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0.xml" ContentType="application/vnd.ms-excel.person+xml"/>
  <Override PartName="/xl/persons/person.xml" ContentType="application/vnd.ms-excel.person+xml"/>
  <Override PartName="/xl/persons/person4.xml" ContentType="application/vnd.ms-excel.person+xml"/>
  <Override PartName="/xl/persons/person1.xml" ContentType="application/vnd.ms-excel.person+xml"/>
  <Override PartName="/xl/persons/person2.xml" ContentType="application/vnd.ms-excel.person+xml"/>
  <Override PartName="/xl/persons/person3.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DeTrabalho"/>
  <mc:AlternateContent xmlns:mc="http://schemas.openxmlformats.org/markup-compatibility/2006">
    <mc:Choice Requires="x15">
      <x15ac:absPath xmlns:x15ac="http://schemas.microsoft.com/office/spreadsheetml/2010/11/ac" url="G:\Meu Drive\Compras 1\Compras 2\Compras 3\Compras 4\Compras 5\EDITAIS PUBLICADOS\CE 06-26 MELHORIAS NO CENTRO CULTURAL CASTELO ZENKER - 9982-25\novos documentos\"/>
    </mc:Choice>
  </mc:AlternateContent>
  <xr:revisionPtr revIDLastSave="0" documentId="8_{21227098-CFA7-4060-BE50-D24517EF8E89}" xr6:coauthVersionLast="47" xr6:coauthVersionMax="47" xr10:uidLastSave="{00000000-0000-0000-0000-000000000000}"/>
  <bookViews>
    <workbookView xWindow="28680" yWindow="-120" windowWidth="24240" windowHeight="13140" tabRatio="311" firstSheet="1" activeTab="1" xr2:uid="{00000000-000D-0000-FFFF-FFFF00000000}"/>
  </bookViews>
  <sheets>
    <sheet name="ORÇ" sheetId="1" state="hidden" r:id="rId1"/>
    <sheet name="Planilha" sheetId="2" r:id="rId2"/>
    <sheet name="Cronograma" sheetId="4" r:id="rId3"/>
    <sheet name="BDI" sheetId="8" r:id="rId4"/>
  </sheets>
  <externalReferences>
    <externalReference r:id="rId5"/>
  </externalReferences>
  <definedNames>
    <definedName name="_xlnm._FilterDatabase" localSheetId="3" hidden="1">BDI!#REF!</definedName>
    <definedName name="_xlnm._FilterDatabase" localSheetId="0" hidden="1">ORÇ!$B$6:$N$265</definedName>
    <definedName name="_xlnm._FilterDatabase" localSheetId="1" hidden="1">Planilha!$B$8:$I$154</definedName>
    <definedName name="_xlnm.Print_Area" localSheetId="3">BDI!$B$3:$F$34</definedName>
    <definedName name="_xlnm.Print_Area" localSheetId="2">Cronograma!$B$3:$W$38</definedName>
    <definedName name="_xlnm.Print_Area" localSheetId="0">ORÇ!$A$1:$P$279</definedName>
    <definedName name="_xlnm.Print_Area" localSheetId="1">Planilha!$C$1:$I$94</definedName>
    <definedName name="AreaTeste">#REF!</definedName>
    <definedName name="AreaTeste2">#REF!</definedName>
    <definedName name="CélulaInicioPlanilha">#REF!</definedName>
    <definedName name="CélulaResumo">#REF!</definedName>
    <definedName name="Excel_BuiltIn_Database">#REF!</definedName>
    <definedName name="Excel_BuiltIn_Database_2">#REF!</definedName>
    <definedName name="_xlnm.Print_Titles" localSheetId="3">BDI!$2:$11</definedName>
    <definedName name="_xlnm.Print_Titles" localSheetId="0">ORÇ!$2:$7</definedName>
    <definedName name="_xlnm.Print_Titles" localSheetId="1">Planilha!$2:$8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6" i="2" l="1"/>
  <c r="V15" i="4" s="1"/>
  <c r="I30" i="2"/>
  <c r="V18" i="4" s="1"/>
  <c r="V21" i="4"/>
  <c r="I52" i="2"/>
  <c r="V24" i="4" s="1"/>
  <c r="I58" i="2"/>
  <c r="V27" i="4" s="1"/>
  <c r="I74" i="2"/>
  <c r="V30" i="4" s="1"/>
  <c r="I91" i="2"/>
  <c r="V33" i="4" s="1"/>
  <c r="I13" i="2"/>
  <c r="V12" i="4" s="1"/>
  <c r="D9" i="1"/>
  <c r="O263" i="1"/>
  <c r="L263" i="1"/>
  <c r="I263" i="1"/>
  <c r="D263" i="1"/>
  <c r="O260" i="1"/>
  <c r="L260" i="1"/>
  <c r="I260" i="1"/>
  <c r="D260" i="1"/>
  <c r="O257" i="1"/>
  <c r="L257" i="1"/>
  <c r="I257" i="1"/>
  <c r="D257" i="1"/>
  <c r="O254" i="1"/>
  <c r="L254" i="1"/>
  <c r="I254" i="1"/>
  <c r="D254" i="1"/>
  <c r="O251" i="1"/>
  <c r="L251" i="1"/>
  <c r="I251" i="1"/>
  <c r="D251" i="1"/>
  <c r="O248" i="1"/>
  <c r="L248" i="1"/>
  <c r="I248" i="1"/>
  <c r="D248" i="1"/>
  <c r="O245" i="1"/>
  <c r="L245" i="1"/>
  <c r="I245" i="1"/>
  <c r="D245" i="1"/>
  <c r="O242" i="1"/>
  <c r="L242" i="1"/>
  <c r="I242" i="1"/>
  <c r="D242" i="1"/>
  <c r="O239" i="1"/>
  <c r="L239" i="1"/>
  <c r="I239" i="1"/>
  <c r="D239" i="1"/>
  <c r="O236" i="1"/>
  <c r="L236" i="1"/>
  <c r="I236" i="1"/>
  <c r="D236" i="1"/>
  <c r="O232" i="1"/>
  <c r="L232" i="1"/>
  <c r="I232" i="1"/>
  <c r="D232" i="1"/>
  <c r="O229" i="1"/>
  <c r="L229" i="1"/>
  <c r="I229" i="1"/>
  <c r="D229" i="1"/>
  <c r="O226" i="1"/>
  <c r="O223" i="1"/>
  <c r="O220" i="1"/>
  <c r="O216" i="1"/>
  <c r="O213" i="1"/>
  <c r="O210" i="1"/>
  <c r="O207" i="1"/>
  <c r="O204" i="1"/>
  <c r="O201" i="1"/>
  <c r="O198" i="1"/>
  <c r="O195" i="1"/>
  <c r="O190" i="1"/>
  <c r="O187" i="1"/>
  <c r="O184" i="1"/>
  <c r="O181" i="1"/>
  <c r="O178" i="1"/>
  <c r="O175" i="1"/>
  <c r="O171" i="1"/>
  <c r="O167" i="1"/>
  <c r="O162" i="1"/>
  <c r="O158" i="1"/>
  <c r="O150" i="1"/>
  <c r="O147" i="1"/>
  <c r="O144" i="1"/>
  <c r="O141" i="1"/>
  <c r="O133" i="1"/>
  <c r="O130" i="1"/>
  <c r="O127" i="1"/>
  <c r="O124" i="1"/>
  <c r="O121" i="1"/>
  <c r="O116" i="1"/>
  <c r="O112" i="1"/>
  <c r="O108" i="1"/>
  <c r="O104" i="1"/>
  <c r="O98" i="1"/>
  <c r="O95" i="1"/>
  <c r="O92" i="1"/>
  <c r="O89" i="1"/>
  <c r="L226" i="1"/>
  <c r="L223" i="1"/>
  <c r="L220" i="1"/>
  <c r="L216" i="1"/>
  <c r="L213" i="1"/>
  <c r="L210" i="1"/>
  <c r="L207" i="1"/>
  <c r="L204" i="1"/>
  <c r="L201" i="1"/>
  <c r="L198" i="1"/>
  <c r="L195" i="1"/>
  <c r="L190" i="1"/>
  <c r="L184" i="1"/>
  <c r="L181" i="1"/>
  <c r="L178" i="1"/>
  <c r="L175" i="1"/>
  <c r="L171" i="1"/>
  <c r="L167" i="1"/>
  <c r="L162" i="1"/>
  <c r="L158" i="1"/>
  <c r="L150" i="1"/>
  <c r="L147" i="1"/>
  <c r="L144" i="1"/>
  <c r="L141" i="1"/>
  <c r="L133" i="1"/>
  <c r="L130" i="1"/>
  <c r="L127" i="1"/>
  <c r="L124" i="1"/>
  <c r="L121" i="1"/>
  <c r="L116" i="1"/>
  <c r="L112" i="1"/>
  <c r="L108" i="1"/>
  <c r="L104" i="1"/>
  <c r="L98" i="1"/>
  <c r="L95" i="1"/>
  <c r="L92" i="1"/>
  <c r="L89" i="1"/>
  <c r="I226" i="1"/>
  <c r="I223" i="1"/>
  <c r="I220" i="1"/>
  <c r="I216" i="1"/>
  <c r="I213" i="1"/>
  <c r="I210" i="1"/>
  <c r="I207" i="1"/>
  <c r="I204" i="1"/>
  <c r="I201" i="1"/>
  <c r="I198" i="1"/>
  <c r="I195" i="1"/>
  <c r="I190" i="1"/>
  <c r="I184" i="1"/>
  <c r="I181" i="1"/>
  <c r="I178" i="1"/>
  <c r="I175" i="1"/>
  <c r="I171" i="1"/>
  <c r="I167" i="1"/>
  <c r="I162" i="1"/>
  <c r="I158" i="1"/>
  <c r="I150" i="1"/>
  <c r="I147" i="1"/>
  <c r="I144" i="1"/>
  <c r="I141" i="1"/>
  <c r="I133" i="1"/>
  <c r="I130" i="1"/>
  <c r="I127" i="1"/>
  <c r="I124" i="1"/>
  <c r="I121" i="1"/>
  <c r="I116" i="1"/>
  <c r="I112" i="1"/>
  <c r="I108" i="1"/>
  <c r="I104" i="1"/>
  <c r="I98" i="1"/>
  <c r="I95" i="1"/>
  <c r="I92" i="1"/>
  <c r="I89" i="1"/>
  <c r="D226" i="1"/>
  <c r="D223" i="1"/>
  <c r="D220" i="1"/>
  <c r="D216" i="1"/>
  <c r="D213" i="1"/>
  <c r="D210" i="1"/>
  <c r="D207" i="1"/>
  <c r="D204" i="1"/>
  <c r="D201" i="1"/>
  <c r="D198" i="1"/>
  <c r="D195" i="1"/>
  <c r="D190" i="1"/>
  <c r="D184" i="1"/>
  <c r="D181" i="1"/>
  <c r="D178" i="1"/>
  <c r="D175" i="1"/>
  <c r="D171" i="1"/>
  <c r="D167" i="1"/>
  <c r="D162" i="1"/>
  <c r="D158" i="1"/>
  <c r="D150" i="1"/>
  <c r="D147" i="1"/>
  <c r="D144" i="1"/>
  <c r="D141" i="1"/>
  <c r="D133" i="1"/>
  <c r="D130" i="1"/>
  <c r="D127" i="1"/>
  <c r="D124" i="1"/>
  <c r="D121" i="1"/>
  <c r="D116" i="1"/>
  <c r="D112" i="1"/>
  <c r="D108" i="1"/>
  <c r="D104" i="1"/>
  <c r="D98" i="1"/>
  <c r="D95" i="1"/>
  <c r="D92" i="1"/>
  <c r="D89" i="1"/>
  <c r="O69" i="1"/>
  <c r="L69" i="1"/>
  <c r="I69" i="1"/>
  <c r="D69" i="1"/>
  <c r="O65" i="1"/>
  <c r="L65" i="1"/>
  <c r="I65" i="1"/>
  <c r="D65" i="1"/>
  <c r="O62" i="1"/>
  <c r="L62" i="1"/>
  <c r="I62" i="1"/>
  <c r="D62" i="1"/>
  <c r="O58" i="1"/>
  <c r="L58" i="1"/>
  <c r="I58" i="1"/>
  <c r="D58" i="1"/>
  <c r="O55" i="1"/>
  <c r="L55" i="1"/>
  <c r="I55" i="1"/>
  <c r="D55" i="1"/>
  <c r="O51" i="1"/>
  <c r="L51" i="1"/>
  <c r="I51" i="1"/>
  <c r="D51" i="1"/>
  <c r="O48" i="1"/>
  <c r="O45" i="1"/>
  <c r="L48" i="1"/>
  <c r="L45" i="1"/>
  <c r="I48" i="1"/>
  <c r="I45" i="1"/>
  <c r="D48" i="1"/>
  <c r="D45" i="1"/>
  <c r="O40" i="1"/>
  <c r="L40" i="1"/>
  <c r="I40" i="1"/>
  <c r="D40" i="1"/>
  <c r="O36" i="1"/>
  <c r="L36" i="1"/>
  <c r="I36" i="1"/>
  <c r="D36" i="1"/>
  <c r="O32" i="1"/>
  <c r="L32" i="1"/>
  <c r="I32" i="1"/>
  <c r="D32" i="1"/>
  <c r="O27" i="1"/>
  <c r="L27" i="1"/>
  <c r="I27" i="1"/>
  <c r="D27" i="1"/>
  <c r="O23" i="1"/>
  <c r="L23" i="1"/>
  <c r="I23" i="1"/>
  <c r="D23" i="1"/>
  <c r="O19" i="1"/>
  <c r="L19" i="1"/>
  <c r="I19" i="1"/>
  <c r="D19" i="1"/>
  <c r="O15" i="1"/>
  <c r="L15" i="1"/>
  <c r="I15" i="1"/>
  <c r="O12" i="1"/>
  <c r="L12" i="1"/>
  <c r="I12" i="1"/>
  <c r="O9" i="1"/>
  <c r="L9" i="1"/>
  <c r="I9" i="1"/>
  <c r="D15" i="1"/>
  <c r="D12" i="1"/>
  <c r="K227" i="1"/>
  <c r="N226" i="1"/>
  <c r="J226" i="1"/>
  <c r="N245" i="1"/>
  <c r="J245" i="1"/>
  <c r="N213" i="1"/>
  <c r="J213" i="1"/>
  <c r="I49" i="1"/>
  <c r="K49" i="1" s="1"/>
  <c r="J48" i="1" s="1"/>
  <c r="N48" i="1"/>
  <c r="N236" i="1"/>
  <c r="J236" i="1"/>
  <c r="B33" i="4"/>
  <c r="B30" i="4"/>
  <c r="B27" i="4"/>
  <c r="B24" i="4"/>
  <c r="B21" i="4"/>
  <c r="B18" i="4"/>
  <c r="B15" i="4"/>
  <c r="B12" i="4"/>
  <c r="K66" i="1"/>
  <c r="I234" i="1"/>
  <c r="I233" i="1"/>
  <c r="N232" i="1"/>
  <c r="K41" i="1"/>
  <c r="I139" i="1"/>
  <c r="I138" i="1"/>
  <c r="I137" i="1"/>
  <c r="I136" i="1"/>
  <c r="I135" i="1"/>
  <c r="I134" i="1"/>
  <c r="I131" i="1"/>
  <c r="I122" i="1"/>
  <c r="I118" i="1"/>
  <c r="I87" i="1"/>
  <c r="J62" i="1"/>
  <c r="J15" i="1"/>
  <c r="J9" i="1"/>
  <c r="N242" i="1"/>
  <c r="J242" i="1"/>
  <c r="N239" i="1"/>
  <c r="J239" i="1"/>
  <c r="N141" i="1"/>
  <c r="N130" i="1"/>
  <c r="N121" i="1"/>
  <c r="N207" i="1"/>
  <c r="J207" i="1"/>
  <c r="N184" i="1"/>
  <c r="J184" i="1"/>
  <c r="K179" i="1"/>
  <c r="N178" i="1"/>
  <c r="N175" i="1"/>
  <c r="J175" i="1"/>
  <c r="N229" i="1"/>
  <c r="J229" i="1"/>
  <c r="N127" i="1"/>
  <c r="N124" i="1"/>
  <c r="N116" i="1"/>
  <c r="K93" i="1"/>
  <c r="N92" i="1"/>
  <c r="I110" i="1"/>
  <c r="I109" i="1"/>
  <c r="I102" i="1"/>
  <c r="I101" i="1"/>
  <c r="I99" i="1"/>
  <c r="I105" i="1"/>
  <c r="N104" i="1"/>
  <c r="K113" i="1"/>
  <c r="N40" i="1"/>
  <c r="I38" i="1"/>
  <c r="I34" i="1"/>
  <c r="I30" i="1"/>
  <c r="I25" i="1"/>
  <c r="I21" i="1"/>
  <c r="N223" i="1"/>
  <c r="J223" i="1"/>
  <c r="N220" i="1"/>
  <c r="J220" i="1"/>
  <c r="I196" i="1"/>
  <c r="K196" i="1"/>
  <c r="I193" i="1"/>
  <c r="I192" i="1"/>
  <c r="I191" i="1"/>
  <c r="N195" i="1"/>
  <c r="N216" i="1"/>
  <c r="J216" i="1"/>
  <c r="N210" i="1"/>
  <c r="J210" i="1"/>
  <c r="N198" i="1"/>
  <c r="J198" i="1"/>
  <c r="N190" i="1"/>
  <c r="N108" i="1"/>
  <c r="I84" i="1"/>
  <c r="N98" i="1"/>
  <c r="I83" i="1"/>
  <c r="K13" i="1"/>
  <c r="N15" i="1"/>
  <c r="N12" i="1"/>
  <c r="I73" i="1"/>
  <c r="I74" i="1"/>
  <c r="I75" i="1"/>
  <c r="I76" i="1"/>
  <c r="I77" i="1"/>
  <c r="I78" i="1"/>
  <c r="I79" i="1"/>
  <c r="I80" i="1"/>
  <c r="I70" i="1"/>
  <c r="I71" i="1" s="1"/>
  <c r="N112" i="1"/>
  <c r="N95" i="1"/>
  <c r="N89" i="1"/>
  <c r="N69" i="1"/>
  <c r="N150" i="1"/>
  <c r="I92" i="2" l="1"/>
  <c r="M226" i="1"/>
  <c r="M245" i="1"/>
  <c r="M213" i="1"/>
  <c r="M48" i="1"/>
  <c r="M236" i="1"/>
  <c r="J178" i="1"/>
  <c r="K233" i="1"/>
  <c r="J232" i="1" s="1"/>
  <c r="K37" i="1"/>
  <c r="K151" i="1"/>
  <c r="J150" i="1" s="1"/>
  <c r="K134" i="1"/>
  <c r="K142" i="1" s="1"/>
  <c r="K131" i="1"/>
  <c r="J130" i="1" s="1"/>
  <c r="K117" i="1"/>
  <c r="J116" i="1" s="1"/>
  <c r="J92" i="1"/>
  <c r="J40" i="1"/>
  <c r="J12" i="1"/>
  <c r="M242" i="1"/>
  <c r="M239" i="1"/>
  <c r="K122" i="1"/>
  <c r="J121" i="1" s="1"/>
  <c r="M207" i="1"/>
  <c r="M184" i="1"/>
  <c r="M175" i="1"/>
  <c r="M229" i="1"/>
  <c r="J112" i="1"/>
  <c r="K109" i="1"/>
  <c r="J108" i="1" s="1"/>
  <c r="K99" i="1"/>
  <c r="J98" i="1" s="1"/>
  <c r="K105" i="1"/>
  <c r="J104" i="1" s="1"/>
  <c r="J195" i="1"/>
  <c r="M223" i="1"/>
  <c r="M220" i="1"/>
  <c r="K191" i="1"/>
  <c r="J190" i="1" s="1"/>
  <c r="M216" i="1"/>
  <c r="M210" i="1"/>
  <c r="M198" i="1"/>
  <c r="M15" i="1"/>
  <c r="K96" i="1"/>
  <c r="J95" i="1" s="1"/>
  <c r="I81" i="1"/>
  <c r="I82" i="1" s="1"/>
  <c r="K90" i="1" s="1"/>
  <c r="J89" i="1" s="1"/>
  <c r="C35" i="4" l="1"/>
  <c r="D35" i="4" s="1"/>
  <c r="M178" i="1"/>
  <c r="M232" i="1"/>
  <c r="J36" i="1"/>
  <c r="J141" i="1"/>
  <c r="M141" i="1" s="1"/>
  <c r="K125" i="1"/>
  <c r="J124" i="1" s="1"/>
  <c r="K128" i="1"/>
  <c r="J127" i="1" s="1"/>
  <c r="M130" i="1"/>
  <c r="M40" i="1"/>
  <c r="M195" i="1"/>
  <c r="M190" i="1"/>
  <c r="M116" i="1"/>
  <c r="M92" i="1"/>
  <c r="M121" i="1"/>
  <c r="M112" i="1"/>
  <c r="K70" i="1"/>
  <c r="M12" i="1"/>
  <c r="M108" i="1"/>
  <c r="M95" i="1"/>
  <c r="C32" i="4"/>
  <c r="D32" i="4" s="1"/>
  <c r="E32" i="4" s="1"/>
  <c r="E20" i="4"/>
  <c r="D17" i="4"/>
  <c r="E17" i="4" s="1"/>
  <c r="C14" i="4"/>
  <c r="K261" i="1"/>
  <c r="J260" i="1" s="1"/>
  <c r="K264" i="1"/>
  <c r="J263" i="1" s="1"/>
  <c r="D264" i="1"/>
  <c r="I261" i="1"/>
  <c r="I169" i="1"/>
  <c r="I168" i="1"/>
  <c r="I165" i="1"/>
  <c r="I164" i="1"/>
  <c r="I163" i="1"/>
  <c r="I160" i="1"/>
  <c r="I159" i="1"/>
  <c r="K148" i="1"/>
  <c r="J147" i="1" s="1"/>
  <c r="I145" i="1"/>
  <c r="K145" i="1" s="1"/>
  <c r="J144" i="1" s="1"/>
  <c r="J133" i="1"/>
  <c r="J204" i="1"/>
  <c r="J201" i="1"/>
  <c r="J187" i="1"/>
  <c r="J181" i="1"/>
  <c r="I66" i="1"/>
  <c r="J65" i="1" s="1"/>
  <c r="N58" i="1"/>
  <c r="I53" i="1"/>
  <c r="D53" i="1"/>
  <c r="K46" i="1"/>
  <c r="J45" i="1" s="1"/>
  <c r="I33" i="1"/>
  <c r="K33" i="1" s="1"/>
  <c r="J32" i="1" s="1"/>
  <c r="I29" i="1"/>
  <c r="K28" i="1" s="1"/>
  <c r="B3" i="1" a="1"/>
  <c r="N263" i="1"/>
  <c r="N260" i="1"/>
  <c r="N257" i="1"/>
  <c r="J257" i="1"/>
  <c r="N254" i="1"/>
  <c r="J254" i="1"/>
  <c r="N251" i="1"/>
  <c r="J251" i="1"/>
  <c r="N65" i="1"/>
  <c r="N62" i="1"/>
  <c r="J248" i="1"/>
  <c r="N248" i="1"/>
  <c r="N204" i="1"/>
  <c r="N201" i="1"/>
  <c r="N187" i="1"/>
  <c r="N181" i="1"/>
  <c r="N144" i="1"/>
  <c r="N55" i="1"/>
  <c r="M127" i="1" l="1"/>
  <c r="M124" i="1"/>
  <c r="M104" i="1"/>
  <c r="J69" i="1"/>
  <c r="M69" i="1" s="1"/>
  <c r="J27" i="1"/>
  <c r="K20" i="1"/>
  <c r="J19" i="1" s="1"/>
  <c r="M98" i="1"/>
  <c r="M65" i="1"/>
  <c r="M150" i="1"/>
  <c r="E26" i="4"/>
  <c r="F26" i="4" s="1"/>
  <c r="K168" i="1"/>
  <c r="K163" i="1"/>
  <c r="J162" i="1" s="1"/>
  <c r="K159" i="1"/>
  <c r="J158" i="1" s="1"/>
  <c r="M144" i="1"/>
  <c r="K52" i="1"/>
  <c r="M263" i="1"/>
  <c r="M260" i="1"/>
  <c r="M257" i="1"/>
  <c r="M254" i="1"/>
  <c r="M251" i="1"/>
  <c r="M62" i="1"/>
  <c r="M181" i="1"/>
  <c r="M204" i="1"/>
  <c r="M201" i="1"/>
  <c r="M187" i="1"/>
  <c r="M248" i="1"/>
  <c r="K56" i="1" l="1"/>
  <c r="J55" i="1" s="1"/>
  <c r="J51" i="1"/>
  <c r="K24" i="1"/>
  <c r="J23" i="1" s="1"/>
  <c r="M89" i="1"/>
  <c r="K172" i="1"/>
  <c r="J171" i="1" s="1"/>
  <c r="J167" i="1"/>
  <c r="N171" i="1"/>
  <c r="N167" i="1"/>
  <c r="N162" i="1"/>
  <c r="N158" i="1"/>
  <c r="N147" i="1"/>
  <c r="N133" i="1"/>
  <c r="N51" i="1"/>
  <c r="N45" i="1"/>
  <c r="N36" i="1"/>
  <c r="N32" i="1"/>
  <c r="N27" i="1"/>
  <c r="N23" i="1"/>
  <c r="N19" i="1"/>
  <c r="U17" i="4"/>
  <c r="T17" i="4"/>
  <c r="S17" i="4"/>
  <c r="R17" i="4"/>
  <c r="Q17" i="4"/>
  <c r="P17" i="4"/>
  <c r="O17" i="4"/>
  <c r="N17" i="4"/>
  <c r="M17" i="4"/>
  <c r="L17" i="4"/>
  <c r="K17" i="4"/>
  <c r="J17" i="4"/>
  <c r="I17" i="4"/>
  <c r="H17" i="4"/>
  <c r="G17" i="4"/>
  <c r="F17" i="4"/>
  <c r="C17" i="4"/>
  <c r="K59" i="1" l="1"/>
  <c r="J58" i="1" s="1"/>
  <c r="M58" i="1" s="1"/>
  <c r="M55" i="1"/>
  <c r="M36" i="1"/>
  <c r="M158" i="1"/>
  <c r="M167" i="1"/>
  <c r="M27" i="1"/>
  <c r="M162" i="1"/>
  <c r="M19" i="1"/>
  <c r="M51" i="1"/>
  <c r="M133" i="1"/>
  <c r="M147" i="1"/>
  <c r="M171" i="1"/>
  <c r="M32" i="1"/>
  <c r="M45" i="1"/>
  <c r="M23" i="1" l="1"/>
  <c r="F22" i="8" l="1"/>
  <c r="E14" i="4"/>
  <c r="F14" i="4"/>
  <c r="G14" i="4"/>
  <c r="H14" i="4"/>
  <c r="I14" i="4"/>
  <c r="J14" i="4"/>
  <c r="K14" i="4"/>
  <c r="L14" i="4"/>
  <c r="M14" i="4"/>
  <c r="N14" i="4"/>
  <c r="O14" i="4"/>
  <c r="P14" i="4"/>
  <c r="Q14" i="4"/>
  <c r="R14" i="4"/>
  <c r="S14" i="4"/>
  <c r="T14" i="4"/>
  <c r="U14" i="4"/>
  <c r="I93" i="2" l="1"/>
  <c r="D23" i="4"/>
  <c r="E23" i="4" s="1"/>
  <c r="Q36" i="4"/>
  <c r="Q37" i="4" s="1"/>
  <c r="Q38" i="4" s="1"/>
  <c r="I36" i="4"/>
  <c r="I37" i="4" s="1"/>
  <c r="I38" i="4" s="1"/>
  <c r="O36" i="4"/>
  <c r="O37" i="4" s="1"/>
  <c r="O38" i="4" s="1"/>
  <c r="G36" i="4"/>
  <c r="G37" i="4" s="1"/>
  <c r="G38" i="4" s="1"/>
  <c r="T36" i="4"/>
  <c r="T37" i="4" s="1"/>
  <c r="T38" i="4" s="1"/>
  <c r="L36" i="4"/>
  <c r="L37" i="4" s="1"/>
  <c r="L38" i="4" s="1"/>
  <c r="N36" i="4"/>
  <c r="N37" i="4" s="1"/>
  <c r="N38" i="4" s="1"/>
  <c r="U36" i="4"/>
  <c r="U37" i="4" s="1"/>
  <c r="U38" i="4" s="1"/>
  <c r="M36" i="4"/>
  <c r="M37" i="4" s="1"/>
  <c r="M38" i="4" s="1"/>
  <c r="S36" i="4"/>
  <c r="S37" i="4" s="1"/>
  <c r="S38" i="4" s="1"/>
  <c r="R36" i="4"/>
  <c r="R37" i="4" s="1"/>
  <c r="R38" i="4" s="1"/>
  <c r="K36" i="4"/>
  <c r="K37" i="4" s="1"/>
  <c r="K38" i="4" s="1"/>
  <c r="J36" i="4"/>
  <c r="P36" i="4"/>
  <c r="P37" i="4" s="1"/>
  <c r="P38" i="4" s="1"/>
  <c r="H36" i="4"/>
  <c r="H37" i="4" s="1"/>
  <c r="H38" i="4" s="1"/>
  <c r="E36" i="4" l="1"/>
  <c r="F23" i="4"/>
  <c r="F36" i="4" s="1"/>
  <c r="J37" i="4"/>
  <c r="J38" i="4" s="1"/>
  <c r="N9" i="1" l="1"/>
  <c r="M9" i="1" l="1"/>
  <c r="M7" i="1" s="1"/>
  <c r="N7" i="1" l="1"/>
  <c r="C36" i="4" l="1"/>
  <c r="V36" i="4"/>
  <c r="W15" i="4" l="1"/>
  <c r="W18" i="4"/>
  <c r="W24" i="4"/>
  <c r="W27" i="4"/>
  <c r="W30" i="4"/>
  <c r="W33" i="4"/>
  <c r="W21" i="4"/>
  <c r="V37" i="4"/>
  <c r="V38" i="4" s="1"/>
  <c r="D14" i="4"/>
  <c r="D36" i="4" s="1"/>
  <c r="I94" i="2"/>
  <c r="B8" i="4" l="1"/>
  <c r="B8" i="8"/>
  <c r="W12" i="4"/>
  <c r="W38" i="4" s="1"/>
  <c r="B3"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<sst xmlns="http://schemas.openxmlformats.org/spreadsheetml/2006/main" count="683" uniqueCount="261">
  <si>
    <t>LOCAL:</t>
  </si>
  <si>
    <t>Ferraz de Vasconcelos</t>
  </si>
  <si>
    <t>REF</t>
  </si>
  <si>
    <t>CÓDIGO</t>
  </si>
  <si>
    <t>DESCRIÇÃO DOS SERVIÇOS</t>
  </si>
  <si>
    <t>UNID</t>
  </si>
  <si>
    <t>QUANT</t>
  </si>
  <si>
    <t>+</t>
  </si>
  <si>
    <t>EDIF</t>
  </si>
  <si>
    <t>-</t>
  </si>
  <si>
    <t>PLANILHA ORÇAMENTÁRIA</t>
  </si>
  <si>
    <t>Data base:</t>
  </si>
  <si>
    <t>Referência</t>
  </si>
  <si>
    <t>Item</t>
  </si>
  <si>
    <t>Descrição</t>
  </si>
  <si>
    <t>Unid</t>
  </si>
  <si>
    <t>Quantidade</t>
  </si>
  <si>
    <t>Preço Unit</t>
  </si>
  <si>
    <t>Total</t>
  </si>
  <si>
    <t>1 - SERVIÇOS PRELIMINARES</t>
  </si>
  <si>
    <t>Subtotal:</t>
  </si>
  <si>
    <t>Total:</t>
  </si>
  <si>
    <t>BDI (25,00%):</t>
  </si>
  <si>
    <t>TOTAL GERAL:</t>
  </si>
  <si>
    <t>CRONOGRAMA FISICO-FINANCEIRO</t>
  </si>
  <si>
    <t>MESES</t>
  </si>
  <si>
    <t>Valor do Item</t>
  </si>
  <si>
    <t>%</t>
  </si>
  <si>
    <t xml:space="preserve"> </t>
  </si>
  <si>
    <t>Itens</t>
  </si>
  <si>
    <t>Siglas</t>
  </si>
  <si>
    <t>% Adotado</t>
  </si>
  <si>
    <t>Administração Central</t>
  </si>
  <si>
    <t>AC</t>
  </si>
  <si>
    <t>Seguro e Garantia</t>
  </si>
  <si>
    <t>SG</t>
  </si>
  <si>
    <t>Risco</t>
  </si>
  <si>
    <t>R</t>
  </si>
  <si>
    <t>Despesas Financeiras</t>
  </si>
  <si>
    <t>DF</t>
  </si>
  <si>
    <t>Lucro</t>
  </si>
  <si>
    <t>L</t>
  </si>
  <si>
    <t>Tributos (impostos COFINS 3%, e PIS 0,65%)</t>
  </si>
  <si>
    <t>CP</t>
  </si>
  <si>
    <t>Tributos (ISS, variável de acordo com o município)</t>
  </si>
  <si>
    <t>ISS</t>
  </si>
  <si>
    <t>Tributos (Contribuição Previdenciária sobre a Receita Bruta - 0% ou 4,5% - Desoneração)</t>
  </si>
  <si>
    <t>CPRB</t>
  </si>
  <si>
    <t>Taxa BDI (%)</t>
  </si>
  <si>
    <t>Os valores de BDI foram calculados com o emprego da fórmula (acórdão 2622/2013-TCU-Plenário):</t>
  </si>
  <si>
    <t>BDI =</t>
  </si>
  <si>
    <t>( 1+ AC + S + R + G ) x ( 1 + DF ) x ( 1 + L )</t>
  </si>
  <si>
    <r>
      <t>(1-</t>
    </r>
    <r>
      <rPr>
        <i/>
        <sz val="7"/>
        <rFont val="Times New Roman"/>
        <family val="1"/>
      </rPr>
      <t xml:space="preserve">   </t>
    </r>
    <r>
      <rPr>
        <i/>
        <sz val="12"/>
        <rFont val="Calibri"/>
        <family val="2"/>
      </rPr>
      <t>CP - ISS)</t>
    </r>
  </si>
  <si>
    <t>Declaremos sob pena de Lei que a alternativa adotada pela Prefeitura do Município de Ferraz de Vasconcelos é SEM Desoneração e que está é a mais vantajosa para a Administração Pública.</t>
  </si>
  <si>
    <t>DEMONSTRATIVO DE COMPOSIÇÃO DO BDI</t>
  </si>
  <si>
    <t xml:space="preserve"> (acórdão 2622/2013-TCU-Plenário)</t>
  </si>
  <si>
    <t>SINAPI</t>
  </si>
  <si>
    <t>FDE</t>
  </si>
  <si>
    <t>CDHU</t>
  </si>
  <si>
    <t>3 - CORREÇÃO DAS INFILTRAÇÕES</t>
  </si>
  <si>
    <t>24.02.040</t>
  </si>
  <si>
    <t>23.08.244</t>
  </si>
  <si>
    <t>25.01.080</t>
  </si>
  <si>
    <t>COTAÇÃO</t>
  </si>
  <si>
    <t>COT - 1</t>
  </si>
  <si>
    <t>LUSTRE TIPO MARIA TEREZA COM 6 BRAÇOS</t>
  </si>
  <si>
    <t>43.05.030</t>
  </si>
  <si>
    <t>M2</t>
  </si>
  <si>
    <t>98.02.210</t>
  </si>
  <si>
    <t>16.07.037</t>
  </si>
  <si>
    <t>OBRA: MELHORIAS NO CASTELO ZENKER</t>
  </si>
  <si>
    <t xml:space="preserve"> R. do Castelo, 25 - Jardim do Castelo, Ferraz de Vasconcelos - SP</t>
  </si>
  <si>
    <t>Placa de Obra - 2,0 x 3,0 = 6,0m2</t>
  </si>
  <si>
    <t>1,50 + 1,50</t>
  </si>
  <si>
    <t>20kg por m2 de Cobertura</t>
  </si>
  <si>
    <t>1 Tubo por Face tem 6 faces, portanto 6x3m de Altura</t>
  </si>
  <si>
    <t>4m de Construção de Canaleta</t>
  </si>
  <si>
    <t>Murinho pra deixar mais alto: 0,35x0,90 + 1,70x0,90</t>
  </si>
  <si>
    <t>Revisão de Telhado Ambiente 9 e Palco: 29,71m2</t>
  </si>
  <si>
    <t>Troca de Telhas Ambiente 9 e Palco: 29,71x0,30</t>
  </si>
  <si>
    <t>Linear de parede: 4,95+2,55+1,30+1,20+0,75+2,20+4,57+3,95+1,65+1,98</t>
  </si>
  <si>
    <t>25,10 Linear x Pé Direito de 3m</t>
  </si>
  <si>
    <t>Linear do Ambiente: 4,11+4,91+2,42+4,27+2,91</t>
  </si>
  <si>
    <t>Passeio de Concreto Área Externa: 3,25x0,10</t>
  </si>
  <si>
    <t xml:space="preserve">Portão: 0,70x1,80 + 0,60x1,80 </t>
  </si>
  <si>
    <t>Porta da Copa: 0,82x2,10</t>
  </si>
  <si>
    <t>Porta Ambiente 1: 0,75x2,10</t>
  </si>
  <si>
    <t>Porta Ambiente 11: 0,75x2,10</t>
  </si>
  <si>
    <t>Varanda 3: 3,15 + 1,90 x 3,00</t>
  </si>
  <si>
    <t xml:space="preserve">Varanda 2: 3,80 + 4,63 x 3,00 </t>
  </si>
  <si>
    <t>Vidro para os Caixilhos 2,20 Altura</t>
  </si>
  <si>
    <t>Média de Preços: 875,00</t>
  </si>
  <si>
    <t xml:space="preserve">Instalação de 1 Exaustor </t>
  </si>
  <si>
    <t>Em Todos os pontos mencionados no projeto</t>
  </si>
  <si>
    <t>Grama no fundo: 2,75 x 15,11</t>
  </si>
  <si>
    <t>PLACA DE OBRA EM CHAPA DE AÇO GALVANIZADO</t>
  </si>
  <si>
    <t>FORNECIMENTO DE ESTRUTURA METÁLICA PARA COBERTURA</t>
  </si>
  <si>
    <t>KG</t>
  </si>
  <si>
    <t>MONTAGEM DE ESTRUTURA METÁLICA PARA COBERTURA</t>
  </si>
  <si>
    <t>VIDRO LISO DE SEGURANÇA, TEMPERADO INCOLOR - ESPESSURA 6MM</t>
  </si>
  <si>
    <t>CALHA EM CHAPA DE AÇO GALVANIZADO N.24 - DESENVOLVIMENTO 50CM</t>
  </si>
  <si>
    <t>M</t>
  </si>
  <si>
    <t>CONDUTOR EM TUBO DE PVC RÍGIDO, PONTA E BOLSA - 75MM (3")</t>
  </si>
  <si>
    <t>RUFO EM CHAPA DE AÇO GALVANIZADO N.24 - DESENVOLVIMENTO 50CM</t>
  </si>
  <si>
    <t>VB.02 - ALVENARIA EM BLOCOS DE CONCRETO ESTRUTURAL 19 X 19 X 39CM - 8MPA</t>
  </si>
  <si>
    <t>CHAPISCO COMUM - ARGAMASSA DE CIMENTO E AREIA 1:3</t>
  </si>
  <si>
    <t>EMBOÇO DESEMPENADO PARA PINTURA - ARGAMASSA MISTA CIMENTO, CAL E AREIA 1:3/12</t>
  </si>
  <si>
    <t>REMOÇÃO DE PINTURA EM ALVENARIA E CONCRETO - LIXA</t>
  </si>
  <si>
    <t>REPAROS EM REBOCO - ARGAMASSA DE CAL E AREIA 1:2</t>
  </si>
  <si>
    <t>TINTA PVA (LÁTEX) - REBOCO COM MASSA CORRIDA</t>
  </si>
  <si>
    <t>REVISÃO GERAL DE TELHADOS DE BARRO, INCLUSIVE TOMADA DE GOTEIRA</t>
  </si>
  <si>
    <t>TELHAS DE BARRO COZIDO - FRANCESA</t>
  </si>
  <si>
    <t>DEMOLIÇÃO DE RODAPÉS EM GERAL, INCLUSIVE ARGAMASSA DE ASSENTAMENTO</t>
  </si>
  <si>
    <t>NC.27 - PASSEIO DE CONCRETO, FCK=25MPA, INCLUINDO PREPARO DA CAIXA E LASTRO DE BRITA</t>
  </si>
  <si>
    <t>M3</t>
  </si>
  <si>
    <t>PORTA/PORTÃO TIPO GRADIL SOB MEDIDA</t>
  </si>
  <si>
    <t>PORTA ARTICULADA EM MDF REVESTIDA COM LAMINADO MELAMÍNICO, BATENTE EM ALUMÍNIO - COMPLETA</t>
  </si>
  <si>
    <t>UN</t>
  </si>
  <si>
    <t>REMOÇÃO DE LUMINÁRIA EXTERNA INSTALADA EM BRAÇO DE FERRO</t>
  </si>
  <si>
    <t>EXAUSTOR ELÉTRICO EM PLÁSTICO, VAZÃO DE 150 A 190M³/H</t>
  </si>
  <si>
    <t>CABO 2,50MM2 - ISOLAMENTO PARA 0,7KV - CLASSE 4 - FLEXÍVEL</t>
  </si>
  <si>
    <t>CJ</t>
  </si>
  <si>
    <t>BANCO DE MADEIRA COM ENCOSTO E PÉS EM FERRO FUNDIDO PINTADO</t>
  </si>
  <si>
    <t>FL-07 FLOREIRA PRE FABRICADO DE CONCRETO Ø 60CM</t>
  </si>
  <si>
    <t>MARIA SEM VERGONHA (IMPATIENS SPP)</t>
  </si>
  <si>
    <t>DÚZIA</t>
  </si>
  <si>
    <t>ABUTILOM (ABUTILON STRIATUM)</t>
  </si>
  <si>
    <t>PREPARO DO SOLO PARA PLANTIO DE GRAMA BATATAES</t>
  </si>
  <si>
    <t>GRAMA BATATAES EM PLACAS (PASPALUM NOTATUM)</t>
  </si>
  <si>
    <t>SIURB JAN/26</t>
  </si>
  <si>
    <t>CAIXILHO DE CORRER EM ALUMÍNIO ANODIZADO, SOB MEDIDA</t>
  </si>
  <si>
    <t>4 - PINTURA</t>
  </si>
  <si>
    <t>5 - PISOS</t>
  </si>
  <si>
    <t>6 - ESQUADRIAS</t>
  </si>
  <si>
    <t>7 - INSTALAÇÕES ELÉTRICAS</t>
  </si>
  <si>
    <t>Pintura Externa: 18,40+4,95+2,60+2,98+1,85+4,48+3,15+4,13+5,05+5,90+4,35+4,20+5,85+2,30</t>
  </si>
  <si>
    <t xml:space="preserve">10,30+7,31+4,25+3,66+2,05+2,45+2,60 </t>
  </si>
  <si>
    <t>4,51+1,10+0,68+0,53+0,66+3,10+1,01+0,35+0,26+0,76+0,60+1,31+1,31+0,45+0,41+0,45+4,64</t>
  </si>
  <si>
    <t>2,03+1,62+3,80+4,17+3,57+5,17+5,63+1,60+1,43+1,49+1,47+1,83+6,07+4,07+2,30+1,50+0,15+</t>
  </si>
  <si>
    <t>0,30+3,35+0,35+1,35+2,52+0,85+1,51+3,20+2,53+1,20+0,95+3,12+2,87+0,72+2,40+4,20+2,57</t>
  </si>
  <si>
    <t>2,52+3,53+2,53+1,68+0,80+2,52+1,95+0,45+0,90+0,55+0,94+1,50+1,97+2,10+3,40+2,30+1,87</t>
  </si>
  <si>
    <t>Pintura Interna:</t>
  </si>
  <si>
    <t>0,90+0,98+1,91+1,88+1,49+2,65+1,93+3,42+2,40+1,57+2,96+3,66+5,55+1,79+0,52+3,53+2,15</t>
  </si>
  <si>
    <t>3,46+0,85+0,4+0,85+0,85</t>
  </si>
  <si>
    <t>5,25+5,00+3,52+1,35+1,53+1,73+1,71+1,05+3,73 - é o redondo subindo a escada  (h 5m</t>
  </si>
  <si>
    <t>0,71+1,51+2,03+2,30+0,58+5,15+0,62+5,15+2,47+5,13+2,47</t>
  </si>
  <si>
    <t>1,50 x 1,50 x 8,00 x 6 meses</t>
  </si>
  <si>
    <t>Tetos: 28,10+86,66+20,57+44,90+15,45</t>
  </si>
  <si>
    <t>Pintura da paredinha da Secretaria da Cultura: 200m2</t>
  </si>
  <si>
    <t>Pintura das Portas da Secretaria da Cultura 5x: 0,80x2,10</t>
  </si>
  <si>
    <t>ANDAIMES METÁLICOS - FORNECIMENTO</t>
  </si>
  <si>
    <t>M3XMÊS</t>
  </si>
  <si>
    <t>ANDAIMES METÁLICOS - MONTAGEM E DESMONTAGEM</t>
  </si>
  <si>
    <t>TINTA PVA (LÁTEX) - CONCRETO OU REBOCO SEM MASSA CORRIDA</t>
  </si>
  <si>
    <t>TINTA ACRÍLICA - CONCRETO OU REBOCO SEM MASSA CORRIDA</t>
  </si>
  <si>
    <t>ESMALTE SINTÉTICO - ESQUADRIAS E PEÇAS DE MARCENARIA, SEM EMASSAMENTO</t>
  </si>
  <si>
    <t>CIMENTADO COMUM, DESEMPENADO E ALISADO - ESPESSURA 20MM</t>
  </si>
  <si>
    <t>Esquadrias de Ferro: 0,65+0,60+1,00+1,00+0,25+0,60+1,20 x 1,00</t>
  </si>
  <si>
    <t>Portas de Ferro: 0,80x2,10x2,00 x4 portas</t>
  </si>
  <si>
    <t>Janelas de Madeira: 1,65+1,40+1,40+1,40+1,40+1,15+1,15+1,15+1,00+1,60+2,15+1,00+0,52</t>
  </si>
  <si>
    <t>0,52+0,52</t>
  </si>
  <si>
    <t>Portas de Madeira: 0,80x2,10 2 Lados 7x - Portas Duplas: 6x 1,40x2,10</t>
  </si>
  <si>
    <t>41.04.050</t>
  </si>
  <si>
    <t>09.09.018</t>
  </si>
  <si>
    <t>41.31.070</t>
  </si>
  <si>
    <t>Luminária na frente: Entrada 1x</t>
  </si>
  <si>
    <t>40.04.470</t>
  </si>
  <si>
    <t>41.02.580</t>
  </si>
  <si>
    <t>04.17.020</t>
  </si>
  <si>
    <t xml:space="preserve">Trilho Sala Ambiente 5 : 4,35m 3 Trilhos </t>
  </si>
  <si>
    <t>Trilho Sala Ambiente 3: 2,25m 3 Trilhos</t>
  </si>
  <si>
    <t>Trilho Sala Ambiente 7: 3,90m 3 Trilhos</t>
  </si>
  <si>
    <t xml:space="preserve">1 Lampada a cada 50cm </t>
  </si>
  <si>
    <t>44.01.240</t>
  </si>
  <si>
    <t>6x Floreiras</t>
  </si>
  <si>
    <t>Nas 6 Floreiras</t>
  </si>
  <si>
    <t>5x Bancos</t>
  </si>
  <si>
    <t>2 Tomada na Sala ambiente II</t>
  </si>
  <si>
    <t>Cobertura do Hall: 1,05x3,10</t>
  </si>
  <si>
    <t>Rufo da Cobertura: 0,80+0,80+2,90</t>
  </si>
  <si>
    <t>Pintura dos Pontos com infiltração: 75,03m</t>
  </si>
  <si>
    <t>Pintura Externa</t>
  </si>
  <si>
    <t>18.08.062</t>
  </si>
  <si>
    <t>22.20.050</t>
  </si>
  <si>
    <t>40.05.020</t>
  </si>
  <si>
    <t>18.08.072</t>
  </si>
  <si>
    <t>8 - SERVIÇOS COMPLEMENTARES</t>
  </si>
  <si>
    <t>SICRO</t>
  </si>
  <si>
    <t>Fixação do Corrimão: 30 parafuso</t>
  </si>
  <si>
    <t>Cobertura do Hall: 3,10+3,10+1,1+1,1</t>
  </si>
  <si>
    <t>Cobertura do Elevador: 1,50+1,50+1,00+1,50+1,50+1,00</t>
  </si>
  <si>
    <t>Cobertura do Elevador: 1,50x1,00 + 1,50x1,00</t>
  </si>
  <si>
    <t>Condutor para Cobertura do Hall: 2m</t>
  </si>
  <si>
    <t>retirada piso de madeira palco ambiente 9: 2,5x2,05</t>
  </si>
  <si>
    <t>Linear do Ambiente: 4,11+4,91+2,42+4,27+2,91+1,90+1,90+2,32</t>
  </si>
  <si>
    <t>Contrapiso para Assentamento do Porcelanato = área de remoção de piso de madeira</t>
  </si>
  <si>
    <t>Porcelanato Tipo Madeira onde era assoalho = área de remoção de piso</t>
  </si>
  <si>
    <t>Rodapé: 1,90+1,90+2,40+2,30+2,30+2,50+2,45+4,95+4,10+2,95+2,93</t>
  </si>
  <si>
    <t xml:space="preserve">Limpeza dos Pisos Existentes Hall: 6,50x4,70 </t>
  </si>
  <si>
    <t>Varanda 3: 8,85m2</t>
  </si>
  <si>
    <t>Piso Ambiente 7 e 8: 44,39m2</t>
  </si>
  <si>
    <t>Piso Circulação: 15,60m2</t>
  </si>
  <si>
    <t>Varanda 2: 13,05m2</t>
  </si>
  <si>
    <t>Ambiente 9: 29,70m2</t>
  </si>
  <si>
    <t>Resina = Lavagem de piso</t>
  </si>
  <si>
    <t>Cimentado para Rampa de Acessibilidade: 35,44m2</t>
  </si>
  <si>
    <t xml:space="preserve">25% a mais </t>
  </si>
  <si>
    <t>Piso das Escadas: 13,5+4,38+4,38</t>
  </si>
  <si>
    <t>x2 piso por causa do espelho</t>
  </si>
  <si>
    <t>Condutor para Furo no Balaustre: 3m</t>
  </si>
  <si>
    <t>Rufo de Proteção 4m</t>
  </si>
  <si>
    <t>Troca do Lavatório</t>
  </si>
  <si>
    <t>troca lavatório do WC</t>
  </si>
  <si>
    <t>regularização da rampinha</t>
  </si>
  <si>
    <t>Moldura Ambiente 9, ambiente 3 e 7: 3,52+2,45+1,90+0,75+1,05+1,10+1,15+1,75+2,05+2,30+3,52</t>
  </si>
  <si>
    <t>2,45+4,57+2,10+0,75+1,20+1,30+2,55+4,95+2,00+1,65+3,95+4,10+4,95+2,45+1,50+1,35+2,90+</t>
  </si>
  <si>
    <t>CANALETA MEIA CANA EM CONCRETO D=30CM</t>
  </si>
  <si>
    <t>VERNIZ A BASE DE POLIURETANO TIPO "MARÍTIMO" - ESQUADRIAS E PEÇAS DE MARCENARIA</t>
  </si>
  <si>
    <t>ESMALTE SINTÉTICO - ESQUADRIAS E PEÇAS DE SERRALHERIA</t>
  </si>
  <si>
    <t>RETIRADA DE SOALHO DE MADEIRA, EXCLUSIVE VIGAMENTO</t>
  </si>
  <si>
    <t xml:space="preserve"> CONTRAPISO CONVENCIONAL COM ESPESSURA ATÉ 4 CM</t>
  </si>
  <si>
    <t>REVESTIMENTO EM PORCELANATO ESMALTADO POLIDO PARA ÁREA INTERNA E AMBIENTE COM TRÁFEGO MÉDIO, GRUPO DE ABSORÇÃO BIA, ASSENTADO COM ARGAMASSA COLANTE INDUSTRIALIZADA, REJUNTADO</t>
  </si>
  <si>
    <t>RODAPÉ EM PORCELANATO ESMALTADO POLIDO PARA ÁREA INTERNA E AMBIENTE COM TRÁFEGO MÉDIO, GRUPO DE ABSORÇÃO BIA, ASSENTADO COM ARGAMASSA COLANTE INDUSTRIALIZADA, REJUNTADO</t>
  </si>
  <si>
    <t>LIMPEZA E LAVAGEM DE PISO POR HIDROJATEAMENTO</t>
  </si>
  <si>
    <t>RESINA EPÓXI PARA PISO GRANILITE</t>
  </si>
  <si>
    <t>PINTURA PROTETORA COM TINTA BETUMINOSA (PARA  ARGAMASSA IMPERMEÁVEL) - 2 DEMÃOS</t>
  </si>
  <si>
    <t>REMOÇÃO DE APARELHO DE ILUMINAÇÃO OU PROJETOR FIXO EM TETO, PISO OU PAREDE</t>
  </si>
  <si>
    <t>PROJETOR PARA USO EXTERNO COM LÂMPADA LED DE 150W - COMPLETA</t>
  </si>
  <si>
    <t>IL-104  ARANDELA ALUMÍNIO INCLINADA 45º BLINDADA LÂMPADA BULBO LED &lt;= 13W</t>
  </si>
  <si>
    <t>TRILHO ELETRIFICADO DE ALIMENTAÇÃO COM 1 CIRCUITO, EM ALUMÍNIO COM PINTURA NA COR BRANCO, INCLUSIVE ACESSÓRIOS</t>
  </si>
  <si>
    <t>LÂMPADA LED 13,5W, COM BASE E-27, 1400 ATÉ 1510 LM</t>
  </si>
  <si>
    <t>LUMINÁRIA LED QUADRADA DE SOBREPOR COM DIFUSOR PRISMÁTICO TRANSLÚCIDO, 4000 K, FLUXO LUMINOSO DE 1363 A 1800 LM, POTÊNCIA DE 15 W A 24 W</t>
  </si>
  <si>
    <t>CONJUNTO 2 TOMADAS 2P+T DE 10 A, COMPLETO</t>
  </si>
  <si>
    <t>INTERRUPTOR SIMPLES COM 1 TECLA E PLACA</t>
  </si>
  <si>
    <t>ELETRODUTO DE AÇO GALVANIZADO ELETROLÍTICO, TIPO LEVE I - 3/4"</t>
  </si>
  <si>
    <t>RETIRADA DE APARELHOS SANITÁRIOS, INCLUSIVE ACESSÓRIOS</t>
  </si>
  <si>
    <t>LAVATÓRIO EM LOUÇA COM COLUNA SUSPENSA</t>
  </si>
  <si>
    <t>LIXAMENTO MECÂNICO EM SUPERFÍCIES DE CONCRETO</t>
  </si>
  <si>
    <t>MOLDURA DE GESSO SIMPLES, LARGURA ATÉ 6,0CM</t>
  </si>
  <si>
    <t>SOLDA DE TOPO EM CHAPA/PERFIL/TUBO DE AÇO CHANFRADO, ESPESSURA=5/16''. AF_06/2018</t>
  </si>
  <si>
    <t>FIXAÇÃO DE PARAFUSO EM ESTRUTURA METÁLICA</t>
  </si>
  <si>
    <t>Reparos no Forro para Luminárias: 10</t>
  </si>
  <si>
    <t>FORRO DE GESSO COMUM - PLACA CONVENCIONAL (FORNECIMENTO E INSTALAÇÃO)</t>
  </si>
  <si>
    <t>2 - ADEQUAÇÕES NA REGIÃO DO ELEVADOR E HALL DE ENTRADA</t>
  </si>
  <si>
    <t>06.03.062</t>
  </si>
  <si>
    <t>1,86+1,86</t>
  </si>
  <si>
    <t>Retirada dos pisos de madeira: Ambiente 1-2-3-8: 48,35</t>
  </si>
  <si>
    <t>Piso Cimentado: 212,18m2 + p Requadro das Escadas (Medido no Autocad)</t>
  </si>
  <si>
    <t>Interruptor Salinha 2 andar</t>
  </si>
  <si>
    <t>Eletroduto: para instalações do segundo andar</t>
  </si>
  <si>
    <t>Eletroduto: para embutir fiação pelo piso</t>
  </si>
  <si>
    <t>16.45.001</t>
  </si>
  <si>
    <t>Parabolt para Fixação da Luneta</t>
  </si>
  <si>
    <t>3,70+4,35</t>
  </si>
  <si>
    <t>CO-28 CORRIMÃO DUPLO COM MONTANTE VERTICAL AÇO INOX FORNECIDO E INSTALADO</t>
  </si>
  <si>
    <t>ELETRODUTO DE PVC CORRUGADO REFORÇADO, ANTICHAMA - 25MM (3/4")</t>
  </si>
  <si>
    <t>CANALETA MEIA CANA EM CONCRETO D=40CM</t>
  </si>
  <si>
    <t>FORNECIMENTO E COLOCACAO DE CHUMBADORES EXPANSIVEIS D=3/4"</t>
  </si>
  <si>
    <t>CDHU MAI/26</t>
  </si>
  <si>
    <t>SINAPI JUN/26</t>
  </si>
  <si>
    <t>FDE ABR/26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</si>
</sst>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R$&quot;\ * #,##0.00_-;\-&quot;R$&quot;\ * #,##0.00_-;_-&quot;R$&quot;\ * &quot;-&quot;??_-;_-@_-"/>
    <numFmt numFmtId="164" formatCode="_(* #,##0.00_);_(* \(#,##0.00\);_(* \-??_);_(@_)"/>
    <numFmt numFmtId="165" formatCode="00\.00\.00"/>
    <numFmt numFmtId="166" formatCode="mmmm/yy"/>
    <numFmt numFmtId="167" formatCode="mm/yy"/>
    <numFmt numFmtId="168" formatCode="00\.000\.000;00\.00\.000;00\.00\.00;"/>
    <numFmt numFmtId="169" formatCode="&quot;R$&quot;\ #,##0.00"/>
  </numFmts>
  <fonts count="29"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2"/>
      <name val="Arial"/>
      <family val="2"/>
    </font>
    <font>
      <sz val="14"/>
      <name val="Arial"/>
      <family val="2"/>
    </font>
    <font>
      <b/>
      <u/>
      <sz val="14"/>
      <name val="Arial"/>
      <family val="2"/>
    </font>
    <font>
      <b/>
      <sz val="12"/>
      <color indexed="10"/>
      <name val="Arial"/>
      <family val="2"/>
    </font>
    <font>
      <b/>
      <sz val="15"/>
      <color indexed="56"/>
      <name val="Calibri"/>
      <family val="2"/>
    </font>
    <font>
      <sz val="10"/>
      <name val="Arial"/>
      <family val="2"/>
    </font>
    <font>
      <sz val="11"/>
      <color theme="1"/>
      <name val="Calibri"/>
      <family val="2"/>
      <scheme val="minor"/>
    </font>
    <font>
      <b/>
      <sz val="11"/>
      <color theme="1"/>
      <name val="Calibri"/>
      <family val="2"/>
      <scheme val="minor"/>
    </font>
    <font>
      <sz val="11"/>
      <name val="Arial"/>
      <family val="2"/>
    </font>
    <font>
      <b/>
      <sz val="11"/>
      <name val="Arial"/>
      <family val="2"/>
    </font>
    <font>
      <sz val="11"/>
      <color rgb="FFFFFFFF"/>
      <name val="Courier New"/>
      <family val="3"/>
    </font>
    <font>
      <sz val="8"/>
      <color theme="1"/>
      <name val="Calibri"/>
      <family val="2"/>
      <scheme val="minor"/>
    </font>
    <font>
      <sz val="8"/>
      <name val="Arial"/>
      <family val="2"/>
    </font>
    <font>
      <sz val="11"/>
      <name val="Calibri"/>
      <family val="2"/>
    </font>
    <font>
      <i/>
      <sz val="12"/>
      <name val="Calibri"/>
      <family val="2"/>
    </font>
    <font>
      <i/>
      <u/>
      <sz val="12"/>
      <name val="Calibri"/>
      <family val="2"/>
    </font>
    <font>
      <i/>
      <sz val="7"/>
      <name val="Times New Roman"/>
      <family val="1"/>
    </font>
    <font>
      <sz val="10"/>
      <color rgb="FF000000"/>
      <name val="Times New Roman"/>
      <family val="1"/>
    </font>
    <font>
      <i/>
      <sz val="10"/>
      <name val="Arial"/>
      <family val="2"/>
    </font>
    <font>
      <b/>
      <sz val="8"/>
      <name val="Arial"/>
      <family val="2"/>
    </font>
    <font>
      <b/>
      <sz val="10"/>
      <color theme="1"/>
      <name val="Arial"/>
      <family val="2"/>
    </font>
    <font>
      <b/>
      <sz val="9"/>
      <name val="Arial"/>
      <family val="2"/>
    </font>
  </fonts>
  <fills count="6">
    <fill>
      <patternFill patternType="none"/>
    </fill>
    <fill>
      <patternFill patternType="gray125"/>
    </fill>
    <fill>
      <patternFill patternType="solid">
        <fgColor indexed="9"/>
        <bgColor indexed="26"/>
      </patternFill>
    </fill>
    <fill>
      <patternFill patternType="solid">
        <fgColor theme="4" tint="0.59999389629810485"/>
        <bgColor indexed="64"/>
      </patternFill>
    </fill>
    <fill>
      <patternFill patternType="solid">
        <fgColor theme="0"/>
        <bgColor indexed="64"/>
      </patternFill>
    </fill>
    <fill>
      <patternFill patternType="solid">
        <fgColor theme="4"/>
        <bgColor indexed="64"/>
      </patternFill>
    </fill>
  </fills>
  <borders count="70">
    <border>
      <left/>
      <right/>
      <top/>
      <bottom/>
      <diagonal/>
    </border>
    <border>
      <left/>
      <right/>
      <top/>
      <bottom style="thick">
        <color indexed="62"/>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style="thin">
        <color indexed="8"/>
      </top>
      <bottom style="hair">
        <color indexed="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8"/>
      </right>
      <top style="thin">
        <color indexed="8"/>
      </top>
      <bottom style="hair">
        <color indexed="8"/>
      </bottom>
      <diagonal/>
    </border>
    <border>
      <left style="hair">
        <color indexed="8"/>
      </left>
      <right style="thin">
        <color indexed="64"/>
      </right>
      <top style="thin">
        <color indexed="8"/>
      </top>
      <bottom style="hair">
        <color indexed="8"/>
      </bottom>
      <diagonal/>
    </border>
    <border>
      <left style="hair">
        <color indexed="8"/>
      </left>
      <right style="thin">
        <color indexed="64"/>
      </right>
      <top style="hair">
        <color indexed="8"/>
      </top>
      <bottom style="hair">
        <color indexed="8"/>
      </bottom>
      <diagonal/>
    </border>
    <border>
      <left style="thin">
        <color indexed="64"/>
      </left>
      <right/>
      <top style="thin">
        <color indexed="8"/>
      </top>
      <bottom style="hair">
        <color indexed="8"/>
      </bottom>
      <diagonal/>
    </border>
    <border>
      <left style="thin">
        <color indexed="64"/>
      </left>
      <right style="hair">
        <color indexed="64"/>
      </right>
      <top style="hair">
        <color indexed="8"/>
      </top>
      <bottom style="hair">
        <color indexed="8"/>
      </bottom>
      <diagonal/>
    </border>
    <border>
      <left style="thin">
        <color indexed="64"/>
      </left>
      <right/>
      <top style="thin">
        <color indexed="64"/>
      </top>
      <bottom style="hair">
        <color indexed="8"/>
      </bottom>
      <diagonal/>
    </border>
    <border>
      <left style="hair">
        <color indexed="64"/>
      </left>
      <right style="hair">
        <color indexed="8"/>
      </right>
      <top style="thin">
        <color indexed="64"/>
      </top>
      <bottom style="hair">
        <color indexed="8"/>
      </bottom>
      <diagonal/>
    </border>
    <border>
      <left style="hair">
        <color indexed="8"/>
      </left>
      <right style="hair">
        <color indexed="8"/>
      </right>
      <top style="thin">
        <color indexed="64"/>
      </top>
      <bottom style="hair">
        <color indexed="8"/>
      </bottom>
      <diagonal/>
    </border>
    <border>
      <left style="hair">
        <color indexed="8"/>
      </left>
      <right style="thin">
        <color indexed="64"/>
      </right>
      <top style="thin">
        <color indexed="64"/>
      </top>
      <bottom style="hair">
        <color indexed="8"/>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diagonal/>
    </border>
    <border>
      <left style="hair">
        <color indexed="64"/>
      </left>
      <right style="thin">
        <color indexed="64"/>
      </right>
      <top style="hair">
        <color indexed="64"/>
      </top>
      <bottom style="thin">
        <color indexed="64"/>
      </bottom>
      <diagonal/>
    </border>
    <border>
      <left style="hair">
        <color indexed="8"/>
      </left>
      <right style="thin">
        <color indexed="8"/>
      </right>
      <top style="hair">
        <color indexed="8"/>
      </top>
      <bottom style="hair">
        <color indexed="8"/>
      </bottom>
      <diagonal/>
    </border>
    <border>
      <left/>
      <right style="thin">
        <color indexed="64"/>
      </right>
      <top style="hair">
        <color indexed="8"/>
      </top>
      <bottom style="hair">
        <color indexed="8"/>
      </bottom>
      <diagonal/>
    </border>
    <border>
      <left style="hair">
        <color indexed="8"/>
      </left>
      <right style="thin">
        <color indexed="8"/>
      </right>
      <top/>
      <bottom style="hair">
        <color indexed="8"/>
      </bottom>
      <diagonal/>
    </border>
    <border>
      <left style="hair">
        <color indexed="8"/>
      </left>
      <right style="hair">
        <color indexed="8"/>
      </right>
      <top/>
      <bottom style="hair">
        <color indexed="8"/>
      </bottom>
      <diagonal/>
    </border>
    <border>
      <left/>
      <right style="hair">
        <color indexed="64"/>
      </right>
      <top style="hair">
        <color indexed="8"/>
      </top>
      <bottom style="hair">
        <color indexed="8"/>
      </bottom>
      <diagonal/>
    </border>
    <border>
      <left style="thin">
        <color indexed="64"/>
      </left>
      <right/>
      <top style="hair">
        <color indexed="8"/>
      </top>
      <bottom style="hair">
        <color indexed="8"/>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s>
  <cellStyleXfs count="9">
    <xf numFmtId="0" fontId="0" fillId="0" borderId="0"/>
    <xf numFmtId="0" fontId="13" fillId="0" borderId="0"/>
    <xf numFmtId="0" fontId="13" fillId="0" borderId="0"/>
    <xf numFmtId="0" fontId="11" fillId="0" borderId="1" applyNumberFormat="0" applyFill="0" applyAlignment="0" applyProtection="0"/>
    <xf numFmtId="164" fontId="12" fillId="0" borderId="0" applyFill="0" applyBorder="0" applyAlignment="0" applyProtection="0"/>
    <xf numFmtId="44" fontId="12" fillId="0" borderId="0" applyFont="0" applyFill="0" applyBorder="0" applyAlignment="0" applyProtection="0"/>
    <xf numFmtId="9" fontId="12" fillId="0" borderId="0" applyFont="0" applyFill="0" applyBorder="0" applyAlignment="0" applyProtection="0"/>
    <xf numFmtId="0" fontId="24" fillId="0" borderId="0"/>
    <xf numFmtId="0" fontId="1" fillId="0" borderId="0"/>
  </cellStyleXfs>
  <cellXfs count="255">
    <xf numFmtId="0" fontId="0" fillId="0" borderId="0" xfId="0"/>
    <xf numFmtId="0" fontId="0" fillId="0" borderId="0" xfId="0" applyAlignment="1">
      <alignment vertical="center"/>
    </xf>
    <xf numFmtId="0" fontId="14" fillId="0" borderId="0" xfId="1" applyFont="1" applyAlignment="1">
      <alignment vertical="center"/>
    </xf>
    <xf numFmtId="0" fontId="13" fillId="0" borderId="0" xfId="1" applyAlignment="1">
      <alignment vertical="center"/>
    </xf>
    <xf numFmtId="0" fontId="13" fillId="0" borderId="0" xfId="1" applyAlignment="1">
      <alignment horizontal="left" vertical="center"/>
    </xf>
    <xf numFmtId="10" fontId="14" fillId="0" borderId="0" xfId="1" applyNumberFormat="1" applyFont="1" applyAlignment="1">
      <alignment vertical="center"/>
    </xf>
    <xf numFmtId="0" fontId="5" fillId="0" borderId="0" xfId="0" applyFont="1" applyAlignment="1">
      <alignment horizontal="center" vertical="center"/>
    </xf>
    <xf numFmtId="0" fontId="5"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right" vertical="center"/>
    </xf>
    <xf numFmtId="0" fontId="5" fillId="0" borderId="0" xfId="0" applyFont="1" applyAlignment="1">
      <alignment vertical="center" wrapText="1"/>
    </xf>
    <xf numFmtId="4" fontId="5" fillId="0" borderId="0" xfId="0" applyNumberFormat="1" applyFont="1" applyAlignment="1">
      <alignment horizontal="center" vertical="center"/>
    </xf>
    <xf numFmtId="4" fontId="5" fillId="0" borderId="0" xfId="0" applyNumberFormat="1" applyFont="1" applyAlignment="1">
      <alignment horizontal="right" vertical="center"/>
    </xf>
    <xf numFmtId="4" fontId="0" fillId="0" borderId="0" xfId="0" applyNumberFormat="1" applyAlignment="1">
      <alignment horizontal="center" vertical="center"/>
    </xf>
    <xf numFmtId="0" fontId="7" fillId="0" borderId="0" xfId="0" applyFont="1" applyAlignment="1">
      <alignment vertical="center"/>
    </xf>
    <xf numFmtId="0" fontId="8" fillId="0" borderId="0" xfId="0" applyFont="1" applyAlignment="1">
      <alignment vertical="center"/>
    </xf>
    <xf numFmtId="165" fontId="0" fillId="0" borderId="0" xfId="0" applyNumberFormat="1" applyAlignment="1">
      <alignment vertical="center"/>
    </xf>
    <xf numFmtId="165" fontId="7" fillId="0" borderId="0" xfId="0" applyNumberFormat="1" applyFont="1" applyAlignment="1">
      <alignment vertical="center"/>
    </xf>
    <xf numFmtId="0" fontId="7" fillId="0" borderId="0" xfId="0" applyFont="1" applyAlignment="1">
      <alignment horizontal="left" vertical="center"/>
    </xf>
    <xf numFmtId="0" fontId="6" fillId="0" borderId="0" xfId="0" applyFont="1" applyAlignment="1">
      <alignment horizontal="left" vertical="center"/>
    </xf>
    <xf numFmtId="0" fontId="10" fillId="0" borderId="0" xfId="0" applyFont="1" applyAlignment="1">
      <alignment horizontal="center" vertical="center"/>
    </xf>
    <xf numFmtId="167" fontId="6" fillId="2" borderId="0" xfId="0" applyNumberFormat="1" applyFont="1" applyFill="1" applyAlignment="1">
      <alignment horizontal="right" vertical="center"/>
    </xf>
    <xf numFmtId="2" fontId="0" fillId="0" borderId="12" xfId="0" applyNumberFormat="1" applyBorder="1" applyAlignment="1">
      <alignment horizontal="center" vertical="center"/>
    </xf>
    <xf numFmtId="49" fontId="6" fillId="0" borderId="0" xfId="0" applyNumberFormat="1" applyFont="1" applyAlignment="1">
      <alignment horizontal="center" vertical="center"/>
    </xf>
    <xf numFmtId="0" fontId="0" fillId="0" borderId="0" xfId="0" applyAlignment="1">
      <alignment horizontal="left" vertical="center"/>
    </xf>
    <xf numFmtId="2" fontId="0" fillId="0" borderId="2" xfId="0" applyNumberFormat="1" applyBorder="1" applyAlignment="1">
      <alignment horizontal="center" vertical="center" wrapText="1"/>
    </xf>
    <xf numFmtId="166" fontId="0" fillId="0" borderId="0" xfId="0" quotePrefix="1" applyNumberFormat="1" applyAlignment="1">
      <alignment horizontal="center" vertical="center" wrapText="1"/>
    </xf>
    <xf numFmtId="165" fontId="0" fillId="0" borderId="0" xfId="0" applyNumberFormat="1" applyAlignment="1">
      <alignment horizontal="right" vertical="center"/>
    </xf>
    <xf numFmtId="0" fontId="15" fillId="0" borderId="0" xfId="0" applyFont="1" applyAlignment="1">
      <alignment horizontal="left" vertical="center"/>
    </xf>
    <xf numFmtId="0" fontId="15" fillId="0" borderId="0" xfId="0" applyFont="1" applyAlignment="1">
      <alignment horizontal="center" vertical="center"/>
    </xf>
    <xf numFmtId="0" fontId="6" fillId="0" borderId="23" xfId="0" applyFont="1" applyBorder="1" applyAlignment="1">
      <alignment horizontal="right" vertical="center"/>
    </xf>
    <xf numFmtId="0" fontId="6" fillId="0" borderId="17" xfId="0" applyFont="1" applyBorder="1" applyAlignment="1">
      <alignment horizontal="right" vertical="center"/>
    </xf>
    <xf numFmtId="165" fontId="0" fillId="0" borderId="15" xfId="0" applyNumberFormat="1" applyBorder="1" applyAlignment="1">
      <alignment horizontal="center" vertical="center"/>
    </xf>
    <xf numFmtId="4" fontId="0" fillId="0" borderId="30" xfId="4" applyNumberFormat="1" applyFont="1" applyFill="1" applyBorder="1" applyAlignment="1" applyProtection="1">
      <alignment horizontal="center" vertical="center"/>
    </xf>
    <xf numFmtId="165" fontId="0" fillId="0" borderId="32" xfId="0" applyNumberFormat="1" applyBorder="1" applyAlignment="1">
      <alignment horizontal="center" vertical="center"/>
    </xf>
    <xf numFmtId="0" fontId="15" fillId="0" borderId="0" xfId="0" applyFont="1" applyAlignment="1">
      <alignment vertical="center"/>
    </xf>
    <xf numFmtId="0" fontId="4" fillId="0" borderId="4" xfId="1" applyFont="1" applyBorder="1" applyAlignment="1">
      <alignment vertical="center"/>
    </xf>
    <xf numFmtId="0" fontId="17" fillId="0" borderId="0" xfId="0" applyFont="1"/>
    <xf numFmtId="0" fontId="3" fillId="0" borderId="0" xfId="1" applyFont="1" applyAlignment="1">
      <alignment vertical="center"/>
    </xf>
    <xf numFmtId="44" fontId="19" fillId="0" borderId="0" xfId="5" applyFont="1" applyAlignment="1">
      <alignment horizontal="center" vertical="center"/>
    </xf>
    <xf numFmtId="0" fontId="20" fillId="0" borderId="0" xfId="0" applyFont="1" applyAlignment="1">
      <alignment vertical="center" wrapText="1"/>
    </xf>
    <xf numFmtId="0" fontId="22" fillId="0" borderId="0" xfId="0" applyFont="1" applyAlignment="1">
      <alignment horizontal="center" vertical="center"/>
    </xf>
    <xf numFmtId="0" fontId="21" fillId="0" borderId="0" xfId="0" applyFont="1" applyAlignment="1">
      <alignment horizontal="center" vertical="center"/>
    </xf>
    <xf numFmtId="0" fontId="15" fillId="0" borderId="18" xfId="0" applyFont="1" applyBorder="1" applyAlignment="1">
      <alignment horizontal="center" vertical="center"/>
    </xf>
    <xf numFmtId="10" fontId="15" fillId="0" borderId="18" xfId="0" applyNumberFormat="1" applyFont="1" applyBorder="1" applyAlignment="1">
      <alignment horizontal="center" vertical="center"/>
    </xf>
    <xf numFmtId="10" fontId="16" fillId="0" borderId="18" xfId="0" applyNumberFormat="1" applyFont="1" applyBorder="1" applyAlignment="1">
      <alignment horizontal="center" vertical="center"/>
    </xf>
    <xf numFmtId="165" fontId="5" fillId="0" borderId="0" xfId="0" applyNumberFormat="1" applyFont="1" applyAlignment="1">
      <alignment horizontal="center" vertical="center" wrapText="1"/>
    </xf>
    <xf numFmtId="44" fontId="13" fillId="0" borderId="0" xfId="1" applyNumberFormat="1" applyAlignment="1">
      <alignment vertical="center"/>
    </xf>
    <xf numFmtId="168" fontId="0" fillId="0" borderId="15" xfId="0" applyNumberFormat="1" applyBorder="1" applyAlignment="1">
      <alignment horizontal="center" vertical="center"/>
    </xf>
    <xf numFmtId="10" fontId="5" fillId="0" borderId="0" xfId="6" applyNumberFormat="1" applyFont="1" applyAlignment="1">
      <alignment horizontal="center" vertical="center" wrapText="1"/>
    </xf>
    <xf numFmtId="2" fontId="0" fillId="0" borderId="0" xfId="0" applyNumberFormat="1" applyAlignment="1">
      <alignment horizontal="center" vertical="center"/>
    </xf>
    <xf numFmtId="165" fontId="0" fillId="0" borderId="15" xfId="0" quotePrefix="1" applyNumberFormat="1" applyBorder="1" applyAlignment="1">
      <alignment horizontal="center" vertical="center"/>
    </xf>
    <xf numFmtId="0" fontId="25" fillId="0" borderId="0" xfId="0" applyFont="1" applyAlignment="1">
      <alignment horizontal="left" vertical="center" wrapText="1"/>
    </xf>
    <xf numFmtId="165" fontId="5" fillId="0" borderId="0" xfId="0" applyNumberFormat="1" applyFont="1" applyAlignment="1">
      <alignment horizontal="left" vertical="center" wrapText="1"/>
    </xf>
    <xf numFmtId="2" fontId="0" fillId="0" borderId="0" xfId="0" applyNumberFormat="1" applyAlignment="1">
      <alignment vertical="center"/>
    </xf>
    <xf numFmtId="165" fontId="0" fillId="0" borderId="14" xfId="0" quotePrefix="1" applyNumberFormat="1" applyBorder="1" applyAlignment="1">
      <alignment horizontal="center" vertical="center"/>
    </xf>
    <xf numFmtId="2" fontId="0" fillId="0" borderId="12" xfId="0" applyNumberFormat="1" applyBorder="1" applyAlignment="1">
      <alignment horizontal="center" vertical="center" wrapText="1"/>
    </xf>
    <xf numFmtId="169" fontId="5" fillId="0" borderId="0" xfId="0" applyNumberFormat="1" applyFont="1" applyAlignment="1">
      <alignment horizontal="center" vertical="center"/>
    </xf>
    <xf numFmtId="169" fontId="5" fillId="0" borderId="0" xfId="0" applyNumberFormat="1" applyFont="1" applyAlignment="1">
      <alignment horizontal="right" vertical="center"/>
    </xf>
    <xf numFmtId="10" fontId="0" fillId="0" borderId="0" xfId="6" applyNumberFormat="1" applyFont="1" applyAlignment="1">
      <alignment vertical="center"/>
    </xf>
    <xf numFmtId="44" fontId="18" fillId="0" borderId="4" xfId="5" applyFont="1" applyBorder="1" applyAlignment="1">
      <alignment vertical="center"/>
    </xf>
    <xf numFmtId="44" fontId="26" fillId="0" borderId="0" xfId="5" applyFont="1" applyAlignment="1">
      <alignment horizontal="center" vertical="center"/>
    </xf>
    <xf numFmtId="10" fontId="27" fillId="0" borderId="0" xfId="1" applyNumberFormat="1" applyFont="1" applyAlignment="1">
      <alignment horizontal="center" vertical="center"/>
    </xf>
    <xf numFmtId="44" fontId="18" fillId="0" borderId="45" xfId="5" applyFont="1" applyBorder="1" applyAlignment="1">
      <alignment vertical="center"/>
    </xf>
    <xf numFmtId="0" fontId="4" fillId="0" borderId="39" xfId="1" applyFont="1" applyBorder="1" applyAlignment="1">
      <alignment vertical="center"/>
    </xf>
    <xf numFmtId="44" fontId="18" fillId="0" borderId="39" xfId="5" applyFont="1" applyBorder="1" applyAlignment="1">
      <alignment vertical="center"/>
    </xf>
    <xf numFmtId="44" fontId="18" fillId="0" borderId="46" xfId="5" applyFont="1" applyBorder="1" applyAlignment="1">
      <alignment vertical="center"/>
    </xf>
    <xf numFmtId="0" fontId="14" fillId="0" borderId="18" xfId="1" applyFont="1" applyBorder="1" applyAlignment="1">
      <alignment horizontal="center" vertical="center"/>
    </xf>
    <xf numFmtId="0" fontId="13" fillId="0" borderId="4" xfId="1" applyBorder="1" applyAlignment="1">
      <alignment vertical="center"/>
    </xf>
    <xf numFmtId="0" fontId="13" fillId="0" borderId="39" xfId="1" applyBorder="1" applyAlignment="1">
      <alignment vertical="center"/>
    </xf>
    <xf numFmtId="0" fontId="14" fillId="0" borderId="18" xfId="1" applyFont="1" applyBorder="1" applyAlignment="1">
      <alignment horizontal="centerContinuous" vertical="center"/>
    </xf>
    <xf numFmtId="0" fontId="13" fillId="0" borderId="6" xfId="1" applyBorder="1" applyAlignment="1">
      <alignment vertical="center"/>
    </xf>
    <xf numFmtId="0" fontId="13" fillId="0" borderId="48" xfId="1" applyBorder="1" applyAlignment="1">
      <alignment vertical="center"/>
    </xf>
    <xf numFmtId="44" fontId="18" fillId="0" borderId="6" xfId="5" applyFont="1" applyBorder="1" applyAlignment="1">
      <alignment vertical="center"/>
    </xf>
    <xf numFmtId="44" fontId="18" fillId="0" borderId="48" xfId="5" applyFont="1" applyBorder="1" applyAlignment="1">
      <alignment vertical="center"/>
    </xf>
    <xf numFmtId="0" fontId="14" fillId="0" borderId="21" xfId="1" applyFont="1" applyBorder="1" applyAlignment="1">
      <alignment horizontal="center" vertical="center"/>
    </xf>
    <xf numFmtId="0" fontId="13" fillId="0" borderId="55" xfId="1" applyBorder="1" applyAlignment="1">
      <alignment vertical="center"/>
    </xf>
    <xf numFmtId="44" fontId="18" fillId="0" borderId="57" xfId="5" applyFont="1" applyBorder="1" applyAlignment="1">
      <alignment vertical="center"/>
    </xf>
    <xf numFmtId="0" fontId="13" fillId="0" borderId="56" xfId="1" applyBorder="1" applyAlignment="1">
      <alignment vertical="center"/>
    </xf>
    <xf numFmtId="44" fontId="18" fillId="0" borderId="56" xfId="5" applyFont="1" applyBorder="1" applyAlignment="1">
      <alignment vertical="center"/>
    </xf>
    <xf numFmtId="44" fontId="18" fillId="0" borderId="55" xfId="5" applyFont="1" applyBorder="1" applyAlignment="1">
      <alignment vertical="center"/>
    </xf>
    <xf numFmtId="44" fontId="18" fillId="5" borderId="56" xfId="5" applyFont="1" applyFill="1" applyBorder="1" applyAlignment="1">
      <alignment vertical="center"/>
    </xf>
    <xf numFmtId="0" fontId="13" fillId="0" borderId="49" xfId="1" applyBorder="1" applyAlignment="1">
      <alignment vertical="center"/>
    </xf>
    <xf numFmtId="0" fontId="4" fillId="5" borderId="58" xfId="1" applyFont="1" applyFill="1" applyBorder="1" applyAlignment="1">
      <alignment vertical="center"/>
    </xf>
    <xf numFmtId="44" fontId="18" fillId="0" borderId="47" xfId="5" applyFont="1" applyBorder="1" applyAlignment="1">
      <alignment vertical="center"/>
    </xf>
    <xf numFmtId="0" fontId="13" fillId="0" borderId="58" xfId="1" applyBorder="1" applyAlignment="1">
      <alignment vertical="center"/>
    </xf>
    <xf numFmtId="0" fontId="4" fillId="0" borderId="58" xfId="1" applyFont="1" applyBorder="1" applyAlignment="1">
      <alignment vertical="center"/>
    </xf>
    <xf numFmtId="44" fontId="18" fillId="0" borderId="58" xfId="5" applyFont="1" applyBorder="1" applyAlignment="1">
      <alignment vertical="center"/>
    </xf>
    <xf numFmtId="44" fontId="18" fillId="0" borderId="49" xfId="5" applyFont="1" applyBorder="1" applyAlignment="1">
      <alignment vertical="center"/>
    </xf>
    <xf numFmtId="44" fontId="18" fillId="5" borderId="58" xfId="5" applyFont="1" applyFill="1" applyBorder="1" applyAlignment="1">
      <alignment vertical="center"/>
    </xf>
    <xf numFmtId="0" fontId="14" fillId="0" borderId="20" xfId="1" applyFont="1" applyBorder="1" applyAlignment="1">
      <alignment horizontal="center" vertical="center"/>
    </xf>
    <xf numFmtId="0" fontId="13" fillId="0" borderId="23" xfId="1" applyBorder="1" applyAlignment="1">
      <alignment vertical="center"/>
    </xf>
    <xf numFmtId="0" fontId="2" fillId="0" borderId="0" xfId="1" applyFont="1" applyAlignment="1">
      <alignment vertical="center"/>
    </xf>
    <xf numFmtId="44" fontId="18" fillId="0" borderId="17" xfId="5" applyFont="1" applyBorder="1" applyAlignment="1">
      <alignment vertical="center"/>
    </xf>
    <xf numFmtId="0" fontId="2" fillId="5" borderId="0" xfId="1" applyFont="1" applyFill="1" applyAlignment="1">
      <alignment vertical="center"/>
    </xf>
    <xf numFmtId="44" fontId="18" fillId="0" borderId="0" xfId="5" applyFont="1" applyBorder="1" applyAlignment="1">
      <alignment vertical="center"/>
    </xf>
    <xf numFmtId="44" fontId="18" fillId="0" borderId="23" xfId="5" applyFont="1" applyBorder="1" applyAlignment="1">
      <alignment vertical="center"/>
    </xf>
    <xf numFmtId="44" fontId="18" fillId="5" borderId="0" xfId="5" applyFont="1" applyFill="1" applyBorder="1" applyAlignment="1">
      <alignment vertical="center"/>
    </xf>
    <xf numFmtId="0" fontId="4" fillId="0" borderId="56" xfId="1" applyFont="1" applyBorder="1" applyAlignment="1">
      <alignment vertical="center"/>
    </xf>
    <xf numFmtId="0" fontId="28" fillId="0" borderId="7" xfId="0" applyFont="1" applyBorder="1" applyAlignment="1">
      <alignment horizontal="center" vertical="center"/>
    </xf>
    <xf numFmtId="0" fontId="28" fillId="0" borderId="8" xfId="0" applyFont="1" applyBorder="1" applyAlignment="1">
      <alignment horizontal="center" vertical="center" wrapText="1"/>
    </xf>
    <xf numFmtId="0" fontId="28" fillId="0" borderId="8" xfId="0" applyFont="1" applyBorder="1" applyAlignment="1">
      <alignment horizontal="center" vertical="center"/>
    </xf>
    <xf numFmtId="0" fontId="28" fillId="0" borderId="10" xfId="0" applyFont="1" applyBorder="1" applyAlignment="1">
      <alignment horizontal="center" vertical="center" wrapText="1"/>
    </xf>
    <xf numFmtId="0" fontId="28" fillId="0" borderId="0" xfId="0" applyFont="1" applyAlignment="1">
      <alignment horizontal="center" vertical="center" wrapText="1"/>
    </xf>
    <xf numFmtId="4" fontId="28" fillId="0" borderId="0" xfId="0" applyNumberFormat="1" applyFont="1" applyAlignment="1">
      <alignment horizontal="center" vertical="center"/>
    </xf>
    <xf numFmtId="4" fontId="28" fillId="0" borderId="0" xfId="0" applyNumberFormat="1" applyFont="1" applyAlignment="1">
      <alignment horizontal="right" vertical="center"/>
    </xf>
    <xf numFmtId="169" fontId="28" fillId="0" borderId="0" xfId="0" applyNumberFormat="1" applyFont="1" applyAlignment="1">
      <alignment horizontal="right" vertical="center"/>
    </xf>
    <xf numFmtId="4" fontId="0" fillId="0" borderId="2" xfId="4" applyNumberFormat="1" applyFont="1" applyFill="1" applyBorder="1" applyAlignment="1" applyProtection="1">
      <alignment horizontal="center" vertical="center"/>
    </xf>
    <xf numFmtId="2" fontId="0" fillId="0" borderId="2" xfId="0" applyNumberFormat="1" applyBorder="1" applyAlignment="1">
      <alignment vertical="center"/>
    </xf>
    <xf numFmtId="2" fontId="0" fillId="0" borderId="11" xfId="0" applyNumberFormat="1" applyBorder="1" applyAlignment="1">
      <alignment vertical="center"/>
    </xf>
    <xf numFmtId="2" fontId="0" fillId="0" borderId="2" xfId="0" applyNumberFormat="1" applyBorder="1" applyAlignment="1">
      <alignment horizontal="center" vertical="center"/>
    </xf>
    <xf numFmtId="2" fontId="0" fillId="0" borderId="3" xfId="0" applyNumberFormat="1" applyBorder="1" applyAlignment="1">
      <alignment horizontal="center" vertical="center" wrapText="1"/>
    </xf>
    <xf numFmtId="2" fontId="0" fillId="0" borderId="3" xfId="0" applyNumberFormat="1" applyBorder="1" applyAlignment="1">
      <alignment vertical="center"/>
    </xf>
    <xf numFmtId="2" fontId="0" fillId="0" borderId="41" xfId="0" applyNumberFormat="1" applyBorder="1" applyAlignment="1">
      <alignment vertical="center"/>
    </xf>
    <xf numFmtId="2" fontId="0" fillId="0" borderId="5" xfId="0" applyNumberFormat="1" applyBorder="1" applyAlignment="1">
      <alignment horizontal="center" vertical="center" wrapText="1"/>
    </xf>
    <xf numFmtId="2" fontId="0" fillId="0" borderId="5" xfId="0" applyNumberFormat="1" applyBorder="1" applyAlignment="1">
      <alignment vertical="center"/>
    </xf>
    <xf numFmtId="2" fontId="0" fillId="0" borderId="42" xfId="0" applyNumberFormat="1" applyBorder="1" applyAlignment="1">
      <alignment vertical="center"/>
    </xf>
    <xf numFmtId="165" fontId="0" fillId="3" borderId="43" xfId="0" applyNumberFormat="1" applyFill="1" applyBorder="1" applyAlignment="1">
      <alignment horizontal="center" vertical="center"/>
    </xf>
    <xf numFmtId="2" fontId="0" fillId="3" borderId="44" xfId="0" applyNumberFormat="1" applyFill="1" applyBorder="1" applyAlignment="1">
      <alignment horizontal="center" vertical="center" wrapText="1"/>
    </xf>
    <xf numFmtId="2" fontId="0" fillId="3" borderId="44" xfId="0" applyNumberFormat="1" applyFill="1" applyBorder="1" applyAlignment="1">
      <alignment vertical="center"/>
    </xf>
    <xf numFmtId="2" fontId="0" fillId="3" borderId="38" xfId="0" applyNumberFormat="1" applyFill="1" applyBorder="1" applyAlignment="1">
      <alignment vertical="center"/>
    </xf>
    <xf numFmtId="2" fontId="0" fillId="0" borderId="3" xfId="0" applyNumberFormat="1" applyBorder="1" applyAlignment="1">
      <alignment horizontal="center" vertical="center"/>
    </xf>
    <xf numFmtId="4" fontId="0" fillId="0" borderId="13" xfId="4" applyNumberFormat="1" applyFont="1" applyFill="1" applyBorder="1" applyAlignment="1" applyProtection="1">
      <alignment horizontal="center" vertical="center"/>
    </xf>
    <xf numFmtId="0" fontId="0" fillId="0" borderId="60" xfId="0" applyBorder="1" applyAlignment="1">
      <alignment vertical="center"/>
    </xf>
    <xf numFmtId="4" fontId="0" fillId="0" borderId="0" xfId="0" applyNumberFormat="1" applyAlignment="1">
      <alignment vertical="center"/>
    </xf>
    <xf numFmtId="4" fontId="0" fillId="0" borderId="61" xfId="4" applyNumberFormat="1" applyFont="1" applyFill="1" applyBorder="1" applyAlignment="1" applyProtection="1">
      <alignment horizontal="center" vertical="center"/>
    </xf>
    <xf numFmtId="4" fontId="0" fillId="0" borderId="12" xfId="4" applyNumberFormat="1" applyFont="1" applyFill="1" applyBorder="1" applyAlignment="1" applyProtection="1">
      <alignment horizontal="center" vertical="center"/>
    </xf>
    <xf numFmtId="2" fontId="0" fillId="0" borderId="2" xfId="0" applyNumberFormat="1" applyBorder="1" applyAlignment="1">
      <alignment vertical="center" wrapText="1"/>
    </xf>
    <xf numFmtId="2" fontId="5" fillId="0" borderId="2" xfId="0" applyNumberFormat="1" applyFont="1" applyBorder="1" applyAlignment="1">
      <alignment vertical="center" wrapText="1"/>
    </xf>
    <xf numFmtId="165" fontId="0" fillId="4" borderId="40" xfId="0" applyNumberFormat="1" applyFill="1" applyBorder="1" applyAlignment="1">
      <alignment horizontal="center" vertical="center"/>
    </xf>
    <xf numFmtId="4" fontId="0" fillId="4" borderId="37" xfId="4" applyNumberFormat="1" applyFont="1" applyFill="1" applyBorder="1" applyAlignment="1" applyProtection="1">
      <alignment horizontal="center" vertical="center"/>
    </xf>
    <xf numFmtId="169" fontId="5" fillId="0" borderId="11" xfId="0" applyNumberFormat="1" applyFont="1" applyBorder="1" applyAlignment="1">
      <alignment vertical="center"/>
    </xf>
    <xf numFmtId="10" fontId="0" fillId="0" borderId="0" xfId="6" applyNumberFormat="1" applyFont="1" applyAlignment="1">
      <alignment horizontal="center" vertical="center"/>
    </xf>
    <xf numFmtId="169" fontId="5" fillId="0" borderId="42" xfId="0" applyNumberFormat="1" applyFont="1" applyBorder="1" applyAlignment="1">
      <alignment vertical="center"/>
    </xf>
    <xf numFmtId="4" fontId="0" fillId="0" borderId="60" xfId="4" applyNumberFormat="1" applyFont="1" applyFill="1" applyBorder="1" applyAlignment="1" applyProtection="1">
      <alignment horizontal="center" vertical="center"/>
    </xf>
    <xf numFmtId="4" fontId="0" fillId="0" borderId="62" xfId="4" applyNumberFormat="1" applyFont="1" applyFill="1" applyBorder="1" applyAlignment="1" applyProtection="1">
      <alignment horizontal="center" vertical="center"/>
    </xf>
    <xf numFmtId="2" fontId="0" fillId="0" borderId="63" xfId="0" applyNumberFormat="1" applyBorder="1" applyAlignment="1">
      <alignment horizontal="center" vertical="center"/>
    </xf>
    <xf numFmtId="2" fontId="5" fillId="4" borderId="2" xfId="0" applyNumberFormat="1" applyFont="1" applyFill="1" applyBorder="1" applyAlignment="1">
      <alignment horizontal="right" vertical="center"/>
    </xf>
    <xf numFmtId="2" fontId="5" fillId="4" borderId="5" xfId="0" applyNumberFormat="1" applyFont="1" applyFill="1" applyBorder="1" applyAlignment="1">
      <alignment horizontal="right" vertical="center"/>
    </xf>
    <xf numFmtId="169" fontId="5" fillId="0" borderId="59" xfId="0" applyNumberFormat="1" applyFont="1" applyBorder="1" applyAlignment="1">
      <alignment vertical="center"/>
    </xf>
    <xf numFmtId="2" fontId="5" fillId="0" borderId="11" xfId="0" applyNumberFormat="1" applyFont="1" applyBorder="1" applyAlignment="1">
      <alignment vertical="center" wrapText="1"/>
    </xf>
    <xf numFmtId="0" fontId="0" fillId="0" borderId="11" xfId="0" applyBorder="1" applyAlignment="1">
      <alignment vertical="center"/>
    </xf>
    <xf numFmtId="0" fontId="0" fillId="0" borderId="2" xfId="0" applyBorder="1" applyAlignment="1">
      <alignment vertical="center"/>
    </xf>
    <xf numFmtId="165" fontId="0" fillId="0" borderId="65" xfId="0" applyNumberFormat="1" applyBorder="1" applyAlignment="1">
      <alignment horizontal="center" vertical="center"/>
    </xf>
    <xf numFmtId="4" fontId="0" fillId="0" borderId="3" xfId="4" applyNumberFormat="1" applyFont="1" applyFill="1" applyBorder="1" applyAlignment="1" applyProtection="1">
      <alignment horizontal="center" vertical="center"/>
    </xf>
    <xf numFmtId="2" fontId="5" fillId="4" borderId="37" xfId="0" applyNumberFormat="1" applyFont="1" applyFill="1" applyBorder="1" applyAlignment="1">
      <alignment vertical="center" wrapText="1"/>
    </xf>
    <xf numFmtId="2" fontId="0" fillId="4" borderId="37" xfId="0" applyNumberFormat="1" applyFill="1" applyBorder="1" applyAlignment="1">
      <alignment horizontal="center" vertical="center"/>
    </xf>
    <xf numFmtId="2" fontId="5" fillId="4" borderId="37" xfId="0" applyNumberFormat="1" applyFont="1" applyFill="1" applyBorder="1" applyAlignment="1">
      <alignment horizontal="right" vertical="center"/>
    </xf>
    <xf numFmtId="2" fontId="0" fillId="0" borderId="3" xfId="0" applyNumberFormat="1" applyBorder="1" applyAlignment="1">
      <alignment vertical="center" wrapText="1"/>
    </xf>
    <xf numFmtId="2" fontId="0" fillId="0" borderId="5" xfId="0" applyNumberFormat="1" applyBorder="1" applyAlignment="1">
      <alignment vertical="center" wrapText="1"/>
    </xf>
    <xf numFmtId="4" fontId="0" fillId="0" borderId="5" xfId="4" applyNumberFormat="1" applyFont="1" applyFill="1" applyBorder="1" applyAlignment="1" applyProtection="1">
      <alignment horizontal="center" vertical="center"/>
    </xf>
    <xf numFmtId="2" fontId="0" fillId="3" borderId="44" xfId="0" applyNumberFormat="1" applyFill="1" applyBorder="1" applyAlignment="1">
      <alignment vertical="center" wrapText="1"/>
    </xf>
    <xf numFmtId="4" fontId="0" fillId="3" borderId="44" xfId="4" applyNumberFormat="1" applyFont="1" applyFill="1" applyBorder="1" applyAlignment="1" applyProtection="1">
      <alignment horizontal="center" vertical="center"/>
    </xf>
    <xf numFmtId="2" fontId="5" fillId="0" borderId="3" xfId="0" applyNumberFormat="1" applyFont="1" applyBorder="1" applyAlignment="1">
      <alignment vertical="center" wrapText="1"/>
    </xf>
    <xf numFmtId="0" fontId="0" fillId="0" borderId="3" xfId="0" applyBorder="1" applyAlignment="1">
      <alignment vertical="center"/>
    </xf>
    <xf numFmtId="0" fontId="0" fillId="0" borderId="41" xfId="0" applyBorder="1" applyAlignment="1">
      <alignment vertical="center"/>
    </xf>
    <xf numFmtId="165" fontId="0" fillId="0" borderId="66" xfId="0" applyNumberFormat="1" applyBorder="1" applyAlignment="1">
      <alignment horizontal="center" vertical="center"/>
    </xf>
    <xf numFmtId="2" fontId="0" fillId="0" borderId="4" xfId="0" applyNumberFormat="1" applyBorder="1" applyAlignment="1">
      <alignment vertical="center" wrapText="1"/>
    </xf>
    <xf numFmtId="2" fontId="0" fillId="0" borderId="4" xfId="0" applyNumberFormat="1" applyBorder="1" applyAlignment="1">
      <alignment horizontal="center" vertical="center" wrapText="1"/>
    </xf>
    <xf numFmtId="4" fontId="0" fillId="0" borderId="4" xfId="4" applyNumberFormat="1" applyFont="1" applyFill="1" applyBorder="1" applyAlignment="1" applyProtection="1">
      <alignment horizontal="center" vertical="center"/>
    </xf>
    <xf numFmtId="2" fontId="0" fillId="0" borderId="4" xfId="0" applyNumberFormat="1" applyBorder="1" applyAlignment="1">
      <alignment vertical="center"/>
    </xf>
    <xf numFmtId="2" fontId="0" fillId="0" borderId="67" xfId="0" applyNumberFormat="1" applyBorder="1" applyAlignment="1">
      <alignment vertical="center"/>
    </xf>
    <xf numFmtId="165" fontId="0" fillId="0" borderId="12" xfId="0" applyNumberFormat="1" applyBorder="1" applyAlignment="1">
      <alignment horizontal="center" vertical="center"/>
    </xf>
    <xf numFmtId="165" fontId="0" fillId="0" borderId="12" xfId="0" quotePrefix="1" applyNumberFormat="1" applyBorder="1" applyAlignment="1">
      <alignment horizontal="center" vertical="center"/>
    </xf>
    <xf numFmtId="10" fontId="0" fillId="0" borderId="2" xfId="6" applyNumberFormat="1" applyFont="1" applyBorder="1" applyAlignment="1">
      <alignment horizontal="center" vertical="center"/>
    </xf>
    <xf numFmtId="4" fontId="0" fillId="0" borderId="0" xfId="4" applyNumberFormat="1" applyFont="1" applyFill="1" applyBorder="1" applyAlignment="1" applyProtection="1">
      <alignment horizontal="center" vertical="center"/>
    </xf>
    <xf numFmtId="165" fontId="0" fillId="0" borderId="9" xfId="0" applyNumberFormat="1" applyBorder="1" applyAlignment="1">
      <alignment horizontal="center" vertical="center"/>
    </xf>
    <xf numFmtId="165" fontId="0" fillId="0" borderId="2" xfId="0" applyNumberFormat="1" applyBorder="1" applyAlignment="1">
      <alignment horizontal="center" vertical="center"/>
    </xf>
    <xf numFmtId="168" fontId="0" fillId="0" borderId="2" xfId="0" applyNumberFormat="1" applyBorder="1" applyAlignment="1">
      <alignment horizontal="center" vertical="center"/>
    </xf>
    <xf numFmtId="165" fontId="0" fillId="0" borderId="2" xfId="0" quotePrefix="1" applyNumberFormat="1" applyBorder="1" applyAlignment="1">
      <alignment horizontal="center" vertical="center"/>
    </xf>
    <xf numFmtId="2" fontId="0" fillId="0" borderId="2" xfId="0" applyNumberFormat="1" applyBorder="1" applyAlignment="1">
      <alignment horizontal="left" vertical="center" wrapText="1"/>
    </xf>
    <xf numFmtId="165" fontId="0" fillId="4" borderId="37" xfId="0" quotePrefix="1" applyNumberFormat="1" applyFill="1" applyBorder="1" applyAlignment="1">
      <alignment horizontal="center" vertical="center"/>
    </xf>
    <xf numFmtId="169" fontId="5" fillId="0" borderId="11" xfId="0" applyNumberFormat="1" applyFont="1" applyBorder="1" applyAlignment="1">
      <alignment horizontal="right" vertical="center" wrapText="1"/>
    </xf>
    <xf numFmtId="165" fontId="0" fillId="0" borderId="68" xfId="0" applyNumberFormat="1" applyBorder="1" applyAlignment="1">
      <alignment horizontal="center" vertical="center"/>
    </xf>
    <xf numFmtId="165" fontId="0" fillId="0" borderId="3" xfId="0" quotePrefix="1" applyNumberFormat="1" applyBorder="1" applyAlignment="1">
      <alignment horizontal="center" vertical="center"/>
    </xf>
    <xf numFmtId="165" fontId="0" fillId="3" borderId="43" xfId="0" applyNumberFormat="1" applyFill="1" applyBorder="1" applyAlignment="1" applyProtection="1">
      <alignment horizontal="center" vertical="center"/>
      <protection locked="0"/>
    </xf>
    <xf numFmtId="168" fontId="0" fillId="3" borderId="44" xfId="0" applyNumberFormat="1" applyFill="1" applyBorder="1" applyAlignment="1" applyProtection="1">
      <alignment horizontal="center" vertical="center"/>
      <protection locked="0"/>
    </xf>
    <xf numFmtId="2" fontId="0" fillId="3" borderId="44" xfId="0" applyNumberFormat="1" applyFill="1" applyBorder="1" applyAlignment="1" applyProtection="1">
      <alignment vertical="center" wrapText="1"/>
      <protection locked="0"/>
    </xf>
    <xf numFmtId="2" fontId="0" fillId="3" borderId="44" xfId="0" applyNumberFormat="1" applyFill="1" applyBorder="1" applyAlignment="1" applyProtection="1">
      <alignment horizontal="center" vertical="center" wrapText="1"/>
      <protection locked="0"/>
    </xf>
    <xf numFmtId="4" fontId="0" fillId="3" borderId="44" xfId="4" applyNumberFormat="1" applyFont="1" applyFill="1" applyBorder="1" applyAlignment="1" applyProtection="1">
      <alignment horizontal="center" vertical="center"/>
      <protection locked="0"/>
    </xf>
    <xf numFmtId="2" fontId="0" fillId="3" borderId="44" xfId="0" applyNumberFormat="1" applyFill="1" applyBorder="1" applyAlignment="1" applyProtection="1">
      <alignment vertical="center"/>
      <protection locked="0"/>
    </xf>
    <xf numFmtId="2" fontId="0" fillId="3" borderId="38" xfId="0" applyNumberFormat="1" applyFill="1" applyBorder="1" applyAlignment="1" applyProtection="1">
      <alignment vertical="center"/>
      <protection locked="0"/>
    </xf>
    <xf numFmtId="165" fontId="0" fillId="0" borderId="69" xfId="0" applyNumberFormat="1" applyBorder="1" applyAlignment="1">
      <alignment horizontal="center" vertical="center"/>
    </xf>
    <xf numFmtId="168" fontId="0" fillId="0" borderId="5" xfId="0" applyNumberFormat="1" applyBorder="1" applyAlignment="1">
      <alignment horizontal="center" vertical="center"/>
    </xf>
    <xf numFmtId="168" fontId="0" fillId="3" borderId="44" xfId="0" applyNumberFormat="1" applyFill="1" applyBorder="1" applyAlignment="1">
      <alignment horizontal="center" vertical="center"/>
    </xf>
    <xf numFmtId="168" fontId="0" fillId="0" borderId="4" xfId="0" applyNumberFormat="1" applyBorder="1" applyAlignment="1">
      <alignment horizontal="center" vertical="center"/>
    </xf>
    <xf numFmtId="168" fontId="0" fillId="0" borderId="3" xfId="0" applyNumberFormat="1" applyBorder="1" applyAlignment="1">
      <alignment horizontal="center" vertical="center"/>
    </xf>
    <xf numFmtId="165" fontId="0" fillId="0" borderId="5" xfId="0" applyNumberFormat="1" applyBorder="1" applyAlignment="1">
      <alignment horizontal="center" vertical="center"/>
    </xf>
    <xf numFmtId="165" fontId="0" fillId="3" borderId="44" xfId="0" applyNumberFormat="1" applyFill="1" applyBorder="1" applyAlignment="1">
      <alignment horizontal="center" vertical="center"/>
    </xf>
    <xf numFmtId="165" fontId="0" fillId="0" borderId="3" xfId="0" applyNumberFormat="1" applyBorder="1" applyAlignment="1">
      <alignment horizontal="center" vertical="center"/>
    </xf>
    <xf numFmtId="0" fontId="5" fillId="0" borderId="0" xfId="0" applyFont="1" applyAlignment="1">
      <alignment horizontal="left" vertical="center"/>
    </xf>
    <xf numFmtId="0" fontId="16" fillId="0" borderId="18" xfId="0" applyFont="1" applyBorder="1" applyAlignment="1">
      <alignment horizontal="center" vertical="center"/>
    </xf>
    <xf numFmtId="0" fontId="12" fillId="0" borderId="18" xfId="0" applyFont="1" applyBorder="1" applyAlignment="1">
      <alignment horizontal="left" vertical="center" wrapText="1"/>
    </xf>
    <xf numFmtId="0" fontId="5" fillId="0" borderId="0" xfId="0" applyFont="1" applyAlignment="1">
      <alignment horizontal="center" vertical="center" wrapText="1"/>
    </xf>
    <xf numFmtId="165" fontId="5" fillId="0" borderId="0" xfId="0" applyNumberFormat="1" applyFont="1" applyAlignment="1">
      <alignment horizontal="center" vertical="center" wrapText="1"/>
    </xf>
    <xf numFmtId="0" fontId="21" fillId="0" borderId="0" xfId="0" applyFont="1" applyAlignment="1">
      <alignment horizontal="right" vertical="center"/>
    </xf>
    <xf numFmtId="0" fontId="21" fillId="0" borderId="0" xfId="0" applyFont="1" applyAlignment="1">
      <alignment horizontal="left" vertical="center"/>
    </xf>
    <xf numFmtId="0" fontId="15" fillId="0" borderId="0" xfId="0" applyFont="1" applyAlignment="1">
      <alignment horizontal="left" vertical="center" wrapText="1"/>
    </xf>
    <xf numFmtId="0" fontId="16" fillId="0" borderId="18" xfId="0" applyFont="1" applyBorder="1" applyAlignment="1">
      <alignment horizontal="center" vertical="center" wrapText="1"/>
    </xf>
    <xf numFmtId="0" fontId="5" fillId="0" borderId="18" xfId="0" applyFont="1" applyBorder="1" applyAlignment="1">
      <alignment horizontal="right" vertical="center" wrapText="1"/>
    </xf>
    <xf numFmtId="2" fontId="0" fillId="0" borderId="13" xfId="0" applyNumberFormat="1" applyBorder="1" applyAlignment="1">
      <alignment horizontal="right" vertical="center" wrapText="1"/>
    </xf>
    <xf numFmtId="2" fontId="0" fillId="0" borderId="14" xfId="0" applyNumberFormat="1" applyBorder="1" applyAlignment="1">
      <alignment horizontal="right" vertical="center" wrapText="1"/>
    </xf>
    <xf numFmtId="2" fontId="0" fillId="0" borderId="15" xfId="0" applyNumberFormat="1" applyBorder="1" applyAlignment="1">
      <alignment horizontal="right" vertical="center" wrapText="1"/>
    </xf>
    <xf numFmtId="2" fontId="0" fillId="0" borderId="13" xfId="0" applyNumberFormat="1" applyBorder="1" applyAlignment="1">
      <alignment horizontal="left" vertical="center" wrapText="1"/>
    </xf>
    <xf numFmtId="2" fontId="0" fillId="0" borderId="14" xfId="0" applyNumberFormat="1" applyBorder="1" applyAlignment="1">
      <alignment horizontal="left" vertical="center" wrapText="1"/>
    </xf>
    <xf numFmtId="2" fontId="0" fillId="0" borderId="15" xfId="0" applyNumberFormat="1" applyBorder="1" applyAlignment="1">
      <alignment horizontal="left" vertical="center" wrapText="1"/>
    </xf>
    <xf numFmtId="2" fontId="5" fillId="0" borderId="13" xfId="0" applyNumberFormat="1" applyFont="1" applyBorder="1" applyAlignment="1">
      <alignment horizontal="left" vertical="center" wrapText="1"/>
    </xf>
    <xf numFmtId="2" fontId="5" fillId="0" borderId="14" xfId="0" applyNumberFormat="1" applyFont="1" applyBorder="1" applyAlignment="1">
      <alignment horizontal="left" vertical="center" wrapText="1"/>
    </xf>
    <xf numFmtId="2" fontId="5" fillId="0" borderId="15" xfId="0" applyNumberFormat="1" applyFont="1" applyBorder="1" applyAlignment="1">
      <alignment horizontal="left" vertical="center" wrapText="1"/>
    </xf>
    <xf numFmtId="0" fontId="9" fillId="0" borderId="35" xfId="0" applyFont="1" applyBorder="1" applyAlignment="1">
      <alignment horizontal="center" vertical="center"/>
    </xf>
    <xf numFmtId="0" fontId="9" fillId="0" borderId="16" xfId="0" applyFont="1" applyBorder="1" applyAlignment="1">
      <alignment horizontal="center" vertical="center"/>
    </xf>
    <xf numFmtId="0" fontId="7" fillId="0" borderId="23" xfId="0" applyFont="1" applyBorder="1" applyAlignment="1">
      <alignment horizontal="left" vertical="center"/>
    </xf>
    <xf numFmtId="0" fontId="7" fillId="0" borderId="24" xfId="0" applyFont="1" applyBorder="1" applyAlignment="1">
      <alignment horizontal="left" vertical="center"/>
    </xf>
    <xf numFmtId="167" fontId="7" fillId="0" borderId="17" xfId="0" applyNumberFormat="1" applyFont="1" applyBorder="1" applyAlignment="1">
      <alignment horizontal="left" vertical="center"/>
    </xf>
    <xf numFmtId="167" fontId="7" fillId="0" borderId="27" xfId="0" applyNumberFormat="1" applyFont="1" applyBorder="1" applyAlignment="1">
      <alignment horizontal="left" vertical="center"/>
    </xf>
    <xf numFmtId="0" fontId="9" fillId="0" borderId="36" xfId="0" applyFont="1" applyBorder="1" applyAlignment="1">
      <alignment horizontal="center" vertical="center"/>
    </xf>
    <xf numFmtId="0" fontId="9" fillId="0" borderId="29" xfId="0" applyFont="1" applyBorder="1" applyAlignment="1">
      <alignment horizontal="center" vertical="center"/>
    </xf>
    <xf numFmtId="165" fontId="6" fillId="0" borderId="22" xfId="0" applyNumberFormat="1" applyFont="1" applyBorder="1" applyAlignment="1">
      <alignment horizontal="left" vertical="center" wrapText="1"/>
    </xf>
    <xf numFmtId="165" fontId="6" fillId="0" borderId="23" xfId="0" applyNumberFormat="1" applyFont="1" applyBorder="1" applyAlignment="1">
      <alignment horizontal="left" vertical="center" wrapText="1"/>
    </xf>
    <xf numFmtId="165" fontId="6" fillId="0" borderId="26" xfId="0" applyNumberFormat="1" applyFont="1" applyBorder="1" applyAlignment="1">
      <alignment horizontal="left" vertical="center"/>
    </xf>
    <xf numFmtId="165" fontId="6" fillId="0" borderId="17" xfId="0" applyNumberFormat="1" applyFont="1" applyBorder="1" applyAlignment="1">
      <alignment horizontal="left" vertical="center"/>
    </xf>
    <xf numFmtId="165" fontId="9" fillId="0" borderId="33" xfId="0" applyNumberFormat="1" applyFont="1" applyBorder="1" applyAlignment="1">
      <alignment horizontal="center" vertical="center" wrapText="1"/>
    </xf>
    <xf numFmtId="165" fontId="9" fillId="0" borderId="31" xfId="0" applyNumberFormat="1" applyFont="1" applyBorder="1" applyAlignment="1">
      <alignment horizontal="center" vertical="center" wrapText="1"/>
    </xf>
    <xf numFmtId="165" fontId="9" fillId="0" borderId="34" xfId="0" applyNumberFormat="1" applyFont="1" applyBorder="1" applyAlignment="1">
      <alignment horizontal="center" vertical="center"/>
    </xf>
    <xf numFmtId="165" fontId="9" fillId="0" borderId="28" xfId="0" applyNumberFormat="1" applyFont="1" applyBorder="1" applyAlignment="1">
      <alignment horizontal="center" vertical="center"/>
    </xf>
    <xf numFmtId="2" fontId="0" fillId="0" borderId="64" xfId="0" applyNumberFormat="1" applyBorder="1" applyAlignment="1">
      <alignment horizontal="left" vertical="center" wrapText="1"/>
    </xf>
    <xf numFmtId="166" fontId="0" fillId="0" borderId="17" xfId="0" quotePrefix="1" applyNumberFormat="1" applyBorder="1" applyAlignment="1">
      <alignment horizontal="center" vertical="center" wrapText="1"/>
    </xf>
    <xf numFmtId="0" fontId="0" fillId="0" borderId="0" xfId="0" quotePrefix="1" applyAlignment="1">
      <alignment horizontal="left" vertical="center" wrapText="1"/>
    </xf>
    <xf numFmtId="10" fontId="13" fillId="0" borderId="18" xfId="1" applyNumberFormat="1" applyBorder="1" applyAlignment="1">
      <alignment horizontal="center" vertical="center"/>
    </xf>
    <xf numFmtId="169" fontId="13" fillId="0" borderId="18" xfId="1" applyNumberFormat="1" applyBorder="1" applyAlignment="1">
      <alignment horizontal="center" vertical="center"/>
    </xf>
    <xf numFmtId="169" fontId="13" fillId="0" borderId="49" xfId="1" applyNumberFormat="1" applyBorder="1" applyAlignment="1">
      <alignment horizontal="center" vertical="center"/>
    </xf>
    <xf numFmtId="169" fontId="13" fillId="0" borderId="58" xfId="1" applyNumberFormat="1" applyBorder="1" applyAlignment="1">
      <alignment horizontal="center" vertical="center"/>
    </xf>
    <xf numFmtId="169" fontId="13" fillId="0" borderId="47" xfId="1" applyNumberFormat="1" applyBorder="1" applyAlignment="1">
      <alignment horizontal="center" vertical="center"/>
    </xf>
    <xf numFmtId="0" fontId="14" fillId="0" borderId="0" xfId="1" applyFont="1" applyAlignment="1">
      <alignment horizontal="center" vertical="center"/>
    </xf>
    <xf numFmtId="0" fontId="14" fillId="0" borderId="0" xfId="1" applyFont="1" applyAlignment="1">
      <alignment horizontal="center" vertical="center" wrapText="1"/>
    </xf>
    <xf numFmtId="0" fontId="13" fillId="0" borderId="0" xfId="1" applyAlignment="1">
      <alignment horizontal="center" vertical="center"/>
    </xf>
    <xf numFmtId="0" fontId="14" fillId="0" borderId="18" xfId="1" applyFont="1" applyBorder="1" applyAlignment="1">
      <alignment horizontal="center" vertical="center"/>
    </xf>
    <xf numFmtId="0" fontId="14" fillId="0" borderId="19" xfId="1" applyFont="1" applyBorder="1" applyAlignment="1">
      <alignment horizontal="center" vertical="center"/>
    </xf>
    <xf numFmtId="0" fontId="14" fillId="0" borderId="18" xfId="1" applyFont="1" applyBorder="1" applyAlignment="1">
      <alignment horizontal="center" vertical="center" wrapText="1"/>
    </xf>
    <xf numFmtId="2" fontId="13" fillId="0" borderId="50" xfId="1" applyNumberFormat="1" applyBorder="1" applyAlignment="1">
      <alignment horizontal="left" vertical="center"/>
    </xf>
    <xf numFmtId="0" fontId="13" fillId="0" borderId="51" xfId="1" applyBorder="1" applyAlignment="1">
      <alignment horizontal="left" vertical="center"/>
    </xf>
    <xf numFmtId="0" fontId="13" fillId="0" borderId="52" xfId="1" applyBorder="1" applyAlignment="1">
      <alignment horizontal="left" vertical="center"/>
    </xf>
    <xf numFmtId="2" fontId="13" fillId="0" borderId="53" xfId="1" applyNumberFormat="1" applyBorder="1" applyAlignment="1">
      <alignment horizontal="left" vertical="center" wrapText="1"/>
    </xf>
    <xf numFmtId="0" fontId="13" fillId="0" borderId="51" xfId="1" applyBorder="1" applyAlignment="1">
      <alignment horizontal="left" vertical="center" wrapText="1"/>
    </xf>
    <xf numFmtId="0" fontId="13" fillId="0" borderId="54" xfId="1" applyBorder="1" applyAlignment="1">
      <alignment horizontal="left" vertical="center" wrapText="1"/>
    </xf>
    <xf numFmtId="2" fontId="13" fillId="0" borderId="22" xfId="1" applyNumberFormat="1" applyBorder="1" applyAlignment="1">
      <alignment horizontal="left" vertical="center"/>
    </xf>
    <xf numFmtId="0" fontId="13" fillId="0" borderId="25" xfId="1" applyBorder="1" applyAlignment="1">
      <alignment horizontal="left" vertical="center"/>
    </xf>
    <xf numFmtId="0" fontId="13" fillId="0" borderId="26" xfId="1" applyBorder="1" applyAlignment="1">
      <alignment horizontal="left" vertical="center"/>
    </xf>
    <xf numFmtId="2" fontId="13" fillId="0" borderId="25" xfId="1" applyNumberFormat="1" applyBorder="1" applyAlignment="1">
      <alignment horizontal="left" vertical="center"/>
    </xf>
    <xf numFmtId="2" fontId="13" fillId="0" borderId="49" xfId="1" applyNumberFormat="1" applyBorder="1" applyAlignment="1">
      <alignment horizontal="left" vertical="center"/>
    </xf>
    <xf numFmtId="0" fontId="13" fillId="0" borderId="58" xfId="1" applyBorder="1" applyAlignment="1">
      <alignment horizontal="left" vertical="center"/>
    </xf>
    <xf numFmtId="0" fontId="13" fillId="0" borderId="47" xfId="1" applyBorder="1" applyAlignment="1">
      <alignment horizontal="left" vertical="center"/>
    </xf>
  </cellXfs>
  <cellStyles count="9">
    <cellStyle name="Moeda" xfId="5" builtinId="4"/>
    <cellStyle name="Normal" xfId="0" builtinId="0"/>
    <cellStyle name="Normal 15" xfId="8" xr:uid="{8CF45737-E424-4E4D-9019-2913CFD01287}"/>
    <cellStyle name="Normal 18" xfId="7" xr:uid="{6428B0A5-D223-4A56-898F-530E7176F0B1}"/>
    <cellStyle name="Normal 2" xfId="1" xr:uid="{00000000-0005-0000-0000-000002000000}"/>
    <cellStyle name="Normal 2 2" xfId="2" xr:uid="{00000000-0005-0000-0000-000003000000}"/>
    <cellStyle name="Porcentagem" xfId="6" builtinId="5"/>
    <cellStyle name="Título 1 1" xfId="3" xr:uid="{00000000-0005-0000-0000-000004000000}"/>
    <cellStyle name="Vírgula" xfId="4" builtinId="3"/>
  </cellStyles>
  <dxfs count="3">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color auto="1"/>
      </font>
      <fill>
        <patternFill>
          <bgColor rgb="FFFFC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10/relationships/person" Target="persons/person0.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tyles" Target="styles.xml"/><Relationship Id="rId17" Type="http://schemas.microsoft.com/office/2017/10/relationships/person" Target="persons/person4.xml"/><Relationship Id="rId2" Type="http://schemas.openxmlformats.org/officeDocument/2006/relationships/worksheet" Target="worksheets/sheet2.xml"/><Relationship Id="rId16" Type="http://schemas.microsoft.com/office/2017/10/relationships/person" Target="persons/person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15" Type="http://schemas.microsoft.com/office/2017/10/relationships/person" Target="persons/person2.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 Id="rId14" Type="http://schemas.microsoft.com/office/2017/10/relationships/person" Target="persons/person3.xml"/></Relationships>
</file>

<file path=xl/drawings/drawing1.xml><?xml version="1.0" encoding="utf-8"?>
<xdr:wsDr xmlns:xdr="http://schemas.openxmlformats.org/drawingml/2006/spreadsheetDrawing" xmlns:a="http://schemas.openxmlformats.org/drawingml/2006/main">
  <xdr:oneCellAnchor>
    <xdr:from>
      <xdr:col>9</xdr:col>
      <xdr:colOff>247650</xdr:colOff>
      <xdr:row>4</xdr:row>
      <xdr:rowOff>133350</xdr:rowOff>
    </xdr:from>
    <xdr:ext cx="184731" cy="264560"/>
    <xdr:sp macro="" textlink="">
      <xdr:nvSpPr>
        <xdr:cNvPr id="9" name="CaixaDeTexto 8">
          <a:extLst>
            <a:ext uri="{FF2B5EF4-FFF2-40B4-BE49-F238E27FC236}">
              <a16:creationId xmlns:a16="http://schemas.microsoft.com/office/drawing/2014/main" id="{25FC5C7F-1BC4-A561-123E-236B9F949A19}"/>
            </a:ext>
          </a:extLst>
        </xdr:cNvPr>
        <xdr:cNvSpPr txBox="1"/>
      </xdr:nvSpPr>
      <xdr:spPr>
        <a:xfrm>
          <a:off x="11001375" y="107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t-BR" sz="1100" b="1">
            <a:solidFill>
              <a:srgbClr val="EE0000"/>
            </a:solidFill>
          </a:endParaRPr>
        </a:p>
      </xdr:txBody>
    </xdr:sp>
    <xdr:clientData/>
  </xdr:oneCellAnchor>
  <xdr:oneCellAnchor>
    <xdr:from>
      <xdr:col>9</xdr:col>
      <xdr:colOff>409575</xdr:colOff>
      <xdr:row>158</xdr:row>
      <xdr:rowOff>171450</xdr:rowOff>
    </xdr:from>
    <xdr:ext cx="184731" cy="264560"/>
    <xdr:sp macro="" textlink="">
      <xdr:nvSpPr>
        <xdr:cNvPr id="11" name="CaixaDeTexto 10">
          <a:extLst>
            <a:ext uri="{FF2B5EF4-FFF2-40B4-BE49-F238E27FC236}">
              <a16:creationId xmlns:a16="http://schemas.microsoft.com/office/drawing/2014/main" id="{8454760C-6439-42B2-8226-87C365951EA1}"/>
            </a:ext>
          </a:extLst>
        </xdr:cNvPr>
        <xdr:cNvSpPr txBox="1"/>
      </xdr:nvSpPr>
      <xdr:spPr>
        <a:xfrm>
          <a:off x="11163300" y="541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t-BR" sz="1100" b="1">
            <a:solidFill>
              <a:srgbClr val="EE0000"/>
            </a:solidFill>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23</xdr:col>
      <xdr:colOff>476250</xdr:colOff>
      <xdr:row>10</xdr:row>
      <xdr:rowOff>39264</xdr:rowOff>
    </xdr:from>
    <xdr:ext cx="2057400" cy="264560"/>
    <xdr:sp macro="" textlink="">
      <xdr:nvSpPr>
        <xdr:cNvPr id="5" name="CaixaDeTexto 4">
          <a:extLst>
            <a:ext uri="{FF2B5EF4-FFF2-40B4-BE49-F238E27FC236}">
              <a16:creationId xmlns:a16="http://schemas.microsoft.com/office/drawing/2014/main" id="{5FE8F69B-F189-4678-AEC5-D2E10F468829}"/>
            </a:ext>
          </a:extLst>
        </xdr:cNvPr>
        <xdr:cNvSpPr txBox="1"/>
      </xdr:nvSpPr>
      <xdr:spPr>
        <a:xfrm>
          <a:off x="10525125" y="1877589"/>
          <a:ext cx="2057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l"/>
          <a:endParaRPr lang="pt-BR" sz="1100" b="1">
            <a:solidFill>
              <a:srgbClr val="EE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ser\Desktop\Victor\Modelos\Tabelas%20julho%2026%20rev01.xlsx" TargetMode="External"/><Relationship Id="rId1" Type="http://schemas.openxmlformats.org/officeDocument/2006/relationships/externalLinkPath" Target="file:///C:\Users\user\Desktop\Victor\Modelos\Tabelas%20julho%2026%20rev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DIF"/>
      <sheetName val="INFRA"/>
      <sheetName val="SINAPI"/>
      <sheetName val="FDE"/>
      <sheetName val="CDHU"/>
      <sheetName val="SIEC"/>
      <sheetName val="DER"/>
      <sheetName val="SICRO"/>
    </sheetNames>
    <sheetDataSet>
      <sheetData sheetId="0">
        <row r="1">
          <cell r="A1" t="str">
            <v>CÓDIGO</v>
          </cell>
          <cell r="B1" t="str">
            <v>DESCRIÇÃO</v>
          </cell>
          <cell r="C1" t="str">
            <v>UNIDADE</v>
          </cell>
          <cell r="D1" t="str">
            <v>CUSTO UNIT R$</v>
          </cell>
        </row>
        <row r="2">
          <cell r="A2">
            <v>1000000</v>
          </cell>
          <cell r="B2" t="str">
            <v>SERVICOS PRELIMINARES</v>
          </cell>
        </row>
        <row r="3">
          <cell r="A3">
            <v>1001000</v>
          </cell>
          <cell r="B3" t="str">
            <v>LIMPEZA DO TERRENO</v>
          </cell>
          <cell r="C3" t="str">
            <v>.</v>
          </cell>
          <cell r="D3" t="str">
            <v>.</v>
          </cell>
        </row>
        <row r="4">
          <cell r="A4">
            <v>1001001</v>
          </cell>
          <cell r="B4" t="str">
            <v>LIMPEZA MECANIZADA GERAL, INCLUSIVE REMOÇÃO DA COBERTURA VEGETAL - TRONCOS COM DIÂMETRO ATÉ 10CM - SEM TRANSPORTE</v>
          </cell>
          <cell r="C4" t="str">
            <v>M2</v>
          </cell>
          <cell r="D4">
            <v>1.78</v>
          </cell>
          <cell r="E4" t="str">
            <v>SIURB-E Jan/26</v>
          </cell>
        </row>
        <row r="5">
          <cell r="A5">
            <v>1001002</v>
          </cell>
          <cell r="B5" t="str">
            <v>DESTOCAMENTO, INCLUSIVE REMOÇÃO DAS RAÍZES - DIÂMETROS DE 10,01 À 30CM</v>
          </cell>
          <cell r="C5" t="str">
            <v>UN</v>
          </cell>
          <cell r="D5">
            <v>58.32</v>
          </cell>
          <cell r="E5" t="str">
            <v>SIURB-E Jan/26</v>
          </cell>
        </row>
        <row r="6">
          <cell r="A6">
            <v>1001003</v>
          </cell>
          <cell r="B6" t="str">
            <v>DESTOCAMENTO, INCLUSIVE REMOÇÃO DAS RAÍZES - DIÂMETRO 30,01 À 50 CM</v>
          </cell>
          <cell r="C6" t="str">
            <v>UN</v>
          </cell>
          <cell r="D6">
            <v>162.12</v>
          </cell>
          <cell r="E6" t="str">
            <v>SIURB-E Jan/26</v>
          </cell>
        </row>
        <row r="7">
          <cell r="A7">
            <v>1001004</v>
          </cell>
          <cell r="B7" t="str">
            <v>DESTOCAMENTO, INCLUSIVE REMOÇÃO DAS RAÍZES - DIÂMETROS MAIORES QUE 50 CM</v>
          </cell>
          <cell r="C7" t="str">
            <v>UN</v>
          </cell>
          <cell r="D7">
            <v>193.15</v>
          </cell>
          <cell r="E7" t="str">
            <v>SIURB-E Jan/26</v>
          </cell>
        </row>
        <row r="8">
          <cell r="A8">
            <v>1001005</v>
          </cell>
          <cell r="B8" t="str">
            <v>CARGA MECANIZADA E REMOÇÃO DE ENTULHO, INCLUSIVE TRANSPORTE ATÉ 1KM</v>
          </cell>
          <cell r="C8" t="str">
            <v>M3</v>
          </cell>
          <cell r="D8">
            <v>12.38</v>
          </cell>
          <cell r="E8" t="str">
            <v>SIURB-E Jan/26</v>
          </cell>
        </row>
        <row r="9">
          <cell r="A9">
            <v>1001006</v>
          </cell>
          <cell r="B9" t="str">
            <v>CARGA MANUAL E REMOÇÃO DE ENTULHO, INCLUSIVE TRANSPORTE ATÉ 1 KM</v>
          </cell>
          <cell r="C9" t="str">
            <v>M3</v>
          </cell>
          <cell r="D9">
            <v>54.55</v>
          </cell>
          <cell r="E9" t="str">
            <v>SIURB-E Jan/26</v>
          </cell>
        </row>
        <row r="10">
          <cell r="A10">
            <v>1001007</v>
          </cell>
          <cell r="B10" t="str">
            <v>REMOÇÃO DE ENTULHO COM CAÇAMBA METÁLICA, INCLUSIVE CARGA MANUAL E DESCARGA EM BOTA-FORA</v>
          </cell>
          <cell r="C10" t="str">
            <v>M3</v>
          </cell>
          <cell r="D10">
            <v>167.65</v>
          </cell>
          <cell r="E10" t="str">
            <v>SIURB-E Jan/26</v>
          </cell>
        </row>
        <row r="11">
          <cell r="A11">
            <v>1001008</v>
          </cell>
          <cell r="B11" t="str">
            <v>LIMPEZA MANUAL GERAL INCLUSIVE REMOÇÃO DE COBERTURA VEGETAL - TRONCO ATÉ 10CM - SEM TRANSPORTE</v>
          </cell>
          <cell r="C11" t="str">
            <v>M2</v>
          </cell>
          <cell r="D11">
            <v>6.47</v>
          </cell>
          <cell r="E11" t="str">
            <v>SIURB-E Jan/26</v>
          </cell>
        </row>
        <row r="12">
          <cell r="A12">
            <v>1001009</v>
          </cell>
          <cell r="B12" t="str">
            <v>DESTOCAMENTO MANUAL, INCLUSIVE REMOÇÃO DE RAÍZES - DIÂMETRO 10,01 À 30 CM</v>
          </cell>
          <cell r="C12" t="str">
            <v>UN</v>
          </cell>
          <cell r="D12">
            <v>77.67</v>
          </cell>
          <cell r="E12" t="str">
            <v>SIURB-E Jan/26</v>
          </cell>
        </row>
        <row r="13">
          <cell r="A13">
            <v>1001010</v>
          </cell>
          <cell r="B13" t="str">
            <v>TRANSPORTE DE ENTULHO POR CAMINHÃO BASCULANTE, A PARTIR DE 1KM</v>
          </cell>
          <cell r="C13" t="str">
            <v>M3XKM</v>
          </cell>
          <cell r="D13">
            <v>1.72</v>
          </cell>
          <cell r="E13" t="str">
            <v>SIURB-E Jan/26</v>
          </cell>
        </row>
        <row r="14">
          <cell r="A14">
            <v>1001020</v>
          </cell>
          <cell r="B14" t="str">
            <v>CORTE, RECORTE E REMOÇÃO DE ÁRVORES INCLUSIVE RAIZES DIÂM. &gt; 5 E &lt; 15CM</v>
          </cell>
          <cell r="C14" t="str">
            <v>UN</v>
          </cell>
          <cell r="D14">
            <v>234.6</v>
          </cell>
          <cell r="E14" t="str">
            <v>SIURB-E Jan/26</v>
          </cell>
        </row>
        <row r="15">
          <cell r="A15">
            <v>1001021</v>
          </cell>
          <cell r="B15" t="str">
            <v>CORTE, RECORTE E REMOÇÃO DE ÁRVORES INCLUSIVE RAIZES DIÂM. &gt; 15 E &lt; 30CM</v>
          </cell>
          <cell r="C15" t="str">
            <v>UN</v>
          </cell>
          <cell r="D15">
            <v>594.16</v>
          </cell>
          <cell r="E15" t="str">
            <v>SIURB-E Jan/26</v>
          </cell>
        </row>
        <row r="16">
          <cell r="A16">
            <v>1001022</v>
          </cell>
          <cell r="B16" t="str">
            <v>CORTE, RECORTE E REMOÇÃO DE ÁRVORES INCLUSIVE RAIZES DIÂM. &gt; 30 E &lt; 60CM</v>
          </cell>
          <cell r="C16" t="str">
            <v>UN</v>
          </cell>
          <cell r="D16">
            <v>742.7</v>
          </cell>
          <cell r="E16" t="str">
            <v>SIURB-E Jan/26</v>
          </cell>
        </row>
        <row r="17">
          <cell r="A17">
            <v>1001023</v>
          </cell>
          <cell r="B17" t="str">
            <v>CORTE, RECORTE E REMOÇÃO DE ÁRVORES INCLUSIVE RAIZES DIÂM. &gt; 60 E &lt; 90CM</v>
          </cell>
          <cell r="C17" t="str">
            <v>UN</v>
          </cell>
          <cell r="D17">
            <v>891.24</v>
          </cell>
          <cell r="E17" t="str">
            <v>SIURB-E Jan/26</v>
          </cell>
        </row>
        <row r="18">
          <cell r="A18">
            <v>1001024</v>
          </cell>
          <cell r="B18" t="str">
            <v>CORTE, RECORTE E REMOÇÃO DE ÁRVORES INCLUSIVE RAIZES DIÂM. &gt; 90CM</v>
          </cell>
          <cell r="C18" t="str">
            <v>UN</v>
          </cell>
          <cell r="D18">
            <v>1039.79</v>
          </cell>
          <cell r="E18" t="str">
            <v>SIURB-E Jan/26</v>
          </cell>
        </row>
        <row r="19">
          <cell r="A19">
            <v>1002000</v>
          </cell>
          <cell r="B19" t="str">
            <v>MOVIMENTO DE TERRA MANUAL</v>
          </cell>
          <cell r="C19" t="str">
            <v>.</v>
          </cell>
          <cell r="D19" t="str">
            <v>.</v>
          </cell>
          <cell r="E19" t="str">
            <v>SIURB-E Jan/26</v>
          </cell>
        </row>
        <row r="20">
          <cell r="A20">
            <v>1002001</v>
          </cell>
          <cell r="B20" t="str">
            <v>CORTE</v>
          </cell>
          <cell r="C20" t="str">
            <v>M3</v>
          </cell>
          <cell r="D20">
            <v>51.78</v>
          </cell>
          <cell r="E20" t="str">
            <v>SIURB-E Jan/26</v>
          </cell>
        </row>
        <row r="21">
          <cell r="A21">
            <v>1002002</v>
          </cell>
          <cell r="B21" t="str">
            <v>CORTE E ESPALHAMENTO DENTRO DA OBRA</v>
          </cell>
          <cell r="C21" t="str">
            <v>M3</v>
          </cell>
          <cell r="D21">
            <v>64.73</v>
          </cell>
          <cell r="E21" t="str">
            <v>SIURB-E Jan/26</v>
          </cell>
        </row>
        <row r="22">
          <cell r="A22">
            <v>1002005</v>
          </cell>
          <cell r="B22" t="str">
            <v>ATERRO, INCLUSIVE COMPACTAÇÃO MANUAL</v>
          </cell>
          <cell r="C22" t="str">
            <v>M3</v>
          </cell>
          <cell r="D22">
            <v>46.09</v>
          </cell>
          <cell r="E22" t="str">
            <v>SIURB-E Jan/26</v>
          </cell>
        </row>
        <row r="23">
          <cell r="A23">
            <v>1002010</v>
          </cell>
          <cell r="B23" t="str">
            <v>CARGA MECANIZADA E REMOÇÃO DE TERRA, INCLUSIVE TRANSPORTE ATÉ 1KM</v>
          </cell>
          <cell r="C23" t="str">
            <v>M3</v>
          </cell>
          <cell r="D23">
            <v>17.3</v>
          </cell>
          <cell r="E23" t="str">
            <v>SIURB-E Jan/26</v>
          </cell>
        </row>
        <row r="24">
          <cell r="A24">
            <v>1002011</v>
          </cell>
          <cell r="B24" t="str">
            <v>CARGA MANUAL E REMOÇÃO DE TERRA, INCLUSIVE TRANSPORTE ATÉ 1 KM</v>
          </cell>
          <cell r="C24" t="str">
            <v>M3</v>
          </cell>
          <cell r="D24">
            <v>43.06</v>
          </cell>
          <cell r="E24" t="str">
            <v>SIURB-E Jan/26</v>
          </cell>
        </row>
        <row r="25">
          <cell r="A25">
            <v>1003000</v>
          </cell>
          <cell r="B25" t="str">
            <v>MOVIMENTO DE TERRA MECANIZADO</v>
          </cell>
          <cell r="C25" t="str">
            <v>.</v>
          </cell>
          <cell r="D25" t="str">
            <v>.</v>
          </cell>
          <cell r="E25" t="str">
            <v>SIURB-E Jan/26</v>
          </cell>
        </row>
        <row r="26">
          <cell r="A26">
            <v>1003001</v>
          </cell>
          <cell r="B26" t="str">
            <v>CORTE E ESPALHAMENTO DENTRO DA OBRA</v>
          </cell>
          <cell r="C26" t="str">
            <v>M3</v>
          </cell>
          <cell r="D26">
            <v>17.98</v>
          </cell>
          <cell r="E26" t="str">
            <v>SIURB-E Jan/26</v>
          </cell>
        </row>
        <row r="27">
          <cell r="A27">
            <v>1003002</v>
          </cell>
          <cell r="B27" t="str">
            <v>CORTE E ATERRO COMPACTADO</v>
          </cell>
          <cell r="C27" t="str">
            <v>M3</v>
          </cell>
          <cell r="D27">
            <v>21.14</v>
          </cell>
          <cell r="E27" t="str">
            <v>SIURB-E Jan/26</v>
          </cell>
        </row>
        <row r="28">
          <cell r="A28">
            <v>1003003</v>
          </cell>
          <cell r="B28" t="str">
            <v>CORTE E CARREGAMENTO PARA BOTA-FORA, INCLUSIVE TRANSPORTE ATÉ 1KM</v>
          </cell>
          <cell r="C28" t="str">
            <v>M3</v>
          </cell>
          <cell r="D28">
            <v>28.53</v>
          </cell>
          <cell r="E28" t="str">
            <v>SIURB-E Jan/26</v>
          </cell>
        </row>
        <row r="29">
          <cell r="A29">
            <v>1003005</v>
          </cell>
          <cell r="B29" t="str">
            <v>FORNECIMENTO DE TERRA, INCLUSIVE CORTE, CARGA, DESCARGA E TRANSPORTE ATÉ 1KM</v>
          </cell>
          <cell r="C29" t="str">
            <v>M3</v>
          </cell>
          <cell r="D29">
            <v>32.200000000000003</v>
          </cell>
          <cell r="E29" t="str">
            <v>SIURB-E Jan/26</v>
          </cell>
        </row>
        <row r="30">
          <cell r="A30">
            <v>1003006</v>
          </cell>
          <cell r="B30" t="str">
            <v>ATERRO, INCLUSIVE COMPACTAÇÃO</v>
          </cell>
          <cell r="C30" t="str">
            <v>M3</v>
          </cell>
          <cell r="D30">
            <v>8.0299999999999994</v>
          </cell>
          <cell r="E30" t="str">
            <v>SIURB-E Jan/26</v>
          </cell>
        </row>
        <row r="31">
          <cell r="A31">
            <v>1003010</v>
          </cell>
          <cell r="B31" t="str">
            <v>TRANSPORTE DE TERRA POR CAMINHÃO BASCULANTE, A PARTIR DE 1KM</v>
          </cell>
          <cell r="C31" t="str">
            <v>M3XKM</v>
          </cell>
          <cell r="D31">
            <v>3.08</v>
          </cell>
          <cell r="E31" t="str">
            <v>SIURB-E Jan/26</v>
          </cell>
        </row>
        <row r="32">
          <cell r="A32">
            <v>1004000</v>
          </cell>
          <cell r="B32" t="str">
            <v>DRENAGEM DO TERRENO</v>
          </cell>
          <cell r="C32" t="str">
            <v>.</v>
          </cell>
          <cell r="D32" t="str">
            <v>.</v>
          </cell>
          <cell r="E32" t="str">
            <v>SIURB-E Jan/26</v>
          </cell>
        </row>
        <row r="33">
          <cell r="A33">
            <v>1004001</v>
          </cell>
          <cell r="B33" t="str">
            <v>ESCAVAÇÃO MANUAL, PROFUNDIDADE IGUAL OU INFERIOR A 1,50M</v>
          </cell>
          <cell r="C33" t="str">
            <v>M3</v>
          </cell>
          <cell r="D33">
            <v>82.59</v>
          </cell>
          <cell r="E33" t="str">
            <v>SIURB-E Jan/26</v>
          </cell>
        </row>
        <row r="34">
          <cell r="A34">
            <v>1004002</v>
          </cell>
          <cell r="B34" t="str">
            <v xml:space="preserve"> ESCAVAÇÃO MANUAL,  PROFUNDIDADE SUPERIOR A 1,50M</v>
          </cell>
          <cell r="C34" t="str">
            <v>M3</v>
          </cell>
          <cell r="D34">
            <v>90.62</v>
          </cell>
          <cell r="E34" t="str">
            <v>SIURB-E Jan/26</v>
          </cell>
        </row>
        <row r="35">
          <cell r="A35">
            <v>1004005</v>
          </cell>
          <cell r="B35" t="str">
            <v>ESCORAMENTO DE VALAS, CONTINUO</v>
          </cell>
          <cell r="C35" t="str">
            <v>M2</v>
          </cell>
          <cell r="D35">
            <v>135.44</v>
          </cell>
          <cell r="E35" t="str">
            <v>SIURB-E Jan/26</v>
          </cell>
        </row>
        <row r="36">
          <cell r="A36">
            <v>1004006</v>
          </cell>
          <cell r="B36" t="str">
            <v>ESCORAMENTO DE VALAS, DESCONTINUO</v>
          </cell>
          <cell r="C36" t="str">
            <v>M2</v>
          </cell>
          <cell r="D36">
            <v>78.06</v>
          </cell>
          <cell r="E36" t="str">
            <v>SIURB-E Jan/26</v>
          </cell>
        </row>
        <row r="37">
          <cell r="A37">
            <v>1004010</v>
          </cell>
          <cell r="B37" t="str">
            <v>APILOAMENTO DO FUNDO DE VALAS, PARA SIMPLES REGULARIZAÇÃO</v>
          </cell>
          <cell r="C37" t="str">
            <v>M2</v>
          </cell>
          <cell r="D37">
            <v>6.47</v>
          </cell>
          <cell r="E37" t="str">
            <v>SIURB-E Jan/26</v>
          </cell>
        </row>
        <row r="38">
          <cell r="A38">
            <v>1004014</v>
          </cell>
          <cell r="B38" t="str">
            <v>LASTRO DE AGREGADO RECICLADO</v>
          </cell>
          <cell r="C38" t="str">
            <v>M3</v>
          </cell>
          <cell r="D38">
            <v>156.22</v>
          </cell>
          <cell r="E38" t="str">
            <v>SIURB-E Jan/26</v>
          </cell>
        </row>
        <row r="39">
          <cell r="A39">
            <v>1004015</v>
          </cell>
          <cell r="B39" t="str">
            <v>LASTRO DE BRITA</v>
          </cell>
          <cell r="C39" t="str">
            <v>M3</v>
          </cell>
          <cell r="D39">
            <v>235.35</v>
          </cell>
          <cell r="E39" t="str">
            <v>SIURB-E Jan/26</v>
          </cell>
        </row>
        <row r="40">
          <cell r="A40">
            <v>1004016</v>
          </cell>
          <cell r="B40" t="str">
            <v>LASTRO DE CONCRETO, 150KG CIM/M3</v>
          </cell>
          <cell r="C40" t="str">
            <v>M3</v>
          </cell>
          <cell r="D40">
            <v>560.59</v>
          </cell>
          <cell r="E40" t="str">
            <v>SIURB-E Jan/26</v>
          </cell>
        </row>
        <row r="41">
          <cell r="A41">
            <v>1004017</v>
          </cell>
          <cell r="B41" t="str">
            <v>LASTRO DE CONCRETO COM AGREGADO RECICLADO, 150 KG CIM/M3</v>
          </cell>
          <cell r="C41" t="str">
            <v>M3</v>
          </cell>
          <cell r="D41">
            <v>496.9</v>
          </cell>
          <cell r="E41" t="str">
            <v>SIURB-E Jan/26</v>
          </cell>
        </row>
        <row r="42">
          <cell r="A42">
            <v>1004020</v>
          </cell>
          <cell r="B42" t="str">
            <v>HD.23 - TUBO DE PEAD CORRUGADO E PERFURADOPARA DRENAGEM - DIÂMETRO 2,5" (EM ACORDO COM AS NORMAS DNIT 093/06, NBR 15073 E NBR 14692)</v>
          </cell>
          <cell r="C42" t="str">
            <v>M</v>
          </cell>
          <cell r="D42">
            <v>17.55</v>
          </cell>
          <cell r="E42" t="str">
            <v>SIURB-E Jan/26</v>
          </cell>
        </row>
        <row r="43">
          <cell r="A43">
            <v>1004021</v>
          </cell>
          <cell r="B43" t="str">
            <v>HD.23 - TUBO DE PEAD CORRUGADO E PERFURADOPARA DRENAGEM - DIÂMETRO 3,0" (EM ACORDO COM AS NORMAS DNIT 093/06, NBR 15073 E NBR 14692)</v>
          </cell>
          <cell r="C43" t="str">
            <v>M</v>
          </cell>
          <cell r="D43">
            <v>18.61</v>
          </cell>
          <cell r="E43" t="str">
            <v>SIURB-E Jan/26</v>
          </cell>
        </row>
        <row r="44">
          <cell r="A44">
            <v>1004022</v>
          </cell>
          <cell r="B44" t="str">
            <v>HD.23 - TUBO DE PEAD CORRUGADO E PERFURADOPARA DRENAGEM - DIÂMETRO 4,0" (EM ACORDO COM AS NORMAS DNIT 093/06, NBR 15073 E NBR 14692)</v>
          </cell>
          <cell r="C44" t="str">
            <v>M</v>
          </cell>
          <cell r="D44">
            <v>20.76</v>
          </cell>
          <cell r="E44" t="str">
            <v>SIURB-E Jan/26</v>
          </cell>
        </row>
        <row r="45">
          <cell r="A45">
            <v>1004023</v>
          </cell>
          <cell r="B45" t="str">
            <v>HD.23 - TUBO DE PEAD CORRUGADO E PERFURADOPARA DRENAGEM - DIÂMETRO 6,0" (EM ACORDO COM AS NORMAS DNIT 093/06, NBR 15073 E NBR 14692)</v>
          </cell>
          <cell r="C45" t="str">
            <v>M</v>
          </cell>
          <cell r="D45">
            <v>31.94</v>
          </cell>
          <cell r="E45" t="str">
            <v>SIURB-E Jan/26</v>
          </cell>
        </row>
        <row r="46">
          <cell r="A46">
            <v>1004026</v>
          </cell>
          <cell r="B46" t="str">
            <v>TUBO PVC PERFURADO PARA DRENAGEM - DIÂMETRO 4" (100MM)</v>
          </cell>
          <cell r="C46" t="str">
            <v>M</v>
          </cell>
          <cell r="D46">
            <v>89.64</v>
          </cell>
          <cell r="E46" t="str">
            <v>SIURB-E Jan/26</v>
          </cell>
        </row>
        <row r="47">
          <cell r="A47">
            <v>1004027</v>
          </cell>
          <cell r="B47" t="str">
            <v>TUBO PVC PERFURADO PARA DRENAGEM - DIÂMETRO 6" (150MM)</v>
          </cell>
          <cell r="C47" t="str">
            <v>M</v>
          </cell>
          <cell r="D47">
            <v>111.53</v>
          </cell>
          <cell r="E47" t="str">
            <v>SIURB-E Jan/26</v>
          </cell>
        </row>
        <row r="48">
          <cell r="A48">
            <v>1004030</v>
          </cell>
          <cell r="B48" t="str">
            <v>TUBO DE CONCRETO - DIÂMETRO DE 30CM</v>
          </cell>
          <cell r="C48" t="str">
            <v>M</v>
          </cell>
          <cell r="D48">
            <v>72.3</v>
          </cell>
          <cell r="E48" t="str">
            <v>SIURB-E Jan/26</v>
          </cell>
        </row>
        <row r="49">
          <cell r="A49">
            <v>1004031</v>
          </cell>
          <cell r="B49" t="str">
            <v>TUBO DE CONCRETO - DIÂMETRO DE 40CM</v>
          </cell>
          <cell r="C49" t="str">
            <v>M</v>
          </cell>
          <cell r="D49">
            <v>104.24</v>
          </cell>
          <cell r="E49" t="str">
            <v>SIURB-E Jan/26</v>
          </cell>
        </row>
        <row r="50">
          <cell r="A50">
            <v>1004032</v>
          </cell>
          <cell r="B50" t="str">
            <v>TUBO DE CONCRETO - DIÂMETRO DE 50CM</v>
          </cell>
          <cell r="C50" t="str">
            <v>M</v>
          </cell>
          <cell r="D50">
            <v>141.09</v>
          </cell>
          <cell r="E50" t="str">
            <v>SIURB-E Jan/26</v>
          </cell>
        </row>
        <row r="51">
          <cell r="A51">
            <v>1004033</v>
          </cell>
          <cell r="B51" t="str">
            <v>TUBO DE CONCRETO - DIÂMETRO DE 60CM</v>
          </cell>
          <cell r="C51" t="str">
            <v>M</v>
          </cell>
          <cell r="D51">
            <v>184.65</v>
          </cell>
          <cell r="E51" t="str">
            <v>SIURB-E Jan/26</v>
          </cell>
        </row>
        <row r="52">
          <cell r="A52">
            <v>1004035</v>
          </cell>
          <cell r="B52" t="str">
            <v>TUBO DE CONCRETO - DIÂMETRO DE 80CM</v>
          </cell>
          <cell r="C52" t="str">
            <v>M</v>
          </cell>
          <cell r="D52">
            <v>423.81</v>
          </cell>
          <cell r="E52" t="str">
            <v>SIURB-E Jan/26</v>
          </cell>
        </row>
        <row r="53">
          <cell r="A53">
            <v>1004037</v>
          </cell>
          <cell r="B53" t="str">
            <v>TUBO DE CONCRETO - DIÂMETRO DE 100CM</v>
          </cell>
          <cell r="C53" t="str">
            <v>M</v>
          </cell>
          <cell r="D53">
            <v>572.29999999999995</v>
          </cell>
          <cell r="E53" t="str">
            <v>SIURB-E Jan/26</v>
          </cell>
        </row>
        <row r="54">
          <cell r="A54">
            <v>1004039</v>
          </cell>
          <cell r="B54" t="str">
            <v>TUBO DE CONCRETO - DIÂMETRO DE 120CM</v>
          </cell>
          <cell r="C54" t="str">
            <v>M</v>
          </cell>
          <cell r="D54">
            <v>874.22</v>
          </cell>
          <cell r="E54" t="str">
            <v>SIURB-E Jan/26</v>
          </cell>
        </row>
        <row r="55">
          <cell r="A55">
            <v>1004048</v>
          </cell>
          <cell r="B55" t="str">
            <v>HA.01 - CAIXA DE LIGAÇÃO OU INSPEÇÃO - ESCAVAÇÃO E APILOAMENTO</v>
          </cell>
          <cell r="C55" t="str">
            <v>M3</v>
          </cell>
          <cell r="D55">
            <v>69.91</v>
          </cell>
          <cell r="E55" t="str">
            <v>SIURB-E Jan/26</v>
          </cell>
        </row>
        <row r="56">
          <cell r="A56">
            <v>1004049</v>
          </cell>
          <cell r="B56" t="str">
            <v>HA.01 - CAIXA DE LIGAÇÃO OU INSPEÇÃO - LASTRO DE CONCRETO (FUNDO)</v>
          </cell>
          <cell r="C56" t="str">
            <v>M3</v>
          </cell>
          <cell r="D56">
            <v>594.57000000000005</v>
          </cell>
          <cell r="E56" t="str">
            <v>SIURB-E Jan/26</v>
          </cell>
        </row>
        <row r="57">
          <cell r="A57">
            <v>1004050</v>
          </cell>
          <cell r="B57" t="str">
            <v>HA.01 - CAIXA DE LIGAÇÃO OU INSPEÇÃO - ALVENARIA DE 1/2 TIJOLO, REVESTIDA</v>
          </cell>
          <cell r="C57" t="str">
            <v>M2</v>
          </cell>
          <cell r="D57">
            <v>310.57</v>
          </cell>
          <cell r="E57" t="str">
            <v>SIURB-E Jan/26</v>
          </cell>
        </row>
        <row r="58">
          <cell r="A58">
            <v>1004051</v>
          </cell>
          <cell r="B58" t="str">
            <v>HA.01 - CAIXA DE LIGAÇÃO OU INSPEÇÃO - ALVENARIA DE 1 TIJOLO, REVESTIDA</v>
          </cell>
          <cell r="C58" t="str">
            <v>M2</v>
          </cell>
          <cell r="D58">
            <v>438.95</v>
          </cell>
          <cell r="E58" t="str">
            <v>SIURB-E Jan/26</v>
          </cell>
        </row>
        <row r="59">
          <cell r="A59">
            <v>1004052</v>
          </cell>
          <cell r="B59" t="str">
            <v>HA.01 - CAIXA DE LIGAÇÃO OU INSPEÇÃO - TAMPA DE CONCRETO</v>
          </cell>
          <cell r="C59" t="str">
            <v>M2</v>
          </cell>
          <cell r="D59">
            <v>276.06</v>
          </cell>
          <cell r="E59" t="str">
            <v>SIURB-E Jan/26</v>
          </cell>
        </row>
        <row r="60">
          <cell r="A60">
            <v>1004070</v>
          </cell>
          <cell r="B60" t="str">
            <v>ENVOLVIMENTO DE TUBOS COM BRITA</v>
          </cell>
          <cell r="C60" t="str">
            <v>M3</v>
          </cell>
          <cell r="D60">
            <v>248.29</v>
          </cell>
          <cell r="E60" t="str">
            <v>SIURB-E Jan/26</v>
          </cell>
        </row>
        <row r="61">
          <cell r="A61">
            <v>1004071</v>
          </cell>
          <cell r="B61" t="str">
            <v>ENVOLVIMENTO DE TUBOS COM AREIA</v>
          </cell>
          <cell r="C61" t="str">
            <v>M3</v>
          </cell>
          <cell r="D61">
            <v>290.5</v>
          </cell>
          <cell r="E61" t="str">
            <v>SIURB-E Jan/26</v>
          </cell>
        </row>
        <row r="62">
          <cell r="A62">
            <v>1004075</v>
          </cell>
          <cell r="B62" t="str">
            <v>MANTA GEOTÊXTIL</v>
          </cell>
          <cell r="C62" t="str">
            <v>M2</v>
          </cell>
          <cell r="D62">
            <v>11.36</v>
          </cell>
          <cell r="E62" t="str">
            <v>SIURB-E Jan/26</v>
          </cell>
        </row>
        <row r="63">
          <cell r="A63">
            <v>1004076</v>
          </cell>
          <cell r="B63" t="str">
            <v>FORNECIMENTO E APLICAÇÃO DE GEOMEMBRANA DE PEAD - 1MM DE ESPESSURA</v>
          </cell>
          <cell r="C63" t="str">
            <v>M2</v>
          </cell>
          <cell r="D63">
            <v>37.28</v>
          </cell>
          <cell r="E63" t="str">
            <v>SIURB-E Jan/26</v>
          </cell>
        </row>
        <row r="64">
          <cell r="A64">
            <v>1004077</v>
          </cell>
          <cell r="B64" t="str">
            <v>FORNECIMENTO E APLICAÇÃO DE MANTA FORMADA PELA ASSOCIAÇÃO DE UM TECIDO TÉCNICO DE POLIESTER COM UM FILME DE POLIETILENO DE BAIXA DENSIDADE EM ACORDO COM A NBR 12824</v>
          </cell>
          <cell r="C64" t="str">
            <v>M2</v>
          </cell>
          <cell r="D64">
            <v>22.76</v>
          </cell>
          <cell r="E64" t="str">
            <v>SIURB-E Jan/26</v>
          </cell>
        </row>
        <row r="65">
          <cell r="A65">
            <v>1004078</v>
          </cell>
          <cell r="B65" t="str">
            <v xml:space="preserve"> FORNECIMENTO E APLICAÇÃO DE GEOCOMPOSTO FORMADO POR NÚCLEO TRIDIMENSIONAL, FLEXÍVEL DE FILAMENTO DE POLIPROPILENO, ASSOCIADO ÀS SUAS DUAS SUPERFÍCIES GEOTEXTEIS NÃO TECIDOS</v>
          </cell>
          <cell r="C65" t="str">
            <v>M2</v>
          </cell>
          <cell r="D65">
            <v>39.89</v>
          </cell>
          <cell r="E65" t="str">
            <v>SIURB-E Jan/26</v>
          </cell>
        </row>
        <row r="66">
          <cell r="A66">
            <v>1004080</v>
          </cell>
          <cell r="B66" t="str">
            <v>REATERRO DE VALAS, INCLUSIVE COMPACTAÇÃO</v>
          </cell>
          <cell r="C66" t="str">
            <v>M3</v>
          </cell>
          <cell r="D66">
            <v>17.579999999999998</v>
          </cell>
          <cell r="E66" t="str">
            <v>SIURB-E Jan/26</v>
          </cell>
        </row>
        <row r="67">
          <cell r="A67">
            <v>1005000</v>
          </cell>
          <cell r="B67" t="str">
            <v>TAPUMES</v>
          </cell>
          <cell r="C67" t="str">
            <v>.</v>
          </cell>
          <cell r="D67" t="str">
            <v>.</v>
          </cell>
          <cell r="E67" t="str">
            <v>SIURB-E Jan/26</v>
          </cell>
        </row>
        <row r="68">
          <cell r="A68">
            <v>1005001</v>
          </cell>
          <cell r="B68" t="str">
            <v>TAPUME CHAPA COMPENSADA 6MM</v>
          </cell>
          <cell r="C68" t="str">
            <v>M2</v>
          </cell>
          <cell r="D68">
            <v>90.01</v>
          </cell>
          <cell r="E68" t="str">
            <v>SIURB-E Jan/26</v>
          </cell>
        </row>
        <row r="69">
          <cell r="A69">
            <v>1005002</v>
          </cell>
          <cell r="B69" t="str">
            <v>TAPUME CHAPA COMPENSADA RESINADA 10MM</v>
          </cell>
          <cell r="C69" t="str">
            <v>M2</v>
          </cell>
          <cell r="D69">
            <v>99.65</v>
          </cell>
          <cell r="E69" t="str">
            <v>SIURB-E Jan/26</v>
          </cell>
        </row>
        <row r="70">
          <cell r="A70">
            <v>1005005</v>
          </cell>
          <cell r="B70" t="str">
            <v>TAPUME METÁLICO COM TELHA METÁLICA, SEM PINTURA, TRAPEZOIDAL 40 ESP=0,43MM, COLUNAS, BASES E PARAFUSOS</v>
          </cell>
          <cell r="C70" t="str">
            <v>M2</v>
          </cell>
          <cell r="D70">
            <v>176.35</v>
          </cell>
          <cell r="E70" t="str">
            <v>SIURB-E Jan/26</v>
          </cell>
        </row>
        <row r="71">
          <cell r="A71">
            <v>1005006</v>
          </cell>
          <cell r="B71" t="str">
            <v>PORTÃO METÁLICO DE OBRA - 5M, PIVOTANTE, 2 FOLHAS, PARA TAPUME</v>
          </cell>
          <cell r="C71" t="str">
            <v>M2</v>
          </cell>
          <cell r="D71">
            <v>299.74</v>
          </cell>
          <cell r="E71" t="str">
            <v>SIURB-E Jan/26</v>
          </cell>
        </row>
        <row r="72">
          <cell r="A72">
            <v>1005007</v>
          </cell>
          <cell r="B72" t="str">
            <v>PORTÃO DE PEDESTRES - 1,15M, PARA TAPUME</v>
          </cell>
          <cell r="C72" t="str">
            <v>M2</v>
          </cell>
          <cell r="D72">
            <v>289.26</v>
          </cell>
          <cell r="E72" t="str">
            <v>SIURB-E Jan/26</v>
          </cell>
        </row>
        <row r="73">
          <cell r="A73">
            <v>1005040</v>
          </cell>
          <cell r="B73" t="str">
            <v>TELA PARA PROTEÇÃO DE OBRAS, MALHA 2 MM</v>
          </cell>
          <cell r="C73" t="str">
            <v>M2</v>
          </cell>
          <cell r="D73">
            <v>33.53</v>
          </cell>
          <cell r="E73" t="str">
            <v>SIURB-E Jan/26</v>
          </cell>
        </row>
        <row r="74">
          <cell r="A74">
            <v>2000000</v>
          </cell>
          <cell r="B74" t="str">
            <v>FUNDACOES</v>
          </cell>
          <cell r="E74" t="str">
            <v>SIURB-E Jan/26</v>
          </cell>
        </row>
        <row r="75">
          <cell r="A75">
            <v>2001000</v>
          </cell>
          <cell r="B75" t="str">
            <v>FUNDAÇÃO PROFUNDA</v>
          </cell>
          <cell r="C75" t="str">
            <v>.</v>
          </cell>
          <cell r="D75" t="str">
            <v>.</v>
          </cell>
          <cell r="E75" t="str">
            <v>SIURB-E Jan/26</v>
          </cell>
        </row>
        <row r="76">
          <cell r="A76">
            <v>2001001</v>
          </cell>
          <cell r="B76" t="str">
            <v>BROCA DE CONCRETO - DIÂMETRO DE 20CM</v>
          </cell>
          <cell r="C76" t="str">
            <v>M</v>
          </cell>
          <cell r="D76">
            <v>64.650000000000006</v>
          </cell>
          <cell r="E76" t="str">
            <v>SIURB-E Jan/26</v>
          </cell>
        </row>
        <row r="77">
          <cell r="A77">
            <v>2001002</v>
          </cell>
          <cell r="B77" t="str">
            <v>BROCA DE CONCRETO - DIÂMETRO DE 25CM</v>
          </cell>
          <cell r="C77" t="str">
            <v>M</v>
          </cell>
          <cell r="D77">
            <v>97.93</v>
          </cell>
          <cell r="E77" t="str">
            <v>SIURB-E Jan/26</v>
          </cell>
        </row>
        <row r="78">
          <cell r="A78">
            <v>2001003</v>
          </cell>
          <cell r="B78" t="str">
            <v>BROCA DE CONCRETO - DIÂMETRO DE 30CM</v>
          </cell>
          <cell r="C78" t="str">
            <v>M</v>
          </cell>
          <cell r="D78">
            <v>145.65</v>
          </cell>
          <cell r="E78" t="str">
            <v>SIURB-E Jan/26</v>
          </cell>
        </row>
        <row r="79">
          <cell r="A79">
            <v>2001005</v>
          </cell>
          <cell r="B79" t="str">
            <v>ESTACA DE CONCRETO MOLDADA NO LOCAL, TIPO "STRAUSS" - ATÉ 20T</v>
          </cell>
          <cell r="C79" t="str">
            <v>M</v>
          </cell>
          <cell r="D79">
            <v>64.63</v>
          </cell>
          <cell r="E79" t="str">
            <v>SIURB-E Jan/26</v>
          </cell>
        </row>
        <row r="80">
          <cell r="A80">
            <v>2001006</v>
          </cell>
          <cell r="B80" t="str">
            <v>ESTACA DE CONCRETO MOLDADA NO LOCAL, TIPO "STRAUSS" - ATÉ 30T</v>
          </cell>
          <cell r="C80" t="str">
            <v>M</v>
          </cell>
          <cell r="D80">
            <v>85.95</v>
          </cell>
          <cell r="E80" t="str">
            <v>SIURB-E Jan/26</v>
          </cell>
        </row>
        <row r="81">
          <cell r="A81">
            <v>2001007</v>
          </cell>
          <cell r="B81" t="str">
            <v>ESTACA DE CONCRETO MOLDADA NO LOCAL, TIPO "STRAUSS" - ATÉ 40T</v>
          </cell>
          <cell r="C81" t="str">
            <v>M</v>
          </cell>
          <cell r="D81">
            <v>111.63</v>
          </cell>
          <cell r="E81" t="str">
            <v>SIURB-E Jan/26</v>
          </cell>
        </row>
        <row r="82">
          <cell r="A82">
            <v>2001008</v>
          </cell>
          <cell r="B82" t="str">
            <v>ESTACA DE CONCRETO MOLDADA NO LOCAL, TIPO "STRAUSS" - ATÉ 60T</v>
          </cell>
          <cell r="C82" t="str">
            <v>M</v>
          </cell>
          <cell r="D82">
            <v>144.55000000000001</v>
          </cell>
          <cell r="E82" t="str">
            <v>SIURB-E Jan/26</v>
          </cell>
        </row>
        <row r="83">
          <cell r="A83">
            <v>2001020</v>
          </cell>
          <cell r="B83" t="str">
            <v>TUBULÃO - ESCAVAÇÃO A CÉU ABERTO, COM PÁ E PICARETA</v>
          </cell>
          <cell r="C83" t="str">
            <v>M3</v>
          </cell>
          <cell r="D83">
            <v>623.35</v>
          </cell>
          <cell r="E83" t="str">
            <v>SIURB-E Jan/26</v>
          </cell>
        </row>
        <row r="84">
          <cell r="A84">
            <v>2001034</v>
          </cell>
          <cell r="B84" t="str">
            <v>TUBULÃO A CÉU ABERTO FCK=20 MPA</v>
          </cell>
          <cell r="C84" t="str">
            <v>M3</v>
          </cell>
          <cell r="D84">
            <v>848.54</v>
          </cell>
          <cell r="E84" t="str">
            <v>SIURB-E Jan/26</v>
          </cell>
        </row>
        <row r="85">
          <cell r="A85">
            <v>2001043</v>
          </cell>
          <cell r="B85" t="str">
            <v>EMENDA DE ESTACA DE CONCRETO PRÉ-MOLDADA - DIÂMETRO 17 CM - 20 T</v>
          </cell>
          <cell r="C85" t="str">
            <v>UN</v>
          </cell>
          <cell r="D85">
            <v>41.72</v>
          </cell>
          <cell r="E85" t="str">
            <v>SIURB-E Jan/26</v>
          </cell>
        </row>
        <row r="86">
          <cell r="A86">
            <v>2001044</v>
          </cell>
          <cell r="B86" t="str">
            <v>EMENDA DE ESTACA DE CONCRETO PRÉ-MOLDADA - DIÂMETRO 20 CM - 30 T</v>
          </cell>
          <cell r="C86" t="str">
            <v>UN</v>
          </cell>
          <cell r="D86">
            <v>48.77</v>
          </cell>
          <cell r="E86" t="str">
            <v>SIURB-E Jan/26</v>
          </cell>
        </row>
        <row r="87">
          <cell r="A87">
            <v>2001045</v>
          </cell>
          <cell r="B87" t="str">
            <v>EMENDA DE ESTACA DE CONCRETO PRÉ-MOLDADA - DIÂMETRO 23 CM - 40 T</v>
          </cell>
          <cell r="C87" t="str">
            <v>UN</v>
          </cell>
          <cell r="D87">
            <v>57.7</v>
          </cell>
          <cell r="E87" t="str">
            <v>SIURB-E Jan/26</v>
          </cell>
        </row>
        <row r="88">
          <cell r="A88">
            <v>2001046</v>
          </cell>
          <cell r="B88" t="str">
            <v>EMENDA DE ESTACA DE CONCRETO PRÉ-MOLDADA - DIÂMETRO 28 CM - 60 T</v>
          </cell>
          <cell r="C88" t="str">
            <v>UN</v>
          </cell>
          <cell r="D88">
            <v>67.959999999999994</v>
          </cell>
          <cell r="E88" t="str">
            <v>SIURB-E Jan/26</v>
          </cell>
        </row>
        <row r="89">
          <cell r="A89">
            <v>2001047</v>
          </cell>
          <cell r="B89" t="str">
            <v>EMENDA DE ESTACA DE CONCRETO PRÉ-MOLDADA - DIÂMETRO 33 CM - 70 T</v>
          </cell>
          <cell r="C89" t="str">
            <v>UN</v>
          </cell>
          <cell r="D89">
            <v>76.25</v>
          </cell>
          <cell r="E89" t="str">
            <v>SIURB-E Jan/26</v>
          </cell>
        </row>
        <row r="90">
          <cell r="A90">
            <v>2001048</v>
          </cell>
          <cell r="B90" t="str">
            <v>ARRASAMENTO DE ESTACA</v>
          </cell>
          <cell r="C90" t="str">
            <v>UN</v>
          </cell>
          <cell r="D90">
            <v>74.08</v>
          </cell>
          <cell r="E90" t="str">
            <v>SIURB-E Jan/26</v>
          </cell>
        </row>
        <row r="91">
          <cell r="A91">
            <v>2001051</v>
          </cell>
          <cell r="B91" t="str">
            <v>ESTACAS ESCAVADAS MECANICAMENTE - DIÂMETRO DE 25CM</v>
          </cell>
          <cell r="C91" t="str">
            <v>M</v>
          </cell>
          <cell r="D91">
            <v>47.14</v>
          </cell>
          <cell r="E91" t="str">
            <v>SIURB-E Jan/26</v>
          </cell>
        </row>
        <row r="92">
          <cell r="A92">
            <v>2001052</v>
          </cell>
          <cell r="B92" t="str">
            <v>ESTACAS ESCAVADAS MECANICAMENTE - DIÂMETRO DE 30CM</v>
          </cell>
          <cell r="C92" t="str">
            <v>M</v>
          </cell>
          <cell r="D92">
            <v>61.05</v>
          </cell>
          <cell r="E92" t="str">
            <v>SIURB-E Jan/26</v>
          </cell>
        </row>
        <row r="93">
          <cell r="A93">
            <v>2001053</v>
          </cell>
          <cell r="B93" t="str">
            <v>ESTACAS ESCAVADAS MECANICAMENTE - DIÂMETRO DE 35CM</v>
          </cell>
          <cell r="C93" t="str">
            <v>M</v>
          </cell>
          <cell r="D93">
            <v>77.52</v>
          </cell>
          <cell r="E93" t="str">
            <v>SIURB-E Jan/26</v>
          </cell>
        </row>
        <row r="94">
          <cell r="A94">
            <v>2001055</v>
          </cell>
          <cell r="B94" t="str">
            <v>ESTACAS ESCAVADAS MECANICAMENTE - DIÂMETRO DE 40CM</v>
          </cell>
          <cell r="C94" t="str">
            <v>M</v>
          </cell>
          <cell r="D94">
            <v>104.36</v>
          </cell>
          <cell r="E94" t="str">
            <v>SIURB-E Jan/26</v>
          </cell>
        </row>
        <row r="95">
          <cell r="A95">
            <v>2001056</v>
          </cell>
          <cell r="B95" t="str">
            <v>ESTACAS ESCAVADAS MECANICAMENTE - DIÂMETRO DE 80CM</v>
          </cell>
          <cell r="C95" t="str">
            <v>M</v>
          </cell>
          <cell r="D95">
            <v>359.99</v>
          </cell>
          <cell r="E95" t="str">
            <v>SIURB-E Jan/26</v>
          </cell>
        </row>
        <row r="96">
          <cell r="A96">
            <v>2001060</v>
          </cell>
          <cell r="B96" t="str">
            <v>ESTACA RAIZ DIÂMETRO DE 160MM PARA ATÉ 35 TF</v>
          </cell>
          <cell r="C96" t="str">
            <v>M</v>
          </cell>
          <cell r="D96">
            <v>419.1</v>
          </cell>
          <cell r="E96" t="str">
            <v>SIURB-E Jan/26</v>
          </cell>
        </row>
        <row r="97">
          <cell r="A97">
            <v>2001061</v>
          </cell>
          <cell r="B97" t="str">
            <v>ESTACA RAIZ DIÂMETRO DE 200MM PARA ATÉ 50 TF</v>
          </cell>
          <cell r="C97" t="str">
            <v>M</v>
          </cell>
          <cell r="D97">
            <v>463.98</v>
          </cell>
          <cell r="E97" t="str">
            <v>SIURB-E Jan/26</v>
          </cell>
        </row>
        <row r="98">
          <cell r="A98">
            <v>2001062</v>
          </cell>
          <cell r="B98" t="str">
            <v>ESTACA RAIZ DIÂMETRO DE 250MM PARA ATÉ 80 TF</v>
          </cell>
          <cell r="C98" t="str">
            <v>M</v>
          </cell>
          <cell r="D98">
            <v>531.16999999999996</v>
          </cell>
          <cell r="E98" t="str">
            <v>SIURB-E Jan/26</v>
          </cell>
        </row>
        <row r="99">
          <cell r="A99">
            <v>2001063</v>
          </cell>
          <cell r="B99" t="str">
            <v>ESTACA RAIZ DIÂMETRO DE 310MM PARA ATÉ 100 TF</v>
          </cell>
          <cell r="C99" t="str">
            <v>M</v>
          </cell>
          <cell r="D99">
            <v>661.22</v>
          </cell>
          <cell r="E99" t="str">
            <v>SIURB-E Jan/26</v>
          </cell>
        </row>
        <row r="100">
          <cell r="A100">
            <v>2001070</v>
          </cell>
          <cell r="B100" t="str">
            <v>FORNECIMENTO E CRAVAÇÃO DE ESTACA METÁLICA - PERFIL DE AÇO LAMINADO W 250X32,7</v>
          </cell>
          <cell r="C100" t="str">
            <v>M</v>
          </cell>
          <cell r="D100">
            <v>373.8</v>
          </cell>
          <cell r="E100" t="str">
            <v>SIURB-E Jan/26</v>
          </cell>
        </row>
        <row r="101">
          <cell r="A101">
            <v>2001071</v>
          </cell>
          <cell r="B101" t="str">
            <v>FORNECIMENTO E CRAVAÇÃO DE ESTACA METÁLICA - PERFIL DE AÇO LAMINADO W 310X52</v>
          </cell>
          <cell r="C101" t="str">
            <v>M</v>
          </cell>
          <cell r="D101">
            <v>548.4</v>
          </cell>
          <cell r="E101" t="str">
            <v>SIURB-E Jan/26</v>
          </cell>
        </row>
        <row r="102">
          <cell r="A102">
            <v>2001072</v>
          </cell>
          <cell r="B102" t="str">
            <v>FORNECIMENTO E CRAVAÇÃO DE ESTACA PERFIL DE AÇO I 15"</v>
          </cell>
          <cell r="C102" t="str">
            <v>M</v>
          </cell>
          <cell r="D102">
            <v>2149.5500000000002</v>
          </cell>
          <cell r="E102" t="str">
            <v>SIURB-E Jan/26</v>
          </cell>
        </row>
        <row r="103">
          <cell r="A103">
            <v>2001073</v>
          </cell>
          <cell r="B103" t="str">
            <v>CORTE DE ESTACA METÁLICA PERFIL 10"</v>
          </cell>
          <cell r="C103" t="str">
            <v>UN</v>
          </cell>
          <cell r="D103">
            <v>223.17</v>
          </cell>
          <cell r="E103" t="str">
            <v>SIURB-E Jan/26</v>
          </cell>
        </row>
        <row r="104">
          <cell r="A104">
            <v>2001074</v>
          </cell>
          <cell r="B104" t="str">
            <v>CORTE DE ESTACA METÁLICA PERFIL 12"</v>
          </cell>
          <cell r="C104" t="str">
            <v>UN</v>
          </cell>
          <cell r="D104">
            <v>259.27</v>
          </cell>
          <cell r="E104" t="str">
            <v>SIURB-E Jan/26</v>
          </cell>
        </row>
        <row r="105">
          <cell r="A105">
            <v>2001075</v>
          </cell>
          <cell r="B105" t="str">
            <v>CORTE DE ESTACA METÁLICA PERFIL I 15"</v>
          </cell>
          <cell r="C105" t="str">
            <v>UN</v>
          </cell>
          <cell r="D105">
            <v>271.77</v>
          </cell>
          <cell r="E105" t="str">
            <v>SIURB-E Jan/26</v>
          </cell>
        </row>
        <row r="106">
          <cell r="A106">
            <v>2001076</v>
          </cell>
          <cell r="B106" t="str">
            <v>EMENDA DE TOPO PARA ESTACA METÁLICA PERFIL 10"</v>
          </cell>
          <cell r="C106" t="str">
            <v>UN</v>
          </cell>
          <cell r="D106">
            <v>628.94000000000005</v>
          </cell>
          <cell r="E106" t="str">
            <v>SIURB-E Jan/26</v>
          </cell>
        </row>
        <row r="107">
          <cell r="A107">
            <v>2001077</v>
          </cell>
          <cell r="B107" t="str">
            <v>EMENDA DE TOPO PARA ESTACA METÁLICA PERFIL 12"</v>
          </cell>
          <cell r="C107" t="str">
            <v>UN</v>
          </cell>
          <cell r="D107">
            <v>781.47</v>
          </cell>
          <cell r="E107" t="str">
            <v>SIURB-E Jan/26</v>
          </cell>
        </row>
        <row r="108">
          <cell r="A108">
            <v>2001078</v>
          </cell>
          <cell r="B108" t="str">
            <v>EMENDA DE TOPO PARA ESTACA METÁLICA PERFIL I 15"</v>
          </cell>
          <cell r="C108" t="str">
            <v>UN</v>
          </cell>
          <cell r="D108">
            <v>895.76</v>
          </cell>
          <cell r="E108" t="str">
            <v>SIURB-E Jan/26</v>
          </cell>
        </row>
        <row r="109">
          <cell r="A109">
            <v>2001080</v>
          </cell>
          <cell r="B109" t="str">
            <v>ESTACA ESCAVADA HÉLICE CONTÍNUA - DIÂMETRO 25CM</v>
          </cell>
          <cell r="C109" t="str">
            <v>M</v>
          </cell>
          <cell r="D109">
            <v>73.19</v>
          </cell>
          <cell r="E109" t="str">
            <v>SIURB-E Jan/26</v>
          </cell>
        </row>
        <row r="110">
          <cell r="A110">
            <v>2001081</v>
          </cell>
          <cell r="B110" t="str">
            <v>ESTACA ESCAVADA HÉLICE CONTÍNUA - DIÂMETRO 30CM</v>
          </cell>
          <cell r="C110" t="str">
            <v>M</v>
          </cell>
          <cell r="D110">
            <v>97.33</v>
          </cell>
          <cell r="E110" t="str">
            <v>SIURB-E Jan/26</v>
          </cell>
        </row>
        <row r="111">
          <cell r="A111">
            <v>2001082</v>
          </cell>
          <cell r="B111" t="str">
            <v>ESTACA ESCAVADA HÉLICE CONTÍNUA - DIÂMETRO 35CM</v>
          </cell>
          <cell r="C111" t="str">
            <v>M</v>
          </cell>
          <cell r="D111">
            <v>114.38</v>
          </cell>
          <cell r="E111" t="str">
            <v>SIURB-E Jan/26</v>
          </cell>
        </row>
        <row r="112">
          <cell r="A112">
            <v>2001083</v>
          </cell>
          <cell r="B112" t="str">
            <v>ESTACA ESCAVADA HÉLICE CONTÍNUA - DIÂMETRO 40CM</v>
          </cell>
          <cell r="C112" t="str">
            <v>M</v>
          </cell>
          <cell r="D112">
            <v>148.52000000000001</v>
          </cell>
          <cell r="E112" t="str">
            <v>SIURB-E Jan/26</v>
          </cell>
        </row>
        <row r="113">
          <cell r="A113">
            <v>2001084</v>
          </cell>
          <cell r="B113" t="str">
            <v>ESTACA ESCAVADA HÉLICE CONTÍNUA - DIÂMETRO 50CM</v>
          </cell>
          <cell r="C113" t="str">
            <v>M</v>
          </cell>
          <cell r="D113">
            <v>217.2</v>
          </cell>
          <cell r="E113" t="str">
            <v>SIURB-E Jan/26</v>
          </cell>
        </row>
        <row r="114">
          <cell r="A114">
            <v>2001085</v>
          </cell>
          <cell r="B114" t="str">
            <v>ESTACA ESCAVADA HÉLICE CONTÍNUA - DIÂMETRO 60CM</v>
          </cell>
          <cell r="C114" t="str">
            <v>M</v>
          </cell>
          <cell r="D114">
            <v>285.10000000000002</v>
          </cell>
          <cell r="E114" t="str">
            <v>SIURB-E Jan/26</v>
          </cell>
        </row>
        <row r="115">
          <cell r="A115">
            <v>2001090</v>
          </cell>
          <cell r="B115" t="str">
            <v>ESTACA ESCAVADA HÉLICE CONTÍNUA - DIÂMETRO 25CM - EXCLUSIVE MATERIAIS</v>
          </cell>
          <cell r="C115" t="str">
            <v>M</v>
          </cell>
          <cell r="D115">
            <v>42.96</v>
          </cell>
          <cell r="E115" t="str">
            <v>SIURB-E Jan/26</v>
          </cell>
        </row>
        <row r="116">
          <cell r="A116">
            <v>2001091</v>
          </cell>
          <cell r="B116" t="str">
            <v>ESTACA ESCAVADA HÉLICE CONTÍNUA - DIÂMETRO 30CM - EXCLUSIVE MATERIAIS</v>
          </cell>
          <cell r="C116" t="str">
            <v>M</v>
          </cell>
          <cell r="D116">
            <v>54.27</v>
          </cell>
          <cell r="E116" t="str">
            <v>SIURB-E Jan/26</v>
          </cell>
        </row>
        <row r="117">
          <cell r="A117">
            <v>2001092</v>
          </cell>
          <cell r="B117" t="str">
            <v>ESTACA ESCAVADA HÉLICE CONTÍNUA - DIÂMETRO 35CM - EXCLUSIVE MATERIAIS</v>
          </cell>
          <cell r="C117" t="str">
            <v>M</v>
          </cell>
          <cell r="D117">
            <v>55.89</v>
          </cell>
          <cell r="E117" t="str">
            <v>SIURB-E Jan/26</v>
          </cell>
        </row>
        <row r="118">
          <cell r="A118">
            <v>2001093</v>
          </cell>
          <cell r="B118" t="str">
            <v>ESTACA ESCAVADA HÉLICE CONTÍNUA - DIÂMETRO 40CM - EXCLUSIVE MATERIAIS</v>
          </cell>
          <cell r="C118" t="str">
            <v>M</v>
          </cell>
          <cell r="D118">
            <v>65.790000000000006</v>
          </cell>
          <cell r="E118" t="str">
            <v>SIURB-E Jan/26</v>
          </cell>
        </row>
        <row r="119">
          <cell r="A119">
            <v>2001094</v>
          </cell>
          <cell r="B119" t="str">
            <v>ESTACA ESCAVADA HÉLICE CONTÍNUA - DIÂMETRO 50CM - EXCLUSIVE MATERIAIS</v>
          </cell>
          <cell r="C119" t="str">
            <v>M</v>
          </cell>
          <cell r="D119">
            <v>88.41</v>
          </cell>
          <cell r="E119" t="str">
            <v>SIURB-E Jan/26</v>
          </cell>
        </row>
        <row r="120">
          <cell r="A120">
            <v>2001095</v>
          </cell>
          <cell r="B120" t="str">
            <v>ESTACA ESCAVADA HÉLICE CONTÍNUA - DIÂMETRO 60CM - EXCLUSIVE MATERIAIS</v>
          </cell>
          <cell r="C120" t="str">
            <v>M</v>
          </cell>
          <cell r="D120">
            <v>99.23</v>
          </cell>
          <cell r="E120" t="str">
            <v>SIURB-E Jan/26</v>
          </cell>
        </row>
        <row r="121">
          <cell r="A121">
            <v>2002000</v>
          </cell>
          <cell r="B121" t="str">
            <v>VALAS</v>
          </cell>
          <cell r="C121" t="str">
            <v>.</v>
          </cell>
          <cell r="D121" t="str">
            <v>.</v>
          </cell>
          <cell r="E121" t="str">
            <v>SIURB-E Jan/26</v>
          </cell>
        </row>
        <row r="122">
          <cell r="A122">
            <v>2002001</v>
          </cell>
          <cell r="B122" t="str">
            <v>ESCAVAÇÃO MANUAL COM PROFUNDIDADE IGUAL OU INFERIOR A 1,50M</v>
          </cell>
          <cell r="C122" t="str">
            <v>M3</v>
          </cell>
          <cell r="D122">
            <v>82.59</v>
          </cell>
          <cell r="E122" t="str">
            <v>SIURB-E Jan/26</v>
          </cell>
        </row>
        <row r="123">
          <cell r="A123">
            <v>2002002</v>
          </cell>
          <cell r="B123" t="str">
            <v>ESCAVAÇÃO MANUAL COM PROFUNDIDADE SUPERIOR A 1,50M</v>
          </cell>
          <cell r="C123" t="str">
            <v>M3</v>
          </cell>
          <cell r="D123">
            <v>90.62</v>
          </cell>
          <cell r="E123" t="str">
            <v>SIURB-E Jan/26</v>
          </cell>
        </row>
        <row r="124">
          <cell r="A124">
            <v>2002005</v>
          </cell>
          <cell r="B124" t="str">
            <v>ESCORAMENTO DE VALAS - CONTINUO</v>
          </cell>
          <cell r="C124" t="str">
            <v>M2</v>
          </cell>
          <cell r="D124">
            <v>135.46</v>
          </cell>
          <cell r="E124" t="str">
            <v>SIURB-E Jan/26</v>
          </cell>
        </row>
        <row r="125">
          <cell r="A125">
            <v>2002006</v>
          </cell>
          <cell r="B125" t="str">
            <v>ESCORAMENTO DE VALAS - DESCONTINUO</v>
          </cell>
          <cell r="C125" t="str">
            <v>M2</v>
          </cell>
          <cell r="D125">
            <v>78.06</v>
          </cell>
          <cell r="E125" t="str">
            <v>SIURB-E Jan/26</v>
          </cell>
        </row>
        <row r="126">
          <cell r="A126">
            <v>2002010</v>
          </cell>
          <cell r="B126" t="str">
            <v>APILOAMENTO DO FUNDO DE VALAS, PARA SIMPLES REGULARIZAÇÃO</v>
          </cell>
          <cell r="C126" t="str">
            <v>M2</v>
          </cell>
          <cell r="D126">
            <v>6.47</v>
          </cell>
          <cell r="E126" t="str">
            <v>SIURB-E Jan/26</v>
          </cell>
        </row>
        <row r="127">
          <cell r="A127">
            <v>2002011</v>
          </cell>
          <cell r="B127" t="str">
            <v>APILOAMENTO DO FUNDO DE VALAS, COM SOQUETE VIBRATÓRIO</v>
          </cell>
          <cell r="C127" t="str">
            <v>M2</v>
          </cell>
          <cell r="D127">
            <v>4.57</v>
          </cell>
          <cell r="E127" t="str">
            <v>SIURB-E Jan/26</v>
          </cell>
        </row>
        <row r="128">
          <cell r="A128">
            <v>2002015</v>
          </cell>
          <cell r="B128" t="str">
            <v>LASTRO DE BRITA</v>
          </cell>
          <cell r="C128" t="str">
            <v>M3</v>
          </cell>
          <cell r="D128">
            <v>235.35</v>
          </cell>
          <cell r="E128" t="str">
            <v>SIURB-E Jan/26</v>
          </cell>
        </row>
        <row r="129">
          <cell r="A129">
            <v>2002016</v>
          </cell>
          <cell r="B129" t="str">
            <v>LASTRO DE CONCRETO - 150KG CIM/M3</v>
          </cell>
          <cell r="C129" t="str">
            <v>M3</v>
          </cell>
          <cell r="D129">
            <v>560.59</v>
          </cell>
          <cell r="E129" t="str">
            <v>SIURB-E Jan/26</v>
          </cell>
        </row>
        <row r="130">
          <cell r="A130">
            <v>2002017</v>
          </cell>
          <cell r="B130" t="str">
            <v>LASTRO DE CONCRETO COM AGREGADO RECICLADO - 150 KG CIM/M3</v>
          </cell>
          <cell r="C130" t="str">
            <v>M3</v>
          </cell>
          <cell r="D130">
            <v>496.9</v>
          </cell>
          <cell r="E130" t="str">
            <v>SIURB-E Jan/26</v>
          </cell>
        </row>
        <row r="131">
          <cell r="A131">
            <v>2003000</v>
          </cell>
          <cell r="B131" t="str">
            <v>FUNDAÇÃO - FORMA</v>
          </cell>
          <cell r="C131" t="str">
            <v>.</v>
          </cell>
          <cell r="D131" t="str">
            <v>.</v>
          </cell>
          <cell r="E131" t="str">
            <v>SIURB-E Jan/26</v>
          </cell>
        </row>
        <row r="132">
          <cell r="A132">
            <v>2003001</v>
          </cell>
          <cell r="B132" t="str">
            <v>FORMA COMUM DE TÁBUAS DE PINUS</v>
          </cell>
          <cell r="C132" t="str">
            <v>M2</v>
          </cell>
          <cell r="D132">
            <v>90.66</v>
          </cell>
          <cell r="E132" t="str">
            <v>SIURB-E Jan/26</v>
          </cell>
        </row>
        <row r="133">
          <cell r="A133">
            <v>2003004</v>
          </cell>
          <cell r="B133" t="str">
            <v>FORMA COMUM DE TÁBUAS DE PINUS - NÃO RECUPERÁVEL</v>
          </cell>
          <cell r="C133" t="str">
            <v>M2</v>
          </cell>
          <cell r="D133">
            <v>109.11</v>
          </cell>
          <cell r="E133" t="str">
            <v>SIURB-E Jan/26</v>
          </cell>
        </row>
        <row r="134">
          <cell r="A134">
            <v>2004000</v>
          </cell>
          <cell r="B134" t="str">
            <v>FUNDAÇÃO - ARMADURA</v>
          </cell>
          <cell r="C134" t="str">
            <v>.</v>
          </cell>
          <cell r="D134" t="str">
            <v>.</v>
          </cell>
          <cell r="E134" t="str">
            <v>SIURB-E Jan/26</v>
          </cell>
        </row>
        <row r="135">
          <cell r="A135">
            <v>2004004</v>
          </cell>
          <cell r="B135" t="str">
            <v>ARMADURA EM AÇO CA-50</v>
          </cell>
          <cell r="C135" t="str">
            <v>KG</v>
          </cell>
          <cell r="D135">
            <v>10.38</v>
          </cell>
          <cell r="E135" t="str">
            <v>SIURB-E Jan/26</v>
          </cell>
        </row>
        <row r="136">
          <cell r="A136">
            <v>2004007</v>
          </cell>
          <cell r="B136" t="str">
            <v>ARMADURA EM AÇO CA-60</v>
          </cell>
          <cell r="C136" t="str">
            <v>KG</v>
          </cell>
          <cell r="D136">
            <v>10.73</v>
          </cell>
          <cell r="E136" t="str">
            <v>SIURB-E Jan/26</v>
          </cell>
        </row>
        <row r="137">
          <cell r="A137">
            <v>2004009</v>
          </cell>
          <cell r="B137" t="str">
            <v>ARMADURA EM AÇO CA-60 - TELA</v>
          </cell>
          <cell r="C137" t="str">
            <v>KG</v>
          </cell>
          <cell r="D137">
            <v>10.11</v>
          </cell>
          <cell r="E137" t="str">
            <v>SIURB-E Jan/26</v>
          </cell>
        </row>
        <row r="138">
          <cell r="A138">
            <v>2005000</v>
          </cell>
          <cell r="B138" t="str">
            <v>FUNDAÇÃO - CONCRETO</v>
          </cell>
          <cell r="C138" t="str">
            <v>.</v>
          </cell>
          <cell r="D138" t="str">
            <v>.</v>
          </cell>
          <cell r="E138" t="str">
            <v>SIURB-E Jan/26</v>
          </cell>
        </row>
        <row r="139">
          <cell r="A139">
            <v>2005005</v>
          </cell>
          <cell r="B139" t="str">
            <v>CONCRETO FCK=15,0MPA - VIRADO NA OBRA</v>
          </cell>
          <cell r="C139" t="str">
            <v>M3</v>
          </cell>
          <cell r="D139">
            <v>641.46</v>
          </cell>
          <cell r="E139" t="str">
            <v>SIURB-E Jan/26</v>
          </cell>
        </row>
        <row r="140">
          <cell r="A140">
            <v>2005006</v>
          </cell>
          <cell r="B140" t="str">
            <v>CONCRETO FCK=20,0MPA - VIRADO NA OBRA</v>
          </cell>
          <cell r="C140" t="str">
            <v>M3</v>
          </cell>
          <cell r="D140">
            <v>659.29</v>
          </cell>
          <cell r="E140" t="str">
            <v>SIURB-E Jan/26</v>
          </cell>
        </row>
        <row r="141">
          <cell r="A141">
            <v>2005008</v>
          </cell>
          <cell r="B141" t="str">
            <v>CONCRETO FCK=15,0MPA - USINADO</v>
          </cell>
          <cell r="C141" t="str">
            <v>M3</v>
          </cell>
          <cell r="D141">
            <v>507.74</v>
          </cell>
          <cell r="E141" t="str">
            <v>SIURB-E Jan/26</v>
          </cell>
        </row>
        <row r="142">
          <cell r="A142">
            <v>2005009</v>
          </cell>
          <cell r="B142" t="str">
            <v>CONCRETO FCK=20,0MPA - USINADO</v>
          </cell>
          <cell r="C142" t="str">
            <v>M3</v>
          </cell>
          <cell r="D142">
            <v>530.01</v>
          </cell>
          <cell r="E142" t="str">
            <v>SIURB-E Jan/26</v>
          </cell>
        </row>
        <row r="143">
          <cell r="A143">
            <v>2005010</v>
          </cell>
          <cell r="B143" t="str">
            <v>CONCRETO FCK=25MPA - USINADO</v>
          </cell>
          <cell r="C143" t="str">
            <v>M3</v>
          </cell>
          <cell r="D143">
            <v>553.21</v>
          </cell>
          <cell r="E143" t="str">
            <v>SIURB-E Jan/26</v>
          </cell>
        </row>
        <row r="144">
          <cell r="A144">
            <v>2005011</v>
          </cell>
          <cell r="B144" t="str">
            <v>CONCRETO FCK=30MPA - USINADO</v>
          </cell>
          <cell r="C144" t="str">
            <v>M3</v>
          </cell>
          <cell r="D144">
            <v>577.52</v>
          </cell>
          <cell r="E144" t="str">
            <v>SIURB-E Jan/26</v>
          </cell>
        </row>
        <row r="145">
          <cell r="A145">
            <v>2006000</v>
          </cell>
          <cell r="B145" t="str">
            <v>EMBASAMENTO</v>
          </cell>
          <cell r="C145" t="str">
            <v>.</v>
          </cell>
          <cell r="D145" t="str">
            <v>.</v>
          </cell>
          <cell r="E145" t="str">
            <v>SIURB-E Jan/26</v>
          </cell>
        </row>
        <row r="146">
          <cell r="A146">
            <v>2006001</v>
          </cell>
          <cell r="B146" t="str">
            <v>ALVENARIA DE EMBASAMENTO - TIJOLOS MACIÇOS COMUNS</v>
          </cell>
          <cell r="C146" t="str">
            <v>M3</v>
          </cell>
          <cell r="D146">
            <v>1158.6400000000001</v>
          </cell>
          <cell r="E146" t="str">
            <v>SIURB-E Jan/26</v>
          </cell>
        </row>
        <row r="147">
          <cell r="A147">
            <v>2006002</v>
          </cell>
          <cell r="B147" t="str">
            <v>ALVENARIA DE EMBASAMENTO - BLOCOS VAZADO DE CONCRETO ESTRUTURAL - 14CM - 10MPA</v>
          </cell>
          <cell r="C147" t="str">
            <v>M2</v>
          </cell>
          <cell r="D147">
            <v>165.46</v>
          </cell>
          <cell r="E147" t="str">
            <v>SIURB-E Jan/26</v>
          </cell>
        </row>
        <row r="148">
          <cell r="A148">
            <v>2006005</v>
          </cell>
          <cell r="B148" t="str">
            <v>IMPERMEABILIZAÇÃO DO RESPALDO DA FUNDAÇÃO - ARGAMASSA IMPERMEÁVEL</v>
          </cell>
          <cell r="C148" t="str">
            <v>M2</v>
          </cell>
          <cell r="D148">
            <v>141.26</v>
          </cell>
          <cell r="E148" t="str">
            <v>SIURB-E Jan/26</v>
          </cell>
        </row>
        <row r="149">
          <cell r="A149">
            <v>2006010</v>
          </cell>
          <cell r="B149" t="str">
            <v>REATERRO DE VALAS, INCLUSIVE APILOAMENTO</v>
          </cell>
          <cell r="C149" t="str">
            <v>M3</v>
          </cell>
          <cell r="D149">
            <v>29.52</v>
          </cell>
          <cell r="E149" t="str">
            <v>SIURB-E Jan/26</v>
          </cell>
        </row>
        <row r="150">
          <cell r="A150">
            <v>2050000</v>
          </cell>
          <cell r="B150" t="str">
            <v>DEMOLIÇÕES</v>
          </cell>
          <cell r="C150" t="str">
            <v>.</v>
          </cell>
          <cell r="D150" t="str">
            <v>.</v>
          </cell>
          <cell r="E150" t="str">
            <v>SIURB-E Jan/26</v>
          </cell>
        </row>
        <row r="151">
          <cell r="A151">
            <v>2050001</v>
          </cell>
          <cell r="B151" t="str">
            <v>DEMOLIÇÃO DE ALVENARIA DE EMBASAMENTO - TIJOLOS MACIÇOS COMUNS</v>
          </cell>
          <cell r="C151" t="str">
            <v>M3</v>
          </cell>
          <cell r="D151">
            <v>87.42</v>
          </cell>
          <cell r="E151" t="str">
            <v>SIURB-E Jan/26</v>
          </cell>
        </row>
        <row r="152">
          <cell r="A152">
            <v>2050003</v>
          </cell>
          <cell r="B152" t="str">
            <v>DEMOLIÇÃO MANUAL DE CONCRETO SIMPLES</v>
          </cell>
          <cell r="C152" t="str">
            <v>M3</v>
          </cell>
          <cell r="D152">
            <v>284.81</v>
          </cell>
          <cell r="E152" t="str">
            <v>SIURB-E Jan/26</v>
          </cell>
        </row>
        <row r="153">
          <cell r="A153">
            <v>2050004</v>
          </cell>
          <cell r="B153" t="str">
            <v>DEMOLIÇÃO MANUAL DE CONCRETO ARMADO</v>
          </cell>
          <cell r="C153" t="str">
            <v>M3</v>
          </cell>
          <cell r="D153">
            <v>517.83000000000004</v>
          </cell>
          <cell r="E153" t="str">
            <v>SIURB-E Jan/26</v>
          </cell>
        </row>
        <row r="154">
          <cell r="A154">
            <v>2050005</v>
          </cell>
          <cell r="B154" t="str">
            <v>DEMOLIÇÃO MECANIZADA DE CONCRETO SIMPLES</v>
          </cell>
          <cell r="C154" t="str">
            <v>M3</v>
          </cell>
          <cell r="D154">
            <v>110.22</v>
          </cell>
          <cell r="E154" t="str">
            <v>SIURB-E Jan/26</v>
          </cell>
        </row>
        <row r="155">
          <cell r="A155">
            <v>2050006</v>
          </cell>
          <cell r="B155" t="str">
            <v>DEMOLIÇÃO MECANIZADA DE CONCRETO ARMADO</v>
          </cell>
          <cell r="C155" t="str">
            <v>M3</v>
          </cell>
          <cell r="D155">
            <v>440.85</v>
          </cell>
          <cell r="E155" t="str">
            <v>SIURB-E Jan/26</v>
          </cell>
        </row>
        <row r="156">
          <cell r="A156">
            <v>2090000</v>
          </cell>
          <cell r="B156" t="str">
            <v>OUTROS SERVIÇOS</v>
          </cell>
          <cell r="C156" t="str">
            <v>.</v>
          </cell>
          <cell r="D156" t="str">
            <v>.</v>
          </cell>
          <cell r="E156" t="str">
            <v>SIURB-E Jan/26</v>
          </cell>
        </row>
        <row r="157">
          <cell r="A157">
            <v>2090040</v>
          </cell>
          <cell r="B157" t="str">
            <v>BUZINOTE PVC - 2", C=0,30 M</v>
          </cell>
          <cell r="C157" t="str">
            <v>UN</v>
          </cell>
          <cell r="D157">
            <v>14.9</v>
          </cell>
          <cell r="E157" t="str">
            <v>SIURB-E Jan/26</v>
          </cell>
        </row>
        <row r="158">
          <cell r="A158">
            <v>3000000</v>
          </cell>
          <cell r="B158" t="str">
            <v>ESTRUTURA</v>
          </cell>
          <cell r="E158" t="str">
            <v>SIURB-E Jan/26</v>
          </cell>
        </row>
        <row r="159">
          <cell r="A159">
            <v>3001000</v>
          </cell>
          <cell r="B159" t="str">
            <v>ESTRUTURA DE CONCRETO ARMADO - FORMAS</v>
          </cell>
          <cell r="C159" t="str">
            <v>.</v>
          </cell>
          <cell r="D159" t="str">
            <v>.</v>
          </cell>
          <cell r="E159" t="str">
            <v>SIURB-E Jan/26</v>
          </cell>
        </row>
        <row r="160">
          <cell r="A160">
            <v>3001001</v>
          </cell>
          <cell r="B160" t="str">
            <v>FORMA COMUM DE TÁBUAS DE PINUS - PLANA</v>
          </cell>
          <cell r="C160" t="str">
            <v>M2</v>
          </cell>
          <cell r="D160">
            <v>100.5</v>
          </cell>
          <cell r="E160" t="str">
            <v>SIURB-E Jan/26</v>
          </cell>
        </row>
        <row r="161">
          <cell r="A161">
            <v>3001004</v>
          </cell>
          <cell r="B161" t="str">
            <v>FORMA COMUM DE TÁBUAS DE PINUS - NÃO RECUPERÁVEL</v>
          </cell>
          <cell r="C161" t="str">
            <v>M2</v>
          </cell>
          <cell r="D161">
            <v>109.11</v>
          </cell>
          <cell r="E161" t="str">
            <v>SIURB-E Jan/26</v>
          </cell>
        </row>
        <row r="162">
          <cell r="A162">
            <v>3001011</v>
          </cell>
          <cell r="B162" t="str">
            <v>FORMA ESPECIAL DE CHAPAS RESINADAS (10MM) - CURVA</v>
          </cell>
          <cell r="C162" t="str">
            <v>M2</v>
          </cell>
          <cell r="D162">
            <v>145.02000000000001</v>
          </cell>
          <cell r="E162" t="str">
            <v>SIURB-E Jan/26</v>
          </cell>
        </row>
        <row r="163">
          <cell r="A163">
            <v>3001013</v>
          </cell>
          <cell r="B163" t="str">
            <v>FORMA ESPECIAL DE CHAPAS PLASTIFICADAS (10MM) - CURVA</v>
          </cell>
          <cell r="C163" t="str">
            <v>M2</v>
          </cell>
          <cell r="D163">
            <v>151.30000000000001</v>
          </cell>
          <cell r="E163" t="str">
            <v>SIURB-E Jan/26</v>
          </cell>
        </row>
        <row r="164">
          <cell r="A164">
            <v>3001014</v>
          </cell>
          <cell r="B164" t="str">
            <v>FORMA ESPECIAL DE CHAPAS RESINADAS (10MM) - PLANA</v>
          </cell>
          <cell r="C164" t="str">
            <v>M2</v>
          </cell>
          <cell r="D164">
            <v>117.18</v>
          </cell>
          <cell r="E164" t="str">
            <v>SIURB-E Jan/26</v>
          </cell>
        </row>
        <row r="165">
          <cell r="A165">
            <v>3001015</v>
          </cell>
          <cell r="B165" t="str">
            <v>FORMA ESPECIAL DE CHAPAS RESINADAS (12MM) - PLANA</v>
          </cell>
          <cell r="C165" t="str">
            <v>M2</v>
          </cell>
          <cell r="D165">
            <v>118.12</v>
          </cell>
          <cell r="E165" t="str">
            <v>SIURB-E Jan/26</v>
          </cell>
        </row>
        <row r="166">
          <cell r="A166">
            <v>3001016</v>
          </cell>
          <cell r="B166" t="str">
            <v>FORMA ESPECIAL DE CHAPAS PLASTIFICADAS (10MM) - PLANA</v>
          </cell>
          <cell r="C166" t="str">
            <v>M2</v>
          </cell>
          <cell r="D166">
            <v>119.87</v>
          </cell>
          <cell r="E166" t="str">
            <v>SIURB-E Jan/26</v>
          </cell>
        </row>
        <row r="167">
          <cell r="A167">
            <v>3001017</v>
          </cell>
          <cell r="B167" t="str">
            <v>FORMA ESPECIAL DE CHAPAS PLASTIFICADAS (12MM) - PLANA</v>
          </cell>
          <cell r="C167" t="str">
            <v>M2</v>
          </cell>
          <cell r="D167">
            <v>121.38</v>
          </cell>
          <cell r="E167" t="str">
            <v>SIURB-E Jan/26</v>
          </cell>
        </row>
        <row r="168">
          <cell r="A168">
            <v>3001020</v>
          </cell>
          <cell r="B168" t="str">
            <v>FORMA DE TUBO DE PAPELÃO, DIÂMETRO 350MM</v>
          </cell>
          <cell r="C168" t="str">
            <v>M</v>
          </cell>
          <cell r="D168">
            <v>131.25</v>
          </cell>
          <cell r="E168" t="str">
            <v>SIURB-E Jan/26</v>
          </cell>
        </row>
        <row r="169">
          <cell r="A169">
            <v>3001030</v>
          </cell>
          <cell r="B169" t="str">
            <v>CIMBRAMENTO PARA ALTURAS ENTRE 3,01M E 7,00M</v>
          </cell>
          <cell r="C169" t="str">
            <v>M3</v>
          </cell>
          <cell r="D169">
            <v>46.76</v>
          </cell>
          <cell r="E169" t="str">
            <v>SIURB-E Jan/26</v>
          </cell>
        </row>
        <row r="170">
          <cell r="A170">
            <v>3002000</v>
          </cell>
          <cell r="B170" t="str">
            <v>ESTRUTURA DE CONCRETO ARMADO - ARMADURA</v>
          </cell>
          <cell r="C170" t="str">
            <v>.</v>
          </cell>
          <cell r="D170" t="str">
            <v>.</v>
          </cell>
          <cell r="E170" t="str">
            <v>SIURB-E Jan/26</v>
          </cell>
        </row>
        <row r="171">
          <cell r="A171">
            <v>3002004</v>
          </cell>
          <cell r="B171" t="str">
            <v>ARMADURA EM AÇO CA-50</v>
          </cell>
          <cell r="C171" t="str">
            <v>KG</v>
          </cell>
          <cell r="D171">
            <v>10.38</v>
          </cell>
          <cell r="E171" t="str">
            <v>SIURB-E Jan/26</v>
          </cell>
        </row>
        <row r="172">
          <cell r="A172">
            <v>3002007</v>
          </cell>
          <cell r="B172" t="str">
            <v>ARMADURA EM AÇO CA-60</v>
          </cell>
          <cell r="C172" t="str">
            <v>KG</v>
          </cell>
          <cell r="D172">
            <v>10.73</v>
          </cell>
          <cell r="E172" t="str">
            <v>SIURB-E Jan/26</v>
          </cell>
        </row>
        <row r="173">
          <cell r="A173">
            <v>3002009</v>
          </cell>
          <cell r="B173" t="str">
            <v>ARMADURA EM AÇO CA-60 - TELA</v>
          </cell>
          <cell r="C173" t="str">
            <v>KG</v>
          </cell>
          <cell r="D173">
            <v>10.11</v>
          </cell>
          <cell r="E173" t="str">
            <v>SIURB-E Jan/26</v>
          </cell>
        </row>
        <row r="174">
          <cell r="A174">
            <v>3003000</v>
          </cell>
          <cell r="B174" t="str">
            <v>ESTRUTURA DE CONCRETO ARMADO - CONCRETO</v>
          </cell>
          <cell r="C174" t="str">
            <v>.</v>
          </cell>
          <cell r="D174" t="str">
            <v>.</v>
          </cell>
          <cell r="E174" t="str">
            <v>SIURB-E Jan/26</v>
          </cell>
        </row>
        <row r="175">
          <cell r="A175">
            <v>3003005</v>
          </cell>
          <cell r="B175" t="str">
            <v>CONCRETO FCK = 15,0MPA - VIRADO NA OBRA</v>
          </cell>
          <cell r="C175" t="str">
            <v>M3</v>
          </cell>
          <cell r="D175">
            <v>641.46</v>
          </cell>
          <cell r="E175" t="str">
            <v>SIURB-E Jan/26</v>
          </cell>
        </row>
        <row r="176">
          <cell r="A176">
            <v>3003007</v>
          </cell>
          <cell r="B176" t="str">
            <v>CONCRETO FCK = 20,0MPA - VIRADO NA OBRA</v>
          </cell>
          <cell r="C176" t="str">
            <v>M3</v>
          </cell>
          <cell r="D176">
            <v>659.29</v>
          </cell>
          <cell r="E176" t="str">
            <v>SIURB-E Jan/26</v>
          </cell>
        </row>
        <row r="177">
          <cell r="A177">
            <v>3003008</v>
          </cell>
          <cell r="B177" t="str">
            <v>CONCRETO FCK = 25,0MPA - VIRADO NA OBRA</v>
          </cell>
          <cell r="C177" t="str">
            <v>M3</v>
          </cell>
          <cell r="D177">
            <v>678.45</v>
          </cell>
          <cell r="E177" t="str">
            <v>SIURB-E Jan/26</v>
          </cell>
        </row>
        <row r="178">
          <cell r="A178">
            <v>3003009</v>
          </cell>
          <cell r="B178" t="str">
            <v>CONCRETO FCK = 15,0MPA - USINADO</v>
          </cell>
          <cell r="C178" t="str">
            <v>M3</v>
          </cell>
          <cell r="D178">
            <v>507.74</v>
          </cell>
          <cell r="E178" t="str">
            <v>SIURB-E Jan/26</v>
          </cell>
        </row>
        <row r="179">
          <cell r="A179">
            <v>3003015</v>
          </cell>
          <cell r="B179" t="str">
            <v>CONCRETO FCK = 20,0MPA - USINADO</v>
          </cell>
          <cell r="C179" t="str">
            <v>M3</v>
          </cell>
          <cell r="D179">
            <v>530.01</v>
          </cell>
          <cell r="E179" t="str">
            <v>SIURB-E Jan/26</v>
          </cell>
        </row>
        <row r="180">
          <cell r="A180">
            <v>3003016</v>
          </cell>
          <cell r="B180" t="str">
            <v>CONCRETO FCK = 20,0MPA - USINADO E BOMBEÁVEL</v>
          </cell>
          <cell r="C180" t="str">
            <v>M3</v>
          </cell>
          <cell r="D180">
            <v>519.79</v>
          </cell>
          <cell r="E180" t="str">
            <v>SIURB-E Jan/26</v>
          </cell>
        </row>
        <row r="181">
          <cell r="A181">
            <v>3003017</v>
          </cell>
          <cell r="B181" t="str">
            <v>CONCRETO FCK = 25,0MPA - USINADO</v>
          </cell>
          <cell r="C181" t="str">
            <v>M3</v>
          </cell>
          <cell r="D181">
            <v>553.21</v>
          </cell>
          <cell r="E181" t="str">
            <v>SIURB-E Jan/26</v>
          </cell>
        </row>
        <row r="182">
          <cell r="A182">
            <v>3003018</v>
          </cell>
          <cell r="B182" t="str">
            <v>CONCRETO FCK = 25,0MPA - USINADO E BOMBEÁVEL</v>
          </cell>
          <cell r="C182" t="str">
            <v>M3</v>
          </cell>
          <cell r="D182">
            <v>541.14</v>
          </cell>
          <cell r="E182" t="str">
            <v>SIURB-E Jan/26</v>
          </cell>
        </row>
        <row r="183">
          <cell r="A183">
            <v>3003019</v>
          </cell>
          <cell r="B183" t="str">
            <v>CONCRETO USINADO, BOMBEÁVEL FCK = 20MPA COM PEDRA 1</v>
          </cell>
          <cell r="C183" t="str">
            <v>M3</v>
          </cell>
          <cell r="D183">
            <v>546.14</v>
          </cell>
          <cell r="E183" t="str">
            <v>SIURB-E Jan/26</v>
          </cell>
        </row>
        <row r="184">
          <cell r="A184">
            <v>3003020</v>
          </cell>
          <cell r="B184" t="str">
            <v>CONCRETO FCK = 30,0MPA - USINADO</v>
          </cell>
          <cell r="C184" t="str">
            <v>M3</v>
          </cell>
          <cell r="D184">
            <v>577.52</v>
          </cell>
          <cell r="E184" t="str">
            <v>SIURB-E Jan/26</v>
          </cell>
        </row>
        <row r="185">
          <cell r="A185">
            <v>3003021</v>
          </cell>
          <cell r="B185" t="str">
            <v>CONCRETO FCK = 30,0MPA - USINADO E BOMBEÁVEL</v>
          </cell>
          <cell r="C185" t="str">
            <v>M3</v>
          </cell>
          <cell r="D185">
            <v>565.53</v>
          </cell>
          <cell r="E185" t="str">
            <v>SIURB-E Jan/26</v>
          </cell>
        </row>
        <row r="186">
          <cell r="A186">
            <v>3003022</v>
          </cell>
          <cell r="B186" t="str">
            <v>CONCRETO FCK = 35,0MPA - USINADO</v>
          </cell>
          <cell r="C186" t="str">
            <v>M3</v>
          </cell>
          <cell r="D186">
            <v>602.99</v>
          </cell>
          <cell r="E186" t="str">
            <v>SIURB-E Jan/26</v>
          </cell>
        </row>
        <row r="187">
          <cell r="A187">
            <v>3003023</v>
          </cell>
          <cell r="B187" t="str">
            <v>CONCRETO FCK = 35,0MPA - USINADO E BOMBEÁVEL</v>
          </cell>
          <cell r="C187" t="str">
            <v>M3</v>
          </cell>
          <cell r="D187">
            <v>591.08000000000004</v>
          </cell>
          <cell r="E187" t="str">
            <v>SIURB-E Jan/26</v>
          </cell>
        </row>
        <row r="188">
          <cell r="A188">
            <v>3003024</v>
          </cell>
          <cell r="B188" t="str">
            <v>CONCRETO FCK = 40,0MPA - USINADO</v>
          </cell>
          <cell r="C188" t="str">
            <v>M3</v>
          </cell>
          <cell r="D188">
            <v>629.66999999999996</v>
          </cell>
          <cell r="E188" t="str">
            <v>SIURB-E Jan/26</v>
          </cell>
        </row>
        <row r="189">
          <cell r="A189">
            <v>3003025</v>
          </cell>
          <cell r="B189" t="str">
            <v>CONCRETO FCK = 40,0MPA - USINADO E BOMBEÁVEL</v>
          </cell>
          <cell r="C189" t="str">
            <v>M3</v>
          </cell>
          <cell r="D189">
            <v>620.19000000000005</v>
          </cell>
          <cell r="E189" t="str">
            <v>SIURB-E Jan/26</v>
          </cell>
        </row>
        <row r="190">
          <cell r="A190">
            <v>3003030</v>
          </cell>
          <cell r="B190" t="str">
            <v>BOMBEAMENTO DE CONCRETO</v>
          </cell>
          <cell r="C190" t="str">
            <v>M3</v>
          </cell>
          <cell r="D190">
            <v>63.69</v>
          </cell>
          <cell r="E190" t="str">
            <v>SIURB-E Jan/26</v>
          </cell>
        </row>
        <row r="191">
          <cell r="A191">
            <v>3003102</v>
          </cell>
          <cell r="B191" t="str">
            <v>FIBRA EM POLIPROPILENO (MACROFIBRA) PARA CONCRETO, RESISTÊNCIA RESIDUAL 4,3+-0,3MPA</v>
          </cell>
          <cell r="C191" t="str">
            <v>KG</v>
          </cell>
          <cell r="D191">
            <v>56.13</v>
          </cell>
          <cell r="E191" t="str">
            <v>SIURB-E Jan/26</v>
          </cell>
        </row>
        <row r="192">
          <cell r="A192">
            <v>3003103</v>
          </cell>
          <cell r="B192" t="str">
            <v>FIBRA POLIMÉRICA (MICROFIBRA ANTIRACK) PARA CONCRETO, TENACIDADE MÍNIMA 5CN/DTEX</v>
          </cell>
          <cell r="C192" t="str">
            <v>KG</v>
          </cell>
          <cell r="D192">
            <v>54.4</v>
          </cell>
          <cell r="E192" t="str">
            <v>SIURB-E Jan/26</v>
          </cell>
        </row>
        <row r="193">
          <cell r="A193">
            <v>3004000</v>
          </cell>
          <cell r="B193" t="str">
            <v>ESTRUTURA DE CONCRETO - LAJE MISTA</v>
          </cell>
          <cell r="C193" t="str">
            <v>.</v>
          </cell>
          <cell r="D193" t="str">
            <v>.</v>
          </cell>
          <cell r="E193" t="str">
            <v>SIURB-E Jan/26</v>
          </cell>
        </row>
        <row r="194">
          <cell r="A194">
            <v>3004019</v>
          </cell>
          <cell r="B194" t="str">
            <v>LAJE MISTA TRELIÇADA H-8CM COM CAPEAMENTO 4CM (12CM)</v>
          </cell>
          <cell r="C194" t="str">
            <v>M2</v>
          </cell>
          <cell r="D194">
            <v>153.91999999999999</v>
          </cell>
          <cell r="E194" t="str">
            <v>SIURB-E Jan/26</v>
          </cell>
        </row>
        <row r="195">
          <cell r="A195">
            <v>3004020</v>
          </cell>
          <cell r="B195" t="str">
            <v>LAJE MISTA TRELIÇADA H-10CM COM CAPEAMENTO 4CM (14CM)</v>
          </cell>
          <cell r="C195" t="str">
            <v>M2</v>
          </cell>
          <cell r="D195">
            <v>163.56</v>
          </cell>
          <cell r="E195" t="str">
            <v>SIURB-E Jan/26</v>
          </cell>
        </row>
        <row r="196">
          <cell r="A196">
            <v>3004021</v>
          </cell>
          <cell r="B196" t="str">
            <v>LAJE MISTA TRELIÇADA H-12CM COM CAPEAMENTO 4CM (16CM)</v>
          </cell>
          <cell r="C196" t="str">
            <v>M2</v>
          </cell>
          <cell r="D196">
            <v>184.98</v>
          </cell>
          <cell r="E196" t="str">
            <v>SIURB-E Jan/26</v>
          </cell>
        </row>
        <row r="197">
          <cell r="A197">
            <v>3004022</v>
          </cell>
          <cell r="B197" t="str">
            <v>LAJE MISTA TRELIÇADA H-15CM COM CAPEAMENTO 4CM (19CM)</v>
          </cell>
          <cell r="C197" t="str">
            <v>M2</v>
          </cell>
          <cell r="D197">
            <v>210.26</v>
          </cell>
          <cell r="E197" t="str">
            <v>SIURB-E Jan/26</v>
          </cell>
        </row>
        <row r="198">
          <cell r="A198">
            <v>3004023</v>
          </cell>
          <cell r="B198" t="str">
            <v>LAJE MISTA TRELIÇADA H-20CM COM CAPEAMENTO 4CM (24CM)</v>
          </cell>
          <cell r="C198" t="str">
            <v>M2</v>
          </cell>
          <cell r="D198">
            <v>234.7</v>
          </cell>
          <cell r="E198" t="str">
            <v>SIURB-E Jan/26</v>
          </cell>
        </row>
        <row r="199">
          <cell r="A199">
            <v>3004024</v>
          </cell>
          <cell r="B199" t="str">
            <v>LAJE MISTA TRELIÇADA H-25CM COM CAPEAMENTO 5CM (30CM)</v>
          </cell>
          <cell r="C199" t="str">
            <v>M2</v>
          </cell>
          <cell r="D199">
            <v>285.35000000000002</v>
          </cell>
          <cell r="E199" t="str">
            <v>SIURB-E Jan/26</v>
          </cell>
        </row>
        <row r="200">
          <cell r="A200">
            <v>3040000</v>
          </cell>
          <cell r="B200" t="str">
            <v>ESTRUTURA DE CONCRETO - RECUPERAÇÃO E TRATAMENTO</v>
          </cell>
          <cell r="C200" t="str">
            <v>.</v>
          </cell>
          <cell r="D200" t="str">
            <v>.</v>
          </cell>
          <cell r="E200" t="str">
            <v>SIURB-E Jan/26</v>
          </cell>
        </row>
        <row r="201">
          <cell r="A201">
            <v>3040002</v>
          </cell>
          <cell r="B201" t="str">
            <v>APICOAMENTO MECÂNICO DE SUPERFÍCIE DE CONCRETO</v>
          </cell>
          <cell r="C201" t="str">
            <v>M2</v>
          </cell>
          <cell r="D201">
            <v>189.14</v>
          </cell>
          <cell r="E201" t="str">
            <v>SIURB-E Jan/26</v>
          </cell>
        </row>
        <row r="202">
          <cell r="A202">
            <v>3040005</v>
          </cell>
          <cell r="B202" t="str">
            <v>LIMPEZA DE SUPERFÍCIES COM HIDROJATEAMENTO</v>
          </cell>
          <cell r="C202" t="str">
            <v>M2</v>
          </cell>
          <cell r="D202">
            <v>4.5</v>
          </cell>
          <cell r="E202" t="str">
            <v>SIURB-E Jan/26</v>
          </cell>
        </row>
        <row r="203">
          <cell r="A203">
            <v>3040010</v>
          </cell>
          <cell r="B203" t="str">
            <v>LIMPEZA E REMOÇÃO DE SUPERFÍCIE DETERIORADA COM JATEAMENTO</v>
          </cell>
          <cell r="C203" t="str">
            <v>M2</v>
          </cell>
          <cell r="D203">
            <v>139.37</v>
          </cell>
          <cell r="E203" t="str">
            <v>SIURB-E Jan/26</v>
          </cell>
        </row>
        <row r="204">
          <cell r="A204">
            <v>3040015</v>
          </cell>
          <cell r="B204" t="str">
            <v>LIMPEZA DE JUNTA DE DILATAÇÃO COM REMOÇÃO DO EXCESSO DE CONCRETO - ATÉ 3CM</v>
          </cell>
          <cell r="C204" t="str">
            <v>M</v>
          </cell>
          <cell r="D204">
            <v>35.380000000000003</v>
          </cell>
          <cell r="E204" t="str">
            <v>SIURB-E Jan/26</v>
          </cell>
        </row>
        <row r="205">
          <cell r="A205">
            <v>3040018</v>
          </cell>
          <cell r="B205" t="str">
            <v>LIMPEZA DE CONCRETO E ARMADURA COM ESCOVA DE AÇO</v>
          </cell>
          <cell r="C205" t="str">
            <v>M2</v>
          </cell>
          <cell r="D205">
            <v>35.450000000000003</v>
          </cell>
          <cell r="E205" t="str">
            <v>SIURB-E Jan/26</v>
          </cell>
        </row>
        <row r="206">
          <cell r="A206">
            <v>3040022</v>
          </cell>
          <cell r="B206" t="str">
            <v>TRATAMENTO DE ARMADURA COM APLICAÇÃO DE PRODUTO INIBIDOR OXIDANTE</v>
          </cell>
          <cell r="C206" t="str">
            <v>M</v>
          </cell>
          <cell r="D206">
            <v>7.23</v>
          </cell>
          <cell r="E206" t="str">
            <v>SIURB-E Jan/26</v>
          </cell>
        </row>
        <row r="207">
          <cell r="A207">
            <v>3040024</v>
          </cell>
          <cell r="B207" t="str">
            <v>LIXAMENTO MECÂNICO EM SUPERFÍCIES DE CONCRETO</v>
          </cell>
          <cell r="C207" t="str">
            <v>M2</v>
          </cell>
          <cell r="D207">
            <v>10.33</v>
          </cell>
          <cell r="E207" t="str">
            <v>SIURB-E Jan/26</v>
          </cell>
        </row>
        <row r="208">
          <cell r="A208">
            <v>3040025</v>
          </cell>
          <cell r="B208" t="str">
            <v>PREPARO E APLICAÇÃO DE ESTUQUE</v>
          </cell>
          <cell r="C208" t="str">
            <v>M2</v>
          </cell>
          <cell r="D208">
            <v>22.33</v>
          </cell>
          <cell r="E208" t="str">
            <v>SIURB-E Jan/26</v>
          </cell>
        </row>
        <row r="209">
          <cell r="A209">
            <v>3040026</v>
          </cell>
          <cell r="B209" t="str">
            <v>LIXAMENTO MANUAL DE SUPERFÍCIES DE CONCRETO</v>
          </cell>
          <cell r="C209" t="str">
            <v>M2</v>
          </cell>
          <cell r="D209">
            <v>8.02</v>
          </cell>
          <cell r="E209" t="str">
            <v>SIURB-E Jan/26</v>
          </cell>
        </row>
        <row r="210">
          <cell r="A210">
            <v>3040050</v>
          </cell>
          <cell r="B210" t="str">
            <v>POLIMENTO DE CONCRETO</v>
          </cell>
          <cell r="C210" t="str">
            <v>M2</v>
          </cell>
          <cell r="D210">
            <v>7.82</v>
          </cell>
          <cell r="E210" t="str">
            <v>SIURB-E Jan/26</v>
          </cell>
        </row>
        <row r="211">
          <cell r="A211">
            <v>3040051</v>
          </cell>
          <cell r="B211" t="str">
            <v>POLIMENTO DE CONCRETO NOVO</v>
          </cell>
          <cell r="C211" t="str">
            <v>M2</v>
          </cell>
          <cell r="D211">
            <v>7.82</v>
          </cell>
          <cell r="E211" t="str">
            <v>SIURB-E Jan/26</v>
          </cell>
        </row>
        <row r="212">
          <cell r="A212">
            <v>3040060</v>
          </cell>
          <cell r="B212" t="str">
            <v>PREPARAÇÃO DE PONTE DE ADERÊNCIA COM ADESIVO A BASE DE EPÓXI</v>
          </cell>
          <cell r="C212" t="str">
            <v>M2</v>
          </cell>
          <cell r="D212">
            <v>162.79</v>
          </cell>
          <cell r="E212" t="str">
            <v>SIURB-E Jan/26</v>
          </cell>
        </row>
        <row r="213">
          <cell r="A213">
            <v>3040070</v>
          </cell>
          <cell r="B213" t="str">
            <v>ANCORAGEM DE BARRAS DE AÇO COM ADESIVO A BASE DE EPÓXI</v>
          </cell>
          <cell r="C213" t="str">
            <v>UN</v>
          </cell>
          <cell r="D213">
            <v>14.35</v>
          </cell>
          <cell r="E213" t="str">
            <v>SIURB-E Jan/26</v>
          </cell>
        </row>
        <row r="214">
          <cell r="A214">
            <v>3050000</v>
          </cell>
          <cell r="B214" t="str">
            <v>DEMOLIÇÕES</v>
          </cell>
          <cell r="C214" t="str">
            <v>.</v>
          </cell>
          <cell r="D214" t="str">
            <v>.</v>
          </cell>
          <cell r="E214" t="str">
            <v>SIURB-E Jan/26</v>
          </cell>
        </row>
        <row r="215">
          <cell r="A215">
            <v>3050001</v>
          </cell>
          <cell r="B215" t="str">
            <v>DEMOLIÇÃO MECANIZADA DE CONCRETO SIMPLES</v>
          </cell>
          <cell r="C215" t="str">
            <v>M3</v>
          </cell>
          <cell r="D215">
            <v>110.22</v>
          </cell>
          <cell r="E215" t="str">
            <v>SIURB-E Jan/26</v>
          </cell>
        </row>
        <row r="216">
          <cell r="A216">
            <v>3050002</v>
          </cell>
          <cell r="B216" t="str">
            <v>DEMOLIÇÃO MECANIZADA DE CONCRETO ARMADO</v>
          </cell>
          <cell r="C216" t="str">
            <v>M3</v>
          </cell>
          <cell r="D216">
            <v>440.85</v>
          </cell>
          <cell r="E216" t="str">
            <v>SIURB-E Jan/26</v>
          </cell>
        </row>
        <row r="217">
          <cell r="A217">
            <v>3050003</v>
          </cell>
          <cell r="B217" t="str">
            <v>DEMOLIÇÃO MANUAL DE CONCRETO SIMPLES</v>
          </cell>
          <cell r="C217" t="str">
            <v>M3</v>
          </cell>
          <cell r="D217">
            <v>284.81</v>
          </cell>
          <cell r="E217" t="str">
            <v>SIURB-E Jan/26</v>
          </cell>
        </row>
        <row r="218">
          <cell r="A218">
            <v>3050004</v>
          </cell>
          <cell r="B218" t="str">
            <v>DEMOLIÇÃO MANUAL DE CONCRETO ARMADO</v>
          </cell>
          <cell r="C218" t="str">
            <v>M3</v>
          </cell>
          <cell r="D218">
            <v>517.83000000000004</v>
          </cell>
          <cell r="E218" t="str">
            <v>SIURB-E Jan/26</v>
          </cell>
        </row>
        <row r="219">
          <cell r="A219">
            <v>3050005</v>
          </cell>
          <cell r="B219" t="str">
            <v>DEMOLIÇÃO DE LAJES MISTAS COM ESPESSURA FINAL IGUAL OU INFERIOR A 16CM</v>
          </cell>
          <cell r="C219" t="str">
            <v>M2</v>
          </cell>
          <cell r="D219">
            <v>45.31</v>
          </cell>
          <cell r="E219" t="str">
            <v>SIURB-E Jan/26</v>
          </cell>
        </row>
        <row r="220">
          <cell r="A220">
            <v>3050006</v>
          </cell>
          <cell r="B220" t="str">
            <v>DEMOLIÇÃO DE LAJES MISTAS COM ESPESSURA FINAL SUPERIOR A 16 CM, ATÉ 30CM</v>
          </cell>
          <cell r="C220" t="str">
            <v>M2</v>
          </cell>
          <cell r="D220">
            <v>64.73</v>
          </cell>
          <cell r="E220" t="str">
            <v>SIURB-E Jan/26</v>
          </cell>
        </row>
        <row r="221">
          <cell r="A221">
            <v>3060000</v>
          </cell>
          <cell r="B221" t="str">
            <v>ESTRUTURA METÁLICA VERTICAL</v>
          </cell>
          <cell r="C221" t="str">
            <v>.</v>
          </cell>
          <cell r="D221" t="str">
            <v>.</v>
          </cell>
          <cell r="E221" t="str">
            <v>SIURB-E Jan/26</v>
          </cell>
        </row>
        <row r="222">
          <cell r="A222">
            <v>3060001</v>
          </cell>
          <cell r="B222" t="str">
            <v>FORNECIMENTO E MONTAGEM DE ESTRUTURA METÁLICA VERTICAL - NÃO PATINÁVEL</v>
          </cell>
          <cell r="C222" t="str">
            <v>KG</v>
          </cell>
          <cell r="D222">
            <v>29.3</v>
          </cell>
          <cell r="E222" t="str">
            <v>SIURB-E Jan/26</v>
          </cell>
        </row>
        <row r="223">
          <cell r="A223">
            <v>3060002</v>
          </cell>
          <cell r="B223" t="str">
            <v>FORNECIMENTO E MONTAGEM DE ESTRUTURA METÁLICA VERTICAL - PATINÁVEL</v>
          </cell>
          <cell r="C223" t="str">
            <v>KG</v>
          </cell>
          <cell r="D223">
            <v>28.93</v>
          </cell>
          <cell r="E223" t="str">
            <v>SIURB-E Jan/26</v>
          </cell>
        </row>
        <row r="224">
          <cell r="A224">
            <v>3101001</v>
          </cell>
          <cell r="B224" t="str">
            <v>LAJE EM PAINEL PRÉ-FABRICADO PROTENDIDO ALVEOLAR, ESPESSURA 12 CM - 500KGF/M2</v>
          </cell>
          <cell r="C224" t="str">
            <v>M2</v>
          </cell>
          <cell r="D224">
            <v>339.26</v>
          </cell>
          <cell r="E224" t="str">
            <v>SIURB-E Jan/26</v>
          </cell>
        </row>
        <row r="225">
          <cell r="A225">
            <v>3102002</v>
          </cell>
          <cell r="B225" t="str">
            <v>GRAUTE - ARGAMASSA FLUIDA</v>
          </cell>
          <cell r="C225" t="str">
            <v>M3</v>
          </cell>
          <cell r="D225">
            <v>5360.21</v>
          </cell>
          <cell r="E225" t="str">
            <v>SIURB-E Jan/26</v>
          </cell>
        </row>
        <row r="226">
          <cell r="A226">
            <v>4000000</v>
          </cell>
          <cell r="B226" t="str">
            <v>VEDOS</v>
          </cell>
          <cell r="E226" t="str">
            <v>SIURB-E Jan/26</v>
          </cell>
        </row>
        <row r="227">
          <cell r="A227">
            <v>4001000</v>
          </cell>
          <cell r="B227" t="str">
            <v>ALVENARIA DE TIJOLOS E BLOCOS</v>
          </cell>
          <cell r="C227" t="str">
            <v>.</v>
          </cell>
          <cell r="D227" t="str">
            <v>.</v>
          </cell>
          <cell r="E227" t="str">
            <v>SIURB-E Jan/26</v>
          </cell>
        </row>
        <row r="228">
          <cell r="A228">
            <v>4001001</v>
          </cell>
          <cell r="B228" t="str">
            <v xml:space="preserve"> ALVENARIA EM TIJOLOS MACIÇOS COMUNS - ESPELHO</v>
          </cell>
          <cell r="C228" t="str">
            <v>M2</v>
          </cell>
          <cell r="D228">
            <v>88.15</v>
          </cell>
          <cell r="E228" t="str">
            <v>SIURB-E Jan/26</v>
          </cell>
        </row>
        <row r="229">
          <cell r="A229">
            <v>4001002</v>
          </cell>
          <cell r="B229" t="str">
            <v>ALVENARIA EM TIJOLOS MACIÇOS COMUNS - 1/2 TIJOLO</v>
          </cell>
          <cell r="C229" t="str">
            <v>M2</v>
          </cell>
          <cell r="D229">
            <v>163.66999999999999</v>
          </cell>
          <cell r="E229" t="str">
            <v>SIURB-E Jan/26</v>
          </cell>
        </row>
        <row r="230">
          <cell r="A230">
            <v>4001004</v>
          </cell>
          <cell r="B230" t="str">
            <v>ALVENARIA EM TIJOLOS MACIÇOS COMUNS - 1 1/2 TIJOLO</v>
          </cell>
          <cell r="C230" t="str">
            <v>M2</v>
          </cell>
          <cell r="D230">
            <v>388.93</v>
          </cell>
          <cell r="E230" t="str">
            <v>SIURB-E Jan/26</v>
          </cell>
        </row>
        <row r="231">
          <cell r="A231">
            <v>4001011</v>
          </cell>
          <cell r="B231" t="str">
            <v>TIJOLOS MACIÇOS COMUNS - APARENTE, 1/2 TIJOLO</v>
          </cell>
          <cell r="C231" t="str">
            <v>M2</v>
          </cell>
          <cell r="D231">
            <v>163.66999999999999</v>
          </cell>
          <cell r="E231" t="str">
            <v>SIURB-E Jan/26</v>
          </cell>
        </row>
        <row r="232">
          <cell r="A232">
            <v>4001012</v>
          </cell>
          <cell r="B232" t="str">
            <v>ALVENARIA EM TIJOLOS MACIÇOS COMUNS - APARENTE, 1 TIJOLO</v>
          </cell>
          <cell r="C232" t="str">
            <v>M2</v>
          </cell>
          <cell r="D232">
            <v>283.29000000000002</v>
          </cell>
          <cell r="E232" t="str">
            <v>SIURB-E Jan/26</v>
          </cell>
        </row>
        <row r="233">
          <cell r="A233">
            <v>4001015</v>
          </cell>
          <cell r="B233" t="str">
            <v>ALVENARIA EM TIJOLOS CERÂMICOS FURADOS - 1/2 TIJOLO</v>
          </cell>
          <cell r="C233" t="str">
            <v>M2</v>
          </cell>
          <cell r="D233">
            <v>100.63</v>
          </cell>
          <cell r="E233" t="str">
            <v>SIURB-E Jan/26</v>
          </cell>
        </row>
        <row r="234">
          <cell r="A234">
            <v>4001016</v>
          </cell>
          <cell r="B234" t="str">
            <v>ALVENARIA EM TIJOLOS CERÂMICOS FURADOS - 1 TIJOLO</v>
          </cell>
          <cell r="C234" t="str">
            <v>M2</v>
          </cell>
          <cell r="D234">
            <v>178.55</v>
          </cell>
          <cell r="E234" t="str">
            <v>SIURB-E Jan/26</v>
          </cell>
        </row>
        <row r="235">
          <cell r="A235">
            <v>4001020</v>
          </cell>
          <cell r="B235" t="str">
            <v>ALVENARIA EM TIJOLOS LAMINADOS - ESPELHO</v>
          </cell>
          <cell r="C235" t="str">
            <v>M2</v>
          </cell>
          <cell r="D235">
            <v>276.52</v>
          </cell>
          <cell r="E235" t="str">
            <v>SIURB-E Jan/26</v>
          </cell>
        </row>
        <row r="236">
          <cell r="A236">
            <v>4001021</v>
          </cell>
          <cell r="B236" t="str">
            <v>ALVENARIA EM TIJOLOS LAMINADOS - 1/2 TIJOLO</v>
          </cell>
          <cell r="C236" t="str">
            <v>M2</v>
          </cell>
          <cell r="D236">
            <v>459.24</v>
          </cell>
          <cell r="E236" t="str">
            <v>SIURB-E Jan/26</v>
          </cell>
        </row>
        <row r="237">
          <cell r="A237">
            <v>4001022</v>
          </cell>
          <cell r="B237" t="str">
            <v>ALVENARIA EM TIJOLOS LAMINADOS - 1 TIJOLO</v>
          </cell>
          <cell r="C237" t="str">
            <v>M2</v>
          </cell>
          <cell r="D237">
            <v>839.83</v>
          </cell>
          <cell r="E237" t="str">
            <v>SIURB-E Jan/26</v>
          </cell>
        </row>
        <row r="238">
          <cell r="A238">
            <v>4001025</v>
          </cell>
          <cell r="B238" t="str">
            <v>ALVENARIA EM TIJOLOS DE VIDRO - CANELADO, 19X19CM</v>
          </cell>
          <cell r="C238" t="str">
            <v>M2</v>
          </cell>
          <cell r="D238">
            <v>867.82</v>
          </cell>
          <cell r="E238" t="str">
            <v>SIURB-E Jan/26</v>
          </cell>
        </row>
        <row r="239">
          <cell r="A239">
            <v>4001026</v>
          </cell>
          <cell r="B239" t="str">
            <v>ALVENARIA EM TIJOLOS DE VIDRO - TIJOLINHO, 19X19CM</v>
          </cell>
          <cell r="C239" t="str">
            <v>M2</v>
          </cell>
          <cell r="D239">
            <v>1084.1600000000001</v>
          </cell>
          <cell r="E239" t="str">
            <v>SIURB-E Jan/26</v>
          </cell>
        </row>
        <row r="240">
          <cell r="A240">
            <v>4001027</v>
          </cell>
          <cell r="B240" t="str">
            <v>ALVENARIA EM TIJOLOS DE VIDRO - VENTILAÇÃO TIPO VENEZIANA</v>
          </cell>
          <cell r="C240" t="str">
            <v>M2</v>
          </cell>
          <cell r="D240">
            <v>1289.9100000000001</v>
          </cell>
          <cell r="E240" t="str">
            <v>SIURB-E Jan/26</v>
          </cell>
        </row>
        <row r="241">
          <cell r="A241">
            <v>4001031</v>
          </cell>
          <cell r="B241" t="str">
            <v>VB.02 - ALVENARIA EM BLOCOS DE CONCRETO ESTRUTURAL 14 X 19 X 39CM - 8MPA</v>
          </cell>
          <cell r="C241" t="str">
            <v>M2</v>
          </cell>
          <cell r="D241">
            <v>129.5</v>
          </cell>
          <cell r="E241" t="str">
            <v>SIURB-E Jan/26</v>
          </cell>
        </row>
        <row r="242">
          <cell r="A242">
            <v>4001032</v>
          </cell>
          <cell r="B242" t="str">
            <v>VB.02 - ALVENARIA EM BLOCOS DE CONCRETO ESTRUTURAL 14 X 19 X 39CM - 10MPA</v>
          </cell>
          <cell r="C242" t="str">
            <v>M2</v>
          </cell>
          <cell r="D242">
            <v>136.18</v>
          </cell>
          <cell r="E242" t="str">
            <v>SIURB-E Jan/26</v>
          </cell>
        </row>
        <row r="243">
          <cell r="A243">
            <v>4001033</v>
          </cell>
          <cell r="B243" t="str">
            <v>VB.02 - ALVENARIA EM BLOCOS DE CONCRETO ESTRUTURAL 14 X 19 X 39CM - 12MPA</v>
          </cell>
          <cell r="C243" t="str">
            <v>M2</v>
          </cell>
          <cell r="D243">
            <v>141.94999999999999</v>
          </cell>
          <cell r="E243" t="str">
            <v>SIURB-E Jan/26</v>
          </cell>
        </row>
        <row r="244">
          <cell r="A244">
            <v>4001034</v>
          </cell>
          <cell r="B244" t="str">
            <v>VB.02 - ALVENARIA EM BLOCOS DE CONCRETO ESTRUTURAL 14 X 19 X 39CM - 14MPA</v>
          </cell>
          <cell r="C244" t="str">
            <v>M2</v>
          </cell>
          <cell r="D244">
            <v>146.53</v>
          </cell>
          <cell r="E244" t="str">
            <v>SIURB-E Jan/26</v>
          </cell>
        </row>
        <row r="245">
          <cell r="A245">
            <v>4001035</v>
          </cell>
          <cell r="B245" t="str">
            <v>VB.02 - ALVENARIA EM BLOCOS DE CONCRETO ESTRUTURAL 19 X 19 X 39CM - 8MPA</v>
          </cell>
          <cell r="C245" t="str">
            <v>M2</v>
          </cell>
          <cell r="D245">
            <v>157.87</v>
          </cell>
          <cell r="E245" t="str">
            <v>SIURB-E Jan/26</v>
          </cell>
        </row>
        <row r="246">
          <cell r="A246">
            <v>4001036</v>
          </cell>
          <cell r="B246" t="str">
            <v>VB.02 - ALVENARIA EM BLOCOS DE CONCRETO ESTRUTURAL 19 X 19 X 39CM - 10MPA</v>
          </cell>
          <cell r="C246" t="str">
            <v>M2</v>
          </cell>
          <cell r="D246">
            <v>164.68</v>
          </cell>
          <cell r="E246" t="str">
            <v>SIURB-E Jan/26</v>
          </cell>
        </row>
        <row r="247">
          <cell r="A247">
            <v>4001037</v>
          </cell>
          <cell r="B247" t="str">
            <v>VB.02 - ALVENARIA EM BLOCOS DE CONCRETO ESTRUTURAL 19 X 19 X 39CM - 12MPA</v>
          </cell>
          <cell r="C247" t="str">
            <v>M2</v>
          </cell>
          <cell r="D247">
            <v>174.64</v>
          </cell>
          <cell r="E247" t="str">
            <v>SIURB-E Jan/26</v>
          </cell>
        </row>
        <row r="248">
          <cell r="A248">
            <v>4001038</v>
          </cell>
          <cell r="B248" t="str">
            <v>VB.02 - ALVENARIA EM BLOCOS DE CONCRETO ESTRUTURAL 19 X 19 X 39CM - 14MPA</v>
          </cell>
          <cell r="C248" t="str">
            <v>M2</v>
          </cell>
          <cell r="D248">
            <v>180.92</v>
          </cell>
          <cell r="E248" t="str">
            <v>SIURB-E Jan/26</v>
          </cell>
        </row>
        <row r="249">
          <cell r="A249">
            <v>4001040</v>
          </cell>
          <cell r="B249" t="str">
            <v>VB.01 - ALVENARIA EM BLOCOS DE CONCRETO 09 X 19 X 39CM</v>
          </cell>
          <cell r="C249" t="str">
            <v>M2</v>
          </cell>
          <cell r="D249">
            <v>90.12</v>
          </cell>
          <cell r="E249" t="str">
            <v>SIURB-E Jan/26</v>
          </cell>
        </row>
        <row r="250">
          <cell r="A250">
            <v>4001041</v>
          </cell>
          <cell r="B250" t="str">
            <v>VB.01 - ALVENARIA EM BLOCOS DE CONCRETO 14 X 19 X 39CM</v>
          </cell>
          <cell r="C250" t="str">
            <v>M2</v>
          </cell>
          <cell r="D250">
            <v>104.86</v>
          </cell>
          <cell r="E250" t="str">
            <v>SIURB-E Jan/26</v>
          </cell>
        </row>
        <row r="251">
          <cell r="A251">
            <v>4001042</v>
          </cell>
          <cell r="B251" t="str">
            <v>VB.01 - ALVENARIA EM BLOCOS DE CONCRETO 19 X 19 X 39CM</v>
          </cell>
          <cell r="C251" t="str">
            <v>M2</v>
          </cell>
          <cell r="D251">
            <v>127.07</v>
          </cell>
          <cell r="E251" t="str">
            <v>SIURB-E Jan/26</v>
          </cell>
        </row>
        <row r="252">
          <cell r="A252">
            <v>4001044</v>
          </cell>
          <cell r="B252" t="str">
            <v>ALVENARIA EM BLOCO DE CONCRETO CELULAR AUTOCLAVADO - 15CM</v>
          </cell>
          <cell r="C252" t="str">
            <v>M2</v>
          </cell>
          <cell r="D252">
            <v>186.55</v>
          </cell>
          <cell r="E252" t="str">
            <v>SIURB-E Jan/26</v>
          </cell>
        </row>
        <row r="253">
          <cell r="A253">
            <v>4001045</v>
          </cell>
          <cell r="B253" t="str">
            <v>ALVENARIA EM BLOCO DE CONCRETO CELULAR AUTOCLAVADO - 20CM</v>
          </cell>
          <cell r="C253" t="str">
            <v>M2</v>
          </cell>
          <cell r="D253">
            <v>228.13</v>
          </cell>
          <cell r="E253" t="str">
            <v>SIURB-E Jan/26</v>
          </cell>
        </row>
        <row r="254">
          <cell r="A254">
            <v>4001050</v>
          </cell>
          <cell r="B254" t="str">
            <v>VB.01 -ALVENARIA EM  BLOCOS VAZADOS DE CONCRETO APARENTE - 09CM</v>
          </cell>
          <cell r="C254" t="str">
            <v>M2</v>
          </cell>
          <cell r="D254">
            <v>101.69</v>
          </cell>
          <cell r="E254" t="str">
            <v>SIURB-E Jan/26</v>
          </cell>
        </row>
        <row r="255">
          <cell r="A255">
            <v>4001051</v>
          </cell>
          <cell r="B255" t="str">
            <v xml:space="preserve"> VB.01 - ALVENARIA EM BLOCOS VAZADOS DE CONCRETO APARENTE - 14CM</v>
          </cell>
          <cell r="C255" t="str">
            <v>M2</v>
          </cell>
          <cell r="D255">
            <v>117.69</v>
          </cell>
          <cell r="E255" t="str">
            <v>SIURB-E Jan/26</v>
          </cell>
        </row>
        <row r="256">
          <cell r="A256">
            <v>4001052</v>
          </cell>
          <cell r="B256" t="str">
            <v>VB.01 - ALVENARIA APARENTE EM BLOCOS DE CONCRETO 19 X 19 X 39CM</v>
          </cell>
          <cell r="C256" t="str">
            <v>M2</v>
          </cell>
          <cell r="D256">
            <v>140.5</v>
          </cell>
          <cell r="E256" t="str">
            <v>SIURB-E Jan/26</v>
          </cell>
        </row>
        <row r="257">
          <cell r="A257">
            <v>4001060</v>
          </cell>
          <cell r="B257" t="str">
            <v>VB.02 - ALVENARIA EM BLOCOS DE CONCRETO ESTRUTURAL 14 X 19 X 39CM - ATÉ 6MPA</v>
          </cell>
          <cell r="C257" t="str">
            <v>M2</v>
          </cell>
          <cell r="D257">
            <v>124.13</v>
          </cell>
          <cell r="E257" t="str">
            <v>SIURB-E Jan/26</v>
          </cell>
        </row>
        <row r="258">
          <cell r="A258">
            <v>4001061</v>
          </cell>
          <cell r="B258" t="str">
            <v>VB.02 - ALVENARIA EM BLOCOS DE CONCRETO ESTRUTURAL 19 X 19 X 39CM - ATÉ 6MPA</v>
          </cell>
          <cell r="C258" t="str">
            <v>M2</v>
          </cell>
          <cell r="D258">
            <v>143.46</v>
          </cell>
          <cell r="E258" t="str">
            <v>SIURB-E Jan/26</v>
          </cell>
        </row>
        <row r="259">
          <cell r="A259">
            <v>4001062</v>
          </cell>
          <cell r="B259" t="str">
            <v>VB.02 - ALVENARIA EM BLOCOS VAZADOS DE CONCRETO ESTRUTURAL APARENTE - 14CM - ATÉ 6MPA</v>
          </cell>
          <cell r="C259" t="str">
            <v>M2</v>
          </cell>
          <cell r="D259">
            <v>128.49</v>
          </cell>
          <cell r="E259" t="str">
            <v>SIURB-E Jan/26</v>
          </cell>
        </row>
        <row r="260">
          <cell r="A260">
            <v>4001063</v>
          </cell>
          <cell r="B260" t="str">
            <v xml:space="preserve"> VB.02 - ALVENARIA EM  BLOCOS VAZADOS DE CONCRETO ESTRUTURAL APARENTE - 19CM - ATÉ 6MPA</v>
          </cell>
          <cell r="C260" t="str">
            <v>M2</v>
          </cell>
          <cell r="D260">
            <v>146.71</v>
          </cell>
          <cell r="E260" t="str">
            <v>SIURB-E Jan/26</v>
          </cell>
        </row>
        <row r="261">
          <cell r="A261">
            <v>4001070</v>
          </cell>
          <cell r="B261" t="str">
            <v>ALVENARIA EM BLOCO CERÂMICO COMUM - 14CM</v>
          </cell>
          <cell r="C261" t="str">
            <v>M2</v>
          </cell>
          <cell r="D261">
            <v>130.52000000000001</v>
          </cell>
          <cell r="E261" t="str">
            <v>SIURB-E Jan/26</v>
          </cell>
        </row>
        <row r="262">
          <cell r="A262">
            <v>4001071</v>
          </cell>
          <cell r="B262" t="str">
            <v>ALVENARIA EM BLOCO CERÂMICO COMUM - 19CM</v>
          </cell>
          <cell r="C262" t="str">
            <v>M2</v>
          </cell>
          <cell r="D262">
            <v>147.6</v>
          </cell>
          <cell r="E262" t="str">
            <v>SIURB-E Jan/26</v>
          </cell>
        </row>
        <row r="263">
          <cell r="A263">
            <v>4001080</v>
          </cell>
          <cell r="B263" t="str">
            <v>TELA TIPO DEPLOYEE PARA REFORÇO DE ALVENARIA</v>
          </cell>
          <cell r="C263" t="str">
            <v>M2</v>
          </cell>
          <cell r="D263">
            <v>7.1</v>
          </cell>
          <cell r="E263" t="str">
            <v>SIURB-E Jan/26</v>
          </cell>
        </row>
        <row r="264">
          <cell r="A264">
            <v>4001095</v>
          </cell>
          <cell r="B264" t="str">
            <v>ARMADURA EM AÇO CA-50 PARA BLOCOS VAZADOS DE CONCRETO ESTRUTURAL</v>
          </cell>
          <cell r="C264" t="str">
            <v>KG</v>
          </cell>
          <cell r="D264">
            <v>10.38</v>
          </cell>
          <cell r="E264" t="str">
            <v>SIURB-E Jan/26</v>
          </cell>
        </row>
        <row r="265">
          <cell r="A265">
            <v>4001096</v>
          </cell>
          <cell r="B265" t="str">
            <v>ARMADURA EM AÇO CA-60 PARA BLOCOS VAZADOS DE CONCRETO ESTRUTURAL</v>
          </cell>
          <cell r="C265" t="str">
            <v>KG</v>
          </cell>
          <cell r="D265">
            <v>10.73</v>
          </cell>
          <cell r="E265" t="str">
            <v>SIURB-E Jan/26</v>
          </cell>
        </row>
        <row r="266">
          <cell r="A266">
            <v>4001097</v>
          </cell>
          <cell r="B266" t="str">
            <v>CONCRETO "GROUT"</v>
          </cell>
          <cell r="C266" t="str">
            <v>M3</v>
          </cell>
          <cell r="D266">
            <v>822.65</v>
          </cell>
          <cell r="E266" t="str">
            <v>SIURB-E Jan/26</v>
          </cell>
        </row>
        <row r="267">
          <cell r="A267">
            <v>4001098</v>
          </cell>
          <cell r="B267" t="str">
            <v>VERGAS, CINTAS E PILARETES DE CONCRETO</v>
          </cell>
          <cell r="C267" t="str">
            <v>M3</v>
          </cell>
          <cell r="D267">
            <v>1971.14</v>
          </cell>
          <cell r="E267" t="str">
            <v>SIURB-E Jan/26</v>
          </cell>
        </row>
        <row r="268">
          <cell r="A268">
            <v>4001102</v>
          </cell>
          <cell r="B268" t="str">
            <v>ENCUNHAMENTO DE ALVENARIA DE VEDAÇÃO COM ARGAMASSA APLICADA COM COLHER</v>
          </cell>
          <cell r="C268" t="str">
            <v>M</v>
          </cell>
          <cell r="D268">
            <v>9.5399999999999991</v>
          </cell>
          <cell r="E268" t="str">
            <v>SIURB-E Jan/26</v>
          </cell>
        </row>
        <row r="269">
          <cell r="A269">
            <v>4002000</v>
          </cell>
          <cell r="B269" t="str">
            <v>ALVENARIA DE ELEMENTOS VAZADOS</v>
          </cell>
          <cell r="C269" t="str">
            <v>.</v>
          </cell>
          <cell r="D269" t="str">
            <v>.</v>
          </cell>
          <cell r="E269" t="str">
            <v>SIURB-E Jan/26</v>
          </cell>
        </row>
        <row r="270">
          <cell r="A270">
            <v>4002004</v>
          </cell>
          <cell r="B270" t="str">
            <v>ELEMENTOS VAZADOS DE TIJOLOS CERÂMICOS</v>
          </cell>
          <cell r="C270" t="str">
            <v>M2</v>
          </cell>
          <cell r="D270">
            <v>182.91</v>
          </cell>
          <cell r="E270" t="str">
            <v>SIURB-E Jan/26</v>
          </cell>
        </row>
        <row r="271">
          <cell r="A271">
            <v>4002005</v>
          </cell>
          <cell r="B271" t="str">
            <v>VA. 01- ALVENARIA DE VEDAÇÃO COM ELEMENTO VAZADO DE CONCRETO - COBOGÓ DE 19x19x10 CM</v>
          </cell>
          <cell r="C271" t="str">
            <v>M2</v>
          </cell>
          <cell r="D271">
            <v>332.2</v>
          </cell>
          <cell r="E271" t="str">
            <v>SIURB-E Jan/26</v>
          </cell>
        </row>
        <row r="272">
          <cell r="A272">
            <v>4002006</v>
          </cell>
          <cell r="B272" t="str">
            <v>ALVENARIA DE VEDAÇÃO COM ELEMENTO VAZADO DE CONCRETO - COBOGÓ DE 39x39x10 CM</v>
          </cell>
          <cell r="C272" t="str">
            <v>M2</v>
          </cell>
          <cell r="D272">
            <v>243.6</v>
          </cell>
          <cell r="E272" t="str">
            <v>SIURB-E Jan/26</v>
          </cell>
        </row>
        <row r="273">
          <cell r="A273">
            <v>4003000</v>
          </cell>
          <cell r="B273" t="str">
            <v>OUTROS ELEMENTOS DIVISÓRIOS</v>
          </cell>
          <cell r="C273" t="str">
            <v>.</v>
          </cell>
          <cell r="D273" t="str">
            <v>.</v>
          </cell>
          <cell r="E273" t="str">
            <v>SIURB-E Jan/26</v>
          </cell>
        </row>
        <row r="274">
          <cell r="A274">
            <v>4003030</v>
          </cell>
          <cell r="B274" t="str">
            <v>PLACAS DE GRANILITE - 30MM DE ESPESSURA</v>
          </cell>
          <cell r="C274" t="str">
            <v>M2</v>
          </cell>
          <cell r="D274">
            <v>334.13</v>
          </cell>
          <cell r="E274" t="str">
            <v>SIURB-E Jan/26</v>
          </cell>
        </row>
        <row r="275">
          <cell r="A275">
            <v>4003031</v>
          </cell>
          <cell r="B275" t="str">
            <v>PLACAS DE GRANILITE - 40MM DE ESPESSURA</v>
          </cell>
          <cell r="C275" t="str">
            <v>M2</v>
          </cell>
          <cell r="D275">
            <v>459.54</v>
          </cell>
          <cell r="E275" t="str">
            <v>SIURB-E Jan/26</v>
          </cell>
        </row>
        <row r="276">
          <cell r="A276">
            <v>4003032</v>
          </cell>
          <cell r="B276" t="str">
            <v>PLACAS DE GRANILITE - 50MM DE ESPESSURA</v>
          </cell>
          <cell r="C276" t="str">
            <v>M2</v>
          </cell>
          <cell r="D276">
            <v>456.13</v>
          </cell>
          <cell r="E276" t="str">
            <v>SIURB-E Jan/26</v>
          </cell>
        </row>
        <row r="277">
          <cell r="A277">
            <v>4003035</v>
          </cell>
          <cell r="B277" t="str">
            <v>DIVISÓRIA EM ARDÓSIA CINZA - POLIDA 2 LADOS - ESPESSURA 30MM</v>
          </cell>
          <cell r="C277" t="str">
            <v>M2</v>
          </cell>
          <cell r="D277">
            <v>759.87</v>
          </cell>
          <cell r="E277" t="str">
            <v>SIURB-E Jan/26</v>
          </cell>
        </row>
        <row r="278">
          <cell r="A278">
            <v>4003051</v>
          </cell>
          <cell r="B278" t="str">
            <v>VL.01 - DIVISÓRIA DE ACABAMENTO LAMINADO MELAMÍNICO, MIOLO COLMÉIA - PAINEL/PAINEL</v>
          </cell>
          <cell r="C278" t="str">
            <v>M2</v>
          </cell>
          <cell r="D278">
            <v>170.69</v>
          </cell>
          <cell r="E278" t="str">
            <v>SIURB-E Jan/26</v>
          </cell>
        </row>
        <row r="279">
          <cell r="A279">
            <v>4003052</v>
          </cell>
          <cell r="B279" t="str">
            <v>VL.02 - DIVISÓRIA DE ACABAMENTO LAMINADO MELAMÍNICO, MIOLO COLMÉIA - PAINEL CEGO</v>
          </cell>
          <cell r="C279" t="str">
            <v>M2</v>
          </cell>
          <cell r="D279">
            <v>166.17</v>
          </cell>
          <cell r="E279" t="str">
            <v>SIURB-E Jan/26</v>
          </cell>
        </row>
        <row r="280">
          <cell r="A280">
            <v>4003053</v>
          </cell>
          <cell r="B280" t="str">
            <v>VL.03 - DIVISÓRIA DE ACABAMENTO LAMINADO MELAMÍNICO, MIOLO COLMÉIA - PORTA/BANDEIRA</v>
          </cell>
          <cell r="C280" t="str">
            <v>M2</v>
          </cell>
          <cell r="D280">
            <v>260.3</v>
          </cell>
          <cell r="E280" t="str">
            <v>SIURB-E Jan/26</v>
          </cell>
        </row>
        <row r="281">
          <cell r="A281">
            <v>4003054</v>
          </cell>
          <cell r="B281" t="str">
            <v>VL.04 - DIVISÓRIA DE ACABAMENTO LAMINADO MELAMÍNICO, MIOLO COLMÉIA - PAINEL/VIDRO</v>
          </cell>
          <cell r="C281" t="str">
            <v>M2</v>
          </cell>
          <cell r="D281">
            <v>201.17</v>
          </cell>
          <cell r="E281" t="str">
            <v>SIURB-E Jan/26</v>
          </cell>
        </row>
        <row r="282">
          <cell r="A282">
            <v>4003055</v>
          </cell>
          <cell r="B282" t="str">
            <v>VL.05 - DIVISÓRIA DE ACABAMENTO LAMINADO MELAMÍNICO, MIOLO COLMÉIA - PORTA/VIDRO</v>
          </cell>
          <cell r="C282" t="str">
            <v>M2</v>
          </cell>
          <cell r="D282">
            <v>355.71</v>
          </cell>
          <cell r="E282" t="str">
            <v>SIURB-E Jan/26</v>
          </cell>
        </row>
        <row r="283">
          <cell r="A283">
            <v>4003056</v>
          </cell>
          <cell r="B283" t="str">
            <v>VL.06 - DIVISÓRIA DE ACABAMENTO LAMINADO MELAMÍNICO, MIOLO COLMÉIA - PAINEL/VIDRO/PAINEL</v>
          </cell>
          <cell r="C283" t="str">
            <v>M2</v>
          </cell>
          <cell r="D283">
            <v>241.21</v>
          </cell>
          <cell r="E283" t="str">
            <v>SIURB-E Jan/26</v>
          </cell>
        </row>
        <row r="284">
          <cell r="A284">
            <v>4003057</v>
          </cell>
          <cell r="B284" t="str">
            <v>VL.07 - DIVISÓRIA DE ACABAMENTO LAMINADO MELAMÍNICO, MIOLO COLMÉIA - PAINEL/VIDRO/VIDRO</v>
          </cell>
          <cell r="C284" t="str">
            <v>M2</v>
          </cell>
          <cell r="D284">
            <v>245.61</v>
          </cell>
          <cell r="E284" t="str">
            <v>SIURB-E Jan/26</v>
          </cell>
        </row>
        <row r="285">
          <cell r="A285">
            <v>4003058</v>
          </cell>
          <cell r="B285" t="str">
            <v>VL.08 - DIVISÓRIA DE ACABAMENTO  LAMINADO MELAMÍNICO, MIOLO COLMÉIA - PORTA/BONECA/PAINEL</v>
          </cell>
          <cell r="C285" t="str">
            <v>M2</v>
          </cell>
          <cell r="D285">
            <v>276.11</v>
          </cell>
          <cell r="E285" t="str">
            <v>SIURB-E Jan/26</v>
          </cell>
        </row>
        <row r="286">
          <cell r="A286">
            <v>4003059</v>
          </cell>
          <cell r="B286" t="str">
            <v>VL.09 - DIVISÓRIA DE ACABAMENTO  LAMINADO MELAMÍNICO, MIOLO COLMÉIA - PORTA/BONECA/VIDRO</v>
          </cell>
          <cell r="C286" t="str">
            <v>M2</v>
          </cell>
          <cell r="D286">
            <v>368.36</v>
          </cell>
          <cell r="E286" t="str">
            <v>SIURB-E Jan/26</v>
          </cell>
        </row>
        <row r="287">
          <cell r="A287">
            <v>4003070</v>
          </cell>
          <cell r="B287" t="str">
            <v>FORNECIMENTO E APLICAÇÃO DE PLACA CIMENTÍCIA CORTA-FOGO - CHAPA 10 MM</v>
          </cell>
          <cell r="C287" t="str">
            <v>M2</v>
          </cell>
          <cell r="D287">
            <v>196.25</v>
          </cell>
          <cell r="E287" t="str">
            <v>SIURB-E Jan/26</v>
          </cell>
        </row>
        <row r="288">
          <cell r="A288">
            <v>4003071</v>
          </cell>
          <cell r="B288" t="str">
            <v xml:space="preserve"> FORNECIMENTO E INSTALAÇÃO DE PAREDE TIPO DRYWALL DE FACE DUPLA EM GESSO ACARTONADO ST - 1ST 12,5 + 1ST 12,5</v>
          </cell>
          <cell r="C288" t="str">
            <v>M2</v>
          </cell>
          <cell r="D288">
            <v>135.91</v>
          </cell>
          <cell r="E288" t="str">
            <v>SIURB-E Jan/26</v>
          </cell>
        </row>
        <row r="289">
          <cell r="A289">
            <v>4003073</v>
          </cell>
          <cell r="B289" t="str">
            <v xml:space="preserve"> FORNECIMENTO E INSTALAÇÃO DE PAREDE TIPO DRYWALL DE FACE DUPLA EM GESSO ACARTONADO RF - 1RF 12,5 + 1RF 12,5</v>
          </cell>
          <cell r="C289" t="str">
            <v>M2</v>
          </cell>
          <cell r="D289">
            <v>147.19</v>
          </cell>
          <cell r="E289" t="str">
            <v>SIURB-E Jan/26</v>
          </cell>
        </row>
        <row r="290">
          <cell r="A290">
            <v>4003074</v>
          </cell>
          <cell r="B290" t="str">
            <v xml:space="preserve"> ISOLAMENTO ACÚSTICO PARA SISTEMA DE DRYWALL</v>
          </cell>
          <cell r="C290" t="str">
            <v>M2</v>
          </cell>
          <cell r="D290">
            <v>44.72</v>
          </cell>
          <cell r="E290" t="str">
            <v>SIURB-E Jan/26</v>
          </cell>
        </row>
        <row r="291">
          <cell r="A291">
            <v>4003075</v>
          </cell>
          <cell r="B291" t="str">
            <v xml:space="preserve"> ISOLAMENTO TÉRMICO PARA SISTEMA DE DRYWALL</v>
          </cell>
          <cell r="C291" t="str">
            <v>M2</v>
          </cell>
          <cell r="D291">
            <v>34.56</v>
          </cell>
          <cell r="E291" t="str">
            <v>SIURB-E Jan/26</v>
          </cell>
        </row>
        <row r="292">
          <cell r="A292">
            <v>4050000</v>
          </cell>
          <cell r="B292" t="str">
            <v>DEMOLIÇÕES</v>
          </cell>
          <cell r="C292" t="str">
            <v>.</v>
          </cell>
          <cell r="D292" t="str">
            <v>.</v>
          </cell>
          <cell r="E292" t="str">
            <v>SIURB-E Jan/26</v>
          </cell>
        </row>
        <row r="293">
          <cell r="A293">
            <v>4050001</v>
          </cell>
          <cell r="B293" t="str">
            <v>DEMOLIÇÃO DE ALVENARIA ESTRUTURAL DE BLOCOS VAZADOS DE CONCRETO</v>
          </cell>
          <cell r="C293" t="str">
            <v>M3</v>
          </cell>
          <cell r="D293">
            <v>103.57</v>
          </cell>
          <cell r="E293" t="str">
            <v>SIURB-E Jan/26</v>
          </cell>
        </row>
        <row r="294">
          <cell r="A294">
            <v>4050004</v>
          </cell>
          <cell r="B294" t="str">
            <v>DEMOLIÇÃO DE ALVENARIA EM GERAL (TIJOLOS OU BLOCOS)</v>
          </cell>
          <cell r="C294" t="str">
            <v>M3</v>
          </cell>
          <cell r="D294">
            <v>57.22</v>
          </cell>
          <cell r="E294" t="str">
            <v>SIURB-E Jan/26</v>
          </cell>
        </row>
        <row r="295">
          <cell r="A295">
            <v>4050007</v>
          </cell>
          <cell r="B295" t="str">
            <v>DEMOLIÇÃO DE ALVENARIA DE ELEMENTOS VAZADOS</v>
          </cell>
          <cell r="C295" t="str">
            <v>M3</v>
          </cell>
          <cell r="D295">
            <v>64.73</v>
          </cell>
          <cell r="E295" t="str">
            <v>SIURB-E Jan/26</v>
          </cell>
        </row>
        <row r="296">
          <cell r="A296">
            <v>4050009</v>
          </cell>
          <cell r="B296" t="str">
            <v>DEMOLIÇÃO DE VERGAS, CINTAS E PILARETES DE CONCRETO</v>
          </cell>
          <cell r="C296" t="str">
            <v>M3</v>
          </cell>
          <cell r="D296">
            <v>336.59</v>
          </cell>
          <cell r="E296" t="str">
            <v>SIURB-E Jan/26</v>
          </cell>
        </row>
        <row r="297">
          <cell r="A297">
            <v>4050010</v>
          </cell>
          <cell r="B297" t="str">
            <v>DEMOLIÇÃO DE PLACAS DIVISÓRIAS DE GRANILITE OU SIMILAR</v>
          </cell>
          <cell r="C297" t="str">
            <v>M2</v>
          </cell>
          <cell r="D297">
            <v>12.95</v>
          </cell>
          <cell r="E297" t="str">
            <v>SIURB-E Jan/26</v>
          </cell>
        </row>
        <row r="298">
          <cell r="A298">
            <v>4050015</v>
          </cell>
          <cell r="B298" t="str">
            <v>DEMOLIÇÃO DE DIVISÓRIAS - CHAPAS OU TÁBUAS, INCLUSIVE ENTARUGAMENTO</v>
          </cell>
          <cell r="C298" t="str">
            <v>M2</v>
          </cell>
          <cell r="D298">
            <v>10.36</v>
          </cell>
          <cell r="E298" t="str">
            <v>SIURB-E Jan/26</v>
          </cell>
        </row>
        <row r="299">
          <cell r="A299">
            <v>4060000</v>
          </cell>
          <cell r="B299" t="str">
            <v>RETIRADAS</v>
          </cell>
          <cell r="C299" t="str">
            <v>.</v>
          </cell>
          <cell r="D299" t="str">
            <v>.</v>
          </cell>
          <cell r="E299" t="str">
            <v>SIURB-E Jan/26</v>
          </cell>
        </row>
        <row r="300">
          <cell r="A300">
            <v>4060005</v>
          </cell>
          <cell r="B300" t="str">
            <v>RETIRADA DE ALVENARIA DE BLOCOS DE PEDRA NATURAL</v>
          </cell>
          <cell r="C300" t="str">
            <v>M3</v>
          </cell>
          <cell r="D300">
            <v>168.29</v>
          </cell>
          <cell r="E300" t="str">
            <v>SIURB-E Jan/26</v>
          </cell>
        </row>
        <row r="301">
          <cell r="A301">
            <v>4060007</v>
          </cell>
          <cell r="B301" t="str">
            <v>RETIRADA DE ALVENARIA DE TIJOLOS DE VIDRO OU ELEMENTOS VAZADOS</v>
          </cell>
          <cell r="C301" t="str">
            <v>M2</v>
          </cell>
          <cell r="D301">
            <v>25.89</v>
          </cell>
          <cell r="E301" t="str">
            <v>SIURB-E Jan/26</v>
          </cell>
        </row>
        <row r="302">
          <cell r="A302">
            <v>4060010</v>
          </cell>
          <cell r="B302" t="str">
            <v>RETIRADA DE PLACAS DIVISÓRIAS DE GRANILITE OU SIMILAR</v>
          </cell>
          <cell r="C302" t="str">
            <v>M2</v>
          </cell>
          <cell r="D302">
            <v>25.89</v>
          </cell>
          <cell r="E302" t="str">
            <v>SIURB-E Jan/26</v>
          </cell>
        </row>
        <row r="303">
          <cell r="A303">
            <v>4060015</v>
          </cell>
          <cell r="B303" t="str">
            <v>RETIRADA DE DIVISÓRIAS - CHAPAS OU TÁBUAS, EXCLUSIVE ENTARUGAMENTO</v>
          </cell>
          <cell r="C303" t="str">
            <v>M2</v>
          </cell>
          <cell r="D303">
            <v>13.55</v>
          </cell>
          <cell r="E303" t="str">
            <v>SIURB-E Jan/26</v>
          </cell>
        </row>
        <row r="304">
          <cell r="A304">
            <v>4060016</v>
          </cell>
          <cell r="B304" t="str">
            <v>RETIRADA DE DIVISÓRIAS - CHAPAS OU TÁBUAS, INCLUSIVE ENTARUGAMENTO</v>
          </cell>
          <cell r="C304" t="str">
            <v>M2</v>
          </cell>
          <cell r="D304">
            <v>27.1</v>
          </cell>
          <cell r="E304" t="str">
            <v>SIURB-E Jan/26</v>
          </cell>
        </row>
        <row r="305">
          <cell r="A305">
            <v>4060019</v>
          </cell>
          <cell r="B305" t="str">
            <v>RETIRADA DE DIVISÓRIAS - CHAPAS FIB.MADEIRA, COM MONTANTES METÁLICOS</v>
          </cell>
          <cell r="C305" t="str">
            <v>M2</v>
          </cell>
          <cell r="D305">
            <v>40.64</v>
          </cell>
          <cell r="E305" t="str">
            <v>SIURB-E Jan/26</v>
          </cell>
        </row>
        <row r="306">
          <cell r="A306">
            <v>4070000</v>
          </cell>
          <cell r="B306" t="str">
            <v>RECOLOCAÇÕES</v>
          </cell>
          <cell r="C306" t="str">
            <v>.</v>
          </cell>
          <cell r="D306" t="str">
            <v>.</v>
          </cell>
          <cell r="E306" t="str">
            <v>SIURB-E Jan/26</v>
          </cell>
        </row>
        <row r="307">
          <cell r="A307">
            <v>4070010</v>
          </cell>
          <cell r="B307" t="str">
            <v>RECOLOCAÇÃO DE PLACAS DIVISÓRIAS DE GRANILITE OU SIMILAR</v>
          </cell>
          <cell r="C307" t="str">
            <v>M2</v>
          </cell>
          <cell r="D307">
            <v>81.2</v>
          </cell>
          <cell r="E307" t="str">
            <v>SIURB-E Jan/26</v>
          </cell>
        </row>
        <row r="308">
          <cell r="A308">
            <v>4070015</v>
          </cell>
          <cell r="B308" t="str">
            <v>RECOLOCAÇÃO DE DIVISÓRIAS - CHAPAS OU TÁBUAS, EXCLUSIVE ENTARUGAMENTO</v>
          </cell>
          <cell r="C308" t="str">
            <v>M2</v>
          </cell>
          <cell r="D308">
            <v>24.71</v>
          </cell>
          <cell r="E308" t="str">
            <v>SIURB-E Jan/26</v>
          </cell>
        </row>
        <row r="309">
          <cell r="A309">
            <v>4070016</v>
          </cell>
          <cell r="B309" t="str">
            <v>RECOLOCAÇÃO DE DIVISÓRIAS - CHAPAS OU TÁBUAS, INCLUSIVE ENTARUGAMENTO</v>
          </cell>
          <cell r="C309" t="str">
            <v>M2</v>
          </cell>
          <cell r="D309">
            <v>49.82</v>
          </cell>
          <cell r="E309" t="str">
            <v>SIURB-E Jan/26</v>
          </cell>
        </row>
        <row r="310">
          <cell r="A310">
            <v>4070019</v>
          </cell>
          <cell r="B310" t="str">
            <v>RECOLOCAÇÃO DE DIVISÓRIAS - CHAPAS FIB.MADEIRA, COM MONTANTES METÁLICOS</v>
          </cell>
          <cell r="C310" t="str">
            <v>M2</v>
          </cell>
          <cell r="D310">
            <v>71.709999999999994</v>
          </cell>
          <cell r="E310" t="str">
            <v>SIURB-E Jan/26</v>
          </cell>
        </row>
        <row r="311">
          <cell r="A311">
            <v>5000000</v>
          </cell>
          <cell r="B311" t="str">
            <v>IMPERMEABILIZACOES</v>
          </cell>
          <cell r="E311" t="str">
            <v>SIURB-E Jan/26</v>
          </cell>
        </row>
        <row r="312">
          <cell r="A312">
            <v>5001000</v>
          </cell>
          <cell r="B312" t="str">
            <v>IMPERMEABILIZANTE CONTRA UMIDADE DO SOLO</v>
          </cell>
          <cell r="C312" t="str">
            <v>.</v>
          </cell>
          <cell r="D312" t="str">
            <v>.</v>
          </cell>
          <cell r="E312" t="str">
            <v>SIURB-E Jan/26</v>
          </cell>
        </row>
        <row r="313">
          <cell r="A313">
            <v>5001001</v>
          </cell>
          <cell r="B313" t="str">
            <v>BD.01 - ARGAMASSA IMPERMEABILIZANTE DE CIMENTO E AREIA (REBOCO IMPERMEÁVEL) - TRAÇO 1:3, ESPESSURA DE 20MM</v>
          </cell>
          <cell r="C313" t="str">
            <v>M2</v>
          </cell>
          <cell r="D313">
            <v>71.27</v>
          </cell>
          <cell r="E313" t="str">
            <v>SIURB-E Jan/26</v>
          </cell>
        </row>
        <row r="314">
          <cell r="A314">
            <v>5001003</v>
          </cell>
          <cell r="B314" t="str">
            <v>BD.01 - ARGAMASSA IMPERMEABILIZANTE DE CIMENTO E AREIA (SUBSOLOS) - TRAÇO 1:2,5, ESPESSURA DE 20MM</v>
          </cell>
          <cell r="C314" t="str">
            <v>M2</v>
          </cell>
          <cell r="D314">
            <v>72.11</v>
          </cell>
          <cell r="E314" t="str">
            <v>SIURB-E Jan/26</v>
          </cell>
        </row>
        <row r="315">
          <cell r="A315">
            <v>5001030</v>
          </cell>
          <cell r="B315" t="str">
            <v>CIMENTO IMPERMEABILIZANTE DE CRISTALIZAÇÃO - ESTRUTUTURA ENTERRADA</v>
          </cell>
          <cell r="C315" t="str">
            <v>M2</v>
          </cell>
          <cell r="D315">
            <v>74.400000000000006</v>
          </cell>
          <cell r="E315" t="str">
            <v>SIURB-E Jan/26</v>
          </cell>
        </row>
        <row r="316">
          <cell r="A316">
            <v>5001040</v>
          </cell>
          <cell r="B316" t="str">
            <v>REGULARIZAÇÃO COM ARGAMASSA DE CIMENTO E AREIA - TRAÇO 1:3, ESPESSURA MÉDIA 30MM</v>
          </cell>
          <cell r="C316" t="str">
            <v>M2</v>
          </cell>
          <cell r="D316">
            <v>51.02</v>
          </cell>
          <cell r="E316" t="str">
            <v>SIURB-E Jan/26</v>
          </cell>
        </row>
        <row r="317">
          <cell r="A317">
            <v>5001043</v>
          </cell>
          <cell r="B317" t="str">
            <v>PINTURA PROTETORA COM TINTA BETUMINOSA (PARA  ARGAMASSA IMPERMEÁVEL) - 2 DEMÃOS</v>
          </cell>
          <cell r="C317" t="str">
            <v>M2</v>
          </cell>
          <cell r="D317">
            <v>18.329999999999998</v>
          </cell>
          <cell r="E317" t="str">
            <v>SIURB-E Jan/26</v>
          </cell>
        </row>
        <row r="318">
          <cell r="A318">
            <v>5001047</v>
          </cell>
          <cell r="B318" t="str">
            <v>PROTEÇÃO MECÂNICA COM ARGAMASSA DE CIMENTO E AREIA - TRAÇO 1:7, ESPESSURA MÉDIA 30MM</v>
          </cell>
          <cell r="C318" t="str">
            <v>M2</v>
          </cell>
          <cell r="D318">
            <v>47.53</v>
          </cell>
          <cell r="E318" t="str">
            <v>SIURB-E Jan/26</v>
          </cell>
        </row>
        <row r="319">
          <cell r="A319">
            <v>5002000</v>
          </cell>
          <cell r="B319" t="str">
            <v>IMPERMEABILIZANTE CONTRA ÁGUA SOB PRESSÃO</v>
          </cell>
          <cell r="C319" t="str">
            <v>.</v>
          </cell>
          <cell r="D319" t="str">
            <v>.</v>
          </cell>
          <cell r="E319" t="str">
            <v>SIURB-E Jan/26</v>
          </cell>
        </row>
        <row r="320">
          <cell r="A320">
            <v>5002002</v>
          </cell>
          <cell r="B320" t="str">
            <v>BD.01 - ARGAMASSA IMPERMEABILIZANTE DE CIMENTO E AREIA (RESERVATÓRIOS E PISCINAS) - TRAÇO 1:3, ESPESSURA 30MM</v>
          </cell>
          <cell r="C320" t="str">
            <v>M2</v>
          </cell>
          <cell r="D320">
            <v>164.7</v>
          </cell>
          <cell r="E320" t="str">
            <v>SIURB-E Jan/26</v>
          </cell>
        </row>
        <row r="321">
          <cell r="A321">
            <v>5002030</v>
          </cell>
          <cell r="B321" t="str">
            <v>CIMENTO IMPERMEABILIZANTE DE CRISTALIZAÇÃO - ESTRUTURA ELEVADA</v>
          </cell>
          <cell r="C321" t="str">
            <v>M2</v>
          </cell>
          <cell r="D321">
            <v>87.31</v>
          </cell>
          <cell r="E321" t="str">
            <v>SIURB-E Jan/26</v>
          </cell>
        </row>
        <row r="322">
          <cell r="A322">
            <v>5002043</v>
          </cell>
          <cell r="B322" t="str">
            <v>PINTURA PROTETORA COM TINTA BETUMINOSA (PARA ARGAMASSA IMPERMEÁVEL) - 2 DEMÃOS</v>
          </cell>
          <cell r="C322" t="str">
            <v>M2</v>
          </cell>
          <cell r="D322">
            <v>18.329999999999998</v>
          </cell>
          <cell r="E322" t="str">
            <v>SIURB-E Jan/26</v>
          </cell>
        </row>
        <row r="323">
          <cell r="A323">
            <v>5002044</v>
          </cell>
          <cell r="B323" t="str">
            <v>PINTURA PROTETORA COM TINTA A BASE DE EPÓXI (PARA ARGAMASSA IMPERMEÁVEL)</v>
          </cell>
          <cell r="C323" t="str">
            <v>M2</v>
          </cell>
          <cell r="D323">
            <v>228.22</v>
          </cell>
          <cell r="E323" t="str">
            <v>SIURB-E Jan/26</v>
          </cell>
        </row>
        <row r="324">
          <cell r="A324">
            <v>5003000</v>
          </cell>
          <cell r="B324" t="str">
            <v>IMPERMEABILIZANTE CONTRA ÁGUA DE PERCOLAÇÃO</v>
          </cell>
          <cell r="C324" t="str">
            <v>.</v>
          </cell>
          <cell r="D324" t="str">
            <v>.</v>
          </cell>
          <cell r="E324" t="str">
            <v>SIURB-E Jan/26</v>
          </cell>
        </row>
        <row r="325">
          <cell r="A325">
            <v>5003002</v>
          </cell>
          <cell r="B325" t="str">
            <v>BD.01 - ARGAMASSA IMPERMEABILIZANTE DE CIMENTO E AREIA (CALHAS E MARQUISES) - TRAÇO 1:3, ESPESSURA 30MM</v>
          </cell>
          <cell r="C325" t="str">
            <v>M2</v>
          </cell>
          <cell r="D325">
            <v>164.7</v>
          </cell>
          <cell r="E325" t="str">
            <v>SIURB-E Jan/26</v>
          </cell>
        </row>
        <row r="326">
          <cell r="A326">
            <v>5003008</v>
          </cell>
          <cell r="B326" t="str">
            <v>MANTA ASFÁLTICA ESPESSURA DE 3MM COM VÉU DE POLIÉSTER COLADA A MAÇARICO</v>
          </cell>
          <cell r="C326" t="str">
            <v>M2</v>
          </cell>
          <cell r="D326">
            <v>151.11000000000001</v>
          </cell>
          <cell r="E326" t="str">
            <v>SIURB-E Jan/26</v>
          </cell>
        </row>
        <row r="327">
          <cell r="A327">
            <v>5003009</v>
          </cell>
          <cell r="B327" t="str">
            <v>MANTA ASFÁLTICA ESPESSURA DE 4MM COM VÉU DE POLIÉSTER COLADA A MAÇARICO</v>
          </cell>
          <cell r="C327" t="str">
            <v>M2</v>
          </cell>
          <cell r="D327">
            <v>153.81</v>
          </cell>
          <cell r="E327" t="str">
            <v>SIURB-E Jan/26</v>
          </cell>
        </row>
        <row r="328">
          <cell r="A328">
            <v>5003011</v>
          </cell>
          <cell r="B328" t="str">
            <v>MANTA ASFÁLTICA ESPESSURA DE 4MM ANTI RAIZ COM VÉU DE POLIÉSTER</v>
          </cell>
          <cell r="C328" t="str">
            <v>M2</v>
          </cell>
          <cell r="D328">
            <v>167.56</v>
          </cell>
          <cell r="E328" t="str">
            <v>SIURB-E Jan/26</v>
          </cell>
        </row>
        <row r="329">
          <cell r="A329">
            <v>5003012</v>
          </cell>
          <cell r="B329" t="str">
            <v>BD.12 - IMPERMEABILIZAÇÃO A BASE DE EMULSÃO ASFÁLTICA - ESTRUTURADA COM TECIDO POLIÉSTER - 2 CAMADAS DE ESTRUTURANTE</v>
          </cell>
          <cell r="C329" t="str">
            <v>M2</v>
          </cell>
          <cell r="D329">
            <v>130.93</v>
          </cell>
          <cell r="E329" t="str">
            <v>SIURB-E Jan/26</v>
          </cell>
        </row>
        <row r="330">
          <cell r="A330">
            <v>5003013</v>
          </cell>
          <cell r="B330" t="str">
            <v>BD.12 - IMPERMEABILIZAÇÃO A BASE DE EMULSÃO ASFÁLTICA ESTRUTURADA COM TECIDO DE POLIÉSTER - 3 CAMADAS DE ESTRUTURANTE</v>
          </cell>
          <cell r="C330" t="str">
            <v>M2</v>
          </cell>
          <cell r="D330">
            <v>164.25</v>
          </cell>
          <cell r="E330" t="str">
            <v>SIURB-E Jan/26</v>
          </cell>
        </row>
        <row r="331">
          <cell r="A331">
            <v>5003017</v>
          </cell>
          <cell r="B331" t="str">
            <v>BD-12 IMPERMEABILIZAÇÃO A BASE DE EMULSÃO ASFÁLTICA MODIFICADA COM ELASTÔMEROS - ESTRUTURADA COM TECIDO DE POLIÉSTER - 2 CAMADAS DE ESTRUTURANTE</v>
          </cell>
          <cell r="C331" t="str">
            <v>M2</v>
          </cell>
          <cell r="D331">
            <v>153.94</v>
          </cell>
          <cell r="E331" t="str">
            <v>SIURB-E Jan/26</v>
          </cell>
        </row>
        <row r="332">
          <cell r="A332">
            <v>5003040</v>
          </cell>
          <cell r="B332" t="str">
            <v>REGULARIZAÇÃO COM ARGAMASSA DE CIMENTO E AREIA - TRAÇO 1:3, ESPESSURA MÉDIA 30MM</v>
          </cell>
          <cell r="C332" t="str">
            <v>M2</v>
          </cell>
          <cell r="D332">
            <v>51.02</v>
          </cell>
          <cell r="E332" t="str">
            <v>SIURB-E Jan/26</v>
          </cell>
        </row>
        <row r="333">
          <cell r="A333">
            <v>5003043</v>
          </cell>
          <cell r="B333" t="str">
            <v>BD.01 - PINTURA PROTETORA COM TINTA BETUMINOSA (PARA ARGAMASSA IMPERMEÁVEL) - 2 DEMÃOS</v>
          </cell>
          <cell r="C333" t="str">
            <v>M2</v>
          </cell>
          <cell r="D333">
            <v>18.329999999999998</v>
          </cell>
          <cell r="E333" t="str">
            <v>SIURB-E Jan/26</v>
          </cell>
        </row>
        <row r="334">
          <cell r="A334">
            <v>5003047</v>
          </cell>
          <cell r="B334" t="str">
            <v>PROTEÇÃO MECÂNICA COM ARGAMASSA DE CIMENTO E AREIA - TRAÇO 1:7, ESPESSURA MÉDIA 30MM</v>
          </cell>
          <cell r="C334" t="str">
            <v>M2</v>
          </cell>
          <cell r="D334">
            <v>47.53</v>
          </cell>
          <cell r="E334" t="str">
            <v>SIURB-E Jan/26</v>
          </cell>
        </row>
        <row r="335">
          <cell r="A335">
            <v>5003054</v>
          </cell>
          <cell r="B335" t="str">
            <v>ARGILA EXPANDIDA SOLTA</v>
          </cell>
          <cell r="C335" t="str">
            <v>M3</v>
          </cell>
          <cell r="D335">
            <v>750.82</v>
          </cell>
          <cell r="E335" t="str">
            <v>SIURB-E Jan/26</v>
          </cell>
        </row>
        <row r="336">
          <cell r="A336">
            <v>5003055</v>
          </cell>
          <cell r="B336" t="str">
            <v>ISOLAMENTO TÉRMICO COM ARGILA EXPANDIDA SOLTA - ESPESSURA 70MM</v>
          </cell>
          <cell r="C336" t="str">
            <v>M2</v>
          </cell>
          <cell r="D336">
            <v>91.94</v>
          </cell>
          <cell r="E336" t="str">
            <v>SIURB-E Jan/26</v>
          </cell>
        </row>
        <row r="337">
          <cell r="A337">
            <v>5003073</v>
          </cell>
          <cell r="B337" t="str">
            <v>ISOLAMENTO TÉRMICO COM POLIESTIRENO EXPANDIDO - ESPESSURA 50MM</v>
          </cell>
          <cell r="C337" t="str">
            <v>M2</v>
          </cell>
          <cell r="D337">
            <v>47.92</v>
          </cell>
          <cell r="E337" t="str">
            <v>SIURB-E Jan/26</v>
          </cell>
        </row>
        <row r="338">
          <cell r="A338">
            <v>5004000</v>
          </cell>
          <cell r="B338" t="str">
            <v>JUNTAS DE DILATAÇÃO</v>
          </cell>
          <cell r="C338" t="str">
            <v>.</v>
          </cell>
          <cell r="D338" t="str">
            <v>.</v>
          </cell>
          <cell r="E338" t="str">
            <v>SIURB-E Jan/26</v>
          </cell>
        </row>
        <row r="339">
          <cell r="A339">
            <v>5004010</v>
          </cell>
          <cell r="B339" t="str">
            <v>MASTIQUE ELÁSTICO A BASE DE SILICONE</v>
          </cell>
          <cell r="C339" t="str">
            <v>DM3</v>
          </cell>
          <cell r="D339">
            <v>88.31</v>
          </cell>
          <cell r="E339" t="str">
            <v>SIURB-E Jan/26</v>
          </cell>
        </row>
        <row r="340">
          <cell r="A340">
            <v>5004030</v>
          </cell>
          <cell r="B340" t="str">
            <v>MASTIQUE ELÁSTICO A BASE DE POLIURETANO - MONOCOMPONENTE</v>
          </cell>
          <cell r="C340" t="str">
            <v>DM3</v>
          </cell>
          <cell r="D340">
            <v>200.72</v>
          </cell>
          <cell r="E340" t="str">
            <v>SIURB-E Jan/26</v>
          </cell>
        </row>
        <row r="341">
          <cell r="A341">
            <v>5004050</v>
          </cell>
          <cell r="B341" t="str">
            <v>FORNECIMENTO E COLOCAÇÃO DE JUNTA DE DILATAÇÃO DE ELASTÔMERO DE NEOPRENE, TIPO JEENE JJ2540VV OU SIMILAR</v>
          </cell>
          <cell r="C341" t="str">
            <v>M</v>
          </cell>
          <cell r="D341">
            <v>563.88</v>
          </cell>
          <cell r="E341" t="str">
            <v>SIURB-E Jan/26</v>
          </cell>
        </row>
        <row r="342">
          <cell r="A342">
            <v>5050000</v>
          </cell>
          <cell r="B342" t="str">
            <v>DEMOLIÇÕES</v>
          </cell>
          <cell r="C342" t="str">
            <v>.</v>
          </cell>
          <cell r="D342" t="str">
            <v>.</v>
          </cell>
          <cell r="E342" t="str">
            <v>SIURB-E Jan/26</v>
          </cell>
        </row>
        <row r="343">
          <cell r="A343">
            <v>5050001</v>
          </cell>
          <cell r="B343" t="str">
            <v>DEMOLIÇÃO DE ARGAMASSA IMPERMEÁVEL - ESPESSURA MÉDIA DE 30MM</v>
          </cell>
          <cell r="C343" t="str">
            <v>M2</v>
          </cell>
          <cell r="D343">
            <v>12.95</v>
          </cell>
          <cell r="E343" t="str">
            <v>SIURB-E Jan/26</v>
          </cell>
        </row>
        <row r="344">
          <cell r="A344">
            <v>5050002</v>
          </cell>
          <cell r="B344" t="str">
            <v>DEMOLIÇÃO DE SISTEMAS IMPERMEABILIZANTES DE BASE ASFÁLTICA</v>
          </cell>
          <cell r="C344" t="str">
            <v>M2</v>
          </cell>
          <cell r="D344">
            <v>5.18</v>
          </cell>
          <cell r="E344" t="str">
            <v>SIURB-E Jan/26</v>
          </cell>
        </row>
        <row r="345">
          <cell r="A345">
            <v>5050005</v>
          </cell>
          <cell r="B345" t="str">
            <v>DEMOLIÇÃO DE SISTEMAS DE ISOLAMENTO TÉRMICO EM GERAL</v>
          </cell>
          <cell r="C345" t="str">
            <v>M2</v>
          </cell>
          <cell r="D345">
            <v>2.59</v>
          </cell>
          <cell r="E345" t="str">
            <v>SIURB-E Jan/26</v>
          </cell>
        </row>
        <row r="346">
          <cell r="A346">
            <v>5050010</v>
          </cell>
          <cell r="B346" t="str">
            <v>DEMOLIÇÃO DE CAPEAMENTO PROTETOR, EXECUTADO COM ARGAMASSA DE CIMENTO E AREIA</v>
          </cell>
          <cell r="C346" t="str">
            <v>M2</v>
          </cell>
          <cell r="D346">
            <v>7.77</v>
          </cell>
          <cell r="E346" t="str">
            <v>SIURB-E Jan/26</v>
          </cell>
        </row>
        <row r="347">
          <cell r="A347">
            <v>5050012</v>
          </cell>
          <cell r="B347" t="str">
            <v>DEMOLIÇÃO DE PROTEÇÃO TERMOMECÂNICA - LADRILHOS CERÂMICOS OU HIDRÁULICOS</v>
          </cell>
          <cell r="C347" t="str">
            <v>M2</v>
          </cell>
          <cell r="D347">
            <v>15.53</v>
          </cell>
          <cell r="E347" t="str">
            <v>SIURB-E Jan/26</v>
          </cell>
        </row>
        <row r="348">
          <cell r="A348">
            <v>5050015</v>
          </cell>
          <cell r="B348" t="str">
            <v>DEMOLIÇÃO DE ARGAMASSA DE REGULARIZAÇÃO - ESPESSURA MÉDIA DE 30MM</v>
          </cell>
          <cell r="C348" t="str">
            <v>M2</v>
          </cell>
          <cell r="D348">
            <v>12.95</v>
          </cell>
          <cell r="E348" t="str">
            <v>SIURB-E Jan/26</v>
          </cell>
        </row>
        <row r="349">
          <cell r="A349">
            <v>5060000</v>
          </cell>
          <cell r="B349" t="str">
            <v>RETIRADAS</v>
          </cell>
          <cell r="C349" t="str">
            <v>.</v>
          </cell>
          <cell r="D349" t="str">
            <v>.</v>
          </cell>
          <cell r="E349" t="str">
            <v>SIURB-E Jan/26</v>
          </cell>
        </row>
        <row r="350">
          <cell r="A350">
            <v>5060005</v>
          </cell>
          <cell r="B350" t="str">
            <v>RETIRADA DE ISOLAMENTO TÉRMICO - TIJOLOS CERÂMICOS FURADOS</v>
          </cell>
          <cell r="C350" t="str">
            <v>M2</v>
          </cell>
          <cell r="D350">
            <v>7.77</v>
          </cell>
          <cell r="E350" t="str">
            <v>SIURB-E Jan/26</v>
          </cell>
        </row>
        <row r="351">
          <cell r="A351">
            <v>5060006</v>
          </cell>
          <cell r="B351" t="str">
            <v>RETIRADA DE ISOLAMENTO TÉRMICO - AGREGADOS SOLTOS EM GERAL</v>
          </cell>
          <cell r="C351" t="str">
            <v>M3</v>
          </cell>
          <cell r="D351">
            <v>51.78</v>
          </cell>
          <cell r="E351" t="str">
            <v>SIURB-E Jan/26</v>
          </cell>
        </row>
        <row r="352">
          <cell r="A352">
            <v>5070000</v>
          </cell>
          <cell r="B352" t="str">
            <v>RETIRADAS</v>
          </cell>
          <cell r="C352" t="str">
            <v>.</v>
          </cell>
          <cell r="D352" t="str">
            <v>.</v>
          </cell>
          <cell r="E352" t="str">
            <v>SIURB-E Jan/26</v>
          </cell>
        </row>
        <row r="353">
          <cell r="A353">
            <v>5070006</v>
          </cell>
          <cell r="B353" t="str">
            <v>RECOLOCAÇÃO DE ISOLAMENTO TÉRMICO - AGREGADOS SOLTOS EM GERAL</v>
          </cell>
          <cell r="C353" t="str">
            <v>M3</v>
          </cell>
          <cell r="D353">
            <v>116.51</v>
          </cell>
          <cell r="E353" t="str">
            <v>SIURB-E Jan/26</v>
          </cell>
        </row>
        <row r="354">
          <cell r="A354">
            <v>5080000</v>
          </cell>
          <cell r="B354" t="str">
            <v>SERVIÇOS PARCIAIS</v>
          </cell>
          <cell r="C354" t="str">
            <v>.</v>
          </cell>
          <cell r="D354" t="str">
            <v>.</v>
          </cell>
          <cell r="E354" t="str">
            <v>SIURB-E Jan/26</v>
          </cell>
          <cell r="F354">
            <v>6001013</v>
          </cell>
        </row>
        <row r="355">
          <cell r="A355">
            <v>5090000</v>
          </cell>
          <cell r="B355" t="str">
            <v>RESINAS</v>
          </cell>
          <cell r="C355" t="str">
            <v>.</v>
          </cell>
          <cell r="D355" t="str">
            <v>.</v>
          </cell>
          <cell r="E355" t="str">
            <v>SIURB-E Jan/26</v>
          </cell>
        </row>
        <row r="356">
          <cell r="A356">
            <v>6000000</v>
          </cell>
          <cell r="B356" t="str">
            <v>COBERTURAS</v>
          </cell>
          <cell r="E356" t="str">
            <v>SIURB-E Jan/26</v>
          </cell>
        </row>
        <row r="357">
          <cell r="A357">
            <v>6001000</v>
          </cell>
          <cell r="B357" t="str">
            <v>ESTRUTURAS DE COBERTURA</v>
          </cell>
          <cell r="C357" t="str">
            <v>.</v>
          </cell>
          <cell r="D357" t="str">
            <v>.</v>
          </cell>
          <cell r="E357" t="str">
            <v>SIURB-E Jan/26</v>
          </cell>
        </row>
        <row r="358">
          <cell r="A358">
            <v>6001010</v>
          </cell>
          <cell r="B358" t="str">
            <v>ESTRUTURA DE MADEIRA, EM TERÇAS, PARA TELHAS ONDULADAS CRFS/AL/PL/AG</v>
          </cell>
          <cell r="C358" t="str">
            <v>M2</v>
          </cell>
          <cell r="D358">
            <v>70.63</v>
          </cell>
          <cell r="E358" t="str">
            <v>SIURB-E Jan/26</v>
          </cell>
        </row>
        <row r="359">
          <cell r="A359">
            <v>6001013</v>
          </cell>
          <cell r="B359" t="str">
            <v>ESTRUTURA DE MADEIRA, PONTALETADA, PARA TELHAS ONDULADAS CRFS/AL/PL/AG</v>
          </cell>
          <cell r="C359" t="str">
            <v>M2</v>
          </cell>
          <cell r="D359">
            <v>249.55</v>
          </cell>
          <cell r="E359" t="str">
            <v>SIURB-E Jan/26</v>
          </cell>
        </row>
        <row r="360">
          <cell r="A360">
            <v>6001015</v>
          </cell>
          <cell r="B360" t="str">
            <v>ESTRUTURA COM TESOURAS DE MADEIRA PARA TELHAS ONDULADAS CRFS/AL/PL - VÃOS ATÉ 7,00M</v>
          </cell>
          <cell r="C360" t="str">
            <v>M2</v>
          </cell>
          <cell r="D360">
            <v>162.05000000000001</v>
          </cell>
          <cell r="E360" t="str">
            <v>SIURB-E Jan/26</v>
          </cell>
        </row>
        <row r="361">
          <cell r="A361">
            <v>6001016</v>
          </cell>
          <cell r="B361" t="str">
            <v>ESTRUTURA COM TESOURAS DE MADEIRA PARA TELHAS ONDULADAS CRFS/AL/PL - VÃOS 7,01 À 10,00M</v>
          </cell>
          <cell r="C361" t="str">
            <v>M2</v>
          </cell>
          <cell r="D361">
            <v>178.19</v>
          </cell>
          <cell r="E361" t="str">
            <v>SIURB-E Jan/26</v>
          </cell>
        </row>
        <row r="362">
          <cell r="A362">
            <v>6001017</v>
          </cell>
          <cell r="B362" t="str">
            <v>ESTRUTURA COM TESOURAS DE MADEIRA PARA TELHAS ONDULADAS CRFS/AL/PL - VÃOS 10,01 À 13,00M</v>
          </cell>
          <cell r="C362" t="str">
            <v>M2</v>
          </cell>
          <cell r="D362">
            <v>210.33</v>
          </cell>
          <cell r="E362" t="str">
            <v>SIURB-E Jan/26</v>
          </cell>
        </row>
        <row r="363">
          <cell r="A363">
            <v>6001018</v>
          </cell>
          <cell r="B363" t="str">
            <v>ESTRUTURA COM TESOURAS DE MADEIRA PARA TELHAS ONDULADAS CRFS/AL/PL - VÃOS 13,01 À 18,00M</v>
          </cell>
          <cell r="C363" t="str">
            <v>M2</v>
          </cell>
          <cell r="D363">
            <v>250</v>
          </cell>
          <cell r="E363" t="str">
            <v>SIURB-E Jan/26</v>
          </cell>
        </row>
        <row r="364">
          <cell r="A364">
            <v>6001030</v>
          </cell>
          <cell r="B364" t="str">
            <v>FORNECIMENTO DE ESTRUTURA METÁLICA PARA COBERTURA</v>
          </cell>
          <cell r="C364" t="str">
            <v>KG</v>
          </cell>
          <cell r="D364">
            <v>15.32</v>
          </cell>
          <cell r="E364" t="str">
            <v>SIURB-E Jan/26</v>
          </cell>
        </row>
        <row r="365">
          <cell r="A365">
            <v>6001031</v>
          </cell>
          <cell r="B365" t="str">
            <v>MONTAGEM DE ESTRUTURA METÁLICA PARA COBERTURA</v>
          </cell>
          <cell r="C365" t="str">
            <v>KG</v>
          </cell>
          <cell r="D365">
            <v>3.65</v>
          </cell>
          <cell r="E365" t="str">
            <v>SIURB-E Jan/26</v>
          </cell>
        </row>
        <row r="366">
          <cell r="A366">
            <v>6002000</v>
          </cell>
          <cell r="B366" t="str">
            <v>TELHADOS</v>
          </cell>
          <cell r="C366" t="str">
            <v>.</v>
          </cell>
          <cell r="D366" t="str">
            <v>.</v>
          </cell>
          <cell r="E366" t="str">
            <v>SIURB-E Jan/26</v>
          </cell>
        </row>
        <row r="367">
          <cell r="A367">
            <v>6002003</v>
          </cell>
          <cell r="B367" t="str">
            <v>TELHAS DE BARRO COZIDO - PAULISTA</v>
          </cell>
          <cell r="C367" t="str">
            <v>M2</v>
          </cell>
          <cell r="D367">
            <v>186.91</v>
          </cell>
          <cell r="E367" t="str">
            <v>SIURB-E Jan/26</v>
          </cell>
        </row>
        <row r="368">
          <cell r="A368">
            <v>6002004</v>
          </cell>
          <cell r="B368" t="str">
            <v>TELHAS DE BARRO COZIDO - SUPER-PAULISTA (PLAN)</v>
          </cell>
          <cell r="C368" t="str">
            <v>M2</v>
          </cell>
          <cell r="D368">
            <v>174.36</v>
          </cell>
          <cell r="E368" t="str">
            <v>SIURB-E Jan/26</v>
          </cell>
        </row>
        <row r="369">
          <cell r="A369">
            <v>6002005</v>
          </cell>
          <cell r="B369" t="str">
            <v>TELHAS DE BARRO COZIDO - FRANCESA</v>
          </cell>
          <cell r="C369" t="str">
            <v>M2</v>
          </cell>
          <cell r="D369">
            <v>109.11</v>
          </cell>
          <cell r="E369" t="str">
            <v>SIURB-E Jan/26</v>
          </cell>
        </row>
        <row r="370">
          <cell r="A370">
            <v>6002021</v>
          </cell>
          <cell r="B370" t="str">
            <v>TELHA ONDULADA CRFS 6MM</v>
          </cell>
          <cell r="C370" t="str">
            <v>M2</v>
          </cell>
          <cell r="D370">
            <v>44.29</v>
          </cell>
          <cell r="E370" t="str">
            <v>SIURB-E Jan/26</v>
          </cell>
        </row>
        <row r="371">
          <cell r="A371">
            <v>6002022</v>
          </cell>
          <cell r="B371" t="str">
            <v>TELHA ONDULADA CRFS 8MM</v>
          </cell>
          <cell r="C371" t="str">
            <v>M2</v>
          </cell>
          <cell r="D371">
            <v>62.87</v>
          </cell>
          <cell r="E371" t="str">
            <v>SIURB-E Jan/26</v>
          </cell>
        </row>
        <row r="372">
          <cell r="A372">
            <v>6002023</v>
          </cell>
          <cell r="B372" t="str">
            <v>TELHA ESTRUTURAL TRAPEZOIDAL EM CRFS, LARGURA ÚTIL=44CM - ESPESSURA 8MM</v>
          </cell>
          <cell r="C372" t="str">
            <v>M2</v>
          </cell>
          <cell r="D372">
            <v>159.80000000000001</v>
          </cell>
          <cell r="E372" t="str">
            <v>SIURB-E Jan/26</v>
          </cell>
        </row>
        <row r="373">
          <cell r="A373">
            <v>6002025</v>
          </cell>
          <cell r="B373" t="str">
            <v>TELHA ESTRUTURAL TRAPEZOIDAL EM CRFS, LARGURA ÚTIL=90CM - ESPESSURA 8MM</v>
          </cell>
          <cell r="C373" t="str">
            <v>M2</v>
          </cell>
          <cell r="D373">
            <v>147.72</v>
          </cell>
          <cell r="E373" t="str">
            <v>SIURB-E Jan/26</v>
          </cell>
        </row>
        <row r="374">
          <cell r="A374">
            <v>6002043</v>
          </cell>
          <cell r="B374" t="str">
            <v>TELHA TRAPEZOIDAL DUPLA EM AÇO GALVANIZADO - E= 0,8MM, REVESTIMENTO B, H=40MM - PINTADA 1 FACE - MIOLO EM POLIURETANO E=30MM</v>
          </cell>
          <cell r="C374" t="str">
            <v>M2</v>
          </cell>
          <cell r="D374">
            <v>322.08999999999997</v>
          </cell>
          <cell r="E374" t="str">
            <v>SIURB-E Jan/26</v>
          </cell>
        </row>
        <row r="375">
          <cell r="A375">
            <v>6002044</v>
          </cell>
          <cell r="B375" t="str">
            <v>TELHA TRAPEZOIDAL EM AÇO GALVANIZADO ESPESSURA DE 0,50MM, REVESTIMENTO B, H=40MM</v>
          </cell>
          <cell r="C375" t="str">
            <v>M2</v>
          </cell>
          <cell r="D375">
            <v>78.56</v>
          </cell>
          <cell r="E375" t="str">
            <v>SIURB-E Jan/26</v>
          </cell>
        </row>
        <row r="376">
          <cell r="A376">
            <v>6002045</v>
          </cell>
          <cell r="B376" t="str">
            <v>TELHA ONDULADA EM AÇO GALVANIZADO ESPESSURA DE 0,50MM, REVESTIMENTO B, H=17,5MM</v>
          </cell>
          <cell r="C376" t="str">
            <v>M2</v>
          </cell>
          <cell r="D376">
            <v>89.31</v>
          </cell>
          <cell r="E376" t="str">
            <v>SIURB-E Jan/26</v>
          </cell>
        </row>
        <row r="377">
          <cell r="A377">
            <v>6002046</v>
          </cell>
          <cell r="B377" t="str">
            <v>TELHA TRAPEZOIDAL DUP. AÇO GALVANIZADO ESPESSURA DE 0,5MM, REVESTIMENTO B, H=40MM, COM MIOLO POLIURETANO E=30MM</v>
          </cell>
          <cell r="C377" t="str">
            <v>M2</v>
          </cell>
          <cell r="D377">
            <v>205.83</v>
          </cell>
          <cell r="E377" t="str">
            <v>SIURB-E Jan/26</v>
          </cell>
        </row>
        <row r="378">
          <cell r="A378">
            <v>6002047</v>
          </cell>
          <cell r="B378" t="str">
            <v>TELHA TRAPEZOIDAL EM AÇO GALVANIZADO ESP=0,5MM, H=40MM, COM PINTURA ELETROLÍTICA COR BRANCA 2 FACES</v>
          </cell>
          <cell r="C378" t="str">
            <v>M2</v>
          </cell>
          <cell r="D378">
            <v>102.69</v>
          </cell>
          <cell r="E378" t="str">
            <v>SIURB-E Jan/26</v>
          </cell>
        </row>
        <row r="379">
          <cell r="A379">
            <v>6002048</v>
          </cell>
          <cell r="B379" t="str">
            <v>TELHA ONDULADA EM AÇO GALVANIZADO E=0,5MM, REVESTIMENTO B, H=17,5MM COM PINTURA ELETROLÍTICA COR BRANCA 2 FACES</v>
          </cell>
          <cell r="C379" t="str">
            <v>M2</v>
          </cell>
          <cell r="D379">
            <v>101.16</v>
          </cell>
          <cell r="E379" t="str">
            <v>SIURB-E Jan/26</v>
          </cell>
        </row>
        <row r="380">
          <cell r="A380">
            <v>6002049</v>
          </cell>
          <cell r="B380" t="str">
            <v>TELHA TRAPEZOIDAL DUP. AÇO GALVANIZADO E=0,5MM, REVESTIMENTO B, H=40MM PINTURA MIOLO POLIURETANO E=30MM</v>
          </cell>
          <cell r="C380" t="str">
            <v>M2</v>
          </cell>
          <cell r="D380">
            <v>209.72</v>
          </cell>
          <cell r="E380" t="str">
            <v>SIURB-E Jan/26</v>
          </cell>
        </row>
        <row r="381">
          <cell r="A381">
            <v>6002050</v>
          </cell>
          <cell r="B381" t="str">
            <v>TELHAS EM POLICARBONATO ALVEOLAR 6MM COM ESTRUTURA METÁLICA GALVANIZADA INSTALADA</v>
          </cell>
          <cell r="C381" t="str">
            <v>M2</v>
          </cell>
          <cell r="D381">
            <v>619.35</v>
          </cell>
          <cell r="E381" t="str">
            <v>SIURB-E Jan/26</v>
          </cell>
        </row>
        <row r="382">
          <cell r="A382">
            <v>6002051</v>
          </cell>
          <cell r="B382" t="str">
            <v>CUMEEIRA OU ESPIGÃO PARA TELHAS PAULISTA, PLAN E FRANCESA - BARRO OU VIDRO</v>
          </cell>
          <cell r="C382" t="str">
            <v>M</v>
          </cell>
          <cell r="D382">
            <v>42.12</v>
          </cell>
          <cell r="E382" t="str">
            <v>SIURB-E Jan/26</v>
          </cell>
        </row>
        <row r="383">
          <cell r="A383">
            <v>6002055</v>
          </cell>
          <cell r="B383" t="str">
            <v>CUMEEIRA PARA TELHA ONDULADA (CRFS, PVC RÍGIDO E POLIÉSTER), TRAPEZOIDAL E GRECA (PVC RÍGIDO E POLIÉSTER)</v>
          </cell>
          <cell r="C383" t="str">
            <v>M</v>
          </cell>
          <cell r="D383">
            <v>82.88</v>
          </cell>
          <cell r="E383" t="str">
            <v>SIURB-E Jan/26</v>
          </cell>
        </row>
        <row r="384">
          <cell r="A384">
            <v>6002056</v>
          </cell>
          <cell r="B384" t="str">
            <v>CUMEEIRA NORMAL PARA TELHA TECNOLOGIA CRFS, ESTRUTURAL TRAPEZOIDAL 44CM</v>
          </cell>
          <cell r="C384" t="str">
            <v>M</v>
          </cell>
          <cell r="D384">
            <v>108.54</v>
          </cell>
          <cell r="E384" t="str">
            <v>SIURB-E Jan/26</v>
          </cell>
        </row>
        <row r="385">
          <cell r="A385">
            <v>6002057</v>
          </cell>
          <cell r="B385" t="str">
            <v>CUMEEIRA NORMAL PARA TELHA TECNOLOGIA CRFS, ESTRUTURAL TRAPEZOIDAL - 90CM</v>
          </cell>
          <cell r="C385" t="str">
            <v>M</v>
          </cell>
          <cell r="D385">
            <v>454.91</v>
          </cell>
          <cell r="E385" t="str">
            <v>SIURB-E Jan/26</v>
          </cell>
        </row>
        <row r="386">
          <cell r="A386">
            <v>6002090</v>
          </cell>
          <cell r="B386" t="str">
            <v>CUMEEIRA DE ALUMÍNIO, PERFIL ONDULADO - NORMAL E= 0,8MM</v>
          </cell>
          <cell r="C386" t="str">
            <v>M</v>
          </cell>
          <cell r="D386">
            <v>131.25</v>
          </cell>
          <cell r="E386" t="str">
            <v>SIURB-E Jan/26</v>
          </cell>
        </row>
        <row r="387">
          <cell r="A387">
            <v>6002091</v>
          </cell>
          <cell r="B387" t="str">
            <v>CUMEEIRA DE ALUMÍNIO, PERFIL TRAPEZOIDAL - NORMAL - E=0,8MM</v>
          </cell>
          <cell r="C387" t="str">
            <v>M</v>
          </cell>
          <cell r="D387">
            <v>135.4</v>
          </cell>
          <cell r="E387" t="str">
            <v>SIURB-E Jan/26</v>
          </cell>
        </row>
        <row r="388">
          <cell r="A388">
            <v>6002092</v>
          </cell>
          <cell r="B388" t="str">
            <v>CUMEEIRA DE ALUMÍNIO PERFIL ONDULADO - SHED - E=0,8MM</v>
          </cell>
          <cell r="C388" t="str">
            <v>M</v>
          </cell>
          <cell r="D388">
            <v>129.63</v>
          </cell>
          <cell r="E388" t="str">
            <v>SIURB-E Jan/26</v>
          </cell>
        </row>
        <row r="389">
          <cell r="A389">
            <v>6002093</v>
          </cell>
          <cell r="B389" t="str">
            <v>CUMEEIRA DE ALUMÍNIO - PERFIL TRAPEZOIDAL - SHED - E=0,8MM</v>
          </cell>
          <cell r="C389" t="str">
            <v>M</v>
          </cell>
          <cell r="D389">
            <v>132.55000000000001</v>
          </cell>
          <cell r="E389" t="str">
            <v>SIURB-E Jan/26</v>
          </cell>
        </row>
        <row r="390">
          <cell r="A390">
            <v>6002094</v>
          </cell>
          <cell r="B390" t="str">
            <v>CUMEEIRA TRAPEZOIDAL EM AÇO GALVANIZADO ESP=0,5MM, REVESTIMENTO B, H=40MM, L=0,60 M</v>
          </cell>
          <cell r="C390" t="str">
            <v>M</v>
          </cell>
          <cell r="D390">
            <v>78.31</v>
          </cell>
          <cell r="E390" t="str">
            <v>SIURB-E Jan/26</v>
          </cell>
        </row>
        <row r="391">
          <cell r="A391">
            <v>6002095</v>
          </cell>
          <cell r="B391" t="str">
            <v xml:space="preserve"> CUMEEIRA ONDULADA EM AÇO GALVANIZADO ESP=0,50MM, REVESTIMENTO B, H=17,5MM, LARG=0,60M</v>
          </cell>
          <cell r="C391" t="str">
            <v>M</v>
          </cell>
          <cell r="D391">
            <v>71.010000000000005</v>
          </cell>
          <cell r="E391" t="str">
            <v>SIURB-E Jan/26</v>
          </cell>
        </row>
        <row r="392">
          <cell r="A392">
            <v>6002096</v>
          </cell>
          <cell r="B392" t="str">
            <v>CUMEEIRA TRAPEZOIDAL EM AÇO GALVANIZADO E=0,5MM, REVESTIMENTO B, H=40MM, L=0,60M, COM PINTURA BRANCA 2 FACES</v>
          </cell>
          <cell r="C392" t="str">
            <v>M</v>
          </cell>
          <cell r="D392">
            <v>92.32</v>
          </cell>
          <cell r="E392" t="str">
            <v>SIURB-E Jan/26</v>
          </cell>
        </row>
        <row r="393">
          <cell r="A393">
            <v>6002097</v>
          </cell>
          <cell r="B393" t="str">
            <v>CUMEEIRA ONDULADA EM AÇO GALVANIZADO E=0,5MM, REVESTIMENTO B, H=17,5MM, L=0,60M, COM PINTURA BRANCA 2 FACES</v>
          </cell>
          <cell r="C393" t="str">
            <v>M</v>
          </cell>
          <cell r="D393">
            <v>87.65</v>
          </cell>
          <cell r="E393" t="str">
            <v>SIURB-E Jan/26</v>
          </cell>
        </row>
        <row r="394">
          <cell r="A394">
            <v>6002099</v>
          </cell>
          <cell r="B394" t="str">
            <v>SUBCOBERTURA COM FOLHA DE ALUMÍNIO</v>
          </cell>
          <cell r="C394" t="str">
            <v>M2</v>
          </cell>
          <cell r="D394">
            <v>14.71</v>
          </cell>
          <cell r="E394" t="str">
            <v>SIURB-E Jan/26</v>
          </cell>
        </row>
        <row r="395">
          <cell r="A395">
            <v>6003000</v>
          </cell>
          <cell r="B395" t="str">
            <v>DOMOS DE VENTILAÇÃO E ILUMINAÇÃO</v>
          </cell>
          <cell r="C395" t="str">
            <v>.</v>
          </cell>
          <cell r="D395" t="str">
            <v>.</v>
          </cell>
          <cell r="E395" t="str">
            <v>SIURB-E Jan/26</v>
          </cell>
        </row>
        <row r="396">
          <cell r="A396">
            <v>6003098</v>
          </cell>
          <cell r="B396" t="str">
            <v>CI.01 - DOMO ACRÍLICO PARA ILUMINAÇÃO E VENTILAÇÃO</v>
          </cell>
          <cell r="C396" t="str">
            <v>M2</v>
          </cell>
          <cell r="D396">
            <v>984.28</v>
          </cell>
          <cell r="E396" t="str">
            <v>SIURB-E Jan/26</v>
          </cell>
        </row>
        <row r="397">
          <cell r="A397">
            <v>6050000</v>
          </cell>
          <cell r="B397" t="str">
            <v>DEMOLIÇÕES</v>
          </cell>
          <cell r="C397" t="str">
            <v>.</v>
          </cell>
          <cell r="D397" t="str">
            <v>.</v>
          </cell>
          <cell r="E397" t="str">
            <v>SIURB-E Jan/26</v>
          </cell>
        </row>
        <row r="398">
          <cell r="A398">
            <v>6050020</v>
          </cell>
          <cell r="B398" t="str">
            <v>DEMOLIÇÃO DE TELHAS DE BARRO COZIDO OU VIDRO EM GERAL</v>
          </cell>
          <cell r="C398" t="str">
            <v>M2</v>
          </cell>
          <cell r="D398">
            <v>15.53</v>
          </cell>
          <cell r="E398" t="str">
            <v>SIURB-E Jan/26</v>
          </cell>
        </row>
        <row r="399">
          <cell r="A399">
            <v>6050025</v>
          </cell>
          <cell r="B399" t="str">
            <v>DEMOLIÇÃO DE TELHAS EM GERAL, EXCLUSIVE TELHAS DE BARRO COZIDO E VIDRO</v>
          </cell>
          <cell r="C399" t="str">
            <v>M2</v>
          </cell>
          <cell r="D399">
            <v>6.47</v>
          </cell>
          <cell r="E399" t="str">
            <v>SIURB-E Jan/26</v>
          </cell>
        </row>
        <row r="400">
          <cell r="A400">
            <v>6060000</v>
          </cell>
          <cell r="B400" t="str">
            <v>RETIRADAS</v>
          </cell>
          <cell r="C400" t="str">
            <v>.</v>
          </cell>
          <cell r="D400" t="str">
            <v>.</v>
          </cell>
          <cell r="E400" t="str">
            <v>SIURB-E Jan/26</v>
          </cell>
        </row>
        <row r="401">
          <cell r="A401">
            <v>6060003</v>
          </cell>
          <cell r="B401" t="str">
            <v>RETIRADA DE ESTRUTURA MADEIRA PONTALETADA - PARA TELHAS DE BARRO COZIDO</v>
          </cell>
          <cell r="C401" t="str">
            <v>M2</v>
          </cell>
          <cell r="D401">
            <v>17.93</v>
          </cell>
          <cell r="E401" t="str">
            <v>SIURB-E Jan/26</v>
          </cell>
        </row>
        <row r="402">
          <cell r="A402">
            <v>6060004</v>
          </cell>
          <cell r="B402" t="str">
            <v>RETIRADA DE ESTRUTURA MADEIRA PONTALETADA - PARA TELHA ONDULADA DE CIMENTO AMIANTO, ALUMÍNIO OU PLÁSTICO</v>
          </cell>
          <cell r="C402" t="str">
            <v>M2</v>
          </cell>
          <cell r="D402">
            <v>11.95</v>
          </cell>
          <cell r="E402" t="str">
            <v>SIURB-E Jan/26</v>
          </cell>
        </row>
        <row r="403">
          <cell r="A403">
            <v>6060005</v>
          </cell>
          <cell r="B403" t="str">
            <v>RETIRADA DE ESTRUTURA DE MADEIRA COM TESOURAS - PARA TELHAS DE BARRO COZIDO</v>
          </cell>
          <cell r="C403" t="str">
            <v>M2</v>
          </cell>
          <cell r="D403">
            <v>29.88</v>
          </cell>
          <cell r="E403" t="str">
            <v>SIURB-E Jan/26</v>
          </cell>
        </row>
        <row r="404">
          <cell r="A404">
            <v>6060006</v>
          </cell>
          <cell r="B404" t="str">
            <v>RETIRADA DE ESTRUTURA DE MADEIRA COM TESOURAS - PARA TELHA ONDULADA DE CIMENTO AMIANTO, ALUMÍNIO OU PLÁSTICO</v>
          </cell>
          <cell r="C404" t="str">
            <v>M2</v>
          </cell>
          <cell r="D404">
            <v>23.9</v>
          </cell>
          <cell r="E404" t="str">
            <v>SIURB-E Jan/26</v>
          </cell>
        </row>
        <row r="405">
          <cell r="A405">
            <v>6060008</v>
          </cell>
          <cell r="B405" t="str">
            <v>RETIRADA DE ESTRUTURA METÁLICA INCLUSIVE PERFIS DE FIXAÇÃO</v>
          </cell>
          <cell r="C405" t="str">
            <v>KG</v>
          </cell>
          <cell r="D405">
            <v>2.56</v>
          </cell>
          <cell r="E405" t="str">
            <v>SIURB-E Jan/26</v>
          </cell>
        </row>
        <row r="406">
          <cell r="A406">
            <v>6060010</v>
          </cell>
          <cell r="B406" t="str">
            <v>RETIRADA PARCIAL DE MADEIRAMENTO DE TELHADO - RIPAS</v>
          </cell>
          <cell r="C406" t="str">
            <v>M</v>
          </cell>
          <cell r="D406">
            <v>0.6</v>
          </cell>
          <cell r="E406" t="str">
            <v>SIURB-E Jan/26</v>
          </cell>
        </row>
        <row r="407">
          <cell r="A407">
            <v>6060011</v>
          </cell>
          <cell r="B407" t="str">
            <v>RETIRADA PARCIAL DE MADEIRAMENTO DE TELHADO - CAIBROS</v>
          </cell>
          <cell r="C407" t="str">
            <v>M</v>
          </cell>
          <cell r="D407">
            <v>3.59</v>
          </cell>
          <cell r="E407" t="str">
            <v>SIURB-E Jan/26</v>
          </cell>
        </row>
        <row r="408">
          <cell r="A408">
            <v>6060012</v>
          </cell>
          <cell r="B408" t="str">
            <v>RETIRADA PARCIAL DE MADEIRAMENTO DE TELHADO - VIGAS</v>
          </cell>
          <cell r="C408" t="str">
            <v>M</v>
          </cell>
          <cell r="D408">
            <v>5.98</v>
          </cell>
          <cell r="E408" t="str">
            <v>SIURB-E Jan/26</v>
          </cell>
        </row>
        <row r="409">
          <cell r="A409">
            <v>6060015</v>
          </cell>
          <cell r="B409" t="str">
            <v>RETIRADA DE FERRAGEM PARA MADEIRAMENTO DE TELHADO</v>
          </cell>
          <cell r="C409" t="str">
            <v>UN</v>
          </cell>
          <cell r="D409">
            <v>8.9600000000000009</v>
          </cell>
          <cell r="E409" t="str">
            <v>SIURB-E Jan/26</v>
          </cell>
        </row>
        <row r="410">
          <cell r="A410">
            <v>6060020</v>
          </cell>
          <cell r="B410" t="str">
            <v>RETIRADA DE TELHAS DE BARRO COZIDO OU VIDRO - TIPO FRANCESA</v>
          </cell>
          <cell r="C410" t="str">
            <v>M2</v>
          </cell>
          <cell r="D410">
            <v>12.95</v>
          </cell>
          <cell r="E410" t="str">
            <v>SIURB-E Jan/26</v>
          </cell>
        </row>
        <row r="411">
          <cell r="A411">
            <v>6060021</v>
          </cell>
          <cell r="B411" t="str">
            <v>RETIRADA DE TELHAS DE BARRO COZIDO OU VIDRO - TIPO PAULISTA</v>
          </cell>
          <cell r="C411" t="str">
            <v>M2</v>
          </cell>
          <cell r="D411">
            <v>23.3</v>
          </cell>
          <cell r="E411" t="str">
            <v>SIURB-E Jan/26</v>
          </cell>
        </row>
        <row r="412">
          <cell r="A412">
            <v>6060022</v>
          </cell>
          <cell r="B412" t="str">
            <v>RETIRADA DE TELHAS DE BARRO COZIDO - TIPO SUPER-PAULISTA (PLAN)</v>
          </cell>
          <cell r="C412" t="str">
            <v>M2</v>
          </cell>
          <cell r="D412">
            <v>18.12</v>
          </cell>
          <cell r="E412" t="str">
            <v>SIURB-E Jan/26</v>
          </cell>
        </row>
        <row r="413">
          <cell r="A413">
            <v>6060025</v>
          </cell>
          <cell r="B413" t="str">
            <v>RETIRADA DE TELHAS EM GERAL, EXCLUSIVE TELHAS DE BARRO COZIDO, VIDRO E ESTRUTURAIS DE CRFS</v>
          </cell>
          <cell r="C413" t="str">
            <v>M2</v>
          </cell>
          <cell r="D413">
            <v>9.06</v>
          </cell>
          <cell r="E413" t="str">
            <v>SIURB-E Jan/26</v>
          </cell>
        </row>
        <row r="414">
          <cell r="A414">
            <v>6060028</v>
          </cell>
          <cell r="B414" t="str">
            <v>RETIRADA DE TELHAS ESTRUTURAIS DE CRFS OU CIMENTO AMIANTO - LARGURA ÚTIL=44CM</v>
          </cell>
          <cell r="C414" t="str">
            <v>M2</v>
          </cell>
          <cell r="D414">
            <v>7.77</v>
          </cell>
          <cell r="E414" t="str">
            <v>SIURB-E Jan/26</v>
          </cell>
        </row>
        <row r="415">
          <cell r="A415">
            <v>6060029</v>
          </cell>
          <cell r="B415" t="str">
            <v>RETIRADA DE TELHAS ESTRUTURAIS DE CRFS OU CIMENTO AMIANTO - LARGURA ÚTIL=90CM</v>
          </cell>
          <cell r="C415" t="str">
            <v>M2</v>
          </cell>
          <cell r="D415">
            <v>7.77</v>
          </cell>
          <cell r="E415" t="str">
            <v>SIURB-E Jan/26</v>
          </cell>
        </row>
        <row r="416">
          <cell r="A416">
            <v>6060040</v>
          </cell>
          <cell r="B416" t="str">
            <v>RETIRADA DE CUMEEIRAS OU ESPIGÕES DE BARRO COZIDO OU VIDRO EM GERAL</v>
          </cell>
          <cell r="C416" t="str">
            <v>M</v>
          </cell>
          <cell r="D416">
            <v>7.77</v>
          </cell>
          <cell r="E416" t="str">
            <v>SIURB-E Jan/26</v>
          </cell>
        </row>
        <row r="417">
          <cell r="A417">
            <v>6060090</v>
          </cell>
          <cell r="B417" t="str">
            <v>RETIRADA DE CUMEEIRAS OU ESPIGÕES DE MATERIAIS EM GERAL - EXCLUSIVE BARRO COZIDO OU VIDRO</v>
          </cell>
          <cell r="C417" t="str">
            <v>M</v>
          </cell>
          <cell r="D417">
            <v>5.18</v>
          </cell>
          <cell r="E417" t="str">
            <v>SIURB-E Jan/26</v>
          </cell>
        </row>
        <row r="418">
          <cell r="A418">
            <v>6070000</v>
          </cell>
          <cell r="B418" t="str">
            <v>RECOLOCAÇÕES</v>
          </cell>
          <cell r="C418" t="str">
            <v>.</v>
          </cell>
          <cell r="D418" t="str">
            <v>.</v>
          </cell>
          <cell r="E418" t="str">
            <v>SIURB-E Jan/26</v>
          </cell>
        </row>
        <row r="419">
          <cell r="A419">
            <v>6070010</v>
          </cell>
          <cell r="B419" t="str">
            <v>RECOLOCAÇÃO PARCIAL DE MADEIRAMENTO DE TELHADO - RIPAS</v>
          </cell>
          <cell r="C419" t="str">
            <v>M</v>
          </cell>
          <cell r="D419">
            <v>3</v>
          </cell>
          <cell r="E419" t="str">
            <v>SIURB-E Jan/26</v>
          </cell>
        </row>
        <row r="420">
          <cell r="A420">
            <v>6070011</v>
          </cell>
          <cell r="B420" t="str">
            <v>RECOLOCAÇÃO PARCIAL DE MADEIRAMENTO DE TELHADO - CAIBROS</v>
          </cell>
          <cell r="C420" t="str">
            <v>M</v>
          </cell>
          <cell r="D420">
            <v>9.06</v>
          </cell>
          <cell r="E420" t="str">
            <v>SIURB-E Jan/26</v>
          </cell>
        </row>
        <row r="421">
          <cell r="A421">
            <v>6070012</v>
          </cell>
          <cell r="B421" t="str">
            <v>RECOLOCAÇÃO PARCIAL DE MADEIRAMENTO DE TELHADO - VIGAS</v>
          </cell>
          <cell r="C421" t="str">
            <v>M</v>
          </cell>
          <cell r="D421">
            <v>24.16</v>
          </cell>
          <cell r="E421" t="str">
            <v>SIURB-E Jan/26</v>
          </cell>
        </row>
        <row r="422">
          <cell r="A422">
            <v>6070015</v>
          </cell>
          <cell r="B422" t="str">
            <v>RECOLOCAÇÃO DE FERRAGEM PARA MADEIRAMENTO DE TELHADO</v>
          </cell>
          <cell r="C422" t="str">
            <v>UN</v>
          </cell>
          <cell r="D422">
            <v>17.93</v>
          </cell>
          <cell r="E422" t="str">
            <v>SIURB-E Jan/26</v>
          </cell>
        </row>
        <row r="423">
          <cell r="A423">
            <v>6070020</v>
          </cell>
          <cell r="B423" t="str">
            <v>RECOLOCAÇÃO DE TELHAS DE BARRO COZIDO OU VIDRO - TIPO FRANCESA</v>
          </cell>
          <cell r="C423" t="str">
            <v>M2</v>
          </cell>
          <cell r="D423">
            <v>42.13</v>
          </cell>
          <cell r="E423" t="str">
            <v>SIURB-E Jan/26</v>
          </cell>
        </row>
        <row r="424">
          <cell r="A424">
            <v>6070021</v>
          </cell>
          <cell r="B424" t="str">
            <v>RECOLOCAÇÃO DE TELHAS DE BARRO COZIDO OU VIDRO - TIPO PAULISTA</v>
          </cell>
          <cell r="C424" t="str">
            <v>M2</v>
          </cell>
          <cell r="D424">
            <v>101.99</v>
          </cell>
          <cell r="E424" t="str">
            <v>SIURB-E Jan/26</v>
          </cell>
        </row>
        <row r="425">
          <cell r="A425">
            <v>6070022</v>
          </cell>
          <cell r="B425" t="str">
            <v>RECOLOCAÇÃO DE TELHAS DE BARRO COZIDO - TIPO SUPER-PAULISTA (PLAN)</v>
          </cell>
          <cell r="C425" t="str">
            <v>M2</v>
          </cell>
          <cell r="D425">
            <v>65.459999999999994</v>
          </cell>
          <cell r="E425" t="str">
            <v>SIURB-E Jan/26</v>
          </cell>
        </row>
        <row r="426">
          <cell r="A426">
            <v>6070025</v>
          </cell>
          <cell r="B426" t="str">
            <v>RECOLOCAÇÃO DE TELHAS DE CRF, CIMENTO AMIANTO, ALUMÍNIO OU PLÁSTICO - ONDULADA COMUM</v>
          </cell>
          <cell r="C426" t="str">
            <v>M2</v>
          </cell>
          <cell r="D426">
            <v>17.600000000000001</v>
          </cell>
          <cell r="E426" t="str">
            <v>SIURB-E Jan/26</v>
          </cell>
        </row>
        <row r="427">
          <cell r="A427">
            <v>6070028</v>
          </cell>
          <cell r="B427" t="str">
            <v>RECOLOCAÇÃO DE TELHAS ESTRUTURAIS DE CRFS OU CIMENTO AMIANTO - LARGURA ÚTIL=44CM</v>
          </cell>
          <cell r="C427" t="str">
            <v>M2</v>
          </cell>
          <cell r="D427">
            <v>17.64</v>
          </cell>
          <cell r="E427" t="str">
            <v>SIURB-E Jan/26</v>
          </cell>
        </row>
        <row r="428">
          <cell r="A428">
            <v>6070029</v>
          </cell>
          <cell r="B428" t="str">
            <v>RECOLOCAÇÃO DE TELHAS ESTRUTURAIS DE CRFS OU CIMENTO AMIANTO - LARGURA ÚTIL=90CM</v>
          </cell>
          <cell r="C428" t="str">
            <v>M2</v>
          </cell>
          <cell r="D428">
            <v>17.55</v>
          </cell>
          <cell r="E428" t="str">
            <v>SIURB-E Jan/26</v>
          </cell>
        </row>
        <row r="429">
          <cell r="A429">
            <v>6070040</v>
          </cell>
          <cell r="B429" t="str">
            <v>RECOLOCAÇÃO DE CUMEEIRAS OU ESPIGÕES DE BARRO COZIDO</v>
          </cell>
          <cell r="C429" t="str">
            <v>M</v>
          </cell>
          <cell r="D429">
            <v>30.7</v>
          </cell>
          <cell r="E429" t="str">
            <v>SIURB-E Jan/26</v>
          </cell>
        </row>
        <row r="430">
          <cell r="A430">
            <v>6070090</v>
          </cell>
          <cell r="B430" t="str">
            <v>RECOLOCAÇÃO DE CUMEEIRAS OU ESPIGÕES DE MATERIAIS EM GERAL - EXCLUSIVE BARRO COZIDO OU VIDRO</v>
          </cell>
          <cell r="C430" t="str">
            <v>M</v>
          </cell>
          <cell r="D430">
            <v>13.36</v>
          </cell>
          <cell r="E430" t="str">
            <v>SIURB-E Jan/26</v>
          </cell>
        </row>
        <row r="431">
          <cell r="A431">
            <v>6080000</v>
          </cell>
          <cell r="B431" t="str">
            <v>SERVIÇOS PARCIAIS</v>
          </cell>
          <cell r="C431" t="str">
            <v>.</v>
          </cell>
          <cell r="D431" t="str">
            <v>.</v>
          </cell>
          <cell r="E431" t="str">
            <v>SIURB-E Jan/26</v>
          </cell>
        </row>
        <row r="432">
          <cell r="A432">
            <v>6080001</v>
          </cell>
          <cell r="B432" t="str">
            <v>REVISÃO GERAL DE TELHADOS DE BARRO, INCLUSIVE TOMADA DE GOTEIRA</v>
          </cell>
          <cell r="C432" t="str">
            <v>M2</v>
          </cell>
          <cell r="D432">
            <v>11.02</v>
          </cell>
          <cell r="E432" t="str">
            <v>SIURB-E Jan/26</v>
          </cell>
        </row>
        <row r="433">
          <cell r="A433">
            <v>6080002</v>
          </cell>
          <cell r="B433" t="str">
            <v>REMANEJAMENTO DE TELHAS DE BARRO COZIDO, INCLUSIVE ESCOVAMENTO</v>
          </cell>
          <cell r="C433" t="str">
            <v>M2</v>
          </cell>
          <cell r="D433">
            <v>42.13</v>
          </cell>
          <cell r="E433" t="str">
            <v>SIURB-E Jan/26</v>
          </cell>
        </row>
        <row r="434">
          <cell r="A434">
            <v>6080003</v>
          </cell>
          <cell r="B434" t="str">
            <v>REVISÃO, ESCOVAÇÃO, INCLUSIVE  TOMADA DE GOTEIRAS DE TELHADOS EM GERAL, EXCLUSIVE PARA TELHAS DE BARRO COZIDO OU VIDRO</v>
          </cell>
          <cell r="C434" t="str">
            <v>M2</v>
          </cell>
          <cell r="D434">
            <v>35.020000000000003</v>
          </cell>
          <cell r="E434" t="str">
            <v>SIURB-E Jan/26</v>
          </cell>
        </row>
        <row r="435">
          <cell r="A435">
            <v>6080010</v>
          </cell>
          <cell r="B435" t="str">
            <v>MADEIRAMENTO DE TELHADO, PADRÃO PEROBA - RIPAS 1,5X5CM</v>
          </cell>
          <cell r="C435" t="str">
            <v>M</v>
          </cell>
          <cell r="D435">
            <v>8.57</v>
          </cell>
          <cell r="E435" t="str">
            <v>SIURB-E Jan/26</v>
          </cell>
        </row>
        <row r="436">
          <cell r="A436">
            <v>6080012</v>
          </cell>
          <cell r="B436" t="str">
            <v>MADEIRAMENTO DE TELHADO, PADRÃO PEROBA - CAIBROS 5X6CM</v>
          </cell>
          <cell r="C436" t="str">
            <v>M</v>
          </cell>
          <cell r="D436">
            <v>25.55</v>
          </cell>
          <cell r="E436" t="str">
            <v>SIURB-E Jan/26</v>
          </cell>
        </row>
        <row r="437">
          <cell r="A437">
            <v>6080016</v>
          </cell>
          <cell r="B437" t="str">
            <v>MADEIRAMENTO DE TELHADO, PADRÃO PEROBA - VIGAS 6X12CM</v>
          </cell>
          <cell r="C437" t="str">
            <v>M</v>
          </cell>
          <cell r="D437">
            <v>72.38</v>
          </cell>
          <cell r="E437" t="str">
            <v>SIURB-E Jan/26</v>
          </cell>
        </row>
        <row r="438">
          <cell r="A438">
            <v>6080047</v>
          </cell>
          <cell r="B438" t="str">
            <v>PARAFUSO ROSCA SOBERBA PARA FIXAÇÃO DE TELHAS EM CRFS OU CIMENTO AMIANTO</v>
          </cell>
          <cell r="C438" t="str">
            <v>UN</v>
          </cell>
          <cell r="D438">
            <v>8.49</v>
          </cell>
          <cell r="E438" t="str">
            <v>SIURB-E Jan/26</v>
          </cell>
        </row>
        <row r="439">
          <cell r="A439">
            <v>6080049</v>
          </cell>
          <cell r="B439" t="str">
            <v>GANCHO COM ROSCA UMA EXTREMIDADE PARA FIXAÇÃO DE TELHA ESTRUTURAL TRAPEZOIDAL - 90CM</v>
          </cell>
          <cell r="C439" t="str">
            <v>UN</v>
          </cell>
          <cell r="D439">
            <v>9.49</v>
          </cell>
          <cell r="E439" t="str">
            <v>SIURB-E Jan/26</v>
          </cell>
        </row>
        <row r="440">
          <cell r="A440">
            <v>6080084</v>
          </cell>
          <cell r="B440" t="str">
            <v>PLACA DE VENTILAÇÃO PARA TELHA ESTRUTURAL TRAPEZOIDAL - 90CM</v>
          </cell>
          <cell r="C440" t="str">
            <v>UN</v>
          </cell>
          <cell r="D440">
            <v>18.66</v>
          </cell>
          <cell r="E440" t="str">
            <v>SIURB-E Jan/26</v>
          </cell>
        </row>
        <row r="441">
          <cell r="A441">
            <v>7000000</v>
          </cell>
          <cell r="B441" t="str">
            <v>ESQUADRIAS DE MADEIRA</v>
          </cell>
          <cell r="E441" t="str">
            <v>SIURB-E Jan/26</v>
          </cell>
        </row>
        <row r="442">
          <cell r="A442">
            <v>7001000</v>
          </cell>
          <cell r="B442" t="str">
            <v>PORTAS DE PASSAGEM</v>
          </cell>
          <cell r="C442" t="str">
            <v>.</v>
          </cell>
          <cell r="D442" t="str">
            <v>.</v>
          </cell>
          <cell r="E442" t="str">
            <v>SIURB-E Jan/26</v>
          </cell>
        </row>
        <row r="443">
          <cell r="A443">
            <v>7001003</v>
          </cell>
          <cell r="B443" t="str">
            <v>PORTA LISA ESPECIAL/ SÓLIDA PARA BOX, PARA PORTADORES DE DEFICIÊNCIA FÍSICA - 82X170CM</v>
          </cell>
          <cell r="C443" t="str">
            <v>UN</v>
          </cell>
          <cell r="D443">
            <v>933.98</v>
          </cell>
          <cell r="E443" t="str">
            <v>SIURB-E Jan/26</v>
          </cell>
        </row>
        <row r="444">
          <cell r="A444">
            <v>7001004</v>
          </cell>
          <cell r="B444" t="str">
            <v>PORTA LISA ESPECIAL/ SÓLIDA PARA PORTADORES DE DEFICIÊNCIA FÍSICA - 82X210CM</v>
          </cell>
          <cell r="C444" t="str">
            <v>UN</v>
          </cell>
          <cell r="D444">
            <v>953.86</v>
          </cell>
          <cell r="E444" t="str">
            <v>SIURB-E Jan/26</v>
          </cell>
        </row>
        <row r="445">
          <cell r="A445">
            <v>7001005</v>
          </cell>
          <cell r="B445" t="str">
            <v>PM.05 - PORTA LISA ESPECIAL/ SÓLIDA - 62X210CM</v>
          </cell>
          <cell r="C445" t="str">
            <v>UN</v>
          </cell>
          <cell r="D445">
            <v>598.30999999999995</v>
          </cell>
          <cell r="E445" t="str">
            <v>SIURB-E Jan/26</v>
          </cell>
        </row>
        <row r="446">
          <cell r="A446">
            <v>7001007</v>
          </cell>
          <cell r="B446" t="str">
            <v xml:space="preserve"> PM.07 -  PORTA LISA ESPECIAL/ SÓLIDA - 82X210CM</v>
          </cell>
          <cell r="C446" t="str">
            <v>UN</v>
          </cell>
          <cell r="D446">
            <v>613.54</v>
          </cell>
          <cell r="E446" t="str">
            <v>SIURB-E Jan/26</v>
          </cell>
        </row>
        <row r="447">
          <cell r="A447">
            <v>7001008</v>
          </cell>
          <cell r="B447" t="str">
            <v>PM.08 -  PORTA LISA ESPECIAL/ SÓLIDA - 92X210CM</v>
          </cell>
          <cell r="C447" t="str">
            <v>UN</v>
          </cell>
          <cell r="D447">
            <v>659.49</v>
          </cell>
          <cell r="E447" t="str">
            <v>SIURB-E Jan/26</v>
          </cell>
        </row>
        <row r="448">
          <cell r="A448">
            <v>7001009</v>
          </cell>
          <cell r="B448" t="str">
            <v>PM.09 - PORTA LISA ESPECIAL/ SÓLIDA - 102X210CM</v>
          </cell>
          <cell r="C448" t="str">
            <v>UN</v>
          </cell>
          <cell r="D448">
            <v>714.8</v>
          </cell>
          <cell r="E448" t="str">
            <v>SIURB-E Jan/26</v>
          </cell>
        </row>
        <row r="449">
          <cell r="A449">
            <v>7001011</v>
          </cell>
          <cell r="B449" t="str">
            <v>PM.11 - PORTA LISA COMUM/ ENCABEÇADA - 72X210CM</v>
          </cell>
          <cell r="C449" t="str">
            <v>UN</v>
          </cell>
          <cell r="D449">
            <v>367.75</v>
          </cell>
          <cell r="E449" t="str">
            <v>SIURB-E Jan/26</v>
          </cell>
        </row>
        <row r="450">
          <cell r="A450">
            <v>7001012</v>
          </cell>
          <cell r="B450" t="str">
            <v xml:space="preserve"> PM.12 - PORTA LISA COMUM/ ENCABEÇADA - 82X210CM</v>
          </cell>
          <cell r="C450" t="str">
            <v>UN</v>
          </cell>
          <cell r="D450">
            <v>391.65</v>
          </cell>
          <cell r="E450" t="str">
            <v>SIURB-E Jan/26</v>
          </cell>
        </row>
        <row r="451">
          <cell r="A451">
            <v>7001013</v>
          </cell>
          <cell r="B451" t="str">
            <v>PM.13 - PORTA LISA COMUM/ ENCABEÇADA - 92X210CM</v>
          </cell>
          <cell r="C451" t="str">
            <v>UN</v>
          </cell>
          <cell r="D451">
            <v>486.59</v>
          </cell>
          <cell r="E451" t="str">
            <v>SIURB-E Jan/26</v>
          </cell>
        </row>
        <row r="452">
          <cell r="A452">
            <v>7001014</v>
          </cell>
          <cell r="B452" t="str">
            <v xml:space="preserve"> PM.14 - PORTA LISA COMUM/ ENCABEÇADA - 102X210CM</v>
          </cell>
          <cell r="C452" t="str">
            <v>UN</v>
          </cell>
          <cell r="D452">
            <v>506.74</v>
          </cell>
          <cell r="E452" t="str">
            <v>SIURB-E Jan/26</v>
          </cell>
        </row>
        <row r="453">
          <cell r="A453">
            <v>7001037</v>
          </cell>
          <cell r="B453" t="str">
            <v>PM.37 - PORTA VENEZIANA - 82X210CM</v>
          </cell>
          <cell r="C453" t="str">
            <v>UN</v>
          </cell>
          <cell r="D453">
            <v>1215.29</v>
          </cell>
          <cell r="E453" t="str">
            <v>SIURB-E Jan/26</v>
          </cell>
        </row>
        <row r="454">
          <cell r="A454">
            <v>7001038</v>
          </cell>
          <cell r="B454" t="str">
            <v>PM.38 - PORTA VENEZIANA - 92X210CM</v>
          </cell>
          <cell r="C454" t="str">
            <v>UN</v>
          </cell>
          <cell r="D454">
            <v>1362.6</v>
          </cell>
          <cell r="E454" t="str">
            <v>SIURB-E Jan/26</v>
          </cell>
        </row>
        <row r="455">
          <cell r="A455">
            <v>7001039</v>
          </cell>
          <cell r="B455" t="str">
            <v>PM.39 - PORTA DE MADEIRA LISA COMUM/ ENCABEÇADA DE CORRER, 2 FOLHAS, TRILHO DE ALUMÍNIO</v>
          </cell>
          <cell r="C455" t="str">
            <v>M2</v>
          </cell>
          <cell r="D455">
            <v>433.15</v>
          </cell>
          <cell r="E455" t="str">
            <v>SIURB-E Jan/26</v>
          </cell>
        </row>
        <row r="456">
          <cell r="A456">
            <v>7001045</v>
          </cell>
          <cell r="B456" t="str">
            <v>PM.45 - PORTA DE MADEIRA LISA COMUM/ ENCABEÇADA, 2 FOLHAS - 124X210CM</v>
          </cell>
          <cell r="C456" t="str">
            <v>UN</v>
          </cell>
          <cell r="D456">
            <v>873.11</v>
          </cell>
          <cell r="E456" t="str">
            <v>SIURB-E Jan/26</v>
          </cell>
        </row>
        <row r="457">
          <cell r="A457">
            <v>7001046</v>
          </cell>
          <cell r="B457" t="str">
            <v>PM.46 - PORTA DE MADEIRA LISA COMUM/ ENCABEÇADA - 2 FOLHAS - 144X210CM</v>
          </cell>
          <cell r="C457" t="str">
            <v>UN</v>
          </cell>
          <cell r="D457">
            <v>873.11</v>
          </cell>
          <cell r="E457" t="str">
            <v>SIURB-E Jan/26</v>
          </cell>
        </row>
        <row r="458">
          <cell r="A458">
            <v>7001047</v>
          </cell>
          <cell r="B458" t="str">
            <v>PM.47 - PORTA DE MADEIRA LISA COMUM/ ENCABEÇADA - 2 FOLHAS - 164X210CM</v>
          </cell>
          <cell r="C458" t="str">
            <v>UN</v>
          </cell>
          <cell r="D458">
            <v>873.11</v>
          </cell>
          <cell r="E458" t="str">
            <v>SIURB-E Jan/26</v>
          </cell>
        </row>
        <row r="459">
          <cell r="A459">
            <v>7001048</v>
          </cell>
          <cell r="B459" t="str">
            <v>PM.48 - PORTA DE MADEIRA LISA COMUM/ ENCABEÇADA, 2 FOLHAS - 184X210CM</v>
          </cell>
          <cell r="C459" t="str">
            <v>UN</v>
          </cell>
          <cell r="D459">
            <v>989.65</v>
          </cell>
          <cell r="E459" t="str">
            <v>SIURB-E Jan/26</v>
          </cell>
        </row>
        <row r="460">
          <cell r="A460">
            <v>7001049</v>
          </cell>
          <cell r="B460" t="str">
            <v>PM.49 - PORTA DE MADEIRA LISA COMUM/ ENCABEÇADA, 2 FOLHAS - 204X210CM</v>
          </cell>
          <cell r="C460" t="str">
            <v>UN</v>
          </cell>
          <cell r="D460">
            <v>1029.95</v>
          </cell>
          <cell r="E460" t="str">
            <v>SIURB-E Jan/26</v>
          </cell>
        </row>
        <row r="461">
          <cell r="A461">
            <v>7001050</v>
          </cell>
          <cell r="B461" t="str">
            <v>EM.01 - BATENTE DE MADEIRA (14CM) - PARA PORTA DE 1 FOLHA, SEM BANDEIRA</v>
          </cell>
          <cell r="C461" t="str">
            <v>JG</v>
          </cell>
          <cell r="D461">
            <v>963.71</v>
          </cell>
          <cell r="E461" t="str">
            <v>SIURB-E Jan/26</v>
          </cell>
        </row>
        <row r="462">
          <cell r="A462">
            <v>7001051</v>
          </cell>
          <cell r="B462" t="str">
            <v>EM.01 - BATENTE DE MADEIRA (14CM) - PARA PORTA DE 2 FOLHAS, SEM BANDEIRA</v>
          </cell>
          <cell r="C462" t="str">
            <v>JG</v>
          </cell>
          <cell r="D462">
            <v>947.95</v>
          </cell>
          <cell r="E462" t="str">
            <v>SIURB-E Jan/26</v>
          </cell>
        </row>
        <row r="463">
          <cell r="A463">
            <v>7001052</v>
          </cell>
          <cell r="B463" t="str">
            <v>EM.01 - BATENTE DE MADEIRA (14CM) - PARA PORTA COM BANDEIRA</v>
          </cell>
          <cell r="C463" t="str">
            <v>JG</v>
          </cell>
          <cell r="D463">
            <v>875.06</v>
          </cell>
          <cell r="E463" t="str">
            <v>SIURB-E Jan/26</v>
          </cell>
        </row>
        <row r="464">
          <cell r="A464">
            <v>7001053</v>
          </cell>
          <cell r="B464" t="str">
            <v>EM.01 - BATENTE DE MADEIRA (14CM) - PARA INSTALAÇÕES SANITÁRIAS</v>
          </cell>
          <cell r="C464" t="str">
            <v>JG</v>
          </cell>
          <cell r="D464">
            <v>971.26</v>
          </cell>
          <cell r="E464" t="str">
            <v>SIURB-E Jan/26</v>
          </cell>
        </row>
        <row r="465">
          <cell r="A465">
            <v>7001054</v>
          </cell>
          <cell r="B465" t="str">
            <v>EM.02 - BATENTE DE MADEIRA (25CM) - PARA PORTA DE 1 FOLHA, SEM BANDEIRA</v>
          </cell>
          <cell r="C465" t="str">
            <v>JG</v>
          </cell>
          <cell r="D465">
            <v>945.33</v>
          </cell>
          <cell r="E465" t="str">
            <v>SIURB-E Jan/26</v>
          </cell>
        </row>
        <row r="466">
          <cell r="A466">
            <v>7001055</v>
          </cell>
          <cell r="B466" t="str">
            <v>EM.02 - BATENTE DE MADEIRA (25CM) - PARA PORTA DE 2 FOLHAS, SEM BANDEIRA</v>
          </cell>
          <cell r="C466" t="str">
            <v>JG</v>
          </cell>
          <cell r="D466">
            <v>1327.89</v>
          </cell>
          <cell r="E466" t="str">
            <v>SIURB-E Jan/26</v>
          </cell>
        </row>
        <row r="467">
          <cell r="A467">
            <v>7001056</v>
          </cell>
          <cell r="B467" t="str">
            <v>EM.02 - BATENTE DE MADEIRA (25CM) - PARA PORTA COM BANDEIRA</v>
          </cell>
          <cell r="C467" t="str">
            <v>JG</v>
          </cell>
          <cell r="D467">
            <v>1584.72</v>
          </cell>
          <cell r="E467" t="str">
            <v>SIURB-E Jan/26</v>
          </cell>
        </row>
        <row r="468">
          <cell r="A468">
            <v>7001057</v>
          </cell>
          <cell r="B468" t="str">
            <v>EM.03 - BATENTE DE MADEIRA (9,5CM) - PARA PORTA EM DIVISÓRIA</v>
          </cell>
          <cell r="C468" t="str">
            <v>M</v>
          </cell>
          <cell r="D468">
            <v>81.38</v>
          </cell>
          <cell r="E468" t="str">
            <v>SIURB-E Jan/26</v>
          </cell>
        </row>
        <row r="469">
          <cell r="A469">
            <v>7001075</v>
          </cell>
          <cell r="B469" t="str">
            <v>EM.21 - VISOR FIXO COM VIDRO E REQUADRO DE MADEIRA PARA PORTA</v>
          </cell>
          <cell r="C469" t="str">
            <v>UN</v>
          </cell>
          <cell r="D469">
            <v>312.70999999999998</v>
          </cell>
          <cell r="E469" t="str">
            <v>SIURB-E Jan/26</v>
          </cell>
        </row>
        <row r="470">
          <cell r="A470">
            <v>7001080</v>
          </cell>
          <cell r="B470" t="str">
            <v>EM.26 - FAIXA BATE MACA EM LAMINADO  MELAMÍNICO PARA PORTA DE MADEIRA</v>
          </cell>
          <cell r="C470" t="str">
            <v>M2</v>
          </cell>
          <cell r="D470">
            <v>157.29</v>
          </cell>
          <cell r="E470" t="str">
            <v>SIURB-E Jan/26</v>
          </cell>
        </row>
        <row r="471">
          <cell r="A471">
            <v>7002000</v>
          </cell>
          <cell r="B471" t="str">
            <v>FERRAGENS E COMPLEMENTOS METÁLICOS</v>
          </cell>
          <cell r="C471" t="str">
            <v>.</v>
          </cell>
          <cell r="D471" t="str">
            <v>.</v>
          </cell>
          <cell r="E471" t="str">
            <v>SIURB-E Jan/26</v>
          </cell>
        </row>
        <row r="472">
          <cell r="A472">
            <v>7002002</v>
          </cell>
          <cell r="B472" t="str">
            <v>CONJUNTO DE FECHADURA DE CILINDRO, 55MM, TRÁFEGO INTENSO, MAÇANETA EM ZAMAC, GUARNIÇÕES EM AÇO, ACABAMENTO CROMADO - PARA PORTA INTERNA OU EXTERNA</v>
          </cell>
          <cell r="C472" t="str">
            <v>UN</v>
          </cell>
          <cell r="D472">
            <v>244.97</v>
          </cell>
          <cell r="E472" t="str">
            <v>SIURB-E Jan/26</v>
          </cell>
        </row>
        <row r="473">
          <cell r="A473">
            <v>7002008</v>
          </cell>
          <cell r="B473" t="str">
            <v>CONJUNTO DE FECHADURA DE CILINDRO, CAIXA RASA (22MM) - PORTA COM MONTANTE ESTREITO</v>
          </cell>
          <cell r="C473" t="str">
            <v>UN</v>
          </cell>
          <cell r="D473">
            <v>453.82</v>
          </cell>
          <cell r="E473" t="str">
            <v>SIURB-E Jan/26</v>
          </cell>
        </row>
        <row r="474">
          <cell r="A474">
            <v>7002010</v>
          </cell>
          <cell r="B474" t="str">
            <v>CONJUNTO DE FECHADURA DE CILINDRO, SÓ LINGUETA (55MM) - TRÁFEGO INTENSO - PORTA DE ABRIR</v>
          </cell>
          <cell r="C474" t="str">
            <v>UN</v>
          </cell>
          <cell r="D474">
            <v>196.15</v>
          </cell>
          <cell r="E474" t="str">
            <v>SIURB-E Jan/26</v>
          </cell>
        </row>
        <row r="475">
          <cell r="A475">
            <v>7002012</v>
          </cell>
          <cell r="B475" t="str">
            <v>CONJUNTO DE FECHADURA DE CILINDRO, BICO DE PAPAGAIO (22MM) - PORTA DE CORRER</v>
          </cell>
          <cell r="C475" t="str">
            <v>UN</v>
          </cell>
          <cell r="D475">
            <v>374.56</v>
          </cell>
          <cell r="E475" t="str">
            <v>SIURB-E Jan/26</v>
          </cell>
        </row>
        <row r="476">
          <cell r="A476">
            <v>7002016</v>
          </cell>
          <cell r="B476" t="str">
            <v>FECHADURA TIPO GORGE (55MM) - TRÁFEGO INTENSO, MAÇANETA EM ZEMAC, GUARNIÇÕES EM AÇO, ACABAMENTO CROMADO BRILHANTE</v>
          </cell>
          <cell r="C476" t="str">
            <v>UN</v>
          </cell>
          <cell r="D476">
            <v>384.26</v>
          </cell>
          <cell r="E476" t="str">
            <v>SIURB-E Jan/26</v>
          </cell>
        </row>
        <row r="477">
          <cell r="A477">
            <v>7002031</v>
          </cell>
          <cell r="B477" t="str">
            <v>FECHADURA TIPO TRANQUETA E TRINCO (55MM) - TRÁFEGO INTENSO, MAÇANETA EM ZAMAC, GUARNIÇÕES EM AÇO, ACABAMENTO CROMADO BRILHANTE - PORTA DE SANITÁRIO</v>
          </cell>
          <cell r="C477" t="str">
            <v>UN</v>
          </cell>
          <cell r="D477">
            <v>218.37</v>
          </cell>
          <cell r="E477" t="str">
            <v>SIURB-E Jan/26</v>
          </cell>
        </row>
        <row r="478">
          <cell r="A478">
            <v>7002040</v>
          </cell>
          <cell r="B478" t="str">
            <v>CONJUNTO DE FECHADURA TIPO TETRA - SOMENTE TRANCA</v>
          </cell>
          <cell r="C478" t="str">
            <v>CJ</v>
          </cell>
          <cell r="D478">
            <v>128.69</v>
          </cell>
          <cell r="E478" t="str">
            <v>SIURB-E Jan/26</v>
          </cell>
        </row>
        <row r="479">
          <cell r="A479">
            <v>7002050</v>
          </cell>
          <cell r="B479" t="str">
            <v>TARGETA DE SOBREPOR,TIPO "LIVRE-OCUPADO"- 60X65MM</v>
          </cell>
          <cell r="C479" t="str">
            <v>UN</v>
          </cell>
          <cell r="D479">
            <v>203</v>
          </cell>
          <cell r="E479" t="str">
            <v>SIURB-E Jan/26</v>
          </cell>
        </row>
        <row r="480">
          <cell r="A480">
            <v>7002051</v>
          </cell>
          <cell r="B480" t="str">
            <v>FECHO DE EMBUTIR, TRAVA ACIONADA POR ALAVANCA, 3/4"X400MM - PORTA 2 FOLHAS</v>
          </cell>
          <cell r="C480" t="str">
            <v>UN</v>
          </cell>
          <cell r="D480">
            <v>298.5</v>
          </cell>
          <cell r="E480" t="str">
            <v>SIURB-E Jan/26</v>
          </cell>
        </row>
        <row r="481">
          <cell r="A481">
            <v>7002052</v>
          </cell>
          <cell r="B481" t="str">
            <v>FECHO DE EMBUTIR,TRAVA ACIONADA POR ALAVANCA, 3/4"X200MM - PORTA 2 FOLHAS</v>
          </cell>
          <cell r="C481" t="str">
            <v>UN</v>
          </cell>
          <cell r="D481">
            <v>232.23</v>
          </cell>
          <cell r="E481" t="str">
            <v>SIURB-E Jan/26</v>
          </cell>
        </row>
        <row r="482">
          <cell r="A482">
            <v>7002064</v>
          </cell>
          <cell r="B482" t="str">
            <v>MOLA FECHA-PORTA,TIPO LEVE (AMORTECEDOR HIDRÁULICO)</v>
          </cell>
          <cell r="C482" t="str">
            <v>UN</v>
          </cell>
          <cell r="D482">
            <v>303.55</v>
          </cell>
          <cell r="E482" t="str">
            <v>SIURB-E Jan/26</v>
          </cell>
        </row>
        <row r="483">
          <cell r="A483">
            <v>7002065</v>
          </cell>
          <cell r="B483" t="str">
            <v>MOLA FECHA-PORTA,TIPO PESADO</v>
          </cell>
          <cell r="C483" t="str">
            <v>UN</v>
          </cell>
          <cell r="D483">
            <v>364.67</v>
          </cell>
          <cell r="E483" t="str">
            <v>SIURB-E Jan/26</v>
          </cell>
        </row>
        <row r="484">
          <cell r="A484">
            <v>7002066</v>
          </cell>
          <cell r="B484" t="str">
            <v>MOLA VAI-E-VEM, DE TOPO</v>
          </cell>
          <cell r="C484" t="str">
            <v>UN</v>
          </cell>
          <cell r="D484">
            <v>543.51</v>
          </cell>
          <cell r="E484" t="str">
            <v>SIURB-E Jan/26</v>
          </cell>
        </row>
        <row r="485">
          <cell r="A485">
            <v>7002073</v>
          </cell>
          <cell r="B485" t="str">
            <v>CADEADO DE LATÃO (COM CILINDRO E TRAVA DUPLA) - 35MM PESO MÍNIMO 140G</v>
          </cell>
          <cell r="C485" t="str">
            <v>UN</v>
          </cell>
          <cell r="D485">
            <v>31.12</v>
          </cell>
          <cell r="E485" t="str">
            <v>SIURB-E Jan/26</v>
          </cell>
        </row>
        <row r="486">
          <cell r="A486">
            <v>7002080</v>
          </cell>
          <cell r="B486" t="str">
            <v>PORTA-CADEADO DE FERRO PINTADO - 63MM PESO MÍNIMO 25G</v>
          </cell>
          <cell r="C486" t="str">
            <v>UN</v>
          </cell>
          <cell r="D486">
            <v>14.39</v>
          </cell>
          <cell r="E486" t="str">
            <v>SIURB-E Jan/26</v>
          </cell>
        </row>
        <row r="487">
          <cell r="A487">
            <v>7002081</v>
          </cell>
          <cell r="B487" t="str">
            <v>PORTA-CADEADO DE FERRO PINTADO - 89MM PESO MÍNIMO 115G</v>
          </cell>
          <cell r="C487" t="str">
            <v>UN</v>
          </cell>
          <cell r="D487">
            <v>19.25</v>
          </cell>
          <cell r="E487" t="str">
            <v>SIURB-E Jan/26</v>
          </cell>
        </row>
        <row r="488">
          <cell r="A488">
            <v>7002090</v>
          </cell>
          <cell r="B488" t="str">
            <v>BARRA ANTI-PÂNICO PARA  PORTA 1 FOLHA - COLOCADA</v>
          </cell>
          <cell r="C488" t="str">
            <v>UN</v>
          </cell>
          <cell r="D488">
            <v>1133.99</v>
          </cell>
          <cell r="E488" t="str">
            <v>SIURB-E Jan/26</v>
          </cell>
        </row>
        <row r="489">
          <cell r="A489">
            <v>7002095</v>
          </cell>
          <cell r="B489" t="str">
            <v>RESPIRO PARA ARMÁRIO EM LATÃO CROMADO - DIÂMETRO 10CM</v>
          </cell>
          <cell r="C489" t="str">
            <v>UN</v>
          </cell>
          <cell r="D489">
            <v>65.540000000000006</v>
          </cell>
          <cell r="E489" t="str">
            <v>SIURB-E Jan/26</v>
          </cell>
        </row>
        <row r="490">
          <cell r="A490">
            <v>7003000</v>
          </cell>
          <cell r="B490" t="str">
            <v>PORTAS COM REVESTIMENTO</v>
          </cell>
          <cell r="C490" t="str">
            <v>.</v>
          </cell>
          <cell r="D490" t="str">
            <v>.</v>
          </cell>
          <cell r="E490" t="str">
            <v>SIURB-E Jan/26</v>
          </cell>
        </row>
        <row r="491">
          <cell r="A491">
            <v>7003001</v>
          </cell>
          <cell r="B491" t="str">
            <v>PM.50 - PORTA DE MADEIRA LISA COMUM/ ENCABEÇADA, REVESTIDA COM LAMINADO MELAMÍNICO - 2 FOLHAS 124X210CM</v>
          </cell>
          <cell r="C491" t="str">
            <v>UN</v>
          </cell>
          <cell r="D491">
            <v>1524.35</v>
          </cell>
          <cell r="E491" t="str">
            <v>SIURB-E Jan/26</v>
          </cell>
        </row>
        <row r="492">
          <cell r="A492">
            <v>7003002</v>
          </cell>
          <cell r="B492" t="str">
            <v>PM.51 - PORTA DE MADEIRA LISA COMUM/ ENCABEÇADA, REVESTIDA COM LAMINADO MELAMÍNICO - 2 FOLHAS 144X210CM</v>
          </cell>
          <cell r="C492" t="str">
            <v>UN</v>
          </cell>
          <cell r="D492">
            <v>1631.5</v>
          </cell>
          <cell r="E492" t="str">
            <v>SIURB-E Jan/26</v>
          </cell>
        </row>
        <row r="493">
          <cell r="A493">
            <v>7003003</v>
          </cell>
          <cell r="B493" t="str">
            <v>PM.52 - PORTA DE MADEIRA LISA COMUM/ ENCABEÇADA, REVESTIDA COM LAMINADO MELAMÍNICO - 2 FOLHAS 164X210CM</v>
          </cell>
          <cell r="C493" t="str">
            <v>UN</v>
          </cell>
          <cell r="D493">
            <v>1736.8</v>
          </cell>
          <cell r="E493" t="str">
            <v>SIURB-E Jan/26</v>
          </cell>
        </row>
        <row r="494">
          <cell r="A494">
            <v>7003004</v>
          </cell>
          <cell r="B494" t="str">
            <v>PM.53 - PORTA DE MADEIRA LISA COMUM/ ENCABEÇADA, REVESTIDA COM LAMINADO MELAMÍNICO - 2 FOLHAS 184X210CM</v>
          </cell>
          <cell r="C494" t="str">
            <v>UN</v>
          </cell>
          <cell r="D494">
            <v>1955.46</v>
          </cell>
          <cell r="E494" t="str">
            <v>SIURB-E Jan/26</v>
          </cell>
        </row>
        <row r="495">
          <cell r="A495">
            <v>7003005</v>
          </cell>
          <cell r="B495" t="str">
            <v>PM.54 - PORTA DE MADEIRA LISA COMUM/ ENCABEÇADA, REVESTIDA COM LAMINADO MELAMÍNICO - 2 FOLHAS 204X210CM</v>
          </cell>
          <cell r="C495" t="str">
            <v>UN</v>
          </cell>
          <cell r="D495">
            <v>2100.06</v>
          </cell>
          <cell r="E495" t="str">
            <v>SIURB-E Jan/26</v>
          </cell>
        </row>
        <row r="496">
          <cell r="A496">
            <v>7003017</v>
          </cell>
          <cell r="B496" t="str">
            <v>PM.17 - PORTA LISA COMUM/ ENCABEÇADA REVESTIDA COM LAMINADO MELAMÍNICO - 82X210CM</v>
          </cell>
          <cell r="C496" t="str">
            <v>UN</v>
          </cell>
          <cell r="D496">
            <v>977.31</v>
          </cell>
          <cell r="E496" t="str">
            <v>SIURB-E Jan/26</v>
          </cell>
        </row>
        <row r="497">
          <cell r="A497">
            <v>7003018</v>
          </cell>
          <cell r="B497" t="str">
            <v>PM.18 - PORTA LISA COMUM/ ENCABEÇADA REVESTIDA COM LAMINADO MELAMÍNICO - 92X210CM</v>
          </cell>
          <cell r="C497" t="str">
            <v>UN</v>
          </cell>
          <cell r="D497">
            <v>1118.92</v>
          </cell>
          <cell r="E497" t="str">
            <v>SIURB-E Jan/26</v>
          </cell>
        </row>
        <row r="498">
          <cell r="A498">
            <v>7003019</v>
          </cell>
          <cell r="B498" t="str">
            <v>PM.19 - PORTA LISA COMUM/ ENCABEÇADA REVESTIDA COM LAMINADO MELAMÍNICO - 102X210CM</v>
          </cell>
          <cell r="C498" t="str">
            <v>UN</v>
          </cell>
          <cell r="D498">
            <v>1186.69</v>
          </cell>
          <cell r="E498" t="str">
            <v>SIURB-E Jan/26</v>
          </cell>
        </row>
        <row r="499">
          <cell r="A499">
            <v>7003022</v>
          </cell>
          <cell r="B499" t="str">
            <v>PM.57 - PORTA GUICHÊ EM MADEIRA LISA ESPECIAL/ SÓLIDA - 82X210CM - REVESTIDA COM LAMINADO  MELAMÍNICO</v>
          </cell>
          <cell r="C499" t="str">
            <v>UN</v>
          </cell>
          <cell r="D499">
            <v>1337.69</v>
          </cell>
          <cell r="E499" t="str">
            <v>SIURB-E Jan/26</v>
          </cell>
        </row>
        <row r="500">
          <cell r="A500">
            <v>7009000</v>
          </cell>
          <cell r="B500" t="str">
            <v>ARMÁRIOS</v>
          </cell>
          <cell r="C500" t="str">
            <v>.</v>
          </cell>
          <cell r="D500" t="str">
            <v>.</v>
          </cell>
          <cell r="E500" t="str">
            <v>SIURB-E Jan/26</v>
          </cell>
        </row>
        <row r="501">
          <cell r="A501">
            <v>7009010</v>
          </cell>
          <cell r="B501" t="str">
            <v>ARMÁRIO SEM PORTAS, REVESTIMENTO EXTERNO E INTERNO EM LAMINADO MELAMÍNICO</v>
          </cell>
          <cell r="C501" t="str">
            <v>M2</v>
          </cell>
          <cell r="D501">
            <v>1442.61</v>
          </cell>
          <cell r="E501" t="str">
            <v>SIURB-E Jan/26</v>
          </cell>
        </row>
        <row r="502">
          <cell r="A502">
            <v>7009012</v>
          </cell>
          <cell r="B502" t="str">
            <v>ARMÁRIO COM PORTAS, SEM REVESTIMENTO</v>
          </cell>
          <cell r="C502" t="str">
            <v>M2</v>
          </cell>
          <cell r="D502">
            <v>533.59</v>
          </cell>
          <cell r="E502" t="str">
            <v>SIURB-E Jan/26</v>
          </cell>
        </row>
        <row r="503">
          <cell r="A503">
            <v>7009014</v>
          </cell>
          <cell r="B503" t="str">
            <v>ARMÁRIO COM PORTAS, REVESTIMENTO EXTERNO E INTERNO EM LAMINADO MELAMÍNICO</v>
          </cell>
          <cell r="C503" t="str">
            <v>M2</v>
          </cell>
          <cell r="D503">
            <v>1926.26</v>
          </cell>
          <cell r="E503" t="str">
            <v>SIURB-E Jan/26</v>
          </cell>
        </row>
        <row r="504">
          <cell r="A504">
            <v>7009018</v>
          </cell>
          <cell r="B504" t="str">
            <v>PORTAS PARA ARMÁRIO SEM REVESTIMENTO</v>
          </cell>
          <cell r="C504" t="str">
            <v>M2</v>
          </cell>
          <cell r="D504">
            <v>130.94</v>
          </cell>
          <cell r="E504" t="str">
            <v>SIURB-E Jan/26</v>
          </cell>
        </row>
        <row r="505">
          <cell r="A505">
            <v>7009019</v>
          </cell>
          <cell r="B505" t="str">
            <v>PORTAS PARA ARMÁRIO COM REVESTIMENTO EXTERNO EM LAMINADO MELAMÍNICO</v>
          </cell>
          <cell r="C505" t="str">
            <v>M2</v>
          </cell>
          <cell r="D505">
            <v>309.58</v>
          </cell>
          <cell r="E505" t="str">
            <v>SIURB-E Jan/26</v>
          </cell>
        </row>
        <row r="506">
          <cell r="A506">
            <v>7009020</v>
          </cell>
          <cell r="B506" t="str">
            <v>PORTAS PARA ARMÁRIO COM REVESTIMENTO EXTERNO E INTERNO EM LAMINADO MELAMÍNICO</v>
          </cell>
          <cell r="C506" t="str">
            <v>M2</v>
          </cell>
          <cell r="D506">
            <v>483.65</v>
          </cell>
          <cell r="E506" t="str">
            <v>SIURB-E Jan/26</v>
          </cell>
        </row>
        <row r="507">
          <cell r="A507">
            <v>7009025</v>
          </cell>
          <cell r="B507" t="str">
            <v>PRATELEIRA PARA ARMÁRIO SEM REVESTIMENTO</v>
          </cell>
          <cell r="C507" t="str">
            <v>M2</v>
          </cell>
          <cell r="D507">
            <v>114.06</v>
          </cell>
          <cell r="E507" t="str">
            <v>SIURB-E Jan/26</v>
          </cell>
        </row>
        <row r="508">
          <cell r="A508">
            <v>7009026</v>
          </cell>
          <cell r="B508" t="str">
            <v>PRATELEIRA PARA ARMÁRIO, REVESTIDA EM 1 FACE EM LAMINADO MELAMÍNICO</v>
          </cell>
          <cell r="C508" t="str">
            <v>M2</v>
          </cell>
          <cell r="D508">
            <v>292.70999999999998</v>
          </cell>
          <cell r="E508" t="str">
            <v>SIURB-E Jan/26</v>
          </cell>
        </row>
        <row r="509">
          <cell r="A509">
            <v>7009027</v>
          </cell>
          <cell r="B509" t="str">
            <v>PRATELEIRA PARA ARMÁRIO, REVESTIDA EM 2 FACES, EM LAMINADO MELAMÍNICO</v>
          </cell>
          <cell r="C509" t="str">
            <v>M2</v>
          </cell>
          <cell r="D509">
            <v>466.78</v>
          </cell>
          <cell r="E509" t="str">
            <v>SIURB-E Jan/26</v>
          </cell>
        </row>
        <row r="510">
          <cell r="A510">
            <v>7009030</v>
          </cell>
          <cell r="B510" t="str">
            <v>GAVETA PARA ARMÁRIO SEM REVESTIMENTO</v>
          </cell>
          <cell r="C510" t="str">
            <v>UN</v>
          </cell>
          <cell r="D510">
            <v>55.66</v>
          </cell>
          <cell r="E510" t="str">
            <v>SIURB-E Jan/26</v>
          </cell>
        </row>
        <row r="511">
          <cell r="A511">
            <v>7009031</v>
          </cell>
          <cell r="B511" t="str">
            <v>GAVETA PARA ARMÁRIO,REVESTIMENTO EXTERNO EM LAMINADO MELAMÍNICO</v>
          </cell>
          <cell r="C511" t="str">
            <v>UN</v>
          </cell>
          <cell r="D511">
            <v>112.3</v>
          </cell>
          <cell r="E511" t="str">
            <v>SIURB-E Jan/26</v>
          </cell>
        </row>
        <row r="512">
          <cell r="A512">
            <v>7009032</v>
          </cell>
          <cell r="B512" t="str">
            <v>GAVETA PARA ARMÁRIO, REVESTIMENTO EXTERNO E INTERNO EM LAMINADO MELAMÍNICO</v>
          </cell>
          <cell r="C512" t="str">
            <v>UN</v>
          </cell>
          <cell r="D512">
            <v>214.03</v>
          </cell>
          <cell r="E512" t="str">
            <v>SIURB-E Jan/26</v>
          </cell>
        </row>
        <row r="513">
          <cell r="A513">
            <v>7010000</v>
          </cell>
          <cell r="B513" t="str">
            <v>ARMÁRIOS</v>
          </cell>
          <cell r="C513" t="str">
            <v>.</v>
          </cell>
          <cell r="D513" t="str">
            <v>.</v>
          </cell>
          <cell r="E513" t="str">
            <v>SIURB-E Jan/26</v>
          </cell>
        </row>
        <row r="514">
          <cell r="A514">
            <v>7010013</v>
          </cell>
          <cell r="B514" t="str">
            <v>MM.13 -  ARMÁRIO PARA CUMBUCAS</v>
          </cell>
          <cell r="C514" t="str">
            <v>UN</v>
          </cell>
          <cell r="D514">
            <v>2024.09</v>
          </cell>
          <cell r="E514" t="str">
            <v>SIURB-E Jan/26</v>
          </cell>
        </row>
        <row r="515">
          <cell r="A515">
            <v>7010014</v>
          </cell>
          <cell r="B515" t="str">
            <v>MM.14 -  ARMÁRIO PARA CANECAS</v>
          </cell>
          <cell r="C515" t="str">
            <v>UN</v>
          </cell>
          <cell r="D515">
            <v>2099.06</v>
          </cell>
          <cell r="E515" t="str">
            <v>SIURB-E Jan/26</v>
          </cell>
        </row>
        <row r="516">
          <cell r="A516">
            <v>7010015</v>
          </cell>
          <cell r="B516" t="str">
            <v>MM.15 -  ARMÁRIO PARA PRATOS</v>
          </cell>
          <cell r="C516" t="str">
            <v>UN</v>
          </cell>
          <cell r="D516">
            <v>2449.39</v>
          </cell>
          <cell r="E516" t="str">
            <v>SIURB-E Jan/26</v>
          </cell>
        </row>
        <row r="517">
          <cell r="A517">
            <v>7010020</v>
          </cell>
          <cell r="B517" t="str">
            <v>MM.20 - CABIDE DE MADEIRA PARA SACOLAS</v>
          </cell>
          <cell r="C517" t="str">
            <v>M</v>
          </cell>
          <cell r="D517">
            <v>480.67</v>
          </cell>
          <cell r="E517" t="str">
            <v>SIURB-E Jan/26</v>
          </cell>
        </row>
        <row r="518">
          <cell r="A518">
            <v>7020010</v>
          </cell>
          <cell r="B518" t="str">
            <v>PEITORIL DE MADEIRA</v>
          </cell>
          <cell r="C518" t="str">
            <v>M</v>
          </cell>
          <cell r="D518">
            <v>293.81</v>
          </cell>
          <cell r="E518" t="str">
            <v>SIURB-E Jan/26</v>
          </cell>
        </row>
        <row r="519">
          <cell r="A519">
            <v>7060000</v>
          </cell>
          <cell r="B519" t="str">
            <v>RETIRADAS</v>
          </cell>
          <cell r="C519" t="str">
            <v>.</v>
          </cell>
          <cell r="D519" t="str">
            <v>.</v>
          </cell>
          <cell r="E519" t="str">
            <v>SIURB-E Jan/26</v>
          </cell>
        </row>
        <row r="520">
          <cell r="A520">
            <v>7060001</v>
          </cell>
          <cell r="B520" t="str">
            <v>RETIRADA DE FOLHAS DE PORTA DE PASSAGEM OU JANELA</v>
          </cell>
          <cell r="C520" t="str">
            <v>UN</v>
          </cell>
          <cell r="D520">
            <v>16.93</v>
          </cell>
          <cell r="E520" t="str">
            <v>SIURB-E Jan/26</v>
          </cell>
        </row>
        <row r="521">
          <cell r="A521">
            <v>7060002</v>
          </cell>
          <cell r="B521" t="str">
            <v>RETIRADA DE BATENTES DE MADEIRA</v>
          </cell>
          <cell r="C521" t="str">
            <v>UN</v>
          </cell>
          <cell r="D521">
            <v>70.05</v>
          </cell>
          <cell r="E521" t="str">
            <v>SIURB-E Jan/26</v>
          </cell>
        </row>
        <row r="522">
          <cell r="A522">
            <v>7060008</v>
          </cell>
          <cell r="B522" t="str">
            <v>RETIRADA DE GUARNIÇÕES OU MOLDURAS DE MADEIRA</v>
          </cell>
          <cell r="C522" t="str">
            <v>M</v>
          </cell>
          <cell r="D522">
            <v>2.37</v>
          </cell>
          <cell r="E522" t="str">
            <v>SIURB-E Jan/26</v>
          </cell>
        </row>
        <row r="523">
          <cell r="A523">
            <v>7060010</v>
          </cell>
          <cell r="B523" t="str">
            <v>RETIRADA DE GUICHÊS, INCLUSIVE BATENTE E FERRAGENS</v>
          </cell>
          <cell r="C523" t="str">
            <v>UN</v>
          </cell>
          <cell r="D523">
            <v>70.05</v>
          </cell>
          <cell r="E523" t="str">
            <v>SIURB-E Jan/26</v>
          </cell>
        </row>
        <row r="524">
          <cell r="A524">
            <v>7060050</v>
          </cell>
          <cell r="B524" t="str">
            <v>RETIRADA DE FECHADURAS DE EMBUTIR, COMPLETAS</v>
          </cell>
          <cell r="C524" t="str">
            <v>UN</v>
          </cell>
          <cell r="D524">
            <v>16.93</v>
          </cell>
          <cell r="E524" t="str">
            <v>SIURB-E Jan/26</v>
          </cell>
        </row>
        <row r="525">
          <cell r="A525">
            <v>7060051</v>
          </cell>
          <cell r="B525" t="str">
            <v>RETIRADA DE FECHADURAS, FECHOS OU TARGETAS DE SOBREPOR</v>
          </cell>
          <cell r="C525" t="str">
            <v>UN</v>
          </cell>
          <cell r="D525">
            <v>6.77</v>
          </cell>
          <cell r="E525" t="str">
            <v>SIURB-E Jan/26</v>
          </cell>
        </row>
        <row r="526">
          <cell r="A526">
            <v>7060065</v>
          </cell>
          <cell r="B526" t="str">
            <v>RETIRADA DE MAÇANETAS</v>
          </cell>
          <cell r="C526" t="str">
            <v>PAR</v>
          </cell>
          <cell r="D526">
            <v>9.14</v>
          </cell>
          <cell r="E526" t="str">
            <v>SIURB-E Jan/26</v>
          </cell>
        </row>
        <row r="527">
          <cell r="A527">
            <v>7060066</v>
          </cell>
          <cell r="B527" t="str">
            <v>RETIRADA DE ESPELHOS</v>
          </cell>
          <cell r="C527" t="str">
            <v>PAR</v>
          </cell>
          <cell r="D527">
            <v>5.76</v>
          </cell>
          <cell r="E527" t="str">
            <v>SIURB-E Jan/26</v>
          </cell>
        </row>
        <row r="528">
          <cell r="A528">
            <v>7060067</v>
          </cell>
          <cell r="B528" t="str">
            <v>RETIRADA DE ROSETAS OU ENTRADAS DE CHAVE GORGE</v>
          </cell>
          <cell r="C528" t="str">
            <v>PAR</v>
          </cell>
          <cell r="D528">
            <v>5.76</v>
          </cell>
          <cell r="E528" t="str">
            <v>SIURB-E Jan/26</v>
          </cell>
        </row>
        <row r="529">
          <cell r="A529">
            <v>7060068</v>
          </cell>
          <cell r="B529" t="str">
            <v>RETIRADA DE BORBOLETAS OU LEVANTADORES TIPO "UNHA"</v>
          </cell>
          <cell r="C529" t="str">
            <v>UN</v>
          </cell>
          <cell r="D529">
            <v>4.57</v>
          </cell>
          <cell r="E529" t="str">
            <v>SIURB-E Jan/26</v>
          </cell>
        </row>
        <row r="530">
          <cell r="A530">
            <v>7060070</v>
          </cell>
          <cell r="B530" t="str">
            <v>RETIRADA DE DOBRADIÇAS</v>
          </cell>
          <cell r="C530" t="str">
            <v>UN</v>
          </cell>
          <cell r="D530">
            <v>6.77</v>
          </cell>
          <cell r="E530" t="str">
            <v>SIURB-E Jan/26</v>
          </cell>
        </row>
        <row r="531">
          <cell r="A531">
            <v>7070000</v>
          </cell>
          <cell r="B531" t="str">
            <v>RECOLOCAÇÕES</v>
          </cell>
          <cell r="C531" t="str">
            <v>.</v>
          </cell>
          <cell r="D531" t="str">
            <v>.</v>
          </cell>
          <cell r="E531" t="str">
            <v>SIURB-E Jan/26</v>
          </cell>
        </row>
        <row r="532">
          <cell r="A532">
            <v>7070001</v>
          </cell>
          <cell r="B532" t="str">
            <v>RECOLOCAÇÃO DE FOLHAS DE PORTA DE PASSAGEM OU JANELA</v>
          </cell>
          <cell r="C532" t="str">
            <v>UN</v>
          </cell>
          <cell r="D532">
            <v>131.47</v>
          </cell>
          <cell r="E532" t="str">
            <v>SIURB-E Jan/26</v>
          </cell>
        </row>
        <row r="533">
          <cell r="A533">
            <v>7070002</v>
          </cell>
          <cell r="B533" t="str">
            <v>RECOLOCAÇÃO DE BATENTES MADEIRA</v>
          </cell>
          <cell r="C533" t="str">
            <v>UN</v>
          </cell>
          <cell r="D533">
            <v>77.89</v>
          </cell>
          <cell r="E533" t="str">
            <v>SIURB-E Jan/26</v>
          </cell>
        </row>
        <row r="534">
          <cell r="A534">
            <v>7070008</v>
          </cell>
          <cell r="B534" t="str">
            <v>RECOLOCAÇÃO DE GUARNIÇÕES OU MOLDURAS DE MADEIRA</v>
          </cell>
          <cell r="C534" t="str">
            <v>M</v>
          </cell>
          <cell r="D534">
            <v>2.99</v>
          </cell>
          <cell r="E534" t="str">
            <v>SIURB-E Jan/26</v>
          </cell>
        </row>
        <row r="535">
          <cell r="A535">
            <v>7070010</v>
          </cell>
          <cell r="B535" t="str">
            <v>RECOLOCAÇÃO DE GUICHÊS, INCLUSIVE BATENTE E FERRAGENS</v>
          </cell>
          <cell r="C535" t="str">
            <v>UN</v>
          </cell>
          <cell r="D535">
            <v>112.57</v>
          </cell>
          <cell r="E535" t="str">
            <v>SIURB-E Jan/26</v>
          </cell>
        </row>
        <row r="536">
          <cell r="A536">
            <v>7070050</v>
          </cell>
          <cell r="B536" t="str">
            <v>RECOLOCAÇÃO DE FECHADURAS DE EMBUTIR, COMPLETAS</v>
          </cell>
          <cell r="C536" t="str">
            <v>UN</v>
          </cell>
          <cell r="D536">
            <v>53.85</v>
          </cell>
          <cell r="E536" t="str">
            <v>SIURB-E Jan/26</v>
          </cell>
        </row>
        <row r="537">
          <cell r="A537">
            <v>7070051</v>
          </cell>
          <cell r="B537" t="str">
            <v>RECOLOCAÇÃO DE FECHADURAS, FECHOS OU TARGETAS DE SOBREPOR</v>
          </cell>
          <cell r="C537" t="str">
            <v>UN</v>
          </cell>
          <cell r="D537">
            <v>27.1</v>
          </cell>
          <cell r="E537" t="str">
            <v>SIURB-E Jan/26</v>
          </cell>
        </row>
        <row r="538">
          <cell r="A538">
            <v>7070065</v>
          </cell>
          <cell r="B538" t="str">
            <v>RECOLOCAÇÃO DE MAÇANETAS</v>
          </cell>
          <cell r="C538" t="str">
            <v>PAR</v>
          </cell>
          <cell r="D538">
            <v>5.76</v>
          </cell>
          <cell r="E538" t="str">
            <v>SIURB-E Jan/26</v>
          </cell>
        </row>
        <row r="539">
          <cell r="A539">
            <v>7070066</v>
          </cell>
          <cell r="B539" t="str">
            <v>RECOLOCAÇÃO DE ESPELHOS</v>
          </cell>
          <cell r="C539" t="str">
            <v>PAR</v>
          </cell>
          <cell r="D539">
            <v>5.76</v>
          </cell>
          <cell r="E539" t="str">
            <v>SIURB-E Jan/26</v>
          </cell>
        </row>
        <row r="540">
          <cell r="A540">
            <v>7070067</v>
          </cell>
          <cell r="B540" t="str">
            <v>RECOLOCAÇÃO DE ROSETAS OU ENTRADAS DE CHAVE GORGE</v>
          </cell>
          <cell r="C540" t="str">
            <v>PAR</v>
          </cell>
          <cell r="D540">
            <v>5.76</v>
          </cell>
          <cell r="E540" t="str">
            <v>SIURB-E Jan/26</v>
          </cell>
        </row>
        <row r="541">
          <cell r="A541">
            <v>7070068</v>
          </cell>
          <cell r="B541" t="str">
            <v>RECOLOCAÇÃO DE BORBOLETAS OU LEVANTADORES TIPO "UNHA"</v>
          </cell>
          <cell r="C541" t="str">
            <v>UN</v>
          </cell>
          <cell r="D541">
            <v>4.2300000000000004</v>
          </cell>
          <cell r="E541" t="str">
            <v>SIURB-E Jan/26</v>
          </cell>
        </row>
        <row r="542">
          <cell r="A542">
            <v>7070070</v>
          </cell>
          <cell r="B542" t="str">
            <v>RECOLOCAÇÃO DE DOBRADIÇAS</v>
          </cell>
          <cell r="C542" t="str">
            <v>UN</v>
          </cell>
          <cell r="D542">
            <v>5.76</v>
          </cell>
          <cell r="E542" t="str">
            <v>SIURB-E Jan/26</v>
          </cell>
        </row>
        <row r="543">
          <cell r="A543">
            <v>7080000</v>
          </cell>
          <cell r="B543" t="str">
            <v>SERVIÇOS PARCIAIS</v>
          </cell>
          <cell r="C543" t="str">
            <v>.</v>
          </cell>
          <cell r="D543" t="str">
            <v>.</v>
          </cell>
          <cell r="E543" t="str">
            <v>SIURB-E Jan/26</v>
          </cell>
        </row>
        <row r="544">
          <cell r="A544">
            <v>7080001</v>
          </cell>
          <cell r="B544" t="str">
            <v>GUARNIÇÃO OU MOLDURA DE MADEIRA - 4,5CM</v>
          </cell>
          <cell r="C544" t="str">
            <v>M</v>
          </cell>
          <cell r="D544">
            <v>14.47</v>
          </cell>
          <cell r="E544" t="str">
            <v>SIURB-E Jan/26</v>
          </cell>
        </row>
        <row r="545">
          <cell r="A545">
            <v>7080002</v>
          </cell>
          <cell r="B545" t="str">
            <v>GUARNIÇÃO OU MOLDURA DE MADEIRA - 7,5CM</v>
          </cell>
          <cell r="C545" t="str">
            <v>M</v>
          </cell>
          <cell r="D545">
            <v>20.13</v>
          </cell>
          <cell r="E545" t="str">
            <v>SIURB-E Jan/26</v>
          </cell>
        </row>
        <row r="546">
          <cell r="A546">
            <v>7080003</v>
          </cell>
          <cell r="B546" t="str">
            <v>GUARNIÇÃO OU MOLDURA DE MADEIRA - 10,0CM</v>
          </cell>
          <cell r="C546" t="str">
            <v>M</v>
          </cell>
          <cell r="D546">
            <v>20.260000000000002</v>
          </cell>
          <cell r="E546" t="str">
            <v>SIURB-E Jan/26</v>
          </cell>
        </row>
        <row r="547">
          <cell r="A547">
            <v>7080004</v>
          </cell>
          <cell r="B547" t="str">
            <v>GUARNIÇÃO OU MOLDURA DE MADEIRA - 15,0CM</v>
          </cell>
          <cell r="C547" t="str">
            <v>M</v>
          </cell>
          <cell r="D547">
            <v>38.42</v>
          </cell>
          <cell r="E547" t="str">
            <v>SIURB-E Jan/26</v>
          </cell>
        </row>
        <row r="548">
          <cell r="A548">
            <v>7080010</v>
          </cell>
          <cell r="B548" t="str">
            <v>CONJUNTO DE FECHADURA DE CILINDRO (55MM) - TRÁFEGO INTENSO, MAÇANETA EM ZAMAC, GUARNIÇÕES EM AÇO, ACABAMENTO CROMADO BRILHANTE - INCLUSIVE ADAPTAÇÃO DA FURAÇÃO</v>
          </cell>
          <cell r="C548" t="str">
            <v>UN</v>
          </cell>
          <cell r="D548">
            <v>244.13</v>
          </cell>
          <cell r="E548" t="str">
            <v>SIURB-E Jan/26</v>
          </cell>
        </row>
        <row r="549">
          <cell r="A549">
            <v>7080012</v>
          </cell>
          <cell r="B549" t="str">
            <v>CONJUNTO DE FECHADURA DE CILINDRO, CAIXA RASA (22MM) - PORTA COM MONTANTE ESTREITO - INCLUSIVE ADAPTAÇÃO DA FURAÇÃO</v>
          </cell>
          <cell r="C549" t="str">
            <v>UN</v>
          </cell>
          <cell r="D549">
            <v>442.98</v>
          </cell>
          <cell r="E549" t="str">
            <v>SIURB-E Jan/26</v>
          </cell>
        </row>
        <row r="550">
          <cell r="A550">
            <v>7080013</v>
          </cell>
          <cell r="B550" t="str">
            <v>CONJUNTO DE FECHADURA DE CILINDRO, SÓ LINGUETA (55MM) - TRÁFEGO INTENSO - PORTA DE ABRIR -  INCLUSIVE ADAPTAÇÃO DA FURAÇÃO</v>
          </cell>
          <cell r="C550" t="str">
            <v>UN</v>
          </cell>
          <cell r="D550">
            <v>179.56</v>
          </cell>
          <cell r="E550" t="str">
            <v>SIURB-E Jan/26</v>
          </cell>
        </row>
        <row r="551">
          <cell r="A551">
            <v>7080014</v>
          </cell>
          <cell r="B551" t="str">
            <v>CONJUNTO DE FECHADURA DE CILINDRO, BICO DE PAPAGAIO (22MM) - PORTA DE CORRER - INCUSIVE ADAPTAÇÃO DA FURAÇÃO</v>
          </cell>
          <cell r="C551" t="str">
            <v>UN</v>
          </cell>
          <cell r="D551">
            <v>357.97</v>
          </cell>
          <cell r="E551" t="str">
            <v>SIURB-E Jan/26</v>
          </cell>
        </row>
        <row r="552">
          <cell r="A552">
            <v>7080015</v>
          </cell>
          <cell r="B552" t="str">
            <v>FECHADURA TIPO GORGE, 55MM, TRÁFEGO INTENSO, MAÇANETA EM ZAMAC, GUARNIÇÕES EM AÇO, ACABAMENTO CROMADO BRILHANTE - INCLUSIVE ADAPTAÇÃO DA FURAÇÃO</v>
          </cell>
          <cell r="C552" t="str">
            <v>UN</v>
          </cell>
          <cell r="D552">
            <v>383.42</v>
          </cell>
          <cell r="E552" t="str">
            <v>SIURB-E Jan/26</v>
          </cell>
        </row>
        <row r="553">
          <cell r="A553">
            <v>7080022</v>
          </cell>
          <cell r="B553" t="str">
            <v>TARGETA DE SOBREPOR, TIPO "LIVRE-OCUPADO" - 60X65MM - INCLUSIVE ADAPTAÇÃO E FURAÇÃO</v>
          </cell>
          <cell r="C553" t="str">
            <v>UN</v>
          </cell>
          <cell r="D553">
            <v>186.07</v>
          </cell>
          <cell r="E553" t="str">
            <v>SIURB-E Jan/26</v>
          </cell>
        </row>
        <row r="554">
          <cell r="A554">
            <v>7080035</v>
          </cell>
          <cell r="B554" t="str">
            <v>MAÇANETA EM ZAMAC</v>
          </cell>
          <cell r="C554" t="str">
            <v>UN</v>
          </cell>
          <cell r="D554">
            <v>245.95</v>
          </cell>
          <cell r="E554" t="str">
            <v>SIURB-E Jan/26</v>
          </cell>
        </row>
        <row r="555">
          <cell r="A555">
            <v>7080036</v>
          </cell>
          <cell r="B555" t="str">
            <v>ESPELHO RETANGULAR EM AÇO CROMADO BRILHANTE</v>
          </cell>
          <cell r="C555" t="str">
            <v>PAR</v>
          </cell>
          <cell r="D555">
            <v>131.54</v>
          </cell>
          <cell r="E555" t="str">
            <v>SIURB-E Jan/26</v>
          </cell>
        </row>
        <row r="556">
          <cell r="A556">
            <v>7080037</v>
          </cell>
          <cell r="B556" t="str">
            <v>ROSETA OU ENTRADA DE CILINDRO COM CHAVE GORGE EM AÇO CROMADO BRILHANTE</v>
          </cell>
          <cell r="C556" t="str">
            <v>PAR</v>
          </cell>
          <cell r="D556">
            <v>27.69</v>
          </cell>
          <cell r="E556" t="str">
            <v>SIURB-E Jan/26</v>
          </cell>
        </row>
        <row r="557">
          <cell r="A557">
            <v>7080050</v>
          </cell>
          <cell r="B557" t="str">
            <v>DOBRADIÇA EM AÇO LAMINADO, CROMADA - 3 1/2"X3"</v>
          </cell>
          <cell r="C557" t="str">
            <v>UN</v>
          </cell>
          <cell r="D557">
            <v>32.450000000000003</v>
          </cell>
          <cell r="E557" t="str">
            <v>SIURB-E Jan/26</v>
          </cell>
        </row>
        <row r="558">
          <cell r="A558">
            <v>8000000</v>
          </cell>
          <cell r="B558" t="str">
            <v>ESQUADRIAS METALICAS</v>
          </cell>
          <cell r="E558" t="str">
            <v>SIURB-E Jan/26</v>
          </cell>
        </row>
        <row r="559">
          <cell r="A559">
            <v>8001000</v>
          </cell>
          <cell r="B559" t="str">
            <v>PORTAS</v>
          </cell>
          <cell r="C559" t="str">
            <v>.</v>
          </cell>
          <cell r="D559" t="str">
            <v>.</v>
          </cell>
          <cell r="E559" t="str">
            <v>SIURB-E Jan/26</v>
          </cell>
        </row>
        <row r="560">
          <cell r="A560">
            <v>8001001</v>
          </cell>
          <cell r="B560" t="str">
            <v>PP.01 - PORTA EM FERRO PERFILADO, DUPLA ALMOFADADA - ABRIR, 1 FOLHA</v>
          </cell>
          <cell r="C560" t="str">
            <v>M2</v>
          </cell>
          <cell r="D560">
            <v>1566.24</v>
          </cell>
          <cell r="E560" t="str">
            <v>SIURB-E Jan/26</v>
          </cell>
        </row>
        <row r="561">
          <cell r="A561">
            <v>8001002</v>
          </cell>
          <cell r="B561" t="str">
            <v>PP.02 - PORTA EM FERRO PERFILADO, DUPLA ALMOFADADA - ABRIR, 2 FOLHA</v>
          </cell>
          <cell r="C561" t="str">
            <v>M2</v>
          </cell>
          <cell r="D561">
            <v>1081.3699999999999</v>
          </cell>
          <cell r="E561" t="str">
            <v>SIURB-E Jan/26</v>
          </cell>
        </row>
        <row r="562">
          <cell r="A562">
            <v>8001004</v>
          </cell>
          <cell r="B562" t="str">
            <v>PP.04 - PORTA EM FERRO PERFILADO, MEIO VIDRO COM SUBDIVISÕES - ABRIR, 1 FOLHA</v>
          </cell>
          <cell r="C562" t="str">
            <v>M2</v>
          </cell>
          <cell r="D562">
            <v>1525.18</v>
          </cell>
          <cell r="E562" t="str">
            <v>SIURB-E Jan/26</v>
          </cell>
        </row>
        <row r="563">
          <cell r="A563">
            <v>8001005</v>
          </cell>
          <cell r="B563" t="str">
            <v>PP.05 - PORTA EM FERRO PERFILADO, MEIO VIDRO COM SUBDIVISÕES - ABRIR, 2 FOLHAS</v>
          </cell>
          <cell r="C563" t="str">
            <v>M2</v>
          </cell>
          <cell r="D563">
            <v>784.21</v>
          </cell>
          <cell r="E563" t="str">
            <v>SIURB-E Jan/26</v>
          </cell>
        </row>
        <row r="564">
          <cell r="A564">
            <v>8001006</v>
          </cell>
          <cell r="B564" t="str">
            <v>PP.06 - PORTA EM FERRO PERFILADO, MEIO VIDRO COM SUBDIVISÕES - CORRER</v>
          </cell>
          <cell r="C564" t="str">
            <v>M2</v>
          </cell>
          <cell r="D564">
            <v>911.95</v>
          </cell>
          <cell r="E564" t="str">
            <v>SIURB-E Jan/26</v>
          </cell>
        </row>
        <row r="565">
          <cell r="A565">
            <v>8001010</v>
          </cell>
          <cell r="B565" t="str">
            <v>PORTA EM FERRO PERFILADO (TIPO PP 01)- INSTALAÇÃO SANITÁRIA PARA PORTADORES DE DEFICIÊNCIA - 90 X 210CM</v>
          </cell>
          <cell r="C565" t="str">
            <v>UN</v>
          </cell>
          <cell r="D565">
            <v>3434.43</v>
          </cell>
          <cell r="E565" t="str">
            <v>SIURB-E Jan/26</v>
          </cell>
        </row>
        <row r="566">
          <cell r="A566">
            <v>8001011</v>
          </cell>
          <cell r="B566" t="str">
            <v>PORTA EM FERRO PERFILADO FIXO COMPLEMENTO PORTA (INCLUSIVE VIDRO E PINTURA)</v>
          </cell>
          <cell r="C566" t="str">
            <v>M2</v>
          </cell>
          <cell r="D566">
            <v>591.86</v>
          </cell>
          <cell r="E566" t="str">
            <v>SIURB-E Jan/26</v>
          </cell>
        </row>
        <row r="567">
          <cell r="A567">
            <v>8001019</v>
          </cell>
          <cell r="B567" t="str">
            <v>PF.10 - PORTA EM PERFIL DE CHAPA DOBRADA, MEIO VIDRO - ABRIR, 1 FOLHA</v>
          </cell>
          <cell r="C567" t="str">
            <v>M2</v>
          </cell>
          <cell r="D567">
            <v>863.63</v>
          </cell>
          <cell r="E567" t="str">
            <v>SIURB-E Jan/26</v>
          </cell>
        </row>
        <row r="568">
          <cell r="A568">
            <v>8001025</v>
          </cell>
          <cell r="B568" t="str">
            <v>PF.23 - PORTA EM PERFIL DE CHAPA DOBRADA, VENEZIANA, ABRIR 1 FOLHA</v>
          </cell>
          <cell r="C568" t="str">
            <v>M2</v>
          </cell>
          <cell r="D568">
            <v>988.95</v>
          </cell>
          <cell r="E568" t="str">
            <v>SIURB-E Jan/26</v>
          </cell>
        </row>
        <row r="569">
          <cell r="A569">
            <v>8001026</v>
          </cell>
          <cell r="B569" t="str">
            <v>PF.28 - PORTA EM PERFIL DE CHAPA DOBRADA, VENEZIANA, ABRIR 2 FOLHAS</v>
          </cell>
          <cell r="C569" t="str">
            <v>M2</v>
          </cell>
          <cell r="D569">
            <v>988.95</v>
          </cell>
          <cell r="E569" t="str">
            <v>SIURB-E Jan/26</v>
          </cell>
        </row>
        <row r="570">
          <cell r="A570">
            <v>8001039</v>
          </cell>
          <cell r="B570" t="str">
            <v>PA.10 - PORTA EM ALUMÍNIO ANODIZADO, MEIO VIDRO - ABRIR, 1 FOLHA</v>
          </cell>
          <cell r="C570" t="str">
            <v>M2</v>
          </cell>
          <cell r="D570">
            <v>986.81</v>
          </cell>
          <cell r="E570" t="str">
            <v>SIURB-E Jan/26</v>
          </cell>
        </row>
        <row r="571">
          <cell r="A571">
            <v>8001040</v>
          </cell>
          <cell r="B571" t="str">
            <v>PA.11 - PORTA EM ALUMÍNIO ANODIZADO, MEIO VIDRO, DE ABRIR, 2 FOLHAS</v>
          </cell>
          <cell r="C571" t="str">
            <v>M2</v>
          </cell>
          <cell r="D571">
            <v>1074.6600000000001</v>
          </cell>
          <cell r="E571" t="str">
            <v>SIURB-E Jan/26</v>
          </cell>
        </row>
        <row r="572">
          <cell r="A572">
            <v>8001041</v>
          </cell>
          <cell r="B572" t="str">
            <v>PA.12 - PORTA EM ALUMÍNIO ANODIZADO, MEIO VIDRO - CORRER</v>
          </cell>
          <cell r="C572" t="str">
            <v>M2</v>
          </cell>
          <cell r="D572">
            <v>1059.3399999999999</v>
          </cell>
          <cell r="E572" t="str">
            <v>SIURB-E Jan/26</v>
          </cell>
        </row>
        <row r="573">
          <cell r="A573">
            <v>8001045</v>
          </cell>
          <cell r="B573" t="str">
            <v>PA.16 - PORTA EM ALUMÍNIO ANODIZADO, VENEZIANA - ABRIR, 1 FOLHA</v>
          </cell>
          <cell r="C573" t="str">
            <v>M2</v>
          </cell>
          <cell r="D573">
            <v>837.45</v>
          </cell>
          <cell r="E573" t="str">
            <v>SIURB-E Jan/26</v>
          </cell>
        </row>
        <row r="574">
          <cell r="A574">
            <v>8001050</v>
          </cell>
          <cell r="B574" t="str">
            <v>PORTA DE ENROLAR, EM CHAPA ONDULADA N.22</v>
          </cell>
          <cell r="C574" t="str">
            <v>M2</v>
          </cell>
          <cell r="D574">
            <v>424.03</v>
          </cell>
          <cell r="E574" t="str">
            <v>SIURB-E Jan/26</v>
          </cell>
        </row>
        <row r="575">
          <cell r="A575">
            <v>8001051</v>
          </cell>
          <cell r="B575" t="str">
            <v>PF.20 - PORTA DE ENROLAR, EM TIRAS ARTICULADAS E RAIADAS DE CHAPA N.22</v>
          </cell>
          <cell r="C575" t="str">
            <v>M2</v>
          </cell>
          <cell r="D575">
            <v>395.54</v>
          </cell>
          <cell r="E575" t="str">
            <v>SIURB-E Jan/26</v>
          </cell>
        </row>
        <row r="576">
          <cell r="A576">
            <v>8001059</v>
          </cell>
          <cell r="B576" t="str">
            <v>PF.20 - COLUNA FIXA OU MÓVEL PARA PORTAS OU GRADES DE ENROLAR</v>
          </cell>
          <cell r="C576" t="str">
            <v>M</v>
          </cell>
          <cell r="D576">
            <v>260.04000000000002</v>
          </cell>
          <cell r="E576" t="str">
            <v>SIURB-E Jan/26</v>
          </cell>
        </row>
        <row r="577">
          <cell r="A577">
            <v>8001061</v>
          </cell>
          <cell r="B577" t="str">
            <v>PF.20 - CAVALETE CENTRAL - PARA COLUNA MÓVEL DE PORTA DE ENROLAR</v>
          </cell>
          <cell r="C577" t="str">
            <v>UN</v>
          </cell>
          <cell r="D577">
            <v>28.85</v>
          </cell>
          <cell r="E577" t="str">
            <v>SIURB-E Jan/26</v>
          </cell>
        </row>
        <row r="578">
          <cell r="A578">
            <v>8001070</v>
          </cell>
          <cell r="B578" t="str">
            <v>BATENTE ESPECIAL EM PERFIL DE CHAPA DOBRADA N. 14</v>
          </cell>
          <cell r="C578" t="str">
            <v>M</v>
          </cell>
          <cell r="D578">
            <v>251.3</v>
          </cell>
          <cell r="E578" t="str">
            <v>SIURB-E Jan/26</v>
          </cell>
        </row>
        <row r="579">
          <cell r="A579">
            <v>8001071</v>
          </cell>
          <cell r="B579" t="str">
            <v>EF.02 - BATENTE ESPECIAL EM PERFIL DE CHAPA DOBRADA N. 14</v>
          </cell>
          <cell r="C579" t="str">
            <v>M</v>
          </cell>
          <cell r="D579">
            <v>248.95</v>
          </cell>
          <cell r="E579" t="str">
            <v>SIURB-E Jan/26</v>
          </cell>
        </row>
        <row r="580">
          <cell r="A580">
            <v>8001074</v>
          </cell>
          <cell r="B580" t="str">
            <v>EF.03 - BATENTE EM PERFIL DE CHAPA DOBRADA Nº20,1 FOLHA, SEM BANDEIRA</v>
          </cell>
          <cell r="C580" t="str">
            <v>JG</v>
          </cell>
          <cell r="D580">
            <v>549.5</v>
          </cell>
          <cell r="E580" t="str">
            <v>SIURB-E Jan/26</v>
          </cell>
        </row>
        <row r="581">
          <cell r="A581">
            <v>8001075</v>
          </cell>
          <cell r="B581" t="str">
            <v>EF.04 - BATENTE EM PERFIL DE CHAPA DOBRADA NÚMERO 20, 2 FOLHAS, SEM BANDEIRA</v>
          </cell>
          <cell r="C581" t="str">
            <v>JG</v>
          </cell>
          <cell r="D581">
            <v>665.42</v>
          </cell>
          <cell r="E581" t="str">
            <v>SIURB-E Jan/26</v>
          </cell>
        </row>
        <row r="582">
          <cell r="A582">
            <v>8001080</v>
          </cell>
          <cell r="B582" t="str">
            <v>BATENTE DE ALUMÍNIO PARA DIVISÓRIA DE GRANILITE</v>
          </cell>
          <cell r="C582" t="str">
            <v>JG</v>
          </cell>
          <cell r="D582">
            <v>299.91000000000003</v>
          </cell>
          <cell r="E582" t="str">
            <v>SIURB-E Jan/26</v>
          </cell>
        </row>
        <row r="583">
          <cell r="A583">
            <v>8001086</v>
          </cell>
          <cell r="B583" t="str">
            <v>EP.14/16 - BANDEIRA FIXA EM FERRO PERFILADO COM SUBDIVISÕES PARA VIDRO</v>
          </cell>
          <cell r="C583" t="str">
            <v>M2</v>
          </cell>
          <cell r="D583">
            <v>571.89</v>
          </cell>
          <cell r="E583" t="str">
            <v>SIURB-E Jan/26</v>
          </cell>
        </row>
        <row r="584">
          <cell r="A584">
            <v>8002000</v>
          </cell>
          <cell r="B584" t="str">
            <v>CAIXILHOS</v>
          </cell>
          <cell r="C584" t="str">
            <v>.</v>
          </cell>
          <cell r="D584" t="str">
            <v>.</v>
          </cell>
          <cell r="E584" t="str">
            <v>SIURB-E Jan/26</v>
          </cell>
        </row>
        <row r="585">
          <cell r="A585">
            <v>8002001</v>
          </cell>
          <cell r="B585" t="str">
            <v>CP.01 - CAIXILHO EM FERRO PERFILADO - FIXO, SEM VENTILAÇÃO PERMANENTE</v>
          </cell>
          <cell r="C585" t="str">
            <v>M2</v>
          </cell>
          <cell r="D585">
            <v>571.89</v>
          </cell>
          <cell r="E585" t="str">
            <v>SIURB-E Jan/26</v>
          </cell>
        </row>
        <row r="586">
          <cell r="A586">
            <v>8002003</v>
          </cell>
          <cell r="B586" t="str">
            <v>CP.03 - CAIXILHO EM FERRO PERFILADO - FIXO, COM VENTILAÇÃO PERMANENTE</v>
          </cell>
          <cell r="C586" t="str">
            <v>M2</v>
          </cell>
          <cell r="D586">
            <v>604.02</v>
          </cell>
          <cell r="E586" t="str">
            <v>SIURB-E Jan/26</v>
          </cell>
        </row>
        <row r="587">
          <cell r="A587">
            <v>8002005</v>
          </cell>
          <cell r="B587" t="str">
            <v>CP.05 - CAIXILHO EM FERRO PERFILADO - PIVOTANTE</v>
          </cell>
          <cell r="C587" t="str">
            <v>M2</v>
          </cell>
          <cell r="D587">
            <v>1527.32</v>
          </cell>
          <cell r="E587" t="str">
            <v>SIURB-E Jan/26</v>
          </cell>
        </row>
        <row r="588">
          <cell r="A588">
            <v>8002009</v>
          </cell>
          <cell r="B588" t="str">
            <v>CP.09 - CAIXILHO EM FERRO PERFILADO - MAXIMAR</v>
          </cell>
          <cell r="C588" t="str">
            <v>M2</v>
          </cell>
          <cell r="D588">
            <v>1072.56</v>
          </cell>
          <cell r="E588" t="str">
            <v>SIURB-E Jan/26</v>
          </cell>
        </row>
        <row r="589">
          <cell r="A589">
            <v>8002013</v>
          </cell>
          <cell r="B589" t="str">
            <v>CP.13 - CAIXILHO EM FERRO PERFILADO - BASCULANTE</v>
          </cell>
          <cell r="C589" t="str">
            <v>M2</v>
          </cell>
          <cell r="D589">
            <v>961.96</v>
          </cell>
          <cell r="E589" t="str">
            <v>SIURB-E Jan/26</v>
          </cell>
        </row>
        <row r="590">
          <cell r="A590">
            <v>8002017</v>
          </cell>
          <cell r="B590" t="str">
            <v>CP.17 - CAIXILHO EM FERRO PERFILADO - DE CORRER</v>
          </cell>
          <cell r="C590" t="str">
            <v>M2</v>
          </cell>
          <cell r="D590">
            <v>931.69</v>
          </cell>
          <cell r="E590" t="str">
            <v>SIURB-E Jan/26</v>
          </cell>
        </row>
        <row r="591">
          <cell r="A591">
            <v>8002037</v>
          </cell>
          <cell r="B591" t="str">
            <v>CF.13 - CAIXILHO EM PERFIL DE CHAPA DOBRADA - BASCULANTE</v>
          </cell>
          <cell r="C591" t="str">
            <v>M2</v>
          </cell>
          <cell r="D591">
            <v>1331.48</v>
          </cell>
          <cell r="E591" t="str">
            <v>SIURB-E Jan/26</v>
          </cell>
        </row>
        <row r="592">
          <cell r="A592">
            <v>8002043</v>
          </cell>
          <cell r="B592" t="str">
            <v>CF.19 - CAIXILHO EM PERFIL DE CHAPA DOBRADA, VENEZIANA, FIXO COM VENTILAÇÃO PERMANENTE</v>
          </cell>
          <cell r="C592" t="str">
            <v>M2</v>
          </cell>
          <cell r="D592">
            <v>1092</v>
          </cell>
          <cell r="E592" t="str">
            <v>SIURB-E Jan/26</v>
          </cell>
        </row>
        <row r="593">
          <cell r="A593">
            <v>8002051</v>
          </cell>
          <cell r="B593" t="str">
            <v>CA.02 - CAIXILHO EM ALUMÍNIO ANODIZADO, FIXO, SEM VENTILAÇÃO PERMANENTE</v>
          </cell>
          <cell r="C593" t="str">
            <v>M2</v>
          </cell>
          <cell r="D593">
            <v>635.41999999999996</v>
          </cell>
          <cell r="E593" t="str">
            <v>SIURB-E Jan/26</v>
          </cell>
        </row>
        <row r="594">
          <cell r="A594">
            <v>8002053</v>
          </cell>
          <cell r="B594" t="str">
            <v>CA.04 - CAIXILHO EM ALUMÍNIO ANODIZADO, FIXO, COM VENTILAÇÃO PERMANENTE</v>
          </cell>
          <cell r="C594" t="str">
            <v>M2</v>
          </cell>
          <cell r="D594">
            <v>949.85</v>
          </cell>
          <cell r="E594" t="str">
            <v>SIURB-E Jan/26</v>
          </cell>
        </row>
        <row r="595">
          <cell r="A595">
            <v>8002054</v>
          </cell>
          <cell r="B595" t="str">
            <v>CA.05 - CAIXILHO EM ALUMÍNIO ANODIZADO - PIVOTANTE</v>
          </cell>
          <cell r="C595" t="str">
            <v>M2</v>
          </cell>
          <cell r="D595">
            <v>1485.92</v>
          </cell>
          <cell r="E595" t="str">
            <v>SIURB-E Jan/26</v>
          </cell>
        </row>
        <row r="596">
          <cell r="A596">
            <v>8002058</v>
          </cell>
          <cell r="B596" t="str">
            <v>CA.09 - CAIXILHO EM ALUMÍNIO ANODIZADO - MAXIMAR</v>
          </cell>
          <cell r="C596" t="str">
            <v>M2</v>
          </cell>
          <cell r="D596">
            <v>1070.07</v>
          </cell>
          <cell r="E596" t="str">
            <v>SIURB-E Jan/26</v>
          </cell>
        </row>
        <row r="597">
          <cell r="A597">
            <v>8002062</v>
          </cell>
          <cell r="B597" t="str">
            <v>CA.13 - CAIXILHO EM ALUMÍNIO ANODIZADO - BASCULANTE</v>
          </cell>
          <cell r="C597" t="str">
            <v>M2</v>
          </cell>
          <cell r="D597">
            <v>1737.14</v>
          </cell>
          <cell r="E597" t="str">
            <v>SIURB-E Jan/26</v>
          </cell>
        </row>
        <row r="598">
          <cell r="A598">
            <v>8002066</v>
          </cell>
          <cell r="B598" t="str">
            <v>CA.17 - CAIXILHO EM ALUMÍNIO ANODIZADO VENEZIANA - DE CORRER</v>
          </cell>
          <cell r="C598" t="str">
            <v>M2</v>
          </cell>
          <cell r="D598">
            <v>1088.99</v>
          </cell>
          <cell r="E598" t="str">
            <v>SIURB-E Jan/26</v>
          </cell>
        </row>
        <row r="599">
          <cell r="A599">
            <v>8002067</v>
          </cell>
          <cell r="B599" t="str">
            <v>JANELA EM ALUMÍNIO ANODIZADO - DE CORRER - COM 3 FOLHAS  COM TELA DE AÇO INOX - 1,00 x 1,20 M</v>
          </cell>
          <cell r="C599" t="str">
            <v>M2</v>
          </cell>
          <cell r="D599">
            <v>1099.22</v>
          </cell>
          <cell r="E599" t="str">
            <v>SIURB-E Jan/26</v>
          </cell>
        </row>
        <row r="600">
          <cell r="A600">
            <v>8002068</v>
          </cell>
          <cell r="B600" t="str">
            <v>JANELA EM ALUMÍNIO ANODIZADO - VENEZIANA - 2,00 x 0,60 M</v>
          </cell>
          <cell r="C600" t="str">
            <v>M2</v>
          </cell>
          <cell r="D600">
            <v>1433.67</v>
          </cell>
          <cell r="E600" t="str">
            <v>SIURB-E Jan/26</v>
          </cell>
        </row>
        <row r="601">
          <cell r="A601">
            <v>8002074</v>
          </cell>
          <cell r="B601" t="str">
            <v>EP.06 - GRADE DE PROTEÇÃO EM FERRO REDONDO</v>
          </cell>
          <cell r="C601" t="str">
            <v>M2</v>
          </cell>
          <cell r="D601">
            <v>154.69</v>
          </cell>
          <cell r="E601" t="str">
            <v>SIURB-E Jan/26</v>
          </cell>
        </row>
        <row r="602">
          <cell r="A602">
            <v>8002075</v>
          </cell>
          <cell r="B602" t="str">
            <v>EP.07 - GRADE DE PROTEÇÃO EM FERRO CHATO</v>
          </cell>
          <cell r="C602" t="str">
            <v>M2</v>
          </cell>
          <cell r="D602">
            <v>159.04</v>
          </cell>
          <cell r="E602" t="str">
            <v>SIURB-E Jan/26</v>
          </cell>
        </row>
        <row r="603">
          <cell r="A603">
            <v>8002076</v>
          </cell>
          <cell r="B603" t="str">
            <v>GRADE DE PROTEÇÃO EM FERRO GALVANIZADO ELETROFUNDIDO - BARRA 25X2MM, MALHA 65X132MM</v>
          </cell>
          <cell r="C603" t="str">
            <v>M2</v>
          </cell>
          <cell r="D603">
            <v>290.87</v>
          </cell>
          <cell r="E603" t="str">
            <v>SIURB-E Jan/26</v>
          </cell>
        </row>
        <row r="604">
          <cell r="A604">
            <v>8002080</v>
          </cell>
          <cell r="B604" t="str">
            <v>EP.10 - TELA DE PROTEÇÃO EM ARAME N.12, MALHA DE 1/2" - INCLUSIVE REQUADRO</v>
          </cell>
          <cell r="C604" t="str">
            <v>M2</v>
          </cell>
          <cell r="D604">
            <v>272.81</v>
          </cell>
          <cell r="E604" t="str">
            <v>SIURB-E Jan/26</v>
          </cell>
        </row>
        <row r="605">
          <cell r="A605">
            <v>8002081</v>
          </cell>
          <cell r="B605" t="str">
            <v>EP.11 - TELA MOSQUITEIRO EM ARAME GALVANIZADO MALHA 14, FIO 28 INCLUSIVE  REQUADRO</v>
          </cell>
          <cell r="C605" t="str">
            <v>M2</v>
          </cell>
          <cell r="D605">
            <v>188.74</v>
          </cell>
          <cell r="E605" t="str">
            <v>SIURB-E Jan/26</v>
          </cell>
        </row>
        <row r="606">
          <cell r="A606">
            <v>8003000</v>
          </cell>
          <cell r="B606" t="str">
            <v>PORTAS ESPECIAIS</v>
          </cell>
          <cell r="C606" t="str">
            <v>.</v>
          </cell>
          <cell r="D606" t="str">
            <v>.</v>
          </cell>
          <cell r="E606" t="str">
            <v>SIURB-E Jan/26</v>
          </cell>
        </row>
        <row r="607">
          <cell r="A607">
            <v>8003001</v>
          </cell>
          <cell r="B607" t="str">
            <v>PP.47 - PORTA EM FERRO PERFILADO COM CHAPA PARA ENTRADA DE ÁGUA OU GÁS ENCANADO</v>
          </cell>
          <cell r="C607" t="str">
            <v>M2</v>
          </cell>
          <cell r="D607">
            <v>988.68</v>
          </cell>
          <cell r="E607" t="str">
            <v>SIURB-E Jan/26</v>
          </cell>
        </row>
        <row r="608">
          <cell r="A608">
            <v>8003005</v>
          </cell>
          <cell r="B608" t="str">
            <v>PP.35 - PORTA EM FERRO PERFILADO COM CHAPA PARA ABRIGO DE LIXO</v>
          </cell>
          <cell r="C608" t="str">
            <v>M2</v>
          </cell>
          <cell r="D608">
            <v>480.98</v>
          </cell>
          <cell r="E608" t="str">
            <v>SIURB-E Jan/26</v>
          </cell>
        </row>
        <row r="609">
          <cell r="A609">
            <v>8003006</v>
          </cell>
          <cell r="B609" t="str">
            <v>PP.36 - PORTA EM FERRO PERFILADO COM TELA PARA ABRIGO DE GÁS</v>
          </cell>
          <cell r="C609" t="str">
            <v>M2</v>
          </cell>
          <cell r="D609">
            <v>452.17</v>
          </cell>
          <cell r="E609" t="str">
            <v>SIURB-E Jan/26</v>
          </cell>
        </row>
        <row r="610">
          <cell r="A610">
            <v>8003011</v>
          </cell>
          <cell r="B610" t="str">
            <v>PP.48 - PORTA EM FERRO PERFILADO COM CHAPA PARA PASSA-PRATOS</v>
          </cell>
          <cell r="C610" t="str">
            <v>M2</v>
          </cell>
          <cell r="D610">
            <v>1135.97</v>
          </cell>
          <cell r="E610" t="str">
            <v>SIURB-E Jan/26</v>
          </cell>
        </row>
        <row r="611">
          <cell r="A611">
            <v>8003020</v>
          </cell>
          <cell r="B611" t="str">
            <v>ALÇAPÃO EM FERRO PERFILADO COM CHAPA</v>
          </cell>
          <cell r="C611" t="str">
            <v>M2</v>
          </cell>
          <cell r="D611">
            <v>508.54</v>
          </cell>
          <cell r="E611" t="str">
            <v>SIURB-E Jan/26</v>
          </cell>
        </row>
        <row r="612">
          <cell r="A612">
            <v>8060000</v>
          </cell>
          <cell r="B612" t="str">
            <v>RETIRADAS</v>
          </cell>
          <cell r="C612" t="str">
            <v>.</v>
          </cell>
          <cell r="D612" t="str">
            <v>.</v>
          </cell>
          <cell r="E612" t="str">
            <v>SIURB-E Jan/26</v>
          </cell>
        </row>
        <row r="613">
          <cell r="A613">
            <v>8060001</v>
          </cell>
          <cell r="B613" t="str">
            <v>RETIRADA DE ESQUADRIAS METÁLICAS EM GERAL, PORTAS OU CAIXILHOS</v>
          </cell>
          <cell r="C613" t="str">
            <v>M2</v>
          </cell>
          <cell r="D613">
            <v>40.86</v>
          </cell>
          <cell r="E613" t="str">
            <v>SIURB-E Jan/26</v>
          </cell>
        </row>
        <row r="614">
          <cell r="A614">
            <v>8060005</v>
          </cell>
          <cell r="B614" t="str">
            <v>RETIRADA DE BATENTES METÁLICOS</v>
          </cell>
          <cell r="C614" t="str">
            <v>UN</v>
          </cell>
          <cell r="D614">
            <v>70.05</v>
          </cell>
          <cell r="E614" t="str">
            <v>SIURB-E Jan/26</v>
          </cell>
        </row>
        <row r="615">
          <cell r="A615">
            <v>8060020</v>
          </cell>
          <cell r="B615" t="str">
            <v>RETIRADA DE BRAÇO DE ALAVANCA</v>
          </cell>
          <cell r="C615" t="str">
            <v>UN</v>
          </cell>
          <cell r="D615">
            <v>23.46</v>
          </cell>
          <cell r="E615" t="str">
            <v>SIURB-E Jan/26</v>
          </cell>
        </row>
        <row r="616">
          <cell r="A616">
            <v>8060021</v>
          </cell>
          <cell r="B616" t="str">
            <v>RETIRADA DE ALAVANCA</v>
          </cell>
          <cell r="C616" t="str">
            <v>UN</v>
          </cell>
          <cell r="D616">
            <v>18.77</v>
          </cell>
          <cell r="E616" t="str">
            <v>SIURB-E Jan/26</v>
          </cell>
        </row>
        <row r="617">
          <cell r="A617">
            <v>8060022</v>
          </cell>
          <cell r="B617" t="str">
            <v>RETIRADA DE PUXADOR DE ENGATE, PARA CAIXILHOS DE CORRER</v>
          </cell>
          <cell r="C617" t="str">
            <v>UN</v>
          </cell>
          <cell r="D617">
            <v>6.57</v>
          </cell>
          <cell r="E617" t="str">
            <v>SIURB-E Jan/26</v>
          </cell>
        </row>
        <row r="618">
          <cell r="A618">
            <v>8070000</v>
          </cell>
          <cell r="B618" t="str">
            <v>RECOLOCAÇÕES</v>
          </cell>
          <cell r="C618" t="str">
            <v>.</v>
          </cell>
          <cell r="D618" t="str">
            <v>.</v>
          </cell>
          <cell r="E618" t="str">
            <v>SIURB-E Jan/26</v>
          </cell>
        </row>
        <row r="619">
          <cell r="A619">
            <v>8070001</v>
          </cell>
          <cell r="B619" t="str">
            <v>RECOLOCAÇÃO DE ESQUADRIAS METÁLICAS EM GERAL, PORTAS OU CAIXILHOS</v>
          </cell>
          <cell r="C619" t="str">
            <v>M2</v>
          </cell>
          <cell r="D619">
            <v>58.37</v>
          </cell>
          <cell r="E619" t="str">
            <v>SIURB-E Jan/26</v>
          </cell>
        </row>
        <row r="620">
          <cell r="A620">
            <v>8070005</v>
          </cell>
          <cell r="B620" t="str">
            <v>RECOLOCAÇÃO DE BATENTES METÁLICOS</v>
          </cell>
          <cell r="C620" t="str">
            <v>UN</v>
          </cell>
          <cell r="D620">
            <v>75.88</v>
          </cell>
          <cell r="E620" t="str">
            <v>SIURB-E Jan/26</v>
          </cell>
        </row>
        <row r="621">
          <cell r="A621">
            <v>8070020</v>
          </cell>
          <cell r="B621" t="str">
            <v>RECOLOCAÇÃO DE BRAÇO DE ALAVANCA</v>
          </cell>
          <cell r="C621" t="str">
            <v>M</v>
          </cell>
          <cell r="D621">
            <v>56.3</v>
          </cell>
          <cell r="E621" t="str">
            <v>SIURB-E Jan/26</v>
          </cell>
        </row>
        <row r="622">
          <cell r="A622">
            <v>8070021</v>
          </cell>
          <cell r="B622" t="str">
            <v>RECOLOCAÇÃO DE ALAVANCA</v>
          </cell>
          <cell r="C622" t="str">
            <v>UN</v>
          </cell>
          <cell r="D622">
            <v>51.61</v>
          </cell>
          <cell r="E622" t="str">
            <v>SIURB-E Jan/26</v>
          </cell>
        </row>
        <row r="623">
          <cell r="A623">
            <v>8070022</v>
          </cell>
          <cell r="B623" t="str">
            <v>RECOLOCAÇÃO DE PUXADOR DE ENGATE, PARA CAIXILHOS DE CORRER</v>
          </cell>
          <cell r="C623" t="str">
            <v>UN</v>
          </cell>
          <cell r="D623">
            <v>9.3800000000000008</v>
          </cell>
          <cell r="E623" t="str">
            <v>SIURB-E Jan/26</v>
          </cell>
        </row>
        <row r="624">
          <cell r="A624">
            <v>8080000</v>
          </cell>
          <cell r="B624" t="str">
            <v>SERVIÇOS PARCIAIS</v>
          </cell>
          <cell r="C624" t="str">
            <v>.</v>
          </cell>
          <cell r="D624" t="str">
            <v>.</v>
          </cell>
          <cell r="E624" t="str">
            <v>SIURB-E Jan/26</v>
          </cell>
        </row>
        <row r="625">
          <cell r="A625">
            <v>8080020</v>
          </cell>
          <cell r="B625" t="str">
            <v>BRAÇO DE ALAVANCA EM FERRO CHATO</v>
          </cell>
          <cell r="C625" t="str">
            <v>M</v>
          </cell>
          <cell r="D625">
            <v>62.1</v>
          </cell>
          <cell r="E625" t="str">
            <v>SIURB-E Jan/26</v>
          </cell>
        </row>
        <row r="626">
          <cell r="A626">
            <v>8080021</v>
          </cell>
          <cell r="B626" t="str">
            <v>ALAVANCA EM METAL CROMADO, PARA CAIXILHOS BASCULANTES</v>
          </cell>
          <cell r="C626" t="str">
            <v>UN</v>
          </cell>
          <cell r="D626">
            <v>66.56</v>
          </cell>
          <cell r="E626" t="str">
            <v>SIURB-E Jan/26</v>
          </cell>
        </row>
        <row r="627">
          <cell r="A627">
            <v>8080049</v>
          </cell>
          <cell r="B627" t="str">
            <v>CAIXILHOS E TROCA DE REBITES</v>
          </cell>
          <cell r="C627" t="str">
            <v>M2</v>
          </cell>
          <cell r="D627">
            <v>6.56</v>
          </cell>
          <cell r="E627" t="str">
            <v>SIURB-E Jan/26</v>
          </cell>
        </row>
        <row r="628">
          <cell r="A628">
            <v>8080050</v>
          </cell>
          <cell r="B628" t="str">
            <v>FERRO TRABALHADO - CAIXILHOS E PEQUENAS PEÇAS DE SERRALHERIA</v>
          </cell>
          <cell r="C628" t="str">
            <v>KG</v>
          </cell>
          <cell r="D628">
            <v>14.49</v>
          </cell>
          <cell r="E628" t="str">
            <v>SIURB-E Jan/26</v>
          </cell>
        </row>
        <row r="629">
          <cell r="A629">
            <v>8080051</v>
          </cell>
          <cell r="B629" t="str">
            <v>ALUMÍNIO EXTRUDADO TRABALHADO - CAIXILHOS E PEQUENAS PEÇAS DE SERRALHERIA</v>
          </cell>
          <cell r="C629" t="str">
            <v>KG</v>
          </cell>
          <cell r="D629">
            <v>101.91</v>
          </cell>
          <cell r="E629" t="str">
            <v>SIURB-E Jan/26</v>
          </cell>
        </row>
        <row r="630">
          <cell r="A630">
            <v>8080060</v>
          </cell>
          <cell r="B630" t="str">
            <v>PUXADOR ALAVANCA MAXIM-AR PARA JANELA</v>
          </cell>
          <cell r="C630" t="str">
            <v>UN</v>
          </cell>
          <cell r="D630">
            <v>36.49</v>
          </cell>
          <cell r="E630" t="str">
            <v>SIURB-E Jan/26</v>
          </cell>
        </row>
        <row r="631">
          <cell r="A631">
            <v>9000000</v>
          </cell>
          <cell r="B631" t="str">
            <v>INSTALACOES ELETRICAS</v>
          </cell>
          <cell r="E631" t="str">
            <v>SIURB-E Jan/26</v>
          </cell>
        </row>
        <row r="632">
          <cell r="A632">
            <v>9001000</v>
          </cell>
          <cell r="B632" t="str">
            <v>ENTRADA DE ENERGIA E TELEFONE</v>
          </cell>
          <cell r="C632" t="str">
            <v>.</v>
          </cell>
          <cell r="D632" t="str">
            <v>.</v>
          </cell>
          <cell r="E632" t="str">
            <v>SIURB-E Jan/26</v>
          </cell>
        </row>
        <row r="633">
          <cell r="A633">
            <v>9001053</v>
          </cell>
          <cell r="B633" t="str">
            <v>ENTRADA AÉREA DE ENERGIA E TELEFONE - 13 À 16KVA</v>
          </cell>
          <cell r="C633" t="str">
            <v>UN</v>
          </cell>
          <cell r="D633">
            <v>4499.17</v>
          </cell>
          <cell r="E633" t="str">
            <v>SIURB-E Jan/26</v>
          </cell>
        </row>
        <row r="634">
          <cell r="A634">
            <v>9001054</v>
          </cell>
          <cell r="B634" t="str">
            <v>ENTRADA AÉREA DE ENERGIA E TELEFONE - 17 À 20KVA</v>
          </cell>
          <cell r="C634" t="str">
            <v>UN</v>
          </cell>
          <cell r="D634">
            <v>4499.17</v>
          </cell>
          <cell r="E634" t="str">
            <v>SIURB-E Jan/26</v>
          </cell>
        </row>
        <row r="635">
          <cell r="A635">
            <v>9001055</v>
          </cell>
          <cell r="B635" t="str">
            <v>ENTRADA AÉREA DE ENERGIA E TELEFONE - 21 À 23KVA</v>
          </cell>
          <cell r="C635" t="str">
            <v>UN</v>
          </cell>
          <cell r="D635">
            <v>5333.88</v>
          </cell>
          <cell r="E635" t="str">
            <v>SIURB-E Jan/26</v>
          </cell>
        </row>
        <row r="636">
          <cell r="A636">
            <v>9001056</v>
          </cell>
          <cell r="B636" t="str">
            <v>LD.06 - ENTRADA AÉREA DE ENERGIA E TELEFONE - 24 À 30KVA</v>
          </cell>
          <cell r="C636" t="str">
            <v>UN</v>
          </cell>
          <cell r="D636">
            <v>8978.16</v>
          </cell>
          <cell r="E636" t="str">
            <v>SIURB-E Jan/26</v>
          </cell>
        </row>
        <row r="637">
          <cell r="A637">
            <v>9001057</v>
          </cell>
          <cell r="B637" t="str">
            <v>LD.07 - ENTRADA AÉREA DE ENERGIA E TELEFONE - 31 À 39KVA</v>
          </cell>
          <cell r="C637" t="str">
            <v>UN</v>
          </cell>
          <cell r="D637">
            <v>10363.780000000001</v>
          </cell>
          <cell r="E637" t="str">
            <v>SIURB-E Jan/26</v>
          </cell>
        </row>
        <row r="638">
          <cell r="A638">
            <v>9001058</v>
          </cell>
          <cell r="B638" t="str">
            <v>LD.08 - ENTRADA AÉREA DE ENERGIA E TELEFONE - 40 À 47KVA</v>
          </cell>
          <cell r="C638" t="str">
            <v>UN</v>
          </cell>
          <cell r="D638">
            <v>11576.8</v>
          </cell>
          <cell r="E638" t="str">
            <v>SIURB-E Jan/26</v>
          </cell>
        </row>
        <row r="639">
          <cell r="A639">
            <v>9001059</v>
          </cell>
          <cell r="B639" t="str">
            <v>LD.09 - ENTRADA AÉREA DE ENERGIA E TELEFONE - 48 À 54KVA</v>
          </cell>
          <cell r="C639" t="str">
            <v>UN</v>
          </cell>
          <cell r="D639">
            <v>13503.21</v>
          </cell>
          <cell r="E639" t="str">
            <v>SIURB-E Jan/26</v>
          </cell>
        </row>
        <row r="640">
          <cell r="A640">
            <v>9001060</v>
          </cell>
          <cell r="B640" t="str">
            <v>LD.10 - ENTRADA AÉREA DE ENERGIA E TELEFONE - 55 À 62KVA</v>
          </cell>
          <cell r="C640" t="str">
            <v>UN</v>
          </cell>
          <cell r="D640">
            <v>14566.71</v>
          </cell>
          <cell r="E640" t="str">
            <v>SIURB-E Jan/26</v>
          </cell>
        </row>
        <row r="641">
          <cell r="A641">
            <v>9001061</v>
          </cell>
          <cell r="B641" t="str">
            <v>LD.11 - ENTRADA AÉREA DE ENERGIA E TELEFONE - 63 À 70KVA</v>
          </cell>
          <cell r="C641" t="str">
            <v>UN</v>
          </cell>
          <cell r="D641">
            <v>15867.28</v>
          </cell>
          <cell r="E641" t="str">
            <v>SIURB-E Jan/26</v>
          </cell>
        </row>
        <row r="642">
          <cell r="A642">
            <v>9001062</v>
          </cell>
          <cell r="B642" t="str">
            <v>LD.12 - ENTRADA AÉREA DE ENERGIA E TELEFONE - 71 À 75KVA</v>
          </cell>
          <cell r="C642" t="str">
            <v>UN</v>
          </cell>
          <cell r="D642">
            <v>17667.55</v>
          </cell>
          <cell r="E642" t="str">
            <v>SIURB-E Jan/26</v>
          </cell>
        </row>
        <row r="643">
          <cell r="A643">
            <v>9001090</v>
          </cell>
          <cell r="B643" t="str">
            <v>ENTRADA AÉREA DE TELEFONE</v>
          </cell>
          <cell r="C643" t="str">
            <v>UN</v>
          </cell>
          <cell r="D643">
            <v>1621.5</v>
          </cell>
          <cell r="E643" t="str">
            <v>SIURB-E Jan/26</v>
          </cell>
        </row>
        <row r="644">
          <cell r="A644">
            <v>9002000</v>
          </cell>
          <cell r="B644" t="str">
            <v>ELETRODUTOS - BT</v>
          </cell>
          <cell r="C644" t="str">
            <v>.</v>
          </cell>
          <cell r="D644" t="str">
            <v>.</v>
          </cell>
          <cell r="E644" t="str">
            <v>SIURB-E Jan/26</v>
          </cell>
        </row>
        <row r="645">
          <cell r="A645">
            <v>9002001</v>
          </cell>
          <cell r="B645" t="str">
            <v>ELETRODUTO DE PVC RÍGIDO, ROSCÁVEL - 20MM (1/2")</v>
          </cell>
          <cell r="C645" t="str">
            <v>M</v>
          </cell>
          <cell r="D645">
            <v>24.32</v>
          </cell>
          <cell r="E645" t="str">
            <v>SIURB-E Jan/26</v>
          </cell>
        </row>
        <row r="646">
          <cell r="A646">
            <v>9002002</v>
          </cell>
          <cell r="B646" t="str">
            <v>ELETRODUTO DE PVC RÍGIDO, ROSCÁVEL - 25MM (3/4")</v>
          </cell>
          <cell r="C646" t="str">
            <v>M</v>
          </cell>
          <cell r="D646">
            <v>25.04</v>
          </cell>
          <cell r="E646" t="str">
            <v>SIURB-E Jan/26</v>
          </cell>
        </row>
        <row r="647">
          <cell r="A647">
            <v>9002003</v>
          </cell>
          <cell r="B647" t="str">
            <v>ELETRODUTO DE PVC RÍGIDO, ROSCÁVEL - 32MM (1")</v>
          </cell>
          <cell r="C647" t="str">
            <v>M</v>
          </cell>
          <cell r="D647">
            <v>27.59</v>
          </cell>
          <cell r="E647" t="str">
            <v>SIURB-E Jan/26</v>
          </cell>
        </row>
        <row r="648">
          <cell r="A648">
            <v>9002004</v>
          </cell>
          <cell r="B648" t="str">
            <v>ELETRODUTO DE PVC RÍGIDO, ROSCÁVEL - 40MM (1 1/4")</v>
          </cell>
          <cell r="C648" t="str">
            <v>M</v>
          </cell>
          <cell r="D648">
            <v>42.86</v>
          </cell>
          <cell r="E648" t="str">
            <v>SIURB-E Jan/26</v>
          </cell>
        </row>
        <row r="649">
          <cell r="A649">
            <v>9002005</v>
          </cell>
          <cell r="B649" t="str">
            <v>ELETRODUTO DE PVC RÍGIDO, ROSCÁVEL - 50MM (1 1/2")</v>
          </cell>
          <cell r="C649" t="str">
            <v>M</v>
          </cell>
          <cell r="D649">
            <v>47.01</v>
          </cell>
          <cell r="E649" t="str">
            <v>SIURB-E Jan/26</v>
          </cell>
        </row>
        <row r="650">
          <cell r="A650">
            <v>9002006</v>
          </cell>
          <cell r="B650" t="str">
            <v>ELETRODUTO DE PVC RÍGIDO, ROSCÁVEL - 60MM (2")</v>
          </cell>
          <cell r="C650" t="str">
            <v>M</v>
          </cell>
          <cell r="D650">
            <v>53.93</v>
          </cell>
          <cell r="E650" t="str">
            <v>SIURB-E Jan/26</v>
          </cell>
        </row>
        <row r="651">
          <cell r="A651">
            <v>9002007</v>
          </cell>
          <cell r="B651" t="str">
            <v>ELETRODUTO DE PVC RÍGIDO, ROSCÁVEL - 75MM (2 1/2")</v>
          </cell>
          <cell r="C651" t="str">
            <v>M</v>
          </cell>
          <cell r="D651">
            <v>85.17</v>
          </cell>
          <cell r="E651" t="str">
            <v>SIURB-E Jan/26</v>
          </cell>
        </row>
        <row r="652">
          <cell r="A652">
            <v>9002008</v>
          </cell>
          <cell r="B652" t="str">
            <v>ELETRODUTO DE PVC RÍGIDO, ROSCÁVEL - 85MM (3")</v>
          </cell>
          <cell r="C652" t="str">
            <v>M</v>
          </cell>
          <cell r="D652">
            <v>81.06</v>
          </cell>
          <cell r="E652" t="str">
            <v>SIURB-E Jan/26</v>
          </cell>
        </row>
        <row r="653">
          <cell r="A653">
            <v>9002009</v>
          </cell>
          <cell r="B653" t="str">
            <v>ELETRODUTO DE PVC RÍGIDO, ROSCÁVEL - 110MM (4")</v>
          </cell>
          <cell r="C653" t="str">
            <v>M</v>
          </cell>
          <cell r="D653">
            <v>121.15</v>
          </cell>
          <cell r="E653" t="str">
            <v>SIURB-E Jan/26</v>
          </cell>
        </row>
        <row r="654">
          <cell r="A654">
            <v>9002011</v>
          </cell>
          <cell r="B654" t="str">
            <v>ELETRODUTO DE AÇO GALVANIZADO ELETROLÍTICO, TIPO LEVE I - 3/4"</v>
          </cell>
          <cell r="C654" t="str">
            <v>M</v>
          </cell>
          <cell r="D654">
            <v>40.869999999999997</v>
          </cell>
          <cell r="E654" t="str">
            <v>SIURB-E Jan/26</v>
          </cell>
        </row>
        <row r="655">
          <cell r="A655">
            <v>9002012</v>
          </cell>
          <cell r="B655" t="str">
            <v>ELETRODUTO DE AÇO GALVANIZADO ELETROLÍTICO, TIPO LEVE I - 1"</v>
          </cell>
          <cell r="C655" t="str">
            <v>M</v>
          </cell>
          <cell r="D655">
            <v>43.63</v>
          </cell>
          <cell r="E655" t="str">
            <v>SIURB-E Jan/26</v>
          </cell>
        </row>
        <row r="656">
          <cell r="A656">
            <v>9002013</v>
          </cell>
          <cell r="B656" t="str">
            <v>ELETRODUTO DE AÇO GALVANIZADO ELETROLÍTICO, TIPO LEVE I - 1 1/4"</v>
          </cell>
          <cell r="C656" t="str">
            <v>M</v>
          </cell>
          <cell r="D656">
            <v>62.73</v>
          </cell>
          <cell r="E656" t="str">
            <v>SIURB-E Jan/26</v>
          </cell>
        </row>
        <row r="657">
          <cell r="A657">
            <v>9002014</v>
          </cell>
          <cell r="B657" t="str">
            <v>ELETRODUTO DE AÇO GALVANIZADO ELETROLÍTICO, TIPO LEVE I - 1 1/2"</v>
          </cell>
          <cell r="C657" t="str">
            <v>M</v>
          </cell>
          <cell r="D657">
            <v>66.25</v>
          </cell>
          <cell r="E657" t="str">
            <v>SIURB-E Jan/26</v>
          </cell>
        </row>
        <row r="658">
          <cell r="A658">
            <v>9002015</v>
          </cell>
          <cell r="B658" t="str">
            <v>ELETRODUTO DE AÇO GALVANIZADO ELETROLÍTICO, TIPO LEVE I - 2"</v>
          </cell>
          <cell r="C658" t="str">
            <v>M</v>
          </cell>
          <cell r="D658">
            <v>79.959999999999994</v>
          </cell>
          <cell r="E658" t="str">
            <v>SIURB-E Jan/26</v>
          </cell>
        </row>
        <row r="659">
          <cell r="A659">
            <v>9002016</v>
          </cell>
          <cell r="B659" t="str">
            <v>ELETRODUTO DE AÇO GALVANIZADO ELETROLÍTICO, TIPO LEVE I - 2 1/2"</v>
          </cell>
          <cell r="C659" t="str">
            <v>M</v>
          </cell>
          <cell r="D659">
            <v>103.28</v>
          </cell>
          <cell r="E659" t="str">
            <v>SIURB-E Jan/26</v>
          </cell>
        </row>
        <row r="660">
          <cell r="A660">
            <v>9002017</v>
          </cell>
          <cell r="B660" t="str">
            <v>ELETRODUTO DE AÇO GALVANIZADO ELETROLÍTICO, TIPO LEVE I - 3"</v>
          </cell>
          <cell r="C660" t="str">
            <v>M</v>
          </cell>
          <cell r="D660">
            <v>108.83</v>
          </cell>
          <cell r="E660" t="str">
            <v>SIURB-E Jan/26</v>
          </cell>
        </row>
        <row r="661">
          <cell r="A661">
            <v>9002019</v>
          </cell>
          <cell r="B661" t="str">
            <v>ELETRODUTO DE AÇO GALVANIZADO ELETROLÍTICO, TIPO LEVE I - 4"</v>
          </cell>
          <cell r="C661" t="str">
            <v>M</v>
          </cell>
          <cell r="D661">
            <v>127.83</v>
          </cell>
          <cell r="E661" t="str">
            <v>SIURB-E Jan/26</v>
          </cell>
        </row>
        <row r="662">
          <cell r="A662">
            <v>9002020</v>
          </cell>
          <cell r="B662" t="str">
            <v>ELETRODUTO DE AÇO GALVANIZADO A FOGO, TIPO SEMI-PESADO/ MÉDIO - 1/2"</v>
          </cell>
          <cell r="C662" t="str">
            <v>M</v>
          </cell>
          <cell r="D662">
            <v>30.17</v>
          </cell>
          <cell r="E662" t="str">
            <v>SIURB-E Jan/26</v>
          </cell>
        </row>
        <row r="663">
          <cell r="A663">
            <v>9002021</v>
          </cell>
          <cell r="B663" t="str">
            <v>ELETRODUTO DE AÇO GALVANIZADO A FOGO, TIPO SEMI-PESADO/ MÉDIO - 3/4"</v>
          </cell>
          <cell r="C663" t="str">
            <v>M</v>
          </cell>
          <cell r="D663">
            <v>31.78</v>
          </cell>
          <cell r="E663" t="str">
            <v>SIURB-E Jan/26</v>
          </cell>
        </row>
        <row r="664">
          <cell r="A664">
            <v>9002023</v>
          </cell>
          <cell r="B664" t="str">
            <v>ELETRODUTO DE AÇO GALVANIZADO A FOGO, TIPO SEMI-PESADO/ MÉDIO - 1 1/4"</v>
          </cell>
          <cell r="C664" t="str">
            <v>M</v>
          </cell>
          <cell r="D664">
            <v>69.489999999999995</v>
          </cell>
          <cell r="E664" t="str">
            <v>SIURB-E Jan/26</v>
          </cell>
        </row>
        <row r="665">
          <cell r="A665">
            <v>9002024</v>
          </cell>
          <cell r="B665" t="str">
            <v>ELETRODUTO DE AÇO GALVANIZADO A FOGO, TIPO SEMI-PESADO/ MÉDIO - 1 1/2"</v>
          </cell>
          <cell r="C665" t="str">
            <v>M</v>
          </cell>
          <cell r="D665">
            <v>50.05</v>
          </cell>
          <cell r="E665" t="str">
            <v>SIURB-E Jan/26</v>
          </cell>
        </row>
        <row r="666">
          <cell r="A666">
            <v>9002025</v>
          </cell>
          <cell r="B666" t="str">
            <v>ELETRODUTO DE AÇO GALVANIZADO A FOGO, TIPO SEMI-PESADO/ MÉDIO - 2"</v>
          </cell>
          <cell r="C666" t="str">
            <v>M</v>
          </cell>
          <cell r="D666">
            <v>80</v>
          </cell>
          <cell r="E666" t="str">
            <v>SIURB-E Jan/26</v>
          </cell>
        </row>
        <row r="667">
          <cell r="A667">
            <v>9002026</v>
          </cell>
          <cell r="B667" t="str">
            <v>ELETRODUTO DE AÇO GALVANIZADO A FOGO, TIPO SEMI-PESADO/ MÉDIO - 2 1/2"</v>
          </cell>
          <cell r="C667" t="str">
            <v>M</v>
          </cell>
          <cell r="D667">
            <v>122.62</v>
          </cell>
          <cell r="E667" t="str">
            <v>SIURB-E Jan/26</v>
          </cell>
        </row>
        <row r="668">
          <cell r="A668">
            <v>9002027</v>
          </cell>
          <cell r="B668" t="str">
            <v>ELETRODUTO DE AÇO GALVANIZADO A FOGO, TIPO SEMI-PESADO/ MÉDIO - 3"</v>
          </cell>
          <cell r="C668" t="str">
            <v>M</v>
          </cell>
          <cell r="D668">
            <v>125.06</v>
          </cell>
          <cell r="E668" t="str">
            <v>SIURB-E Jan/26</v>
          </cell>
        </row>
        <row r="669">
          <cell r="A669">
            <v>9002029</v>
          </cell>
          <cell r="B669" t="str">
            <v>ELETRODUTO DE AÇO GALVANIZADO A FOGO, TIPO SEMI-PESADO/ MÉDIO - 4"</v>
          </cell>
          <cell r="C669" t="str">
            <v>M</v>
          </cell>
          <cell r="D669">
            <v>150.24</v>
          </cell>
          <cell r="E669" t="str">
            <v>SIURB-E Jan/26</v>
          </cell>
        </row>
        <row r="670">
          <cell r="A670">
            <v>9002051</v>
          </cell>
          <cell r="B670" t="str">
            <v>ELETRODUTO DE POLIETILENO FLEXÍVEL, ALTA RESISTÊNCIA - 3"</v>
          </cell>
          <cell r="C670" t="str">
            <v>M</v>
          </cell>
          <cell r="D670">
            <v>52.69</v>
          </cell>
          <cell r="E670" t="str">
            <v>SIURB-E Jan/26</v>
          </cell>
        </row>
        <row r="671">
          <cell r="A671">
            <v>9002052</v>
          </cell>
          <cell r="B671" t="str">
            <v>ELETRODUTO DE POLIETILENO FLEXÍVEL, ALTA RESISTÊNCIA - 4"</v>
          </cell>
          <cell r="C671" t="str">
            <v>M</v>
          </cell>
          <cell r="D671">
            <v>54.88</v>
          </cell>
          <cell r="E671" t="str">
            <v>SIURB-E Jan/26</v>
          </cell>
        </row>
        <row r="672">
          <cell r="A672">
            <v>9002053</v>
          </cell>
          <cell r="B672" t="str">
            <v>ELETRODUTO DE POLIETILENO FLEXÍVEL, ALTA RESISTÊNCIA - 2"</v>
          </cell>
          <cell r="C672" t="str">
            <v>M</v>
          </cell>
          <cell r="D672">
            <v>35.700000000000003</v>
          </cell>
          <cell r="E672" t="str">
            <v>SIURB-E Jan/26</v>
          </cell>
        </row>
        <row r="673">
          <cell r="A673">
            <v>9002054</v>
          </cell>
          <cell r="B673" t="str">
            <v>ELETRODUTO DE PVC CORRUGADO REFORÇADO, ANTICHAMA - 20MM (1/2")</v>
          </cell>
          <cell r="C673" t="str">
            <v>M</v>
          </cell>
          <cell r="D673">
            <v>10.18</v>
          </cell>
          <cell r="E673" t="str">
            <v>SIURB-E Jan/26</v>
          </cell>
        </row>
        <row r="674">
          <cell r="A674">
            <v>9002055</v>
          </cell>
          <cell r="B674" t="str">
            <v>ELETRODUTO DE PVC CORRUGADO REFORÇADO, ANTICHAMA - 25MM (3/4")</v>
          </cell>
          <cell r="C674" t="str">
            <v>M</v>
          </cell>
          <cell r="D674">
            <v>10.55</v>
          </cell>
          <cell r="E674" t="str">
            <v>SIURB-E Jan/26</v>
          </cell>
        </row>
        <row r="675">
          <cell r="A675">
            <v>9002056</v>
          </cell>
          <cell r="B675" t="str">
            <v>ELETRODUTO DE PVC CORRUGADO REFORÇADO, ANTICHAMA - 32MM (1")</v>
          </cell>
          <cell r="C675" t="str">
            <v>M</v>
          </cell>
          <cell r="D675">
            <v>10.52</v>
          </cell>
          <cell r="E675" t="str">
            <v>SIURB-E Jan/26</v>
          </cell>
        </row>
        <row r="676">
          <cell r="A676">
            <v>9002061</v>
          </cell>
          <cell r="B676" t="str">
            <v>TUBO METÁLICO FLEXÍVEL REVESTIDO COM PVC-3/4"</v>
          </cell>
          <cell r="C676" t="str">
            <v>M</v>
          </cell>
          <cell r="D676">
            <v>18.45</v>
          </cell>
          <cell r="E676" t="str">
            <v>SIURB-E Jan/26</v>
          </cell>
        </row>
        <row r="677">
          <cell r="A677">
            <v>9002062</v>
          </cell>
          <cell r="B677" t="str">
            <v>TUBO METÁLICO FLEXÍVEL REVESTIDO COM PVC-1"</v>
          </cell>
          <cell r="C677" t="str">
            <v>M</v>
          </cell>
          <cell r="D677">
            <v>21.53</v>
          </cell>
          <cell r="E677" t="str">
            <v>SIURB-E Jan/26</v>
          </cell>
        </row>
        <row r="678">
          <cell r="A678">
            <v>9002063</v>
          </cell>
          <cell r="B678" t="str">
            <v>TUBO METÁLICO FLEXÍVEL REVESTIDO COM PVC-1 1/2"</v>
          </cell>
          <cell r="C678" t="str">
            <v>M</v>
          </cell>
          <cell r="D678">
            <v>31.27</v>
          </cell>
          <cell r="E678" t="str">
            <v>SIURB-E Jan/26</v>
          </cell>
        </row>
        <row r="679">
          <cell r="A679">
            <v>9002070</v>
          </cell>
          <cell r="B679" t="str">
            <v>ELETRODUTO DE PEAD CORRUGADO FLEXÍVEL - 1 1/4"</v>
          </cell>
          <cell r="C679" t="str">
            <v>M</v>
          </cell>
          <cell r="D679">
            <v>8.1199999999999992</v>
          </cell>
          <cell r="E679" t="str">
            <v>SIURB-E Jan/26</v>
          </cell>
        </row>
        <row r="680">
          <cell r="A680">
            <v>9002071</v>
          </cell>
          <cell r="B680" t="str">
            <v>ELETRODUTO DE PEAD CORRUGADO FLEXÍVEL - 1 1/2"</v>
          </cell>
          <cell r="C680" t="str">
            <v>M</v>
          </cell>
          <cell r="D680">
            <v>10.45</v>
          </cell>
          <cell r="E680" t="str">
            <v>SIURB-E Jan/26</v>
          </cell>
        </row>
        <row r="681">
          <cell r="A681">
            <v>9002098</v>
          </cell>
          <cell r="B681" t="str">
            <v>ENVELOPAMENTO DE ELETRODUTO ENTERRADO, COM CONCRETO</v>
          </cell>
          <cell r="C681" t="str">
            <v>M</v>
          </cell>
          <cell r="D681">
            <v>43.42</v>
          </cell>
          <cell r="E681" t="str">
            <v>SIURB-E Jan/26</v>
          </cell>
        </row>
        <row r="682">
          <cell r="A682">
            <v>9002099</v>
          </cell>
          <cell r="B682" t="str">
            <v>ENVELOPAMENTO DE ELETRODUTO ENTERRADO COM CONCRETO E AGREGADO RECICLADO</v>
          </cell>
          <cell r="C682" t="str">
            <v>M</v>
          </cell>
          <cell r="D682">
            <v>40.32</v>
          </cell>
          <cell r="E682" t="str">
            <v>SIURB-E Jan/26</v>
          </cell>
        </row>
        <row r="683">
          <cell r="A683">
            <v>9003000</v>
          </cell>
          <cell r="B683" t="str">
            <v>CONDUTORES - BT</v>
          </cell>
          <cell r="C683" t="str">
            <v>.</v>
          </cell>
          <cell r="D683" t="str">
            <v>.</v>
          </cell>
          <cell r="E683" t="str">
            <v>SIURB-E Jan/26</v>
          </cell>
        </row>
        <row r="684">
          <cell r="A684">
            <v>9003003</v>
          </cell>
          <cell r="B684" t="str">
            <v>CABO 1,00MM2 - ISOLAMENTO PARA 0,7KV - CLASSE 4 - FLEXÍVEL</v>
          </cell>
          <cell r="C684" t="str">
            <v>M</v>
          </cell>
          <cell r="D684">
            <v>3.27</v>
          </cell>
          <cell r="E684" t="str">
            <v>SIURB-E Jan/26</v>
          </cell>
        </row>
        <row r="685">
          <cell r="A685">
            <v>9003004</v>
          </cell>
          <cell r="B685" t="str">
            <v>CABO 1,50MM2 - ISOLAMENTO PARA 0,7KV - CLASSE 4 - FLEXÍVEL</v>
          </cell>
          <cell r="C685" t="str">
            <v>M</v>
          </cell>
          <cell r="D685">
            <v>3.73</v>
          </cell>
          <cell r="E685" t="str">
            <v>SIURB-E Jan/26</v>
          </cell>
        </row>
        <row r="686">
          <cell r="A686">
            <v>9003005</v>
          </cell>
          <cell r="B686" t="str">
            <v>CABO 2,50MM2 - ISOLAMENTO PARA 0,7KV - CLASSE 4 - FLEXÍVEL</v>
          </cell>
          <cell r="C686" t="str">
            <v>M</v>
          </cell>
          <cell r="D686">
            <v>4.8</v>
          </cell>
          <cell r="E686" t="str">
            <v>SIURB-E Jan/26</v>
          </cell>
        </row>
        <row r="687">
          <cell r="A687">
            <v>9003006</v>
          </cell>
          <cell r="B687" t="str">
            <v>CABO 4,00MM2 - ISOLAMENTO PARA 0,7KV - CLASSE 4 - FLEXÍVEL</v>
          </cell>
          <cell r="C687" t="str">
            <v>M</v>
          </cell>
          <cell r="D687">
            <v>8.4600000000000009</v>
          </cell>
          <cell r="E687" t="str">
            <v>SIURB-E Jan/26</v>
          </cell>
        </row>
        <row r="688">
          <cell r="A688">
            <v>9003007</v>
          </cell>
          <cell r="B688" t="str">
            <v>CABO 6,00MM2 - ISOLAMENTO PARA 0,7KV - CLASSE 4 - FLEXÍVEL</v>
          </cell>
          <cell r="C688" t="str">
            <v>M</v>
          </cell>
          <cell r="D688">
            <v>11.34</v>
          </cell>
          <cell r="E688" t="str">
            <v>SIURB-E Jan/26</v>
          </cell>
        </row>
        <row r="689">
          <cell r="A689">
            <v>9003008</v>
          </cell>
          <cell r="B689" t="str">
            <v>CABO 10,00MM2 - ISOLAMENTO PARA 0,7KV - CLASSE 4 - FLEXÍVEL</v>
          </cell>
          <cell r="C689" t="str">
            <v>M</v>
          </cell>
          <cell r="D689">
            <v>16.73</v>
          </cell>
          <cell r="E689" t="str">
            <v>SIURB-E Jan/26</v>
          </cell>
        </row>
        <row r="690">
          <cell r="A690">
            <v>9003009</v>
          </cell>
          <cell r="B690" t="str">
            <v>CABO 16,00MM2 - ISOLAMENTO PARA 0,7KV - CLASSE 4 - FLEXÍVEL</v>
          </cell>
          <cell r="C690" t="str">
            <v>M</v>
          </cell>
          <cell r="D690">
            <v>23.88</v>
          </cell>
          <cell r="E690" t="str">
            <v>SIURB-E Jan/26</v>
          </cell>
        </row>
        <row r="691">
          <cell r="A691">
            <v>9003010</v>
          </cell>
          <cell r="B691" t="str">
            <v>CABO 25,00MM2 - ISOLAMENTO PARA 0,7KV - CLASSE 4 - FLEXÍVEL</v>
          </cell>
          <cell r="C691" t="str">
            <v>M</v>
          </cell>
          <cell r="D691">
            <v>34.71</v>
          </cell>
          <cell r="E691" t="str">
            <v>SIURB-E Jan/26</v>
          </cell>
        </row>
        <row r="692">
          <cell r="A692">
            <v>9003011</v>
          </cell>
          <cell r="B692" t="str">
            <v>CABO 35,00MM2 - ISOLAMENTO PARA 0,7KV - CLASSE 4 - FLEXÍVEL</v>
          </cell>
          <cell r="C692" t="str">
            <v>M</v>
          </cell>
          <cell r="D692">
            <v>49.73</v>
          </cell>
          <cell r="E692" t="str">
            <v>SIURB-E Jan/26</v>
          </cell>
        </row>
        <row r="693">
          <cell r="A693">
            <v>9003012</v>
          </cell>
          <cell r="B693" t="str">
            <v>CABO 50,00MM2 - ISOLAMENTO PARA 0,7KV - CLASSE 4 - FLEXÍVEL</v>
          </cell>
          <cell r="C693" t="str">
            <v>M</v>
          </cell>
          <cell r="D693">
            <v>71.13</v>
          </cell>
          <cell r="E693" t="str">
            <v>SIURB-E Jan/26</v>
          </cell>
        </row>
        <row r="694">
          <cell r="A694">
            <v>9003013</v>
          </cell>
          <cell r="B694" t="str">
            <v>CABO 70,00MM2 - ISOLAMENTO PARA 0,7KV - CLASSE 4 - FLEXÍVEL</v>
          </cell>
          <cell r="C694" t="str">
            <v>M</v>
          </cell>
          <cell r="D694">
            <v>94.84</v>
          </cell>
          <cell r="E694" t="str">
            <v>SIURB-E Jan/26</v>
          </cell>
        </row>
        <row r="695">
          <cell r="A695">
            <v>9003014</v>
          </cell>
          <cell r="B695" t="str">
            <v>CABO 95,00MM2 - ISOLAMENTO PARA 0,7KV - CLASSE 4 - FLEXÍVEL</v>
          </cell>
          <cell r="C695" t="str">
            <v>M</v>
          </cell>
          <cell r="D695">
            <v>123.26</v>
          </cell>
          <cell r="E695" t="str">
            <v>SIURB-E Jan/26</v>
          </cell>
        </row>
        <row r="696">
          <cell r="A696">
            <v>9003015</v>
          </cell>
          <cell r="B696" t="str">
            <v>CABO 120,00MM2 - ISOLAMENTO PARA 0,7KV - CLASSE 4 - FLEXÍVEL</v>
          </cell>
          <cell r="C696" t="str">
            <v>M</v>
          </cell>
          <cell r="D696">
            <v>153.44</v>
          </cell>
          <cell r="E696" t="str">
            <v>SIURB-E Jan/26</v>
          </cell>
        </row>
        <row r="697">
          <cell r="A697">
            <v>9003016</v>
          </cell>
          <cell r="B697" t="str">
            <v>CABO 150,00MM2 - ISOLAMENTO PARA 0,7KV - CLASSE 4 - FLEXÍVEL</v>
          </cell>
          <cell r="C697" t="str">
            <v>M</v>
          </cell>
          <cell r="D697">
            <v>188.8</v>
          </cell>
          <cell r="E697" t="str">
            <v>SIURB-E Jan/26</v>
          </cell>
        </row>
        <row r="698">
          <cell r="A698">
            <v>9003017</v>
          </cell>
          <cell r="B698" t="str">
            <v>CABO 185,00MM2 - ISOLAMENTO PARA 0,7KV - CLASSE 4 - FLEXÍVEL</v>
          </cell>
          <cell r="C698" t="str">
            <v>M</v>
          </cell>
          <cell r="D698">
            <v>223.07</v>
          </cell>
          <cell r="E698" t="str">
            <v>SIURB-E Jan/26</v>
          </cell>
        </row>
        <row r="699">
          <cell r="A699">
            <v>9003018</v>
          </cell>
          <cell r="B699" t="str">
            <v>CABO 240,00MM2 - ISOLAMENTO PARA 0,7KV - CLASSE 4 - FLEXÍVEL</v>
          </cell>
          <cell r="C699" t="str">
            <v>M</v>
          </cell>
          <cell r="D699">
            <v>284.45</v>
          </cell>
          <cell r="E699" t="str">
            <v>SIURB-E Jan/26</v>
          </cell>
        </row>
        <row r="700">
          <cell r="A700">
            <v>9003019</v>
          </cell>
          <cell r="B700" t="str">
            <v>CABO 300.00 MM2 - ISOLAMENTO PARA 0.7KV - CLASSE 4 - FLEXÍVEL</v>
          </cell>
          <cell r="C700" t="str">
            <v>M</v>
          </cell>
          <cell r="D700">
            <v>403.77</v>
          </cell>
          <cell r="E700" t="str">
            <v>SIURB-E Jan/26</v>
          </cell>
        </row>
        <row r="701">
          <cell r="A701">
            <v>9003020</v>
          </cell>
          <cell r="B701" t="str">
            <v>CABO COBRE FLEXÍVEL, ISOL. 750V NÃO HALOGENADO - ANTICHAMA - 1,5MM2</v>
          </cell>
          <cell r="C701" t="str">
            <v>M</v>
          </cell>
          <cell r="D701">
            <v>3.62</v>
          </cell>
          <cell r="E701" t="str">
            <v>SIURB-E Jan/26</v>
          </cell>
        </row>
        <row r="702">
          <cell r="A702">
            <v>9003021</v>
          </cell>
          <cell r="B702" t="str">
            <v>CABO COBRE FLEXÍVEL, ISOL. 750V NÃO HALOGENADO, ATICHAMA - 2,5MM2</v>
          </cell>
          <cell r="C702" t="str">
            <v>M</v>
          </cell>
          <cell r="D702">
            <v>4.62</v>
          </cell>
          <cell r="E702" t="str">
            <v>SIURB-E Jan/26</v>
          </cell>
        </row>
        <row r="703">
          <cell r="A703">
            <v>9003022</v>
          </cell>
          <cell r="B703" t="str">
            <v>CABO COBRE FLEXÍVEL, ISOL. 750V NÃO HALOGENADO, ANTICHAMA - 4,0MM2</v>
          </cell>
          <cell r="C703" t="str">
            <v>M</v>
          </cell>
          <cell r="D703">
            <v>6.15</v>
          </cell>
          <cell r="E703" t="str">
            <v>SIURB-E Jan/26</v>
          </cell>
        </row>
        <row r="704">
          <cell r="A704">
            <v>9003023</v>
          </cell>
          <cell r="B704" t="str">
            <v>CABO COBRE FLEXÍVEL, ISOL. 750V NÃO HALOGENADO, ANTICHAMA 6,0MM2</v>
          </cell>
          <cell r="C704" t="str">
            <v>M</v>
          </cell>
          <cell r="D704">
            <v>10.64</v>
          </cell>
          <cell r="E704" t="str">
            <v>SIURB-E Jan/26</v>
          </cell>
        </row>
        <row r="705">
          <cell r="A705">
            <v>9003028</v>
          </cell>
          <cell r="B705" t="str">
            <v>CABO 1,50MM2 - ISOLAMENTO PARA 1,0KV - CLASSE 4 - FLEXÍVEL</v>
          </cell>
          <cell r="C705" t="str">
            <v>M</v>
          </cell>
          <cell r="D705">
            <v>3.28</v>
          </cell>
          <cell r="E705" t="str">
            <v>SIURB-E Jan/26</v>
          </cell>
        </row>
        <row r="706">
          <cell r="A706">
            <v>9003029</v>
          </cell>
          <cell r="B706" t="str">
            <v>CABO 2,50MM2 - ISOLAMENTO PARA 1,0KV - CLASSE 4 - FLEXÍVEL</v>
          </cell>
          <cell r="C706" t="str">
            <v>M</v>
          </cell>
          <cell r="D706">
            <v>4.05</v>
          </cell>
          <cell r="E706" t="str">
            <v>SIURB-E Jan/26</v>
          </cell>
        </row>
        <row r="707">
          <cell r="A707">
            <v>9003030</v>
          </cell>
          <cell r="B707" t="str">
            <v>CABO 4,00MM2 - ISOLAMENTO PARA 1,0KV - CLASSE 4 - FLEXÍVEL</v>
          </cell>
          <cell r="C707" t="str">
            <v>M</v>
          </cell>
          <cell r="D707">
            <v>7.14</v>
          </cell>
          <cell r="E707" t="str">
            <v>SIURB-E Jan/26</v>
          </cell>
        </row>
        <row r="708">
          <cell r="A708">
            <v>9003031</v>
          </cell>
          <cell r="B708" t="str">
            <v>CABO 6,00MM2 - ISOLAMENTO PARA 1,0KV - CLASSE 4 - FLEXÍVEL</v>
          </cell>
          <cell r="C708" t="str">
            <v>M</v>
          </cell>
          <cell r="D708">
            <v>9.1999999999999993</v>
          </cell>
          <cell r="E708" t="str">
            <v>SIURB-E Jan/26</v>
          </cell>
        </row>
        <row r="709">
          <cell r="A709">
            <v>9003032</v>
          </cell>
          <cell r="B709" t="str">
            <v>CABO 10,00MM2 - ISOLAMENTO PARA 1,0KV - CLASSE 4 - FLEXÍVEL</v>
          </cell>
          <cell r="C709" t="str">
            <v>M</v>
          </cell>
          <cell r="D709">
            <v>13.91</v>
          </cell>
          <cell r="E709" t="str">
            <v>SIURB-E Jan/26</v>
          </cell>
        </row>
        <row r="710">
          <cell r="A710">
            <v>9003033</v>
          </cell>
          <cell r="B710" t="str">
            <v>CABO 16,00MM2 - ISOLAMENTO PARA 1,0KV - CLASSE 4 - FLEXÍVEL</v>
          </cell>
          <cell r="C710" t="str">
            <v>M</v>
          </cell>
          <cell r="D710">
            <v>16.079999999999998</v>
          </cell>
          <cell r="E710" t="str">
            <v>SIURB-E Jan/26</v>
          </cell>
        </row>
        <row r="711">
          <cell r="A711">
            <v>9003034</v>
          </cell>
          <cell r="B711" t="str">
            <v>CABO 25,00MM2 - ISOLAMENTO PARA 1,0KV - CLASSE 4 - FLEXÍVEL</v>
          </cell>
          <cell r="C711" t="str">
            <v>M</v>
          </cell>
          <cell r="D711">
            <v>27.53</v>
          </cell>
          <cell r="E711" t="str">
            <v>SIURB-E Jan/26</v>
          </cell>
        </row>
        <row r="712">
          <cell r="A712">
            <v>9003035</v>
          </cell>
          <cell r="B712" t="str">
            <v>CABO 35,00MM2 - ISOLAMENTO PARA 1,0KV - CLASSE 4 - FLEXÍVEL</v>
          </cell>
          <cell r="C712" t="str">
            <v>M</v>
          </cell>
          <cell r="D712">
            <v>38.6</v>
          </cell>
          <cell r="E712" t="str">
            <v>SIURB-E Jan/26</v>
          </cell>
        </row>
        <row r="713">
          <cell r="A713">
            <v>9003036</v>
          </cell>
          <cell r="B713" t="str">
            <v>CABO 50,00MM2 - ISOLAMENTO PARA 1,0KV - CLASSE 4 - FLEXÍVEL</v>
          </cell>
          <cell r="C713" t="str">
            <v>M</v>
          </cell>
          <cell r="D713">
            <v>54.69</v>
          </cell>
          <cell r="E713" t="str">
            <v>SIURB-E Jan/26</v>
          </cell>
        </row>
        <row r="714">
          <cell r="A714">
            <v>9003037</v>
          </cell>
          <cell r="B714" t="str">
            <v>CABO 70,00MM2 - ISOLAMENTO PARA 1,0KV - CLASSE 4 - FLEXÍVEL</v>
          </cell>
          <cell r="C714" t="str">
            <v>M</v>
          </cell>
          <cell r="D714">
            <v>75.3</v>
          </cell>
          <cell r="E714" t="str">
            <v>SIURB-E Jan/26</v>
          </cell>
        </row>
        <row r="715">
          <cell r="A715">
            <v>9003038</v>
          </cell>
          <cell r="B715" t="str">
            <v>CABO 95,00MM2 - ISOLAMENTO PARA 1,0KV - CLASSE 4 - FLEXÍVEL</v>
          </cell>
          <cell r="C715" t="str">
            <v>M</v>
          </cell>
          <cell r="D715">
            <v>97.11</v>
          </cell>
          <cell r="E715" t="str">
            <v>SIURB-E Jan/26</v>
          </cell>
        </row>
        <row r="716">
          <cell r="A716">
            <v>9003039</v>
          </cell>
          <cell r="B716" t="str">
            <v>CABO 120,00MM2 - ISOLAMENTO PARA 1,0KV - CLASSE 4 - FLEXÍVEL</v>
          </cell>
          <cell r="C716" t="str">
            <v>M</v>
          </cell>
          <cell r="D716">
            <v>120.81</v>
          </cell>
          <cell r="E716" t="str">
            <v>SIURB-E Jan/26</v>
          </cell>
        </row>
        <row r="717">
          <cell r="A717">
            <v>9003040</v>
          </cell>
          <cell r="B717" t="str">
            <v>CABO 150,00MM2 - ISOLAMENTO PARA 1,0KV - CLASSE 4 - FLEXÍVEL</v>
          </cell>
          <cell r="C717" t="str">
            <v>M</v>
          </cell>
          <cell r="D717">
            <v>149.36000000000001</v>
          </cell>
          <cell r="E717" t="str">
            <v>SIURB-E Jan/26</v>
          </cell>
        </row>
        <row r="718">
          <cell r="A718">
            <v>9003041</v>
          </cell>
          <cell r="B718" t="str">
            <v>CABO 185,00MM2 - ISOLAMENTO PARA 1,0KV - CLASSE 4 - FLEXÍVEL</v>
          </cell>
          <cell r="C718" t="str">
            <v>M</v>
          </cell>
          <cell r="D718">
            <v>179.04</v>
          </cell>
          <cell r="E718" t="str">
            <v>SIURB-E Jan/26</v>
          </cell>
        </row>
        <row r="719">
          <cell r="A719">
            <v>9003042</v>
          </cell>
          <cell r="B719" t="str">
            <v>CABO 240,00MM2 - ISOLAMENTO PARA 1,0KV - CLASSE 4 - FLEXÍVEL</v>
          </cell>
          <cell r="C719" t="str">
            <v>M</v>
          </cell>
          <cell r="D719">
            <v>231.05</v>
          </cell>
          <cell r="E719" t="str">
            <v>SIURB-E Jan/26</v>
          </cell>
        </row>
        <row r="720">
          <cell r="A720">
            <v>9003043</v>
          </cell>
          <cell r="B720" t="str">
            <v>CABO 300.00 MM2 - ISOLAMENTO PARA 1.0KV - CLASSE 4 - FLEXÍVEL</v>
          </cell>
          <cell r="C720" t="str">
            <v>M</v>
          </cell>
          <cell r="D720">
            <v>366.57</v>
          </cell>
          <cell r="E720" t="str">
            <v>SIURB-E Jan/26</v>
          </cell>
        </row>
        <row r="721">
          <cell r="A721">
            <v>9003061</v>
          </cell>
          <cell r="B721" t="str">
            <v>FIO TELEFÔNICO EXTERNO TIPO FE-100 PAR PARALELO</v>
          </cell>
          <cell r="C721" t="str">
            <v>M</v>
          </cell>
          <cell r="D721">
            <v>4.0199999999999996</v>
          </cell>
          <cell r="E721" t="str">
            <v>SIURB-E Jan/26</v>
          </cell>
        </row>
        <row r="722">
          <cell r="A722">
            <v>9003062</v>
          </cell>
          <cell r="B722" t="str">
            <v>CABO TELEFÔNICO TIPO CI-50 (50 PARES)</v>
          </cell>
          <cell r="C722" t="str">
            <v>M</v>
          </cell>
          <cell r="D722">
            <v>44.5</v>
          </cell>
          <cell r="E722" t="str">
            <v>SIURB-E Jan/26</v>
          </cell>
        </row>
        <row r="723">
          <cell r="A723">
            <v>9003070</v>
          </cell>
          <cell r="B723" t="str">
            <v>CABO FLEXÍVEL PVC-750V - 2 CONDUTORES - 1,5MM2</v>
          </cell>
          <cell r="C723" t="str">
            <v>M</v>
          </cell>
          <cell r="D723">
            <v>6.71</v>
          </cell>
          <cell r="E723" t="str">
            <v>SIURB-E Jan/26</v>
          </cell>
        </row>
        <row r="724">
          <cell r="A724">
            <v>9003072</v>
          </cell>
          <cell r="B724" t="str">
            <v>CABO FLEXÍVEL PVC - 750V - 2 CONDUTORES - 4,00MM2</v>
          </cell>
          <cell r="C724" t="str">
            <v>M</v>
          </cell>
          <cell r="D724">
            <v>14.94</v>
          </cell>
          <cell r="E724" t="str">
            <v>SIURB-E Jan/26</v>
          </cell>
        </row>
        <row r="725">
          <cell r="A725">
            <v>9003075</v>
          </cell>
          <cell r="B725" t="str">
            <v>CABO FLEXÍVEL PVC-750V - 3 CONDUTORES - 1,5MM2</v>
          </cell>
          <cell r="C725" t="str">
            <v>M</v>
          </cell>
          <cell r="D725">
            <v>8.3699999999999992</v>
          </cell>
          <cell r="E725" t="str">
            <v>SIURB-E Jan/26</v>
          </cell>
        </row>
        <row r="726">
          <cell r="A726">
            <v>9003076</v>
          </cell>
          <cell r="B726" t="str">
            <v>CABO FLEXÍVEL PVC - 750V - 3 CONDUTORES - 2,50MM2</v>
          </cell>
          <cell r="C726" t="str">
            <v>M</v>
          </cell>
          <cell r="D726">
            <v>12.81</v>
          </cell>
          <cell r="E726" t="str">
            <v>SIURB-E Jan/26</v>
          </cell>
        </row>
        <row r="727">
          <cell r="A727">
            <v>9003077</v>
          </cell>
          <cell r="B727" t="str">
            <v>CABO FLEXÍVEL PVC-750V - 3 CONDUTORES - 6MM2</v>
          </cell>
          <cell r="C727" t="str">
            <v>M</v>
          </cell>
          <cell r="D727">
            <v>27.53</v>
          </cell>
          <cell r="E727" t="str">
            <v>SIURB-E Jan/26</v>
          </cell>
        </row>
        <row r="728">
          <cell r="A728">
            <v>9003078</v>
          </cell>
          <cell r="B728" t="str">
            <v>CABO FLEXÍVEL PVC-750V - 3 CONDUTORES - 10MM2</v>
          </cell>
          <cell r="C728" t="str">
            <v>M</v>
          </cell>
          <cell r="D728">
            <v>50.29</v>
          </cell>
          <cell r="E728" t="str">
            <v>SIURB-E Jan/26</v>
          </cell>
        </row>
        <row r="729">
          <cell r="A729">
            <v>9003080</v>
          </cell>
          <cell r="B729" t="str">
            <v>CABO FLEXÍVEL PVC-750V - 4 CONDUTORES - 1,5MM2</v>
          </cell>
          <cell r="C729" t="str">
            <v>M</v>
          </cell>
          <cell r="D729">
            <v>10.91</v>
          </cell>
          <cell r="E729" t="str">
            <v>SIURB-E Jan/26</v>
          </cell>
        </row>
        <row r="730">
          <cell r="A730">
            <v>9003101</v>
          </cell>
          <cell r="B730" t="str">
            <v>CABO DE COBRE 1,50MM2 - ISOLAMENTO PARA 0,6/1KV - CLASSE 5 - FLEXÍVEL - ISOLAÇÃO EM EPR 90 C</v>
          </cell>
          <cell r="C730" t="str">
            <v>M</v>
          </cell>
          <cell r="D730">
            <v>4.21</v>
          </cell>
          <cell r="E730" t="str">
            <v>SIURB-E Jan/26</v>
          </cell>
        </row>
        <row r="731">
          <cell r="A731">
            <v>9003103</v>
          </cell>
          <cell r="B731" t="str">
            <v>CABO DE COBRE 2,50MM2 - ISOLAMENTO PARA 0,6/1KV - CLASSE 5 - FLEXÍVEL - ISOLAÇÃO EM EPR 90 C</v>
          </cell>
          <cell r="C731" t="str">
            <v>M</v>
          </cell>
          <cell r="D731">
            <v>5.48</v>
          </cell>
          <cell r="E731" t="str">
            <v>SIURB-E Jan/26</v>
          </cell>
        </row>
        <row r="732">
          <cell r="A732">
            <v>9003105</v>
          </cell>
          <cell r="B732" t="str">
            <v>CABO DE COBRE 6MM2 - ISOLAMENTO PARA 0,6/1KV - CLASSE 5 - FLEXÍVEL - ISOLAÇÃO EM EPR 90 C</v>
          </cell>
          <cell r="C732" t="str">
            <v>M</v>
          </cell>
          <cell r="D732">
            <v>10.6</v>
          </cell>
          <cell r="E732" t="str">
            <v>SIURB-E Jan/26</v>
          </cell>
        </row>
        <row r="733">
          <cell r="A733">
            <v>9003106</v>
          </cell>
          <cell r="B733" t="str">
            <v>CABO DE COBRE 10MM2 - ISOLAMENTO PARA 0,6/1KV - CLASSE 5 - FLEXÍVEL - ISOLAÇÃO EM EPR 90 C</v>
          </cell>
          <cell r="C733" t="str">
            <v>M</v>
          </cell>
          <cell r="D733">
            <v>15.04</v>
          </cell>
          <cell r="E733" t="str">
            <v>SIURB-E Jan/26</v>
          </cell>
        </row>
        <row r="734">
          <cell r="A734">
            <v>9003107</v>
          </cell>
          <cell r="B734" t="str">
            <v>CABO DE COBRE 16MM2 - ISOLAMENTO PARA 0,6/1KV - CLASSE 5 - FLEXÍVEL - ISOLAÇÃO EM EPR 90 C</v>
          </cell>
          <cell r="C734" t="str">
            <v>M</v>
          </cell>
          <cell r="D734">
            <v>21.72</v>
          </cell>
          <cell r="E734" t="str">
            <v>SIURB-E Jan/26</v>
          </cell>
        </row>
        <row r="735">
          <cell r="A735">
            <v>9003108</v>
          </cell>
          <cell r="B735" t="str">
            <v>CABO DE COBRE 25MM2 - ISOLAMENTO PARA 0,6/1KV - CLASSE 5 - FLEXÍVEL - ISOLAÇÃO EM EPR 90 C</v>
          </cell>
          <cell r="C735" t="str">
            <v>M</v>
          </cell>
          <cell r="D735">
            <v>33.22</v>
          </cell>
          <cell r="E735" t="str">
            <v>SIURB-E Jan/26</v>
          </cell>
        </row>
        <row r="736">
          <cell r="A736">
            <v>9003109</v>
          </cell>
          <cell r="B736" t="str">
            <v>CABO DE COBRE 35MM2 - ISOLAMENTO PARA 0,6/1KV - CLASSE 5 - FLEXÍVEL - ISOLAÇÃO EM EPR 90 C</v>
          </cell>
          <cell r="C736" t="str">
            <v>M</v>
          </cell>
          <cell r="D736">
            <v>44.12</v>
          </cell>
          <cell r="E736" t="str">
            <v>SIURB-E Jan/26</v>
          </cell>
        </row>
        <row r="737">
          <cell r="A737">
            <v>9003110</v>
          </cell>
          <cell r="B737" t="str">
            <v>CABO DE COBRE 50MM2 - ISOLAMENTO PARA 0,6/1KV - CLASSE 5 - FLEXÍVEL - ISOLAÇÃO EM EPR 90 C</v>
          </cell>
          <cell r="C737" t="str">
            <v>M</v>
          </cell>
          <cell r="D737">
            <v>61.19</v>
          </cell>
          <cell r="E737" t="str">
            <v>SIURB-E Jan/26</v>
          </cell>
        </row>
        <row r="738">
          <cell r="A738">
            <v>9003111</v>
          </cell>
          <cell r="B738" t="str">
            <v>CABO DE COBRE 70MM2 - ISOLAMENTO PARA 0,6/1KV - CLASSE 5 - FLEXÍVEL - ISOLAÇÃO EM EPR 90 C</v>
          </cell>
          <cell r="C738" t="str">
            <v>M</v>
          </cell>
          <cell r="D738">
            <v>83.42</v>
          </cell>
          <cell r="E738" t="str">
            <v>SIURB-E Jan/26</v>
          </cell>
        </row>
        <row r="739">
          <cell r="A739">
            <v>9003112</v>
          </cell>
          <cell r="B739" t="str">
            <v>CABO DE COBRE 95MM2 - ISOLAMENTO PARA 0,6/1KV - CLASSE 5 - FLEXÍVEL - ISOLAÇÃO EM EPR 90 C</v>
          </cell>
          <cell r="C739" t="str">
            <v>M</v>
          </cell>
          <cell r="D739">
            <v>111.7</v>
          </cell>
          <cell r="E739" t="str">
            <v>SIURB-E Jan/26</v>
          </cell>
        </row>
        <row r="740">
          <cell r="A740">
            <v>9003113</v>
          </cell>
          <cell r="B740" t="str">
            <v>CABO DE COBRE 120MM2 - ISOLAMENTO PARA 0,6/1KV - CLASSE 5 - FLEXÍVEL - ISOLAÇÃO EM EPR 90 C</v>
          </cell>
          <cell r="C740" t="str">
            <v>M</v>
          </cell>
          <cell r="D740">
            <v>141.03</v>
          </cell>
          <cell r="E740" t="str">
            <v>SIURB-E Jan/26</v>
          </cell>
        </row>
        <row r="741">
          <cell r="A741">
            <v>9003114</v>
          </cell>
          <cell r="B741" t="str">
            <v>CABO DE COBRE 150MM2 - ISOLAMENTO PARA 0,6/1KV - CLASSE 5 - FLEXÍVEL - ISOLAÇÃO EM EPR 90 C</v>
          </cell>
          <cell r="C741" t="str">
            <v>M</v>
          </cell>
          <cell r="D741">
            <v>173.7</v>
          </cell>
          <cell r="E741" t="str">
            <v>SIURB-E Jan/26</v>
          </cell>
        </row>
        <row r="742">
          <cell r="A742">
            <v>9003115</v>
          </cell>
          <cell r="B742" t="str">
            <v>CABO DE COBRE 185MM2 - ISOLAMENTO PARA 0,6/1KV - CLASSE 5 - FLEXÍVEL - ISOLAÇÃO EM EPR 90 C</v>
          </cell>
          <cell r="C742" t="str">
            <v>M</v>
          </cell>
          <cell r="D742">
            <v>208.58</v>
          </cell>
          <cell r="E742" t="str">
            <v>SIURB-E Jan/26</v>
          </cell>
        </row>
        <row r="743">
          <cell r="A743">
            <v>9003116</v>
          </cell>
          <cell r="B743" t="str">
            <v>CABO DE COBRE 240MM2 - ISOLAMENTO PARA 0,6/1KV - CLASSE 5 - FLEXÍVEL - ISOLAÇÃO EM EPR 90 C</v>
          </cell>
          <cell r="C743" t="str">
            <v>M</v>
          </cell>
          <cell r="D743">
            <v>271.31</v>
          </cell>
          <cell r="E743" t="str">
            <v>SIURB-E Jan/26</v>
          </cell>
        </row>
        <row r="744">
          <cell r="A744">
            <v>9003118</v>
          </cell>
          <cell r="B744" t="str">
            <v>CABO DE COBRE 2X1,5MM2 - ISOLAMENTO PARA 0,6KV - CLASSE 5 - FLEXÍVEL - ISOLAÇÃO EM EPR 90 C - PARA DETECÇÃO DE INCÊNDIO</v>
          </cell>
          <cell r="C744" t="str">
            <v>M</v>
          </cell>
          <cell r="D744">
            <v>7.97</v>
          </cell>
          <cell r="E744" t="str">
            <v>SIURB-E Jan/26</v>
          </cell>
        </row>
        <row r="745">
          <cell r="A745">
            <v>9003119</v>
          </cell>
          <cell r="B745" t="str">
            <v>CABO DE COBRE 3X1,5MM2 - ISOLAMENTO PARA 0,6KV - CLASSE 5 - FLEXÍVEL - ISOLAÇÃO EM EPR 90 C - PARA DETECÇÃO DE INCÊNDIO</v>
          </cell>
          <cell r="C745" t="str">
            <v>M</v>
          </cell>
          <cell r="D745">
            <v>10.24</v>
          </cell>
          <cell r="E745" t="str">
            <v>SIURB-E Jan/26</v>
          </cell>
        </row>
        <row r="746">
          <cell r="A746">
            <v>9003120</v>
          </cell>
          <cell r="B746" t="str">
            <v>CABO DE COBRE 2X2,5MM2 - ISOLAMENTO PARA 0,6KV - CLASSE 5 - FLEXÍVEL - ISOLAÇÃO EM EPR 90 C - PARA DETECÇÃO DE INCÊNDIO</v>
          </cell>
          <cell r="C746" t="str">
            <v>M</v>
          </cell>
          <cell r="D746">
            <v>10.67</v>
          </cell>
          <cell r="E746" t="str">
            <v>SIURB-E Jan/26</v>
          </cell>
        </row>
        <row r="747">
          <cell r="A747">
            <v>9003121</v>
          </cell>
          <cell r="B747" t="str">
            <v>CABO DE COBRE 1,50MM2 - ISOLAMENTO PARA 750V - AFUMEX - CLASSE 5 - FLEXÍVEL - ISOLAÇÃO EM HEPR 90 C</v>
          </cell>
          <cell r="C747" t="str">
            <v>M</v>
          </cell>
          <cell r="D747">
            <v>4.21</v>
          </cell>
          <cell r="E747" t="str">
            <v>SIURB-E Jan/26</v>
          </cell>
        </row>
        <row r="748">
          <cell r="A748">
            <v>9003122</v>
          </cell>
          <cell r="B748" t="str">
            <v>CABO DE COBRE 2,50MM2 - ISOLAMENTO PARA 750V - AFUMEX - CLASSE 5 - FLEXÍVEL - ISOLAÇÃO EM HEPR 90 C</v>
          </cell>
          <cell r="C748" t="str">
            <v>M</v>
          </cell>
          <cell r="D748">
            <v>5.48</v>
          </cell>
          <cell r="E748" t="str">
            <v>SIURB-E Jan/26</v>
          </cell>
        </row>
        <row r="749">
          <cell r="A749">
            <v>9003123</v>
          </cell>
          <cell r="B749" t="str">
            <v>CABO DE COBRE 4MM2 - ISOLAMENTO PARA 750V - AFUMEX - CLASSE 5 - FLEXÍVEL - ISOLAÇÃO EM HEPR 90 C</v>
          </cell>
          <cell r="C749" t="str">
            <v>M</v>
          </cell>
          <cell r="D749">
            <v>7.73</v>
          </cell>
          <cell r="E749" t="str">
            <v>SIURB-E Jan/26</v>
          </cell>
        </row>
        <row r="750">
          <cell r="A750">
            <v>9003124</v>
          </cell>
          <cell r="B750" t="str">
            <v>CABO DE COBRE 6MM2 - ISOLAMENTO PARA 750V - AFUMEX - CLASSE 5 - FLEXÍVEL - ISOLAÇÃO EM HEPR 90 C</v>
          </cell>
          <cell r="C750" t="str">
            <v>M</v>
          </cell>
          <cell r="D750">
            <v>10.25</v>
          </cell>
          <cell r="E750" t="str">
            <v>SIURB-E Jan/26</v>
          </cell>
        </row>
        <row r="751">
          <cell r="A751">
            <v>9003140</v>
          </cell>
          <cell r="B751" t="str">
            <v>CABO DE COBRE 300MM2 - ISOLAMENTO PARA 0,6/1KV - CLASSE 5 - FLEXÍVEL - ISOLAÇÃO EM PVC 70 C</v>
          </cell>
          <cell r="C751" t="str">
            <v>M</v>
          </cell>
          <cell r="D751">
            <v>39.979999999999997</v>
          </cell>
          <cell r="E751" t="str">
            <v>SIURB-E Jan/26</v>
          </cell>
        </row>
        <row r="752">
          <cell r="A752">
            <v>9004000</v>
          </cell>
          <cell r="B752" t="str">
            <v>COMPONENTES DE QUADROS ELÉTRICOS</v>
          </cell>
          <cell r="C752" t="str">
            <v>.</v>
          </cell>
          <cell r="D752" t="str">
            <v>.</v>
          </cell>
          <cell r="E752" t="str">
            <v>SIURB-E Jan/26</v>
          </cell>
        </row>
        <row r="753">
          <cell r="A753">
            <v>9004002</v>
          </cell>
          <cell r="B753" t="str">
            <v>SINALIZADOR LUMINOSO DIÂMETRO 22MM, COM LÂMPADA</v>
          </cell>
          <cell r="C753" t="str">
            <v>UN</v>
          </cell>
          <cell r="D753">
            <v>180.15</v>
          </cell>
          <cell r="E753" t="str">
            <v>SIURB-E Jan/26</v>
          </cell>
        </row>
        <row r="754">
          <cell r="A754">
            <v>9004003</v>
          </cell>
          <cell r="B754" t="str">
            <v>SINALIZADOR LUMINOSO DIÂMETRO 30 MM, COM LÂMPADA</v>
          </cell>
          <cell r="C754" t="str">
            <v>UN</v>
          </cell>
          <cell r="D754">
            <v>208.2</v>
          </cell>
          <cell r="E754" t="str">
            <v>SIURB-E Jan/26</v>
          </cell>
        </row>
        <row r="755">
          <cell r="A755">
            <v>9004011</v>
          </cell>
          <cell r="B755" t="str">
            <v>VOLTÍMETRO 96X96MM 250V</v>
          </cell>
          <cell r="C755" t="str">
            <v>UN</v>
          </cell>
          <cell r="D755">
            <v>304.24</v>
          </cell>
          <cell r="E755" t="str">
            <v>SIURB-E Jan/26</v>
          </cell>
        </row>
        <row r="756">
          <cell r="A756">
            <v>9004030</v>
          </cell>
          <cell r="B756" t="str">
            <v>CONTATOR TRIPOLAR I NOMINAL 12A</v>
          </cell>
          <cell r="C756" t="str">
            <v>UN</v>
          </cell>
          <cell r="D756">
            <v>333.15</v>
          </cell>
          <cell r="E756" t="str">
            <v>SIURB-E Jan/26</v>
          </cell>
        </row>
        <row r="757">
          <cell r="A757">
            <v>9004031</v>
          </cell>
          <cell r="B757" t="str">
            <v>CONTATOR TRIPOLAR I NOMINAL 22A</v>
          </cell>
          <cell r="C757" t="str">
            <v>UN</v>
          </cell>
          <cell r="D757">
            <v>590.42999999999995</v>
          </cell>
          <cell r="E757" t="str">
            <v>SIURB-E Jan/26</v>
          </cell>
        </row>
        <row r="758">
          <cell r="A758">
            <v>9004032</v>
          </cell>
          <cell r="B758" t="str">
            <v>CONTATOR TRIPOLAR I NOMINAL 40A</v>
          </cell>
          <cell r="C758" t="str">
            <v>UN</v>
          </cell>
          <cell r="D758">
            <v>1042.73</v>
          </cell>
          <cell r="E758" t="str">
            <v>SIURB-E Jan/26</v>
          </cell>
        </row>
        <row r="759">
          <cell r="A759">
            <v>9004033</v>
          </cell>
          <cell r="B759" t="str">
            <v>CONTATOR TRIPOLAR I NOMINAL 55A</v>
          </cell>
          <cell r="C759" t="str">
            <v>UN</v>
          </cell>
          <cell r="D759">
            <v>1888.28</v>
          </cell>
          <cell r="E759" t="str">
            <v>SIURB-E Jan/26</v>
          </cell>
        </row>
        <row r="760">
          <cell r="A760">
            <v>9004040</v>
          </cell>
          <cell r="B760" t="str">
            <v>RELÊ BIMETÁLICO DE SOBRECARGA AJUSTE DE 6 ATÉ 12.5A</v>
          </cell>
          <cell r="C760" t="str">
            <v>UN</v>
          </cell>
          <cell r="D760">
            <v>366.7</v>
          </cell>
          <cell r="E760" t="str">
            <v>SIURB-E Jan/26</v>
          </cell>
        </row>
        <row r="761">
          <cell r="A761">
            <v>9004041</v>
          </cell>
          <cell r="B761" t="str">
            <v>RELÊ BIMETÁLICO DE SOBRECARGA AJUSTE DE 16 ATÉ 25A</v>
          </cell>
          <cell r="C761" t="str">
            <v>UN</v>
          </cell>
          <cell r="D761">
            <v>475.78</v>
          </cell>
          <cell r="E761" t="str">
            <v>SIURB-E Jan/26</v>
          </cell>
        </row>
        <row r="762">
          <cell r="A762">
            <v>9004042</v>
          </cell>
          <cell r="B762" t="str">
            <v>RELÊ BIMETÁLICO DE SOBRECARGA AJUSTE DE 25 ATÉ 40A</v>
          </cell>
          <cell r="C762" t="str">
            <v>UN</v>
          </cell>
          <cell r="D762">
            <v>465.78</v>
          </cell>
          <cell r="E762" t="str">
            <v>SIURB-E Jan/26</v>
          </cell>
        </row>
        <row r="763">
          <cell r="A763">
            <v>9004048</v>
          </cell>
          <cell r="B763" t="str">
            <v>RELÊ DE TEMPO ELETRÔNICO AJUSTE DE 6 ATÉ 60S</v>
          </cell>
          <cell r="C763" t="str">
            <v>UN</v>
          </cell>
          <cell r="D763">
            <v>197.92</v>
          </cell>
          <cell r="E763" t="str">
            <v>SIURB-E Jan/26</v>
          </cell>
        </row>
        <row r="764">
          <cell r="A764">
            <v>9004060</v>
          </cell>
          <cell r="B764" t="str">
            <v>DISPOSITIVO DE PROTEÇÃO CONTRA SURTOS 275V - 15KA</v>
          </cell>
          <cell r="C764" t="str">
            <v>UN</v>
          </cell>
          <cell r="D764">
            <v>68.040000000000006</v>
          </cell>
          <cell r="E764" t="str">
            <v>SIURB-E Jan/26</v>
          </cell>
        </row>
        <row r="765">
          <cell r="A765">
            <v>9004068</v>
          </cell>
          <cell r="B765" t="str">
            <v>INTERRUPTOR DIFERENCIAL RESIDUAL BIPOLAR 25A - SENSIBILIDADE 30MA - 220V</v>
          </cell>
          <cell r="C765" t="str">
            <v>UN</v>
          </cell>
          <cell r="D765">
            <v>267.89999999999998</v>
          </cell>
          <cell r="E765" t="str">
            <v>SIURB-E Jan/26</v>
          </cell>
        </row>
        <row r="766">
          <cell r="A766">
            <v>9004069</v>
          </cell>
          <cell r="B766" t="str">
            <v>INTERRUPTOR DIFERENCIAL RESIDUAL BIPOLAR 40A - SENSIBILIDADE 30MA - 220V</v>
          </cell>
          <cell r="C766" t="str">
            <v>UN</v>
          </cell>
          <cell r="D766">
            <v>355.33</v>
          </cell>
          <cell r="E766" t="str">
            <v>SIURB-E Jan/26</v>
          </cell>
        </row>
        <row r="767">
          <cell r="A767">
            <v>9004070</v>
          </cell>
          <cell r="B767" t="str">
            <v>INTERRUPTOR DIFERENCIAL RESIDUAL BIPOLAR 63A, SENSIBILIDADE 30MA - 220V</v>
          </cell>
          <cell r="C767" t="str">
            <v>UN</v>
          </cell>
          <cell r="D767">
            <v>278.66000000000003</v>
          </cell>
          <cell r="E767" t="str">
            <v>SIURB-E Jan/26</v>
          </cell>
        </row>
        <row r="768">
          <cell r="A768">
            <v>9004072</v>
          </cell>
          <cell r="B768" t="str">
            <v>INTERRUPTOR DIFERENCIAL TETRAPOLAR - 40A - SENSIBILIDADE 30MA - 380V</v>
          </cell>
          <cell r="C768" t="str">
            <v>UN</v>
          </cell>
          <cell r="D768">
            <v>409.7</v>
          </cell>
          <cell r="E768" t="str">
            <v>SIURB-E Jan/26</v>
          </cell>
        </row>
        <row r="769">
          <cell r="A769">
            <v>9004075</v>
          </cell>
          <cell r="B769" t="str">
            <v>INTERRUPTOR DIFERENCIAL TETRAPOLAR - 63A SENSIBILIDADE 30MA - 380V</v>
          </cell>
          <cell r="C769" t="str">
            <v>UN</v>
          </cell>
          <cell r="D769">
            <v>509.47</v>
          </cell>
          <cell r="E769" t="str">
            <v>SIURB-E Jan/26</v>
          </cell>
        </row>
        <row r="770">
          <cell r="A770">
            <v>9004076</v>
          </cell>
          <cell r="B770" t="str">
            <v>INTERRUPTOR DIFERENCIAL TETRAPOLAR - 80A SENSIBILIDADE 30MA - 380V</v>
          </cell>
          <cell r="C770" t="str">
            <v>UN</v>
          </cell>
          <cell r="D770">
            <v>620.27</v>
          </cell>
          <cell r="E770" t="str">
            <v>SIURB-E Jan/26</v>
          </cell>
        </row>
        <row r="771">
          <cell r="A771">
            <v>9004077</v>
          </cell>
          <cell r="B771" t="str">
            <v>INTERRUPTOR DIFERENCIAL TETRAPOLAR - 100A SENSIBILIDADE 30MA - 380V</v>
          </cell>
          <cell r="C771" t="str">
            <v>UN</v>
          </cell>
          <cell r="D771">
            <v>482.77</v>
          </cell>
          <cell r="E771" t="str">
            <v>SIURB-E Jan/26</v>
          </cell>
        </row>
        <row r="772">
          <cell r="A772">
            <v>9004078</v>
          </cell>
          <cell r="B772" t="str">
            <v>INTERRUPTOR DIFERENCIAL TETRAPOLAR - 125A SENSIBILIDADE 30MA - 380V</v>
          </cell>
          <cell r="C772" t="str">
            <v>UN</v>
          </cell>
          <cell r="D772">
            <v>1954.85</v>
          </cell>
          <cell r="E772" t="str">
            <v>SIURB-E Jan/26</v>
          </cell>
        </row>
        <row r="773">
          <cell r="A773">
            <v>9004087</v>
          </cell>
          <cell r="B773" t="str">
            <v>INTERRUPTOR DIFERENCIAL TETRAPOLAR - 63A SENSIBILIDADE 300MA - 380V</v>
          </cell>
          <cell r="C773" t="str">
            <v>UN</v>
          </cell>
          <cell r="D773">
            <v>497.5</v>
          </cell>
          <cell r="E773" t="str">
            <v>SIURB-E Jan/26</v>
          </cell>
        </row>
        <row r="774">
          <cell r="A774">
            <v>9004088</v>
          </cell>
          <cell r="B774" t="str">
            <v>INTERRUPTOR DIFERENCIAL TETRAPOLAR - 80A SENSIBILIDADE 300MA - 380V</v>
          </cell>
          <cell r="C774" t="str">
            <v>UN</v>
          </cell>
          <cell r="D774">
            <v>466.29</v>
          </cell>
          <cell r="E774" t="str">
            <v>SIURB-E Jan/26</v>
          </cell>
        </row>
        <row r="775">
          <cell r="A775">
            <v>9004089</v>
          </cell>
          <cell r="B775" t="str">
            <v>INTERRUPTOR DIFERENCIAL TETRAPOLAR - 100A SENSIBIL. 300MA - 380V</v>
          </cell>
          <cell r="C775" t="str">
            <v>UN</v>
          </cell>
          <cell r="D775">
            <v>407.7</v>
          </cell>
          <cell r="E775" t="str">
            <v>SIURB-E Jan/26</v>
          </cell>
        </row>
        <row r="776">
          <cell r="A776">
            <v>9004090</v>
          </cell>
          <cell r="B776" t="str">
            <v>INTERRUPTOR DIFERENCIAL TETRAPOLAR - 125A SENSIBILIDADE 300MA - 380V</v>
          </cell>
          <cell r="C776" t="str">
            <v>UN</v>
          </cell>
          <cell r="D776">
            <v>1056.77</v>
          </cell>
          <cell r="E776" t="str">
            <v>SIURB-E Jan/26</v>
          </cell>
        </row>
        <row r="777">
          <cell r="A777">
            <v>9005000</v>
          </cell>
          <cell r="B777" t="str">
            <v>QUADROS E CAIXAS</v>
          </cell>
          <cell r="C777" t="str">
            <v>.</v>
          </cell>
          <cell r="D777" t="str">
            <v>.</v>
          </cell>
          <cell r="E777" t="str">
            <v>SIURB-E Jan/26</v>
          </cell>
        </row>
        <row r="778">
          <cell r="A778">
            <v>9005006</v>
          </cell>
          <cell r="B778" t="str">
            <v>QUADRO DE DISTRIBUIÇÃO EM CHAPA METÁLICA - PARA ATÉ 16 DISJUNTORES</v>
          </cell>
          <cell r="C778" t="str">
            <v>UN</v>
          </cell>
          <cell r="D778">
            <v>651.16</v>
          </cell>
          <cell r="E778" t="str">
            <v>SIURB-E Jan/26</v>
          </cell>
        </row>
        <row r="779">
          <cell r="A779">
            <v>9005010</v>
          </cell>
          <cell r="B779" t="str">
            <v>QUADRO DE DISTRIBUIÇÃO EM CHAPA METÁLICA - PARA ATÉ 24 DISJUNTORES</v>
          </cell>
          <cell r="C779" t="str">
            <v>un</v>
          </cell>
          <cell r="D779">
            <v>1342.57</v>
          </cell>
          <cell r="E779" t="str">
            <v>SIURB-E Jan/26</v>
          </cell>
        </row>
        <row r="780">
          <cell r="A780">
            <v>9005012</v>
          </cell>
          <cell r="B780" t="str">
            <v>QUADRO DE DISTRIBUIÇÃO EM CHAPA METÁLICA - PARA ATÉ 28 DISJUNTORES</v>
          </cell>
          <cell r="C780" t="str">
            <v>UN</v>
          </cell>
          <cell r="D780">
            <v>929.67</v>
          </cell>
          <cell r="E780" t="str">
            <v>SIURB-E Jan/26</v>
          </cell>
        </row>
        <row r="781">
          <cell r="A781">
            <v>9005014</v>
          </cell>
          <cell r="B781" t="str">
            <v>QUADRO DE DISTRIBUIÇÃO EM CHAPA METÁLICA - PARA ATÉ 34 DISJUNTORES</v>
          </cell>
          <cell r="C781" t="str">
            <v>UN</v>
          </cell>
          <cell r="D781">
            <v>1566.67</v>
          </cell>
          <cell r="E781" t="str">
            <v>SIURB-E Jan/26</v>
          </cell>
        </row>
        <row r="782">
          <cell r="A782">
            <v>9005017</v>
          </cell>
          <cell r="B782" t="str">
            <v>QUADRO DE DISTRIBUIÇÃO EM CHAPA METÁLICA - PARA ATÉ 44 DISJUNTORES</v>
          </cell>
          <cell r="C782" t="str">
            <v>UN</v>
          </cell>
          <cell r="D782">
            <v>2043.92</v>
          </cell>
          <cell r="E782" t="str">
            <v>SIURB-E Jan/26</v>
          </cell>
        </row>
        <row r="783">
          <cell r="A783">
            <v>9005019</v>
          </cell>
          <cell r="B783" t="str">
            <v>QUADRO DE DISTRIBUIÇÃO EM CHAPA METÁLICA - PARA ATÉ 70 DISJUNTORES</v>
          </cell>
          <cell r="C783" t="str">
            <v>UN</v>
          </cell>
          <cell r="D783">
            <v>3608.82</v>
          </cell>
          <cell r="E783" t="str">
            <v>SIURB-E Jan/26</v>
          </cell>
        </row>
        <row r="784">
          <cell r="A784">
            <v>9005020</v>
          </cell>
          <cell r="B784" t="str">
            <v>CAIXA DE PASSAGEM E LIGAÇÃO EM PVC OCTOGONAL FUNDO MOVEL 10X10CM, INCLUSIVE ESPELHO</v>
          </cell>
          <cell r="C784" t="str">
            <v>UN</v>
          </cell>
          <cell r="D784">
            <v>15.75</v>
          </cell>
          <cell r="E784" t="str">
            <v>SIURB-E Jan/26</v>
          </cell>
        </row>
        <row r="785">
          <cell r="A785">
            <v>9005021</v>
          </cell>
          <cell r="B785" t="str">
            <v>CAIXA DE PASSAGEM E LIGAÇÃO EM PVC 7,5X7,5X5,0CM (3"X3"), INCLUSIVE ESPELHO</v>
          </cell>
          <cell r="C785" t="str">
            <v>UN</v>
          </cell>
          <cell r="D785">
            <v>21.47</v>
          </cell>
          <cell r="E785" t="str">
            <v>SIURB-E Jan/26</v>
          </cell>
        </row>
        <row r="786">
          <cell r="A786">
            <v>9005022</v>
          </cell>
          <cell r="B786" t="str">
            <v>CAIXA DE PVC 10X5X5CM, INCLUSIVE ESPELHO</v>
          </cell>
          <cell r="C786" t="str">
            <v>UN</v>
          </cell>
          <cell r="D786">
            <v>15.1</v>
          </cell>
          <cell r="E786" t="str">
            <v>SIURB-E Jan/26</v>
          </cell>
        </row>
        <row r="787">
          <cell r="A787">
            <v>9005023</v>
          </cell>
          <cell r="B787" t="str">
            <v>CAIXA E PVC 10X10X5CM, INCLUSIVE ESPELHO</v>
          </cell>
          <cell r="C787" t="str">
            <v>UN</v>
          </cell>
          <cell r="D787">
            <v>24.94</v>
          </cell>
          <cell r="E787" t="str">
            <v>SIURB-E Jan/26</v>
          </cell>
        </row>
        <row r="788">
          <cell r="A788">
            <v>9005024</v>
          </cell>
          <cell r="B788" t="str">
            <v>CAIXA DE PASSAGEM EM FERRO ESTAMPADO - 3"X3", INCLUSIVE ESPELHO</v>
          </cell>
          <cell r="C788" t="str">
            <v>UN</v>
          </cell>
          <cell r="D788">
            <v>19.260000000000002</v>
          </cell>
          <cell r="E788" t="str">
            <v>SIURB-E Jan/26</v>
          </cell>
        </row>
        <row r="789">
          <cell r="A789">
            <v>9005025</v>
          </cell>
          <cell r="B789" t="str">
            <v>CAIXA DE PASSAGEM EM FERRO ESTAMPADO - 4"X2", INCLUSIVE ESPELHO</v>
          </cell>
          <cell r="C789" t="str">
            <v>UN</v>
          </cell>
          <cell r="D789">
            <v>20.09</v>
          </cell>
          <cell r="E789" t="str">
            <v>SIURB-E Jan/26</v>
          </cell>
        </row>
        <row r="790">
          <cell r="A790">
            <v>9005026</v>
          </cell>
          <cell r="B790" t="str">
            <v>CAIXA DE PASSAGEM EM FERRO ESTAMPADO - 4"X4", INCLUSIVE ESPELHO</v>
          </cell>
          <cell r="C790" t="str">
            <v>UN</v>
          </cell>
          <cell r="D790">
            <v>31.5</v>
          </cell>
          <cell r="E790" t="str">
            <v>SIURB-E Jan/26</v>
          </cell>
        </row>
        <row r="791">
          <cell r="A791">
            <v>9005027</v>
          </cell>
          <cell r="B791" t="str">
            <v>CAIXA DE PASSAGEM EM FERRO ESTAMPADO COM FUNDO MÓVEL</v>
          </cell>
          <cell r="C791" t="str">
            <v>UN</v>
          </cell>
          <cell r="D791">
            <v>17.46</v>
          </cell>
          <cell r="E791" t="str">
            <v>SIURB-E Jan/26</v>
          </cell>
        </row>
        <row r="792">
          <cell r="A792">
            <v>9005028</v>
          </cell>
          <cell r="B792" t="str">
            <v>CAIXA DE PASSAGEM TIPO CONDULETE - 1/2"</v>
          </cell>
          <cell r="C792" t="str">
            <v>UN</v>
          </cell>
          <cell r="D792">
            <v>33.22</v>
          </cell>
          <cell r="E792" t="str">
            <v>SIURB-E Jan/26</v>
          </cell>
        </row>
        <row r="793">
          <cell r="A793">
            <v>9005029</v>
          </cell>
          <cell r="B793" t="str">
            <v>CAIXA DE PASSAGEM TIPO CONDULETE - 3/4"</v>
          </cell>
          <cell r="C793" t="str">
            <v>UN</v>
          </cell>
          <cell r="D793">
            <v>29.63</v>
          </cell>
          <cell r="E793" t="str">
            <v>SIURB-E Jan/26</v>
          </cell>
        </row>
        <row r="794">
          <cell r="A794">
            <v>9005030</v>
          </cell>
          <cell r="B794" t="str">
            <v>CAIXA DE PASSAGEM TIPO CONDULETE - 1"</v>
          </cell>
          <cell r="C794" t="str">
            <v>UN</v>
          </cell>
          <cell r="D794">
            <v>34.020000000000003</v>
          </cell>
          <cell r="E794" t="str">
            <v>SIURB-E Jan/26</v>
          </cell>
        </row>
        <row r="795">
          <cell r="A795">
            <v>9005031</v>
          </cell>
          <cell r="B795" t="str">
            <v>CAIXA DE PASSAGEM TIPO CONDULETE - 1 1/4"</v>
          </cell>
          <cell r="C795" t="str">
            <v>UN</v>
          </cell>
          <cell r="D795">
            <v>55.32</v>
          </cell>
          <cell r="E795" t="str">
            <v>SIURB-E Jan/26</v>
          </cell>
        </row>
        <row r="796">
          <cell r="A796">
            <v>9005032</v>
          </cell>
          <cell r="B796" t="str">
            <v>CAIXA DE PASSAGEM TIPO CONDULETE - 1 1/2"</v>
          </cell>
          <cell r="C796" t="str">
            <v>UN</v>
          </cell>
          <cell r="D796">
            <v>66.81</v>
          </cell>
          <cell r="E796" t="str">
            <v>SIURB-E Jan/26</v>
          </cell>
        </row>
        <row r="797">
          <cell r="A797">
            <v>9005033</v>
          </cell>
          <cell r="B797" t="str">
            <v>CAIXA DE PASSAGEM TIPO CONDULETE - 2"</v>
          </cell>
          <cell r="C797" t="str">
            <v>UN</v>
          </cell>
          <cell r="D797">
            <v>87.76</v>
          </cell>
          <cell r="E797" t="str">
            <v>SIURB-E Jan/26</v>
          </cell>
        </row>
        <row r="798">
          <cell r="A798">
            <v>9005034</v>
          </cell>
          <cell r="B798" t="str">
            <v>CAIXA DE PASSAGEM TIPO CONDULETE - 2 1/2"</v>
          </cell>
          <cell r="C798" t="str">
            <v>UN</v>
          </cell>
          <cell r="D798">
            <v>253.82</v>
          </cell>
          <cell r="E798" t="str">
            <v>SIURB-E Jan/26</v>
          </cell>
        </row>
        <row r="799">
          <cell r="A799">
            <v>9005035</v>
          </cell>
          <cell r="B799" t="str">
            <v>CAIXA DE PASSAGEM TIPO CONDULETE - 3"</v>
          </cell>
          <cell r="C799" t="str">
            <v>UN</v>
          </cell>
          <cell r="D799">
            <v>312.88</v>
          </cell>
          <cell r="E799" t="str">
            <v>SIURB-E Jan/26</v>
          </cell>
        </row>
        <row r="800">
          <cell r="A800">
            <v>9005037</v>
          </cell>
          <cell r="B800" t="str">
            <v>CAIXA DE PASSAGEM TIPO CONDULETE - 4"</v>
          </cell>
          <cell r="C800" t="str">
            <v>UN</v>
          </cell>
          <cell r="D800">
            <v>553.20000000000005</v>
          </cell>
          <cell r="E800" t="str">
            <v>SIURB-E Jan/26</v>
          </cell>
        </row>
        <row r="801">
          <cell r="A801">
            <v>9005039</v>
          </cell>
          <cell r="B801" t="str">
            <v>CAIXA DE PASSAGEM EM CHAPA METÁLICA COM TAMPA PARAFUSADA - 10X10X8CM</v>
          </cell>
          <cell r="C801" t="str">
            <v>UN</v>
          </cell>
          <cell r="D801">
            <v>44.16</v>
          </cell>
          <cell r="E801" t="str">
            <v>SIURB-E Jan/26</v>
          </cell>
        </row>
        <row r="802">
          <cell r="A802">
            <v>9005040</v>
          </cell>
          <cell r="B802" t="str">
            <v>CAIXA DE PASSAGEM EM CHAPA METÁLICA COM TAMPA PARAFUSADA - 20X20X10CM</v>
          </cell>
          <cell r="C802" t="str">
            <v>UN</v>
          </cell>
          <cell r="D802">
            <v>88.15</v>
          </cell>
          <cell r="E802" t="str">
            <v>SIURB-E Jan/26</v>
          </cell>
        </row>
        <row r="803">
          <cell r="A803">
            <v>9005041</v>
          </cell>
          <cell r="B803" t="str">
            <v>CAIXA DE PASSAGEM EM CHAPA METÁLICA COM TAMPA PARAFUSADA - 30X30X12CM</v>
          </cell>
          <cell r="C803" t="str">
            <v>UN</v>
          </cell>
          <cell r="D803">
            <v>117.82</v>
          </cell>
          <cell r="E803" t="str">
            <v>SIURB-E Jan/26</v>
          </cell>
        </row>
        <row r="804">
          <cell r="A804">
            <v>9005042</v>
          </cell>
          <cell r="B804" t="str">
            <v>CAIXA DE PASSAGEM EM CHAPA METÁLICA COM TAMPA PARAFUSADA - 40X40X15CM</v>
          </cell>
          <cell r="C804" t="str">
            <v>UN</v>
          </cell>
          <cell r="D804">
            <v>193.19</v>
          </cell>
          <cell r="E804" t="str">
            <v>SIURB-E Jan/26</v>
          </cell>
        </row>
        <row r="805">
          <cell r="A805">
            <v>9005043</v>
          </cell>
          <cell r="B805" t="str">
            <v>CAIXA DE PASSAGEM EM ALUMÍNIO COM TAMPA E VEDAÇÃO 20X20CM</v>
          </cell>
          <cell r="C805" t="str">
            <v>UN</v>
          </cell>
          <cell r="D805">
            <v>121.26</v>
          </cell>
          <cell r="E805" t="str">
            <v>SIURB-E Jan/26</v>
          </cell>
        </row>
        <row r="806">
          <cell r="A806">
            <v>9005044</v>
          </cell>
          <cell r="B806" t="str">
            <v>CAIXA DE PASSAGEM EM ALUMÍNIO COM TAMPA E VEDAÇÃO 30X30CM</v>
          </cell>
          <cell r="C806" t="str">
            <v>UN</v>
          </cell>
          <cell r="D806">
            <v>266.35000000000002</v>
          </cell>
          <cell r="E806" t="str">
            <v>SIURB-E Jan/26</v>
          </cell>
        </row>
        <row r="807">
          <cell r="A807">
            <v>9005045</v>
          </cell>
          <cell r="B807" t="str">
            <v>CAIXA DE PASSAGEM EM ALUMÍNIO COM TAMPA E VEDAÇÃO 40X40CM</v>
          </cell>
          <cell r="C807" t="str">
            <v>UN</v>
          </cell>
          <cell r="D807">
            <v>615.73</v>
          </cell>
          <cell r="E807" t="str">
            <v>SIURB-E Jan/26</v>
          </cell>
        </row>
        <row r="808">
          <cell r="A808">
            <v>9005050</v>
          </cell>
          <cell r="B808" t="str">
            <v>CAIXA DE PASSAGEM EM CHAPA METÁLICA COM PORTA E FECHADURA - 40X40X15CM - USO PARA TELEFONIA</v>
          </cell>
          <cell r="C808" t="str">
            <v>UN</v>
          </cell>
          <cell r="D808">
            <v>401.94</v>
          </cell>
          <cell r="E808" t="str">
            <v>SIURB-E Jan/26</v>
          </cell>
        </row>
        <row r="809">
          <cell r="A809">
            <v>9005051</v>
          </cell>
          <cell r="B809" t="str">
            <v>CAIXA DE PASSAGEM EM CHAPA METÁLICA COM PORTA E FECHADURA - 50X50X15CM - USO PARA TELEFONIA</v>
          </cell>
          <cell r="C809" t="str">
            <v>UN</v>
          </cell>
          <cell r="D809">
            <v>393.21</v>
          </cell>
          <cell r="E809" t="str">
            <v>SIURB-E Jan/26</v>
          </cell>
        </row>
        <row r="810">
          <cell r="A810">
            <v>9005055</v>
          </cell>
          <cell r="B810" t="str">
            <v>CAIXA DE PASSAGEM EM ALVENARIA - ESCAVAÇÃO E APILOAMENTO</v>
          </cell>
          <cell r="C810" t="str">
            <v>M3</v>
          </cell>
          <cell r="D810">
            <v>98.13</v>
          </cell>
          <cell r="E810" t="str">
            <v>SIURB-E Jan/26</v>
          </cell>
        </row>
        <row r="811">
          <cell r="A811">
            <v>9005056</v>
          </cell>
          <cell r="B811" t="str">
            <v>CAIXA DE PASSAGEM EM ALVENARIA - LASTRO DE BRITA (FUNDO)</v>
          </cell>
          <cell r="C811" t="str">
            <v>M3</v>
          </cell>
          <cell r="D811">
            <v>245.94</v>
          </cell>
          <cell r="E811" t="str">
            <v>SIURB-E Jan/26</v>
          </cell>
        </row>
        <row r="812">
          <cell r="A812">
            <v>9005057</v>
          </cell>
          <cell r="B812" t="str">
            <v>CAIXA DE PASSAGEM EM ALVENARIA - LASTRO DE CONCRETO (FUNDO)</v>
          </cell>
          <cell r="C812" t="str">
            <v>M3</v>
          </cell>
          <cell r="D812">
            <v>594.57000000000005</v>
          </cell>
          <cell r="E812" t="str">
            <v>SIURB-E Jan/26</v>
          </cell>
        </row>
        <row r="813">
          <cell r="A813">
            <v>9005058</v>
          </cell>
          <cell r="B813" t="str">
            <v>CAIXA DE PASSAGEM EM ALVENARIA - PAREDE DE 1/2 TIJOLO, REVESTIDA</v>
          </cell>
          <cell r="C813" t="str">
            <v>M2</v>
          </cell>
          <cell r="D813">
            <v>357.32</v>
          </cell>
          <cell r="E813" t="str">
            <v>SIURB-E Jan/26</v>
          </cell>
        </row>
        <row r="814">
          <cell r="A814">
            <v>9005059</v>
          </cell>
          <cell r="B814" t="str">
            <v>CAIXA DE PASSAGEM EM ALVENARIA - PAREDE DE 1 TIJOLO, REVESTIDA</v>
          </cell>
          <cell r="C814" t="str">
            <v>M2</v>
          </cell>
          <cell r="D814">
            <v>488.75</v>
          </cell>
          <cell r="E814" t="str">
            <v>SIURB-E Jan/26</v>
          </cell>
        </row>
        <row r="815">
          <cell r="A815">
            <v>9005060</v>
          </cell>
          <cell r="B815" t="str">
            <v>CAIXA DE PASSAGEM EM ALVENARIA - TAMPA DE CONCRETO</v>
          </cell>
          <cell r="C815" t="str">
            <v>M2</v>
          </cell>
          <cell r="D815">
            <v>276.06</v>
          </cell>
          <cell r="E815" t="str">
            <v>SIURB-E Jan/26</v>
          </cell>
        </row>
        <row r="816">
          <cell r="A816">
            <v>9005061</v>
          </cell>
          <cell r="B816" t="str">
            <v>CAIXA DE PASSAGEM E LIGAÇÃO EM PVC 6,5X10,5X5,0CM - (4X2"), INCLUSIVE ESPELHO</v>
          </cell>
          <cell r="C816" t="str">
            <v>UN</v>
          </cell>
          <cell r="D816">
            <v>16.329999999999998</v>
          </cell>
          <cell r="E816" t="str">
            <v>SIURB-E Jan/26</v>
          </cell>
        </row>
        <row r="817">
          <cell r="A817">
            <v>9005062</v>
          </cell>
          <cell r="B817" t="str">
            <v>CAIXA TELEFÔNICA INTERNA PADRÃO TELESP N.2 20X20X12CM</v>
          </cell>
          <cell r="C817" t="str">
            <v>UN</v>
          </cell>
          <cell r="D817">
            <v>162.29</v>
          </cell>
          <cell r="E817" t="str">
            <v>SIURB-E Jan/26</v>
          </cell>
        </row>
        <row r="818">
          <cell r="A818">
            <v>9005063</v>
          </cell>
          <cell r="B818" t="str">
            <v>CAIXA TELEFÔNICA INTERNA PADRÃO TELESP N.3 40X40X13,5CM</v>
          </cell>
          <cell r="C818" t="str">
            <v>UN</v>
          </cell>
          <cell r="D818">
            <v>259.86</v>
          </cell>
          <cell r="E818" t="str">
            <v>SIURB-E Jan/26</v>
          </cell>
        </row>
        <row r="819">
          <cell r="A819">
            <v>9005064</v>
          </cell>
          <cell r="B819" t="str">
            <v>CAIXA TELEFÔNICA INTERNA PADRÃO TELESP N. 4 60X60X13,5CM</v>
          </cell>
          <cell r="C819" t="str">
            <v>UN</v>
          </cell>
          <cell r="D819">
            <v>537.59</v>
          </cell>
          <cell r="E819" t="str">
            <v>SIURB-E Jan/26</v>
          </cell>
        </row>
        <row r="820">
          <cell r="A820">
            <v>9005065</v>
          </cell>
          <cell r="B820" t="str">
            <v>CAIXA TELEFÔNICA INTERNA PADRÃO TELESP N. 5 80X80X13,5CM</v>
          </cell>
          <cell r="C820" t="str">
            <v>UN</v>
          </cell>
          <cell r="D820">
            <v>822.95</v>
          </cell>
          <cell r="E820" t="str">
            <v>SIURB-E Jan/26</v>
          </cell>
        </row>
        <row r="821">
          <cell r="A821">
            <v>9005066</v>
          </cell>
          <cell r="B821" t="str">
            <v>CAIXA TELEFÔNICA INTERNA PADRÃO TELESP N.6 120X120X13,5CM</v>
          </cell>
          <cell r="C821" t="str">
            <v>UN</v>
          </cell>
          <cell r="D821">
            <v>1815.67</v>
          </cell>
          <cell r="E821" t="str">
            <v>SIURB-E Jan/26</v>
          </cell>
        </row>
        <row r="822">
          <cell r="A822">
            <v>9005067</v>
          </cell>
          <cell r="B822" t="str">
            <v>CAIXA TELEFÔNICA INTERNA PADRÃO TELESP N.7 150X150X17CM</v>
          </cell>
          <cell r="C822" t="str">
            <v>UN</v>
          </cell>
          <cell r="D822">
            <v>3601.27</v>
          </cell>
          <cell r="E822" t="str">
            <v>SIURB-E Jan/26</v>
          </cell>
        </row>
        <row r="823">
          <cell r="A823">
            <v>9005068</v>
          </cell>
          <cell r="B823" t="str">
            <v>CAIXA DE PASSAGEM E TAMPA PRÉ-MOLDADAS EM CONCRETO, SEM FUNDO, 20X20CM</v>
          </cell>
          <cell r="C823" t="str">
            <v>UN</v>
          </cell>
          <cell r="D823">
            <v>167.87</v>
          </cell>
          <cell r="E823" t="str">
            <v>SIURB-E Jan/26</v>
          </cell>
        </row>
        <row r="824">
          <cell r="A824">
            <v>9005069</v>
          </cell>
          <cell r="B824" t="str">
            <v>CAIXA DE PASSAGEM E TAMPA PRÉ-MOLDADAS EM CONCRETO, SEM FUNDO, 30X30CM</v>
          </cell>
          <cell r="C824" t="str">
            <v>UN</v>
          </cell>
          <cell r="D824">
            <v>184.65</v>
          </cell>
          <cell r="E824" t="str">
            <v>SIURB-E Jan/26</v>
          </cell>
        </row>
        <row r="825">
          <cell r="A825">
            <v>9005070</v>
          </cell>
          <cell r="B825" t="str">
            <v>CAIXA DE PASSAGEM E TAMPA PRÉ-MOLDADAS EM CONCRETO, SEM FUNDO, 40X40CM</v>
          </cell>
          <cell r="C825" t="str">
            <v>UN</v>
          </cell>
          <cell r="D825">
            <v>228.9</v>
          </cell>
          <cell r="E825" t="str">
            <v>SIURB-E Jan/26</v>
          </cell>
        </row>
        <row r="826">
          <cell r="A826">
            <v>9005071</v>
          </cell>
          <cell r="B826" t="str">
            <v>CAIXA DE PASSAGEM E TAMPA PRÉ-MOLDADAS EM CONCRETO, SEM FUNDO, 50X50CM</v>
          </cell>
          <cell r="C826" t="str">
            <v>UN</v>
          </cell>
          <cell r="D826">
            <v>302.18</v>
          </cell>
          <cell r="E826" t="str">
            <v>SIURB-E Jan/26</v>
          </cell>
        </row>
        <row r="827">
          <cell r="A827">
            <v>9005072</v>
          </cell>
          <cell r="B827" t="str">
            <v>CAIXA DE PASSAGEM E TAMPA PRÉ-MOLDADAS EM CONCRETO, SEM FUNDO, 60X60CM</v>
          </cell>
          <cell r="C827" t="str">
            <v>UN</v>
          </cell>
          <cell r="D827">
            <v>396.57</v>
          </cell>
          <cell r="E827" t="str">
            <v>SIURB-E Jan/26</v>
          </cell>
        </row>
        <row r="828">
          <cell r="A828">
            <v>9005073</v>
          </cell>
          <cell r="B828" t="str">
            <v>CAIXA DE PASSAGEM E TAMPA PRÉ-MOLDADAS EM CONCRETO, SEM FUNDO, 100X100</v>
          </cell>
          <cell r="C828" t="str">
            <v>UN</v>
          </cell>
          <cell r="D828">
            <v>998.87</v>
          </cell>
          <cell r="E828" t="str">
            <v>SIURB-E Jan/26</v>
          </cell>
        </row>
        <row r="829">
          <cell r="A829">
            <v>9005081</v>
          </cell>
          <cell r="B829" t="str">
            <v>QUADRO DE DISTRIBUIÇÃO EM PVC - PARA ATÉ 08 DISJUNTORES</v>
          </cell>
          <cell r="C829" t="str">
            <v>UN</v>
          </cell>
          <cell r="D829">
            <v>71.790000000000006</v>
          </cell>
          <cell r="E829" t="str">
            <v>SIURB-E Jan/26</v>
          </cell>
        </row>
        <row r="830">
          <cell r="A830">
            <v>9005082</v>
          </cell>
          <cell r="B830" t="str">
            <v>QUADRO DE DISTRIBUIÇÃO EM PVC - PARA ATÉ 16 DISJUNTORES</v>
          </cell>
          <cell r="C830" t="str">
            <v>UN</v>
          </cell>
          <cell r="D830">
            <v>123.18</v>
          </cell>
          <cell r="E830" t="str">
            <v>SIURB-E Jan/26</v>
          </cell>
        </row>
        <row r="831">
          <cell r="A831">
            <v>9005083</v>
          </cell>
          <cell r="B831" t="str">
            <v>QUADRO DE DISTRIBUIÇÃO EM PVC - PARA ATÉ 24 DISJUNTORES</v>
          </cell>
          <cell r="C831" t="str">
            <v>UN</v>
          </cell>
          <cell r="D831">
            <v>320.35000000000002</v>
          </cell>
          <cell r="E831" t="str">
            <v>SIURB-E Jan/26</v>
          </cell>
        </row>
        <row r="832">
          <cell r="A832">
            <v>9005084</v>
          </cell>
          <cell r="B832" t="str">
            <v>QUADRO DE DISTRIBUIÇÃO EM PVC - PARA ATÉ 32 DISJUNTORES</v>
          </cell>
          <cell r="C832" t="str">
            <v>UN</v>
          </cell>
          <cell r="D832">
            <v>358.35</v>
          </cell>
          <cell r="E832" t="str">
            <v>SIURB-E Jan/26</v>
          </cell>
        </row>
        <row r="833">
          <cell r="A833">
            <v>9005085</v>
          </cell>
          <cell r="B833" t="str">
            <v>QUADRO DE DISTRIBUIÇÃO EM PVC - PARA ATÉ 48 DISJUNTORES</v>
          </cell>
          <cell r="C833" t="str">
            <v>UN</v>
          </cell>
          <cell r="D833">
            <v>534.9</v>
          </cell>
          <cell r="E833" t="str">
            <v>SIURB-E Jan/26</v>
          </cell>
        </row>
        <row r="834">
          <cell r="A834">
            <v>9005087</v>
          </cell>
          <cell r="B834" t="str">
            <v>QUADRO DE DISTRIBUIÇÃO EM PVC - PARA ATÉ 64 DISJUNTORES</v>
          </cell>
          <cell r="C834" t="str">
            <v>UN</v>
          </cell>
          <cell r="D834">
            <v>2787.88</v>
          </cell>
          <cell r="E834" t="str">
            <v>SIURB-E Jan/26</v>
          </cell>
        </row>
        <row r="835">
          <cell r="A835">
            <v>9005090</v>
          </cell>
          <cell r="B835" t="str">
            <v>CAIXA DE ALUMÍNIO 10X10CM, ALTA COM TAMPA DE LATÃO PARA TOMADAS</v>
          </cell>
          <cell r="C835" t="str">
            <v>UN</v>
          </cell>
          <cell r="D835">
            <v>133.09</v>
          </cell>
          <cell r="E835" t="str">
            <v>SIURB-E Jan/26</v>
          </cell>
        </row>
        <row r="836">
          <cell r="A836">
            <v>9005098</v>
          </cell>
          <cell r="B836" t="str">
            <v>QUADRO GERAL OU DE DISTRIBUIÇÃO, EM CHAPA METÁLICA N.14 ESMALTADA</v>
          </cell>
          <cell r="C836" t="str">
            <v>M2</v>
          </cell>
          <cell r="D836">
            <v>1187.19</v>
          </cell>
          <cell r="E836" t="str">
            <v>SIURB-E Jan/26</v>
          </cell>
        </row>
        <row r="837">
          <cell r="A837">
            <v>9005108</v>
          </cell>
          <cell r="B837" t="str">
            <v>CAIXA DE PASSAGEM E LIGAÇÃO EM PVC 6,5X10,5X5,0CM - (4X2"), INCLUSIVE ESPELHO</v>
          </cell>
          <cell r="C837" t="str">
            <v>UN</v>
          </cell>
          <cell r="D837">
            <v>16.329999999999998</v>
          </cell>
          <cell r="E837" t="str">
            <v>SIURB-E Jan/26</v>
          </cell>
        </row>
        <row r="838">
          <cell r="A838">
            <v>9006000</v>
          </cell>
          <cell r="B838" t="str">
            <v>CHAVES, FUSÍVEIS E ATERRAMENTO</v>
          </cell>
          <cell r="C838" t="str">
            <v>.</v>
          </cell>
          <cell r="D838" t="str">
            <v>.</v>
          </cell>
          <cell r="E838" t="str">
            <v>SIURB-E Jan/26</v>
          </cell>
        </row>
        <row r="839">
          <cell r="A839">
            <v>9006018</v>
          </cell>
          <cell r="B839" t="str">
            <v>CHAVE SECCIONADORA TRIPOLAR, ABERTURA SOB CARGA - SECA 250A/600V</v>
          </cell>
          <cell r="C839" t="str">
            <v>UN</v>
          </cell>
          <cell r="D839">
            <v>3123.94</v>
          </cell>
          <cell r="E839" t="str">
            <v>SIURB-E Jan/26</v>
          </cell>
        </row>
        <row r="840">
          <cell r="A840">
            <v>9006019</v>
          </cell>
          <cell r="B840" t="str">
            <v>CHAVE SECCIONADORA TRIPOLAR, ABERTURA SOB CARGA - SECA 400A/600V</v>
          </cell>
          <cell r="C840" t="str">
            <v>UN</v>
          </cell>
          <cell r="D840">
            <v>2793.19</v>
          </cell>
          <cell r="E840" t="str">
            <v>SIURB-E Jan/26</v>
          </cell>
        </row>
        <row r="841">
          <cell r="A841">
            <v>9006020</v>
          </cell>
          <cell r="B841" t="str">
            <v>CHAVE SECCIONADORA TRIPOLAR, ABERTURA SOB CARGA - SECA 630A/600V</v>
          </cell>
          <cell r="C841" t="str">
            <v>UN</v>
          </cell>
          <cell r="D841">
            <v>4656.4799999999996</v>
          </cell>
          <cell r="E841" t="str">
            <v>SIURB-E Jan/26</v>
          </cell>
        </row>
        <row r="842">
          <cell r="A842">
            <v>9006023</v>
          </cell>
          <cell r="B842" t="str">
            <v>CHAVE SECCIONADORA TIPO NH, COM BASE E FUSÍVEIS - 125A (ABERTURA SEM CARGA)</v>
          </cell>
          <cell r="C842" t="str">
            <v>UN</v>
          </cell>
          <cell r="D842">
            <v>460.2</v>
          </cell>
          <cell r="E842" t="str">
            <v>SIURB-E Jan/26</v>
          </cell>
        </row>
        <row r="843">
          <cell r="A843">
            <v>9006024</v>
          </cell>
          <cell r="B843" t="str">
            <v>CHAVE SECCIONADORA TIPO NH, COM BASE E FUSÍVEIS - 250A (ABERTURA SEM CARGA)</v>
          </cell>
          <cell r="C843" t="str">
            <v>UN</v>
          </cell>
          <cell r="D843">
            <v>1028.82</v>
          </cell>
          <cell r="E843" t="str">
            <v>SIURB-E Jan/26</v>
          </cell>
        </row>
        <row r="844">
          <cell r="A844">
            <v>9006025</v>
          </cell>
          <cell r="B844" t="str">
            <v>CHAVE SECCIONADORA TIPO NH, COM BASE E FUSÍVEIS - 400A (ABERTURA SEM CARGA)</v>
          </cell>
          <cell r="C844" t="str">
            <v>UN</v>
          </cell>
          <cell r="D844">
            <v>1395.87</v>
          </cell>
          <cell r="E844" t="str">
            <v>SIURB-E Jan/26</v>
          </cell>
        </row>
        <row r="845">
          <cell r="A845">
            <v>9006026</v>
          </cell>
          <cell r="B845" t="str">
            <v>CHAVE SECCIONADORA TIPO NH, COM BASE E FUSÍVEIS - 630A (ABERTURA SEM CARGA)</v>
          </cell>
          <cell r="C845" t="str">
            <v>UN</v>
          </cell>
          <cell r="D845">
            <v>1912.9</v>
          </cell>
          <cell r="E845" t="str">
            <v>SIURB-E Jan/26</v>
          </cell>
        </row>
        <row r="846">
          <cell r="A846">
            <v>9006027</v>
          </cell>
          <cell r="B846" t="str">
            <v>CHAVE SECCIONADORA TRIPOLAR, ABERTURA SOB CARGA, COM FUSÍVEIS NH00 - 125A/500V</v>
          </cell>
          <cell r="C846" t="str">
            <v>UN</v>
          </cell>
          <cell r="D846">
            <v>551.15</v>
          </cell>
          <cell r="E846" t="str">
            <v>SIURB-E Jan/26</v>
          </cell>
        </row>
        <row r="847">
          <cell r="A847">
            <v>9006028</v>
          </cell>
          <cell r="B847" t="str">
            <v>CHAVE SECCIONADORA TRIPOLAR, ABERTURA SOB CARGA, COM FUSÍVEIS NH1 - 250A/500V</v>
          </cell>
          <cell r="C847" t="str">
            <v>UN</v>
          </cell>
          <cell r="D847">
            <v>1286.1300000000001</v>
          </cell>
          <cell r="E847" t="str">
            <v>SIURB-E Jan/26</v>
          </cell>
        </row>
        <row r="848">
          <cell r="A848">
            <v>9006029</v>
          </cell>
          <cell r="B848" t="str">
            <v>CHAVE SECCIONADORA TRIPOLAR, ABERTURA SOB CARGA, COM FUSÍVEIS NH2 - 400A/500V</v>
          </cell>
          <cell r="C848" t="str">
            <v>UN</v>
          </cell>
          <cell r="D848">
            <v>1715.19</v>
          </cell>
          <cell r="E848" t="str">
            <v>SIURB-E Jan/26</v>
          </cell>
        </row>
        <row r="849">
          <cell r="A849">
            <v>9006030</v>
          </cell>
          <cell r="B849" t="str">
            <v>CHAVE SECCIONADORA TRIPOLAR, ABERTURA SOB CARGA, COM FUSÍVEIS NH3 -630A/600V</v>
          </cell>
          <cell r="C849" t="str">
            <v>UN</v>
          </cell>
          <cell r="D849">
            <v>2438.4299999999998</v>
          </cell>
          <cell r="E849" t="str">
            <v>SIURB-E Jan/26</v>
          </cell>
        </row>
        <row r="850">
          <cell r="A850">
            <v>9006033</v>
          </cell>
          <cell r="B850" t="str">
            <v>CHAVE SECCIONADORA ROTATIVA ABERT. SOB CARGA TP (PACCO) - 3X16A</v>
          </cell>
          <cell r="C850" t="str">
            <v>UN</v>
          </cell>
          <cell r="D850">
            <v>187.36</v>
          </cell>
          <cell r="E850" t="str">
            <v>SIURB-E Jan/26</v>
          </cell>
        </row>
        <row r="851">
          <cell r="A851">
            <v>9006036</v>
          </cell>
          <cell r="B851" t="str">
            <v>CHAVE SECCIONADORA ROTATIVA ABERTURA SOB CARGA TIPO (PACCO) - 3X63A</v>
          </cell>
          <cell r="C851" t="str">
            <v>UN</v>
          </cell>
          <cell r="D851">
            <v>239.55</v>
          </cell>
          <cell r="E851" t="str">
            <v>SIURB-E Jan/26</v>
          </cell>
        </row>
        <row r="852">
          <cell r="A852">
            <v>9006049</v>
          </cell>
          <cell r="B852" t="str">
            <v>FUSÍVEL TIPO "DIAZED", TIPO RÁPIDO OU RETARDADO - 2/25A</v>
          </cell>
          <cell r="C852" t="str">
            <v>UN</v>
          </cell>
          <cell r="D852">
            <v>13.13</v>
          </cell>
          <cell r="E852" t="str">
            <v>SIURB-E Jan/26</v>
          </cell>
        </row>
        <row r="853">
          <cell r="A853">
            <v>9006058</v>
          </cell>
          <cell r="B853" t="str">
            <v>FUSÍVEL TIPO NH - 100/200A</v>
          </cell>
          <cell r="C853" t="str">
            <v>UN</v>
          </cell>
          <cell r="D853">
            <v>89.99</v>
          </cell>
          <cell r="E853" t="str">
            <v>SIURB-E Jan/26</v>
          </cell>
        </row>
        <row r="854">
          <cell r="A854">
            <v>9006059</v>
          </cell>
          <cell r="B854" t="str">
            <v>FUSÍVEL TIPO NH - 224/355A</v>
          </cell>
          <cell r="C854" t="str">
            <v>UN</v>
          </cell>
          <cell r="D854">
            <v>115.63</v>
          </cell>
          <cell r="E854" t="str">
            <v>SIURB-E Jan/26</v>
          </cell>
        </row>
        <row r="855">
          <cell r="A855">
            <v>9006060</v>
          </cell>
          <cell r="B855" t="str">
            <v>FUSÍVEL TIPO NH - 425/630A</v>
          </cell>
          <cell r="C855" t="str">
            <v>UN</v>
          </cell>
          <cell r="D855">
            <v>186.26</v>
          </cell>
          <cell r="E855" t="str">
            <v>SIURB-E Jan/26</v>
          </cell>
        </row>
        <row r="856">
          <cell r="A856">
            <v>9006061</v>
          </cell>
          <cell r="B856" t="str">
            <v>FUSÍVEL TIPO NH TAMANHO 04 DE 800-1250A</v>
          </cell>
          <cell r="C856" t="str">
            <v>UN</v>
          </cell>
          <cell r="D856">
            <v>842.76</v>
          </cell>
          <cell r="E856" t="str">
            <v>SIURB-E Jan/26</v>
          </cell>
        </row>
        <row r="857">
          <cell r="A857">
            <v>9006062</v>
          </cell>
          <cell r="B857" t="str">
            <v>BASE PARA FUSÍVEIS TIPO "DIAZED" - 2/25A</v>
          </cell>
          <cell r="C857" t="str">
            <v>UN</v>
          </cell>
          <cell r="D857">
            <v>93.04</v>
          </cell>
          <cell r="E857" t="str">
            <v>SIURB-E Jan/26</v>
          </cell>
        </row>
        <row r="858">
          <cell r="A858">
            <v>9006063</v>
          </cell>
          <cell r="B858" t="str">
            <v>BASE PARA FUSÍVEIS TIPO "DIAZED" - 35/63A</v>
          </cell>
          <cell r="C858" t="str">
            <v>UN</v>
          </cell>
          <cell r="D858">
            <v>108.99</v>
          </cell>
          <cell r="E858" t="str">
            <v>SIURB-E Jan/26</v>
          </cell>
        </row>
        <row r="859">
          <cell r="A859">
            <v>9006064</v>
          </cell>
          <cell r="B859" t="str">
            <v>BASE COM FUSÍVEIS TIPO NH - ATÉ 125A</v>
          </cell>
          <cell r="C859" t="str">
            <v>UN</v>
          </cell>
          <cell r="D859">
            <v>139.09</v>
          </cell>
          <cell r="E859" t="str">
            <v>SIURB-E Jan/26</v>
          </cell>
        </row>
        <row r="860">
          <cell r="A860">
            <v>9006065</v>
          </cell>
          <cell r="B860" t="str">
            <v>BASE COM FUSÍVEIS TIPO NH - ATÉ 250A</v>
          </cell>
          <cell r="C860" t="str">
            <v>UN</v>
          </cell>
          <cell r="D860">
            <v>297.05</v>
          </cell>
          <cell r="E860" t="str">
            <v>SIURB-E Jan/26</v>
          </cell>
        </row>
        <row r="861">
          <cell r="A861">
            <v>9006066</v>
          </cell>
          <cell r="B861" t="str">
            <v>BASE COM FUSÍVEIS TIPO NH - ATÉ 400A</v>
          </cell>
          <cell r="C861" t="str">
            <v>UN</v>
          </cell>
          <cell r="D861">
            <v>397.65</v>
          </cell>
          <cell r="E861" t="str">
            <v>SIURB-E Jan/26</v>
          </cell>
        </row>
        <row r="862">
          <cell r="A862">
            <v>9006067</v>
          </cell>
          <cell r="B862" t="str">
            <v>BASE COM FUSÍVEIS TIPO NH - TAMANHO 03 DE 425 - 630A</v>
          </cell>
          <cell r="C862" t="str">
            <v>UN</v>
          </cell>
          <cell r="D862">
            <v>601.02</v>
          </cell>
          <cell r="E862" t="str">
            <v>SIURB-E Jan/26</v>
          </cell>
        </row>
        <row r="863">
          <cell r="A863">
            <v>9006068</v>
          </cell>
          <cell r="B863" t="str">
            <v>BASE COM FUSÍVEIS TIPO NH - TAMANHO 04 DE 800 - 1250A</v>
          </cell>
          <cell r="C863" t="str">
            <v>UN</v>
          </cell>
          <cell r="D863">
            <v>1884.97</v>
          </cell>
          <cell r="E863" t="str">
            <v>SIURB-E Jan/26</v>
          </cell>
        </row>
        <row r="864">
          <cell r="A864">
            <v>9006069</v>
          </cell>
          <cell r="B864" t="str">
            <v>ISOLADOR DE POLIÉSTER TIPO TONEL B.T. USO INTERNO - 15X20MM</v>
          </cell>
          <cell r="C864" t="str">
            <v>UN</v>
          </cell>
          <cell r="D864">
            <v>19.84</v>
          </cell>
          <cell r="E864" t="str">
            <v>SIURB-E Jan/26</v>
          </cell>
        </row>
        <row r="865">
          <cell r="A865">
            <v>9006070</v>
          </cell>
          <cell r="B865" t="str">
            <v>ISOLADOR DE POLIÉSTER TIPO TONEL B.T. USO INTERNO - 40X50MM</v>
          </cell>
          <cell r="C865" t="str">
            <v>UN</v>
          </cell>
          <cell r="D865">
            <v>46.89</v>
          </cell>
          <cell r="E865" t="str">
            <v>SIURB-E Jan/26</v>
          </cell>
        </row>
        <row r="866">
          <cell r="A866">
            <v>9006071</v>
          </cell>
          <cell r="B866" t="str">
            <v>ISOLADOR DE POLIÉSTER TIPO TONEL B.T. USO INTERNO - 60X60MM</v>
          </cell>
          <cell r="C866" t="str">
            <v>UN</v>
          </cell>
          <cell r="D866">
            <v>55.2</v>
          </cell>
          <cell r="E866" t="str">
            <v>SIURB-E Jan/26</v>
          </cell>
        </row>
        <row r="867">
          <cell r="A867">
            <v>9006072</v>
          </cell>
          <cell r="B867" t="str">
            <v>ISOLADOR DE POLIÉSTER TIPO TONEL B.T. USO INTERNO - 60X75MM</v>
          </cell>
          <cell r="C867" t="str">
            <v>UN</v>
          </cell>
          <cell r="D867">
            <v>60.76</v>
          </cell>
          <cell r="E867" t="str">
            <v>SIURB-E Jan/26</v>
          </cell>
        </row>
        <row r="868">
          <cell r="A868">
            <v>9006073</v>
          </cell>
          <cell r="B868" t="str">
            <v>BARRAMENTO DE COBRE PARA 30A - 6,35X1,58MM</v>
          </cell>
          <cell r="C868" t="str">
            <v>M</v>
          </cell>
          <cell r="D868">
            <v>20.41</v>
          </cell>
          <cell r="E868" t="str">
            <v>SIURB-E Jan/26</v>
          </cell>
        </row>
        <row r="869">
          <cell r="A869">
            <v>9006074</v>
          </cell>
          <cell r="B869" t="str">
            <v>BARRAMENTO DE COBRE PARA 60A - 9,52X2,38MM</v>
          </cell>
          <cell r="C869" t="str">
            <v>M</v>
          </cell>
          <cell r="D869">
            <v>36.909999999999997</v>
          </cell>
          <cell r="E869" t="str">
            <v>SIURB-E Jan/26</v>
          </cell>
        </row>
        <row r="870">
          <cell r="A870">
            <v>9006075</v>
          </cell>
          <cell r="B870" t="str">
            <v>BARRAMENTO DE COBRE PARA 100A - 15X3MM</v>
          </cell>
          <cell r="C870" t="str">
            <v>M</v>
          </cell>
          <cell r="D870">
            <v>71.81</v>
          </cell>
          <cell r="E870" t="str">
            <v>SIURB-E Jan/26</v>
          </cell>
        </row>
        <row r="871">
          <cell r="A871">
            <v>9006076</v>
          </cell>
          <cell r="B871" t="str">
            <v>BARRAMENTO DE COBRE PARA 150A - 20X4MM</v>
          </cell>
          <cell r="C871" t="str">
            <v>M</v>
          </cell>
          <cell r="D871">
            <v>159</v>
          </cell>
          <cell r="E871" t="str">
            <v>SIURB-E Jan/26</v>
          </cell>
        </row>
        <row r="872">
          <cell r="A872">
            <v>9006077</v>
          </cell>
          <cell r="B872" t="str">
            <v>BARRAMENTO DE COBRE PARA 200A - 25X4MM</v>
          </cell>
          <cell r="C872" t="str">
            <v>M</v>
          </cell>
          <cell r="D872">
            <v>183.79</v>
          </cell>
          <cell r="E872" t="str">
            <v>SIURB-E Jan/26</v>
          </cell>
        </row>
        <row r="873">
          <cell r="A873">
            <v>9006078</v>
          </cell>
          <cell r="B873" t="str">
            <v>BARRAMENTO DE COBRE PARA 400A - 40X7MM</v>
          </cell>
          <cell r="C873" t="str">
            <v>M</v>
          </cell>
          <cell r="D873">
            <v>429.82</v>
          </cell>
          <cell r="E873" t="str">
            <v>SIURB-E Jan/26</v>
          </cell>
        </row>
        <row r="874">
          <cell r="A874">
            <v>9006079</v>
          </cell>
          <cell r="B874" t="str">
            <v>BARRAMENTO DE COBRE PARA 600A - 7X60MM</v>
          </cell>
          <cell r="C874" t="str">
            <v>M</v>
          </cell>
          <cell r="D874">
            <v>918.14</v>
          </cell>
          <cell r="E874" t="str">
            <v>SIURB-E Jan/26</v>
          </cell>
        </row>
        <row r="875">
          <cell r="A875">
            <v>9006080</v>
          </cell>
          <cell r="B875" t="str">
            <v>BARRAMENTO DE COBRE PARA 800A - 10X80MM</v>
          </cell>
          <cell r="C875" t="str">
            <v>M</v>
          </cell>
          <cell r="D875">
            <v>1198.81</v>
          </cell>
          <cell r="E875" t="str">
            <v>SIURB-E Jan/26</v>
          </cell>
        </row>
        <row r="876">
          <cell r="A876">
            <v>9006081</v>
          </cell>
          <cell r="B876" t="str">
            <v>BARRAMENTO DE COBRE PARA 1000A - 10X100MM</v>
          </cell>
          <cell r="C876" t="str">
            <v>M</v>
          </cell>
          <cell r="D876">
            <v>1465.01</v>
          </cell>
          <cell r="E876" t="str">
            <v>SIURB-E Jan/26</v>
          </cell>
        </row>
        <row r="877">
          <cell r="A877">
            <v>9006082</v>
          </cell>
          <cell r="B877" t="str">
            <v>BARRAMENTO DE COBRE PARA 1200A - 9,5X127MM</v>
          </cell>
          <cell r="C877" t="str">
            <v>M</v>
          </cell>
          <cell r="D877">
            <v>1703.51</v>
          </cell>
          <cell r="E877" t="str">
            <v>SIURB-E Jan/26</v>
          </cell>
        </row>
        <row r="878">
          <cell r="A878">
            <v>9006083</v>
          </cell>
          <cell r="B878" t="str">
            <v>BARRAMENTO DE COBRE PARA 1400A - 9,52X152MM</v>
          </cell>
          <cell r="C878" t="str">
            <v>M</v>
          </cell>
          <cell r="D878">
            <v>2019.26</v>
          </cell>
          <cell r="E878" t="str">
            <v>SIURB-E Jan/26</v>
          </cell>
        </row>
        <row r="879">
          <cell r="A879">
            <v>9006088</v>
          </cell>
          <cell r="B879" t="str">
            <v>PROTEÇÃO PARA BARRAMENTO DE QUADROS EM POLICARBONATO COMPACTO 4MM</v>
          </cell>
          <cell r="C879" t="str">
            <v>M2</v>
          </cell>
          <cell r="D879">
            <v>330.34</v>
          </cell>
          <cell r="E879" t="str">
            <v>SIURB-E Jan/26</v>
          </cell>
        </row>
        <row r="880">
          <cell r="A880">
            <v>9006090</v>
          </cell>
          <cell r="B880" t="str">
            <v>CABO DE COBRE NÚ, PARA ATERRAMENTO - 6,00MM2</v>
          </cell>
          <cell r="C880" t="str">
            <v>M</v>
          </cell>
          <cell r="D880">
            <v>12.07</v>
          </cell>
          <cell r="E880" t="str">
            <v>SIURB-E Jan/26</v>
          </cell>
        </row>
        <row r="881">
          <cell r="A881">
            <v>9006091</v>
          </cell>
          <cell r="B881" t="str">
            <v>CABO DE COBRE NÚ, PARA ATERRAMENTO - 10,00MM2</v>
          </cell>
          <cell r="C881" t="str">
            <v>M</v>
          </cell>
          <cell r="D881">
            <v>18.46</v>
          </cell>
          <cell r="E881" t="str">
            <v>SIURB-E Jan/26</v>
          </cell>
        </row>
        <row r="882">
          <cell r="A882">
            <v>9006092</v>
          </cell>
          <cell r="B882" t="str">
            <v>CABO DE COBRE NÚ, PARA ATERRAMENTO - 16,00MM2</v>
          </cell>
          <cell r="C882" t="str">
            <v>M</v>
          </cell>
          <cell r="D882">
            <v>26.12</v>
          </cell>
          <cell r="E882" t="str">
            <v>SIURB-E Jan/26</v>
          </cell>
        </row>
        <row r="883">
          <cell r="A883">
            <v>9006093</v>
          </cell>
          <cell r="B883" t="str">
            <v>CABO DE COBRE NÚ, PARA ATERRAMENTO - 25,00MM2</v>
          </cell>
          <cell r="C883" t="str">
            <v>M</v>
          </cell>
          <cell r="D883">
            <v>37.72</v>
          </cell>
          <cell r="E883" t="str">
            <v>SIURB-E Jan/26</v>
          </cell>
        </row>
        <row r="884">
          <cell r="A884">
            <v>9006094</v>
          </cell>
          <cell r="B884" t="str">
            <v>CABO DE COBRE NÚ, PARA ATERRAMENTO - 35,00MM2</v>
          </cell>
          <cell r="C884" t="str">
            <v>M</v>
          </cell>
          <cell r="D884">
            <v>55.09</v>
          </cell>
          <cell r="E884" t="str">
            <v>SIURB-E Jan/26</v>
          </cell>
        </row>
        <row r="885">
          <cell r="A885">
            <v>9006095</v>
          </cell>
          <cell r="B885" t="str">
            <v>CABO DE COBRE NÚ, PARA ATERRAMENTO - 50,00MM2</v>
          </cell>
          <cell r="C885" t="str">
            <v>M</v>
          </cell>
          <cell r="D885">
            <v>73.89</v>
          </cell>
          <cell r="E885" t="str">
            <v>SIURB-E Jan/26</v>
          </cell>
        </row>
        <row r="886">
          <cell r="A886">
            <v>9006096</v>
          </cell>
          <cell r="B886" t="str">
            <v>CABO DE COBRE NÚ, PARA ATERRAMENTO - 70.00MM2</v>
          </cell>
          <cell r="C886" t="str">
            <v>M</v>
          </cell>
          <cell r="D886">
            <v>93.84</v>
          </cell>
          <cell r="E886" t="str">
            <v>SIURB-E Jan/26</v>
          </cell>
        </row>
        <row r="887">
          <cell r="A887">
            <v>9006097</v>
          </cell>
          <cell r="B887" t="str">
            <v>CABO DE COBRE NÚ, PARA ATERRAMENTO - 95,00MM2</v>
          </cell>
          <cell r="C887" t="str">
            <v>M</v>
          </cell>
          <cell r="D887">
            <v>137.04</v>
          </cell>
          <cell r="E887" t="str">
            <v>SIURB-E Jan/26</v>
          </cell>
        </row>
        <row r="888">
          <cell r="A888">
            <v>9006098</v>
          </cell>
          <cell r="B888" t="str">
            <v>CABO DE COBRE NÚ, PARA ATERRAMENTO - 120,00MM2</v>
          </cell>
          <cell r="C888" t="str">
            <v>M</v>
          </cell>
          <cell r="D888">
            <v>178.7</v>
          </cell>
          <cell r="E888" t="str">
            <v>SIURB-E Jan/26</v>
          </cell>
        </row>
        <row r="889">
          <cell r="A889">
            <v>9006099</v>
          </cell>
          <cell r="B889" t="str">
            <v>ATERRAMENTO DE QUADROS, EXCLUSIVE CABO</v>
          </cell>
          <cell r="C889" t="str">
            <v>UN</v>
          </cell>
          <cell r="D889">
            <v>446.45</v>
          </cell>
          <cell r="E889" t="str">
            <v>SIURB-E Jan/26</v>
          </cell>
        </row>
        <row r="890">
          <cell r="A890">
            <v>9007000</v>
          </cell>
          <cell r="B890" t="str">
            <v>PONTOS DE ENERGIA</v>
          </cell>
          <cell r="C890" t="str">
            <v>.</v>
          </cell>
          <cell r="D890" t="str">
            <v>.</v>
          </cell>
          <cell r="E890" t="str">
            <v>SIURB-E Jan/26</v>
          </cell>
        </row>
        <row r="891">
          <cell r="A891">
            <v>9007001</v>
          </cell>
          <cell r="B891" t="str">
            <v>PONTO COM INTERRUPTOR SIMPLES - 1 TECLA, EM CAIXA 4"X2"</v>
          </cell>
          <cell r="C891" t="str">
            <v>UN</v>
          </cell>
          <cell r="D891">
            <v>173.19</v>
          </cell>
          <cell r="E891" t="str">
            <v>SIURB-E Jan/26</v>
          </cell>
        </row>
        <row r="892">
          <cell r="A892">
            <v>9007002</v>
          </cell>
          <cell r="B892" t="str">
            <v>PONTO COM INTERRUPTOR SIMPLES - 2 TECLAS, EM CAIXA 4"X2"</v>
          </cell>
          <cell r="C892" t="str">
            <v>UN</v>
          </cell>
          <cell r="D892">
            <v>273.04000000000002</v>
          </cell>
          <cell r="E892" t="str">
            <v>SIURB-E Jan/26</v>
          </cell>
        </row>
        <row r="893">
          <cell r="A893">
            <v>9007003</v>
          </cell>
          <cell r="B893" t="str">
            <v>PONTO COM INTERRUPTOR SIMPLES - 3 TECLAS, EM CAIXA 4"X2"</v>
          </cell>
          <cell r="C893" t="str">
            <v>UN</v>
          </cell>
          <cell r="D893">
            <v>349.21</v>
          </cell>
          <cell r="E893" t="str">
            <v>SIURB-E Jan/26</v>
          </cell>
        </row>
        <row r="894">
          <cell r="A894">
            <v>9007005</v>
          </cell>
          <cell r="B894" t="str">
            <v>PONTO COM INTERRUPTOR SIMPLES - 2 TECLAS, EM CAIXA 4"X4"</v>
          </cell>
          <cell r="C894" t="str">
            <v>UN</v>
          </cell>
          <cell r="D894">
            <v>273.97000000000003</v>
          </cell>
          <cell r="E894" t="str">
            <v>SIURB-E Jan/26</v>
          </cell>
        </row>
        <row r="895">
          <cell r="A895">
            <v>9007006</v>
          </cell>
          <cell r="B895" t="str">
            <v>PONTO COM INTERRUPTOR SIMPLES - 3 TECLAS, EM CAIXA 4"X4"</v>
          </cell>
          <cell r="C895" t="str">
            <v>UN</v>
          </cell>
          <cell r="D895">
            <v>361.48</v>
          </cell>
          <cell r="E895" t="str">
            <v>SIURB-E Jan/26</v>
          </cell>
        </row>
        <row r="896">
          <cell r="A896">
            <v>9007007</v>
          </cell>
          <cell r="B896" t="str">
            <v>PONTO COM INTERRUPTOR SIMPLES - 4 TECLAS, EM CAIXA 4"X4"</v>
          </cell>
          <cell r="C896" t="str">
            <v>UN</v>
          </cell>
          <cell r="D896">
            <v>455.16</v>
          </cell>
          <cell r="E896" t="str">
            <v>SIURB-E Jan/26</v>
          </cell>
        </row>
        <row r="897">
          <cell r="A897">
            <v>9007008</v>
          </cell>
          <cell r="B897" t="str">
            <v>PONTO COM INTERRUPTOR SIMPLES E TOMADA 110V - EM CAIXA 4"X4"</v>
          </cell>
          <cell r="C897" t="str">
            <v>UN</v>
          </cell>
          <cell r="D897">
            <v>272.44</v>
          </cell>
          <cell r="E897" t="str">
            <v>SIURB-E Jan/26</v>
          </cell>
        </row>
        <row r="898">
          <cell r="A898">
            <v>9007010</v>
          </cell>
          <cell r="B898" t="str">
            <v>PONTO COM INTERRUPTOR PARALELO - 1 TECLA, EM CAIXA 4"X2"</v>
          </cell>
          <cell r="C898" t="str">
            <v>UN</v>
          </cell>
          <cell r="D898">
            <v>252.77</v>
          </cell>
          <cell r="E898" t="str">
            <v>SIURB-E Jan/26</v>
          </cell>
        </row>
        <row r="899">
          <cell r="A899">
            <v>9007015</v>
          </cell>
          <cell r="B899" t="str">
            <v>PONTO COM INTERRUPTOR SIMPLES BIPOLAR - EM CAIXA 4"X2"</v>
          </cell>
          <cell r="C899" t="str">
            <v>UN</v>
          </cell>
          <cell r="D899">
            <v>196.53</v>
          </cell>
          <cell r="E899" t="str">
            <v>SIURB-E Jan/26</v>
          </cell>
        </row>
        <row r="900">
          <cell r="A900">
            <v>9007018</v>
          </cell>
          <cell r="B900" t="str">
            <v>PONTO COM INTERRUPTOR PARALELO BIPOLAR - EM CAIXA 4"X2"</v>
          </cell>
          <cell r="C900" t="str">
            <v>UN</v>
          </cell>
          <cell r="D900">
            <v>283.95</v>
          </cell>
          <cell r="E900" t="str">
            <v>SIURB-E Jan/26</v>
          </cell>
        </row>
        <row r="901">
          <cell r="A901">
            <v>9007030</v>
          </cell>
          <cell r="B901" t="str">
            <v>PONTO COM DOIS INTERRUPTORES SIMPLES BIPOLAR - EM CAIXA 4"X4"</v>
          </cell>
          <cell r="C901" t="str">
            <v>UN</v>
          </cell>
          <cell r="D901">
            <v>320.64999999999998</v>
          </cell>
          <cell r="E901" t="str">
            <v>SIURB-E Jan/26</v>
          </cell>
        </row>
        <row r="902">
          <cell r="A902">
            <v>9007035</v>
          </cell>
          <cell r="B902" t="str">
            <v>PONTO COM INTERRUPTOR SIMPLES - 1 TECLA, EM CONDULETE 3/4"</v>
          </cell>
          <cell r="C902" t="str">
            <v>UN</v>
          </cell>
          <cell r="D902">
            <v>196.26</v>
          </cell>
          <cell r="E902" t="str">
            <v>SIURB-E Jan/26</v>
          </cell>
        </row>
        <row r="903">
          <cell r="A903">
            <v>9007036</v>
          </cell>
          <cell r="B903" t="str">
            <v>PONTO COM INTERRUPTOR SIMPLES - 2 TECLAS, EM CONDULETE 3/4"</v>
          </cell>
          <cell r="C903" t="str">
            <v>UN</v>
          </cell>
          <cell r="D903">
            <v>296.11</v>
          </cell>
          <cell r="E903" t="str">
            <v>SIURB-E Jan/26</v>
          </cell>
        </row>
        <row r="904">
          <cell r="A904">
            <v>9007037</v>
          </cell>
          <cell r="B904" t="str">
            <v>PONTO COM INTERRUPTOR SIMPLES - 3 TECLAS, EM CONDULETE 3/4"</v>
          </cell>
          <cell r="C904" t="str">
            <v>UN</v>
          </cell>
          <cell r="D904">
            <v>372.28</v>
          </cell>
          <cell r="E904" t="str">
            <v>SIURB-E Jan/26</v>
          </cell>
        </row>
        <row r="905">
          <cell r="A905">
            <v>9007038</v>
          </cell>
          <cell r="B905" t="str">
            <v>PONTO COM INTERRUPTOR SIMPLES - 4 TECLAS, EM CONDULETE 3/4" CORPO DUPLO</v>
          </cell>
          <cell r="C905" t="str">
            <v>UN</v>
          </cell>
          <cell r="D905">
            <v>477.98</v>
          </cell>
          <cell r="E905" t="str">
            <v>SIURB-E Jan/26</v>
          </cell>
        </row>
        <row r="906">
          <cell r="A906">
            <v>9007040</v>
          </cell>
          <cell r="B906" t="str">
            <v>PONTO COM INTERRUPTOR PARALELO - 1 TECLA, EM CONDULETE 3/4"</v>
          </cell>
          <cell r="C906" t="str">
            <v>UN</v>
          </cell>
          <cell r="D906">
            <v>275.83999999999997</v>
          </cell>
          <cell r="E906" t="str">
            <v>SIURB-E Jan/26</v>
          </cell>
        </row>
        <row r="907">
          <cell r="A907">
            <v>9007041</v>
          </cell>
          <cell r="B907" t="str">
            <v>PONTO COM INTERRUPTOR SIMPLES E TOMADA 110V - EM CONDULETE 3/4" CORPO DUPLO</v>
          </cell>
          <cell r="C907" t="str">
            <v>UN</v>
          </cell>
          <cell r="D907">
            <v>357.7</v>
          </cell>
          <cell r="E907" t="str">
            <v>SIURB-E Jan/26</v>
          </cell>
        </row>
        <row r="908">
          <cell r="A908">
            <v>9007045</v>
          </cell>
          <cell r="B908" t="str">
            <v>PONTO COM INTERRUPTOR SIMPLES BIPOLAR - EM CONDULETE 3/4"</v>
          </cell>
          <cell r="C908" t="str">
            <v>UN</v>
          </cell>
          <cell r="D908">
            <v>219.6</v>
          </cell>
          <cell r="E908" t="str">
            <v>SIURB-E Jan/26</v>
          </cell>
        </row>
        <row r="909">
          <cell r="A909">
            <v>9007050</v>
          </cell>
          <cell r="B909" t="str">
            <v>PONTO COM INTERRUPTOR PARALELO BIPOLAR - EM CONDULETE 3/4"</v>
          </cell>
          <cell r="C909" t="str">
            <v>UN</v>
          </cell>
          <cell r="D909">
            <v>307.02</v>
          </cell>
          <cell r="E909" t="str">
            <v>SIURB-E Jan/26</v>
          </cell>
        </row>
        <row r="910">
          <cell r="A910">
            <v>9007055</v>
          </cell>
          <cell r="B910" t="str">
            <v>PONTO COM DOIS INTERRUPTORES SIMPLES BIPOLAR - EM CONDULETE 3/4"</v>
          </cell>
          <cell r="C910" t="str">
            <v>UN</v>
          </cell>
          <cell r="D910">
            <v>335.11</v>
          </cell>
          <cell r="E910" t="str">
            <v>SIURB-E Jan/26</v>
          </cell>
        </row>
        <row r="911">
          <cell r="A911">
            <v>9007056</v>
          </cell>
          <cell r="B911" t="str">
            <v>PONTO COM TRÊS INTERRUPTORES SIMPLES BIPOLAR - EM CONDULETE 3/4" CORPO DUPLO</v>
          </cell>
          <cell r="C911" t="str">
            <v>UN</v>
          </cell>
          <cell r="D911">
            <v>446.64</v>
          </cell>
          <cell r="E911" t="str">
            <v>SIURB-E Jan/26</v>
          </cell>
        </row>
        <row r="912">
          <cell r="A912">
            <v>9007060</v>
          </cell>
          <cell r="B912" t="str">
            <v>PONTO COM TOMADA SIMPLES DE EMBUTIR - 110/220V CAIXA 4"X2"</v>
          </cell>
          <cell r="C912" t="str">
            <v>UN</v>
          </cell>
          <cell r="D912">
            <v>166.01</v>
          </cell>
          <cell r="E912" t="str">
            <v>SIURB-E Jan/26</v>
          </cell>
        </row>
        <row r="913">
          <cell r="A913">
            <v>9007061</v>
          </cell>
          <cell r="B913" t="str">
            <v>PONTO COM TOMADA SIMPLES 110/220V - EM CONDULETE 3/4"</v>
          </cell>
          <cell r="C913" t="str">
            <v>UN</v>
          </cell>
          <cell r="D913">
            <v>263.33999999999997</v>
          </cell>
          <cell r="E913" t="str">
            <v>SIURB-E Jan/26</v>
          </cell>
        </row>
        <row r="914">
          <cell r="A914">
            <v>9007070</v>
          </cell>
          <cell r="B914" t="str">
            <v>PONTO COM TOMADA SIMPLES DE EMBUTIR - PARA PISO</v>
          </cell>
          <cell r="C914" t="str">
            <v>UN</v>
          </cell>
          <cell r="D914">
            <v>268.39999999999998</v>
          </cell>
          <cell r="E914" t="str">
            <v>SIURB-E Jan/26</v>
          </cell>
        </row>
        <row r="915">
          <cell r="A915">
            <v>9007075</v>
          </cell>
          <cell r="B915" t="str">
            <v>PONTO SECO PARA TELEFONE - CAIXA 4"X4"</v>
          </cell>
          <cell r="C915" t="str">
            <v>UN</v>
          </cell>
          <cell r="D915">
            <v>291.61</v>
          </cell>
          <cell r="E915" t="str">
            <v>SIURB-E Jan/26</v>
          </cell>
        </row>
        <row r="916">
          <cell r="A916">
            <v>9007076</v>
          </cell>
          <cell r="B916" t="str">
            <v>PONTO SECO PARA TELEFONE EM CONDULETE</v>
          </cell>
          <cell r="C916" t="str">
            <v>UN</v>
          </cell>
          <cell r="D916">
            <v>210</v>
          </cell>
          <cell r="E916" t="str">
            <v>SIURB-E Jan/26</v>
          </cell>
        </row>
        <row r="917">
          <cell r="A917">
            <v>9007080</v>
          </cell>
          <cell r="B917" t="str">
            <v>PONTO COM BOTÃO PARA CAMPAINHA - USO AO TEMPO - CAIXA 4"X2"</v>
          </cell>
          <cell r="C917" t="str">
            <v>UN</v>
          </cell>
          <cell r="D917">
            <v>501.93</v>
          </cell>
          <cell r="E917" t="str">
            <v>SIURB-E Jan/26</v>
          </cell>
        </row>
        <row r="918">
          <cell r="A918">
            <v>9007085</v>
          </cell>
          <cell r="B918" t="str">
            <v>PONTO COM CIGARRA DE SOBREPOR, TIPO COLEGIAL - CAIXA 3"X3"</v>
          </cell>
          <cell r="C918" t="str">
            <v>UN</v>
          </cell>
          <cell r="D918">
            <v>309.35000000000002</v>
          </cell>
          <cell r="E918" t="str">
            <v>SIURB-E Jan/26</v>
          </cell>
        </row>
        <row r="919">
          <cell r="A919">
            <v>9007090</v>
          </cell>
          <cell r="B919" t="str">
            <v>PONTO DE LUZ - CAIXA FUNDO MÓVEL</v>
          </cell>
          <cell r="C919" t="str">
            <v>UN</v>
          </cell>
          <cell r="D919">
            <v>292.45</v>
          </cell>
          <cell r="E919" t="str">
            <v>SIURB-E Jan/26</v>
          </cell>
        </row>
        <row r="920">
          <cell r="A920">
            <v>9007095</v>
          </cell>
          <cell r="B920" t="str">
            <v>PONTO DE LUZ - CONDULETE 3/4"</v>
          </cell>
          <cell r="C920" t="str">
            <v>UN</v>
          </cell>
          <cell r="D920">
            <v>340.42</v>
          </cell>
          <cell r="E920" t="str">
            <v>SIURB-E Jan/26</v>
          </cell>
        </row>
        <row r="921">
          <cell r="A921">
            <v>9008000</v>
          </cell>
          <cell r="B921" t="str">
            <v>DISJUNTORES</v>
          </cell>
          <cell r="C921" t="str">
            <v>.</v>
          </cell>
          <cell r="D921" t="str">
            <v>.</v>
          </cell>
          <cell r="E921" t="str">
            <v>SIURB-E Jan/26</v>
          </cell>
        </row>
        <row r="922">
          <cell r="A922">
            <v>9008010</v>
          </cell>
          <cell r="B922" t="str">
            <v>MINI DISJUNTOR - TIPO EUROPEU (IEC) - UNIPOLAR 6/25A</v>
          </cell>
          <cell r="C922" t="str">
            <v>UN</v>
          </cell>
          <cell r="D922">
            <v>30.16</v>
          </cell>
          <cell r="E922" t="str">
            <v>SIURB-E Jan/26</v>
          </cell>
        </row>
        <row r="923">
          <cell r="A923">
            <v>9008011</v>
          </cell>
          <cell r="B923" t="str">
            <v>MINI DISJUNTOR - TIPO EUROPEU (IEC) - UNIPOLAR 32/50A</v>
          </cell>
          <cell r="C923" t="str">
            <v>UN</v>
          </cell>
          <cell r="D923">
            <v>28.96</v>
          </cell>
          <cell r="E923" t="str">
            <v>SIURB-E Jan/26</v>
          </cell>
        </row>
        <row r="924">
          <cell r="A924">
            <v>9008012</v>
          </cell>
          <cell r="B924" t="str">
            <v>MINI DISJUNTOR - TIPO EUROPEU (IEC) - BIPOLAR 6/25A</v>
          </cell>
          <cell r="C924" t="str">
            <v>UN</v>
          </cell>
          <cell r="D924">
            <v>83.6</v>
          </cell>
          <cell r="E924" t="str">
            <v>SIURB-E Jan/26</v>
          </cell>
        </row>
        <row r="925">
          <cell r="A925">
            <v>9008013</v>
          </cell>
          <cell r="B925" t="str">
            <v>MINI DISJUNTOR - TIPO EUROPEU (IEC) -  BIPOLAR 32/50A</v>
          </cell>
          <cell r="C925" t="str">
            <v>UN</v>
          </cell>
          <cell r="D925">
            <v>77.680000000000007</v>
          </cell>
          <cell r="E925" t="str">
            <v>SIURB-E Jan/26</v>
          </cell>
        </row>
        <row r="926">
          <cell r="A926">
            <v>9008014</v>
          </cell>
          <cell r="B926" t="str">
            <v>MINI DISJUNTOR - TIPO EUROPEU (IEC) - TRIPOLAR 6/25A</v>
          </cell>
          <cell r="C926" t="str">
            <v>UN</v>
          </cell>
          <cell r="D926">
            <v>116.77</v>
          </cell>
          <cell r="E926" t="str">
            <v>SIURB-E Jan/26</v>
          </cell>
        </row>
        <row r="927">
          <cell r="A927">
            <v>9008015</v>
          </cell>
          <cell r="B927" t="str">
            <v>MINI DISJUNTOR - TIPO EUROPEU (IEC) - TRIPOLAR 32/50A</v>
          </cell>
          <cell r="C927" t="str">
            <v>UN</v>
          </cell>
          <cell r="D927">
            <v>109.83</v>
          </cell>
          <cell r="E927" t="str">
            <v>SIURB-E Jan/26</v>
          </cell>
        </row>
        <row r="928">
          <cell r="A928">
            <v>9008016</v>
          </cell>
          <cell r="B928" t="str">
            <v>MINI DISJUNTOR - TIPO EUROPEU (IEC) - TRIPOLAR 63A</v>
          </cell>
          <cell r="C928" t="str">
            <v>UN</v>
          </cell>
          <cell r="D928">
            <v>131.22999999999999</v>
          </cell>
          <cell r="E928" t="str">
            <v>SIURB-E Jan/26</v>
          </cell>
        </row>
        <row r="929">
          <cell r="A929">
            <v>9008017</v>
          </cell>
          <cell r="B929" t="str">
            <v>MINI DISJUNTOR - TIPO EUROPEU (IEC) - TRIPOLAR 80A</v>
          </cell>
          <cell r="C929" t="str">
            <v>UN</v>
          </cell>
          <cell r="D929">
            <v>235.39</v>
          </cell>
          <cell r="E929" t="str">
            <v>SIURB-E Jan/26</v>
          </cell>
        </row>
        <row r="930">
          <cell r="A930">
            <v>9008018</v>
          </cell>
          <cell r="B930" t="str">
            <v>MINI DISJUNTOR - TIPO EUROPEU (IEC) - TRIPOLAR 100A</v>
          </cell>
          <cell r="C930" t="str">
            <v>UN</v>
          </cell>
          <cell r="D930">
            <v>236.19</v>
          </cell>
          <cell r="E930" t="str">
            <v>SIURB-E Jan/26</v>
          </cell>
        </row>
        <row r="931">
          <cell r="A931">
            <v>9008019</v>
          </cell>
          <cell r="B931" t="str">
            <v>MINI DISJUNTOR - TIPO EUROPEU (IEC) - BIPOLAR 63A</v>
          </cell>
          <cell r="C931" t="str">
            <v>UN</v>
          </cell>
          <cell r="D931">
            <v>87.2</v>
          </cell>
          <cell r="E931" t="str">
            <v>SIURB-E Jan/26</v>
          </cell>
        </row>
        <row r="932">
          <cell r="A932">
            <v>9008020</v>
          </cell>
          <cell r="B932" t="str">
            <v>MINI DISJUNTOR - TIPO EUROPEU (IEC) - BIPOLAR 80A</v>
          </cell>
          <cell r="C932" t="str">
            <v>UN</v>
          </cell>
          <cell r="D932">
            <v>164.02</v>
          </cell>
          <cell r="E932" t="str">
            <v>SIURB-E Jan/26</v>
          </cell>
        </row>
        <row r="933">
          <cell r="A933">
            <v>9008021</v>
          </cell>
          <cell r="B933" t="str">
            <v>DISJUNTOR AUTOMÁTICO TRIPOLAR A SECO  800A/600V</v>
          </cell>
          <cell r="C933" t="str">
            <v>UN</v>
          </cell>
          <cell r="D933">
            <v>44432.46</v>
          </cell>
          <cell r="E933" t="str">
            <v>SIURB-E Jan/26</v>
          </cell>
        </row>
        <row r="934">
          <cell r="A934">
            <v>9008022</v>
          </cell>
          <cell r="B934" t="str">
            <v>DISJUNTOR AUTOMÁTICO TRIPOLAR A SECO 1000A/600V</v>
          </cell>
          <cell r="C934" t="str">
            <v>UN</v>
          </cell>
          <cell r="D934">
            <v>24750.99</v>
          </cell>
          <cell r="E934" t="str">
            <v>SIURB-E Jan/26</v>
          </cell>
        </row>
        <row r="935">
          <cell r="A935">
            <v>9008023</v>
          </cell>
          <cell r="B935" t="str">
            <v>DISJUNTOR AUTOMÁTICO TRIPOLAR A SECO 1250A/600V</v>
          </cell>
          <cell r="C935" t="str">
            <v>UN</v>
          </cell>
          <cell r="D935">
            <v>31237.9</v>
          </cell>
          <cell r="E935" t="str">
            <v>SIURB-E Jan/26</v>
          </cell>
        </row>
        <row r="936">
          <cell r="A936">
            <v>9008024</v>
          </cell>
          <cell r="B936" t="str">
            <v>DISJUNTOR AUTOMÁTICO TRIPOLAR A SECO 1600A/600V</v>
          </cell>
          <cell r="C936" t="str">
            <v>UN</v>
          </cell>
          <cell r="D936">
            <v>29983.84</v>
          </cell>
          <cell r="E936" t="str">
            <v>SIURB-E Jan/26</v>
          </cell>
        </row>
        <row r="937">
          <cell r="A937">
            <v>9008025</v>
          </cell>
          <cell r="B937" t="str">
            <v>DISJUNTOR AUTOMÁTICO TRIPOLAR A SECO 2000A/600V</v>
          </cell>
          <cell r="C937" t="str">
            <v>UN</v>
          </cell>
          <cell r="D937">
            <v>32536.66</v>
          </cell>
          <cell r="E937" t="str">
            <v>SIURB-E Jan/26</v>
          </cell>
        </row>
        <row r="938">
          <cell r="A938">
            <v>9008026</v>
          </cell>
          <cell r="B938" t="str">
            <v>DISJUNTOR AUTOMÁTICO TRIPOLAR A SECO 2500A/600V</v>
          </cell>
          <cell r="C938" t="str">
            <v>UN</v>
          </cell>
          <cell r="D938">
            <v>70574.399999999994</v>
          </cell>
          <cell r="E938" t="str">
            <v>SIURB-E Jan/26</v>
          </cell>
        </row>
        <row r="939">
          <cell r="A939">
            <v>9008027</v>
          </cell>
          <cell r="B939" t="str">
            <v>DISJUNTOR AUTOMÁTICO TRIPOLAR A SECO 3200A/600V</v>
          </cell>
          <cell r="C939" t="str">
            <v>UN</v>
          </cell>
          <cell r="D939">
            <v>65439.79</v>
          </cell>
          <cell r="E939" t="str">
            <v>SIURB-E Jan/26</v>
          </cell>
        </row>
        <row r="940">
          <cell r="A940">
            <v>9008028</v>
          </cell>
          <cell r="B940" t="str">
            <v>MINI DISJUNTOR - TIPO EUROPEU (IEC) - BIPOLAR 100A</v>
          </cell>
          <cell r="C940" t="str">
            <v>UN</v>
          </cell>
          <cell r="D940">
            <v>1021.75</v>
          </cell>
          <cell r="E940" t="str">
            <v>SIURB-E Jan/26</v>
          </cell>
        </row>
        <row r="941">
          <cell r="A941">
            <v>9008029</v>
          </cell>
          <cell r="B941" t="str">
            <v>MINI DISJUNTOR - TIPO EUROPEU (IEC) - BIPOLAR 125A</v>
          </cell>
          <cell r="C941" t="str">
            <v>UN</v>
          </cell>
          <cell r="D941">
            <v>1137.3499999999999</v>
          </cell>
          <cell r="E941" t="str">
            <v>SIURB-E Jan/26</v>
          </cell>
        </row>
        <row r="942">
          <cell r="A942">
            <v>9008031</v>
          </cell>
          <cell r="B942" t="str">
            <v>DISJUNTOR CAIXA MOLDADA BIPOLAR 100A COM DISPARADOR TERMOMAGNÉTICO AJUSTÁVEL</v>
          </cell>
          <cell r="C942" t="str">
            <v>UN</v>
          </cell>
          <cell r="D942">
            <v>529.41</v>
          </cell>
          <cell r="E942" t="str">
            <v>SIURB-E Jan/26</v>
          </cell>
        </row>
        <row r="943">
          <cell r="A943">
            <v>9008046</v>
          </cell>
          <cell r="B943" t="str">
            <v>DISJUNTOR CAIXA MOLDADA TRIPOLAR 100A COM DISPARADOR TERMOMAGNÉTICO AJUSTÁVEL</v>
          </cell>
          <cell r="C943" t="str">
            <v>UN</v>
          </cell>
          <cell r="D943">
            <v>1416.08</v>
          </cell>
          <cell r="E943" t="str">
            <v>SIURB-E Jan/26</v>
          </cell>
        </row>
        <row r="944">
          <cell r="A944">
            <v>9008047</v>
          </cell>
          <cell r="B944" t="str">
            <v>DISJUNTOR CAIXA MOLDADA TRIPOLAR 125A COM DISPARADOR TERMOMAGNÉTICO AJUSTÁVEL</v>
          </cell>
          <cell r="C944" t="str">
            <v>UN</v>
          </cell>
          <cell r="D944">
            <v>1416.08</v>
          </cell>
          <cell r="E944" t="str">
            <v>SIURB-E Jan/26</v>
          </cell>
        </row>
        <row r="945">
          <cell r="A945">
            <v>9008048</v>
          </cell>
          <cell r="B945" t="str">
            <v>DISJUNTOR CAIXA MOLDADA TRIPOLAR 150A COM DISPARADOR TERMOMAGNÉTICO AJUSTÁVEL</v>
          </cell>
          <cell r="C945" t="str">
            <v>UN</v>
          </cell>
          <cell r="D945">
            <v>1406.94</v>
          </cell>
          <cell r="E945" t="str">
            <v>SIURB-E Jan/26</v>
          </cell>
        </row>
        <row r="946">
          <cell r="A946">
            <v>9008050</v>
          </cell>
          <cell r="B946" t="str">
            <v>DISJUNTOR CAIXA MOLDADA TRIPOLAR 200A COM DISPARADOR TERMOMAGNÉTICO AJUSTÁVEL</v>
          </cell>
          <cell r="C946" t="str">
            <v>UN</v>
          </cell>
          <cell r="D946">
            <v>2596.09</v>
          </cell>
          <cell r="E946" t="str">
            <v>SIURB-E Jan/26</v>
          </cell>
        </row>
        <row r="947">
          <cell r="A947">
            <v>9008052</v>
          </cell>
          <cell r="B947" t="str">
            <v>DISJUNTOR CAIXA MOLDADA TRIPOLAR 250A COM DISPARADOR TERMOMAGNÉTICO AJUSTÁVEL</v>
          </cell>
          <cell r="C947" t="str">
            <v>UN</v>
          </cell>
          <cell r="D947">
            <v>2419.86</v>
          </cell>
          <cell r="E947" t="str">
            <v>SIURB-E Jan/26</v>
          </cell>
        </row>
        <row r="948">
          <cell r="A948">
            <v>9008053</v>
          </cell>
          <cell r="B948" t="str">
            <v>DISJUNTOR CAIXA MOLDADA TRIPOLAR 300A COM DISPARADOR TERMOMAGNÉTICO AJUSTÁVEL</v>
          </cell>
          <cell r="C948" t="str">
            <v>UN</v>
          </cell>
          <cell r="D948">
            <v>2543.27</v>
          </cell>
          <cell r="E948" t="str">
            <v>SIURB-E Jan/26</v>
          </cell>
        </row>
        <row r="949">
          <cell r="A949">
            <v>9008055</v>
          </cell>
          <cell r="B949" t="str">
            <v>DISJUNTOR CAIXA MOLDADA TRIPOLAR 400A COM DISPARADOR TERMOMAGNÉTICO AJUSTÁVEL</v>
          </cell>
          <cell r="C949" t="str">
            <v>UN</v>
          </cell>
          <cell r="D949">
            <v>2536.9499999999998</v>
          </cell>
          <cell r="E949" t="str">
            <v>SIURB-E Jan/26</v>
          </cell>
        </row>
        <row r="950">
          <cell r="A950">
            <v>9008056</v>
          </cell>
          <cell r="B950" t="str">
            <v>DISJUNTOR CAIXA MOLDADA TRIPOLAR 450A COM DISPARADOR TERMOMAGNÉTICO AJUSTÁVEL</v>
          </cell>
          <cell r="C950" t="str">
            <v>UN</v>
          </cell>
          <cell r="D950">
            <v>4382.3</v>
          </cell>
          <cell r="E950" t="str">
            <v>SIURB-E Jan/26</v>
          </cell>
        </row>
        <row r="951">
          <cell r="A951">
            <v>9008058</v>
          </cell>
          <cell r="B951" t="str">
            <v>DISJUNTOR CAIXA MOLDADA TRIPOLAR 630A COM DISPARADOR TERMOMAGNÉTICO AJUSTÁVEL</v>
          </cell>
          <cell r="C951" t="str">
            <v>UN</v>
          </cell>
          <cell r="D951">
            <v>4464.67</v>
          </cell>
          <cell r="E951" t="str">
            <v>SIURB-E Jan/26</v>
          </cell>
        </row>
        <row r="952">
          <cell r="A952">
            <v>9008080</v>
          </cell>
          <cell r="B952" t="str">
            <v>DISJUNTOR TERMOMAGNÉTICO DIFERENCIAL BIPOLAR - 16A - SENSIBILIDADE 30MA - 230V</v>
          </cell>
          <cell r="C952" t="str">
            <v>UN</v>
          </cell>
          <cell r="D952">
            <v>853.19</v>
          </cell>
          <cell r="E952" t="str">
            <v>SIURB-E Jan/26</v>
          </cell>
        </row>
        <row r="953">
          <cell r="A953">
            <v>9008081</v>
          </cell>
          <cell r="B953" t="str">
            <v>DISJUNTOR TERMOMAGNÉTICO DIFERENCIAL BIPOLAR - 20A - SENSIBILIDADE 30MA - 230V</v>
          </cell>
          <cell r="C953" t="str">
            <v>UN</v>
          </cell>
          <cell r="D953">
            <v>722.85</v>
          </cell>
          <cell r="E953" t="str">
            <v>SIURB-E Jan/26</v>
          </cell>
        </row>
        <row r="954">
          <cell r="A954">
            <v>9008082</v>
          </cell>
          <cell r="B954" t="str">
            <v>DISJUNTOR TERMOMAGNÉTICO DIFERENCIAL BIPOLAR - 25A - SENSIBILIDADE 30MA - 240V</v>
          </cell>
          <cell r="C954" t="str">
            <v>UN</v>
          </cell>
          <cell r="D954">
            <v>721.11</v>
          </cell>
          <cell r="E954" t="str">
            <v>SIURB-E Jan/26</v>
          </cell>
        </row>
        <row r="955">
          <cell r="A955">
            <v>9008083</v>
          </cell>
          <cell r="B955" t="str">
            <v>DISJUNTOR TERMOMAGNÉTICO DIFERENCIAL BIPOLAR - 32A - SENSIBILIDADE 30MA - 230V</v>
          </cell>
          <cell r="C955" t="str">
            <v>UN</v>
          </cell>
          <cell r="D955">
            <v>589.01</v>
          </cell>
          <cell r="E955" t="str">
            <v>SIURB-E Jan/26</v>
          </cell>
        </row>
        <row r="956">
          <cell r="A956">
            <v>9008085</v>
          </cell>
          <cell r="B956" t="str">
            <v>DISJUNTOR TERMOMAGNÉTICO DIFERENCIAL BIPOLAR - 40A - SENSIBILIDADE 30MA - 240V</v>
          </cell>
          <cell r="C956" t="str">
            <v>UN</v>
          </cell>
          <cell r="D956">
            <v>945.6</v>
          </cell>
          <cell r="E956" t="str">
            <v>SIURB-E Jan/26</v>
          </cell>
        </row>
        <row r="957">
          <cell r="A957">
            <v>9008086</v>
          </cell>
          <cell r="B957" t="str">
            <v>DISJUNTOR TERMOMAGNÉTICO DIFERENCIAL BIPOLAR - 63A - SENSIBILIDADE 30MA - 240V</v>
          </cell>
          <cell r="C957" t="str">
            <v>UN</v>
          </cell>
          <cell r="D957">
            <v>1046.81</v>
          </cell>
          <cell r="E957" t="str">
            <v>SIURB-E Jan/26</v>
          </cell>
        </row>
        <row r="958">
          <cell r="A958">
            <v>9008090</v>
          </cell>
          <cell r="B958" t="str">
            <v>DISJUNTOR TERMOMAGNÉTICO DIFERENCIAL TRIPOLAR - 63A - SENSIBILIDADE 30MA - 240V</v>
          </cell>
          <cell r="C958" t="str">
            <v>UN</v>
          </cell>
          <cell r="D958">
            <v>1442.52</v>
          </cell>
          <cell r="E958" t="str">
            <v>SIURB-E Jan/26</v>
          </cell>
        </row>
        <row r="959">
          <cell r="A959">
            <v>9009000</v>
          </cell>
          <cell r="B959" t="str">
            <v>APARELHOS DE ILUMINAÇÃO</v>
          </cell>
          <cell r="C959" t="str">
            <v>.</v>
          </cell>
          <cell r="D959" t="str">
            <v>.</v>
          </cell>
          <cell r="E959" t="str">
            <v>SIURB-E Jan/26</v>
          </cell>
        </row>
        <row r="960">
          <cell r="A960">
            <v>9009035</v>
          </cell>
          <cell r="B960" t="str">
            <v>PROJETOR DE ALUMÍNIO FUNDIDO COM VIDRO PARA LÂMPADA ATÉ 500W</v>
          </cell>
          <cell r="C960" t="str">
            <v>UN</v>
          </cell>
          <cell r="D960">
            <v>1510</v>
          </cell>
          <cell r="E960" t="str">
            <v>SIURB-E Jan/26</v>
          </cell>
        </row>
        <row r="961">
          <cell r="A961">
            <v>9009037</v>
          </cell>
          <cell r="B961" t="str">
            <v>PROJETOR DE ALUMÍNIO REPUXADO COM VIDRO PARA LÂMPADA ATÉ 400W</v>
          </cell>
          <cell r="C961" t="str">
            <v>UN</v>
          </cell>
          <cell r="D961">
            <v>733.31</v>
          </cell>
          <cell r="E961" t="str">
            <v>SIURB-E Jan/26</v>
          </cell>
        </row>
        <row r="962">
          <cell r="A962">
            <v>9009038</v>
          </cell>
          <cell r="B962" t="str">
            <v>PROJETOR PARA USO EXTERNO COM LÂMPADA LED DE 100W - COMPLETA</v>
          </cell>
          <cell r="C962" t="str">
            <v>UN</v>
          </cell>
          <cell r="D962">
            <v>182.82</v>
          </cell>
          <cell r="E962" t="str">
            <v>SIURB-E Jan/26</v>
          </cell>
        </row>
        <row r="963">
          <cell r="A963">
            <v>9009039</v>
          </cell>
          <cell r="B963" t="str">
            <v>PROJETOR PARA USO EXTERNO COM LÂMPADA LED DE 150W - COMPLETA</v>
          </cell>
          <cell r="C963" t="str">
            <v>UN</v>
          </cell>
          <cell r="D963">
            <v>236.24</v>
          </cell>
          <cell r="E963" t="str">
            <v>SIURB-E Jan/26</v>
          </cell>
        </row>
        <row r="964">
          <cell r="A964">
            <v>9009040</v>
          </cell>
          <cell r="B964" t="str">
            <v>PROJETOR DE SOBREPOR LED DE 200W IP 65</v>
          </cell>
          <cell r="C964" t="str">
            <v>UN</v>
          </cell>
          <cell r="D964">
            <v>205.55</v>
          </cell>
          <cell r="E964" t="str">
            <v>SIURB-E Jan/26</v>
          </cell>
        </row>
        <row r="965">
          <cell r="A965">
            <v>9009043</v>
          </cell>
          <cell r="B965" t="str">
            <v>LUMINÁRIA BLINDADA EM ALUMÍNIO FUNDIDO DE EMBUTIR ATÉ 200W</v>
          </cell>
          <cell r="C965" t="str">
            <v>UN</v>
          </cell>
          <cell r="D965">
            <v>276.02</v>
          </cell>
          <cell r="E965" t="str">
            <v>SIURB-E Jan/26</v>
          </cell>
        </row>
        <row r="966">
          <cell r="A966">
            <v>9009044</v>
          </cell>
          <cell r="B966" t="str">
            <v>LUMINÁRIA BLINDADA EM ALUMÍNIO FUNDIDO, DE SOBREPOR, TIPO "TARTARUGA" PARA 1 LÂMPADA DE ATÉ 200W</v>
          </cell>
          <cell r="C966" t="str">
            <v>UN</v>
          </cell>
          <cell r="D966">
            <v>420.43</v>
          </cell>
          <cell r="E966" t="str">
            <v>SIURB-E Jan/26</v>
          </cell>
        </row>
        <row r="967">
          <cell r="A967">
            <v>9009050</v>
          </cell>
          <cell r="B967" t="str">
            <v>LUMINÁRIA COMERCIAL DE SOBREPOR COM DIFUSOR TRANSPARENTE OU FOSCO PARA 2 LÂMPADAS TUBULARES DE LED 9/10W - COMPLETA</v>
          </cell>
          <cell r="C967" t="str">
            <v>UN</v>
          </cell>
          <cell r="D967">
            <v>252.07</v>
          </cell>
          <cell r="E967" t="str">
            <v>SIURB-E Jan/26</v>
          </cell>
        </row>
        <row r="968">
          <cell r="A968">
            <v>9009051</v>
          </cell>
          <cell r="B968" t="str">
            <v>LUMINÁRIA COMERCIAL DE SOBREPOR COM DIFUSOR TRANSPARENTE OU FOSCO PARA 2 LÂMPADAS TUBULARES DE LED 18/20W - COMPLETA</v>
          </cell>
          <cell r="C968" t="str">
            <v>UN</v>
          </cell>
          <cell r="D968">
            <v>219.85</v>
          </cell>
          <cell r="E968" t="str">
            <v>SIURB-E Jan/26</v>
          </cell>
        </row>
        <row r="969">
          <cell r="A969">
            <v>9009052</v>
          </cell>
          <cell r="B969" t="str">
            <v>LUMINÁRIA COMERCIAL DE EMBUTIR COM DIFUSOR TRANSPARENTE OU FOSCO PARA 2 LÂMPADAS TUBULARES T8 DE 10W - BASE G13-IRC&gt;=80 - COMPLETA</v>
          </cell>
          <cell r="C969" t="str">
            <v>UN</v>
          </cell>
          <cell r="D969">
            <v>264.41000000000003</v>
          </cell>
          <cell r="E969" t="str">
            <v>SIURB-E Jan/26</v>
          </cell>
        </row>
        <row r="970">
          <cell r="A970">
            <v>9009053</v>
          </cell>
          <cell r="B970" t="str">
            <v>LUMINÁRIA COMERCIAL DE EMBUTIR COM DIFUSOR TRANSPARENTE OU FOSCO PARA 2 LÂMPADAS TUBULARES DE LED 18/20W - COMPLETA</v>
          </cell>
          <cell r="C970" t="str">
            <v>UN</v>
          </cell>
          <cell r="D970">
            <v>283.41000000000003</v>
          </cell>
          <cell r="E970" t="str">
            <v>SIURB-E Jan/26</v>
          </cell>
        </row>
        <row r="971">
          <cell r="A971">
            <v>9009056</v>
          </cell>
          <cell r="B971" t="str">
            <v>LUMINÁRIA DE SOBREPOR COM ALETAS COM 2 LÂMPADAS DE LED T8 DE 1,2M - 20W</v>
          </cell>
          <cell r="C971" t="str">
            <v>UN</v>
          </cell>
          <cell r="D971">
            <v>248.62</v>
          </cell>
          <cell r="E971" t="str">
            <v>SIURB-E Jan/26</v>
          </cell>
        </row>
        <row r="972">
          <cell r="A972">
            <v>9009057</v>
          </cell>
          <cell r="B972" t="str">
            <v>LUMINÁRIA HERMÉTICA EM ALUMÍNIO FUNDIDO PARA LÂMPADA ATÉ 250W - COM APROVAÇÃO DE ILUME/ PMSP</v>
          </cell>
          <cell r="C972" t="str">
            <v>UN</v>
          </cell>
          <cell r="D972">
            <v>503.11</v>
          </cell>
          <cell r="E972" t="str">
            <v>SIURB-E Jan/26</v>
          </cell>
        </row>
        <row r="973">
          <cell r="A973">
            <v>9009075</v>
          </cell>
          <cell r="B973" t="str">
            <v>LUMINÁRIA INDUSTRIAL - 2 LÂMPADAS FLUORESCENTE 32/40W</v>
          </cell>
          <cell r="C973" t="str">
            <v>UN</v>
          </cell>
          <cell r="D973">
            <v>299.66000000000003</v>
          </cell>
          <cell r="E973" t="str">
            <v>SIURB-E Jan/26</v>
          </cell>
        </row>
        <row r="974">
          <cell r="A974">
            <v>9009076</v>
          </cell>
          <cell r="B974" t="str">
            <v>LUMINÁRIA TIPO PLAFONIER BRANCA PARA LÂMPADA FLUORESCENTE 2X32W, COM DIFUSOR EM POLIESTIRENO TRANSPARENTE E SOQUETES (REF. COVISA)</v>
          </cell>
          <cell r="C974" t="str">
            <v>UN</v>
          </cell>
          <cell r="D974">
            <v>340.74</v>
          </cell>
          <cell r="E974" t="str">
            <v>SIURB-E Jan/26</v>
          </cell>
        </row>
        <row r="975">
          <cell r="A975">
            <v>9009088</v>
          </cell>
          <cell r="B975" t="str">
            <v>LUMINÁRIA COMERCIAL DE SOBREPOR, COM CORPO, ALETAS PLANAS E TAMPA PORTA LÂMPADAS EM CHAPA DE AÇO TRATADA E PINTURA NA COR BRANCA, REFLETOR COM ACABAMENTO ESPECULAR DE ALTO BRILHO - 2 LÂMPADAS FLUORESCENTES 32/40W</v>
          </cell>
          <cell r="C975" t="str">
            <v>UN</v>
          </cell>
          <cell r="D975">
            <v>385.38</v>
          </cell>
          <cell r="E975" t="str">
            <v>SIURB-E Jan/26</v>
          </cell>
        </row>
        <row r="976">
          <cell r="A976">
            <v>9009102</v>
          </cell>
          <cell r="B976" t="str">
            <v>ARANDELA PAINEL LED DE SOBREPOR CORPO EM POLICARBONATO TIPO TARTARUGA COM PROTEÇÃO IP65, 12W</v>
          </cell>
          <cell r="C976" t="str">
            <v>UN</v>
          </cell>
          <cell r="D976">
            <v>91.99</v>
          </cell>
          <cell r="E976" t="str">
            <v>SIURB-E Jan/26</v>
          </cell>
        </row>
        <row r="977">
          <cell r="A977">
            <v>9009104</v>
          </cell>
          <cell r="B977" t="str">
            <v>LUMINÁRIA BALIZADOR DE SOBREPOR DE LED COM PROTEÇÃO IP65, CORPO EM ALUMÍNIO E DIFUSOR JATEADO</v>
          </cell>
          <cell r="C977" t="str">
            <v>UN</v>
          </cell>
          <cell r="D977">
            <v>115.91</v>
          </cell>
          <cell r="E977" t="str">
            <v>SIURB-E Jan/26</v>
          </cell>
        </row>
        <row r="978">
          <cell r="A978">
            <v>9009106</v>
          </cell>
          <cell r="B978" t="str">
            <v>LUMINÁRIA DE EMERGÊNCIA AUTÔNOMA COM 30 LEDS E AUTONOMIA MIN DE 6H - INSTALADA</v>
          </cell>
          <cell r="C978" t="str">
            <v>UN</v>
          </cell>
          <cell r="D978">
            <v>45.8</v>
          </cell>
          <cell r="E978" t="str">
            <v>SIURB-E Jan/26</v>
          </cell>
        </row>
        <row r="979">
          <cell r="A979">
            <v>9009107</v>
          </cell>
          <cell r="B979" t="str">
            <v>LUMINÁRIA DE SOBREPOR COM ALETAS COM 2 LÂMPADAS DE LED T8 DE 1,2M</v>
          </cell>
          <cell r="C979" t="str">
            <v>UN</v>
          </cell>
          <cell r="D979">
            <v>248.62</v>
          </cell>
          <cell r="E979" t="str">
            <v>SIURB-E Jan/26</v>
          </cell>
        </row>
        <row r="980">
          <cell r="A980">
            <v>9009111</v>
          </cell>
          <cell r="B980" t="str">
            <v>LUMINÁRIA LED DE SOBREPOR SLIM LINEAR 36W</v>
          </cell>
          <cell r="C980" t="str">
            <v>UN</v>
          </cell>
          <cell r="D980">
            <v>61.92</v>
          </cell>
          <cell r="E980" t="str">
            <v>SIURB-E Jan/26</v>
          </cell>
        </row>
        <row r="981">
          <cell r="A981">
            <v>9009112</v>
          </cell>
          <cell r="B981" t="str">
            <v>LUMINÁRIA PENDENTE COM UMA LÂMPADA DE LED DE 150W</v>
          </cell>
          <cell r="C981" t="str">
            <v>UN</v>
          </cell>
          <cell r="D981">
            <v>282.58999999999997</v>
          </cell>
          <cell r="E981" t="str">
            <v>SIURB-E Jan/26</v>
          </cell>
        </row>
        <row r="982">
          <cell r="A982">
            <v>9009114</v>
          </cell>
          <cell r="B982" t="str">
            <v>LUMINÁRIA QUADRADA DE EMBUTIR, TIPO CALHA FECHADA COM DIFUSOR TRANSPARENTE OU FOSCO PARA 4 LÂMPADAS TUBULARES DE LED 9/10W</v>
          </cell>
          <cell r="C982" t="str">
            <v>UN</v>
          </cell>
          <cell r="D982">
            <v>227.23</v>
          </cell>
          <cell r="E982" t="str">
            <v>SIURB-E Jan/26</v>
          </cell>
        </row>
        <row r="983">
          <cell r="A983">
            <v>9009117</v>
          </cell>
          <cell r="B983" t="str">
            <v>LUMINÁRIA RETANGULAR DE EMBUTIR COM ALETAS DE ALUMÍNIO PARA 2 LÂMPADAS TUBULARES DE LED 18/20W</v>
          </cell>
          <cell r="C983" t="str">
            <v>UN</v>
          </cell>
          <cell r="D983">
            <v>221.6</v>
          </cell>
          <cell r="E983" t="str">
            <v>SIURB-E Jan/26</v>
          </cell>
        </row>
        <row r="984">
          <cell r="A984">
            <v>9009118</v>
          </cell>
          <cell r="B984" t="str">
            <v>LUMINÁRIA RETANGULAR DE EMBUTIR COM ALETAS DE ALUMÍNIO PARA 2 LÂMPADAS TUBULARES DE LED 9/10W</v>
          </cell>
          <cell r="C984" t="str">
            <v>UN</v>
          </cell>
          <cell r="D984">
            <v>168.14</v>
          </cell>
          <cell r="E984" t="str">
            <v>SIURB-E Jan/26</v>
          </cell>
        </row>
        <row r="985">
          <cell r="A985">
            <v>9009121</v>
          </cell>
          <cell r="B985" t="str">
            <v>LUMINÁRIA RETANGULAR DE SOBREPOR COM ALETAS DE ALUMÍNIO PARA 2 LÂMPADAS TUBULARES DE LED 9/10W</v>
          </cell>
          <cell r="C985" t="str">
            <v>UN</v>
          </cell>
          <cell r="D985">
            <v>169.75</v>
          </cell>
          <cell r="E985" t="str">
            <v>SIURB-E Jan/26</v>
          </cell>
        </row>
        <row r="986">
          <cell r="A986">
            <v>9010000</v>
          </cell>
          <cell r="B986" t="str">
            <v>EQUIPAMENTOS DE EMERGÊNCIA E SEGURANÇA</v>
          </cell>
          <cell r="C986" t="str">
            <v>.</v>
          </cell>
          <cell r="D986" t="str">
            <v>.</v>
          </cell>
          <cell r="E986" t="str">
            <v>SIURB-E Jan/26</v>
          </cell>
        </row>
        <row r="987">
          <cell r="A987">
            <v>9010023</v>
          </cell>
          <cell r="B987" t="str">
            <v>LUMINÁRIA DE EMERGÊNCIA AUTÔNOMA COM LÂMPADA FLUORESCENTE 15W</v>
          </cell>
          <cell r="C987" t="str">
            <v>UN</v>
          </cell>
          <cell r="D987">
            <v>388.82</v>
          </cell>
          <cell r="E987" t="str">
            <v>SIURB-E Jan/26</v>
          </cell>
        </row>
        <row r="988">
          <cell r="A988">
            <v>9010024</v>
          </cell>
          <cell r="B988" t="str">
            <v>LUMINÁRIA DE EMERGÊNCIA AUTÔNOMA COM 2 PROJETORES 55W/12VCC</v>
          </cell>
          <cell r="C988" t="str">
            <v>UN</v>
          </cell>
          <cell r="D988">
            <v>708.53</v>
          </cell>
          <cell r="E988" t="str">
            <v>SIURB-E Jan/26</v>
          </cell>
        </row>
        <row r="989">
          <cell r="A989">
            <v>9010028</v>
          </cell>
          <cell r="B989" t="str">
            <v>LUMINÁRIA DE EMERGÊNCIA AUTÔNOMA COM 30 LEDS - 2W - AUTONOMIA MIN. 3H - COMPLETA</v>
          </cell>
          <cell r="C989" t="str">
            <v>UN</v>
          </cell>
          <cell r="D989">
            <v>95.17</v>
          </cell>
          <cell r="E989" t="str">
            <v>SIURB-E Jan/26</v>
          </cell>
        </row>
        <row r="990">
          <cell r="A990">
            <v>9010031</v>
          </cell>
          <cell r="B990" t="str">
            <v>BATERIA AUTOMOTIVA SELADA SEM COMPLEMENTAÇÃO DE NÍVEL 40AH-12V</v>
          </cell>
          <cell r="C990" t="str">
            <v>UN</v>
          </cell>
          <cell r="D990">
            <v>574.25</v>
          </cell>
          <cell r="E990" t="str">
            <v>SIURB-E Jan/26</v>
          </cell>
        </row>
        <row r="991">
          <cell r="A991">
            <v>9010032</v>
          </cell>
          <cell r="B991" t="str">
            <v>BOTOEIRA DE COMANDO "LIGA-DESLIGA"</v>
          </cell>
          <cell r="C991" t="str">
            <v>UN</v>
          </cell>
          <cell r="D991">
            <v>40.369999999999997</v>
          </cell>
          <cell r="E991" t="str">
            <v>SIURB-E Jan/26</v>
          </cell>
        </row>
        <row r="992">
          <cell r="A992">
            <v>9010033</v>
          </cell>
          <cell r="B992" t="str">
            <v>PAINEL REPETIDOR DE DETECÇÃO E ALARME DE INCÊNDIO TIPO ENDEREÇÁVEL</v>
          </cell>
          <cell r="C992" t="str">
            <v>UN</v>
          </cell>
          <cell r="D992">
            <v>1364.59</v>
          </cell>
          <cell r="E992" t="str">
            <v>SIURB-E Jan/26</v>
          </cell>
        </row>
        <row r="993">
          <cell r="A993">
            <v>9010050</v>
          </cell>
          <cell r="B993" t="str">
            <v>CENTRAL DE ALARME DE INCÊNDIO ATÉ 12 LAÇOS</v>
          </cell>
          <cell r="C993" t="str">
            <v>UN</v>
          </cell>
          <cell r="D993">
            <v>1348.7</v>
          </cell>
          <cell r="E993" t="str">
            <v>SIURB-E Jan/26</v>
          </cell>
        </row>
        <row r="994">
          <cell r="A994">
            <v>9010053</v>
          </cell>
          <cell r="B994" t="str">
            <v>CENTRAL DE ALARME DE INCÊNDIO ATÉ 24 LAÇOS</v>
          </cell>
          <cell r="C994" t="str">
            <v>UN</v>
          </cell>
          <cell r="D994">
            <v>1789.32</v>
          </cell>
          <cell r="E994" t="str">
            <v>SIURB-E Jan/26</v>
          </cell>
        </row>
        <row r="995">
          <cell r="A995">
            <v>9010054</v>
          </cell>
          <cell r="B995" t="str">
            <v>ACIONADOR LIGA-DESLIGA PARA BOMBA COM MARTELO QUEBRA VIDRO</v>
          </cell>
          <cell r="C995" t="str">
            <v>UN</v>
          </cell>
          <cell r="D995">
            <v>201.84</v>
          </cell>
          <cell r="E995" t="str">
            <v>SIURB-E Jan/26</v>
          </cell>
        </row>
        <row r="996">
          <cell r="A996">
            <v>9010055</v>
          </cell>
          <cell r="B996" t="str">
            <v>ACIONADOR MANUAL TIPO "QUEBRE O VIDRO"</v>
          </cell>
          <cell r="C996" t="str">
            <v>UN</v>
          </cell>
          <cell r="D996">
            <v>113.1</v>
          </cell>
          <cell r="E996" t="str">
            <v>SIURB-E Jan/26</v>
          </cell>
        </row>
        <row r="997">
          <cell r="A997">
            <v>9010056</v>
          </cell>
          <cell r="B997" t="str">
            <v>LUMINÁRIA DE EMERGÊNCIA AUTÔNOMA COM 30 LEDS E AUTONOMIA MIN DE 6H</v>
          </cell>
          <cell r="C997" t="str">
            <v>UN</v>
          </cell>
          <cell r="D997">
            <v>45.8</v>
          </cell>
          <cell r="E997" t="str">
            <v>SIURB-E Jan/26</v>
          </cell>
        </row>
        <row r="998">
          <cell r="A998">
            <v>9010058</v>
          </cell>
          <cell r="B998" t="str">
            <v>CAMPAINHA DE TIMBRE (SINO) 24V-95DB</v>
          </cell>
          <cell r="C998" t="str">
            <v>UN</v>
          </cell>
          <cell r="D998">
            <v>168.17</v>
          </cell>
          <cell r="E998" t="str">
            <v>SIURB-E Jan/26</v>
          </cell>
        </row>
        <row r="999">
          <cell r="A999">
            <v>9010062</v>
          </cell>
          <cell r="B999" t="str">
            <v>SIRENE ELETRÔNICA SOM AGUDO ONDULANTE 24V-100 À 120DB, COM FLASH</v>
          </cell>
          <cell r="C999" t="str">
            <v>UN</v>
          </cell>
          <cell r="D999">
            <v>128.62</v>
          </cell>
          <cell r="E999" t="str">
            <v>SIURB-E Jan/26</v>
          </cell>
        </row>
        <row r="1000">
          <cell r="A1000">
            <v>9010063</v>
          </cell>
          <cell r="B1000" t="str">
            <v>SIRENE ELETRÔNICA BITONAL 24V-100 À 120DB, COM FLASH</v>
          </cell>
          <cell r="C1000" t="str">
            <v>UN</v>
          </cell>
          <cell r="D1000">
            <v>198.12</v>
          </cell>
          <cell r="E1000" t="str">
            <v>SIURB-E Jan/26</v>
          </cell>
        </row>
        <row r="1001">
          <cell r="A1001">
            <v>9010066</v>
          </cell>
          <cell r="B1001" t="str">
            <v>DETECTOR ÓPTICO DE FUMAÇA PARA SISTEMAS ENDEREÇÁVEIS</v>
          </cell>
          <cell r="C1001" t="str">
            <v>UN</v>
          </cell>
          <cell r="D1001">
            <v>217.95</v>
          </cell>
          <cell r="E1001" t="str">
            <v>SIURB-E Jan/26</v>
          </cell>
        </row>
        <row r="1002">
          <cell r="A1002">
            <v>9010071</v>
          </cell>
          <cell r="B1002" t="str">
            <v>DETECTOR DE PRESENÇA TIPO INFRAVERMELHO PASSIVO - 110VCA</v>
          </cell>
          <cell r="C1002" t="str">
            <v>UN</v>
          </cell>
          <cell r="D1002">
            <v>81.5</v>
          </cell>
          <cell r="E1002" t="str">
            <v>SIURB-E Jan/26</v>
          </cell>
        </row>
        <row r="1003">
          <cell r="A1003">
            <v>9010072</v>
          </cell>
          <cell r="B1003" t="str">
            <v>DETECTOR DE TEMPERATURA PARA SISTEMAS ENDEREÇÁVEIS</v>
          </cell>
          <cell r="C1003" t="str">
            <v>UN</v>
          </cell>
          <cell r="D1003">
            <v>219.63</v>
          </cell>
          <cell r="E1003" t="str">
            <v>SIURB-E Jan/26</v>
          </cell>
        </row>
        <row r="1004">
          <cell r="A1004">
            <v>9010074</v>
          </cell>
          <cell r="B1004" t="str">
            <v>NO-BREAK TRIFÁSICO - 15 KVA - AUTONOMIA DE 15MIN.</v>
          </cell>
          <cell r="C1004" t="str">
            <v>UN</v>
          </cell>
          <cell r="D1004">
            <v>45117.77</v>
          </cell>
          <cell r="E1004" t="str">
            <v>SIURB-E Jan/26</v>
          </cell>
        </row>
        <row r="1005">
          <cell r="A1005">
            <v>9010075</v>
          </cell>
          <cell r="B1005" t="str">
            <v>NO BREAK BIFÁSICO 10 KVA - AUTONOMIA DE 15 MINUTOS</v>
          </cell>
          <cell r="C1005" t="str">
            <v>UN</v>
          </cell>
          <cell r="D1005">
            <v>23676.74</v>
          </cell>
          <cell r="E1005" t="str">
            <v>SIURB-E Jan/26</v>
          </cell>
        </row>
        <row r="1006">
          <cell r="A1006">
            <v>9010077</v>
          </cell>
          <cell r="B1006" t="str">
            <v>ESTABILIZADOR ELETRÔNICO TRIFÁSICO - 15KVA</v>
          </cell>
          <cell r="C1006" t="str">
            <v>UN</v>
          </cell>
          <cell r="D1006">
            <v>24028.22</v>
          </cell>
          <cell r="E1006" t="str">
            <v>SIURB-E Jan/26</v>
          </cell>
        </row>
        <row r="1007">
          <cell r="A1007">
            <v>9010078</v>
          </cell>
          <cell r="B1007" t="str">
            <v>NOBREAK SENOIDAL MONOFÁSICO 2 KVA – AUTONOMIA DE 15 MIN – TENSÃO DE ENTRADA 120V/TENSÃO DE SAÍDA 120V</v>
          </cell>
          <cell r="C1007" t="str">
            <v>UN</v>
          </cell>
          <cell r="D1007">
            <v>5935.69</v>
          </cell>
          <cell r="E1007" t="str">
            <v>SIURB-E Jan/26</v>
          </cell>
        </row>
        <row r="1008">
          <cell r="A1008">
            <v>9010079</v>
          </cell>
          <cell r="B1008" t="str">
            <v>NOBREAK SENOIDAL BIFÁSICO 7,5 KVA – AUTONOMIA DE 15 MIN – TENSÃO DE ENTRADA 220V/TENSÃO DE SAÍDA 220V</v>
          </cell>
          <cell r="C1008" t="str">
            <v>UN</v>
          </cell>
          <cell r="D1008">
            <v>13222.57</v>
          </cell>
          <cell r="E1008" t="str">
            <v>SIURB-E Jan/26</v>
          </cell>
        </row>
        <row r="1009">
          <cell r="A1009">
            <v>9010082</v>
          </cell>
          <cell r="B1009" t="str">
            <v>NOBREAK SENOIDAL TRIFÁSICO 40 KVA – AUTONOMIA DE 15MIN – TENSÃO DE ENTRADA 220V/TENSÃO DE SAÍDA 220V</v>
          </cell>
          <cell r="C1009" t="str">
            <v>UN</v>
          </cell>
          <cell r="D1009">
            <v>74653.929999999993</v>
          </cell>
          <cell r="E1009" t="str">
            <v>SIURB-E Jan/26</v>
          </cell>
        </row>
        <row r="1010">
          <cell r="A1010">
            <v>9010085</v>
          </cell>
          <cell r="B1010" t="str">
            <v>GRUPO GERADOR 110KVA EXCITAÇÃO BRUSHLESS C/ QUADRO TRANSFERÊNCIA AUTOMÁTICA</v>
          </cell>
          <cell r="C1010" t="str">
            <v>UN</v>
          </cell>
          <cell r="D1010">
            <v>125523</v>
          </cell>
          <cell r="E1010" t="str">
            <v>SIURB-E Jan/26</v>
          </cell>
        </row>
        <row r="1011">
          <cell r="A1011">
            <v>9010086</v>
          </cell>
          <cell r="B1011" t="str">
            <v>GRUPO GERADOR 150KVA EXCITAÇÃO BRUSHLESS C/ QUADRO TRANSFERÊNCIA AUTOMÁTICA</v>
          </cell>
          <cell r="C1011" t="str">
            <v>UN</v>
          </cell>
          <cell r="D1011">
            <v>148423.16</v>
          </cell>
          <cell r="E1011" t="str">
            <v>SIURB-E Jan/26</v>
          </cell>
        </row>
        <row r="1012">
          <cell r="A1012">
            <v>9010089</v>
          </cell>
          <cell r="B1012" t="str">
            <v>GRUPO GERADOR 275KVA EXCITAÇÃO BRUSHLESS C/ QUADRO TRANSFERÊNCIA AUTOMÁTICA</v>
          </cell>
          <cell r="C1012" t="str">
            <v>UN</v>
          </cell>
          <cell r="D1012">
            <v>208905.97</v>
          </cell>
          <cell r="E1012" t="str">
            <v>SIURB-E Jan/26</v>
          </cell>
        </row>
        <row r="1013">
          <cell r="A1013">
            <v>9010090</v>
          </cell>
          <cell r="B1013" t="str">
            <v>GRUPO GERADOR 375KVA EXCITAÇÃO BRUSHLESS COM QUADRO TRANSFERÊNCIA AUTOMÁTICA</v>
          </cell>
          <cell r="C1013" t="str">
            <v>UN</v>
          </cell>
          <cell r="D1013">
            <v>238756.78</v>
          </cell>
          <cell r="E1013" t="str">
            <v>SIURB-E Jan/26</v>
          </cell>
        </row>
        <row r="1014">
          <cell r="A1014">
            <v>9010106</v>
          </cell>
          <cell r="B1014" t="str">
            <v>ESPUMA CORTA-FOGO (FIRESTOP) PARA JUNTAS ESTRUTURAIS E SHAFTS DE PRUMADAS - PROTEÇÃO PASSIVA CONTRA INCÊNDIO - FORNECIMENTO DE MATERIAIS E EXECUÇÃO DE SERVIÇO ESPECIALIZADO</v>
          </cell>
          <cell r="C1014" t="str">
            <v>UN</v>
          </cell>
          <cell r="D1014">
            <v>897.71</v>
          </cell>
          <cell r="E1014" t="str">
            <v>SIURB-E Jan/26</v>
          </cell>
        </row>
        <row r="1015">
          <cell r="A1015">
            <v>9010112</v>
          </cell>
          <cell r="B1015" t="str">
            <v>GRUPO GERADOR 81KVA EXCITAÇÃO BRUSHLESS COM QUADRO TRANSFERÊNCIA AUTOMÁTICA</v>
          </cell>
          <cell r="C1015" t="str">
            <v>UN</v>
          </cell>
          <cell r="D1015">
            <v>105125.29</v>
          </cell>
          <cell r="E1015" t="str">
            <v>SIURB-E Jan/26</v>
          </cell>
        </row>
        <row r="1016">
          <cell r="A1016">
            <v>9010113</v>
          </cell>
          <cell r="B1016" t="str">
            <v>GRUPO GERADOR 170KVA EXCITAÇÃO BRUSHLESS COM QUADRO TRANSFERÊNCIA AUTOMÁTICA</v>
          </cell>
          <cell r="C1016" t="str">
            <v>UN</v>
          </cell>
          <cell r="D1016">
            <v>149283.13</v>
          </cell>
          <cell r="E1016" t="str">
            <v>SIURB-E Jan/26</v>
          </cell>
        </row>
        <row r="1017">
          <cell r="A1017">
            <v>9011000</v>
          </cell>
          <cell r="B1017" t="str">
            <v>PÁRA-RAIOS</v>
          </cell>
          <cell r="C1017" t="str">
            <v>.</v>
          </cell>
          <cell r="D1017" t="str">
            <v>.</v>
          </cell>
          <cell r="E1017" t="str">
            <v>SIURB-E Jan/26</v>
          </cell>
        </row>
        <row r="1018">
          <cell r="A1018">
            <v>9011005</v>
          </cell>
          <cell r="B1018" t="str">
            <v>PÁRA-RAIOS TIPO "FRANKLIN", EXCLUSIVE DESCIDA E ATERRAMENTO</v>
          </cell>
          <cell r="C1018" t="str">
            <v>UN</v>
          </cell>
          <cell r="D1018">
            <v>796.82</v>
          </cell>
          <cell r="E1018" t="str">
            <v>SIURB-E Jan/26</v>
          </cell>
        </row>
        <row r="1019">
          <cell r="A1019">
            <v>9011014</v>
          </cell>
          <cell r="B1019" t="str">
            <v>CAIXA DE INSPEÇÃO DE ATERRAMENTO TIPO EMBUTIR COM TAMPA E ALÇA</v>
          </cell>
          <cell r="C1019" t="str">
            <v>UN</v>
          </cell>
          <cell r="D1019">
            <v>177.14</v>
          </cell>
          <cell r="E1019" t="str">
            <v>SIURB-E Jan/26</v>
          </cell>
        </row>
        <row r="1020">
          <cell r="A1020">
            <v>9011015</v>
          </cell>
          <cell r="B1020" t="str">
            <v>CAIXA DE INSPEÇÃO DE ATERRAMENTO TIPO SUSPENSA EM PVC OU POLIPROPILENO</v>
          </cell>
          <cell r="C1020" t="str">
            <v>UN</v>
          </cell>
          <cell r="D1020">
            <v>112.39</v>
          </cell>
          <cell r="E1020" t="str">
            <v>SIURB-E Jan/26</v>
          </cell>
        </row>
        <row r="1021">
          <cell r="A1021">
            <v>9011017</v>
          </cell>
          <cell r="B1021" t="str">
            <v>LUZ DE OBSTÁCULO SIMPLES COM FOTOCELULA SOLAR</v>
          </cell>
          <cell r="C1021" t="str">
            <v>UN</v>
          </cell>
          <cell r="D1021">
            <v>230.72</v>
          </cell>
          <cell r="E1021" t="str">
            <v>SIURB-E Jan/26</v>
          </cell>
        </row>
        <row r="1022">
          <cell r="A1022">
            <v>9011018</v>
          </cell>
          <cell r="B1022" t="str">
            <v>LUZ DE OBSTÁCULO DUPLA COM FOTOCELULA SOLAR</v>
          </cell>
          <cell r="C1022" t="str">
            <v>UN</v>
          </cell>
          <cell r="D1022">
            <v>307.25</v>
          </cell>
          <cell r="E1022" t="str">
            <v>SIURB-E Jan/26</v>
          </cell>
        </row>
        <row r="1023">
          <cell r="A1023">
            <v>9011040</v>
          </cell>
          <cell r="B1023" t="str">
            <v>CONDUTOR EM AÇO CA - 25 - 1/2" P/ PARA-RAIO</v>
          </cell>
          <cell r="C1023" t="str">
            <v>M</v>
          </cell>
          <cell r="D1023">
            <v>14.05</v>
          </cell>
          <cell r="E1023" t="str">
            <v>SIURB-E Jan/26</v>
          </cell>
        </row>
        <row r="1024">
          <cell r="A1024">
            <v>9011041</v>
          </cell>
          <cell r="B1024" t="str">
            <v>CONDUTOR EM AÇO CA - 25 - 3/8" P/ PARA-RAIO</v>
          </cell>
          <cell r="C1024" t="str">
            <v>M</v>
          </cell>
          <cell r="D1024">
            <v>17.36</v>
          </cell>
          <cell r="E1024" t="str">
            <v>SIURB-E Jan/26</v>
          </cell>
        </row>
        <row r="1025">
          <cell r="A1025">
            <v>9011050</v>
          </cell>
          <cell r="B1025" t="str">
            <v>HASTE DE AÇO GALVANIZADO, INCLUSIVE BASE E ESTAIS - 2"/3M</v>
          </cell>
          <cell r="C1025" t="str">
            <v>UN</v>
          </cell>
          <cell r="D1025">
            <v>707.91</v>
          </cell>
          <cell r="E1025" t="str">
            <v>SIURB-E Jan/26</v>
          </cell>
        </row>
        <row r="1026">
          <cell r="A1026">
            <v>9011051</v>
          </cell>
          <cell r="B1026" t="str">
            <v>CORDOALHA DE COBRE NÚ, INCLUSIVE ISOLADORES - 16,00MM2</v>
          </cell>
          <cell r="C1026" t="str">
            <v>M</v>
          </cell>
          <cell r="D1026">
            <v>62.9</v>
          </cell>
          <cell r="E1026" t="str">
            <v>SIURB-E Jan/26</v>
          </cell>
        </row>
        <row r="1027">
          <cell r="A1027">
            <v>9011053</v>
          </cell>
          <cell r="B1027" t="str">
            <v>CORDOALHA DE COBRE NÚ, INCLUSIVE ISOLADORES - 35,00MM2</v>
          </cell>
          <cell r="C1027" t="str">
            <v>M</v>
          </cell>
          <cell r="D1027">
            <v>90.25</v>
          </cell>
          <cell r="E1027" t="str">
            <v>SIURB-E Jan/26</v>
          </cell>
        </row>
        <row r="1028">
          <cell r="A1028">
            <v>9011054</v>
          </cell>
          <cell r="B1028" t="str">
            <v>CORDOALHA DE COBRE NÚ, INCLUSIVE ISOLADORES - 50,00MM2</v>
          </cell>
          <cell r="C1028" t="str">
            <v>M</v>
          </cell>
          <cell r="D1028">
            <v>109.18</v>
          </cell>
          <cell r="E1028" t="str">
            <v>SIURB-E Jan/26</v>
          </cell>
        </row>
        <row r="1029">
          <cell r="A1029">
            <v>9011061</v>
          </cell>
          <cell r="B1029" t="str">
            <v>TUBO DE PVC PARA PROTEÇÃO DE CORDOALHA - 2"X3M</v>
          </cell>
          <cell r="C1029" t="str">
            <v>UN</v>
          </cell>
          <cell r="D1029">
            <v>133.06</v>
          </cell>
          <cell r="E1029" t="str">
            <v>SIURB-E Jan/26</v>
          </cell>
        </row>
        <row r="1030">
          <cell r="A1030">
            <v>9011090</v>
          </cell>
          <cell r="B1030" t="str">
            <v>TOMADA DE TERRA COMPLETA</v>
          </cell>
          <cell r="C1030" t="str">
            <v>UN</v>
          </cell>
          <cell r="D1030">
            <v>1339.98</v>
          </cell>
          <cell r="E1030" t="str">
            <v>SIURB-E Jan/26</v>
          </cell>
        </row>
        <row r="1031">
          <cell r="A1031">
            <v>9011091</v>
          </cell>
          <cell r="B1031" t="str">
            <v>TOMADA DE TERRA COMPLETA PARA 1 HASTE</v>
          </cell>
          <cell r="C1031" t="str">
            <v>UN</v>
          </cell>
          <cell r="D1031">
            <v>470.49</v>
          </cell>
          <cell r="E1031" t="str">
            <v>SIURB-E Jan/26</v>
          </cell>
        </row>
        <row r="1032">
          <cell r="A1032">
            <v>9011094</v>
          </cell>
          <cell r="B1032" t="str">
            <v>BARRA CHATA DE ALUMÍNIO TIPO FITA 1/4" X 3/4"</v>
          </cell>
          <cell r="C1032" t="str">
            <v>M</v>
          </cell>
          <cell r="D1032">
            <v>39.729999999999997</v>
          </cell>
          <cell r="E1032" t="str">
            <v>SIURB-E Jan/26</v>
          </cell>
        </row>
        <row r="1033">
          <cell r="A1033">
            <v>9011095</v>
          </cell>
          <cell r="B1033" t="str">
            <v>BARRA CHATA DE ALUMÍNIO TIPO FITA 1/8" X 7/8"</v>
          </cell>
          <cell r="C1033" t="str">
            <v>M</v>
          </cell>
          <cell r="D1033">
            <v>29.71</v>
          </cell>
          <cell r="E1033" t="str">
            <v>SIURB-E Jan/26</v>
          </cell>
        </row>
        <row r="1034">
          <cell r="A1034">
            <v>9012000</v>
          </cell>
          <cell r="B1034" t="str">
            <v>DIVERSOS</v>
          </cell>
          <cell r="C1034" t="str">
            <v>.</v>
          </cell>
          <cell r="D1034" t="str">
            <v>.</v>
          </cell>
          <cell r="E1034" t="str">
            <v>SIURB-E Jan/26</v>
          </cell>
        </row>
        <row r="1035">
          <cell r="A1035">
            <v>9012050</v>
          </cell>
          <cell r="B1035" t="str">
            <v>QUADRO COMANDO PARA CONJUNTO MOTOR-BOMBA, MONOFÁSICO - ATÉ 5HP</v>
          </cell>
          <cell r="C1035" t="str">
            <v>UN</v>
          </cell>
          <cell r="D1035">
            <v>2666.9</v>
          </cell>
          <cell r="E1035" t="str">
            <v>SIURB-E Jan/26</v>
          </cell>
        </row>
        <row r="1036">
          <cell r="A1036">
            <v>9012051</v>
          </cell>
          <cell r="B1036" t="str">
            <v>QUADRO COMANDO PARA CONJUNTO MOTOR-BOMBA, TRIFÁSICO - ATÉ 5HP</v>
          </cell>
          <cell r="C1036" t="str">
            <v>UN</v>
          </cell>
          <cell r="D1036">
            <v>2741.46</v>
          </cell>
          <cell r="E1036" t="str">
            <v>SIURB-E Jan/26</v>
          </cell>
        </row>
        <row r="1037">
          <cell r="A1037">
            <v>9012052</v>
          </cell>
          <cell r="B1037" t="str">
            <v>QUADRO DE ÁGUA DE REUSO</v>
          </cell>
          <cell r="C1037" t="str">
            <v>UN</v>
          </cell>
          <cell r="D1037">
            <v>3037.21</v>
          </cell>
          <cell r="E1037" t="str">
            <v>SIURB-E Jan/26</v>
          </cell>
        </row>
        <row r="1038">
          <cell r="A1038">
            <v>9012053</v>
          </cell>
          <cell r="B1038" t="str">
            <v>QUADRO DE BOMBA DE INCÊNDIO</v>
          </cell>
          <cell r="C1038" t="str">
            <v>UN</v>
          </cell>
          <cell r="D1038">
            <v>1612.06</v>
          </cell>
          <cell r="E1038" t="str">
            <v>SIURB-E Jan/26</v>
          </cell>
        </row>
        <row r="1039">
          <cell r="A1039">
            <v>9012054</v>
          </cell>
          <cell r="B1039" t="str">
            <v>QUADRO DE BOMBA DE RECALQUE</v>
          </cell>
          <cell r="C1039" t="str">
            <v>UN</v>
          </cell>
          <cell r="D1039">
            <v>4459.49</v>
          </cell>
          <cell r="E1039" t="str">
            <v>SIURB-E Jan/26</v>
          </cell>
        </row>
        <row r="1040">
          <cell r="A1040">
            <v>9013000</v>
          </cell>
          <cell r="B1040" t="str">
            <v>ELETROFERRAGENS</v>
          </cell>
          <cell r="C1040" t="str">
            <v>.</v>
          </cell>
          <cell r="D1040" t="str">
            <v>.</v>
          </cell>
          <cell r="E1040" t="str">
            <v>SIURB-E Jan/26</v>
          </cell>
        </row>
        <row r="1041">
          <cell r="A1041">
            <v>9013005</v>
          </cell>
          <cell r="B1041" t="str">
            <v>PERFILADO LISO CHAPA 14-GE-MED. 19X38MM COM TAMPA E INSTALAÇÃO</v>
          </cell>
          <cell r="C1041" t="str">
            <v>M</v>
          </cell>
          <cell r="D1041">
            <v>75.2</v>
          </cell>
          <cell r="E1041" t="str">
            <v>SIURB-E Jan/26</v>
          </cell>
        </row>
        <row r="1042">
          <cell r="A1042">
            <v>9013007</v>
          </cell>
          <cell r="B1042" t="str">
            <v>PERFILADO LISO CHAPA 14-GE-MED. 38X38MM COM TAMPA E INSTALAÇÃO</v>
          </cell>
          <cell r="C1042" t="str">
            <v>M</v>
          </cell>
          <cell r="D1042">
            <v>55.11</v>
          </cell>
          <cell r="E1042" t="str">
            <v>SIURB-E Jan/26</v>
          </cell>
        </row>
        <row r="1043">
          <cell r="A1043">
            <v>9013008</v>
          </cell>
          <cell r="B1043" t="str">
            <v>PERFILADO LISO CHAPA 14-GE-MED. 38X76MM COM TAMPA E INSTALAÇÃO.</v>
          </cell>
          <cell r="C1043" t="str">
            <v>M</v>
          </cell>
          <cell r="D1043">
            <v>116.91</v>
          </cell>
          <cell r="E1043" t="str">
            <v>SIURB-E Jan/26</v>
          </cell>
        </row>
        <row r="1044">
          <cell r="A1044">
            <v>9013011</v>
          </cell>
          <cell r="B1044" t="str">
            <v>PERFILADO PERFURADO CHAPA 14-GE-MED. 19X38MM COM TAMPA E INSTALAÇÃO</v>
          </cell>
          <cell r="C1044" t="str">
            <v>M</v>
          </cell>
          <cell r="D1044">
            <v>75.22</v>
          </cell>
          <cell r="E1044" t="str">
            <v>SIURB-E Jan/26</v>
          </cell>
        </row>
        <row r="1045">
          <cell r="A1045">
            <v>9013013</v>
          </cell>
          <cell r="B1045" t="str">
            <v>PERFILADO PERFURADO CHAPA 14-GE-MED. 38X38MM COM TAMPA E INSTALAÇÃO</v>
          </cell>
          <cell r="C1045" t="str">
            <v>M</v>
          </cell>
          <cell r="D1045">
            <v>53.4</v>
          </cell>
          <cell r="E1045" t="str">
            <v>SIURB-E Jan/26</v>
          </cell>
        </row>
        <row r="1046">
          <cell r="A1046">
            <v>9013014</v>
          </cell>
          <cell r="B1046" t="str">
            <v>PERFILADO PERFURADO CHAPA 14-GE-MED. 38X76MM COM TAMPA E INSTALAÇÃO</v>
          </cell>
          <cell r="C1046" t="str">
            <v>M</v>
          </cell>
          <cell r="D1046">
            <v>123.38</v>
          </cell>
          <cell r="E1046" t="str">
            <v>SIURB-E Jan/26</v>
          </cell>
        </row>
        <row r="1047">
          <cell r="A1047">
            <v>9013021</v>
          </cell>
          <cell r="B1047" t="str">
            <v>ELETROCALHA LISA GALVANIZADA ELETROLÍTICA CHAPA 14 - 100X50MM  COM TAMPA E INSTALAÇÃO</v>
          </cell>
          <cell r="C1047" t="str">
            <v>M</v>
          </cell>
          <cell r="D1047">
            <v>120.93</v>
          </cell>
          <cell r="E1047" t="str">
            <v>SIURB-E Jan/26</v>
          </cell>
        </row>
        <row r="1048">
          <cell r="A1048">
            <v>9013022</v>
          </cell>
          <cell r="B1048" t="str">
            <v>ELETROCALHA LISA GALVANIZADA ELETROLÍTICA CHAPA 14 - 125X50MM  COM TAMPA E INSTALAÇÃO</v>
          </cell>
          <cell r="C1048" t="str">
            <v>M</v>
          </cell>
          <cell r="D1048">
            <v>138.04</v>
          </cell>
          <cell r="E1048" t="str">
            <v>SIURB-E Jan/26</v>
          </cell>
        </row>
        <row r="1049">
          <cell r="A1049">
            <v>9013023</v>
          </cell>
          <cell r="B1049" t="str">
            <v>ELETROCALHA LISA GALVANIZADA ELETROLÍTICA CHAPA 14 - 150X50MM  COM TAMPA E INSTALAÇÃO</v>
          </cell>
          <cell r="C1049" t="str">
            <v>M</v>
          </cell>
          <cell r="D1049">
            <v>151.97</v>
          </cell>
          <cell r="E1049" t="str">
            <v>SIURB-E Jan/26</v>
          </cell>
        </row>
        <row r="1050">
          <cell r="A1050">
            <v>9013024</v>
          </cell>
          <cell r="B1050" t="str">
            <v>ELETROCALHA LISA GALV. ELETROLÍTICA CHAPA 14 - 175X50MM C/ TAMPA E INST.</v>
          </cell>
          <cell r="C1050" t="str">
            <v>M</v>
          </cell>
          <cell r="D1050">
            <v>171.37</v>
          </cell>
          <cell r="E1050" t="str">
            <v>SIURB-E Jan/26</v>
          </cell>
        </row>
        <row r="1051">
          <cell r="A1051">
            <v>9013025</v>
          </cell>
          <cell r="B1051" t="str">
            <v>ELETROCALHA LISA GALVANIZADA ELETROLÍTICA CHAPA 14 - 200X50MM  COM TAMPA E INSTALAÇÃO</v>
          </cell>
          <cell r="C1051" t="str">
            <v>M</v>
          </cell>
          <cell r="D1051">
            <v>179.65</v>
          </cell>
          <cell r="E1051" t="str">
            <v>SIURB-E Jan/26</v>
          </cell>
        </row>
        <row r="1052">
          <cell r="A1052">
            <v>9013026</v>
          </cell>
          <cell r="B1052" t="str">
            <v>ELETROCALHA LISA GALV. ELETROL. CHAPA 14 - 250X50MM C/ TAMPA E INST.</v>
          </cell>
          <cell r="C1052" t="str">
            <v>M</v>
          </cell>
          <cell r="D1052">
            <v>210.1</v>
          </cell>
          <cell r="E1052" t="str">
            <v>SIURB-E Jan/26</v>
          </cell>
        </row>
        <row r="1053">
          <cell r="A1053">
            <v>9013027</v>
          </cell>
          <cell r="B1053" t="str">
            <v>ELETROCALHA LISA GALVANIZADA ELETROLÍTICA CHAPA 14 - 300X50MM  COM TAMPA E INSTALAÇÃO</v>
          </cell>
          <cell r="C1053" t="str">
            <v>M</v>
          </cell>
          <cell r="D1053">
            <v>224.65</v>
          </cell>
          <cell r="E1053" t="str">
            <v>SIURB-E Jan/26</v>
          </cell>
        </row>
        <row r="1054">
          <cell r="A1054">
            <v>9013031</v>
          </cell>
          <cell r="B1054" t="str">
            <v>ELETROCALHA LISA GALV. ELETROL. CHAPA 14 - 150X100MM C/ TAMPA E INST.</v>
          </cell>
          <cell r="C1054" t="str">
            <v>M</v>
          </cell>
          <cell r="D1054">
            <v>199.32</v>
          </cell>
          <cell r="E1054" t="str">
            <v>SIURB-E Jan/26</v>
          </cell>
        </row>
        <row r="1055">
          <cell r="A1055">
            <v>9013032</v>
          </cell>
          <cell r="B1055" t="str">
            <v>ELETROCALHA LISA GALVANIZADA ELETROLÍTICA CHAPA 14 - 200X100MM COM TAMPA E INSTALAÇÃO</v>
          </cell>
          <cell r="C1055" t="str">
            <v>M</v>
          </cell>
          <cell r="D1055">
            <v>222.81</v>
          </cell>
          <cell r="E1055" t="str">
            <v>SIURB-E Jan/26</v>
          </cell>
        </row>
        <row r="1056">
          <cell r="A1056">
            <v>9013033</v>
          </cell>
          <cell r="B1056" t="str">
            <v>ELETROCALHA LISA GALV. ELETROL. CHAPA 14 - 250X100MM C/ TAMPA E INST.</v>
          </cell>
          <cell r="C1056" t="str">
            <v>M</v>
          </cell>
          <cell r="D1056">
            <v>247.89</v>
          </cell>
          <cell r="E1056" t="str">
            <v>SIURB-E Jan/26</v>
          </cell>
        </row>
        <row r="1057">
          <cell r="A1057">
            <v>9013034</v>
          </cell>
          <cell r="B1057" t="str">
            <v>ELETROCALHA LISA GALVANIZADA ELETROLÍTICA CHAPA 14 - 300X100MM COM TAMPA E INSTALAÇÃO</v>
          </cell>
          <cell r="C1057" t="str">
            <v>M</v>
          </cell>
          <cell r="D1057">
            <v>267.08</v>
          </cell>
          <cell r="E1057" t="str">
            <v>SIURB-E Jan/26</v>
          </cell>
        </row>
        <row r="1058">
          <cell r="A1058">
            <v>9013035</v>
          </cell>
          <cell r="B1058" t="str">
            <v>ELETROCALHA LISA GALV. ELETROL. CHAPA 14 - 400X100MM C/ TAMPA E INST.</v>
          </cell>
          <cell r="C1058" t="str">
            <v>M</v>
          </cell>
          <cell r="D1058">
            <v>310.70999999999998</v>
          </cell>
          <cell r="E1058" t="str">
            <v>SIURB-E Jan/26</v>
          </cell>
        </row>
        <row r="1059">
          <cell r="A1059">
            <v>9013038</v>
          </cell>
          <cell r="B1059" t="str">
            <v>ELETROCALHA PERF. GALV. ELETROL. CHAPA 14 - 100X50MM C/ TAMPA E INST.</v>
          </cell>
          <cell r="C1059" t="str">
            <v>M</v>
          </cell>
          <cell r="D1059">
            <v>119.65</v>
          </cell>
          <cell r="E1059" t="str">
            <v>SIURB-E Jan/26</v>
          </cell>
        </row>
        <row r="1060">
          <cell r="A1060">
            <v>9013039</v>
          </cell>
          <cell r="B1060" t="str">
            <v>ELETROCALHA PERF. GALV. ELETROL. CHAPA 14 - 125X50MM C/ TAMPA E INST.</v>
          </cell>
          <cell r="C1060" t="str">
            <v>M</v>
          </cell>
          <cell r="D1060">
            <v>135.78</v>
          </cell>
          <cell r="E1060" t="str">
            <v>SIURB-E Jan/26</v>
          </cell>
        </row>
        <row r="1061">
          <cell r="A1061">
            <v>9013040</v>
          </cell>
          <cell r="B1061" t="str">
            <v>ELETROCALHA PERF. GALV. ELETROL. CHAPA 14 - 150X50MM C/ TAMPA E INST.</v>
          </cell>
          <cell r="C1061" t="str">
            <v>M</v>
          </cell>
          <cell r="D1061">
            <v>150.6</v>
          </cell>
          <cell r="E1061" t="str">
            <v>SIURB-E Jan/26</v>
          </cell>
        </row>
        <row r="1062">
          <cell r="A1062">
            <v>9013041</v>
          </cell>
          <cell r="B1062" t="str">
            <v>ELETROCALHA PERF. GALV. ELETROL. CHAPA 14 - 175X50MM C/ TAMPA E INST.</v>
          </cell>
          <cell r="C1062" t="str">
            <v>M</v>
          </cell>
          <cell r="D1062">
            <v>168.2</v>
          </cell>
          <cell r="E1062" t="str">
            <v>SIURB-E Jan/26</v>
          </cell>
        </row>
        <row r="1063">
          <cell r="A1063">
            <v>9013042</v>
          </cell>
          <cell r="B1063" t="str">
            <v>ELETROCALHA PERF. GALV. ELETROL. CHAPA 14 - 200X50MM C/ TAMPA E INST.</v>
          </cell>
          <cell r="C1063" t="str">
            <v>M</v>
          </cell>
          <cell r="D1063">
            <v>183.07</v>
          </cell>
          <cell r="E1063" t="str">
            <v>SIURB-E Jan/26</v>
          </cell>
        </row>
        <row r="1064">
          <cell r="A1064">
            <v>9013043</v>
          </cell>
          <cell r="B1064" t="str">
            <v>ELETROCALHA PERF. GALV. ELETROL. CHAPA 14 - 250X50MM C/ TAMPA E INST.</v>
          </cell>
          <cell r="C1064" t="str">
            <v>M</v>
          </cell>
          <cell r="D1064">
            <v>211.54</v>
          </cell>
          <cell r="E1064" t="str">
            <v>SIURB-E Jan/26</v>
          </cell>
        </row>
        <row r="1065">
          <cell r="A1065">
            <v>9013044</v>
          </cell>
          <cell r="B1065" t="str">
            <v>ELETROCALHA PERF. GALV. ELETROL. CHAPA 14 - 300X50MM C/ TAMPA E INST.</v>
          </cell>
          <cell r="C1065" t="str">
            <v>M</v>
          </cell>
          <cell r="D1065">
            <v>226.5</v>
          </cell>
          <cell r="E1065" t="str">
            <v>SIURB-E Jan/26</v>
          </cell>
        </row>
        <row r="1066">
          <cell r="A1066">
            <v>9013046</v>
          </cell>
          <cell r="B1066" t="str">
            <v>ELETROCALHA PERF. GALV. ELETROL. CHAPA 14 - 150X100MM C/ TAMPA E INST.</v>
          </cell>
          <cell r="C1066" t="str">
            <v>M</v>
          </cell>
          <cell r="D1066">
            <v>190.56</v>
          </cell>
          <cell r="E1066" t="str">
            <v>SIURB-E Jan/26</v>
          </cell>
        </row>
        <row r="1067">
          <cell r="A1067">
            <v>9013047</v>
          </cell>
          <cell r="B1067" t="str">
            <v>ELETROCALHA PERF. GALV. ELETROL. CHAPA 14 - 200X100MM C/ TAMPA E INST.</v>
          </cell>
          <cell r="C1067" t="str">
            <v>M</v>
          </cell>
          <cell r="D1067">
            <v>218.09</v>
          </cell>
          <cell r="E1067" t="str">
            <v>SIURB-E Jan/26</v>
          </cell>
        </row>
        <row r="1068">
          <cell r="A1068">
            <v>9013048</v>
          </cell>
          <cell r="B1068" t="str">
            <v>ELETROCALHA PERF. GALV. CHAPA 14 - 250X100MM C/ TAMPA E INST.</v>
          </cell>
          <cell r="C1068" t="str">
            <v>M</v>
          </cell>
          <cell r="D1068">
            <v>249.5</v>
          </cell>
          <cell r="E1068" t="str">
            <v>SIURB-E Jan/26</v>
          </cell>
        </row>
        <row r="1069">
          <cell r="A1069">
            <v>9013050</v>
          </cell>
          <cell r="B1069" t="str">
            <v>ELETROCALHA PERF. GALV. ELETROL. CHAPA 14 - 400X100MM C/ TAMPA E INST.</v>
          </cell>
          <cell r="C1069" t="str">
            <v>M</v>
          </cell>
          <cell r="D1069">
            <v>311.26</v>
          </cell>
          <cell r="E1069" t="str">
            <v>SIURB-E Jan/26</v>
          </cell>
        </row>
        <row r="1070">
          <cell r="A1070">
            <v>9014000</v>
          </cell>
          <cell r="B1070" t="str">
            <v>ALTA TENSÃO</v>
          </cell>
          <cell r="C1070" t="str">
            <v>.</v>
          </cell>
          <cell r="D1070" t="str">
            <v>.</v>
          </cell>
          <cell r="E1070" t="str">
            <v>SIURB-E Jan/26</v>
          </cell>
        </row>
        <row r="1071">
          <cell r="A1071">
            <v>9014001</v>
          </cell>
          <cell r="B1071" t="str">
            <v>ÓLEO ISOLANTE PARA TRANSFORMADOR/ DISJUNTOR 30KV/CM</v>
          </cell>
          <cell r="C1071" t="str">
            <v>L</v>
          </cell>
          <cell r="D1071">
            <v>25.54</v>
          </cell>
          <cell r="E1071" t="str">
            <v>SIURB-E Jan/26</v>
          </cell>
        </row>
        <row r="1072">
          <cell r="A1072">
            <v>9014006</v>
          </cell>
          <cell r="B1072" t="str">
            <v>ISOLADOR SUPORTE TIPO PEDESTAL EM PORCELANA - 15KV</v>
          </cell>
          <cell r="C1072" t="str">
            <v>UN</v>
          </cell>
          <cell r="D1072">
            <v>190.94</v>
          </cell>
          <cell r="E1072" t="str">
            <v>SIURB-E Jan/26</v>
          </cell>
        </row>
        <row r="1073">
          <cell r="A1073">
            <v>9014007</v>
          </cell>
          <cell r="B1073" t="str">
            <v>ISOLADOR SUPORTE TIPO PEDESTAL EM PORCELANA - 1KV</v>
          </cell>
          <cell r="C1073" t="str">
            <v>UN</v>
          </cell>
          <cell r="D1073">
            <v>204.48</v>
          </cell>
          <cell r="E1073" t="str">
            <v>SIURB-E Jan/26</v>
          </cell>
        </row>
        <row r="1074">
          <cell r="A1074">
            <v>9014008</v>
          </cell>
          <cell r="B1074" t="str">
            <v>ISOLADOR SUPORTE TIPO PEDESTAL EM EPOXI - 15KV</v>
          </cell>
          <cell r="C1074" t="str">
            <v>UN</v>
          </cell>
          <cell r="D1074">
            <v>112.57</v>
          </cell>
          <cell r="E1074" t="str">
            <v>SIURB-E Jan/26</v>
          </cell>
        </row>
        <row r="1075">
          <cell r="A1075">
            <v>9014009</v>
          </cell>
          <cell r="B1075" t="str">
            <v>ISOLADOR SUPORTE TIPO PEDESTAL EPOXI - 1KV</v>
          </cell>
          <cell r="C1075" t="str">
            <v>UN</v>
          </cell>
          <cell r="D1075">
            <v>45.21</v>
          </cell>
          <cell r="E1075" t="str">
            <v>SIURB-E Jan/26</v>
          </cell>
        </row>
        <row r="1076">
          <cell r="A1076">
            <v>9014013</v>
          </cell>
          <cell r="B1076" t="str">
            <v>VERGALHÃO DE COBRE 3/8" (10MM)</v>
          </cell>
          <cell r="C1076" t="str">
            <v>M</v>
          </cell>
          <cell r="D1076">
            <v>103.11</v>
          </cell>
          <cell r="E1076" t="str">
            <v>SIURB-E Jan/26</v>
          </cell>
        </row>
        <row r="1077">
          <cell r="A1077">
            <v>9014014</v>
          </cell>
          <cell r="B1077" t="str">
            <v>TERMINAL OU CONECTOR PARA VERGALHÃO DE COBRE 3/8" (10MM)</v>
          </cell>
          <cell r="C1077" t="str">
            <v>UN</v>
          </cell>
          <cell r="D1077">
            <v>34.909999999999997</v>
          </cell>
          <cell r="E1077" t="str">
            <v>SIURB-E Jan/26</v>
          </cell>
        </row>
        <row r="1078">
          <cell r="A1078">
            <v>9014017</v>
          </cell>
          <cell r="B1078" t="str">
            <v>CABO DE MÉDIA TENSÃO PARA 12/20KV - 1 X 35MM2 UNIPOLAR</v>
          </cell>
          <cell r="C1078" t="str">
            <v>M</v>
          </cell>
          <cell r="D1078">
            <v>137.99</v>
          </cell>
          <cell r="E1078" t="str">
            <v>SIURB-E Jan/26</v>
          </cell>
        </row>
        <row r="1079">
          <cell r="A1079">
            <v>9014018</v>
          </cell>
          <cell r="B1079" t="str">
            <v>CABO DE MÉDIA TENSÃO PARA 12/20KV - 1 X 25MM2 UNIPOLAR</v>
          </cell>
          <cell r="C1079" t="str">
            <v>UN</v>
          </cell>
          <cell r="D1079">
            <v>85.2</v>
          </cell>
          <cell r="E1079" t="str">
            <v>SIURB-E Jan/26</v>
          </cell>
        </row>
        <row r="1080">
          <cell r="A1080">
            <v>9014019</v>
          </cell>
          <cell r="B1080" t="str">
            <v>CABO DE MÉDIA TENSÃO PARA 12/20KV - 1 X 50MM2 UNIPOLAR</v>
          </cell>
          <cell r="C1080" t="str">
            <v>UN</v>
          </cell>
          <cell r="D1080">
            <v>127.92</v>
          </cell>
          <cell r="E1080" t="str">
            <v>SIURB-E Jan/26</v>
          </cell>
        </row>
        <row r="1081">
          <cell r="A1081">
            <v>9014021</v>
          </cell>
          <cell r="B1081" t="str">
            <v>MUFLA UNIPOLAR INTERNA PARA CABO ATÉ 35MM2 - 15KV</v>
          </cell>
          <cell r="C1081" t="str">
            <v>UN</v>
          </cell>
          <cell r="D1081">
            <v>420.45</v>
          </cell>
          <cell r="E1081" t="str">
            <v>SIURB-E Jan/26</v>
          </cell>
        </row>
        <row r="1082">
          <cell r="A1082">
            <v>9014022</v>
          </cell>
          <cell r="B1082" t="str">
            <v>MUFLA UNIPOLAR EXTERNA PARA CABO ATÉ 35MM2 - 15KV</v>
          </cell>
          <cell r="C1082" t="str">
            <v>UN</v>
          </cell>
          <cell r="D1082">
            <v>588.71</v>
          </cell>
          <cell r="E1082" t="str">
            <v>SIURB-E Jan/26</v>
          </cell>
        </row>
        <row r="1083">
          <cell r="A1083">
            <v>9014023</v>
          </cell>
          <cell r="B1083" t="str">
            <v>MUFLA TRIPOLAR INTERNA PARA CABO ATÉ 35MM2 - 15KV</v>
          </cell>
          <cell r="C1083" t="str">
            <v>UN</v>
          </cell>
          <cell r="D1083">
            <v>1076.54</v>
          </cell>
          <cell r="E1083" t="str">
            <v>SIURB-E Jan/26</v>
          </cell>
        </row>
        <row r="1084">
          <cell r="A1084">
            <v>9014024</v>
          </cell>
          <cell r="B1084" t="str">
            <v>MUFLA TRIPOLAR EXTERNA PARA CABO ATÉ 35MM2 - 15KV</v>
          </cell>
          <cell r="C1084" t="str">
            <v>UN</v>
          </cell>
          <cell r="D1084">
            <v>1603.08</v>
          </cell>
          <cell r="E1084" t="str">
            <v>SIURB-E Jan/26</v>
          </cell>
        </row>
        <row r="1085">
          <cell r="A1085">
            <v>9014025</v>
          </cell>
          <cell r="B1085" t="str">
            <v>BUCHA D PASSAGEM INTERNA/ EXTERNA - 15KV</v>
          </cell>
          <cell r="C1085" t="str">
            <v>UN</v>
          </cell>
          <cell r="D1085">
            <v>575.42999999999995</v>
          </cell>
          <cell r="E1085" t="str">
            <v>SIURB-E Jan/26</v>
          </cell>
        </row>
        <row r="1086">
          <cell r="A1086">
            <v>9014026</v>
          </cell>
          <cell r="B1086" t="str">
            <v>BUCHA DE PASSAGEM PARA NEUTRO - 1KV</v>
          </cell>
          <cell r="C1086" t="str">
            <v>UN</v>
          </cell>
          <cell r="D1086">
            <v>124.51</v>
          </cell>
          <cell r="E1086" t="str">
            <v>SIURB-E Jan/26</v>
          </cell>
        </row>
        <row r="1087">
          <cell r="A1087">
            <v>9014027</v>
          </cell>
          <cell r="B1087" t="str">
            <v>CHAPA DE FERRO 150X0,50X1/4" PARA BUCHAS DE PASSAGEM</v>
          </cell>
          <cell r="C1087" t="str">
            <v>UN</v>
          </cell>
          <cell r="D1087">
            <v>1238.8599999999999</v>
          </cell>
          <cell r="E1087" t="str">
            <v>SIURB-E Jan/26</v>
          </cell>
        </row>
        <row r="1088">
          <cell r="A1088">
            <v>9014028</v>
          </cell>
          <cell r="B1088" t="str">
            <v>BUCHA DE PASSAGEM COM ROSCA PARA CUBICULO BLINDADO</v>
          </cell>
          <cell r="C1088" t="str">
            <v>UN</v>
          </cell>
          <cell r="D1088">
            <v>312.58999999999997</v>
          </cell>
          <cell r="E1088" t="str">
            <v>SIURB-E Jan/26</v>
          </cell>
        </row>
        <row r="1089">
          <cell r="A1089">
            <v>9014029</v>
          </cell>
          <cell r="B1089" t="str">
            <v>FUSIVEL HH PARA 40A/ 15KV</v>
          </cell>
          <cell r="C1089" t="str">
            <v>UN</v>
          </cell>
          <cell r="D1089">
            <v>462.54</v>
          </cell>
          <cell r="E1089" t="str">
            <v>SIURB-E Jan/26</v>
          </cell>
        </row>
        <row r="1090">
          <cell r="A1090">
            <v>9014030</v>
          </cell>
          <cell r="B1090" t="str">
            <v>BASE TRIPOLAR PARA FUSIVEL LIMITADOR HH - 15KV/ 200A</v>
          </cell>
          <cell r="C1090" t="str">
            <v>UN</v>
          </cell>
          <cell r="D1090">
            <v>486.63</v>
          </cell>
          <cell r="E1090" t="str">
            <v>SIURB-E Jan/26</v>
          </cell>
        </row>
        <row r="1091">
          <cell r="A1091">
            <v>9014031</v>
          </cell>
          <cell r="B1091" t="str">
            <v>BASE TRIPOLAR PARA FUSIVEL LIMITADOR HH - 15KV/ 400A</v>
          </cell>
          <cell r="C1091" t="str">
            <v>UN</v>
          </cell>
          <cell r="D1091">
            <v>1267.72</v>
          </cell>
          <cell r="E1091" t="str">
            <v>SIURB-E Jan/26</v>
          </cell>
        </row>
        <row r="1092">
          <cell r="A1092">
            <v>9014036</v>
          </cell>
          <cell r="B1092" t="str">
            <v>FUSIVEL PARA TRANSFORMADOR DE POTENCIAL</v>
          </cell>
          <cell r="C1092" t="str">
            <v>UN</v>
          </cell>
          <cell r="D1092">
            <v>51.57</v>
          </cell>
          <cell r="E1092" t="str">
            <v>SIURB-E Jan/26</v>
          </cell>
        </row>
        <row r="1093">
          <cell r="A1093">
            <v>9014040</v>
          </cell>
          <cell r="B1093" t="str">
            <v>BOBINA D MÍNIMA TENSÃO DO DISJUNTOR VOL. NORMAL DE ÓLEO</v>
          </cell>
          <cell r="C1093" t="str">
            <v>UN</v>
          </cell>
          <cell r="D1093">
            <v>6104.19</v>
          </cell>
          <cell r="E1093" t="str">
            <v>SIURB-E Jan/26</v>
          </cell>
        </row>
        <row r="1094">
          <cell r="A1094">
            <v>9014042</v>
          </cell>
          <cell r="B1094" t="str">
            <v>RELE DE FALTA DE FASE E MÍNIMA TENSÃO TRIFÁSICO</v>
          </cell>
          <cell r="C1094" t="str">
            <v>UN</v>
          </cell>
          <cell r="D1094">
            <v>660.51</v>
          </cell>
          <cell r="E1094" t="str">
            <v>SIURB-E Jan/26</v>
          </cell>
        </row>
        <row r="1095">
          <cell r="A1095">
            <v>9014045</v>
          </cell>
          <cell r="B1095" t="str">
            <v>ESTRADO DE MADEIRA 100X100CM</v>
          </cell>
          <cell r="C1095" t="str">
            <v>UN</v>
          </cell>
          <cell r="D1095">
            <v>138.69</v>
          </cell>
          <cell r="E1095" t="str">
            <v>SIURB-E Jan/26</v>
          </cell>
        </row>
        <row r="1096">
          <cell r="A1096">
            <v>9014046</v>
          </cell>
          <cell r="B1096" t="str">
            <v>VARA DE MANOBRA DE FIBRA DE VIDRO, 3,00M/ 15KV</v>
          </cell>
          <cell r="C1096" t="str">
            <v>UN</v>
          </cell>
          <cell r="D1096">
            <v>722.17</v>
          </cell>
          <cell r="E1096" t="str">
            <v>SIURB-E Jan/26</v>
          </cell>
        </row>
        <row r="1097">
          <cell r="A1097">
            <v>9014047</v>
          </cell>
          <cell r="B1097" t="str">
            <v>CAIXA DE MEDIÇÃO A3 PADRÃO ELETROPAULO</v>
          </cell>
          <cell r="C1097" t="str">
            <v>UN</v>
          </cell>
          <cell r="D1097">
            <v>1660.62</v>
          </cell>
          <cell r="E1097" t="str">
            <v>SIURB-E Jan/26</v>
          </cell>
        </row>
        <row r="1098">
          <cell r="A1098">
            <v>9014048</v>
          </cell>
          <cell r="B1098" t="str">
            <v>JANELA PARA VENTILAÇÃO PERMANENTE TIPO CHICANA - INCLUSIVE TELA</v>
          </cell>
          <cell r="C1098" t="str">
            <v>M2</v>
          </cell>
          <cell r="D1098">
            <v>1575.9</v>
          </cell>
          <cell r="E1098" t="str">
            <v>SIURB-E Jan/26</v>
          </cell>
        </row>
        <row r="1099">
          <cell r="A1099">
            <v>9014049</v>
          </cell>
          <cell r="B1099" t="str">
            <v>PLACA DE AVISO EM ALUMÍNIO PARA CABINE PRIMÁRIA COM MED 16X23CM (VARIAÇÃO DE +OU- 2CM)</v>
          </cell>
          <cell r="C1099" t="str">
            <v>UN</v>
          </cell>
          <cell r="D1099">
            <v>55.07</v>
          </cell>
          <cell r="E1099" t="str">
            <v>SIURB-E Jan/26</v>
          </cell>
        </row>
        <row r="1100">
          <cell r="A1100">
            <v>9014050</v>
          </cell>
          <cell r="B1100" t="str">
            <v>PLAQUETA INDICATIVADE PVC 8 X 12CM</v>
          </cell>
          <cell r="C1100" t="str">
            <v>UN</v>
          </cell>
          <cell r="D1100">
            <v>16.38</v>
          </cell>
          <cell r="E1100" t="str">
            <v>SIURB-E Jan/26</v>
          </cell>
        </row>
        <row r="1101">
          <cell r="A1101">
            <v>9014051</v>
          </cell>
          <cell r="B1101" t="str">
            <v>MUDANÇA DOS TAP'S DO TRANSFORMADOR DE FORÇA</v>
          </cell>
          <cell r="C1101" t="str">
            <v>UN</v>
          </cell>
          <cell r="D1101">
            <v>406.39</v>
          </cell>
          <cell r="E1101" t="str">
            <v>SIURB-E Jan/26</v>
          </cell>
        </row>
        <row r="1102">
          <cell r="A1102">
            <v>9014053</v>
          </cell>
          <cell r="B1102" t="str">
            <v>LIMPEZA DO POSTO PRIMÁRIO E PINTURA DOS BARRAMENTOS</v>
          </cell>
          <cell r="C1102" t="str">
            <v>UN</v>
          </cell>
          <cell r="D1102">
            <v>1375.32</v>
          </cell>
          <cell r="E1102" t="str">
            <v>SIURB-E Jan/26</v>
          </cell>
        </row>
        <row r="1103">
          <cell r="A1103">
            <v>9014057</v>
          </cell>
          <cell r="B1103" t="str">
            <v>BRAÇADEIRA PARA ELETRODUTO EM POSTE</v>
          </cell>
          <cell r="C1103" t="str">
            <v>UN</v>
          </cell>
          <cell r="D1103">
            <v>94.89</v>
          </cell>
          <cell r="E1103" t="str">
            <v>SIURB-E Jan/26</v>
          </cell>
        </row>
        <row r="1104">
          <cell r="A1104">
            <v>9014059</v>
          </cell>
          <cell r="B1104" t="str">
            <v>LUVA DE BORRACHA ISOLAÇÃO 20KV</v>
          </cell>
          <cell r="C1104" t="str">
            <v>PAR</v>
          </cell>
          <cell r="D1104">
            <v>615.1</v>
          </cell>
          <cell r="E1104" t="str">
            <v>SIURB-E Jan/26</v>
          </cell>
        </row>
        <row r="1105">
          <cell r="A1105">
            <v>9014060</v>
          </cell>
          <cell r="B1105" t="str">
            <v>CHAVE SECCIONADORA TRIP SECA INTERNA 200A/ 15KV</v>
          </cell>
          <cell r="C1105" t="str">
            <v>UN</v>
          </cell>
          <cell r="D1105">
            <v>2689.17</v>
          </cell>
          <cell r="E1105" t="str">
            <v>SIURB-E Jan/26</v>
          </cell>
        </row>
        <row r="1106">
          <cell r="A1106">
            <v>9014061</v>
          </cell>
          <cell r="B1106" t="str">
            <v>CHAVE SECCIONADORA TRIP SECA INTERNA 400A/15KV</v>
          </cell>
          <cell r="C1106" t="str">
            <v>UN</v>
          </cell>
          <cell r="D1106">
            <v>2079.19</v>
          </cell>
          <cell r="E1106" t="str">
            <v>SIURB-E Jan/26</v>
          </cell>
        </row>
        <row r="1107">
          <cell r="A1107">
            <v>9014062</v>
          </cell>
          <cell r="B1107" t="str">
            <v>CHAVE SECIONADORA TRIP INTERNA C/ BASE FUS HH 400A/15KV</v>
          </cell>
          <cell r="C1107" t="str">
            <v>UN</v>
          </cell>
          <cell r="D1107">
            <v>3005.5</v>
          </cell>
          <cell r="E1107" t="str">
            <v>SIURB-E Jan/26</v>
          </cell>
        </row>
        <row r="1108">
          <cell r="A1108">
            <v>9014063</v>
          </cell>
          <cell r="B1108" t="str">
            <v>INSTALAÇÃO DE CONJUNTO DE ACIONAMENTO PARA CHAVE SECCIONADORA</v>
          </cell>
          <cell r="C1108" t="str">
            <v>UN</v>
          </cell>
          <cell r="D1108">
            <v>1359.47</v>
          </cell>
          <cell r="E1108" t="str">
            <v>SIURB-E Jan/26</v>
          </cell>
        </row>
        <row r="1109">
          <cell r="A1109">
            <v>9014064</v>
          </cell>
          <cell r="B1109" t="str">
            <v>CHAVE REVERSORA TRIFÁSICA 400A - FORNECIMENTO E INSTALAÇÃO</v>
          </cell>
          <cell r="C1109" t="str">
            <v>UN</v>
          </cell>
          <cell r="D1109">
            <v>5479.47</v>
          </cell>
          <cell r="E1109" t="str">
            <v>SIURB-E Jan/26</v>
          </cell>
        </row>
        <row r="1110">
          <cell r="A1110">
            <v>9014065</v>
          </cell>
          <cell r="B1110" t="str">
            <v>CHAVE SECCIONADORA TRIPOLAR COM CARGA INTERNA 15KV/200A</v>
          </cell>
          <cell r="C1110" t="str">
            <v>UN</v>
          </cell>
          <cell r="D1110">
            <v>2553.5500000000002</v>
          </cell>
          <cell r="E1110" t="str">
            <v>SIURB-E Jan/26</v>
          </cell>
        </row>
        <row r="1111">
          <cell r="A1111">
            <v>9014066</v>
          </cell>
          <cell r="B1111" t="str">
            <v>CHAVE SECCIONADORA TRIPOLAR, PARA USO INTERNO, MANOBRA SEM CARGA INTERNA, 15KV/400A, COM BASE PARA FUSÍVEL HH</v>
          </cell>
          <cell r="C1111" t="str">
            <v>UN</v>
          </cell>
          <cell r="D1111">
            <v>2984.6</v>
          </cell>
          <cell r="E1111" t="str">
            <v>SIURB-E Jan/26</v>
          </cell>
        </row>
        <row r="1112">
          <cell r="A1112">
            <v>9014070</v>
          </cell>
          <cell r="B1112" t="str">
            <v>SUBESTAÇÃO DE ENTRADA SIMPLIFICADA BLINDADA PADRÃO ENEL – POTÊNCIA 112,50 kVA – USO INTERNO, COM TODOS OS MATERIAIS/EQUIPAMENTOS INCLUSOS, EXCETO TRANSFORMADOR</v>
          </cell>
          <cell r="C1112" t="str">
            <v>UN</v>
          </cell>
          <cell r="D1112">
            <v>96725.22</v>
          </cell>
          <cell r="E1112" t="str">
            <v>SIURB-E Jan/26</v>
          </cell>
        </row>
        <row r="1113">
          <cell r="A1113">
            <v>9015002</v>
          </cell>
          <cell r="B1113" t="str">
            <v>TRANSFORMADOR ISOLADOR BIFÁSICO 10KVA</v>
          </cell>
          <cell r="C1113" t="str">
            <v>UN</v>
          </cell>
          <cell r="D1113">
            <v>4852.1400000000003</v>
          </cell>
          <cell r="E1113" t="str">
            <v>SIURB-E Jan/26</v>
          </cell>
        </row>
        <row r="1114">
          <cell r="A1114">
            <v>9015005</v>
          </cell>
          <cell r="B1114" t="str">
            <v>TRANSFORMADOR TRIFÁSICO 15KV - 13,2KV/ 220V/ 127V - 112,5KVA</v>
          </cell>
          <cell r="C1114" t="str">
            <v>UN</v>
          </cell>
          <cell r="D1114">
            <v>25826.71</v>
          </cell>
          <cell r="E1114" t="str">
            <v>SIURB-E Jan/26</v>
          </cell>
        </row>
        <row r="1115">
          <cell r="A1115">
            <v>9015006</v>
          </cell>
          <cell r="B1115" t="str">
            <v>TRANSFORMADOR TRIFÁSICO 15KV - 13,2KV/ 220V/ 127V - 150KVA</v>
          </cell>
          <cell r="C1115" t="str">
            <v>UN</v>
          </cell>
          <cell r="D1115">
            <v>31710.53</v>
          </cell>
          <cell r="E1115" t="str">
            <v>SIURB-E Jan/26</v>
          </cell>
        </row>
        <row r="1116">
          <cell r="A1116">
            <v>9015007</v>
          </cell>
          <cell r="B1116" t="str">
            <v>TRANSFORMADOR TRIFÁSICO 15KV - 13,2KV/ 220V/ 127V - 225KVA</v>
          </cell>
          <cell r="C1116" t="str">
            <v>UN</v>
          </cell>
          <cell r="D1116">
            <v>42687.19</v>
          </cell>
          <cell r="E1116" t="str">
            <v>SIURB-E Jan/26</v>
          </cell>
        </row>
        <row r="1117">
          <cell r="A1117">
            <v>9015008</v>
          </cell>
          <cell r="B1117" t="str">
            <v>TRANSFORMADOR TRIFÁSICO 15KV - 13,2KV/ 220V/ 127V - 300KVA</v>
          </cell>
          <cell r="C1117" t="str">
            <v>UN</v>
          </cell>
          <cell r="D1117">
            <v>50548.13</v>
          </cell>
          <cell r="E1117" t="str">
            <v>SIURB-E Jan/26</v>
          </cell>
        </row>
        <row r="1118">
          <cell r="A1118">
            <v>9015009</v>
          </cell>
          <cell r="B1118" t="str">
            <v>TRANSFORMADOR TRIFÁSICO À ÓLEO 500KVA - 13,8/13,2/12,6KV - 220/127V, CLASSE 15KV</v>
          </cell>
          <cell r="C1118" t="str">
            <v>UN</v>
          </cell>
          <cell r="D1118">
            <v>86722.72</v>
          </cell>
          <cell r="E1118" t="str">
            <v>SIURB-E Jan/26</v>
          </cell>
        </row>
        <row r="1119">
          <cell r="A1119">
            <v>9015010</v>
          </cell>
          <cell r="B1119" t="str">
            <v>TRANSFORMADOR TRIFÁSICO À ÓLEO 750KVA - 13,8/13,2/12,6KV - 220/127V, CLASSE 15KV</v>
          </cell>
          <cell r="C1119" t="str">
            <v>UN</v>
          </cell>
          <cell r="D1119">
            <v>93884.21</v>
          </cell>
          <cell r="E1119" t="str">
            <v>SIURB-E Jan/26</v>
          </cell>
        </row>
        <row r="1120">
          <cell r="A1120">
            <v>9015011</v>
          </cell>
          <cell r="B1120" t="str">
            <v>TRANSFORMADOR TRIFÁSICO À ÓLEO 1000KVA - 13,8/13,2/12,6KV - 220/127V, CLASSE 15KV</v>
          </cell>
          <cell r="C1120" t="str">
            <v>UN</v>
          </cell>
          <cell r="D1120">
            <v>124239.97</v>
          </cell>
          <cell r="E1120" t="str">
            <v>SIURB-E Jan/26</v>
          </cell>
        </row>
        <row r="1121">
          <cell r="A1121">
            <v>9015020</v>
          </cell>
          <cell r="B1121" t="str">
            <v>TRANSFORMADOR DE POTENCIAL A SECO 13,2KV - 220V/127V - 1000VA</v>
          </cell>
          <cell r="C1121" t="str">
            <v>UN</v>
          </cell>
          <cell r="D1121">
            <v>4940.3500000000004</v>
          </cell>
          <cell r="E1121" t="str">
            <v>SIURB-E Jan/26</v>
          </cell>
        </row>
        <row r="1122">
          <cell r="A1122">
            <v>9015025</v>
          </cell>
          <cell r="B1122" t="str">
            <v>TRANSFORMADOR DE POTENCIAL A SECO 15KV - 220V - 1000VA</v>
          </cell>
          <cell r="C1122" t="str">
            <v>UN</v>
          </cell>
          <cell r="D1122">
            <v>4785.51</v>
          </cell>
          <cell r="E1122" t="str">
            <v>SIURB-E Jan/26</v>
          </cell>
        </row>
        <row r="1123">
          <cell r="A1123">
            <v>9015038</v>
          </cell>
          <cell r="B1123" t="str">
            <v>TRANSFORMADOR TRIFÁSICO À SECO, 1000KVA - 13,8/13,2/12,6 KV - 220/127V, CLASSE 15KV</v>
          </cell>
          <cell r="C1123" t="str">
            <v>UN</v>
          </cell>
          <cell r="D1123">
            <v>130902.02</v>
          </cell>
          <cell r="E1123" t="str">
            <v>SIURB-E Jan/26</v>
          </cell>
        </row>
        <row r="1124">
          <cell r="A1124">
            <v>9015039</v>
          </cell>
          <cell r="B1124" t="str">
            <v>TRANSFORMADOR TRIFÁSICO À SECO, 750KVA - 13,8/13,2/12,6 KV - 220/127V, CLASSE 15KV</v>
          </cell>
          <cell r="C1124" t="str">
            <v>UN</v>
          </cell>
          <cell r="D1124">
            <v>142869.62</v>
          </cell>
          <cell r="E1124" t="str">
            <v>SIURB-E Jan/26</v>
          </cell>
        </row>
        <row r="1125">
          <cell r="A1125">
            <v>9015040</v>
          </cell>
          <cell r="B1125" t="str">
            <v>TRANSFORMADOR TRIFÁSICO À SECO 500KVA - 13,8/13,2/12,6 KV - 220/127V</v>
          </cell>
          <cell r="C1125" t="str">
            <v>UN</v>
          </cell>
          <cell r="D1125">
            <v>85881.74</v>
          </cell>
          <cell r="E1125" t="str">
            <v>SIURB-E Jan/26</v>
          </cell>
        </row>
        <row r="1126">
          <cell r="A1126">
            <v>9015041</v>
          </cell>
          <cell r="B1126" t="str">
            <v>TRANSFORMADOR TRIFÁSICO, À SECO, 300 KVA, 13,8/ 13,2/ 12,6 KV - 220V, CLASSE 15 KV</v>
          </cell>
          <cell r="C1126" t="str">
            <v>UN</v>
          </cell>
          <cell r="D1126">
            <v>64255.87</v>
          </cell>
          <cell r="E1126" t="str">
            <v>SIURB-E Jan/26</v>
          </cell>
        </row>
        <row r="1127">
          <cell r="A1127">
            <v>9016002</v>
          </cell>
          <cell r="B1127" t="str">
            <v>CAPACITOR PARA CORREÇÃO DO FATOR DE POTÊNCIA - 220V - 5,0KVA</v>
          </cell>
          <cell r="C1127" t="str">
            <v>UN</v>
          </cell>
          <cell r="D1127">
            <v>909.64</v>
          </cell>
          <cell r="E1127" t="str">
            <v>SIURB-E Jan/26</v>
          </cell>
        </row>
        <row r="1128">
          <cell r="A1128">
            <v>9016004</v>
          </cell>
          <cell r="B1128" t="str">
            <v>CAPACITOR PARA CORREÇÃO DO FATOR DE POTÊNCIA - 220V - 10,0KVA</v>
          </cell>
          <cell r="C1128" t="str">
            <v>UN</v>
          </cell>
          <cell r="D1128">
            <v>1533.43</v>
          </cell>
          <cell r="E1128" t="str">
            <v>SIURB-E Jan/26</v>
          </cell>
        </row>
        <row r="1129">
          <cell r="A1129">
            <v>9016006</v>
          </cell>
          <cell r="B1129" t="str">
            <v>CAPACITOR PARA CORREÇÃO DO FATOR DE POTÊNCIA - 220V - 15KVA</v>
          </cell>
          <cell r="C1129" t="str">
            <v>UN</v>
          </cell>
          <cell r="D1129">
            <v>2424.02</v>
          </cell>
          <cell r="E1129" t="str">
            <v>SIURB-E Jan/26</v>
          </cell>
        </row>
        <row r="1130">
          <cell r="A1130">
            <v>9016008</v>
          </cell>
          <cell r="B1130" t="str">
            <v>CAPACITOR PARA CORREÇÃO DO FATOR DE POTÊNCIA - 220V - 20,0KVA</v>
          </cell>
          <cell r="C1130" t="str">
            <v>UN</v>
          </cell>
          <cell r="D1130">
            <v>2968.88</v>
          </cell>
          <cell r="E1130" t="str">
            <v>SIURB-E Jan/26</v>
          </cell>
        </row>
        <row r="1131">
          <cell r="A1131">
            <v>9016011</v>
          </cell>
          <cell r="B1131" t="str">
            <v>CAPACITOR PARA CORREÇÃO DO FATOR DE POTÊNCIA - 220V - 30,0KVA</v>
          </cell>
          <cell r="C1131" t="str">
            <v>UN</v>
          </cell>
          <cell r="D1131">
            <v>3891.66</v>
          </cell>
          <cell r="E1131" t="str">
            <v>SIURB-E Jan/26</v>
          </cell>
        </row>
        <row r="1132">
          <cell r="A1132">
            <v>9016013</v>
          </cell>
          <cell r="B1132" t="str">
            <v>CAPACITOR PARA CORREÇÃO DO FATOR DE POTÊNCIA - 220V - 40,0KVA</v>
          </cell>
          <cell r="C1132" t="str">
            <v>UN</v>
          </cell>
          <cell r="D1132">
            <v>4859.76</v>
          </cell>
          <cell r="E1132" t="str">
            <v>SIURB-E Jan/26</v>
          </cell>
        </row>
        <row r="1133">
          <cell r="A1133">
            <v>9016015</v>
          </cell>
          <cell r="B1133" t="str">
            <v>CAPACITOR PARA CORREÇÃO DP FATOR DE POTÊNCIA - 220V - 50,0KVA</v>
          </cell>
          <cell r="C1133" t="str">
            <v>UN</v>
          </cell>
          <cell r="D1133">
            <v>6968.97</v>
          </cell>
          <cell r="E1133" t="str">
            <v>SIURB-E Jan/26</v>
          </cell>
        </row>
        <row r="1134">
          <cell r="A1134">
            <v>9016016</v>
          </cell>
          <cell r="B1134" t="str">
            <v>BANCO AUTOMÁTICO DE CAPACITORES, 15 KVAR, 220V, TRIFÁSICO, MONTADO EM PAINEL PARA CORREÇÃO DE FATOR DE POTÊNCIA</v>
          </cell>
          <cell r="C1134" t="str">
            <v>UN</v>
          </cell>
          <cell r="D1134">
            <v>18395.78</v>
          </cell>
          <cell r="E1134" t="str">
            <v>SIURB-E Jan/26</v>
          </cell>
        </row>
        <row r="1135">
          <cell r="A1135">
            <v>9016017</v>
          </cell>
          <cell r="B1135" t="str">
            <v>BANCO AUTOMÁTICO DE CAPACITORES, 30 KVAR, 220V, TRIFÁSICO, MONTADO EM PAINEL PARA CORREÇÃO DE FATOR DE POTÊNCIA</v>
          </cell>
          <cell r="C1135" t="str">
            <v>UN</v>
          </cell>
          <cell r="D1135">
            <v>28999.46</v>
          </cell>
          <cell r="E1135" t="str">
            <v>SIURB-E Jan/26</v>
          </cell>
        </row>
        <row r="1136">
          <cell r="A1136">
            <v>9016018</v>
          </cell>
          <cell r="B1136" t="str">
            <v>BANCO AUTOMÁTICO DE CAPACITORES, 50 KVAR, 220V, TRIFÁSICO, MONTADO EM PAINEL PARA CORREÇÃO DE FATOR DE POTÊNCIA</v>
          </cell>
          <cell r="C1136" t="str">
            <v>UN</v>
          </cell>
          <cell r="D1136">
            <v>34441.120000000003</v>
          </cell>
          <cell r="E1136" t="str">
            <v>SIURB-E Jan/26</v>
          </cell>
        </row>
        <row r="1137">
          <cell r="A1137">
            <v>9017001</v>
          </cell>
          <cell r="B1137" t="str">
            <v>DPS - DISPOSITIVO PROTEÇÃO CONTRA SURTOS 275V - 40KA</v>
          </cell>
          <cell r="C1137" t="str">
            <v>UN</v>
          </cell>
          <cell r="D1137">
            <v>251.85</v>
          </cell>
          <cell r="E1137" t="str">
            <v>SIURB-E Jan/26</v>
          </cell>
        </row>
        <row r="1138">
          <cell r="A1138">
            <v>9017002</v>
          </cell>
          <cell r="B1138" t="str">
            <v>DISPOSITIVO DE PROTEÇÃO CONTRA SURTOS - DPS - 500 VCC - 45 KA - CLASSE II</v>
          </cell>
          <cell r="C1138" t="str">
            <v>UN</v>
          </cell>
          <cell r="D1138">
            <v>173.01</v>
          </cell>
          <cell r="E1138" t="str">
            <v>SIURB-E Jan/26</v>
          </cell>
        </row>
        <row r="1139">
          <cell r="A1139">
            <v>9017003</v>
          </cell>
          <cell r="B1139" t="str">
            <v>DISPOSITIVO DE PROTEÇÃO CONTRA SURTOS - DPS - 1000 VCC - 45 KA - CLASSE I</v>
          </cell>
          <cell r="C1139" t="str">
            <v>UN</v>
          </cell>
          <cell r="D1139">
            <v>178.83</v>
          </cell>
          <cell r="E1139" t="str">
            <v>SIURB-E Jan/26</v>
          </cell>
        </row>
        <row r="1140">
          <cell r="A1140">
            <v>9017004</v>
          </cell>
          <cell r="B1140" t="str">
            <v>FUSIVEL HH PARA 5A/ 15KV</v>
          </cell>
          <cell r="C1140" t="str">
            <v>UN</v>
          </cell>
          <cell r="D1140">
            <v>198.9</v>
          </cell>
          <cell r="E1140" t="str">
            <v>SIURB-E Jan/26</v>
          </cell>
        </row>
        <row r="1141">
          <cell r="A1141">
            <v>9017005</v>
          </cell>
          <cell r="B1141" t="str">
            <v>FUSIVEL HH PARA 16A/ 15KV</v>
          </cell>
          <cell r="C1141" t="str">
            <v>UN</v>
          </cell>
          <cell r="D1141">
            <v>202.06</v>
          </cell>
          <cell r="E1141" t="str">
            <v>SIURB-E Jan/26</v>
          </cell>
        </row>
        <row r="1142">
          <cell r="A1142">
            <v>9017006</v>
          </cell>
          <cell r="B1142" t="str">
            <v>BARRAMENTO DE COBRE TIPO DIN BIPOLAR PARA 63A</v>
          </cell>
          <cell r="C1142" t="str">
            <v>M</v>
          </cell>
          <cell r="D1142">
            <v>230.79</v>
          </cell>
          <cell r="E1142" t="str">
            <v>SIURB-E Jan/26</v>
          </cell>
        </row>
        <row r="1143">
          <cell r="A1143">
            <v>9017007</v>
          </cell>
          <cell r="B1143" t="str">
            <v>BARRAMENTO DE COBRE TIPO DIN TRIPOLAR PARA 80A</v>
          </cell>
          <cell r="C1143" t="str">
            <v>M</v>
          </cell>
          <cell r="D1143">
            <v>309.88</v>
          </cell>
          <cell r="E1143" t="str">
            <v>SIURB-E Jan/26</v>
          </cell>
        </row>
        <row r="1144">
          <cell r="A1144">
            <v>9017008</v>
          </cell>
          <cell r="B1144" t="str">
            <v>FUSIVEL HH PARA 25A/ 15KV</v>
          </cell>
          <cell r="C1144" t="str">
            <v>UN</v>
          </cell>
          <cell r="D1144">
            <v>202.06</v>
          </cell>
          <cell r="E1144" t="str">
            <v>SIURB-E Jan/26</v>
          </cell>
        </row>
        <row r="1145">
          <cell r="A1145">
            <v>9017009</v>
          </cell>
          <cell r="B1145" t="str">
            <v>FUSIVEL HH PARA 50A/ 15KV</v>
          </cell>
          <cell r="C1145" t="str">
            <v>UN</v>
          </cell>
          <cell r="D1145">
            <v>208.1</v>
          </cell>
          <cell r="E1145" t="str">
            <v>SIURB-E Jan/26</v>
          </cell>
        </row>
        <row r="1146">
          <cell r="A1146">
            <v>9017010</v>
          </cell>
          <cell r="B1146" t="str">
            <v>EMENDA PARA CABO DE MÉDIA TENSÃO 12/20KV - 1X25/ 1X35MM2 - UNIPOLAR</v>
          </cell>
          <cell r="C1146" t="str">
            <v>UN</v>
          </cell>
          <cell r="D1146">
            <v>2088.83</v>
          </cell>
          <cell r="E1146" t="str">
            <v>SIURB-E Jan/26</v>
          </cell>
        </row>
        <row r="1147">
          <cell r="A1147">
            <v>9017011</v>
          </cell>
          <cell r="B1147" t="str">
            <v>FUSIVEL HH PARA 63A/ 15KV</v>
          </cell>
          <cell r="C1147" t="str">
            <v>UN</v>
          </cell>
          <cell r="D1147">
            <v>209.14</v>
          </cell>
          <cell r="E1147" t="str">
            <v>SIURB-E Jan/26</v>
          </cell>
        </row>
        <row r="1148">
          <cell r="A1148">
            <v>9017012</v>
          </cell>
          <cell r="B1148" t="str">
            <v>BASE PARA FUSIVEL DE TRANSFORMADOR DE POTENCIAL</v>
          </cell>
          <cell r="C1148" t="str">
            <v>UN</v>
          </cell>
          <cell r="D1148">
            <v>128.01</v>
          </cell>
          <cell r="E1148" t="str">
            <v>SIURB-E Jan/26</v>
          </cell>
        </row>
        <row r="1149">
          <cell r="A1149">
            <v>9017013</v>
          </cell>
          <cell r="B1149" t="str">
            <v>FUSIVEL HH PARA 7,5A/ 15KV</v>
          </cell>
          <cell r="C1149" t="str">
            <v>UN</v>
          </cell>
          <cell r="D1149">
            <v>439.61</v>
          </cell>
          <cell r="E1149" t="str">
            <v>SIURB-E Jan/26</v>
          </cell>
        </row>
        <row r="1150">
          <cell r="A1150">
            <v>9017014</v>
          </cell>
          <cell r="B1150" t="str">
            <v>FUSIVEL HH PARA 10A/ 15KV</v>
          </cell>
          <cell r="C1150" t="str">
            <v>UN</v>
          </cell>
          <cell r="D1150">
            <v>450.57</v>
          </cell>
          <cell r="E1150" t="str">
            <v>SIURB-E Jan/26</v>
          </cell>
        </row>
        <row r="1151">
          <cell r="A1151">
            <v>9017015</v>
          </cell>
          <cell r="B1151" t="str">
            <v>FUSIVEL HH PARA 20A/ 15KV</v>
          </cell>
          <cell r="C1151" t="str">
            <v>UN</v>
          </cell>
          <cell r="D1151">
            <v>472.62</v>
          </cell>
          <cell r="E1151" t="str">
            <v>SIURB-E Jan/26</v>
          </cell>
        </row>
        <row r="1152">
          <cell r="A1152">
            <v>9017016</v>
          </cell>
          <cell r="B1152" t="str">
            <v>DISJUNTOR A VÁCUO 15KV/ 350MVA - COMPLETO - CARREGAM. MANUAL</v>
          </cell>
          <cell r="C1152" t="str">
            <v>UN</v>
          </cell>
          <cell r="D1152">
            <v>32376.33</v>
          </cell>
          <cell r="E1152" t="str">
            <v>SIURB-E Jan/26</v>
          </cell>
        </row>
        <row r="1153">
          <cell r="A1153">
            <v>9017017</v>
          </cell>
          <cell r="B1153" t="str">
            <v>DISJUNTOR A VÁCUO 15KV/ 350MVA - MOTORIZADO - COMPLETO</v>
          </cell>
          <cell r="C1153" t="str">
            <v>UN</v>
          </cell>
          <cell r="D1153">
            <v>43725.22</v>
          </cell>
          <cell r="E1153" t="str">
            <v>SIURB-E Jan/26</v>
          </cell>
        </row>
        <row r="1154">
          <cell r="A1154">
            <v>9017018</v>
          </cell>
          <cell r="B1154" t="str">
            <v>PARA-RAIO TIPO POLIMERICO CLASSE 15KV</v>
          </cell>
          <cell r="C1154" t="str">
            <v>UN</v>
          </cell>
          <cell r="D1154">
            <v>309.85000000000002</v>
          </cell>
          <cell r="E1154" t="str">
            <v>SIURB-E Jan/26</v>
          </cell>
        </row>
        <row r="1155">
          <cell r="A1155">
            <v>9017019</v>
          </cell>
          <cell r="B1155" t="str">
            <v>ESTRADO DE BORRACHA ISOLANTE 100X100X2,5CM</v>
          </cell>
          <cell r="C1155" t="str">
            <v>UN</v>
          </cell>
          <cell r="D1155">
            <v>629.38</v>
          </cell>
          <cell r="E1155" t="str">
            <v>SIURB-E Jan/26</v>
          </cell>
        </row>
        <row r="1156">
          <cell r="A1156">
            <v>9017020</v>
          </cell>
          <cell r="B1156" t="str">
            <v>LUVA DE SOBREPOSIÇÃO PARA LUVA ISOLANTE EM COURO DE VAQUETA</v>
          </cell>
          <cell r="C1156" t="str">
            <v>PAR</v>
          </cell>
          <cell r="D1156">
            <v>40.94</v>
          </cell>
          <cell r="E1156" t="str">
            <v>SIURB-E Jan/26</v>
          </cell>
        </row>
        <row r="1157">
          <cell r="A1157">
            <v>9017021</v>
          </cell>
          <cell r="B1157" t="str">
            <v>TRANSFORMADOR TRIFÁSICO A SECO 150KVA - 13,8/ 13,2/ 12,6KV - 220/ 127V</v>
          </cell>
          <cell r="C1157" t="str">
            <v>UN</v>
          </cell>
          <cell r="D1157">
            <v>50139.18</v>
          </cell>
          <cell r="E1157" t="str">
            <v>SIURB-E Jan/26</v>
          </cell>
        </row>
        <row r="1158">
          <cell r="A1158">
            <v>9017022</v>
          </cell>
          <cell r="B1158" t="str">
            <v>TRANSFORMADOR TRIFÁSICO A SECO 225KVA - 13,8/ 13,2/ 12,6KV - 220/ 127V</v>
          </cell>
          <cell r="C1158" t="str">
            <v>UN</v>
          </cell>
          <cell r="D1158">
            <v>56226.400000000001</v>
          </cell>
          <cell r="E1158" t="str">
            <v>SIURB-E Jan/26</v>
          </cell>
        </row>
        <row r="1159">
          <cell r="A1159">
            <v>9017023</v>
          </cell>
          <cell r="B1159" t="str">
            <v>TRANSFORMADOR DE CORRENTE PARA PROTEÇÃO RELAÇÃO 20:5A</v>
          </cell>
          <cell r="C1159" t="str">
            <v>UN</v>
          </cell>
          <cell r="D1159">
            <v>1682.39</v>
          </cell>
          <cell r="E1159" t="str">
            <v>SIURB-E Jan/26</v>
          </cell>
        </row>
        <row r="1160">
          <cell r="A1160">
            <v>9017024</v>
          </cell>
          <cell r="B1160" t="str">
            <v>RELE DE SOBRECORRENTE DE AÇÃO INDIRETA PARA MÉDIA TENSÃO</v>
          </cell>
          <cell r="C1160" t="str">
            <v>UN</v>
          </cell>
          <cell r="D1160">
            <v>8528.42</v>
          </cell>
          <cell r="E1160" t="str">
            <v>SIURB-E Jan/26</v>
          </cell>
        </row>
        <row r="1161">
          <cell r="A1161">
            <v>9017025</v>
          </cell>
          <cell r="B1161" t="str">
            <v>REMOÇÃO DE CABOS DE ALTA TENSÃO EM LINHA SUBTERRÂNEA ATÉ 35MM2</v>
          </cell>
          <cell r="C1161" t="str">
            <v>M</v>
          </cell>
          <cell r="D1161">
            <v>43.8</v>
          </cell>
          <cell r="E1161" t="str">
            <v>SIURB-E Jan/26</v>
          </cell>
        </row>
        <row r="1162">
          <cell r="A1162">
            <v>9017026</v>
          </cell>
          <cell r="B1162" t="str">
            <v>CARTUCHO PARA CONEXÃO EXOTERMICA CABO/ CABO</v>
          </cell>
          <cell r="C1162" t="str">
            <v>UN</v>
          </cell>
          <cell r="D1162">
            <v>158.31</v>
          </cell>
          <cell r="E1162" t="str">
            <v>SIURB-E Jan/26</v>
          </cell>
        </row>
        <row r="1163">
          <cell r="A1163">
            <v>9017027</v>
          </cell>
          <cell r="B1163" t="str">
            <v>CARTUCHO PARA CONEXÃO EXOTERMICA CABO/ HASTE</v>
          </cell>
          <cell r="C1163" t="str">
            <v>UN</v>
          </cell>
          <cell r="D1163">
            <v>170.57</v>
          </cell>
          <cell r="E1163" t="str">
            <v>SIURB-E Jan/26</v>
          </cell>
        </row>
        <row r="1164">
          <cell r="A1164">
            <v>9017028</v>
          </cell>
          <cell r="B1164" t="str">
            <v>CARTUCHO PARA CONEXÃO EXOTERMICA ESTRUTURA METÁLICA</v>
          </cell>
          <cell r="C1164" t="str">
            <v>UN</v>
          </cell>
          <cell r="D1164">
            <v>169.63</v>
          </cell>
          <cell r="E1164" t="str">
            <v>SIURB-E Jan/26</v>
          </cell>
        </row>
        <row r="1165">
          <cell r="A1165">
            <v>9017029</v>
          </cell>
          <cell r="B1165" t="str">
            <v>PLACA DE AVISO DE POLIESTIRENO 30X40 E 2MM</v>
          </cell>
          <cell r="C1165" t="str">
            <v>UN</v>
          </cell>
          <cell r="D1165">
            <v>81.22</v>
          </cell>
          <cell r="E1165" t="str">
            <v>SIURB-E Jan/26</v>
          </cell>
        </row>
        <row r="1166">
          <cell r="A1166">
            <v>9017030</v>
          </cell>
          <cell r="B1166" t="str">
            <v>BOLSA EM LONA PARA LUVA ISOLANTE</v>
          </cell>
          <cell r="C1166" t="str">
            <v>UN</v>
          </cell>
          <cell r="D1166">
            <v>40.36</v>
          </cell>
          <cell r="E1166" t="str">
            <v>SIURB-E Jan/26</v>
          </cell>
        </row>
        <row r="1167">
          <cell r="A1167">
            <v>9017031</v>
          </cell>
          <cell r="B1167" t="str">
            <v>CAIXA DE MADEIRA PARA ARMAZENAMENTO DE LUVA ISOLANTE</v>
          </cell>
          <cell r="C1167" t="str">
            <v>UN</v>
          </cell>
          <cell r="D1167">
            <v>73.400000000000006</v>
          </cell>
          <cell r="E1167" t="str">
            <v>SIURB-E Jan/26</v>
          </cell>
        </row>
        <row r="1168">
          <cell r="A1168">
            <v>9017032</v>
          </cell>
          <cell r="B1168" t="str">
            <v>TRANSFORMADOR DE CORRENTE PARA PROTEÇÃO RELAÇÃO 50:5A</v>
          </cell>
          <cell r="C1168" t="str">
            <v>UN</v>
          </cell>
          <cell r="D1168">
            <v>1530.34</v>
          </cell>
          <cell r="E1168" t="str">
            <v>SIURB-E Jan/26</v>
          </cell>
        </row>
        <row r="1169">
          <cell r="A1169">
            <v>9017033</v>
          </cell>
          <cell r="B1169" t="str">
            <v>TRANSFORMADOR DE CORRENTE PARA PROTEÇÃO RELAÇÃO 75:5A</v>
          </cell>
          <cell r="C1169" t="str">
            <v>UN</v>
          </cell>
          <cell r="D1169">
            <v>1541.96</v>
          </cell>
          <cell r="E1169" t="str">
            <v>SIURB-E Jan/26</v>
          </cell>
        </row>
        <row r="1170">
          <cell r="A1170">
            <v>9017034</v>
          </cell>
          <cell r="B1170" t="str">
            <v>TRANSFORMADOR DE CORRENTE PARA PROTEÇÃO RELAÇÃO 100:5A</v>
          </cell>
          <cell r="C1170" t="str">
            <v>UN</v>
          </cell>
          <cell r="D1170">
            <v>1529.19</v>
          </cell>
          <cell r="E1170" t="str">
            <v>SIURB-E Jan/26</v>
          </cell>
        </row>
        <row r="1171">
          <cell r="A1171">
            <v>9017035</v>
          </cell>
          <cell r="B1171" t="str">
            <v>CONEXÃO EXOTÉRMICA CABO-HASTE EM T, PARA BITOLA DO CABO ENTRE 50MM2 ATÉ 95MM2 PARA HASTE DE 5/8"; E 3/4"</v>
          </cell>
          <cell r="C1171" t="str">
            <v>UN</v>
          </cell>
          <cell r="D1171">
            <v>174.68</v>
          </cell>
          <cell r="E1171" t="str">
            <v>SIURB-E Jan/26</v>
          </cell>
        </row>
        <row r="1172">
          <cell r="A1172">
            <v>9017036</v>
          </cell>
          <cell r="B1172" t="str">
            <v>TRANSFORMADOR DE CORRENTE PARA PROTEÇÃO DE INSTALAÇÃO PRIMÁRIA (TENSÃO MÁXIMA 15kV – USO INTERNO) – RELAÇÃO 150:5A</v>
          </cell>
          <cell r="C1172" t="str">
            <v>UN</v>
          </cell>
          <cell r="D1172">
            <v>1530.82</v>
          </cell>
          <cell r="E1172" t="str">
            <v>SIURB-E Jan/26</v>
          </cell>
        </row>
        <row r="1173">
          <cell r="A1173">
            <v>9017037</v>
          </cell>
          <cell r="B1173" t="str">
            <v>TRANSFORMADOR DE CORRENTE PARA PROTEÇÃO DE INSTALAÇÃO PRIMÁRIA (TENSÃO MÁXIMA 15kV – USO INTERNO) – RELAÇÃO 200:5A</v>
          </cell>
          <cell r="C1173" t="str">
            <v>UN</v>
          </cell>
          <cell r="D1173">
            <v>1530.82</v>
          </cell>
          <cell r="E1173" t="str">
            <v>SIURB-E Jan/26</v>
          </cell>
        </row>
        <row r="1174">
          <cell r="A1174">
            <v>9017039</v>
          </cell>
          <cell r="B1174" t="str">
            <v>MANOPLA ROTATIVA PARA DISJUNTOR PARA PORTA DE PAINEL</v>
          </cell>
          <cell r="C1174" t="str">
            <v>UN</v>
          </cell>
          <cell r="D1174">
            <v>933</v>
          </cell>
          <cell r="E1174" t="str">
            <v>SIURB-E Jan/26</v>
          </cell>
        </row>
        <row r="1175">
          <cell r="A1175">
            <v>9020000</v>
          </cell>
          <cell r="B1175" t="str">
            <v>CONJUNTOS DE ILUMINAÇÃO</v>
          </cell>
          <cell r="C1175" t="str">
            <v>.</v>
          </cell>
          <cell r="D1175" t="str">
            <v>.</v>
          </cell>
          <cell r="E1175" t="str">
            <v>SIURB-E Jan/26</v>
          </cell>
        </row>
        <row r="1176">
          <cell r="A1176">
            <v>9020011</v>
          </cell>
          <cell r="B1176" t="str">
            <v>ILUMINAÇÃO DE QUADRA COM POSTE DE CONCRETO TUBULAR, ALT. UTIL 10M COM 3 PROJETORES COM LÂMPADA DE LED 100W, INCLUSIVE CAIXA DE INSPEÇÃO DE ALVENARIA 40X40X40CM DE 1 TIJOLO COM TAMPA DE CONCRETO</v>
          </cell>
          <cell r="C1176" t="str">
            <v>CJ</v>
          </cell>
          <cell r="D1176">
            <v>4352.97</v>
          </cell>
          <cell r="E1176" t="str">
            <v>SIURB-E Jan/26</v>
          </cell>
        </row>
        <row r="1177">
          <cell r="A1177">
            <v>9020016</v>
          </cell>
          <cell r="B1177" t="str">
            <v>POSTE GALVANIZADO TUBULAR RETO H= 3,00M P/ DUAS LUMINÁRIAS P/ LAMPADAS DE 160 W</v>
          </cell>
          <cell r="C1177" t="str">
            <v>UN</v>
          </cell>
          <cell r="D1177">
            <v>1458.6</v>
          </cell>
          <cell r="E1177" t="str">
            <v>SIURB-E Jan/26</v>
          </cell>
        </row>
        <row r="1178">
          <cell r="A1178">
            <v>9020035</v>
          </cell>
          <cell r="B1178" t="str">
            <v>IN.09 -  POSTE GALVANIZADO, RETO, FLANGEADO, H=5M COM LUMINÁRIA HERMÉTICA TIPO LED DE 150W COM APROVAÇÃO DE ILUME/PMSP, INCLUSIVE CAIXA DE INSPEÇÃO DE ALVENARIA 40X40X40CM DE 1 TIJOLO COM TAMPA DE CONCRETO</v>
          </cell>
          <cell r="C1178" t="str">
            <v>UN</v>
          </cell>
          <cell r="D1178">
            <v>4080.55</v>
          </cell>
          <cell r="E1178" t="str">
            <v>SIURB-E Jan/26</v>
          </cell>
        </row>
        <row r="1179">
          <cell r="A1179">
            <v>9020036</v>
          </cell>
          <cell r="B1179" t="str">
            <v>IN.09 -  POSTE DE AÇO GALVANIZADO, RETO, FLANGEADO, H=5M COM LUMINÁRIA HERMÉTICA TIPO LED DE 120W COM APROVAÇÃO DE ILUME/PMSP, INCLUSIVE CAIXA DE INSPEÇÃO DE ALVENARIA 40X40X40CM DE 1 TIJOLO COM TAMPA DE CONCRETO</v>
          </cell>
          <cell r="C1179" t="str">
            <v>UN</v>
          </cell>
          <cell r="D1179">
            <v>3777.46</v>
          </cell>
          <cell r="E1179" t="str">
            <v>SIURB-E Jan/26</v>
          </cell>
        </row>
        <row r="1180">
          <cell r="A1180">
            <v>9050000</v>
          </cell>
          <cell r="B1180" t="str">
            <v>DEMOLIÇÕES - ENTRADA E DISTRIBUIÇÃO</v>
          </cell>
          <cell r="C1180" t="str">
            <v>.</v>
          </cell>
          <cell r="D1180" t="str">
            <v>.</v>
          </cell>
          <cell r="E1180" t="str">
            <v>SIURB-E Jan/26</v>
          </cell>
        </row>
        <row r="1181">
          <cell r="A1181">
            <v>9050001</v>
          </cell>
          <cell r="B1181" t="str">
            <v>REMOÇÃO DE POSTE DE ENTRADA DE ENERGIA EM BAIXA TENSÃO - GALVANIZADO</v>
          </cell>
          <cell r="C1181" t="str">
            <v>UN</v>
          </cell>
          <cell r="D1181">
            <v>246.87</v>
          </cell>
          <cell r="E1181" t="str">
            <v>SIURB-E Jan/26</v>
          </cell>
        </row>
        <row r="1182">
          <cell r="A1182">
            <v>9050002</v>
          </cell>
          <cell r="B1182" t="str">
            <v>REMOÇÃO DE POSTE DE ENTRADA DE ENERGIA EM BAIXA TENSÃO - CONCRETO</v>
          </cell>
          <cell r="C1182" t="str">
            <v>UN</v>
          </cell>
          <cell r="D1182">
            <v>308.58999999999997</v>
          </cell>
          <cell r="E1182" t="str">
            <v>SIURB-E Jan/26</v>
          </cell>
        </row>
        <row r="1183">
          <cell r="A1183">
            <v>9050003</v>
          </cell>
          <cell r="B1183" t="str">
            <v>REMOÇÃO DE CAIXA DE ENTRADA DE ENERGIA EM BAIXA TENSÃO</v>
          </cell>
          <cell r="C1183" t="str">
            <v>UN</v>
          </cell>
          <cell r="D1183">
            <v>246.87</v>
          </cell>
          <cell r="E1183" t="str">
            <v>SIURB-E Jan/26</v>
          </cell>
        </row>
        <row r="1184">
          <cell r="A1184">
            <v>9050004</v>
          </cell>
          <cell r="B1184" t="str">
            <v>REMOÇÃO DE ARMAÇÃO TIPO BRAQUETE</v>
          </cell>
          <cell r="C1184" t="str">
            <v>UN</v>
          </cell>
          <cell r="D1184">
            <v>30.86</v>
          </cell>
          <cell r="E1184" t="str">
            <v>SIURB-E Jan/26</v>
          </cell>
        </row>
        <row r="1185">
          <cell r="A1185">
            <v>9050005</v>
          </cell>
          <cell r="B1185" t="str">
            <v>REMOÇÃO DE CABEÇOTE TIPO "TELESP"</v>
          </cell>
          <cell r="C1185" t="str">
            <v>UN</v>
          </cell>
          <cell r="D1185">
            <v>15.43</v>
          </cell>
          <cell r="E1185" t="str">
            <v>SIURB-E Jan/26</v>
          </cell>
        </row>
        <row r="1186">
          <cell r="A1186">
            <v>9050006</v>
          </cell>
          <cell r="B1186" t="str">
            <v>REMOÇÃO DE CAIXA DE ENTRADA DE TELEFONE TIPO "TELESP"</v>
          </cell>
          <cell r="C1186" t="str">
            <v>UN</v>
          </cell>
          <cell r="D1186">
            <v>123.43</v>
          </cell>
          <cell r="E1186" t="str">
            <v>SIURB-E Jan/26</v>
          </cell>
        </row>
        <row r="1187">
          <cell r="A1187">
            <v>9050009</v>
          </cell>
          <cell r="B1187" t="str">
            <v>REMOÇÃO DE PERFILADOS</v>
          </cell>
          <cell r="C1187" t="str">
            <v>M</v>
          </cell>
          <cell r="D1187">
            <v>24.69</v>
          </cell>
          <cell r="E1187" t="str">
            <v>SIURB-E Jan/26</v>
          </cell>
        </row>
        <row r="1188">
          <cell r="A1188">
            <v>9050010</v>
          </cell>
          <cell r="B1188" t="str">
            <v>REMOÇÃO DE ELETRODUTOS EMBUTIDOS - ATÉ 2"</v>
          </cell>
          <cell r="C1188" t="str">
            <v>M</v>
          </cell>
          <cell r="D1188">
            <v>30.86</v>
          </cell>
          <cell r="E1188" t="str">
            <v>SIURB-E Jan/26</v>
          </cell>
        </row>
        <row r="1189">
          <cell r="A1189">
            <v>9050011</v>
          </cell>
          <cell r="B1189" t="str">
            <v>REMOÇÃO DE ELETRODUTOS EMBUTIDOS - ACIMA DE 2"</v>
          </cell>
          <cell r="C1189" t="str">
            <v>M</v>
          </cell>
          <cell r="D1189">
            <v>61.72</v>
          </cell>
          <cell r="E1189" t="str">
            <v>SIURB-E Jan/26</v>
          </cell>
        </row>
        <row r="1190">
          <cell r="A1190">
            <v>9050012</v>
          </cell>
          <cell r="B1190" t="str">
            <v>REMOÇÃO DE ELETRODUTOS APARENTES - ATÉ 2"</v>
          </cell>
          <cell r="C1190" t="str">
            <v>M</v>
          </cell>
          <cell r="D1190">
            <v>15.43</v>
          </cell>
          <cell r="E1190" t="str">
            <v>SIURB-E Jan/26</v>
          </cell>
        </row>
        <row r="1191">
          <cell r="A1191">
            <v>9050013</v>
          </cell>
          <cell r="B1191" t="str">
            <v>REMOÇÃO DE ELETRODUTOS APARENTES - ACIMA DE 2"</v>
          </cell>
          <cell r="C1191" t="str">
            <v>M</v>
          </cell>
          <cell r="D1191">
            <v>30.86</v>
          </cell>
          <cell r="E1191" t="str">
            <v>SIURB-E Jan/26</v>
          </cell>
        </row>
        <row r="1192">
          <cell r="A1192">
            <v>9050014</v>
          </cell>
          <cell r="B1192" t="str">
            <v>REMOÇÃO DE CABO EMBUTIDO - ATÉ 16MM2</v>
          </cell>
          <cell r="C1192" t="str">
            <v>M</v>
          </cell>
          <cell r="D1192">
            <v>3.09</v>
          </cell>
          <cell r="E1192" t="str">
            <v>SIURB-E Jan/26</v>
          </cell>
        </row>
        <row r="1193">
          <cell r="A1193">
            <v>9050015</v>
          </cell>
          <cell r="B1193" t="str">
            <v>REMOÇÃO DE CABO EMBUTIDO - ACIMA DE 16MM2</v>
          </cell>
          <cell r="C1193" t="str">
            <v>M</v>
          </cell>
          <cell r="D1193">
            <v>6.17</v>
          </cell>
          <cell r="E1193" t="str">
            <v>SIURB-E Jan/26</v>
          </cell>
        </row>
        <row r="1194">
          <cell r="A1194">
            <v>9050016</v>
          </cell>
          <cell r="B1194" t="str">
            <v>REMOÇÃO DE CABO APARENTE - ATÉ 16MM2</v>
          </cell>
          <cell r="C1194" t="str">
            <v>M</v>
          </cell>
          <cell r="D1194">
            <v>3.7</v>
          </cell>
          <cell r="E1194" t="str">
            <v>SIURB-E Jan/26</v>
          </cell>
        </row>
        <row r="1195">
          <cell r="A1195">
            <v>9050017</v>
          </cell>
          <cell r="B1195" t="str">
            <v>REMOÇÃO DE CABO APARENTE - ACIMA DE 16MM2</v>
          </cell>
          <cell r="C1195" t="str">
            <v>M</v>
          </cell>
          <cell r="D1195">
            <v>7.41</v>
          </cell>
          <cell r="E1195" t="str">
            <v>SIURB-E Jan/26</v>
          </cell>
        </row>
        <row r="1196">
          <cell r="A1196">
            <v>9050018</v>
          </cell>
          <cell r="B1196" t="str">
            <v>REMOÇÃO DE TERMINAIS OU CONECTORES DE PRESSÃO PARA CABOS</v>
          </cell>
          <cell r="C1196" t="str">
            <v>UN</v>
          </cell>
          <cell r="D1196">
            <v>12.34</v>
          </cell>
          <cell r="E1196" t="str">
            <v>SIURB-E Jan/26</v>
          </cell>
        </row>
        <row r="1197">
          <cell r="A1197">
            <v>9050020</v>
          </cell>
          <cell r="B1197" t="str">
            <v>REMOÇÃO DE SUPORTE-ISOLADOR TIPO ROLDANA</v>
          </cell>
          <cell r="C1197" t="str">
            <v>UN</v>
          </cell>
          <cell r="D1197">
            <v>12.34</v>
          </cell>
          <cell r="E1197" t="str">
            <v>SIURB-E Jan/26</v>
          </cell>
        </row>
        <row r="1198">
          <cell r="A1198">
            <v>9051000</v>
          </cell>
          <cell r="B1198" t="str">
            <v>DEMOLIÇÕES - CAIXAS E QUADROS</v>
          </cell>
          <cell r="C1198" t="str">
            <v>.</v>
          </cell>
          <cell r="D1198" t="str">
            <v>.</v>
          </cell>
          <cell r="E1198" t="str">
            <v>SIURB-E Jan/26</v>
          </cell>
        </row>
        <row r="1199">
          <cell r="A1199">
            <v>9051011</v>
          </cell>
          <cell r="B1199" t="str">
            <v>REMOÇÃO DE ISOLADORES EM QUADROS ELÉTRICOS</v>
          </cell>
          <cell r="C1199" t="str">
            <v>UN</v>
          </cell>
          <cell r="D1199">
            <v>12.34</v>
          </cell>
          <cell r="E1199" t="str">
            <v>SIURB-E Jan/26</v>
          </cell>
        </row>
        <row r="1200">
          <cell r="A1200">
            <v>9051015</v>
          </cell>
          <cell r="B1200" t="str">
            <v>REMOÇÃO DE DISJUNTOR AUTOMÁTICO UNIPOLAR ATÉ 50A</v>
          </cell>
          <cell r="C1200" t="str">
            <v>UN</v>
          </cell>
          <cell r="D1200">
            <v>18.52</v>
          </cell>
          <cell r="E1200" t="str">
            <v>SIURB-E Jan/26</v>
          </cell>
        </row>
        <row r="1201">
          <cell r="A1201">
            <v>9051016</v>
          </cell>
          <cell r="B1201" t="str">
            <v>REMOÇÃO DE DISJUNTOR AUTOMÁTICO BIPOLAR ATÉ 50A</v>
          </cell>
          <cell r="C1201" t="str">
            <v>UN</v>
          </cell>
          <cell r="D1201">
            <v>43.2</v>
          </cell>
          <cell r="E1201" t="str">
            <v>SIURB-E Jan/26</v>
          </cell>
        </row>
        <row r="1202">
          <cell r="A1202">
            <v>9051017</v>
          </cell>
          <cell r="B1202" t="str">
            <v>REMOÇÃO DE DISJUNTOR AUTOMÁTICO TRIPOLAR ATÉ 50A</v>
          </cell>
          <cell r="C1202" t="str">
            <v>UN</v>
          </cell>
          <cell r="D1202">
            <v>80.23</v>
          </cell>
          <cell r="E1202" t="str">
            <v>SIURB-E Jan/26</v>
          </cell>
        </row>
        <row r="1203">
          <cell r="A1203">
            <v>9051025</v>
          </cell>
          <cell r="B1203" t="str">
            <v>REMOÇÃO DE CAIXA PARA FUSÍVEL OU TOMADA, INSTALADA EM PERFILADOS</v>
          </cell>
          <cell r="C1203" t="str">
            <v>UN</v>
          </cell>
          <cell r="D1203">
            <v>30.86</v>
          </cell>
          <cell r="E1203" t="str">
            <v>SIURB-E Jan/26</v>
          </cell>
        </row>
        <row r="1204">
          <cell r="A1204">
            <v>9051026</v>
          </cell>
          <cell r="B1204" t="str">
            <v>REMOÇÃO DE QUADRO DE DISTRIBUIÇÃO OU CAIXA DE PASSAGEM</v>
          </cell>
          <cell r="C1204" t="str">
            <v>UN</v>
          </cell>
          <cell r="D1204">
            <v>61.72</v>
          </cell>
          <cell r="E1204" t="str">
            <v>SIURB-E Jan/26</v>
          </cell>
        </row>
        <row r="1205">
          <cell r="A1205">
            <v>9051027</v>
          </cell>
          <cell r="B1205" t="str">
            <v>REMOÇÃO DE FUNDO DE QUADRO DE DISTRIBUIÇÃO OU CAIXA DE PASSAGEM</v>
          </cell>
          <cell r="C1205" t="str">
            <v>M2</v>
          </cell>
          <cell r="D1205">
            <v>61.72</v>
          </cell>
          <cell r="E1205" t="str">
            <v>SIURB-E Jan/26</v>
          </cell>
        </row>
        <row r="1206">
          <cell r="A1206">
            <v>9051029</v>
          </cell>
          <cell r="B1206" t="str">
            <v>REMOÇÃO DE TAMPA DE QUADRO DE DISTRIBUIÇÃO OU CAIXA DE PASSAGEM</v>
          </cell>
          <cell r="C1206" t="str">
            <v>M2</v>
          </cell>
          <cell r="D1206">
            <v>61.72</v>
          </cell>
          <cell r="E1206" t="str">
            <v>SIURB-E Jan/26</v>
          </cell>
        </row>
        <row r="1207">
          <cell r="A1207">
            <v>9051030</v>
          </cell>
          <cell r="B1207" t="str">
            <v>REMOÇÃO DE FECHADURA DE QUADRO DE DISTRIBUIÇÃO OU CAIXA DE PASSAGEM</v>
          </cell>
          <cell r="C1207" t="str">
            <v>UN</v>
          </cell>
          <cell r="D1207">
            <v>12.34</v>
          </cell>
          <cell r="E1207" t="str">
            <v>SIURB-E Jan/26</v>
          </cell>
        </row>
        <row r="1208">
          <cell r="A1208">
            <v>9051032</v>
          </cell>
          <cell r="B1208" t="str">
            <v>REMOÇÃO DE DISJUNTOR AUTOMÁTICO TIPO "QUICK-LAG"</v>
          </cell>
          <cell r="C1208" t="str">
            <v>UN</v>
          </cell>
          <cell r="D1208">
            <v>15.43</v>
          </cell>
          <cell r="E1208" t="str">
            <v>SIURB-E Jan/26</v>
          </cell>
        </row>
        <row r="1209">
          <cell r="A1209">
            <v>9051034</v>
          </cell>
          <cell r="B1209" t="str">
            <v>REMOÇÃO DE BASE EM CHAPA DE FERRO PARA DISJUNTOR TIPO "QUICK-LAG"</v>
          </cell>
          <cell r="C1209" t="str">
            <v>UN</v>
          </cell>
          <cell r="D1209">
            <v>15.43</v>
          </cell>
          <cell r="E1209" t="str">
            <v>SIURB-E Jan/26</v>
          </cell>
        </row>
        <row r="1210">
          <cell r="A1210">
            <v>9051035</v>
          </cell>
          <cell r="B1210" t="str">
            <v>REMOÇÃO DE CAPACITOR PARA CORREÇÃO DE FATOR DE POTÊNCIA</v>
          </cell>
          <cell r="C1210" t="str">
            <v>UN</v>
          </cell>
          <cell r="D1210">
            <v>354.61</v>
          </cell>
          <cell r="E1210" t="str">
            <v>SIURB-E Jan/26</v>
          </cell>
        </row>
        <row r="1211">
          <cell r="A1211">
            <v>9051036</v>
          </cell>
          <cell r="B1211" t="str">
            <v>REMOÇÃO DE CHAVE SECCIONADORA TIPO FACA - BASE DE MÁRMORE OU ARDÓSIA</v>
          </cell>
          <cell r="C1211" t="str">
            <v>UN</v>
          </cell>
          <cell r="D1211">
            <v>30.86</v>
          </cell>
          <cell r="E1211" t="str">
            <v>SIURB-E Jan/26</v>
          </cell>
        </row>
        <row r="1212">
          <cell r="A1212">
            <v>9051037</v>
          </cell>
          <cell r="B1212" t="str">
            <v>REMOÇÃO DE CHAVE SECCIONADORA OU BASE PARA FUSÍVEIS TIPO NH - UNIPOLAR</v>
          </cell>
          <cell r="C1212" t="str">
            <v>UN</v>
          </cell>
          <cell r="D1212">
            <v>30.86</v>
          </cell>
          <cell r="E1212" t="str">
            <v>SIURB-E Jan/26</v>
          </cell>
        </row>
        <row r="1213">
          <cell r="A1213">
            <v>9051038</v>
          </cell>
          <cell r="B1213" t="str">
            <v>REMOÇÃO DE CHAVE SECCIONADORA OU BASE PARA FUSÍVEIS TIPO NH - TRIPOLAR</v>
          </cell>
          <cell r="C1213" t="str">
            <v>UN</v>
          </cell>
          <cell r="D1213">
            <v>46.29</v>
          </cell>
          <cell r="E1213" t="str">
            <v>SIURB-E Jan/26</v>
          </cell>
        </row>
        <row r="1214">
          <cell r="A1214">
            <v>9051039</v>
          </cell>
          <cell r="B1214" t="str">
            <v>REMOÇÃO DE BASE PARA FUSÍVEIS TIPO "DIAZED"</v>
          </cell>
          <cell r="C1214" t="str">
            <v>UN</v>
          </cell>
          <cell r="D1214">
            <v>15.43</v>
          </cell>
          <cell r="E1214" t="str">
            <v>SIURB-E Jan/26</v>
          </cell>
        </row>
        <row r="1215">
          <cell r="A1215">
            <v>9052000</v>
          </cell>
          <cell r="B1215" t="str">
            <v>DEMOLIÇÕES - PONTOS E APARELHOS</v>
          </cell>
          <cell r="C1215" t="str">
            <v>.</v>
          </cell>
          <cell r="D1215" t="str">
            <v>.</v>
          </cell>
          <cell r="E1215" t="str">
            <v>SIURB-E Jan/26</v>
          </cell>
        </row>
        <row r="1216">
          <cell r="A1216">
            <v>9052001</v>
          </cell>
          <cell r="B1216" t="str">
            <v>REMOÇÃO DE SOQUETE</v>
          </cell>
          <cell r="C1216" t="str">
            <v>UN</v>
          </cell>
          <cell r="D1216">
            <v>12.34</v>
          </cell>
          <cell r="E1216" t="str">
            <v>SIURB-E Jan/26</v>
          </cell>
        </row>
        <row r="1217">
          <cell r="A1217">
            <v>9052002</v>
          </cell>
          <cell r="B1217" t="str">
            <v>REMOÇÃO DE REATOR PARA LÂMPADA FLUORESCENTE</v>
          </cell>
          <cell r="C1217" t="str">
            <v>UN</v>
          </cell>
          <cell r="D1217">
            <v>30.86</v>
          </cell>
          <cell r="E1217" t="str">
            <v>SIURB-E Jan/26</v>
          </cell>
        </row>
        <row r="1218">
          <cell r="A1218">
            <v>9052003</v>
          </cell>
          <cell r="B1218" t="str">
            <v>REMOÇÃO DE LÂMPADA INCANDESCENTE OU FLUORESCENTE</v>
          </cell>
          <cell r="C1218" t="str">
            <v>UN</v>
          </cell>
          <cell r="D1218">
            <v>2.59</v>
          </cell>
          <cell r="E1218" t="str">
            <v>SIURB-E Jan/26</v>
          </cell>
        </row>
        <row r="1219">
          <cell r="A1219">
            <v>9052004</v>
          </cell>
          <cell r="B1219" t="str">
            <v>REMOÇÃO DE LÂMPADA DE VAPOR DE MERCÚRIO, SÓDIO OU MISTA</v>
          </cell>
          <cell r="C1219" t="str">
            <v>UN</v>
          </cell>
          <cell r="D1219">
            <v>18.52</v>
          </cell>
          <cell r="E1219" t="str">
            <v>SIURB-E Jan/26</v>
          </cell>
        </row>
        <row r="1220">
          <cell r="A1220">
            <v>9052005</v>
          </cell>
          <cell r="B1220" t="str">
            <v>REMOÇÃO DE PLACA DIFUSORA PARA LÂMPADA FLUORESCENTE</v>
          </cell>
          <cell r="C1220" t="str">
            <v>UN</v>
          </cell>
          <cell r="D1220">
            <v>2.59</v>
          </cell>
          <cell r="E1220" t="str">
            <v>SIURB-E Jan/26</v>
          </cell>
        </row>
        <row r="1221">
          <cell r="A1221">
            <v>9052006</v>
          </cell>
          <cell r="B1221" t="str">
            <v>REMOÇÃO DE INTERRUPTOR, TOMADA, BOTÃO DE CAMPAINHA OU CIGARRA</v>
          </cell>
          <cell r="C1221" t="str">
            <v>UN</v>
          </cell>
          <cell r="D1221">
            <v>24.69</v>
          </cell>
          <cell r="E1221" t="str">
            <v>SIURB-E Jan/26</v>
          </cell>
        </row>
        <row r="1222">
          <cell r="A1222">
            <v>9052008</v>
          </cell>
          <cell r="B1222" t="str">
            <v>REMOÇÃO DE REATOR PARA LÂMPADA HG/NA - EM CAIXA DE PASSAGEM</v>
          </cell>
          <cell r="C1222" t="str">
            <v>UN</v>
          </cell>
          <cell r="D1222">
            <v>30.86</v>
          </cell>
          <cell r="E1222" t="str">
            <v>SIURB-E Jan/26</v>
          </cell>
        </row>
        <row r="1223">
          <cell r="A1223">
            <v>9052009</v>
          </cell>
          <cell r="B1223" t="str">
            <v>REMOÇÃO DE REATOR PARA LÂMPADA HG/NA - EM POSTE</v>
          </cell>
          <cell r="C1223" t="str">
            <v>UN</v>
          </cell>
          <cell r="D1223">
            <v>61.72</v>
          </cell>
          <cell r="E1223" t="str">
            <v>SIURB-E Jan/26</v>
          </cell>
        </row>
        <row r="1224">
          <cell r="A1224">
            <v>9052010</v>
          </cell>
          <cell r="B1224" t="str">
            <v>REMOÇÃO DE LUMINÁRIA INTERNA PARA LÂMPADA INCANDESCENTE</v>
          </cell>
          <cell r="C1224" t="str">
            <v>UN</v>
          </cell>
          <cell r="D1224">
            <v>24.69</v>
          </cell>
          <cell r="E1224" t="str">
            <v>SIURB-E Jan/26</v>
          </cell>
        </row>
        <row r="1225">
          <cell r="A1225">
            <v>9052011</v>
          </cell>
          <cell r="B1225" t="str">
            <v>REMOÇÃO DE LUMINÁRIA INTERNA PARA LÂMPADA FLUORESCENTE</v>
          </cell>
          <cell r="C1225" t="str">
            <v>UN</v>
          </cell>
          <cell r="D1225">
            <v>46.29</v>
          </cell>
          <cell r="E1225" t="str">
            <v>SIURB-E Jan/26</v>
          </cell>
        </row>
        <row r="1226">
          <cell r="A1226">
            <v>9052012</v>
          </cell>
          <cell r="B1226" t="str">
            <v>REMOÇÃO DE LUMINÁRIA EXTERNA INSTALADA EM POSTE</v>
          </cell>
          <cell r="C1226" t="str">
            <v>UN</v>
          </cell>
          <cell r="D1226">
            <v>92.58</v>
          </cell>
          <cell r="E1226" t="str">
            <v>SIURB-E Jan/26</v>
          </cell>
        </row>
        <row r="1227">
          <cell r="A1227">
            <v>9052013</v>
          </cell>
          <cell r="B1227" t="str">
            <v>REMOÇÃO DE LUMINÁRIA EXTERNA INSTALADA EM BRAÇO DE FERRO</v>
          </cell>
          <cell r="C1227" t="str">
            <v>UN</v>
          </cell>
          <cell r="D1227">
            <v>92.58</v>
          </cell>
          <cell r="E1227" t="str">
            <v>SIURB-E Jan/26</v>
          </cell>
        </row>
        <row r="1228">
          <cell r="A1228">
            <v>9052014</v>
          </cell>
          <cell r="B1228" t="str">
            <v>REMOÇÃO DE LUMINÁRIA A PROVA DE TEMPO, GASES E VAPOR</v>
          </cell>
          <cell r="C1228" t="str">
            <v>UN</v>
          </cell>
          <cell r="D1228">
            <v>30.86</v>
          </cell>
          <cell r="E1228" t="str">
            <v>SIURB-E Jan/26</v>
          </cell>
        </row>
        <row r="1229">
          <cell r="A1229">
            <v>9052018</v>
          </cell>
          <cell r="B1229" t="str">
            <v>REMOÇÃO DE PROJETOR DE FACHADA</v>
          </cell>
          <cell r="C1229" t="str">
            <v>UN</v>
          </cell>
          <cell r="D1229">
            <v>92.58</v>
          </cell>
          <cell r="E1229" t="str">
            <v>SIURB-E Jan/26</v>
          </cell>
        </row>
        <row r="1230">
          <cell r="A1230">
            <v>9052019</v>
          </cell>
          <cell r="B1230" t="str">
            <v>REMOÇÃO DE PROJETOR DE JARDIM</v>
          </cell>
          <cell r="C1230" t="str">
            <v>UN</v>
          </cell>
          <cell r="D1230">
            <v>61.72</v>
          </cell>
          <cell r="E1230" t="str">
            <v>SIURB-E Jan/26</v>
          </cell>
        </row>
        <row r="1231">
          <cell r="A1231">
            <v>9052020</v>
          </cell>
          <cell r="B1231" t="str">
            <v>REMOÇÃO DE CRUZETA DE FERRO PARA FIXAÇÃO DE PROJETOR</v>
          </cell>
          <cell r="C1231" t="str">
            <v>UN</v>
          </cell>
          <cell r="D1231">
            <v>92.58</v>
          </cell>
          <cell r="E1231" t="str">
            <v>SIURB-E Jan/26</v>
          </cell>
        </row>
        <row r="1232">
          <cell r="A1232">
            <v>9052025</v>
          </cell>
          <cell r="B1232" t="str">
            <v>REMOÇÃO DE BRAÇO DE LUMINÁRIA</v>
          </cell>
          <cell r="C1232" t="str">
            <v>UN</v>
          </cell>
          <cell r="D1232">
            <v>49.37</v>
          </cell>
          <cell r="E1232" t="str">
            <v>SIURB-E Jan/26</v>
          </cell>
        </row>
        <row r="1233">
          <cell r="A1233">
            <v>9052030</v>
          </cell>
          <cell r="B1233" t="str">
            <v>REMOÇÃO DE LÂMPADA LED</v>
          </cell>
          <cell r="C1233" t="str">
            <v>UN</v>
          </cell>
          <cell r="D1233">
            <v>4.1399999999999997</v>
          </cell>
          <cell r="E1233" t="str">
            <v>SIURB-E Jan/26</v>
          </cell>
        </row>
        <row r="1234">
          <cell r="A1234">
            <v>9052031</v>
          </cell>
          <cell r="B1234" t="str">
            <v>REMOÇÃO DE LÂMPADA LED TUBULAR</v>
          </cell>
          <cell r="C1234" t="str">
            <v>UN</v>
          </cell>
          <cell r="D1234">
            <v>4.1399999999999997</v>
          </cell>
          <cell r="E1234" t="str">
            <v>SIURB-E Jan/26</v>
          </cell>
        </row>
        <row r="1235">
          <cell r="A1235">
            <v>9053000</v>
          </cell>
          <cell r="B1235" t="str">
            <v>DEMOLIÇÕES - PÁRA-RAIOS E OUTROS</v>
          </cell>
          <cell r="C1235" t="str">
            <v>.</v>
          </cell>
          <cell r="D1235" t="str">
            <v>.</v>
          </cell>
          <cell r="E1235" t="str">
            <v>SIURB-E Jan/26</v>
          </cell>
        </row>
        <row r="1236">
          <cell r="A1236">
            <v>9053010</v>
          </cell>
          <cell r="B1236" t="str">
            <v>REMOÇÃO DE CAPTOR DE PÁRA-RAIOS - TIPO FRANKLIN</v>
          </cell>
          <cell r="C1236" t="str">
            <v>UN</v>
          </cell>
          <cell r="D1236">
            <v>30.86</v>
          </cell>
          <cell r="E1236" t="str">
            <v>SIURB-E Jan/26</v>
          </cell>
        </row>
        <row r="1237">
          <cell r="A1237">
            <v>9053011</v>
          </cell>
          <cell r="B1237" t="str">
            <v>REMOÇÃO DE CAPTOR DE PÁRA-RAIOS - RADIOATIVO</v>
          </cell>
          <cell r="C1237" t="str">
            <v>UN</v>
          </cell>
          <cell r="D1237">
            <v>30.86</v>
          </cell>
          <cell r="E1237" t="str">
            <v>SIURB-E Jan/26</v>
          </cell>
        </row>
        <row r="1238">
          <cell r="A1238">
            <v>9053014</v>
          </cell>
          <cell r="B1238" t="str">
            <v>REMOÇÃO DE CORDOALHA DE COBRE NÚ</v>
          </cell>
          <cell r="C1238" t="str">
            <v>M</v>
          </cell>
          <cell r="D1238">
            <v>12.34</v>
          </cell>
          <cell r="E1238" t="str">
            <v>SIURB-E Jan/26</v>
          </cell>
        </row>
        <row r="1239">
          <cell r="A1239">
            <v>9053015</v>
          </cell>
          <cell r="B1239" t="str">
            <v>REMOÇÃO DE CABO DE COBRE NÚ, PARA ATERRAMENTO</v>
          </cell>
          <cell r="C1239" t="str">
            <v>M</v>
          </cell>
          <cell r="D1239">
            <v>15.43</v>
          </cell>
          <cell r="E1239" t="str">
            <v>SIURB-E Jan/26</v>
          </cell>
        </row>
        <row r="1240">
          <cell r="A1240">
            <v>9053016</v>
          </cell>
          <cell r="B1240" t="str">
            <v>REMOÇÃO DE CONECTOR TIPO "SPLIT-BOLT"</v>
          </cell>
          <cell r="C1240" t="str">
            <v>UN</v>
          </cell>
          <cell r="D1240">
            <v>12.34</v>
          </cell>
          <cell r="E1240" t="str">
            <v>SIURB-E Jan/26</v>
          </cell>
        </row>
        <row r="1241">
          <cell r="A1241">
            <v>9053020</v>
          </cell>
          <cell r="B1241" t="str">
            <v>REMOÇÃO DE BASE E HASTE DE PÁRA-RAIOS</v>
          </cell>
          <cell r="C1241" t="str">
            <v>UN</v>
          </cell>
          <cell r="D1241">
            <v>61.72</v>
          </cell>
          <cell r="E1241" t="str">
            <v>SIURB-E Jan/26</v>
          </cell>
        </row>
        <row r="1242">
          <cell r="A1242">
            <v>9053021</v>
          </cell>
          <cell r="B1242" t="str">
            <v>REMOÇÃO DE CABO DE AÇO E ESTICADORES</v>
          </cell>
          <cell r="C1242" t="str">
            <v>M</v>
          </cell>
          <cell r="D1242">
            <v>30.86</v>
          </cell>
          <cell r="E1242" t="str">
            <v>SIURB-E Jan/26</v>
          </cell>
        </row>
        <row r="1243">
          <cell r="A1243">
            <v>9053022</v>
          </cell>
          <cell r="B1243" t="str">
            <v>REMOÇÃO DE BRAÇADEIRA PARA 3 ESTAIS</v>
          </cell>
          <cell r="C1243" t="str">
            <v>UN</v>
          </cell>
          <cell r="D1243">
            <v>30.86</v>
          </cell>
          <cell r="E1243" t="str">
            <v>SIURB-E Jan/26</v>
          </cell>
        </row>
        <row r="1244">
          <cell r="A1244">
            <v>9053025</v>
          </cell>
          <cell r="B1244" t="str">
            <v>REMOÇÃO DE TUBO DE PROTEÇÃO PARA CORDOALHA, INCLUSIVE FIXAÇÕES</v>
          </cell>
          <cell r="C1244" t="str">
            <v>UN</v>
          </cell>
          <cell r="D1244">
            <v>61.72</v>
          </cell>
          <cell r="E1244" t="str">
            <v>SIURB-E Jan/26</v>
          </cell>
        </row>
        <row r="1245">
          <cell r="A1245">
            <v>9053055</v>
          </cell>
          <cell r="B1245" t="str">
            <v>REMOÇÃO DE AUTOMÁTICO DE BÓIA</v>
          </cell>
          <cell r="C1245" t="str">
            <v>UN</v>
          </cell>
          <cell r="D1245">
            <v>37.03</v>
          </cell>
          <cell r="E1245" t="str">
            <v>SIURB-E Jan/26</v>
          </cell>
        </row>
        <row r="1246">
          <cell r="A1246">
            <v>9053056</v>
          </cell>
          <cell r="B1246" t="str">
            <v>REMOÇÃO DE CONTACTOR MAGNÉTICO E RELÊS PARA QUADRO DE COMANDO</v>
          </cell>
          <cell r="C1246" t="str">
            <v>UN</v>
          </cell>
          <cell r="D1246">
            <v>61.72</v>
          </cell>
          <cell r="E1246" t="str">
            <v>SIURB-E Jan/26</v>
          </cell>
        </row>
        <row r="1247">
          <cell r="A1247">
            <v>9053060</v>
          </cell>
          <cell r="B1247" t="str">
            <v>REMOÇÃO DE POSTE DE FERRO, INCLUSIVE BASE DE FIXAÇÃO</v>
          </cell>
          <cell r="C1247" t="str">
            <v>UN</v>
          </cell>
          <cell r="D1247">
            <v>308.58999999999997</v>
          </cell>
          <cell r="E1247" t="str">
            <v>SIURB-E Jan/26</v>
          </cell>
        </row>
        <row r="1248">
          <cell r="A1248">
            <v>9053061</v>
          </cell>
          <cell r="B1248" t="str">
            <v>REMOÇÃO DE POSTE DE FERRO ENGASTADO NO SOLO</v>
          </cell>
          <cell r="C1248" t="str">
            <v>UN</v>
          </cell>
          <cell r="D1248">
            <v>493.74</v>
          </cell>
          <cell r="E1248" t="str">
            <v>SIURB-E Jan/26</v>
          </cell>
        </row>
        <row r="1249">
          <cell r="A1249">
            <v>9053062</v>
          </cell>
          <cell r="B1249" t="str">
            <v>REMOÇÃO DE POSTE DE CONCRETO EM REDE DE ENERGIA</v>
          </cell>
          <cell r="C1249" t="str">
            <v>UN</v>
          </cell>
          <cell r="D1249">
            <v>308.58999999999997</v>
          </cell>
          <cell r="E1249" t="str">
            <v>SIURB-E Jan/26</v>
          </cell>
        </row>
        <row r="1250">
          <cell r="A1250">
            <v>9054000</v>
          </cell>
          <cell r="B1250" t="str">
            <v>DEMOLIÇÕES - CABINE PRIMÁRIA</v>
          </cell>
          <cell r="C1250" t="str">
            <v>.</v>
          </cell>
          <cell r="D1250" t="str">
            <v>.</v>
          </cell>
          <cell r="E1250" t="str">
            <v>SIURB-E Jan/26</v>
          </cell>
        </row>
        <row r="1251">
          <cell r="A1251">
            <v>9054001</v>
          </cell>
          <cell r="B1251" t="str">
            <v>REMOÇÃO DE ISOLADOR TIPO DISCO, INCLUSIVE GANCHO DE SUSTENTAÇÃO</v>
          </cell>
          <cell r="C1251" t="str">
            <v>UN</v>
          </cell>
          <cell r="D1251">
            <v>9.26</v>
          </cell>
          <cell r="E1251" t="str">
            <v>SIURB-E Jan/26</v>
          </cell>
        </row>
        <row r="1252">
          <cell r="A1252">
            <v>9054002</v>
          </cell>
          <cell r="B1252" t="str">
            <v>REMOÇÃO DE ISOLADOR TIPO CASTANHA, INCLUSIVE GANCHO DE SUSTENTAÇÃO</v>
          </cell>
          <cell r="C1252" t="str">
            <v>UN</v>
          </cell>
          <cell r="D1252">
            <v>2.59</v>
          </cell>
          <cell r="E1252" t="str">
            <v>SIURB-E Jan/26</v>
          </cell>
        </row>
        <row r="1253">
          <cell r="A1253">
            <v>9054003</v>
          </cell>
          <cell r="B1253" t="str">
            <v>REMOÇÃO DE ISOLADOR TIPO PINO PARA A.T. INCLUSIVE PINO</v>
          </cell>
          <cell r="C1253" t="str">
            <v>UN</v>
          </cell>
          <cell r="D1253">
            <v>15.43</v>
          </cell>
          <cell r="E1253" t="str">
            <v>SIURB-E Jan/26</v>
          </cell>
        </row>
        <row r="1254">
          <cell r="A1254">
            <v>9054004</v>
          </cell>
          <cell r="B1254" t="str">
            <v>REMOÇÃO DE ISOLADOR TIPO PEDESTAL PARA A.T.</v>
          </cell>
          <cell r="C1254" t="str">
            <v>UN</v>
          </cell>
          <cell r="D1254">
            <v>12.34</v>
          </cell>
          <cell r="E1254" t="str">
            <v>SIURB-E Jan/26</v>
          </cell>
        </row>
        <row r="1255">
          <cell r="A1255">
            <v>9054005</v>
          </cell>
          <cell r="B1255" t="str">
            <v>REMOÇÃO DE CRUZETA DE MADEIRA</v>
          </cell>
          <cell r="C1255" t="str">
            <v>UN</v>
          </cell>
          <cell r="D1255">
            <v>87.61</v>
          </cell>
          <cell r="E1255" t="str">
            <v>SIURB-E Jan/26</v>
          </cell>
        </row>
        <row r="1256">
          <cell r="A1256">
            <v>9054006</v>
          </cell>
          <cell r="B1256" t="str">
            <v>REMOÇÃO DE BUCHA DE PASSAGEM INTERNA/EXTERNA PARA A.T.</v>
          </cell>
          <cell r="C1256" t="str">
            <v>UN</v>
          </cell>
          <cell r="D1256">
            <v>24.69</v>
          </cell>
          <cell r="E1256" t="str">
            <v>SIURB-E Jan/26</v>
          </cell>
        </row>
        <row r="1257">
          <cell r="A1257">
            <v>9054007</v>
          </cell>
          <cell r="B1257" t="str">
            <v>REMOÇÃO DE CHAPA DE FERRO PARA BUCHA DE PASSAGEM</v>
          </cell>
          <cell r="C1257" t="str">
            <v>UN</v>
          </cell>
          <cell r="D1257">
            <v>24.69</v>
          </cell>
          <cell r="E1257" t="str">
            <v>SIURB-E Jan/26</v>
          </cell>
        </row>
        <row r="1258">
          <cell r="A1258">
            <v>9054008</v>
          </cell>
          <cell r="B1258" t="str">
            <v>REMOÇÃO DE VERGALHÃO DE COBRE 3/8"</v>
          </cell>
          <cell r="C1258" t="str">
            <v>M</v>
          </cell>
          <cell r="D1258">
            <v>12.34</v>
          </cell>
          <cell r="E1258" t="str">
            <v>SIURB-E Jan/26</v>
          </cell>
        </row>
        <row r="1259">
          <cell r="A1259">
            <v>9054009</v>
          </cell>
          <cell r="B1259" t="str">
            <v>REMOÇÃO DE TERMINAL OU CONECTOR PARA VERGALHÃO DE COBRE</v>
          </cell>
          <cell r="C1259" t="str">
            <v>UN</v>
          </cell>
          <cell r="D1259">
            <v>5.18</v>
          </cell>
          <cell r="E1259" t="str">
            <v>SIURB-E Jan/26</v>
          </cell>
        </row>
        <row r="1260">
          <cell r="A1260">
            <v>9054010</v>
          </cell>
          <cell r="B1260" t="str">
            <v>REMOÇÃO DE CHAVE SECCIONADORA TRIPOLAR</v>
          </cell>
          <cell r="C1260" t="str">
            <v>UN</v>
          </cell>
          <cell r="D1260">
            <v>175.22</v>
          </cell>
          <cell r="E1260" t="str">
            <v>SIURB-E Jan/26</v>
          </cell>
        </row>
        <row r="1261">
          <cell r="A1261">
            <v>9054011</v>
          </cell>
          <cell r="B1261" t="str">
            <v>REMOÇÃO DE TRANSFORMADOR DE POTENCIAL</v>
          </cell>
          <cell r="C1261" t="str">
            <v>UN</v>
          </cell>
          <cell r="D1261">
            <v>40.119999999999997</v>
          </cell>
          <cell r="E1261" t="str">
            <v>SIURB-E Jan/26</v>
          </cell>
        </row>
        <row r="1262">
          <cell r="A1262">
            <v>9054012</v>
          </cell>
          <cell r="B1262" t="str">
            <v>REMOÇÃO DE DISJUNTOR A ÓLEO - VOL NORMAL OU REDUZIDO</v>
          </cell>
          <cell r="C1262" t="str">
            <v>UN</v>
          </cell>
          <cell r="D1262">
            <v>231.18</v>
          </cell>
          <cell r="E1262" t="str">
            <v>SIURB-E Jan/26</v>
          </cell>
        </row>
        <row r="1263">
          <cell r="A1263">
            <v>9054013</v>
          </cell>
          <cell r="B1263" t="str">
            <v>REMOÇÃO DE TRANSFORMADOR DE POTÊNCIA CLASSE 15KV</v>
          </cell>
          <cell r="C1263" t="str">
            <v>UN</v>
          </cell>
          <cell r="D1263">
            <v>450.2</v>
          </cell>
          <cell r="E1263" t="str">
            <v>SIURB-E Jan/26</v>
          </cell>
        </row>
        <row r="1264">
          <cell r="A1264">
            <v>9054014</v>
          </cell>
          <cell r="B1264" t="str">
            <v>REMOÇÃO DE CHAVE FUSÍVEL TIPO MATHEUS</v>
          </cell>
          <cell r="C1264" t="str">
            <v>UN</v>
          </cell>
          <cell r="D1264">
            <v>92.58</v>
          </cell>
          <cell r="E1264" t="str">
            <v>SIURB-E Jan/26</v>
          </cell>
        </row>
        <row r="1265">
          <cell r="A1265">
            <v>9054015</v>
          </cell>
          <cell r="B1265" t="str">
            <v>REMOÇÃO DE SUPORTE DE TRANSFORMADOR EM POSTE</v>
          </cell>
          <cell r="C1265" t="str">
            <v>UN</v>
          </cell>
          <cell r="D1265">
            <v>41.43</v>
          </cell>
          <cell r="E1265" t="str">
            <v>SIURB-E Jan/26</v>
          </cell>
        </row>
        <row r="1266">
          <cell r="A1266">
            <v>9054016</v>
          </cell>
          <cell r="B1266" t="str">
            <v>REMOÇÃO DE CABOS DE A.T. EM LINHA AÉREA ATÉ 35MM2</v>
          </cell>
          <cell r="C1266" t="str">
            <v>M</v>
          </cell>
          <cell r="D1266">
            <v>43.8</v>
          </cell>
          <cell r="E1266" t="str">
            <v>SIURB-E Jan/26</v>
          </cell>
        </row>
        <row r="1267">
          <cell r="A1267">
            <v>9054017</v>
          </cell>
          <cell r="B1267" t="str">
            <v>REMOÇÃO DE PÁRA-RAIOS TIPO CRISTAL VALVE CLASSE 15KV</v>
          </cell>
          <cell r="C1267" t="str">
            <v>UN</v>
          </cell>
          <cell r="D1267">
            <v>131.41</v>
          </cell>
          <cell r="E1267" t="str">
            <v>SIURB-E Jan/26</v>
          </cell>
        </row>
        <row r="1268">
          <cell r="A1268">
            <v>9054018</v>
          </cell>
          <cell r="B1268" t="str">
            <v>REMOÇÃO DE CONTATORES E RELÊS EM GERAL</v>
          </cell>
          <cell r="C1268" t="str">
            <v>UN</v>
          </cell>
          <cell r="D1268">
            <v>114.96</v>
          </cell>
          <cell r="E1268" t="str">
            <v>SIURB-E Jan/26</v>
          </cell>
        </row>
        <row r="1269">
          <cell r="A1269">
            <v>9054019</v>
          </cell>
          <cell r="B1269" t="str">
            <v>REMOÇÃO DE MUFLA INTERNA UNIPOLAR/TRIPOLAR</v>
          </cell>
          <cell r="C1269" t="str">
            <v>UN</v>
          </cell>
          <cell r="D1269">
            <v>87.61</v>
          </cell>
          <cell r="E1269" t="str">
            <v>SIURB-E Jan/26</v>
          </cell>
        </row>
        <row r="1270">
          <cell r="A1270">
            <v>9054020</v>
          </cell>
          <cell r="B1270" t="str">
            <v>REMOÇÃO DE BUCHA DE PASSAGEM PARA NEUTRO - 1KV</v>
          </cell>
          <cell r="C1270" t="str">
            <v>UN</v>
          </cell>
          <cell r="D1270">
            <v>18.52</v>
          </cell>
          <cell r="E1270" t="str">
            <v>SIURB-E Jan/26</v>
          </cell>
        </row>
        <row r="1271">
          <cell r="A1271">
            <v>9054021</v>
          </cell>
          <cell r="B1271" t="str">
            <v>REMOÇÃO DE ÓLEO ISOLANTE DE TRANSFORMADOR OU DISJUNTOR</v>
          </cell>
          <cell r="C1271" t="str">
            <v>L</v>
          </cell>
          <cell r="D1271">
            <v>1.04</v>
          </cell>
          <cell r="E1271" t="str">
            <v>SIURB-E Jan/26</v>
          </cell>
        </row>
        <row r="1272">
          <cell r="A1272">
            <v>9054022</v>
          </cell>
          <cell r="B1272" t="str">
            <v>REMOÇÃO DE SELA PARA CRUZETA DE MADEIRA</v>
          </cell>
          <cell r="C1272" t="str">
            <v>UN</v>
          </cell>
          <cell r="D1272">
            <v>12.95</v>
          </cell>
          <cell r="E1272" t="str">
            <v>SIURB-E Jan/26</v>
          </cell>
        </row>
        <row r="1273">
          <cell r="A1273">
            <v>9054023</v>
          </cell>
          <cell r="B1273" t="str">
            <v>REMOÇÃO DE FUSÍVEL EM ALTA TENSÃO TIPO "HH"</v>
          </cell>
          <cell r="C1273" t="str">
            <v>UN</v>
          </cell>
          <cell r="D1273">
            <v>30.86</v>
          </cell>
          <cell r="E1273" t="str">
            <v>SIURB-E Jan/26</v>
          </cell>
        </row>
        <row r="1274">
          <cell r="A1274">
            <v>9054024</v>
          </cell>
          <cell r="B1274" t="str">
            <v>REMOÇÃO DE ELO FUSÍVEL EM CHAVE TIPO MATHEUS</v>
          </cell>
          <cell r="C1274" t="str">
            <v>UN</v>
          </cell>
          <cell r="D1274">
            <v>18.52</v>
          </cell>
          <cell r="E1274" t="str">
            <v>SIURB-E Jan/26</v>
          </cell>
        </row>
        <row r="1275">
          <cell r="A1275">
            <v>9054025</v>
          </cell>
          <cell r="B1275" t="str">
            <v>REMOÇÃO DE RELÊ OU BOBINA - DISJUNTOR DE A.T.</v>
          </cell>
          <cell r="C1275" t="str">
            <v>UN</v>
          </cell>
          <cell r="D1275">
            <v>28.66</v>
          </cell>
          <cell r="E1275" t="str">
            <v>SIURB-E Jan/26</v>
          </cell>
        </row>
        <row r="1276">
          <cell r="A1276">
            <v>9054026</v>
          </cell>
          <cell r="B1276" t="str">
            <v>REMOÇÃO DE MUFLA EXTERNA UNIPOLAR / TRIPOLAR</v>
          </cell>
          <cell r="C1276" t="str">
            <v>UN</v>
          </cell>
          <cell r="D1276">
            <v>131.41</v>
          </cell>
          <cell r="E1276" t="str">
            <v>SIURB-E Jan/26</v>
          </cell>
        </row>
        <row r="1277">
          <cell r="A1277">
            <v>9054027</v>
          </cell>
          <cell r="B1277" t="str">
            <v>REMOÇÃO DE MUFLA INTERNA UNIPOLAR / TRIPOLAR</v>
          </cell>
          <cell r="C1277" t="str">
            <v>UN</v>
          </cell>
          <cell r="D1277">
            <v>87.61</v>
          </cell>
          <cell r="E1277" t="str">
            <v>SIURB-E Jan/26</v>
          </cell>
        </row>
        <row r="1278">
          <cell r="A1278">
            <v>9060000</v>
          </cell>
          <cell r="B1278" t="str">
            <v>RETIRADAS - ENTRADA E DISTRIBUIÇÃO</v>
          </cell>
          <cell r="C1278" t="str">
            <v>.</v>
          </cell>
          <cell r="D1278" t="str">
            <v>.</v>
          </cell>
          <cell r="E1278" t="str">
            <v>SIURB-E Jan/26</v>
          </cell>
        </row>
        <row r="1279">
          <cell r="A1279">
            <v>9060001</v>
          </cell>
          <cell r="B1279" t="str">
            <v>RETIRADA DE POSTE DE ENTRADA DE ENERGIA EM BAIXA TENSÃO - GALVANIZADO</v>
          </cell>
          <cell r="C1279" t="str">
            <v>UN</v>
          </cell>
          <cell r="D1279">
            <v>246.87</v>
          </cell>
          <cell r="E1279" t="str">
            <v>SIURB-E Jan/26</v>
          </cell>
        </row>
        <row r="1280">
          <cell r="A1280">
            <v>9060002</v>
          </cell>
          <cell r="B1280" t="str">
            <v>RETIRADA DE POSTE DE ENTRADA DE ENERGIA EM BAIXA TENSÃO - CONCRETO</v>
          </cell>
          <cell r="C1280" t="str">
            <v>UN</v>
          </cell>
          <cell r="D1280">
            <v>308.58999999999997</v>
          </cell>
          <cell r="E1280" t="str">
            <v>SIURB-E Jan/26</v>
          </cell>
        </row>
        <row r="1281">
          <cell r="A1281">
            <v>9060003</v>
          </cell>
          <cell r="B1281" t="str">
            <v>RETIRADA DE CAIXA DE ENTRADA DE ENERGIA EM BAIXA TENSÃO</v>
          </cell>
          <cell r="C1281" t="str">
            <v>UN</v>
          </cell>
          <cell r="D1281">
            <v>277.73</v>
          </cell>
          <cell r="E1281" t="str">
            <v>SIURB-E Jan/26</v>
          </cell>
        </row>
        <row r="1282">
          <cell r="A1282">
            <v>9060004</v>
          </cell>
          <cell r="B1282" t="str">
            <v>RETIRADA DE ARMAÇÃO TIPO BRAQUETE</v>
          </cell>
          <cell r="C1282" t="str">
            <v>UN</v>
          </cell>
          <cell r="D1282">
            <v>30.86</v>
          </cell>
          <cell r="E1282" t="str">
            <v>SIURB-E Jan/26</v>
          </cell>
        </row>
        <row r="1283">
          <cell r="A1283">
            <v>9060005</v>
          </cell>
          <cell r="B1283" t="str">
            <v>RETIRADA DE CABEÇOTE TIPO "TELESP"</v>
          </cell>
          <cell r="C1283" t="str">
            <v>UN</v>
          </cell>
          <cell r="D1283">
            <v>15.43</v>
          </cell>
          <cell r="E1283" t="str">
            <v>SIURB-E Jan/26</v>
          </cell>
        </row>
        <row r="1284">
          <cell r="A1284">
            <v>9060008</v>
          </cell>
          <cell r="B1284" t="str">
            <v>RETIRADA DE CONDULETE</v>
          </cell>
          <cell r="C1284" t="str">
            <v>UN</v>
          </cell>
          <cell r="D1284">
            <v>30.86</v>
          </cell>
          <cell r="E1284" t="str">
            <v>SIURB-E Jan/26</v>
          </cell>
        </row>
        <row r="1285">
          <cell r="A1285">
            <v>9060009</v>
          </cell>
          <cell r="B1285" t="str">
            <v>RETIRADA DE PERFILADOS</v>
          </cell>
          <cell r="C1285" t="str">
            <v>M</v>
          </cell>
          <cell r="D1285">
            <v>24.69</v>
          </cell>
          <cell r="E1285" t="str">
            <v>SIURB-E Jan/26</v>
          </cell>
        </row>
        <row r="1286">
          <cell r="A1286">
            <v>9060012</v>
          </cell>
          <cell r="B1286" t="str">
            <v>RETIRADA DE ELETRODUTOS APARENTES - ATÉ 2"</v>
          </cell>
          <cell r="C1286" t="str">
            <v>M</v>
          </cell>
          <cell r="D1286">
            <v>15.43</v>
          </cell>
          <cell r="E1286" t="str">
            <v>SIURB-E Jan/26</v>
          </cell>
        </row>
        <row r="1287">
          <cell r="A1287">
            <v>9060013</v>
          </cell>
          <cell r="B1287" t="str">
            <v>RETIRADA DE ELETRODUTOS APARENTES - ACIMA DE 2"</v>
          </cell>
          <cell r="C1287" t="str">
            <v>M</v>
          </cell>
          <cell r="D1287">
            <v>30.86</v>
          </cell>
          <cell r="E1287" t="str">
            <v>SIURB-E Jan/26</v>
          </cell>
        </row>
        <row r="1288">
          <cell r="A1288">
            <v>9060014</v>
          </cell>
          <cell r="B1288" t="str">
            <v>RETIRADA DE FIO EMBUTIDO - ATÉ 16MM2</v>
          </cell>
          <cell r="C1288" t="str">
            <v>M</v>
          </cell>
          <cell r="D1288">
            <v>3.09</v>
          </cell>
          <cell r="E1288" t="str">
            <v>SIURB-E Jan/26</v>
          </cell>
        </row>
        <row r="1289">
          <cell r="A1289">
            <v>9060015</v>
          </cell>
          <cell r="B1289" t="str">
            <v>RETIRADA DE CABO EMBUTIDO - ACIMA DE 16MM2</v>
          </cell>
          <cell r="C1289" t="str">
            <v>M</v>
          </cell>
          <cell r="D1289">
            <v>6.17</v>
          </cell>
          <cell r="E1289" t="str">
            <v>SIURB-E Jan/26</v>
          </cell>
        </row>
        <row r="1290">
          <cell r="A1290">
            <v>9060016</v>
          </cell>
          <cell r="B1290" t="str">
            <v>RETIRADA DE FIO APARENTE - ATÉ 16MM2</v>
          </cell>
          <cell r="C1290" t="str">
            <v>M</v>
          </cell>
          <cell r="D1290">
            <v>3.7</v>
          </cell>
          <cell r="E1290" t="str">
            <v>SIURB-E Jan/26</v>
          </cell>
        </row>
        <row r="1291">
          <cell r="A1291">
            <v>9060017</v>
          </cell>
          <cell r="B1291" t="str">
            <v>RETIRADA DE CABO APARENTE - ACIMA DE 16MM2</v>
          </cell>
          <cell r="C1291" t="str">
            <v>M</v>
          </cell>
          <cell r="D1291">
            <v>7.41</v>
          </cell>
          <cell r="E1291" t="str">
            <v>SIURB-E Jan/26</v>
          </cell>
        </row>
        <row r="1292">
          <cell r="A1292">
            <v>9060018</v>
          </cell>
          <cell r="B1292" t="str">
            <v>RETIRADA DE TERMINAIS OU CONECTORES DE PRESSÃO PARA CABOS</v>
          </cell>
          <cell r="C1292" t="str">
            <v>UN</v>
          </cell>
          <cell r="D1292">
            <v>12.34</v>
          </cell>
          <cell r="E1292" t="str">
            <v>SIURB-E Jan/26</v>
          </cell>
        </row>
        <row r="1293">
          <cell r="A1293">
            <v>9060020</v>
          </cell>
          <cell r="B1293" t="str">
            <v>RETIRADA DE SUPORTE-ISOLADOR TIPO ROLDANA</v>
          </cell>
          <cell r="C1293" t="str">
            <v>UN</v>
          </cell>
          <cell r="D1293">
            <v>12.34</v>
          </cell>
          <cell r="E1293" t="str">
            <v>SIURB-E Jan/26</v>
          </cell>
        </row>
        <row r="1294">
          <cell r="A1294">
            <v>9061000</v>
          </cell>
          <cell r="B1294" t="str">
            <v>RETIRADAS - CAIXAS E QUADROS</v>
          </cell>
          <cell r="C1294" t="str">
            <v>.</v>
          </cell>
          <cell r="D1294" t="str">
            <v>.</v>
          </cell>
          <cell r="E1294" t="str">
            <v>SIURB-E Jan/26</v>
          </cell>
        </row>
        <row r="1295">
          <cell r="A1295">
            <v>9061010</v>
          </cell>
          <cell r="B1295" t="str">
            <v>RETIRADA DE BARRAMENTOS EM QUADROS ELÉTRICOS</v>
          </cell>
          <cell r="C1295" t="str">
            <v>M</v>
          </cell>
          <cell r="D1295">
            <v>49.37</v>
          </cell>
          <cell r="E1295" t="str">
            <v>SIURB-E Jan/26</v>
          </cell>
        </row>
        <row r="1296">
          <cell r="A1296">
            <v>9061011</v>
          </cell>
          <cell r="B1296" t="str">
            <v>RETIRADA DE ISOLADORES EM QUADROS ELÉTRICOS</v>
          </cell>
          <cell r="C1296" t="str">
            <v>UN</v>
          </cell>
          <cell r="D1296">
            <v>12.34</v>
          </cell>
          <cell r="E1296" t="str">
            <v>SIURB-E Jan/26</v>
          </cell>
        </row>
        <row r="1297">
          <cell r="A1297">
            <v>9061015</v>
          </cell>
          <cell r="B1297" t="str">
            <v>RETIRADA DE DISJUNTOR AUTOMÁTICO UNIPOLAR ATÉ 50A</v>
          </cell>
          <cell r="C1297" t="str">
            <v>UN</v>
          </cell>
          <cell r="D1297">
            <v>18.52</v>
          </cell>
          <cell r="E1297" t="str">
            <v>SIURB-E Jan/26</v>
          </cell>
        </row>
        <row r="1298">
          <cell r="A1298">
            <v>9061016</v>
          </cell>
          <cell r="B1298" t="str">
            <v>RETIRADA DE DISJUNTOR AUTOMÁTICO BIPOLAR ATÉ 50A</v>
          </cell>
          <cell r="C1298" t="str">
            <v>UN</v>
          </cell>
          <cell r="D1298">
            <v>43.2</v>
          </cell>
          <cell r="E1298" t="str">
            <v>SIURB-E Jan/26</v>
          </cell>
        </row>
        <row r="1299">
          <cell r="A1299">
            <v>9061017</v>
          </cell>
          <cell r="B1299" t="str">
            <v>RETIRADA DE DISJUNTOR AUTOMÁTICO TRIPOLAR ATÉ 50A</v>
          </cell>
          <cell r="C1299" t="str">
            <v>UN</v>
          </cell>
          <cell r="D1299">
            <v>80.23</v>
          </cell>
          <cell r="E1299" t="str">
            <v>SIURB-E Jan/26</v>
          </cell>
        </row>
        <row r="1300">
          <cell r="A1300">
            <v>9061025</v>
          </cell>
          <cell r="B1300" t="str">
            <v>RETIRADA DE CAIXA PARA FUSÍVEL OU TOMADA, INSTALADA EM PERFILADOS</v>
          </cell>
          <cell r="C1300" t="str">
            <v>UN</v>
          </cell>
          <cell r="D1300">
            <v>30.86</v>
          </cell>
          <cell r="E1300" t="str">
            <v>SIURB-E Jan/26</v>
          </cell>
        </row>
        <row r="1301">
          <cell r="A1301">
            <v>9061026</v>
          </cell>
          <cell r="B1301" t="str">
            <v>RETIRADA DE QUADRO DE DISTRIBUIÇÃO OU CAIXA DE PASSAGEM</v>
          </cell>
          <cell r="C1301" t="str">
            <v>M2</v>
          </cell>
          <cell r="D1301">
            <v>123.43</v>
          </cell>
          <cell r="E1301" t="str">
            <v>SIURB-E Jan/26</v>
          </cell>
        </row>
        <row r="1302">
          <cell r="A1302">
            <v>9061030</v>
          </cell>
          <cell r="B1302" t="str">
            <v>RETIRADA DE FECHADURA DE QUADRO DE DISTRIBUIÇÃO OU CAIXA DE PASSAGEM</v>
          </cell>
          <cell r="C1302" t="str">
            <v>UN</v>
          </cell>
          <cell r="D1302">
            <v>12.34</v>
          </cell>
          <cell r="E1302" t="str">
            <v>SIURB-E Jan/26</v>
          </cell>
        </row>
        <row r="1303">
          <cell r="A1303">
            <v>9061032</v>
          </cell>
          <cell r="B1303" t="str">
            <v>RETIRADA DE DISJUNTOR AUTOMÁTICO TIPO "QUICK-LAG"</v>
          </cell>
          <cell r="C1303" t="str">
            <v>UN</v>
          </cell>
          <cell r="D1303">
            <v>18.52</v>
          </cell>
          <cell r="E1303" t="str">
            <v>SIURB-E Jan/26</v>
          </cell>
        </row>
        <row r="1304">
          <cell r="A1304">
            <v>9061034</v>
          </cell>
          <cell r="B1304" t="str">
            <v>RETIRADA DE BASE EM CHAPA DE FERRO, PARA DISJUNTOR TIPO "QUICK-LAG"</v>
          </cell>
          <cell r="C1304" t="str">
            <v>UN</v>
          </cell>
          <cell r="D1304">
            <v>15.43</v>
          </cell>
          <cell r="E1304" t="str">
            <v>SIURB-E Jan/26</v>
          </cell>
        </row>
        <row r="1305">
          <cell r="A1305">
            <v>9061035</v>
          </cell>
          <cell r="B1305" t="str">
            <v>RETIRADA DE CAPACITOR PARA CORREÇÃO DE FATOR DE POTÊNCIA</v>
          </cell>
          <cell r="C1305" t="str">
            <v>UN</v>
          </cell>
          <cell r="D1305">
            <v>709.22</v>
          </cell>
          <cell r="E1305" t="str">
            <v>SIURB-E Jan/26</v>
          </cell>
        </row>
        <row r="1306">
          <cell r="A1306">
            <v>9061037</v>
          </cell>
          <cell r="B1306" t="str">
            <v>RETIRADA DE CHAVE SECCIONADORA OU BASE PARA FUSÍVEIS TIPO NH UNIPOLAR</v>
          </cell>
          <cell r="C1306" t="str">
            <v>UN</v>
          </cell>
          <cell r="D1306">
            <v>30.86</v>
          </cell>
          <cell r="E1306" t="str">
            <v>SIURB-E Jan/26</v>
          </cell>
        </row>
        <row r="1307">
          <cell r="A1307">
            <v>9061038</v>
          </cell>
          <cell r="B1307" t="str">
            <v>RETIRADA DE CHAVE SECCIONADORA OU BASE PARA FUSÍVEIS TIPO NH TRIPOLAR</v>
          </cell>
          <cell r="C1307" t="str">
            <v>UN</v>
          </cell>
          <cell r="D1307">
            <v>46.29</v>
          </cell>
          <cell r="E1307" t="str">
            <v>SIURB-E Jan/26</v>
          </cell>
        </row>
        <row r="1308">
          <cell r="A1308">
            <v>9061039</v>
          </cell>
          <cell r="B1308" t="str">
            <v>RETIRADA DE BASE PARA FUSÍVEIS TIPO DIAZED</v>
          </cell>
          <cell r="C1308" t="str">
            <v>UN</v>
          </cell>
          <cell r="D1308">
            <v>15.43</v>
          </cell>
          <cell r="E1308" t="str">
            <v>SIURB-E Jan/26</v>
          </cell>
        </row>
        <row r="1309">
          <cell r="A1309">
            <v>9061040</v>
          </cell>
          <cell r="B1309" t="str">
            <v>RETIRADA DE BARRAMENTO DE COBRE</v>
          </cell>
          <cell r="C1309" t="str">
            <v>UN</v>
          </cell>
          <cell r="D1309">
            <v>30.86</v>
          </cell>
          <cell r="E1309" t="str">
            <v>SIURB-E Jan/26</v>
          </cell>
        </row>
        <row r="1310">
          <cell r="A1310">
            <v>9062000</v>
          </cell>
          <cell r="B1310" t="str">
            <v>RETIRADAS - PONTOS E APARELHOS</v>
          </cell>
          <cell r="C1310" t="str">
            <v>.</v>
          </cell>
          <cell r="D1310" t="str">
            <v>.</v>
          </cell>
          <cell r="E1310" t="str">
            <v>SIURB-E Jan/26</v>
          </cell>
        </row>
        <row r="1311">
          <cell r="A1311">
            <v>9062001</v>
          </cell>
          <cell r="B1311" t="str">
            <v>RETIRADA DE SOQUETES EM LUMINÁRIAS</v>
          </cell>
          <cell r="C1311" t="str">
            <v>UN</v>
          </cell>
          <cell r="D1311">
            <v>15.43</v>
          </cell>
          <cell r="E1311" t="str">
            <v>SIURB-E Jan/26</v>
          </cell>
        </row>
        <row r="1312">
          <cell r="A1312">
            <v>9062002</v>
          </cell>
          <cell r="B1312" t="str">
            <v>RETIRADA DE REATOR EM LUMINÁRIA FLUORESCENTE</v>
          </cell>
          <cell r="C1312" t="str">
            <v>UN</v>
          </cell>
          <cell r="D1312">
            <v>6.17</v>
          </cell>
          <cell r="E1312" t="str">
            <v>SIURB-E Jan/26</v>
          </cell>
        </row>
        <row r="1313">
          <cell r="A1313">
            <v>9062003</v>
          </cell>
          <cell r="B1313" t="str">
            <v>RETIRADA DE LÂMPADA INCANDESCENTE OU FLUORESCENTE</v>
          </cell>
          <cell r="C1313" t="str">
            <v>UN</v>
          </cell>
          <cell r="D1313">
            <v>2.59</v>
          </cell>
          <cell r="E1313" t="str">
            <v>SIURB-E Jan/26</v>
          </cell>
        </row>
        <row r="1314">
          <cell r="A1314">
            <v>9062004</v>
          </cell>
          <cell r="B1314" t="str">
            <v>RETIRADA DE LÂMPADA VAPOR DE MERCÚRIO, SÓDIO OU MISTA</v>
          </cell>
          <cell r="C1314" t="str">
            <v>UN</v>
          </cell>
          <cell r="D1314">
            <v>18.52</v>
          </cell>
          <cell r="E1314" t="str">
            <v>SIURB-E Jan/26</v>
          </cell>
        </row>
        <row r="1315">
          <cell r="A1315">
            <v>9062005</v>
          </cell>
          <cell r="B1315" t="str">
            <v>RETIRADA DE PLACA DIFUSORA PARA LÂMPADA FLUORESCENTE</v>
          </cell>
          <cell r="C1315" t="str">
            <v>UN</v>
          </cell>
          <cell r="D1315">
            <v>2.59</v>
          </cell>
          <cell r="E1315" t="str">
            <v>SIURB-E Jan/26</v>
          </cell>
        </row>
        <row r="1316">
          <cell r="A1316">
            <v>9062010</v>
          </cell>
          <cell r="B1316" t="str">
            <v>RETIRADA DE LUMINÁRIA INTERNA PARA LÂMPADA INCANDESCENTE</v>
          </cell>
          <cell r="C1316" t="str">
            <v>UN</v>
          </cell>
          <cell r="D1316">
            <v>24.69</v>
          </cell>
          <cell r="E1316" t="str">
            <v>SIURB-E Jan/26</v>
          </cell>
        </row>
        <row r="1317">
          <cell r="A1317">
            <v>9062011</v>
          </cell>
          <cell r="B1317" t="str">
            <v>RETIRADA DE LUMINÁRIA INTERNA PARA LÂMPADA FLUORESCENTE</v>
          </cell>
          <cell r="C1317" t="str">
            <v>UN</v>
          </cell>
          <cell r="D1317">
            <v>46.29</v>
          </cell>
          <cell r="E1317" t="str">
            <v>SIURB-E Jan/26</v>
          </cell>
        </row>
        <row r="1318">
          <cell r="A1318">
            <v>9062012</v>
          </cell>
          <cell r="B1318" t="str">
            <v>RETIRADA DE LUMINÁRIA EXTERNA INSTALADA EM POSTE</v>
          </cell>
          <cell r="C1318" t="str">
            <v>UN</v>
          </cell>
          <cell r="D1318">
            <v>92.58</v>
          </cell>
          <cell r="E1318" t="str">
            <v>SIURB-E Jan/26</v>
          </cell>
        </row>
        <row r="1319">
          <cell r="A1319">
            <v>9062013</v>
          </cell>
          <cell r="B1319" t="str">
            <v>RETIRADA DE LUMINÁRIA EXTERNA INSTALADA EM BRAÇO DE FERRO</v>
          </cell>
          <cell r="C1319" t="str">
            <v>UN</v>
          </cell>
          <cell r="D1319">
            <v>92.58</v>
          </cell>
          <cell r="E1319" t="str">
            <v>SIURB-E Jan/26</v>
          </cell>
        </row>
        <row r="1320">
          <cell r="A1320">
            <v>9062014</v>
          </cell>
          <cell r="B1320" t="str">
            <v>RETIRADA DE LUMINÁRIA A PROVA DE TEMPO, GASES E VAPOR</v>
          </cell>
          <cell r="C1320" t="str">
            <v>UN</v>
          </cell>
          <cell r="D1320">
            <v>30.86</v>
          </cell>
          <cell r="E1320" t="str">
            <v>SIURB-E Jan/26</v>
          </cell>
        </row>
        <row r="1321">
          <cell r="A1321">
            <v>9062018</v>
          </cell>
          <cell r="B1321" t="str">
            <v>RETIRADA DE PROJETOR DE FACHADA</v>
          </cell>
          <cell r="C1321" t="str">
            <v>UN</v>
          </cell>
          <cell r="D1321">
            <v>92.58</v>
          </cell>
          <cell r="E1321" t="str">
            <v>SIURB-E Jan/26</v>
          </cell>
        </row>
        <row r="1322">
          <cell r="A1322">
            <v>9062019</v>
          </cell>
          <cell r="B1322" t="str">
            <v>RETIRADA DE PROJETOR DE JARDIM</v>
          </cell>
          <cell r="C1322" t="str">
            <v>UN</v>
          </cell>
          <cell r="D1322">
            <v>61.72</v>
          </cell>
          <cell r="E1322" t="str">
            <v>SIURB-E Jan/26</v>
          </cell>
        </row>
        <row r="1323">
          <cell r="A1323">
            <v>9062025</v>
          </cell>
          <cell r="B1323" t="str">
            <v>RETIRADA DE BRAÇO DE LUMINÁRIA</v>
          </cell>
          <cell r="C1323" t="str">
            <v>UN</v>
          </cell>
          <cell r="D1323">
            <v>61.72</v>
          </cell>
          <cell r="E1323" t="str">
            <v>SIURB-E Jan/26</v>
          </cell>
        </row>
        <row r="1324">
          <cell r="A1324">
            <v>9062030</v>
          </cell>
          <cell r="B1324" t="str">
            <v>RETIRADA DE LÂMPADA LED</v>
          </cell>
          <cell r="C1324" t="str">
            <v>UN</v>
          </cell>
          <cell r="D1324">
            <v>5.44</v>
          </cell>
          <cell r="E1324" t="str">
            <v>SIURB-E Jan/26</v>
          </cell>
        </row>
        <row r="1325">
          <cell r="A1325">
            <v>9062031</v>
          </cell>
          <cell r="B1325" t="str">
            <v>RETIRADA DE LÂMPADA LED TUBULAR</v>
          </cell>
          <cell r="C1325" t="str">
            <v>UN</v>
          </cell>
          <cell r="D1325">
            <v>5.44</v>
          </cell>
          <cell r="E1325" t="str">
            <v>SIURB-E Jan/26</v>
          </cell>
        </row>
        <row r="1326">
          <cell r="A1326">
            <v>9063000</v>
          </cell>
          <cell r="B1326" t="str">
            <v>RETIRADAS - PÁRA-RAIOS E OUTROS</v>
          </cell>
          <cell r="C1326" t="str">
            <v>.</v>
          </cell>
          <cell r="D1326" t="str">
            <v>.</v>
          </cell>
          <cell r="E1326" t="str">
            <v>SIURB-E Jan/26</v>
          </cell>
        </row>
        <row r="1327">
          <cell r="A1327">
            <v>9063014</v>
          </cell>
          <cell r="B1327" t="str">
            <v>RETIRADA DE CORDOALHA DE COBRE NÚ</v>
          </cell>
          <cell r="C1327" t="str">
            <v>M</v>
          </cell>
          <cell r="D1327">
            <v>12.34</v>
          </cell>
          <cell r="E1327" t="str">
            <v>SIURB-E Jan/26</v>
          </cell>
        </row>
        <row r="1328">
          <cell r="A1328">
            <v>9063015</v>
          </cell>
          <cell r="B1328" t="str">
            <v>RETIRADA DE CORDOALHA DE COBRE NÚ PARA ATERRAMENTO</v>
          </cell>
          <cell r="C1328" t="str">
            <v>M</v>
          </cell>
          <cell r="D1328">
            <v>15.43</v>
          </cell>
          <cell r="E1328" t="str">
            <v>SIURB-E Jan/26</v>
          </cell>
        </row>
        <row r="1329">
          <cell r="A1329">
            <v>9063016</v>
          </cell>
          <cell r="B1329" t="str">
            <v>RETIRADA DE CONECTOR TIPO "SPLIT-BOLT"</v>
          </cell>
          <cell r="C1329" t="str">
            <v>UN</v>
          </cell>
          <cell r="D1329">
            <v>12.34</v>
          </cell>
          <cell r="E1329" t="str">
            <v>SIURB-E Jan/26</v>
          </cell>
        </row>
        <row r="1330">
          <cell r="A1330">
            <v>9063060</v>
          </cell>
          <cell r="B1330" t="str">
            <v>RETIRADA DE POSTE DE FERRO, INCLUSIVE BASE DE FIXAÇÃO</v>
          </cell>
          <cell r="C1330" t="str">
            <v>UN</v>
          </cell>
          <cell r="D1330">
            <v>308.58999999999997</v>
          </cell>
          <cell r="E1330" t="str">
            <v>SIURB-E Jan/26</v>
          </cell>
        </row>
        <row r="1331">
          <cell r="A1331">
            <v>9063061</v>
          </cell>
          <cell r="B1331" t="str">
            <v>RETIRADA DE POSTE DE FERRO ENGASTADO NO SOLO</v>
          </cell>
          <cell r="C1331" t="str">
            <v>UN</v>
          </cell>
          <cell r="D1331">
            <v>493.74</v>
          </cell>
          <cell r="E1331" t="str">
            <v>SIURB-E Jan/26</v>
          </cell>
        </row>
        <row r="1332">
          <cell r="A1332">
            <v>9063062</v>
          </cell>
          <cell r="B1332" t="str">
            <v>RETIRADA DE POSTE DE CONCRETO EM REDE DE ENERGIA</v>
          </cell>
          <cell r="C1332" t="str">
            <v>UN</v>
          </cell>
          <cell r="D1332">
            <v>696.96</v>
          </cell>
          <cell r="E1332" t="str">
            <v>SIURB-E Jan/26</v>
          </cell>
        </row>
        <row r="1333">
          <cell r="A1333">
            <v>9064000</v>
          </cell>
          <cell r="B1333" t="str">
            <v>RETIRADAS - CABINE PRIMÁRIA</v>
          </cell>
          <cell r="C1333" t="str">
            <v>.</v>
          </cell>
          <cell r="D1333" t="str">
            <v>.</v>
          </cell>
          <cell r="E1333" t="str">
            <v>SIURB-E Jan/26</v>
          </cell>
        </row>
        <row r="1334">
          <cell r="A1334">
            <v>9064001</v>
          </cell>
          <cell r="B1334" t="str">
            <v>RETIRADA DE ISOLADOR TIPO DISCO INCLUSIVE GANCHO DE SUSTENTAÇÃO</v>
          </cell>
          <cell r="C1334" t="str">
            <v>UN</v>
          </cell>
          <cell r="D1334">
            <v>61.72</v>
          </cell>
          <cell r="E1334" t="str">
            <v>SIURB-E Jan/26</v>
          </cell>
        </row>
        <row r="1335">
          <cell r="A1335">
            <v>9064002</v>
          </cell>
          <cell r="B1335" t="str">
            <v>RETIRADA DE ISOLADOR TIPO CASTANHA INCLUSIVE GANCHO DE SUSTENTAÇÃO</v>
          </cell>
          <cell r="C1335" t="str">
            <v>UN</v>
          </cell>
          <cell r="D1335">
            <v>2.59</v>
          </cell>
          <cell r="E1335" t="str">
            <v>SIURB-E Jan/26</v>
          </cell>
        </row>
        <row r="1336">
          <cell r="A1336">
            <v>9064003</v>
          </cell>
          <cell r="B1336" t="str">
            <v>RETIRADA DE ISOLADOR TIPO PINO A.T. INCLUSIVE PINO</v>
          </cell>
          <cell r="C1336" t="str">
            <v>UN</v>
          </cell>
          <cell r="D1336">
            <v>15.43</v>
          </cell>
          <cell r="E1336" t="str">
            <v>SIURB-E Jan/26</v>
          </cell>
        </row>
        <row r="1337">
          <cell r="A1337">
            <v>9064004</v>
          </cell>
          <cell r="B1337" t="str">
            <v>RETIRADA DE ISOLADOR TIPO PEDESTAL PARA A.T.</v>
          </cell>
          <cell r="C1337" t="str">
            <v>UN</v>
          </cell>
          <cell r="D1337">
            <v>12.34</v>
          </cell>
          <cell r="E1337" t="str">
            <v>SIURB-E Jan/26</v>
          </cell>
        </row>
        <row r="1338">
          <cell r="A1338">
            <v>9064005</v>
          </cell>
          <cell r="B1338" t="str">
            <v>RETIRADA DE CRUZETA DE MADEIRA</v>
          </cell>
          <cell r="C1338" t="str">
            <v>UN</v>
          </cell>
          <cell r="D1338">
            <v>131.41</v>
          </cell>
          <cell r="E1338" t="str">
            <v>SIURB-E Jan/26</v>
          </cell>
        </row>
        <row r="1339">
          <cell r="A1339">
            <v>9064006</v>
          </cell>
          <cell r="B1339" t="str">
            <v>RETIRADA DE BUCHA DE PASSAGEM INTERNA/EXTERNA PARA A.T.</v>
          </cell>
          <cell r="C1339" t="str">
            <v>UN</v>
          </cell>
          <cell r="D1339">
            <v>24.69</v>
          </cell>
          <cell r="E1339" t="str">
            <v>SIURB-E Jan/26</v>
          </cell>
        </row>
        <row r="1340">
          <cell r="A1340">
            <v>9064007</v>
          </cell>
          <cell r="B1340" t="str">
            <v>RETIRADA DE CHAPA DE FERRO PARA BUCHA DE PASSAGEM</v>
          </cell>
          <cell r="C1340" t="str">
            <v>UN</v>
          </cell>
          <cell r="D1340">
            <v>24.69</v>
          </cell>
          <cell r="E1340" t="str">
            <v>SIURB-E Jan/26</v>
          </cell>
        </row>
        <row r="1341">
          <cell r="A1341">
            <v>9064008</v>
          </cell>
          <cell r="B1341" t="str">
            <v>RETIRADA DE VERGALHÃO DE COBRE 3/8"</v>
          </cell>
          <cell r="C1341" t="str">
            <v>M</v>
          </cell>
          <cell r="D1341">
            <v>12.34</v>
          </cell>
          <cell r="E1341" t="str">
            <v>SIURB-E Jan/26</v>
          </cell>
        </row>
        <row r="1342">
          <cell r="A1342">
            <v>9064009</v>
          </cell>
          <cell r="B1342" t="str">
            <v>RETIRADA DE TERMINAL OU CONECTOR PARA VERGALHÃO DE COBRE</v>
          </cell>
          <cell r="C1342" t="str">
            <v>UN</v>
          </cell>
          <cell r="D1342">
            <v>5.18</v>
          </cell>
          <cell r="E1342" t="str">
            <v>SIURB-E Jan/26</v>
          </cell>
        </row>
        <row r="1343">
          <cell r="A1343">
            <v>9064010</v>
          </cell>
          <cell r="B1343" t="str">
            <v>RETIRADA DE CHAVE SECCIONADORA TRIPOLAR CLASSE 15 K.V.</v>
          </cell>
          <cell r="C1343" t="str">
            <v>UN</v>
          </cell>
          <cell r="D1343">
            <v>175.22</v>
          </cell>
          <cell r="E1343" t="str">
            <v>SIURB-E Jan/26</v>
          </cell>
        </row>
        <row r="1344">
          <cell r="A1344">
            <v>9064011</v>
          </cell>
          <cell r="B1344" t="str">
            <v>RETIRADA DE TRANSFORMADOR DE POTENCIAL</v>
          </cell>
          <cell r="C1344" t="str">
            <v>UN</v>
          </cell>
          <cell r="D1344">
            <v>40.119999999999997</v>
          </cell>
          <cell r="E1344" t="str">
            <v>SIURB-E Jan/26</v>
          </cell>
        </row>
        <row r="1345">
          <cell r="A1345">
            <v>9064012</v>
          </cell>
          <cell r="B1345" t="str">
            <v>RETIRADA DE DISJUNTOR A.T. DE VOL. NORMAL OU REDUZIDO DE ÓLEO</v>
          </cell>
          <cell r="C1345" t="str">
            <v>UN</v>
          </cell>
          <cell r="D1345">
            <v>231.18</v>
          </cell>
          <cell r="E1345" t="str">
            <v>SIURB-E Jan/26</v>
          </cell>
        </row>
        <row r="1346">
          <cell r="A1346">
            <v>9064013</v>
          </cell>
          <cell r="B1346" t="str">
            <v>RETIRADA DE TRANSFORMADOR DE POTÊNCIA CLASSE 15 KV</v>
          </cell>
          <cell r="C1346" t="str">
            <v>UN</v>
          </cell>
          <cell r="D1346">
            <v>450.2</v>
          </cell>
          <cell r="E1346" t="str">
            <v>SIURB-E Jan/26</v>
          </cell>
        </row>
        <row r="1347">
          <cell r="A1347">
            <v>9064014</v>
          </cell>
          <cell r="B1347" t="str">
            <v>RETIRADA DE CHAVE FUSÍVEL TIPO MATHEUS</v>
          </cell>
          <cell r="C1347" t="str">
            <v>UN</v>
          </cell>
          <cell r="D1347">
            <v>92.58</v>
          </cell>
          <cell r="E1347" t="str">
            <v>SIURB-E Jan/26</v>
          </cell>
        </row>
        <row r="1348">
          <cell r="A1348">
            <v>9064015</v>
          </cell>
          <cell r="B1348" t="str">
            <v>RETIRADA DE SUPORTE DE TRANSFORMADOR EM POSTE</v>
          </cell>
          <cell r="C1348" t="str">
            <v>UN</v>
          </cell>
          <cell r="D1348">
            <v>41.43</v>
          </cell>
          <cell r="E1348" t="str">
            <v>SIURB-E Jan/26</v>
          </cell>
        </row>
        <row r="1349">
          <cell r="A1349">
            <v>9064016</v>
          </cell>
          <cell r="B1349" t="str">
            <v>RETIRADA DE CABO DE A.T. EM LINHA AÉREA ATÉ 35MM2</v>
          </cell>
          <cell r="C1349" t="str">
            <v>M</v>
          </cell>
          <cell r="D1349">
            <v>9.26</v>
          </cell>
          <cell r="E1349" t="str">
            <v>SIURB-E Jan/26</v>
          </cell>
        </row>
        <row r="1350">
          <cell r="A1350">
            <v>9064017</v>
          </cell>
          <cell r="B1350" t="str">
            <v>RETIRADA DE PÁRA-RAIO TIPO CRISTAL VALVE 15KV</v>
          </cell>
          <cell r="C1350" t="str">
            <v>UN</v>
          </cell>
          <cell r="D1350">
            <v>92.47</v>
          </cell>
          <cell r="E1350" t="str">
            <v>SIURB-E Jan/26</v>
          </cell>
        </row>
        <row r="1351">
          <cell r="A1351">
            <v>9064018</v>
          </cell>
          <cell r="B1351" t="str">
            <v>RETIRADA DE CONTATORES E RELÊS EM GERAL</v>
          </cell>
          <cell r="C1351" t="str">
            <v>UN</v>
          </cell>
          <cell r="D1351">
            <v>182.27</v>
          </cell>
          <cell r="E1351" t="str">
            <v>SIURB-E Jan/26</v>
          </cell>
        </row>
        <row r="1352">
          <cell r="A1352">
            <v>9064023</v>
          </cell>
          <cell r="B1352" t="str">
            <v>RETIRADA DE FUSÍVEL EM ALTA TENSÃO TIPO "HH"</v>
          </cell>
          <cell r="C1352" t="str">
            <v>UN</v>
          </cell>
          <cell r="D1352">
            <v>30.86</v>
          </cell>
          <cell r="E1352" t="str">
            <v>SIURB-E Jan/26</v>
          </cell>
        </row>
        <row r="1353">
          <cell r="A1353">
            <v>9064024</v>
          </cell>
          <cell r="B1353" t="str">
            <v>RETIRADA DE ELO FUSÍVEL EM CHAVE TIPO MATHEUS</v>
          </cell>
          <cell r="C1353" t="str">
            <v>UN</v>
          </cell>
          <cell r="D1353">
            <v>18.52</v>
          </cell>
          <cell r="E1353" t="str">
            <v>SIURB-E Jan/26</v>
          </cell>
        </row>
        <row r="1354">
          <cell r="A1354">
            <v>9070000</v>
          </cell>
          <cell r="B1354" t="str">
            <v>RECOLOCAÇÕES - ENTRADA E DISTRIBUIÇÃO</v>
          </cell>
          <cell r="C1354" t="str">
            <v>.</v>
          </cell>
          <cell r="D1354" t="str">
            <v>.</v>
          </cell>
          <cell r="E1354" t="str">
            <v>SIURB-E Jan/26</v>
          </cell>
        </row>
        <row r="1355">
          <cell r="A1355">
            <v>9070001</v>
          </cell>
          <cell r="B1355" t="str">
            <v>RECOLOCAÇÃO DE POSTE DE ENTRADA DE ENERGIA EM BAIXA TENSÃO - GALVANIZADO</v>
          </cell>
          <cell r="C1355" t="str">
            <v>UN</v>
          </cell>
          <cell r="D1355">
            <v>462.35</v>
          </cell>
          <cell r="E1355" t="str">
            <v>SIURB-E Jan/26</v>
          </cell>
        </row>
        <row r="1356">
          <cell r="A1356">
            <v>9070002</v>
          </cell>
          <cell r="B1356" t="str">
            <v>RECOLOCAÇÃO DE POSTE DE ENTRADA DE ENERGIA EM BAIXA TENSÃO - CONCRETO</v>
          </cell>
          <cell r="C1356" t="str">
            <v>UN</v>
          </cell>
          <cell r="D1356">
            <v>637.57000000000005</v>
          </cell>
          <cell r="E1356" t="str">
            <v>SIURB-E Jan/26</v>
          </cell>
        </row>
        <row r="1357">
          <cell r="A1357">
            <v>9070003</v>
          </cell>
          <cell r="B1357" t="str">
            <v>RECOLOCAÇÃO DE CAIXA DE ENTRADA DE ENERGIA EM BAIXA TENSÃO</v>
          </cell>
          <cell r="C1357" t="str">
            <v>UN</v>
          </cell>
          <cell r="D1357">
            <v>308.58999999999997</v>
          </cell>
          <cell r="E1357" t="str">
            <v>SIURB-E Jan/26</v>
          </cell>
        </row>
        <row r="1358">
          <cell r="A1358">
            <v>9070004</v>
          </cell>
          <cell r="B1358" t="str">
            <v>RECOLOCAÇÃO DE ARMAÇÃO TIPO BRAQUETE</v>
          </cell>
          <cell r="C1358" t="str">
            <v>UN</v>
          </cell>
          <cell r="D1358">
            <v>24.69</v>
          </cell>
          <cell r="E1358" t="str">
            <v>SIURB-E Jan/26</v>
          </cell>
        </row>
        <row r="1359">
          <cell r="A1359">
            <v>9070005</v>
          </cell>
          <cell r="B1359" t="str">
            <v>RECOLOCAÇÃO DE CABEÇOTE TIPO "TELESP"</v>
          </cell>
          <cell r="C1359" t="str">
            <v>UN</v>
          </cell>
          <cell r="D1359">
            <v>24.69</v>
          </cell>
          <cell r="E1359" t="str">
            <v>SIURB-E Jan/26</v>
          </cell>
        </row>
        <row r="1360">
          <cell r="A1360">
            <v>9070008</v>
          </cell>
          <cell r="B1360" t="str">
            <v>RECOLOCAÇÃO DE CONDULETE</v>
          </cell>
          <cell r="C1360" t="str">
            <v>UN</v>
          </cell>
          <cell r="D1360">
            <v>30.86</v>
          </cell>
          <cell r="E1360" t="str">
            <v>SIURB-E Jan/26</v>
          </cell>
        </row>
        <row r="1361">
          <cell r="A1361">
            <v>9070009</v>
          </cell>
          <cell r="B1361" t="str">
            <v>RECOLOCAÇÃO DE PERFILADOS</v>
          </cell>
          <cell r="C1361" t="str">
            <v>M</v>
          </cell>
          <cell r="D1361">
            <v>30.86</v>
          </cell>
          <cell r="E1361" t="str">
            <v>SIURB-E Jan/26</v>
          </cell>
        </row>
        <row r="1362">
          <cell r="A1362">
            <v>9070012</v>
          </cell>
          <cell r="B1362" t="str">
            <v>RECOLOCAÇÃO DE ELETRODUTOS APARENTES - ATÉ 2"</v>
          </cell>
          <cell r="C1362" t="str">
            <v>M</v>
          </cell>
          <cell r="D1362">
            <v>18.52</v>
          </cell>
          <cell r="E1362" t="str">
            <v>SIURB-E Jan/26</v>
          </cell>
        </row>
        <row r="1363">
          <cell r="A1363">
            <v>9070013</v>
          </cell>
          <cell r="B1363" t="str">
            <v>RECOLOCAÇÃO DE ELETRODUTOS APARENTES - ACIMA DE 2"</v>
          </cell>
          <cell r="C1363" t="str">
            <v>M</v>
          </cell>
          <cell r="D1363">
            <v>37.03</v>
          </cell>
          <cell r="E1363" t="str">
            <v>SIURB-E Jan/26</v>
          </cell>
        </row>
        <row r="1364">
          <cell r="A1364">
            <v>9070014</v>
          </cell>
          <cell r="B1364" t="str">
            <v>RECOLOCAÇÃO DE FIO EMBUTIDO - ATÉ 16MM2</v>
          </cell>
          <cell r="C1364" t="str">
            <v>M</v>
          </cell>
          <cell r="D1364">
            <v>3.09</v>
          </cell>
          <cell r="E1364" t="str">
            <v>SIURB-E Jan/26</v>
          </cell>
        </row>
        <row r="1365">
          <cell r="A1365">
            <v>9070015</v>
          </cell>
          <cell r="B1365" t="str">
            <v>RECOLOCAÇÃO DE CABO EMBUTIDO - ACIMA DE 16MM2</v>
          </cell>
          <cell r="C1365" t="str">
            <v>M</v>
          </cell>
          <cell r="D1365">
            <v>43.2</v>
          </cell>
          <cell r="E1365" t="str">
            <v>SIURB-E Jan/26</v>
          </cell>
        </row>
        <row r="1366">
          <cell r="A1366">
            <v>9070016</v>
          </cell>
          <cell r="B1366" t="str">
            <v>RECOLOCAÇÃO DE FIO APARENTE - ATÉ 16MM2</v>
          </cell>
          <cell r="C1366" t="str">
            <v>M</v>
          </cell>
          <cell r="D1366">
            <v>1.85</v>
          </cell>
          <cell r="E1366" t="str">
            <v>SIURB-E Jan/26</v>
          </cell>
        </row>
        <row r="1367">
          <cell r="A1367">
            <v>9070017</v>
          </cell>
          <cell r="B1367" t="str">
            <v>RECOLOCAÇÃO DE CABO APARENTE - ACIMA DE 16MM2</v>
          </cell>
          <cell r="C1367" t="str">
            <v>M</v>
          </cell>
          <cell r="D1367">
            <v>18.52</v>
          </cell>
          <cell r="E1367" t="str">
            <v>SIURB-E Jan/26</v>
          </cell>
        </row>
        <row r="1368">
          <cell r="A1368">
            <v>9070018</v>
          </cell>
          <cell r="B1368" t="str">
            <v>RECOLOCAÇÃO DE TERMINAIS OU CONECTORES DE PRESSÃO PARA CABOS</v>
          </cell>
          <cell r="C1368" t="str">
            <v>UN</v>
          </cell>
          <cell r="D1368">
            <v>24.69</v>
          </cell>
          <cell r="E1368" t="str">
            <v>SIURB-E Jan/26</v>
          </cell>
        </row>
        <row r="1369">
          <cell r="A1369">
            <v>9070020</v>
          </cell>
          <cell r="B1369" t="str">
            <v>RECOLOCAÇÃO DE SUPORTE-ISOLADOR TIPO ROLDANA</v>
          </cell>
          <cell r="C1369" t="str">
            <v>UN</v>
          </cell>
          <cell r="D1369">
            <v>18.52</v>
          </cell>
          <cell r="E1369" t="str">
            <v>SIURB-E Jan/26</v>
          </cell>
        </row>
        <row r="1370">
          <cell r="A1370">
            <v>9071000</v>
          </cell>
          <cell r="B1370" t="str">
            <v>RECOLOCAÇÕES - CAIXAS E QUADROS</v>
          </cell>
          <cell r="C1370" t="str">
            <v>.</v>
          </cell>
          <cell r="D1370" t="str">
            <v>.</v>
          </cell>
          <cell r="E1370" t="str">
            <v>SIURB-E Jan/26</v>
          </cell>
        </row>
        <row r="1371">
          <cell r="A1371">
            <v>9071010</v>
          </cell>
          <cell r="B1371" t="str">
            <v>RECOLOCAÇÃO DE BARRAMENTOS EM QUADROS ELÉTRICOS</v>
          </cell>
          <cell r="C1371" t="str">
            <v>M</v>
          </cell>
          <cell r="D1371">
            <v>61.72</v>
          </cell>
          <cell r="E1371" t="str">
            <v>SIURB-E Jan/26</v>
          </cell>
        </row>
        <row r="1372">
          <cell r="A1372">
            <v>9071011</v>
          </cell>
          <cell r="B1372" t="str">
            <v>RECOLOCAÇÃO DE ISOLADORES EM QUADROS ELÉTRICOS</v>
          </cell>
          <cell r="C1372" t="str">
            <v>UN</v>
          </cell>
          <cell r="D1372">
            <v>15.43</v>
          </cell>
          <cell r="E1372" t="str">
            <v>SIURB-E Jan/26</v>
          </cell>
        </row>
        <row r="1373">
          <cell r="A1373">
            <v>9071015</v>
          </cell>
          <cell r="B1373" t="str">
            <v>RECOLOCAÇÃO DE DISJUNTOR AUTOMÁTICO UNIPOLAR ATÉ 50A</v>
          </cell>
          <cell r="C1373" t="str">
            <v>UN</v>
          </cell>
          <cell r="D1373">
            <v>30.86</v>
          </cell>
          <cell r="E1373" t="str">
            <v>SIURB-E Jan/26</v>
          </cell>
        </row>
        <row r="1374">
          <cell r="A1374">
            <v>9071016</v>
          </cell>
          <cell r="B1374" t="str">
            <v>RECOLOCAÇÃO DE DISJUNTOR AUTOMÁTICO BIPOLAR ATÉ 50A</v>
          </cell>
          <cell r="C1374" t="str">
            <v>UN</v>
          </cell>
          <cell r="D1374">
            <v>49.37</v>
          </cell>
          <cell r="E1374" t="str">
            <v>SIURB-E Jan/26</v>
          </cell>
        </row>
        <row r="1375">
          <cell r="A1375">
            <v>9071017</v>
          </cell>
          <cell r="B1375" t="str">
            <v>RECOLOCAÇÃO DE DISJUNTOR AUTOMÁTICO TRIPOLAR ATÉ 50A</v>
          </cell>
          <cell r="C1375" t="str">
            <v>UN</v>
          </cell>
          <cell r="D1375">
            <v>92.58</v>
          </cell>
          <cell r="E1375" t="str">
            <v>SIURB-E Jan/26</v>
          </cell>
        </row>
        <row r="1376">
          <cell r="A1376">
            <v>9071025</v>
          </cell>
          <cell r="B1376" t="str">
            <v>RECOLOCAÇÃO DE CAIXA PARA FUSÍVEL OU TOMADA, INSTALADA EM PERFILADOS</v>
          </cell>
          <cell r="C1376" t="str">
            <v>UN</v>
          </cell>
          <cell r="D1376">
            <v>30.86</v>
          </cell>
          <cell r="E1376" t="str">
            <v>SIURB-E Jan/26</v>
          </cell>
        </row>
        <row r="1377">
          <cell r="A1377">
            <v>9071026</v>
          </cell>
          <cell r="B1377" t="str">
            <v>RECOLOCAÇÃO DE QUADRO DE DISTRIBUIÇÃO OU CAIXA DE PASSAGEM</v>
          </cell>
          <cell r="C1377" t="str">
            <v>M2</v>
          </cell>
          <cell r="D1377">
            <v>376.79</v>
          </cell>
          <cell r="E1377" t="str">
            <v>SIURB-E Jan/26</v>
          </cell>
        </row>
        <row r="1378">
          <cell r="A1378">
            <v>9071030</v>
          </cell>
          <cell r="B1378" t="str">
            <v>RECOLOCAÇÃO DE FECHADURA DE QUADRO DE DISTRIBUIÇÃO OU CAIXA DE PASSAGEM</v>
          </cell>
          <cell r="C1378" t="str">
            <v>UN</v>
          </cell>
          <cell r="D1378">
            <v>15.43</v>
          </cell>
          <cell r="E1378" t="str">
            <v>SIURB-E Jan/26</v>
          </cell>
        </row>
        <row r="1379">
          <cell r="A1379">
            <v>9071032</v>
          </cell>
          <cell r="B1379" t="str">
            <v>RECOLOCAÇÃO DE DISJUNTOR AUTOMÁTICO TIPO "QUICK-LAG"</v>
          </cell>
          <cell r="C1379" t="str">
            <v>UN</v>
          </cell>
          <cell r="D1379">
            <v>18.52</v>
          </cell>
          <cell r="E1379" t="str">
            <v>SIURB-E Jan/26</v>
          </cell>
        </row>
        <row r="1380">
          <cell r="A1380">
            <v>9071034</v>
          </cell>
          <cell r="B1380" t="str">
            <v>RECOLOCAÇÃO DE BASE EM CHAPA DE FERRO, PARA DISJUNTOR TIPO "QUICK-LAG"</v>
          </cell>
          <cell r="C1380" t="str">
            <v>UN</v>
          </cell>
          <cell r="D1380">
            <v>61.72</v>
          </cell>
          <cell r="E1380" t="str">
            <v>SIURB-E Jan/26</v>
          </cell>
        </row>
        <row r="1381">
          <cell r="A1381">
            <v>9071035</v>
          </cell>
          <cell r="B1381" t="str">
            <v>RECOLOCAÇÃO DE CAPACITOR PARA CORREÇÃO DE FATOR DE POTÊNCIA</v>
          </cell>
          <cell r="C1381" t="str">
            <v>UN</v>
          </cell>
          <cell r="D1381">
            <v>709.22</v>
          </cell>
          <cell r="E1381" t="str">
            <v>SIURB-E Jan/26</v>
          </cell>
        </row>
        <row r="1382">
          <cell r="A1382">
            <v>9071037</v>
          </cell>
          <cell r="B1382" t="str">
            <v>RECOLOCAÇÃO DE CHAVE SECCIONADA OU BASE PARA FUSÍVEL TIPO NH-UNIPOLAR</v>
          </cell>
          <cell r="C1382" t="str">
            <v>UN</v>
          </cell>
          <cell r="D1382">
            <v>43.2</v>
          </cell>
          <cell r="E1382" t="str">
            <v>SIURB-E Jan/26</v>
          </cell>
        </row>
        <row r="1383">
          <cell r="A1383">
            <v>9071038</v>
          </cell>
          <cell r="B1383" t="str">
            <v>RECOLOCAÇÃO DE CHAVE SECCIONADA OU BASE PARA FUSÍVEL TIPO NH-TRIPOLAR</v>
          </cell>
          <cell r="C1383" t="str">
            <v>UN</v>
          </cell>
          <cell r="D1383">
            <v>61.72</v>
          </cell>
          <cell r="E1383" t="str">
            <v>SIURB-E Jan/26</v>
          </cell>
        </row>
        <row r="1384">
          <cell r="A1384">
            <v>9071039</v>
          </cell>
          <cell r="B1384" t="str">
            <v>RECOLOCAÇÃO DE BASE DE FUSÍVEIS TIPO " DIAZED"</v>
          </cell>
          <cell r="C1384" t="str">
            <v>UN</v>
          </cell>
          <cell r="D1384">
            <v>30.86</v>
          </cell>
          <cell r="E1384" t="str">
            <v>SIURB-E Jan/26</v>
          </cell>
        </row>
        <row r="1385">
          <cell r="A1385">
            <v>9071040</v>
          </cell>
          <cell r="B1385" t="str">
            <v>RECOLOCAÇÃO DE BARRAMENTO DE COBRE</v>
          </cell>
          <cell r="C1385" t="str">
            <v>UN</v>
          </cell>
          <cell r="D1385">
            <v>30.86</v>
          </cell>
          <cell r="E1385" t="str">
            <v>SIURB-E Jan/26</v>
          </cell>
        </row>
        <row r="1386">
          <cell r="A1386">
            <v>9072000</v>
          </cell>
          <cell r="B1386" t="str">
            <v>RECOLOCAÇÕES - PONTOS E APARELHOS</v>
          </cell>
          <cell r="C1386" t="str">
            <v>.</v>
          </cell>
          <cell r="D1386" t="str">
            <v>.</v>
          </cell>
          <cell r="E1386" t="str">
            <v>SIURB-E Jan/26</v>
          </cell>
        </row>
        <row r="1387">
          <cell r="A1387">
            <v>9072001</v>
          </cell>
          <cell r="B1387" t="str">
            <v>RECOLOCAÇÃO DE SOQUETES EM LUMINÁRIAS</v>
          </cell>
          <cell r="C1387" t="str">
            <v>UN</v>
          </cell>
          <cell r="D1387">
            <v>18.52</v>
          </cell>
          <cell r="E1387" t="str">
            <v>SIURB-E Jan/26</v>
          </cell>
        </row>
        <row r="1388">
          <cell r="A1388">
            <v>9072002</v>
          </cell>
          <cell r="B1388" t="str">
            <v>RECOLOCAÇÃO DE REATOR EM LUMINÁRIA FLUORESCENTE</v>
          </cell>
          <cell r="C1388" t="str">
            <v>UN</v>
          </cell>
          <cell r="D1388">
            <v>40.119999999999997</v>
          </cell>
          <cell r="E1388" t="str">
            <v>SIURB-E Jan/26</v>
          </cell>
        </row>
        <row r="1389">
          <cell r="A1389">
            <v>9072003</v>
          </cell>
          <cell r="B1389" t="str">
            <v>RECOLOCAÇÃO DE LÂMPADA FLUORESCENTE</v>
          </cell>
          <cell r="C1389" t="str">
            <v>UN</v>
          </cell>
          <cell r="D1389">
            <v>2.59</v>
          </cell>
          <cell r="E1389" t="str">
            <v>SIURB-E Jan/26</v>
          </cell>
        </row>
        <row r="1390">
          <cell r="A1390">
            <v>9072004</v>
          </cell>
          <cell r="B1390" t="str">
            <v>RECOLOCAÇÃO DE LÂMPADA VAPOR DE MERCÚRIO, SÓDIO OU MISTA</v>
          </cell>
          <cell r="C1390" t="str">
            <v>UN</v>
          </cell>
          <cell r="D1390">
            <v>18.52</v>
          </cell>
          <cell r="E1390" t="str">
            <v>SIURB-E Jan/26</v>
          </cell>
        </row>
        <row r="1391">
          <cell r="A1391">
            <v>9072005</v>
          </cell>
          <cell r="B1391" t="str">
            <v>RECOLOCAÇÃO DE PLACA DIFUSORA PARA LÂMPADA FLUORESCENTE</v>
          </cell>
          <cell r="C1391" t="str">
            <v>UN</v>
          </cell>
          <cell r="D1391">
            <v>2.59</v>
          </cell>
          <cell r="E1391" t="str">
            <v>SIURB-E Jan/26</v>
          </cell>
        </row>
        <row r="1392">
          <cell r="A1392">
            <v>9072011</v>
          </cell>
          <cell r="B1392" t="str">
            <v>RECOLOCAÇÃO DE LUMINÁRIA INTERNA PARA LÂMPADA FLUORESCENTE</v>
          </cell>
          <cell r="C1392" t="str">
            <v>UN</v>
          </cell>
          <cell r="D1392">
            <v>92.58</v>
          </cell>
          <cell r="E1392" t="str">
            <v>SIURB-E Jan/26</v>
          </cell>
        </row>
        <row r="1393">
          <cell r="A1393">
            <v>9072012</v>
          </cell>
          <cell r="B1393" t="str">
            <v>RECOLOCAÇÃO DE LUMINÁRIA EXTERNA INSTALADA EM POSTE</v>
          </cell>
          <cell r="C1393" t="str">
            <v>UN</v>
          </cell>
          <cell r="D1393">
            <v>246.87</v>
          </cell>
          <cell r="E1393" t="str">
            <v>SIURB-E Jan/26</v>
          </cell>
        </row>
        <row r="1394">
          <cell r="A1394">
            <v>9072013</v>
          </cell>
          <cell r="B1394" t="str">
            <v>RECOLOCAÇÃO DE LUMINÁRIA EXTERNA INSTALADA EM BRAÇO DE FERRO</v>
          </cell>
          <cell r="C1394" t="str">
            <v>UN</v>
          </cell>
          <cell r="D1394">
            <v>123.43</v>
          </cell>
          <cell r="E1394" t="str">
            <v>SIURB-E Jan/26</v>
          </cell>
        </row>
        <row r="1395">
          <cell r="A1395">
            <v>9072014</v>
          </cell>
          <cell r="B1395" t="str">
            <v>RECOLOCAÇÃO DE LUMINÁRIA A PROVA DE TEMPO, GASES E VAPOR</v>
          </cell>
          <cell r="C1395" t="str">
            <v>UN</v>
          </cell>
          <cell r="D1395">
            <v>61.72</v>
          </cell>
          <cell r="E1395" t="str">
            <v>SIURB-E Jan/26</v>
          </cell>
        </row>
        <row r="1396">
          <cell r="A1396">
            <v>9072018</v>
          </cell>
          <cell r="B1396" t="str">
            <v>RECOLOCAÇÃO DE PROJETOR DE FACHADA</v>
          </cell>
          <cell r="C1396" t="str">
            <v>UN</v>
          </cell>
          <cell r="D1396">
            <v>61.72</v>
          </cell>
          <cell r="E1396" t="str">
            <v>SIURB-E Jan/26</v>
          </cell>
        </row>
        <row r="1397">
          <cell r="A1397">
            <v>9072019</v>
          </cell>
          <cell r="B1397" t="str">
            <v>RECOLOCAÇÃO DE PROJETOR DE JARDIM</v>
          </cell>
          <cell r="C1397" t="str">
            <v>UN</v>
          </cell>
          <cell r="D1397">
            <v>49.37</v>
          </cell>
          <cell r="E1397" t="str">
            <v>SIURB-E Jan/26</v>
          </cell>
        </row>
        <row r="1398">
          <cell r="A1398">
            <v>9072025</v>
          </cell>
          <cell r="B1398" t="str">
            <v>RECOLOCAÇÃO DE BRAÇO DE LUMINÁRIA</v>
          </cell>
          <cell r="C1398" t="str">
            <v>UN</v>
          </cell>
          <cell r="D1398">
            <v>61.72</v>
          </cell>
          <cell r="E1398" t="str">
            <v>SIURB-E Jan/26</v>
          </cell>
        </row>
        <row r="1399">
          <cell r="A1399">
            <v>9072030</v>
          </cell>
          <cell r="B1399" t="str">
            <v>RECOLOCAÇÃO DE LÂMPADAS LED</v>
          </cell>
          <cell r="C1399" t="str">
            <v>UN</v>
          </cell>
          <cell r="D1399">
            <v>12.96</v>
          </cell>
          <cell r="E1399" t="str">
            <v>SIURB-E Jan/26</v>
          </cell>
        </row>
        <row r="1400">
          <cell r="A1400">
            <v>9073000</v>
          </cell>
          <cell r="B1400" t="str">
            <v>RECOLOCAÇÕES - PÁRA-RAIOS E OUTROS</v>
          </cell>
          <cell r="C1400" t="str">
            <v>.</v>
          </cell>
          <cell r="D1400" t="str">
            <v>.</v>
          </cell>
          <cell r="E1400" t="str">
            <v>SIURB-E Jan/26</v>
          </cell>
        </row>
        <row r="1401">
          <cell r="A1401">
            <v>9073014</v>
          </cell>
          <cell r="B1401" t="str">
            <v>RECOLOCAÇÃO DE CORDOALHA DE COBRE NÚ</v>
          </cell>
          <cell r="C1401" t="str">
            <v>M</v>
          </cell>
          <cell r="D1401">
            <v>30.86</v>
          </cell>
          <cell r="E1401" t="str">
            <v>SIURB-E Jan/26</v>
          </cell>
        </row>
        <row r="1402">
          <cell r="A1402">
            <v>9073015</v>
          </cell>
          <cell r="B1402" t="str">
            <v>RECOLOCAÇÃO CORDOALHA DE COBRE NÚ PARA ATERRAMENTO</v>
          </cell>
          <cell r="C1402" t="str">
            <v>M</v>
          </cell>
          <cell r="D1402">
            <v>30.86</v>
          </cell>
          <cell r="E1402" t="str">
            <v>SIURB-E Jan/26</v>
          </cell>
        </row>
        <row r="1403">
          <cell r="A1403">
            <v>9073016</v>
          </cell>
          <cell r="B1403" t="str">
            <v>RECOLOCAÇÃO DE CONECTOR TIPO "SPLIT_BOLT"</v>
          </cell>
          <cell r="C1403" t="str">
            <v>UN</v>
          </cell>
          <cell r="D1403">
            <v>18.52</v>
          </cell>
          <cell r="E1403" t="str">
            <v>SIURB-E Jan/26</v>
          </cell>
        </row>
        <row r="1404">
          <cell r="A1404">
            <v>9073060</v>
          </cell>
          <cell r="B1404" t="str">
            <v>RECOLOCAÇÃO DE POSTE DE FERRO, INCLUSIVE BASE DE FIXAÇÃO</v>
          </cell>
          <cell r="C1404" t="str">
            <v>UN</v>
          </cell>
          <cell r="D1404">
            <v>462.35</v>
          </cell>
          <cell r="E1404" t="str">
            <v>SIURB-E Jan/26</v>
          </cell>
        </row>
        <row r="1405">
          <cell r="A1405">
            <v>9073061</v>
          </cell>
          <cell r="B1405" t="str">
            <v>RECOLOCAÇÃO DE POSTE DE FERRO ENGASTADO NO SOLO</v>
          </cell>
          <cell r="C1405" t="str">
            <v>UN</v>
          </cell>
          <cell r="D1405">
            <v>637.57000000000005</v>
          </cell>
          <cell r="E1405" t="str">
            <v>SIURB-E Jan/26</v>
          </cell>
        </row>
        <row r="1406">
          <cell r="A1406">
            <v>9073062</v>
          </cell>
          <cell r="B1406" t="str">
            <v>RECOLOCAÇÃO DE POSTE DE CONCRETO EM REDE DE ENERGIA</v>
          </cell>
          <cell r="C1406" t="str">
            <v>UN</v>
          </cell>
          <cell r="D1406">
            <v>748.74</v>
          </cell>
          <cell r="E1406" t="str">
            <v>SIURB-E Jan/26</v>
          </cell>
        </row>
        <row r="1407">
          <cell r="A1407">
            <v>9074000</v>
          </cell>
          <cell r="B1407" t="str">
            <v>RECOLOCAÇÕES - CABINES PRIMÁRIAS</v>
          </cell>
          <cell r="C1407" t="str">
            <v>.</v>
          </cell>
          <cell r="D1407" t="str">
            <v>.</v>
          </cell>
          <cell r="E1407" t="str">
            <v>SIURB-E Jan/26</v>
          </cell>
        </row>
        <row r="1408">
          <cell r="A1408">
            <v>9074001</v>
          </cell>
          <cell r="B1408" t="str">
            <v>RECOLOCAÇÃO DE ISOLADOR TIPO DISCO INCLUSIVE GANCHO DE SUSTENTAÇÃO</v>
          </cell>
          <cell r="C1408" t="str">
            <v>UN</v>
          </cell>
          <cell r="D1408">
            <v>12.34</v>
          </cell>
          <cell r="E1408" t="str">
            <v>SIURB-E Jan/26</v>
          </cell>
        </row>
        <row r="1409">
          <cell r="A1409">
            <v>9074002</v>
          </cell>
          <cell r="B1409" t="str">
            <v>RECOLOCAÇÃO DE ISOLADOR TIPO CASTANHA INCLUSIVE GANCHO DE SUSTENTAÇÃO</v>
          </cell>
          <cell r="C1409" t="str">
            <v>UN</v>
          </cell>
          <cell r="D1409">
            <v>12.34</v>
          </cell>
          <cell r="E1409" t="str">
            <v>SIURB-E Jan/26</v>
          </cell>
        </row>
        <row r="1410">
          <cell r="A1410">
            <v>9074003</v>
          </cell>
          <cell r="B1410" t="str">
            <v>RECOLOCAÇÃO DE ISOLADOR TIPO PINO PARA A.T. INCLUSIVE PINO</v>
          </cell>
          <cell r="C1410" t="str">
            <v>UN</v>
          </cell>
          <cell r="D1410">
            <v>40.119999999999997</v>
          </cell>
          <cell r="E1410" t="str">
            <v>SIURB-E Jan/26</v>
          </cell>
        </row>
        <row r="1411">
          <cell r="A1411">
            <v>9074004</v>
          </cell>
          <cell r="B1411" t="str">
            <v>RECOLOCAÇÃO DE ISOLADOR TIPO PEDESTAL PARA A.T.</v>
          </cell>
          <cell r="C1411" t="str">
            <v>UN</v>
          </cell>
          <cell r="D1411">
            <v>37.03</v>
          </cell>
          <cell r="E1411" t="str">
            <v>SIURB-E Jan/26</v>
          </cell>
        </row>
        <row r="1412">
          <cell r="A1412">
            <v>9074005</v>
          </cell>
          <cell r="B1412" t="str">
            <v>RECOLOCAÇÃO DE CRUZETA DE MADEIRA</v>
          </cell>
          <cell r="C1412" t="str">
            <v>UN</v>
          </cell>
          <cell r="D1412">
            <v>175.22</v>
          </cell>
          <cell r="E1412" t="str">
            <v>SIURB-E Jan/26</v>
          </cell>
        </row>
        <row r="1413">
          <cell r="A1413">
            <v>9074006</v>
          </cell>
          <cell r="B1413" t="str">
            <v>RECOLOCAÇÃO DE BUCHA DE PASSAGEM INTERNA/EXTERNA PARA A.T.</v>
          </cell>
          <cell r="C1413" t="str">
            <v>UN</v>
          </cell>
          <cell r="D1413">
            <v>30.86</v>
          </cell>
          <cell r="E1413" t="str">
            <v>SIURB-E Jan/26</v>
          </cell>
        </row>
        <row r="1414">
          <cell r="A1414">
            <v>9074007</v>
          </cell>
          <cell r="B1414" t="str">
            <v>RECOLOCAÇÃO DE CHAPA DE FERRO PARA BUCHA DE PASSAGEM</v>
          </cell>
          <cell r="C1414" t="str">
            <v>UN</v>
          </cell>
          <cell r="D1414">
            <v>30.86</v>
          </cell>
          <cell r="E1414" t="str">
            <v>SIURB-E Jan/26</v>
          </cell>
        </row>
        <row r="1415">
          <cell r="A1415">
            <v>9074008</v>
          </cell>
          <cell r="B1415" t="str">
            <v>RECOLOCAÇÃO DE VERGALHÃO DE COBRE 3/8"</v>
          </cell>
          <cell r="C1415" t="str">
            <v>M</v>
          </cell>
          <cell r="D1415">
            <v>24.69</v>
          </cell>
          <cell r="E1415" t="str">
            <v>SIURB-E Jan/26</v>
          </cell>
        </row>
        <row r="1416">
          <cell r="A1416">
            <v>9074009</v>
          </cell>
          <cell r="B1416" t="str">
            <v>RECOLOCAÇÃO DE TERMINAL OU CONECTOR PARA VERGALHÃO DE COBRE</v>
          </cell>
          <cell r="C1416" t="str">
            <v>UN</v>
          </cell>
          <cell r="D1416">
            <v>12.34</v>
          </cell>
          <cell r="E1416" t="str">
            <v>SIURB-E Jan/26</v>
          </cell>
        </row>
        <row r="1417">
          <cell r="A1417">
            <v>9074010</v>
          </cell>
          <cell r="B1417" t="str">
            <v>RECOLOCAÇÃO DE CHAVE SECCIONADORA TRIPOLAR CLASSE 15KV</v>
          </cell>
          <cell r="C1417" t="str">
            <v>UN</v>
          </cell>
          <cell r="D1417">
            <v>290.81</v>
          </cell>
          <cell r="E1417" t="str">
            <v>SIURB-E Jan/26</v>
          </cell>
        </row>
        <row r="1418">
          <cell r="A1418">
            <v>9074011</v>
          </cell>
          <cell r="B1418" t="str">
            <v>RECOLOCAÇÃO DE TRANSFORMADOR DE POTENCIAL</v>
          </cell>
          <cell r="C1418" t="str">
            <v>UN</v>
          </cell>
          <cell r="D1418">
            <v>104.4</v>
          </cell>
          <cell r="E1418" t="str">
            <v>SIURB-E Jan/26</v>
          </cell>
        </row>
        <row r="1419">
          <cell r="A1419">
            <v>9074012</v>
          </cell>
          <cell r="B1419" t="str">
            <v>RECOLOCAÇÃO DE DISJUNTOR A.T. DE VOLUME NORMAL OU REDUZIDO DE ÓLEO</v>
          </cell>
          <cell r="C1419" t="str">
            <v>UN</v>
          </cell>
          <cell r="D1419">
            <v>549.70000000000005</v>
          </cell>
          <cell r="E1419" t="str">
            <v>SIURB-E Jan/26</v>
          </cell>
        </row>
        <row r="1420">
          <cell r="A1420">
            <v>9074013</v>
          </cell>
          <cell r="B1420" t="str">
            <v>RECOLOCAÇÃO DE TRANSFORMADOR DE POTÊNCIA CLASSE 15KV</v>
          </cell>
          <cell r="C1420" t="str">
            <v>UN</v>
          </cell>
          <cell r="D1420">
            <v>924.71</v>
          </cell>
          <cell r="E1420" t="str">
            <v>SIURB-E Jan/26</v>
          </cell>
        </row>
        <row r="1421">
          <cell r="A1421">
            <v>9074014</v>
          </cell>
          <cell r="B1421" t="str">
            <v>RECOLOCAÇÃO DE CHAVE FUSÍVEL TIPO MATHEUS</v>
          </cell>
          <cell r="C1421" t="str">
            <v>UN</v>
          </cell>
          <cell r="D1421">
            <v>86.87</v>
          </cell>
          <cell r="E1421" t="str">
            <v>SIURB-E Jan/26</v>
          </cell>
        </row>
        <row r="1422">
          <cell r="A1422">
            <v>9074015</v>
          </cell>
          <cell r="B1422" t="str">
            <v>RECOLOCAÇÃO DE SUPORTE DE TRANSFORMADOR EM POSTE</v>
          </cell>
          <cell r="C1422" t="str">
            <v>UN</v>
          </cell>
          <cell r="D1422">
            <v>175.22</v>
          </cell>
          <cell r="E1422" t="str">
            <v>SIURB-E Jan/26</v>
          </cell>
        </row>
        <row r="1423">
          <cell r="A1423">
            <v>9074016</v>
          </cell>
          <cell r="B1423" t="str">
            <v>RECOLOCAÇÃO DE CABO DE A.T. EM LINHA AÉREA ATÉ 35MM2</v>
          </cell>
          <cell r="C1423" t="str">
            <v>M</v>
          </cell>
          <cell r="D1423">
            <v>18.52</v>
          </cell>
          <cell r="E1423" t="str">
            <v>SIURB-E Jan/26</v>
          </cell>
        </row>
        <row r="1424">
          <cell r="A1424">
            <v>9074017</v>
          </cell>
          <cell r="B1424" t="str">
            <v>RECOLOCAÇÃO DE PÁRA-RAIO TIPO CRISTAL VALVE 15KV</v>
          </cell>
          <cell r="C1424" t="str">
            <v>UN</v>
          </cell>
          <cell r="D1424">
            <v>293.93</v>
          </cell>
          <cell r="E1424" t="str">
            <v>SIURB-E Jan/26</v>
          </cell>
        </row>
        <row r="1425">
          <cell r="A1425">
            <v>9074018</v>
          </cell>
          <cell r="B1425" t="str">
            <v>RECOLOCAÇÃO DE CONTATORES E RELÊS EM GERAL</v>
          </cell>
          <cell r="C1425" t="str">
            <v>UN</v>
          </cell>
          <cell r="D1425">
            <v>364.55</v>
          </cell>
          <cell r="E1425" t="str">
            <v>SIURB-E Jan/26</v>
          </cell>
        </row>
        <row r="1426">
          <cell r="A1426">
            <v>9074023</v>
          </cell>
          <cell r="B1426" t="str">
            <v>RECOLOCAÇÃO DE FUSÍVEL EM ALTA TENSÃO TIPO "HH"</v>
          </cell>
          <cell r="C1426" t="str">
            <v>UN</v>
          </cell>
          <cell r="D1426">
            <v>30.86</v>
          </cell>
          <cell r="E1426" t="str">
            <v>SIURB-E Jan/26</v>
          </cell>
        </row>
        <row r="1427">
          <cell r="A1427">
            <v>9074024</v>
          </cell>
          <cell r="B1427" t="str">
            <v>RECOLOCAÇÃO DE ELO FUSÍVEL EM CHAVE TIPO MATHEUS</v>
          </cell>
          <cell r="C1427" t="str">
            <v>UN</v>
          </cell>
          <cell r="D1427">
            <v>18.52</v>
          </cell>
          <cell r="E1427" t="str">
            <v>SIURB-E Jan/26</v>
          </cell>
        </row>
        <row r="1428">
          <cell r="A1428">
            <v>9080000</v>
          </cell>
          <cell r="B1428" t="str">
            <v>SERVIÇOS PARCIAIS - ENTRADA E DISTRIBUIÇÃO</v>
          </cell>
          <cell r="C1428" t="str">
            <v>.</v>
          </cell>
          <cell r="D1428" t="str">
            <v>.</v>
          </cell>
          <cell r="E1428" t="str">
            <v>SIURB-E Jan/26</v>
          </cell>
        </row>
        <row r="1429">
          <cell r="A1429">
            <v>9080003</v>
          </cell>
          <cell r="B1429" t="str">
            <v>POSTE DE ENTRADA DE ENERGIA, DUPLO "T" - 7,5M/200DAN</v>
          </cell>
          <cell r="C1429" t="str">
            <v>UN</v>
          </cell>
          <cell r="D1429">
            <v>1496.44</v>
          </cell>
          <cell r="E1429" t="str">
            <v>SIURB-E Jan/26</v>
          </cell>
        </row>
        <row r="1430">
          <cell r="A1430">
            <v>9080004</v>
          </cell>
          <cell r="B1430" t="str">
            <v>POSTE DE ENTRADA DE ENERGIA, DUPLO "T" - 7,5M/300DAN</v>
          </cell>
          <cell r="C1430" t="str">
            <v>UN</v>
          </cell>
          <cell r="D1430">
            <v>1689.3</v>
          </cell>
          <cell r="E1430" t="str">
            <v>SIURB-E Jan/26</v>
          </cell>
        </row>
        <row r="1431">
          <cell r="A1431">
            <v>9080011</v>
          </cell>
          <cell r="B1431" t="str">
            <v>FORNECIMENTO E INSTALAÇÃO DE POSTE EM CONCRETO COM ALTURA LIVRE DE 18M, 1000DAN, ENGASTADO</v>
          </cell>
          <cell r="C1431" t="str">
            <v>UN</v>
          </cell>
          <cell r="D1431">
            <v>12944.25</v>
          </cell>
          <cell r="E1431" t="str">
            <v>SIURB-E Jan/26</v>
          </cell>
        </row>
        <row r="1432">
          <cell r="A1432">
            <v>9080018</v>
          </cell>
          <cell r="B1432" t="str">
            <v>TERMINAL OU CONECTOR DE PRESSÃO - PARA FIO ATÉ 6MM2</v>
          </cell>
          <cell r="C1432" t="str">
            <v>UN</v>
          </cell>
          <cell r="D1432">
            <v>22.27</v>
          </cell>
          <cell r="E1432" t="str">
            <v>SIURB-E Jan/26</v>
          </cell>
        </row>
        <row r="1433">
          <cell r="A1433">
            <v>9080019</v>
          </cell>
          <cell r="B1433" t="str">
            <v>TERMINAL OU CONECTOR DE PRESSÃO - PARA CABO 10MM2</v>
          </cell>
          <cell r="C1433" t="str">
            <v>UN</v>
          </cell>
          <cell r="D1433">
            <v>26.94</v>
          </cell>
          <cell r="E1433" t="str">
            <v>SIURB-E Jan/26</v>
          </cell>
        </row>
        <row r="1434">
          <cell r="A1434">
            <v>9080020</v>
          </cell>
          <cell r="B1434" t="str">
            <v>TERMINAL OU CONECTOR DE PRESSÃO - PARA CABO 16MM2</v>
          </cell>
          <cell r="C1434" t="str">
            <v>UN</v>
          </cell>
          <cell r="D1434">
            <v>27.02</v>
          </cell>
          <cell r="E1434" t="str">
            <v>SIURB-E Jan/26</v>
          </cell>
        </row>
        <row r="1435">
          <cell r="A1435">
            <v>9080021</v>
          </cell>
          <cell r="B1435" t="str">
            <v>TERMINAL OU CONECTOR DE PRESSÃO - PARA CABO 25MM2</v>
          </cell>
          <cell r="C1435" t="str">
            <v>UN</v>
          </cell>
          <cell r="D1435">
            <v>27.71</v>
          </cell>
          <cell r="E1435" t="str">
            <v>SIURB-E Jan/26</v>
          </cell>
        </row>
        <row r="1436">
          <cell r="A1436">
            <v>9080022</v>
          </cell>
          <cell r="B1436" t="str">
            <v>TERMINAL OU CONECTOR DE PRESSÃO - PARA CABO 35MM2</v>
          </cell>
          <cell r="C1436" t="str">
            <v>UN</v>
          </cell>
          <cell r="D1436">
            <v>28.1</v>
          </cell>
          <cell r="E1436" t="str">
            <v>SIURB-E Jan/26</v>
          </cell>
        </row>
        <row r="1437">
          <cell r="A1437">
            <v>9080023</v>
          </cell>
          <cell r="B1437" t="str">
            <v>TERMINAL OU CONECTOR DE PRESSÃO - PARA CABO 50MM2</v>
          </cell>
          <cell r="C1437" t="str">
            <v>UN</v>
          </cell>
          <cell r="D1437">
            <v>41.15</v>
          </cell>
          <cell r="E1437" t="str">
            <v>SIURB-E Jan/26</v>
          </cell>
        </row>
        <row r="1438">
          <cell r="A1438">
            <v>9080024</v>
          </cell>
          <cell r="B1438" t="str">
            <v>TERMINAL OU CONECTOR DE PRESSÃO - PARA CABO 70MM2</v>
          </cell>
          <cell r="C1438" t="str">
            <v>UN</v>
          </cell>
          <cell r="D1438">
            <v>40.380000000000003</v>
          </cell>
          <cell r="E1438" t="str">
            <v>SIURB-E Jan/26</v>
          </cell>
        </row>
        <row r="1439">
          <cell r="A1439">
            <v>9080025</v>
          </cell>
          <cell r="B1439" t="str">
            <v>TERMINAL OU CONECTOR DE PRESSÃO - PARA CABO 95MM2</v>
          </cell>
          <cell r="C1439" t="str">
            <v>UN</v>
          </cell>
          <cell r="D1439">
            <v>48.02</v>
          </cell>
          <cell r="E1439" t="str">
            <v>SIURB-E Jan/26</v>
          </cell>
        </row>
        <row r="1440">
          <cell r="A1440">
            <v>9080026</v>
          </cell>
          <cell r="B1440" t="str">
            <v>TERMINAL OU CONECTOR DE PRESSÃO - PARA CABO 120MM2</v>
          </cell>
          <cell r="C1440" t="str">
            <v>UN</v>
          </cell>
          <cell r="D1440">
            <v>63.94</v>
          </cell>
          <cell r="E1440" t="str">
            <v>SIURB-E Jan/26</v>
          </cell>
        </row>
        <row r="1441">
          <cell r="A1441">
            <v>9080027</v>
          </cell>
          <cell r="B1441" t="str">
            <v>TERMINAL OU CONECTOR DE PRESSÃO - PARA CABO 150MM2</v>
          </cell>
          <cell r="C1441" t="str">
            <v>UN</v>
          </cell>
          <cell r="D1441">
            <v>64.14</v>
          </cell>
          <cell r="E1441" t="str">
            <v>SIURB-E Jan/26</v>
          </cell>
        </row>
        <row r="1442">
          <cell r="A1442">
            <v>9080028</v>
          </cell>
          <cell r="B1442" t="str">
            <v>TERMINAL OU CONECTOR DE PRESSÃO - PARA CABO 185MM2</v>
          </cell>
          <cell r="C1442" t="str">
            <v>UN</v>
          </cell>
          <cell r="D1442">
            <v>72.75</v>
          </cell>
          <cell r="E1442" t="str">
            <v>SIURB-E Jan/26</v>
          </cell>
        </row>
        <row r="1443">
          <cell r="A1443">
            <v>9080029</v>
          </cell>
          <cell r="B1443" t="str">
            <v>TERMINAL OU CONECTOR DE PRESSÃO - PARA CABO 240MM2</v>
          </cell>
          <cell r="C1443" t="str">
            <v>UN</v>
          </cell>
          <cell r="D1443">
            <v>77.83</v>
          </cell>
          <cell r="E1443" t="str">
            <v>SIURB-E Jan/26</v>
          </cell>
        </row>
        <row r="1444">
          <cell r="A1444">
            <v>9080030</v>
          </cell>
          <cell r="B1444" t="str">
            <v>TERMINAL OU CONECTOR DE PRESSÃO - PARA CABO 300MM2</v>
          </cell>
          <cell r="C1444" t="str">
            <v>UN</v>
          </cell>
          <cell r="D1444">
            <v>92.93</v>
          </cell>
          <cell r="E1444" t="str">
            <v>SIURB-E Jan/26</v>
          </cell>
        </row>
        <row r="1445">
          <cell r="A1445">
            <v>9082000</v>
          </cell>
          <cell r="B1445" t="str">
            <v>SERVIÇOS PARCIAIS - PONTOS E APARELHOS</v>
          </cell>
          <cell r="C1445" t="str">
            <v>.</v>
          </cell>
          <cell r="D1445" t="str">
            <v>.</v>
          </cell>
          <cell r="E1445" t="str">
            <v>SIURB-E Jan/26</v>
          </cell>
        </row>
        <row r="1446">
          <cell r="A1446">
            <v>9082001</v>
          </cell>
          <cell r="B1446" t="str">
            <v>INTERRUPTOR SIMPLES - 1 TECLA</v>
          </cell>
          <cell r="C1446" t="str">
            <v>UN</v>
          </cell>
          <cell r="D1446">
            <v>19.78</v>
          </cell>
          <cell r="E1446" t="str">
            <v>SIURB-E Jan/26</v>
          </cell>
        </row>
        <row r="1447">
          <cell r="A1447">
            <v>9082002</v>
          </cell>
          <cell r="B1447" t="str">
            <v>INTERRUPTOR SIMPLES - 2 TECLAS</v>
          </cell>
          <cell r="C1447" t="str">
            <v>UN</v>
          </cell>
          <cell r="D1447">
            <v>37.49</v>
          </cell>
          <cell r="E1447" t="str">
            <v>SIURB-E Jan/26</v>
          </cell>
        </row>
        <row r="1448">
          <cell r="A1448">
            <v>9082003</v>
          </cell>
          <cell r="B1448" t="str">
            <v>INTERRUPTOR SIMPLES - 3 TECLAS</v>
          </cell>
          <cell r="C1448" t="str">
            <v>UN</v>
          </cell>
          <cell r="D1448">
            <v>43.85</v>
          </cell>
          <cell r="E1448" t="str">
            <v>SIURB-E Jan/26</v>
          </cell>
        </row>
        <row r="1449">
          <cell r="A1449">
            <v>9082004</v>
          </cell>
          <cell r="B1449" t="str">
            <v>INTERRUPTOR SIMPLES BIPOLAR - 1 TECLA</v>
          </cell>
          <cell r="C1449" t="str">
            <v>UN</v>
          </cell>
          <cell r="D1449">
            <v>51.88</v>
          </cell>
          <cell r="E1449" t="str">
            <v>SIURB-E Jan/26</v>
          </cell>
        </row>
        <row r="1450">
          <cell r="A1450">
            <v>9082005</v>
          </cell>
          <cell r="B1450" t="str">
            <v>INTERRUPTOR PARALELO - 1 TECLA</v>
          </cell>
          <cell r="C1450" t="str">
            <v>UN</v>
          </cell>
          <cell r="D1450">
            <v>22.8</v>
          </cell>
          <cell r="E1450" t="str">
            <v>SIURB-E Jan/26</v>
          </cell>
        </row>
        <row r="1451">
          <cell r="A1451">
            <v>9082006</v>
          </cell>
          <cell r="B1451" t="str">
            <v>ESPELHO PLÁSTICO - 3"X3"</v>
          </cell>
          <cell r="C1451" t="str">
            <v>UN</v>
          </cell>
          <cell r="D1451">
            <v>5.0599999999999996</v>
          </cell>
          <cell r="E1451" t="str">
            <v>SIURB-E Jan/26</v>
          </cell>
        </row>
        <row r="1452">
          <cell r="A1452">
            <v>9082007</v>
          </cell>
          <cell r="B1452" t="str">
            <v>ESPELHO PLÁSTICO - 4"X2"</v>
          </cell>
          <cell r="C1452" t="str">
            <v>UN</v>
          </cell>
          <cell r="D1452">
            <v>6.77</v>
          </cell>
          <cell r="E1452" t="str">
            <v>SIURB-E Jan/26</v>
          </cell>
        </row>
        <row r="1453">
          <cell r="A1453">
            <v>9082008</v>
          </cell>
          <cell r="B1453" t="str">
            <v>ESPELHO PLÁSTICO - 4"X4"</v>
          </cell>
          <cell r="C1453" t="str">
            <v>UN</v>
          </cell>
          <cell r="D1453">
            <v>12.02</v>
          </cell>
          <cell r="E1453" t="str">
            <v>SIURB-E Jan/26</v>
          </cell>
        </row>
        <row r="1454">
          <cell r="A1454">
            <v>9082010</v>
          </cell>
          <cell r="B1454" t="str">
            <v>TOMADA SIMPLES DE EMBUTIR - 110/220V</v>
          </cell>
          <cell r="C1454" t="str">
            <v>UN</v>
          </cell>
          <cell r="D1454">
            <v>24.42</v>
          </cell>
          <cell r="E1454" t="str">
            <v>SIURB-E Jan/26</v>
          </cell>
        </row>
        <row r="1455">
          <cell r="A1455">
            <v>9082012</v>
          </cell>
          <cell r="B1455" t="str">
            <v>TOMADA SIMPLES DE EMBUTIR - PARA PISO</v>
          </cell>
          <cell r="C1455" t="str">
            <v>UN</v>
          </cell>
          <cell r="D1455">
            <v>68.3</v>
          </cell>
          <cell r="E1455" t="str">
            <v>SIURB-E Jan/26</v>
          </cell>
        </row>
        <row r="1456">
          <cell r="A1456">
            <v>9082013</v>
          </cell>
          <cell r="B1456" t="str">
            <v>TOMADA 3P+T 30A - 440V</v>
          </cell>
          <cell r="C1456" t="str">
            <v>UN</v>
          </cell>
          <cell r="D1456">
            <v>142.19999999999999</v>
          </cell>
          <cell r="E1456" t="str">
            <v>SIURB-E Jan/26</v>
          </cell>
        </row>
        <row r="1457">
          <cell r="A1457">
            <v>9082014</v>
          </cell>
          <cell r="B1457" t="str">
            <v>TOMADA 3P+T 32A - 600/690V TIPO INDUSTRIAL</v>
          </cell>
          <cell r="C1457" t="str">
            <v>UN</v>
          </cell>
          <cell r="D1457">
            <v>113.08</v>
          </cell>
          <cell r="E1457" t="str">
            <v>SIURB-E Jan/26</v>
          </cell>
        </row>
        <row r="1458">
          <cell r="A1458">
            <v>9082015</v>
          </cell>
          <cell r="B1458" t="str">
            <v>TOMADA 3P+T 63A - 600/690V TIPO INDUSTRIAL</v>
          </cell>
          <cell r="C1458" t="str">
            <v>UN</v>
          </cell>
          <cell r="D1458">
            <v>408.93</v>
          </cell>
          <cell r="E1458" t="str">
            <v>SIURB-E Jan/26</v>
          </cell>
        </row>
        <row r="1459">
          <cell r="A1459">
            <v>9082016</v>
          </cell>
          <cell r="B1459" t="str">
            <v>BOTÃO PARA CAMPAINHA - USO AO TEMPO</v>
          </cell>
          <cell r="C1459" t="str">
            <v>UN</v>
          </cell>
          <cell r="D1459">
            <v>27.77</v>
          </cell>
          <cell r="E1459" t="str">
            <v>SIURB-E Jan/26</v>
          </cell>
        </row>
        <row r="1460">
          <cell r="A1460">
            <v>9082017</v>
          </cell>
          <cell r="B1460" t="str">
            <v>CIGARRA DE SOBREPOR, TIPO COLEGIAL</v>
          </cell>
          <cell r="C1460" t="str">
            <v>UN</v>
          </cell>
          <cell r="D1460">
            <v>144.33000000000001</v>
          </cell>
          <cell r="E1460" t="str">
            <v>SIURB-E Jan/26</v>
          </cell>
        </row>
        <row r="1461">
          <cell r="A1461">
            <v>9082018</v>
          </cell>
          <cell r="B1461" t="str">
            <v>TOMADA SIMPLES, 2P+T, 20A</v>
          </cell>
          <cell r="C1461" t="str">
            <v>UN</v>
          </cell>
          <cell r="D1461">
            <v>24.42</v>
          </cell>
          <cell r="E1461" t="str">
            <v>SIURB-E Jan/26</v>
          </cell>
        </row>
        <row r="1462">
          <cell r="A1462">
            <v>9082034</v>
          </cell>
          <cell r="B1462" t="str">
            <v>REATOR DUPLO PARA LÂMPADA FLUORESCENTE PARTIDA RÁPIDA, ALTO F.POTÊNCIA - 110-220V/2X20W</v>
          </cell>
          <cell r="C1462" t="str">
            <v>UN</v>
          </cell>
          <cell r="D1462">
            <v>145.28</v>
          </cell>
          <cell r="E1462" t="str">
            <v>SIURB-E Jan/26</v>
          </cell>
        </row>
        <row r="1463">
          <cell r="A1463">
            <v>9082044</v>
          </cell>
          <cell r="B1463" t="str">
            <v>REATOR PARA LÂMPADA VAPOR DE SÓDIO ALTA PRESSÃO - 220V/70W</v>
          </cell>
          <cell r="C1463" t="str">
            <v>UN</v>
          </cell>
          <cell r="D1463">
            <v>130.9</v>
          </cell>
          <cell r="E1463" t="str">
            <v>SIURB-E Jan/26</v>
          </cell>
        </row>
        <row r="1464">
          <cell r="A1464">
            <v>9082045</v>
          </cell>
          <cell r="B1464" t="str">
            <v>REATOR PARA LÂMPADA VAPOR DE SÓDIO ALTA PRESSÃO - 220V/150W</v>
          </cell>
          <cell r="C1464" t="str">
            <v>UN</v>
          </cell>
          <cell r="D1464">
            <v>160.80000000000001</v>
          </cell>
          <cell r="E1464" t="str">
            <v>SIURB-E Jan/26</v>
          </cell>
        </row>
        <row r="1465">
          <cell r="A1465">
            <v>9082046</v>
          </cell>
          <cell r="B1465" t="str">
            <v>REATOR PARA LÂMPADA VAPOR DE SÓDIO ALTA PRESSÃO - 220V/250W</v>
          </cell>
          <cell r="C1465" t="str">
            <v>UN</v>
          </cell>
          <cell r="D1465">
            <v>190.59</v>
          </cell>
          <cell r="E1465" t="str">
            <v>SIURB-E Jan/26</v>
          </cell>
        </row>
        <row r="1466">
          <cell r="A1466">
            <v>9082047</v>
          </cell>
          <cell r="B1466" t="str">
            <v>REATOR PARA LÂMPADA VAPOR DE SÓDIO ALTA PRESSÃO - 220V/400W</v>
          </cell>
          <cell r="C1466" t="str">
            <v>UN</v>
          </cell>
          <cell r="D1466">
            <v>237.69</v>
          </cell>
          <cell r="E1466" t="str">
            <v>SIURB-E Jan/26</v>
          </cell>
        </row>
        <row r="1467">
          <cell r="A1467">
            <v>9082048</v>
          </cell>
          <cell r="B1467" t="str">
            <v>INVERSOR FOTOVOLTÁICO SAÍDA TRIFÁSICA - 15 KW - ENTRADA ATÉ 1000 VCC - EFICIÊNCIA MÍNIMA 95%</v>
          </cell>
          <cell r="C1467" t="str">
            <v>UN</v>
          </cell>
          <cell r="D1467">
            <v>22642.07</v>
          </cell>
          <cell r="E1467" t="str">
            <v>SIURB-E Jan/26</v>
          </cell>
        </row>
        <row r="1468">
          <cell r="A1468">
            <v>9082049</v>
          </cell>
          <cell r="B1468" t="str">
            <v>INVERSOR FOTOVOLTÁICO SAÍDA TRIFÁSICA - 10 KW -  ENTRADA ATÉ 600 VCC - EFICIÊNCIA MÍNIMA 95%</v>
          </cell>
          <cell r="C1468" t="str">
            <v>UN</v>
          </cell>
          <cell r="D1468">
            <v>12974.31</v>
          </cell>
          <cell r="E1468" t="str">
            <v>SIURB-E Jan/26</v>
          </cell>
        </row>
        <row r="1469">
          <cell r="A1469">
            <v>9082050</v>
          </cell>
          <cell r="B1469" t="str">
            <v>INVERSOR FOTOVOLTÁTICO TRIFÁSICA - 20KW ENTRADA ATÉ 1100 VCC</v>
          </cell>
          <cell r="C1469" t="str">
            <v>UN</v>
          </cell>
          <cell r="D1469">
            <v>9395.39</v>
          </cell>
          <cell r="E1469" t="str">
            <v>SIURB-E Jan/26</v>
          </cell>
        </row>
        <row r="1470">
          <cell r="A1470">
            <v>9082060</v>
          </cell>
          <cell r="B1470" t="str">
            <v>LÂMPADA FLUORESCENTE - 110W TIPO HO</v>
          </cell>
          <cell r="C1470" t="str">
            <v>UN</v>
          </cell>
          <cell r="D1470">
            <v>101.63</v>
          </cell>
          <cell r="E1470" t="str">
            <v>SIURB-E Jan/26</v>
          </cell>
        </row>
        <row r="1471">
          <cell r="A1471">
            <v>9082066</v>
          </cell>
          <cell r="B1471" t="str">
            <v>LÂMPADA VAPOR DE SÓDIO ALTA PRESSÃO - 70W</v>
          </cell>
          <cell r="C1471" t="str">
            <v>UN</v>
          </cell>
          <cell r="D1471">
            <v>55.86</v>
          </cell>
          <cell r="E1471" t="str">
            <v>SIURB-E Jan/26</v>
          </cell>
        </row>
        <row r="1472">
          <cell r="A1472">
            <v>9082067</v>
          </cell>
          <cell r="B1472" t="str">
            <v>LÂMPADA VAPOR DE SÓDIO ALTA PRESSÃO - 150W</v>
          </cell>
          <cell r="C1472" t="str">
            <v>UN</v>
          </cell>
          <cell r="D1472">
            <v>66.349999999999994</v>
          </cell>
          <cell r="E1472" t="str">
            <v>SIURB-E Jan/26</v>
          </cell>
        </row>
        <row r="1473">
          <cell r="A1473">
            <v>9082068</v>
          </cell>
          <cell r="B1473" t="str">
            <v>LÂMPADA VAPOR DE SÓDIO ALTA PRESSÃO - 250W</v>
          </cell>
          <cell r="C1473" t="str">
            <v>UN</v>
          </cell>
          <cell r="D1473">
            <v>45.69</v>
          </cell>
          <cell r="E1473" t="str">
            <v>SIURB-E Jan/26</v>
          </cell>
        </row>
        <row r="1474">
          <cell r="A1474">
            <v>9082069</v>
          </cell>
          <cell r="B1474" t="str">
            <v>LÂMPADA VAPOR DE SÓDIO ALTA PRESSÃO - 400W</v>
          </cell>
          <cell r="C1474" t="str">
            <v>UN</v>
          </cell>
          <cell r="D1474">
            <v>90.71</v>
          </cell>
          <cell r="E1474" t="str">
            <v>SIURB-E Jan/26</v>
          </cell>
        </row>
        <row r="1475">
          <cell r="A1475">
            <v>9082078</v>
          </cell>
          <cell r="B1475" t="str">
            <v>LÂMPADA DE LED (BULBO) SOQUETE E-27/ E-40 - 40W</v>
          </cell>
          <cell r="C1475" t="str">
            <v>UN</v>
          </cell>
          <cell r="D1475">
            <v>49.63</v>
          </cell>
          <cell r="E1475" t="str">
            <v>SIURB-E Jan/26</v>
          </cell>
        </row>
        <row r="1476">
          <cell r="A1476">
            <v>9082079</v>
          </cell>
          <cell r="B1476" t="str">
            <v>LÂMPADA DE LED (BULBO) SOQUETE E-27/ E-40 - 70W</v>
          </cell>
          <cell r="C1476" t="str">
            <v>UN</v>
          </cell>
          <cell r="D1476">
            <v>95.63</v>
          </cell>
          <cell r="E1476" t="str">
            <v>SIURB-E Jan/26</v>
          </cell>
        </row>
        <row r="1477">
          <cell r="A1477">
            <v>9082080</v>
          </cell>
          <cell r="B1477" t="str">
            <v>LÂMPADA DE LED TUBULAR T8 - 9/10W</v>
          </cell>
          <cell r="C1477" t="str">
            <v>UN</v>
          </cell>
          <cell r="D1477">
            <v>19.34</v>
          </cell>
          <cell r="E1477" t="str">
            <v>SIURB-E Jan/26</v>
          </cell>
        </row>
        <row r="1478">
          <cell r="A1478">
            <v>9082081</v>
          </cell>
          <cell r="B1478" t="str">
            <v>LÂMPADA DE LED TUBULAR T8 - 18/20W</v>
          </cell>
          <cell r="C1478" t="str">
            <v>UN</v>
          </cell>
          <cell r="D1478">
            <v>20.45</v>
          </cell>
          <cell r="E1478" t="str">
            <v>SIURB-E Jan/26</v>
          </cell>
        </row>
        <row r="1479">
          <cell r="A1479">
            <v>9082083</v>
          </cell>
          <cell r="B1479" t="str">
            <v>LÂMPADA DE LED BULBO 10W - SOQUETE E-27</v>
          </cell>
          <cell r="C1479" t="str">
            <v>UN</v>
          </cell>
          <cell r="D1479">
            <v>16.350000000000001</v>
          </cell>
          <cell r="E1479" t="str">
            <v>SIURB-E Jan/26</v>
          </cell>
        </row>
        <row r="1480">
          <cell r="A1480">
            <v>9082085</v>
          </cell>
          <cell r="B1480" t="str">
            <v>LÂMPADA DE LED (BULBO) SOQUETE E-27/E-40 - 100W</v>
          </cell>
          <cell r="C1480" t="str">
            <v>UN</v>
          </cell>
          <cell r="D1480">
            <v>138.41999999999999</v>
          </cell>
          <cell r="E1480" t="str">
            <v>SIURB-E Jan/26</v>
          </cell>
        </row>
        <row r="1481">
          <cell r="A1481">
            <v>9082086</v>
          </cell>
          <cell r="B1481" t="str">
            <v>LÂMPADA DE LED (BULBO) SOQUETE E-27/E-40 - 150W</v>
          </cell>
          <cell r="C1481" t="str">
            <v>UN</v>
          </cell>
          <cell r="D1481">
            <v>182.92</v>
          </cell>
          <cell r="E1481" t="str">
            <v>SIURB-E Jan/26</v>
          </cell>
        </row>
        <row r="1482">
          <cell r="A1482">
            <v>9082091</v>
          </cell>
          <cell r="B1482" t="str">
            <v>PLUG 3P+T 30A - 440V</v>
          </cell>
          <cell r="C1482" t="str">
            <v>UN</v>
          </cell>
          <cell r="D1482">
            <v>207.51</v>
          </cell>
          <cell r="E1482" t="str">
            <v>SIURB-E Jan/26</v>
          </cell>
        </row>
        <row r="1483">
          <cell r="A1483">
            <v>9082092</v>
          </cell>
          <cell r="B1483" t="str">
            <v>PLUG 3P+T 32A - 600/690V - TIPO INDUSTRIAL</v>
          </cell>
          <cell r="C1483" t="str">
            <v>UN</v>
          </cell>
          <cell r="D1483">
            <v>204.53</v>
          </cell>
          <cell r="E1483" t="str">
            <v>SIURB-E Jan/26</v>
          </cell>
        </row>
        <row r="1484">
          <cell r="A1484">
            <v>9082093</v>
          </cell>
          <cell r="B1484" t="str">
            <v>PLUG 3P+T 63A - 600/690V - TIPO INDUSTRIAL</v>
          </cell>
          <cell r="C1484" t="str">
            <v>UN</v>
          </cell>
          <cell r="D1484">
            <v>529.74</v>
          </cell>
          <cell r="E1484" t="str">
            <v>SIURB-E Jan/26</v>
          </cell>
        </row>
        <row r="1485">
          <cell r="A1485">
            <v>9082094</v>
          </cell>
          <cell r="B1485" t="str">
            <v>PLUG P/ TOMADA ATÉ 20A (2P+T, 20A - 250V)</v>
          </cell>
          <cell r="C1485" t="str">
            <v>UN</v>
          </cell>
          <cell r="D1485">
            <v>29.95</v>
          </cell>
          <cell r="E1485" t="str">
            <v>SIURB-E Jan/26</v>
          </cell>
        </row>
        <row r="1486">
          <cell r="A1486">
            <v>9082095</v>
          </cell>
          <cell r="B1486" t="str">
            <v>PLUG PARA TELEFONE - PADRÃO RJ11</v>
          </cell>
          <cell r="C1486" t="str">
            <v>UN</v>
          </cell>
          <cell r="D1486">
            <v>13.03</v>
          </cell>
          <cell r="E1486" t="str">
            <v>SIURB-E Jan/26</v>
          </cell>
        </row>
        <row r="1487">
          <cell r="A1487">
            <v>9082096</v>
          </cell>
          <cell r="B1487" t="str">
            <v>INTERRUPTOR COM VARIADOR DE LUMINOSIDADE 110/ 220 V - 127V/ 500W</v>
          </cell>
          <cell r="C1487" t="str">
            <v>UN</v>
          </cell>
          <cell r="D1487">
            <v>308.55</v>
          </cell>
          <cell r="E1487" t="str">
            <v>SIURB-E Jan/26</v>
          </cell>
        </row>
        <row r="1488">
          <cell r="A1488">
            <v>9082097</v>
          </cell>
          <cell r="B1488" t="str">
            <v>INTERRUPTOR PARALELO BIPOLAR 1 TECLA</v>
          </cell>
          <cell r="C1488" t="str">
            <v>UN</v>
          </cell>
          <cell r="D1488">
            <v>65.83</v>
          </cell>
          <cell r="E1488" t="str">
            <v>SIURB-E Jan/26</v>
          </cell>
        </row>
        <row r="1489">
          <cell r="A1489">
            <v>9083000</v>
          </cell>
          <cell r="B1489" t="str">
            <v>SERVIÇOS PARCIAIS - PÁRA-RAIOS E OUTROS</v>
          </cell>
          <cell r="C1489" t="str">
            <v>.</v>
          </cell>
          <cell r="D1489" t="str">
            <v>.</v>
          </cell>
          <cell r="E1489" t="str">
            <v>SIURB-E Jan/26</v>
          </cell>
        </row>
        <row r="1490">
          <cell r="A1490">
            <v>9083020</v>
          </cell>
          <cell r="B1490" t="str">
            <v>COLOCAÇÃO DE ARAME GUIA #14 DE AÇO GALVANIZADO EM ELETRODUTO</v>
          </cell>
          <cell r="C1490" t="str">
            <v>M</v>
          </cell>
          <cell r="D1490">
            <v>3.59</v>
          </cell>
          <cell r="E1490" t="str">
            <v>SIURB-E Jan/26</v>
          </cell>
        </row>
        <row r="1491">
          <cell r="A1491">
            <v>9083021</v>
          </cell>
          <cell r="B1491" t="str">
            <v>SENSOR DE PRESENÇA COM FOTOCÉLULA, TENSÃO 127/220 V (BIVOLT)</v>
          </cell>
          <cell r="C1491" t="str">
            <v>UN</v>
          </cell>
          <cell r="D1491">
            <v>62.18</v>
          </cell>
          <cell r="E1491" t="str">
            <v>SIURB-E Jan/26</v>
          </cell>
        </row>
        <row r="1492">
          <cell r="A1492">
            <v>9083051</v>
          </cell>
          <cell r="B1492" t="str">
            <v>FOTOCELULA SOLAR-RELÊ FOTOELÉTRICO CAPACIDADE - 1000W</v>
          </cell>
          <cell r="C1492" t="str">
            <v>UN</v>
          </cell>
          <cell r="D1492">
            <v>130.22</v>
          </cell>
          <cell r="E1492" t="str">
            <v>SIURB-E Jan/26</v>
          </cell>
        </row>
        <row r="1493">
          <cell r="A1493">
            <v>9083055</v>
          </cell>
          <cell r="B1493" t="str">
            <v>BASE E ESTAIS PARA HASTE DE PÁRA-RAIOS</v>
          </cell>
          <cell r="C1493" t="str">
            <v>UN</v>
          </cell>
          <cell r="D1493">
            <v>290.64</v>
          </cell>
          <cell r="E1493" t="str">
            <v>SIURB-E Jan/26</v>
          </cell>
        </row>
        <row r="1494">
          <cell r="A1494">
            <v>9083056</v>
          </cell>
          <cell r="B1494" t="str">
            <v>CAPTOR TIPO TERMINAL AÉREO, H=600 MM OU BANDEIRA MÓVEL, GALVANIZADO</v>
          </cell>
          <cell r="C1494" t="str">
            <v>UN</v>
          </cell>
          <cell r="D1494">
            <v>31.5</v>
          </cell>
          <cell r="E1494" t="str">
            <v>SIURB-E Jan/26</v>
          </cell>
        </row>
        <row r="1495">
          <cell r="A1495">
            <v>9083057</v>
          </cell>
          <cell r="B1495" t="str">
            <v>TERMINAL AÉREO EM AÇO GALVANIZADO COM BASE DE FIXAÇÃO H=30CM</v>
          </cell>
          <cell r="C1495" t="str">
            <v>UN</v>
          </cell>
          <cell r="D1495">
            <v>41.7</v>
          </cell>
          <cell r="E1495" t="str">
            <v>SIURB-E Jan/26</v>
          </cell>
        </row>
        <row r="1496">
          <cell r="A1496">
            <v>9083058</v>
          </cell>
          <cell r="B1496" t="str">
            <v>SUPORTE PARA FIXAÇÃO DE CABO EM TELHA ONDULADA</v>
          </cell>
          <cell r="C1496" t="str">
            <v>UN</v>
          </cell>
          <cell r="D1496">
            <v>76.13</v>
          </cell>
          <cell r="E1496" t="str">
            <v>SIURB-E Jan/26</v>
          </cell>
        </row>
        <row r="1497">
          <cell r="A1497">
            <v>9083062</v>
          </cell>
          <cell r="B1497" t="str">
            <v>CRUZETA DE FERRO GALVANIZADO PARA 3 PROJETORES</v>
          </cell>
          <cell r="C1497" t="str">
            <v>UN</v>
          </cell>
          <cell r="D1497">
            <v>349.52</v>
          </cell>
          <cell r="E1497" t="str">
            <v>SIURB-E Jan/26</v>
          </cell>
        </row>
        <row r="1498">
          <cell r="A1498">
            <v>9083063</v>
          </cell>
          <cell r="B1498" t="str">
            <v>BRAÇO P/ LUMINÁRIA EM TUBO FERRO GALVANIZADO 1"X1M</v>
          </cell>
          <cell r="C1498" t="str">
            <v>UN</v>
          </cell>
          <cell r="D1498">
            <v>168.3</v>
          </cell>
          <cell r="E1498" t="str">
            <v>SIURB-E Jan/26</v>
          </cell>
        </row>
        <row r="1499">
          <cell r="A1499">
            <v>9083065</v>
          </cell>
          <cell r="B1499" t="str">
            <v>IN.09 - POSTE DE AÇO GALVANIZADO, TIPO RETO FLANGEADO H=5M</v>
          </cell>
          <cell r="C1499" t="str">
            <v>UN</v>
          </cell>
          <cell r="D1499">
            <v>1385.73</v>
          </cell>
          <cell r="E1499" t="str">
            <v>SIURB-E Jan/26</v>
          </cell>
        </row>
        <row r="1500">
          <cell r="A1500">
            <v>9083066</v>
          </cell>
          <cell r="B1500" t="str">
            <v>IN.09 - POSTE DE AÇO GALVANIZADO, TIPO RETO FLANGEADO H=7M</v>
          </cell>
          <cell r="C1500" t="str">
            <v>UN</v>
          </cell>
          <cell r="D1500">
            <v>1804.8</v>
          </cell>
          <cell r="E1500" t="str">
            <v>SIURB-E Jan/26</v>
          </cell>
        </row>
        <row r="1501">
          <cell r="A1501">
            <v>9083070</v>
          </cell>
          <cell r="B1501" t="str">
            <v>POSTE DE AÇO GALVANIZADO, TIPO CURVO SIMPLES  H=7M</v>
          </cell>
          <cell r="C1501" t="str">
            <v>UN</v>
          </cell>
          <cell r="D1501">
            <v>1660.89</v>
          </cell>
          <cell r="E1501" t="str">
            <v>SIURB-E Jan/26</v>
          </cell>
        </row>
        <row r="1502">
          <cell r="A1502">
            <v>9083071</v>
          </cell>
          <cell r="B1502" t="str">
            <v>POSTE DE AÇO GALVANIZADO, TIPO CURVO DUPLO H=7M</v>
          </cell>
          <cell r="C1502" t="str">
            <v>UN</v>
          </cell>
          <cell r="D1502">
            <v>1863.11</v>
          </cell>
          <cell r="E1502" t="str">
            <v>SIURB-E Jan/26</v>
          </cell>
        </row>
        <row r="1503">
          <cell r="A1503">
            <v>9083072</v>
          </cell>
          <cell r="B1503" t="str">
            <v>POSTE DE AÇO GALVANIZADO, TIPO RETO H=9M</v>
          </cell>
          <cell r="C1503" t="str">
            <v>UN</v>
          </cell>
          <cell r="D1503">
            <v>2244.88</v>
          </cell>
          <cell r="E1503" t="str">
            <v>SIURB-E Jan/26</v>
          </cell>
        </row>
        <row r="1504">
          <cell r="A1504">
            <v>9083074</v>
          </cell>
          <cell r="B1504" t="str">
            <v>POSTE DE AÇO GALVANIZADO, TIPO RETO H=10M</v>
          </cell>
          <cell r="C1504" t="str">
            <v>UN</v>
          </cell>
          <cell r="D1504">
            <v>2486.13</v>
          </cell>
          <cell r="E1504" t="str">
            <v>SIURB-E Jan/26</v>
          </cell>
        </row>
        <row r="1505">
          <cell r="A1505">
            <v>9083076</v>
          </cell>
          <cell r="B1505" t="str">
            <v>CONECTOR TIPO PRENSA CABO EM ALUMÍNIO - 3/8"</v>
          </cell>
          <cell r="C1505" t="str">
            <v>UN</v>
          </cell>
          <cell r="D1505">
            <v>27.01</v>
          </cell>
          <cell r="E1505" t="str">
            <v>SIURB-E Jan/26</v>
          </cell>
        </row>
        <row r="1506">
          <cell r="A1506">
            <v>9083077</v>
          </cell>
          <cell r="B1506" t="str">
            <v>CONECTOR TIPO PRENSA-CABO EM ALUMÍNIO - 1/2"</v>
          </cell>
          <cell r="C1506" t="str">
            <v>UN</v>
          </cell>
          <cell r="D1506">
            <v>28.21</v>
          </cell>
          <cell r="E1506" t="str">
            <v>SIURB-E Jan/26</v>
          </cell>
        </row>
        <row r="1507">
          <cell r="A1507">
            <v>9083078</v>
          </cell>
          <cell r="B1507" t="str">
            <v>CONECTOR TIPO PRENSA-CABO EM ALUMÍNIO - 3/4"</v>
          </cell>
          <cell r="C1507" t="str">
            <v>UN</v>
          </cell>
          <cell r="D1507">
            <v>32.479999999999997</v>
          </cell>
          <cell r="E1507" t="str">
            <v>SIURB-E Jan/26</v>
          </cell>
        </row>
        <row r="1508">
          <cell r="A1508">
            <v>9083079</v>
          </cell>
          <cell r="B1508" t="str">
            <v>CONECTOR TIPO PRENSA-CABO EM ALUMÍNIO - 1"</v>
          </cell>
          <cell r="C1508" t="str">
            <v>UN</v>
          </cell>
          <cell r="D1508">
            <v>36.840000000000003</v>
          </cell>
          <cell r="E1508" t="str">
            <v>SIURB-E Jan/26</v>
          </cell>
        </row>
        <row r="1509">
          <cell r="A1509">
            <v>9083082</v>
          </cell>
          <cell r="B1509" t="str">
            <v>SUPORTE SIMPLES COM ROLDANA, PARA DESCIDA DE PÁRA-RAIOS</v>
          </cell>
          <cell r="C1509" t="str">
            <v>UN</v>
          </cell>
          <cell r="D1509">
            <v>67.849999999999994</v>
          </cell>
          <cell r="E1509" t="str">
            <v>SIURB-E Jan/26</v>
          </cell>
        </row>
        <row r="1510">
          <cell r="A1510">
            <v>9083083</v>
          </cell>
          <cell r="B1510" t="str">
            <v>CONECTOR TIPO "SPLIT-BOLT" - PARA CABO DE 16MM2</v>
          </cell>
          <cell r="C1510" t="str">
            <v>UN</v>
          </cell>
          <cell r="D1510">
            <v>21.04</v>
          </cell>
          <cell r="E1510" t="str">
            <v>SIURB-E Jan/26</v>
          </cell>
        </row>
        <row r="1511">
          <cell r="A1511">
            <v>9083085</v>
          </cell>
          <cell r="B1511" t="str">
            <v>CONECTOR TIPO "SPLIT-BOLT" - PARA CABO DE 35MM2</v>
          </cell>
          <cell r="C1511" t="str">
            <v>UN</v>
          </cell>
          <cell r="D1511">
            <v>23.7</v>
          </cell>
          <cell r="E1511" t="str">
            <v>SIURB-E Jan/26</v>
          </cell>
        </row>
        <row r="1512">
          <cell r="A1512">
            <v>9083090</v>
          </cell>
          <cell r="B1512" t="str">
            <v>HASTE "COPPERWELD"- 5/8"X3,OOM</v>
          </cell>
          <cell r="C1512" t="str">
            <v>UN</v>
          </cell>
          <cell r="D1512">
            <v>293.22000000000003</v>
          </cell>
          <cell r="E1512" t="str">
            <v>SIURB-E Jan/26</v>
          </cell>
        </row>
        <row r="1513">
          <cell r="A1513">
            <v>9083091</v>
          </cell>
          <cell r="B1513" t="str">
            <v>CONECTOR PARA HASTE "COPPERWELD"</v>
          </cell>
          <cell r="C1513" t="str">
            <v>UN</v>
          </cell>
          <cell r="D1513">
            <v>55.67</v>
          </cell>
          <cell r="E1513" t="str">
            <v>SIURB-E Jan/26</v>
          </cell>
        </row>
        <row r="1514">
          <cell r="A1514">
            <v>9083095</v>
          </cell>
          <cell r="B1514" t="str">
            <v>CONECTOR TIPO "SPLIT-BOLT" - PARA CABO DE 300,0MM2</v>
          </cell>
          <cell r="C1514" t="str">
            <v>UN</v>
          </cell>
          <cell r="D1514">
            <v>188</v>
          </cell>
          <cell r="E1514" t="str">
            <v>SIURB-E Jan/26</v>
          </cell>
        </row>
        <row r="1515">
          <cell r="A1515">
            <v>9083097</v>
          </cell>
          <cell r="B1515" t="str">
            <v>HASTE "COPPERWELD " - 3/4"X3,00M</v>
          </cell>
          <cell r="C1515" t="str">
            <v>UN</v>
          </cell>
          <cell r="D1515">
            <v>407.7</v>
          </cell>
          <cell r="E1515" t="str">
            <v>SIURB-E Jan/26</v>
          </cell>
        </row>
        <row r="1516">
          <cell r="A1516">
            <v>9084000</v>
          </cell>
          <cell r="B1516" t="str">
            <v>SERVIÇOS PARCIAIS - ELETROFERRAGENS E ACESSÓRIOS</v>
          </cell>
          <cell r="C1516" t="str">
            <v>.</v>
          </cell>
          <cell r="D1516" t="str">
            <v>.</v>
          </cell>
          <cell r="E1516" t="str">
            <v>SIURB-E Jan/26</v>
          </cell>
        </row>
        <row r="1517">
          <cell r="A1517">
            <v>9084001</v>
          </cell>
          <cell r="B1517" t="str">
            <v>BUCHA E ARRUELA RÍGIDA PESADA EM ZAMAK - 1/2"</v>
          </cell>
          <cell r="C1517" t="str">
            <v>UN</v>
          </cell>
          <cell r="D1517">
            <v>13.32</v>
          </cell>
          <cell r="E1517" t="str">
            <v>SIURB-E Jan/26</v>
          </cell>
        </row>
        <row r="1518">
          <cell r="A1518">
            <v>9084002</v>
          </cell>
          <cell r="B1518" t="str">
            <v>BUCHA E ARRUELA RÍGIDA PESADA EM ZAMAK - 3/4"</v>
          </cell>
          <cell r="C1518" t="str">
            <v>UN</v>
          </cell>
          <cell r="D1518">
            <v>13.47</v>
          </cell>
          <cell r="E1518" t="str">
            <v>SIURB-E Jan/26</v>
          </cell>
        </row>
        <row r="1519">
          <cell r="A1519">
            <v>9084011</v>
          </cell>
          <cell r="B1519" t="str">
            <v>BRAÇADEIRA DE AÇO GALVANIZADO - 1/2"</v>
          </cell>
          <cell r="C1519" t="str">
            <v>UN</v>
          </cell>
          <cell r="D1519">
            <v>10.37</v>
          </cell>
          <cell r="E1519" t="str">
            <v>SIURB-E Jan/26</v>
          </cell>
        </row>
        <row r="1520">
          <cell r="A1520">
            <v>9084018</v>
          </cell>
          <cell r="B1520" t="str">
            <v>BRAÇADEIRA DE AÇO GALVANIZADO - 3"</v>
          </cell>
          <cell r="C1520" t="str">
            <v>UN</v>
          </cell>
          <cell r="D1520">
            <v>21.89</v>
          </cell>
          <cell r="E1520" t="str">
            <v>SIURB-E Jan/26</v>
          </cell>
        </row>
        <row r="1521">
          <cell r="A1521">
            <v>9084021</v>
          </cell>
          <cell r="B1521" t="str">
            <v>SUPORTE P/ PERFILADO 100X38MM GE</v>
          </cell>
          <cell r="C1521" t="str">
            <v>UN</v>
          </cell>
          <cell r="D1521">
            <v>13.85</v>
          </cell>
          <cell r="E1521" t="str">
            <v>SIURB-E Jan/26</v>
          </cell>
        </row>
        <row r="1522">
          <cell r="A1522">
            <v>9084023</v>
          </cell>
          <cell r="B1522" t="str">
            <v>SUPORTE CURTO PARA LUMINÁRIA 100X38MM GE</v>
          </cell>
          <cell r="C1522" t="str">
            <v>UN</v>
          </cell>
          <cell r="D1522">
            <v>17</v>
          </cell>
          <cell r="E1522" t="str">
            <v>SIURB-E Jan/26</v>
          </cell>
        </row>
        <row r="1523">
          <cell r="A1523">
            <v>9084024</v>
          </cell>
          <cell r="B1523" t="str">
            <v>SUPORTE LONGO PARA LUMINÁRIA 165X38MM GE</v>
          </cell>
          <cell r="C1523" t="str">
            <v>UN</v>
          </cell>
          <cell r="D1523">
            <v>17.72</v>
          </cell>
          <cell r="E1523" t="str">
            <v>SIURB-E Jan/26</v>
          </cell>
        </row>
        <row r="1524">
          <cell r="A1524">
            <v>9084025</v>
          </cell>
          <cell r="B1524" t="str">
            <v>EMENDA INTERNA P/ PERFILADO 38X38 "1" GE</v>
          </cell>
          <cell r="C1524" t="str">
            <v>UN</v>
          </cell>
          <cell r="D1524">
            <v>14.5</v>
          </cell>
          <cell r="E1524" t="str">
            <v>SIURB-E Jan/26</v>
          </cell>
        </row>
        <row r="1525">
          <cell r="A1525">
            <v>9084027</v>
          </cell>
          <cell r="B1525" t="str">
            <v>EMENDA INTERNA P/ PEFILADO 38X38 "T" GE</v>
          </cell>
          <cell r="C1525" t="str">
            <v>UN</v>
          </cell>
          <cell r="D1525">
            <v>22.06</v>
          </cell>
          <cell r="E1525" t="str">
            <v>SIURB-E Jan/26</v>
          </cell>
        </row>
        <row r="1526">
          <cell r="A1526">
            <v>9084036</v>
          </cell>
          <cell r="B1526" t="str">
            <v>CAIXA DE DERIVAÇÃO P/ PERFILADO 38X38 TP "C" GE - CHAPA 14</v>
          </cell>
          <cell r="C1526" t="str">
            <v>UN</v>
          </cell>
          <cell r="D1526">
            <v>27.6</v>
          </cell>
          <cell r="E1526" t="str">
            <v>SIURB-E Jan/26</v>
          </cell>
        </row>
        <row r="1527">
          <cell r="A1527">
            <v>9084037</v>
          </cell>
          <cell r="B1527" t="str">
            <v>CAIXA DE DERIVAÇÃO P/ PERFILADO 38X38 TP "L" GE - CHAPA 14</v>
          </cell>
          <cell r="C1527" t="str">
            <v>UN</v>
          </cell>
          <cell r="D1527">
            <v>27.6</v>
          </cell>
          <cell r="E1527" t="str">
            <v>SIURB-E Jan/26</v>
          </cell>
        </row>
        <row r="1528">
          <cell r="A1528">
            <v>9084040</v>
          </cell>
          <cell r="B1528" t="str">
            <v>CAIXA DE DERIVAÇÃO P/ PERFILADO 38X76 TP "E" GE - CHAPA 14</v>
          </cell>
          <cell r="C1528" t="str">
            <v>UN</v>
          </cell>
          <cell r="D1528">
            <v>48.42</v>
          </cell>
          <cell r="E1528" t="str">
            <v>SIURB-E Jan/26</v>
          </cell>
        </row>
        <row r="1529">
          <cell r="A1529">
            <v>9084041</v>
          </cell>
          <cell r="B1529" t="str">
            <v>CAIXA DE DERIVAÇÃO P/ PERFILADO 38X76 TP "C" GE - CHAPA 14</v>
          </cell>
          <cell r="C1529" t="str">
            <v>UN</v>
          </cell>
          <cell r="D1529">
            <v>47.95</v>
          </cell>
          <cell r="E1529" t="str">
            <v>SIURB-E Jan/26</v>
          </cell>
        </row>
        <row r="1530">
          <cell r="A1530">
            <v>9084042</v>
          </cell>
          <cell r="B1530" t="str">
            <v>CAIXA DE DERIVAÇÃO P/ PERFILADO 38X76 TP "L" GE - CHAPA 14</v>
          </cell>
          <cell r="C1530" t="str">
            <v>UN</v>
          </cell>
          <cell r="D1530">
            <v>47.85</v>
          </cell>
          <cell r="E1530" t="str">
            <v>SIURB-E Jan/26</v>
          </cell>
        </row>
        <row r="1531">
          <cell r="A1531">
            <v>9084043</v>
          </cell>
          <cell r="B1531" t="str">
            <v>CAIXA DE DERIVAÇÃO P/ PERFILADO 38X76 TP "T" GE - CHAPA 14</v>
          </cell>
          <cell r="C1531" t="str">
            <v>UN</v>
          </cell>
          <cell r="D1531">
            <v>112.78</v>
          </cell>
          <cell r="E1531" t="str">
            <v>SIURB-E Jan/26</v>
          </cell>
        </row>
        <row r="1532">
          <cell r="A1532">
            <v>9084045</v>
          </cell>
          <cell r="B1532" t="str">
            <v>CAIXA EM ALUMÍNIO P/ TOMADA FIXAÇÃO EM PERFILADO</v>
          </cell>
          <cell r="C1532" t="str">
            <v>UN</v>
          </cell>
          <cell r="D1532">
            <v>53.21</v>
          </cell>
          <cell r="E1532" t="str">
            <v>SIURB-E Jan/26</v>
          </cell>
        </row>
        <row r="1533">
          <cell r="A1533">
            <v>9084057</v>
          </cell>
          <cell r="B1533" t="str">
            <v>SAÍDA PARA ELETRODUTO EM PERFILADO 3/4" GE</v>
          </cell>
          <cell r="C1533" t="str">
            <v>UN</v>
          </cell>
          <cell r="D1533">
            <v>7.81</v>
          </cell>
          <cell r="E1533" t="str">
            <v>SIURB-E Jan/26</v>
          </cell>
        </row>
        <row r="1534">
          <cell r="A1534">
            <v>9084062</v>
          </cell>
          <cell r="B1534" t="str">
            <v>VERGALHÃO DE AÇO C/ ROSCA TOTAL 5/16" GE</v>
          </cell>
          <cell r="C1534" t="str">
            <v>M</v>
          </cell>
          <cell r="D1534">
            <v>54.5</v>
          </cell>
          <cell r="E1534" t="str">
            <v>SIURB-E Jan/26</v>
          </cell>
        </row>
        <row r="1535">
          <cell r="A1535">
            <v>9085000</v>
          </cell>
          <cell r="B1535" t="str">
            <v>REATORES</v>
          </cell>
          <cell r="C1535" t="str">
            <v>.</v>
          </cell>
          <cell r="D1535" t="str">
            <v>.</v>
          </cell>
          <cell r="E1535" t="str">
            <v>SIURB-E Jan/26</v>
          </cell>
        </row>
        <row r="1536">
          <cell r="A1536">
            <v>9085010</v>
          </cell>
          <cell r="B1536" t="str">
            <v>REATOR PARA LÂMPADA VAPOR METÁLICO - 70W/ 220V</v>
          </cell>
          <cell r="C1536" t="str">
            <v>UN</v>
          </cell>
          <cell r="D1536">
            <v>147.08000000000001</v>
          </cell>
          <cell r="E1536" t="str">
            <v>SIURB-E Jan/26</v>
          </cell>
        </row>
        <row r="1537">
          <cell r="A1537">
            <v>9085012</v>
          </cell>
          <cell r="B1537" t="str">
            <v>REATOR PARA LÂMPADA VAPOR METÁLICO - 150W/ 220V</v>
          </cell>
          <cell r="C1537" t="str">
            <v>UN</v>
          </cell>
          <cell r="D1537">
            <v>155.74</v>
          </cell>
          <cell r="E1537" t="str">
            <v>SIURB-E Jan/26</v>
          </cell>
        </row>
        <row r="1538">
          <cell r="A1538">
            <v>9085013</v>
          </cell>
          <cell r="B1538" t="str">
            <v>REATOR DE LÂMPADA VAPOR METÁLICO - 250W/ 220V</v>
          </cell>
          <cell r="C1538" t="str">
            <v>UN</v>
          </cell>
          <cell r="D1538">
            <v>206.68</v>
          </cell>
          <cell r="E1538" t="str">
            <v>SIURB-E Jan/26</v>
          </cell>
        </row>
        <row r="1539">
          <cell r="A1539">
            <v>9085014</v>
          </cell>
          <cell r="B1539" t="str">
            <v>REATOR PARA LÂMPADA VAPOR METÁLICO - 400W/ 220V</v>
          </cell>
          <cell r="C1539" t="str">
            <v>UN</v>
          </cell>
          <cell r="D1539">
            <v>188.11</v>
          </cell>
          <cell r="E1539" t="str">
            <v>SIURB-E Jan/26</v>
          </cell>
        </row>
        <row r="1540">
          <cell r="A1540">
            <v>9085032</v>
          </cell>
          <cell r="B1540" t="str">
            <v>REATOR ELETRÔNICO FLUORESCENTE DUPLO AFP - 2X16W - 127/220V</v>
          </cell>
          <cell r="C1540" t="str">
            <v>UN</v>
          </cell>
          <cell r="D1540">
            <v>113.5</v>
          </cell>
          <cell r="E1540" t="str">
            <v>SIURB-E Jan/26</v>
          </cell>
        </row>
        <row r="1541">
          <cell r="A1541">
            <v>9085033</v>
          </cell>
          <cell r="B1541" t="str">
            <v>REATOR ELETRÔNICO FLUORESCENTE DUPLO AFP - 2X32W - 127/220V</v>
          </cell>
          <cell r="C1541" t="str">
            <v>UN</v>
          </cell>
          <cell r="D1541">
            <v>139.62</v>
          </cell>
          <cell r="E1541" t="str">
            <v>SIURB-E Jan/26</v>
          </cell>
        </row>
        <row r="1542">
          <cell r="A1542">
            <v>9085060</v>
          </cell>
          <cell r="B1542" t="str">
            <v>LÂMPADA VAPOR METÁLICO - 70W</v>
          </cell>
          <cell r="C1542" t="str">
            <v>UN</v>
          </cell>
          <cell r="D1542">
            <v>63.87</v>
          </cell>
          <cell r="E1542" t="str">
            <v>SIURB-E Jan/26</v>
          </cell>
        </row>
        <row r="1543">
          <cell r="A1543">
            <v>9085061</v>
          </cell>
          <cell r="B1543" t="str">
            <v>LÂMPADA VAPOR METÁLICO - 150W</v>
          </cell>
          <cell r="C1543" t="str">
            <v>UN</v>
          </cell>
          <cell r="D1543">
            <v>70.540000000000006</v>
          </cell>
          <cell r="E1543" t="str">
            <v>SIURB-E Jan/26</v>
          </cell>
        </row>
        <row r="1544">
          <cell r="A1544">
            <v>9085062</v>
          </cell>
          <cell r="B1544" t="str">
            <v>LÂMPADA VAPOR METÁLICO - 250W</v>
          </cell>
          <cell r="C1544" t="str">
            <v>UN</v>
          </cell>
          <cell r="D1544">
            <v>137.18</v>
          </cell>
          <cell r="E1544" t="str">
            <v>SIURB-E Jan/26</v>
          </cell>
        </row>
        <row r="1545">
          <cell r="A1545">
            <v>9085063</v>
          </cell>
          <cell r="B1545" t="str">
            <v>LÂMPADA VAPOR METÁLICO - 400W</v>
          </cell>
          <cell r="C1545" t="str">
            <v>UN</v>
          </cell>
          <cell r="D1545">
            <v>106.49</v>
          </cell>
          <cell r="E1545" t="str">
            <v>SIURB-E Jan/26</v>
          </cell>
        </row>
        <row r="1546">
          <cell r="A1546">
            <v>9085073</v>
          </cell>
          <cell r="B1546" t="str">
            <v>LÂMPADA COMPACTA MINI-FLUORESCENTE COM REATOR E SOQUETE INCORPORADOS - 25W</v>
          </cell>
          <cell r="C1546" t="str">
            <v>UN</v>
          </cell>
          <cell r="D1546">
            <v>19.52</v>
          </cell>
          <cell r="E1546" t="str">
            <v>SIURB-E Jan/26</v>
          </cell>
        </row>
        <row r="1547">
          <cell r="A1547">
            <v>9085079</v>
          </cell>
          <cell r="B1547" t="str">
            <v>LÂMPADA FLUORESCENTE - 14W</v>
          </cell>
          <cell r="C1547" t="str">
            <v>UN</v>
          </cell>
          <cell r="D1547">
            <v>18.489999999999998</v>
          </cell>
          <cell r="E1547" t="str">
            <v>SIURB-E Jan/26</v>
          </cell>
        </row>
        <row r="1548">
          <cell r="A1548">
            <v>9085081</v>
          </cell>
          <cell r="B1548" t="str">
            <v>LÂMPADA FLUORESCENTE 32W</v>
          </cell>
          <cell r="C1548" t="str">
            <v>UN</v>
          </cell>
          <cell r="D1548">
            <v>26.14</v>
          </cell>
          <cell r="E1548" t="str">
            <v>SIURB-E Jan/26</v>
          </cell>
        </row>
        <row r="1549">
          <cell r="A1549">
            <v>9085082</v>
          </cell>
          <cell r="B1549" t="str">
            <v>LÂMPADA FLUORESCENTE - 28W</v>
          </cell>
          <cell r="C1549" t="str">
            <v>UN</v>
          </cell>
          <cell r="D1549">
            <v>21.3</v>
          </cell>
          <cell r="E1549" t="str">
            <v>SIURB-E Jan/26</v>
          </cell>
        </row>
        <row r="1550">
          <cell r="A1550">
            <v>9086000</v>
          </cell>
          <cell r="B1550" t="str">
            <v>TOMADAS</v>
          </cell>
          <cell r="C1550" t="str">
            <v>.</v>
          </cell>
          <cell r="D1550" t="str">
            <v>.</v>
          </cell>
          <cell r="E1550" t="str">
            <v>SIURB-E Jan/26</v>
          </cell>
        </row>
        <row r="1551">
          <cell r="A1551">
            <v>9086010</v>
          </cell>
          <cell r="B1551" t="str">
            <v>TOMADA RJ 45 PARA INFORMÁTICA COM PLACA</v>
          </cell>
          <cell r="C1551" t="str">
            <v>UN</v>
          </cell>
          <cell r="D1551">
            <v>88.03</v>
          </cell>
          <cell r="E1551" t="str">
            <v>SIURB-E Jan/26</v>
          </cell>
        </row>
        <row r="1552">
          <cell r="A1552">
            <v>9086011</v>
          </cell>
          <cell r="B1552" t="str">
            <v>TOMADA PARA TELEFONE PADRÃO RJ11 COM PLACA/ ESPELHO</v>
          </cell>
          <cell r="C1552" t="str">
            <v>UN</v>
          </cell>
          <cell r="D1552">
            <v>23.97</v>
          </cell>
          <cell r="E1552" t="str">
            <v>SIURB-E Jan/26</v>
          </cell>
        </row>
        <row r="1553">
          <cell r="A1553">
            <v>9090000</v>
          </cell>
          <cell r="B1553" t="str">
            <v>REDE LÓGICA</v>
          </cell>
          <cell r="C1553" t="str">
            <v>.</v>
          </cell>
          <cell r="D1553" t="str">
            <v>.</v>
          </cell>
          <cell r="E1553" t="str">
            <v>SIURB-E Jan/26</v>
          </cell>
        </row>
        <row r="1554">
          <cell r="A1554">
            <v>9090002</v>
          </cell>
          <cell r="B1554" t="str">
            <v>CERTIFICAÇÃO DE REDE LÓGICA - ATÉ 50 PONTOS</v>
          </cell>
          <cell r="C1554" t="str">
            <v>GL</v>
          </cell>
          <cell r="D1554">
            <v>1682.76</v>
          </cell>
          <cell r="E1554" t="str">
            <v>SIURB-E Jan/26</v>
          </cell>
        </row>
        <row r="1555">
          <cell r="A1555">
            <v>9090003</v>
          </cell>
          <cell r="B1555" t="str">
            <v>CERTIFICAÇÃO DE REDE LÓGICA - EXCEDENTE 50 PONTOS</v>
          </cell>
          <cell r="C1555" t="str">
            <v>PTO</v>
          </cell>
          <cell r="D1555">
            <v>33.43</v>
          </cell>
          <cell r="E1555" t="str">
            <v>SIURB-E Jan/26</v>
          </cell>
        </row>
        <row r="1556">
          <cell r="A1556">
            <v>9090011</v>
          </cell>
          <cell r="B1556" t="str">
            <v>RACK 8U'S COM VENTILAÇÃO, BANDEJA FIXA E RÉGUA DE TOMADAS - INSTALADO</v>
          </cell>
          <cell r="C1556" t="str">
            <v>UN</v>
          </cell>
          <cell r="D1556">
            <v>936.64</v>
          </cell>
          <cell r="E1556" t="str">
            <v>SIURB-E Jan/26</v>
          </cell>
        </row>
        <row r="1557">
          <cell r="A1557">
            <v>9090015</v>
          </cell>
          <cell r="B1557" t="str">
            <v>PATCH PAINEL - 24 PORTAS - INSTALADO</v>
          </cell>
          <cell r="C1557" t="str">
            <v>UN</v>
          </cell>
          <cell r="D1557">
            <v>483.94</v>
          </cell>
          <cell r="E1557" t="str">
            <v>SIURB-E Jan/26</v>
          </cell>
        </row>
        <row r="1558">
          <cell r="A1558">
            <v>9090017</v>
          </cell>
          <cell r="B1558" t="str">
            <v>SWITCH - 24 PORTAS - INSTALADO</v>
          </cell>
          <cell r="C1558" t="str">
            <v>UN</v>
          </cell>
          <cell r="D1558">
            <v>476.15</v>
          </cell>
          <cell r="E1558" t="str">
            <v>SIURB-E Jan/26</v>
          </cell>
        </row>
        <row r="1559">
          <cell r="A1559">
            <v>9090021</v>
          </cell>
          <cell r="B1559" t="str">
            <v>GUIA ORGANIZADORA DE CABOS 19" - 1V - INSTALADA</v>
          </cell>
          <cell r="C1559" t="str">
            <v>UN</v>
          </cell>
          <cell r="D1559">
            <v>23.97</v>
          </cell>
          <cell r="E1559" t="str">
            <v>SIURB-E Jan/26</v>
          </cell>
        </row>
        <row r="1560">
          <cell r="A1560">
            <v>9090031</v>
          </cell>
          <cell r="B1560" t="str">
            <v>PATCH CORD RJ45 - 1,5M</v>
          </cell>
          <cell r="C1560" t="str">
            <v>UN</v>
          </cell>
          <cell r="D1560">
            <v>15.58</v>
          </cell>
          <cell r="E1560" t="str">
            <v>SIURB-E Jan/26</v>
          </cell>
        </row>
        <row r="1561">
          <cell r="A1561">
            <v>9090033</v>
          </cell>
          <cell r="B1561" t="str">
            <v>PATCH CORD RJ45 - 2,5M</v>
          </cell>
          <cell r="C1561" t="str">
            <v>UN</v>
          </cell>
          <cell r="D1561">
            <v>26.7</v>
          </cell>
          <cell r="E1561" t="str">
            <v>SIURB-E Jan/26</v>
          </cell>
        </row>
        <row r="1562">
          <cell r="A1562">
            <v>9090038</v>
          </cell>
          <cell r="B1562" t="str">
            <v>CABO UTP - CATEGORIA 4 E 5 PARES</v>
          </cell>
          <cell r="C1562" t="str">
            <v>M</v>
          </cell>
          <cell r="D1562">
            <v>5.09</v>
          </cell>
          <cell r="E1562" t="str">
            <v>SIURB-E Jan/26</v>
          </cell>
        </row>
        <row r="1563">
          <cell r="A1563">
            <v>9090040</v>
          </cell>
          <cell r="B1563" t="str">
            <v>CABO UTP - CAT 6 - 4 PARES</v>
          </cell>
          <cell r="C1563" t="str">
            <v>M</v>
          </cell>
          <cell r="D1563">
            <v>6.58</v>
          </cell>
          <cell r="E1563" t="str">
            <v>SIURB-E Jan/26</v>
          </cell>
        </row>
        <row r="1564">
          <cell r="A1564">
            <v>9090041</v>
          </cell>
          <cell r="B1564" t="str">
            <v>CRIMPAGEM DE CABOS COM CONECTOR RJ</v>
          </cell>
          <cell r="C1564" t="str">
            <v>UN</v>
          </cell>
          <cell r="D1564">
            <v>50.62</v>
          </cell>
          <cell r="E1564" t="str">
            <v>SIURB-E Jan/26</v>
          </cell>
        </row>
        <row r="1565">
          <cell r="A1565">
            <v>9101001</v>
          </cell>
          <cell r="B1565" t="str">
            <v>FORNECIMENTO DE AR CONDICIONADO A FRIO, TIPO SPLIT CASSETE-INVERTER COM CAPACIDADE DE 18.000 BTUS/h</v>
          </cell>
          <cell r="C1565" t="str">
            <v>UN</v>
          </cell>
          <cell r="D1565">
            <v>7605.82</v>
          </cell>
          <cell r="E1565" t="str">
            <v>SIURB-E Jan/26</v>
          </cell>
        </row>
        <row r="1566">
          <cell r="A1566">
            <v>9101002</v>
          </cell>
          <cell r="B1566" t="str">
            <v>FORNECIMENTO DE AR CONDICIONADO A FRIO, TIPO SPLIT CASSETE-INVERTER COM CAPACIDADE DE 36.000 BTUS/H</v>
          </cell>
          <cell r="C1566" t="str">
            <v>UN</v>
          </cell>
          <cell r="D1566">
            <v>10650.61</v>
          </cell>
          <cell r="E1566" t="str">
            <v>SIURB-E Jan/26</v>
          </cell>
        </row>
        <row r="1567">
          <cell r="A1567">
            <v>9101003</v>
          </cell>
          <cell r="B1567" t="str">
            <v>FORNECIMENTO DE AR CONDICIONADO A FRIO, TIPO SPLIT CASSETE-INVERTER COM CAPACIDADE DE 48.000 BTUS/H</v>
          </cell>
          <cell r="C1567" t="str">
            <v>UN</v>
          </cell>
          <cell r="D1567">
            <v>12609.22</v>
          </cell>
          <cell r="E1567" t="str">
            <v>SIURB-E Jan/26</v>
          </cell>
        </row>
        <row r="1568">
          <cell r="A1568">
            <v>9101004</v>
          </cell>
          <cell r="B1568" t="str">
            <v>FORNECIMENTO DE AR CONDICIONADO A FRIO, TIPO SPLIT PAREDE-INVERTER COM CAPACIDADE DE 9.000 BTUS/H</v>
          </cell>
          <cell r="C1568" t="str">
            <v>UN</v>
          </cell>
          <cell r="D1568">
            <v>2513.0100000000002</v>
          </cell>
          <cell r="E1568" t="str">
            <v>SIURB-E Jan/26</v>
          </cell>
        </row>
        <row r="1569">
          <cell r="A1569">
            <v>9101005</v>
          </cell>
          <cell r="B1569" t="str">
            <v>FORNECIMENTO DE AR CONDICIONADO A FRIO, TIPO SPLIT PAREDE INVERTER COM CAPACIDADE DE 12.000 BTUS/h</v>
          </cell>
          <cell r="C1569" t="str">
            <v>UN</v>
          </cell>
          <cell r="D1569">
            <v>2918.2</v>
          </cell>
          <cell r="E1569" t="str">
            <v>SIURB-E Jan/26</v>
          </cell>
        </row>
        <row r="1570">
          <cell r="A1570">
            <v>9101006</v>
          </cell>
          <cell r="B1570" t="str">
            <v>FORNECIMENTO DE AR CONDICIONADO A FRIO, TIPO SPLIT PAREDE-INVERTER COM CAPACIDADE DE 18.000 BTUS/H</v>
          </cell>
          <cell r="C1570" t="str">
            <v>UN</v>
          </cell>
          <cell r="D1570">
            <v>3865.08</v>
          </cell>
          <cell r="E1570" t="str">
            <v>SIURB-E Jan/26</v>
          </cell>
        </row>
        <row r="1571">
          <cell r="A1571">
            <v>9101007</v>
          </cell>
          <cell r="B1571" t="str">
            <v>FORNECIMENTO DE AR CONDICIONADO A FRIO, TIPO SPLIT PAREDE-INVERTER COM CAPACIDADE DE 24.000 BTUS/H</v>
          </cell>
          <cell r="C1571" t="str">
            <v>UN</v>
          </cell>
          <cell r="D1571">
            <v>4512.41</v>
          </cell>
          <cell r="E1571" t="str">
            <v>SIURB-E Jan/26</v>
          </cell>
        </row>
        <row r="1572">
          <cell r="A1572">
            <v>9101008</v>
          </cell>
          <cell r="B1572" t="str">
            <v>FORNECIMENTO DE AR CONDICIONADO A FRIO, TIPO SPLIT PAREDE-INVERTER COM CAPACIDADE DE 36.000 BTUS/H</v>
          </cell>
          <cell r="C1572" t="str">
            <v>UN</v>
          </cell>
          <cell r="D1572">
            <v>8505.06</v>
          </cell>
          <cell r="E1572" t="str">
            <v>SIURB-E Jan/26</v>
          </cell>
        </row>
        <row r="1573">
          <cell r="A1573">
            <v>9101009</v>
          </cell>
          <cell r="B1573" t="str">
            <v>FORNECIMENTO DE AR CONDICIONADO A FRIO, TIPO SPLIT PISO TETO COM CAPACIDADE DE 18.000 BTUS/h</v>
          </cell>
          <cell r="C1573" t="str">
            <v>UN</v>
          </cell>
          <cell r="D1573">
            <v>9032.2800000000007</v>
          </cell>
          <cell r="E1573" t="str">
            <v>SIURB-E Jan/26</v>
          </cell>
        </row>
        <row r="1574">
          <cell r="A1574">
            <v>9101010</v>
          </cell>
          <cell r="B1574" t="str">
            <v>FORNECIMENTO DE AR CONDICIONADO A FRIO, TIPO SPLIT PISO TETO COM CAPACIDADE DE 24.000 BTUS/H</v>
          </cell>
          <cell r="C1574" t="str">
            <v>UN</v>
          </cell>
          <cell r="D1574">
            <v>6328.34</v>
          </cell>
          <cell r="E1574" t="str">
            <v>SIURB-E Jan/26</v>
          </cell>
        </row>
        <row r="1575">
          <cell r="A1575">
            <v>9101011</v>
          </cell>
          <cell r="B1575" t="str">
            <v>FORNECIMENTO DE AR CONDICIONADO A FRIO, TIPO SPLIT PISO TETO COM CAPACIDADE DE 36.000 BTUS/H</v>
          </cell>
          <cell r="C1575" t="str">
            <v>UN</v>
          </cell>
          <cell r="D1575">
            <v>9574.1</v>
          </cell>
          <cell r="E1575" t="str">
            <v>SIURB-E Jan/26</v>
          </cell>
        </row>
        <row r="1576">
          <cell r="A1576">
            <v>9101012</v>
          </cell>
          <cell r="B1576" t="str">
            <v>FORNECIMENTO DE AR CONDICIONADO TIPO SPLIT CASSETE-INVERTER 24.000 BTS/H</v>
          </cell>
          <cell r="C1576" t="str">
            <v>UN</v>
          </cell>
          <cell r="D1576">
            <v>8621.7000000000007</v>
          </cell>
          <cell r="E1576" t="str">
            <v>SIURB-E Jan/26</v>
          </cell>
        </row>
        <row r="1577">
          <cell r="A1577">
            <v>9101027</v>
          </cell>
          <cell r="B1577" t="str">
            <v>INSTALAÇÃO DE AR CONDICIONADO, TIPO SPLIT CASSETE-INVERTER COM CAPACIDADE DE 18.000 BTUS/H ATÉ 24.000 BTUS/H - REDE FRIGORÍGENA E DRENO ATÉ 5 METROS</v>
          </cell>
          <cell r="C1577" t="str">
            <v>UN</v>
          </cell>
          <cell r="D1577">
            <v>974.34</v>
          </cell>
          <cell r="E1577" t="str">
            <v>SIURB-E Jan/26</v>
          </cell>
        </row>
        <row r="1578">
          <cell r="A1578">
            <v>9101028</v>
          </cell>
          <cell r="B1578" t="str">
            <v>INSTALAÇÃO DE AR CONDICIONADO, TIPO SPLIT CASSETE-INVERTER COM CAPACIDADE DE 36.000 BTUS/h ATÉ 48.000 BTUS/h - REDE FRIGORÍGENA E DRENO ATÉ 5 METROS</v>
          </cell>
          <cell r="C1578" t="str">
            <v>UN</v>
          </cell>
          <cell r="D1578">
            <v>1093.92</v>
          </cell>
          <cell r="E1578" t="str">
            <v>SIURB-E Jan/26</v>
          </cell>
        </row>
        <row r="1579">
          <cell r="A1579">
            <v>9101029</v>
          </cell>
          <cell r="B1579" t="str">
            <v>INSTALAÇÃO DE AR CONDICIONADO, TIPO SPLIT PAREDE-INVERTER COM CAPACIDADE DE 9.000 BTUS/h ATÉ 12.000 BTUS/h - REDE FRIGORÍGENA E DRENO ATÉ 5 METROS</v>
          </cell>
          <cell r="C1579" t="str">
            <v>UN</v>
          </cell>
          <cell r="D1579">
            <v>659.25</v>
          </cell>
          <cell r="E1579" t="str">
            <v>SIURB-E Jan/26</v>
          </cell>
        </row>
        <row r="1580">
          <cell r="A1580">
            <v>9101030</v>
          </cell>
          <cell r="B1580" t="str">
            <v>INSTALAÇÃO DE AR CONDICIONADO, TIPO SPLIT PAREDE-INVERTER COM CAPACIDADE DE 18.000 BTUS/H ATÉ 36.000 BTUS/H - REDE FRIGORÍGENA E DRENO ATÉ 5 METROS</v>
          </cell>
          <cell r="C1580" t="str">
            <v>UN</v>
          </cell>
          <cell r="D1580">
            <v>741.07</v>
          </cell>
          <cell r="E1580" t="str">
            <v>SIURB-E Jan/26</v>
          </cell>
        </row>
        <row r="1581">
          <cell r="A1581">
            <v>9101031</v>
          </cell>
          <cell r="B1581" t="str">
            <v>INSTALAÇÃO DE AR CONDICIONADO, TIPO SPLIT PISO TETO COM CAPACIDADE DE 18.000 BTUS/H ATÉ 24.000 BTUS/H - REDE FRIGORÍGENA E DRENO ATÉ 5 METROS</v>
          </cell>
          <cell r="C1581" t="str">
            <v>UN</v>
          </cell>
          <cell r="D1581">
            <v>1145.26</v>
          </cell>
          <cell r="E1581" t="str">
            <v>SIURB-E Jan/26</v>
          </cell>
        </row>
        <row r="1582">
          <cell r="A1582">
            <v>9101032</v>
          </cell>
          <cell r="B1582" t="str">
            <v>INSTALAÇÃO DE AR CONDICIONADO, TIPO SPLIT PISO TETO COM CAPACIDADE DE 36.000 BTUS/h ATÉ 48.000 BTUS/h - REDE FRIGORÍGENA E DRENO ATÉ 5 METROS</v>
          </cell>
          <cell r="C1582" t="str">
            <v>UN</v>
          </cell>
          <cell r="D1582">
            <v>1141.26</v>
          </cell>
          <cell r="E1582" t="str">
            <v>SIURB-E Jan/26</v>
          </cell>
        </row>
        <row r="1583">
          <cell r="A1583">
            <v>10000000</v>
          </cell>
          <cell r="B1583" t="str">
            <v>INST.HIDRO-SANITARIAS</v>
          </cell>
          <cell r="E1583" t="str">
            <v>SIURB-E Jan/26</v>
          </cell>
        </row>
        <row r="1584">
          <cell r="A1584">
            <v>10001000</v>
          </cell>
          <cell r="B1584" t="str">
            <v>ALIMENTAÇÃO PREDIAL DE ÁGUA E GÁS</v>
          </cell>
          <cell r="C1584" t="str">
            <v>.</v>
          </cell>
          <cell r="D1584" t="str">
            <v>.</v>
          </cell>
          <cell r="E1584" t="str">
            <v>SIURB-E Jan/26</v>
          </cell>
        </row>
        <row r="1585">
          <cell r="A1585">
            <v>10001001</v>
          </cell>
          <cell r="B1585" t="str">
            <v>HD.01 - CAVALETE DE ENTRADA - 3/4"</v>
          </cell>
          <cell r="C1585" t="str">
            <v>UN</v>
          </cell>
          <cell r="D1585">
            <v>338.91</v>
          </cell>
          <cell r="E1585" t="str">
            <v>SIURB-E Jan/26</v>
          </cell>
        </row>
        <row r="1586">
          <cell r="A1586">
            <v>10001002</v>
          </cell>
          <cell r="B1586" t="str">
            <v>HD.02 - CAVALETE DE ENTRADA - 1"</v>
          </cell>
          <cell r="C1586" t="str">
            <v>UN</v>
          </cell>
          <cell r="D1586">
            <v>368.99</v>
          </cell>
          <cell r="E1586" t="str">
            <v>SIURB-E Jan/26</v>
          </cell>
        </row>
        <row r="1587">
          <cell r="A1587">
            <v>10001004</v>
          </cell>
          <cell r="B1587" t="str">
            <v>HD.04 - CAVALETE DE ENTRADA - 1 1/2"</v>
          </cell>
          <cell r="C1587" t="str">
            <v>UN</v>
          </cell>
          <cell r="D1587">
            <v>487.71</v>
          </cell>
          <cell r="E1587" t="str">
            <v>SIURB-E Jan/26</v>
          </cell>
        </row>
        <row r="1588">
          <cell r="A1588">
            <v>10001010</v>
          </cell>
          <cell r="B1588" t="str">
            <v>HIDRÔMETRO UNIJATO, DN 1/2", VAZÃO NOMINAL DE 1,5 M3/H, RELOJOARIA INCLINADA E CLASSE B</v>
          </cell>
          <cell r="C1588" t="str">
            <v>UN</v>
          </cell>
          <cell r="D1588">
            <v>125.79</v>
          </cell>
          <cell r="E1588" t="str">
            <v>SIURB-E Jan/26</v>
          </cell>
        </row>
        <row r="1589">
          <cell r="A1589">
            <v>10001011</v>
          </cell>
          <cell r="B1589" t="str">
            <v>HIDRÔMETRO MULTIJATO, DN 1 1/2", VAZÃO NOMINAL DE 20 M3/H, RELOJOARIA INCLINADA E CLASSE B</v>
          </cell>
          <cell r="C1589" t="str">
            <v>UN</v>
          </cell>
          <cell r="D1589">
            <v>642.28</v>
          </cell>
          <cell r="E1589" t="str">
            <v>SIURB-E Jan/26</v>
          </cell>
        </row>
        <row r="1590">
          <cell r="A1590">
            <v>10001012</v>
          </cell>
          <cell r="B1590" t="str">
            <v>HIDRÔMETRO UNIJATO, DN 3/4", VAZÃO NOMINAL DE 5 M3/H, RELOJOARIA INCLINADA E CLASSE B</v>
          </cell>
          <cell r="C1590" t="str">
            <v>UN</v>
          </cell>
          <cell r="D1590">
            <v>146.56</v>
          </cell>
          <cell r="E1590" t="str">
            <v>SIURB-E Jan/26</v>
          </cell>
        </row>
        <row r="1591">
          <cell r="A1591">
            <v>10001019</v>
          </cell>
          <cell r="B1591" t="str">
            <v>HV.09 - ABRIGO PARA CAVALETE ENTRADA, D=3/4" OU 1" EM ALVENARIA REVESTIDA</v>
          </cell>
          <cell r="C1591" t="str">
            <v>UN</v>
          </cell>
          <cell r="D1591">
            <v>591.91</v>
          </cell>
          <cell r="E1591" t="str">
            <v>SIURB-E Jan/26</v>
          </cell>
        </row>
        <row r="1592">
          <cell r="A1592">
            <v>10001020</v>
          </cell>
          <cell r="B1592" t="str">
            <v>HV.10 - ABRIGO PARA CAVALETE ENTRADA, D=1 1/4", D=1 1/2"OU 2" EM ALVENARIA REVESTIDA</v>
          </cell>
          <cell r="C1592" t="str">
            <v>UN</v>
          </cell>
          <cell r="D1592">
            <v>1437.27</v>
          </cell>
          <cell r="E1592" t="str">
            <v>SIURB-E Jan/26</v>
          </cell>
        </row>
        <row r="1593">
          <cell r="A1593">
            <v>10001095</v>
          </cell>
          <cell r="B1593" t="str">
            <v>PROTEÇÃO ANTICORROSIVA PARA TUBULAÇÃO ENTERRADA</v>
          </cell>
          <cell r="C1593" t="str">
            <v>M</v>
          </cell>
          <cell r="D1593">
            <v>3.57</v>
          </cell>
          <cell r="E1593" t="str">
            <v>SIURB-E Jan/26</v>
          </cell>
        </row>
        <row r="1594">
          <cell r="A1594">
            <v>10001098</v>
          </cell>
          <cell r="B1594" t="str">
            <v>ENVELOPAMENTO DE TUBULAÇÃO ENTERRADA, COM CONCRETO</v>
          </cell>
          <cell r="C1594" t="str">
            <v>M</v>
          </cell>
          <cell r="D1594">
            <v>43.42</v>
          </cell>
          <cell r="E1594" t="str">
            <v>SIURB-E Jan/26</v>
          </cell>
        </row>
        <row r="1595">
          <cell r="A1595">
            <v>10001102</v>
          </cell>
          <cell r="B1595" t="str">
            <v>CAVALETE DE ENTRADA QUÁDRUPLO GALVANIZADO - 3/4"</v>
          </cell>
          <cell r="C1595" t="str">
            <v>UN</v>
          </cell>
          <cell r="D1595">
            <v>680.46</v>
          </cell>
          <cell r="E1595" t="str">
            <v>SIURB-E Jan/26</v>
          </cell>
        </row>
        <row r="1596">
          <cell r="A1596">
            <v>10001103</v>
          </cell>
          <cell r="B1596" t="str">
            <v>CAVALETE DE ENTRADA SEXTUPLO GALVANIZADO - 3/4"</v>
          </cell>
          <cell r="C1596" t="str">
            <v>UN</v>
          </cell>
          <cell r="D1596">
            <v>964.05</v>
          </cell>
          <cell r="E1596" t="str">
            <v>SIURB-E Jan/26</v>
          </cell>
        </row>
        <row r="1597">
          <cell r="A1597">
            <v>10002000</v>
          </cell>
          <cell r="B1597" t="str">
            <v>RESERVAÇÃO DE ÁGUA</v>
          </cell>
          <cell r="C1597" t="str">
            <v>.</v>
          </cell>
          <cell r="D1597" t="str">
            <v>.</v>
          </cell>
          <cell r="E1597" t="str">
            <v>SIURB-E Jan/26</v>
          </cell>
        </row>
        <row r="1598">
          <cell r="A1598">
            <v>10002009</v>
          </cell>
          <cell r="B1598" t="str">
            <v>CAIXA D'ÁGUA DE FIBRA DE VIDRO - 1000 LITROS</v>
          </cell>
          <cell r="C1598" t="str">
            <v>UN</v>
          </cell>
          <cell r="D1598">
            <v>1941.51</v>
          </cell>
          <cell r="E1598" t="str">
            <v>SIURB-E Jan/26</v>
          </cell>
        </row>
        <row r="1599">
          <cell r="A1599">
            <v>10002010</v>
          </cell>
          <cell r="B1599" t="str">
            <v>CAIXA D'ÁGUA DE FIBRA DE VIDRO - 1500 LITROS</v>
          </cell>
          <cell r="C1599" t="str">
            <v>UN</v>
          </cell>
          <cell r="D1599">
            <v>2427.12</v>
          </cell>
          <cell r="E1599" t="str">
            <v>SIURB-E Jan/26</v>
          </cell>
        </row>
        <row r="1600">
          <cell r="A1600">
            <v>10002014</v>
          </cell>
          <cell r="B1600" t="str">
            <v>HD.21 - RESERVATÓRIO DE POLIETILENO 5000 LITROS</v>
          </cell>
          <cell r="C1600" t="str">
            <v>UN</v>
          </cell>
          <cell r="D1600">
            <v>4041.32</v>
          </cell>
          <cell r="E1600" t="str">
            <v>SIURB-E Jan/26</v>
          </cell>
        </row>
        <row r="1601">
          <cell r="A1601">
            <v>10002015</v>
          </cell>
          <cell r="B1601" t="str">
            <v>HD.21 - RSERVATÓRIO   DE POLIETILENO 10.000 LITROS</v>
          </cell>
          <cell r="C1601" t="str">
            <v>UN</v>
          </cell>
          <cell r="D1601">
            <v>6761.14</v>
          </cell>
          <cell r="E1601" t="str">
            <v>SIURB-E Jan/26</v>
          </cell>
        </row>
        <row r="1602">
          <cell r="A1602">
            <v>10002016</v>
          </cell>
          <cell r="B1602" t="str">
            <v>HD.21 - RESERVATÓRIO  DE POLIETILENO 15.000 LITROS</v>
          </cell>
          <cell r="C1602" t="str">
            <v>UN</v>
          </cell>
          <cell r="D1602">
            <v>9752.52</v>
          </cell>
          <cell r="E1602" t="str">
            <v>SIURB-E Jan/26</v>
          </cell>
        </row>
        <row r="1603">
          <cell r="A1603">
            <v>10002017</v>
          </cell>
          <cell r="B1603" t="str">
            <v>HD.21 - RESERVATÓRIO  DE POLIETILENO 310 LITROS</v>
          </cell>
          <cell r="C1603" t="str">
            <v>UN</v>
          </cell>
          <cell r="D1603">
            <v>792.49</v>
          </cell>
          <cell r="E1603" t="str">
            <v>SIURB-E Jan/26</v>
          </cell>
        </row>
        <row r="1604">
          <cell r="A1604">
            <v>10002018</v>
          </cell>
          <cell r="B1604" t="str">
            <v>HD.21 - RESERVATÓRIO  DE POLIETILENO 500 LITROS</v>
          </cell>
          <cell r="C1604" t="str">
            <v>UN</v>
          </cell>
          <cell r="D1604">
            <v>874.15</v>
          </cell>
          <cell r="E1604" t="str">
            <v>SIURB-E Jan/26</v>
          </cell>
        </row>
        <row r="1605">
          <cell r="A1605">
            <v>10002019</v>
          </cell>
          <cell r="B1605" t="str">
            <v>HD.21 - RESERVATÓRIO  DE POLIETILENO 1.000 LITROS</v>
          </cell>
          <cell r="C1605" t="str">
            <v>UN</v>
          </cell>
          <cell r="D1605">
            <v>1064.69</v>
          </cell>
          <cell r="E1605" t="str">
            <v>SIURB-E Jan/26</v>
          </cell>
        </row>
        <row r="1606">
          <cell r="A1606">
            <v>10002029</v>
          </cell>
          <cell r="B1606" t="str">
            <v xml:space="preserve"> RESERVATÓRIO  DE POLIETILENO 2.000 LITROS</v>
          </cell>
          <cell r="C1606" t="str">
            <v>UN</v>
          </cell>
          <cell r="D1606">
            <v>2306.38</v>
          </cell>
          <cell r="E1606" t="str">
            <v>SIURB-E Jan/26</v>
          </cell>
        </row>
        <row r="1607">
          <cell r="A1607">
            <v>10002030</v>
          </cell>
          <cell r="B1607" t="str">
            <v>ANÉIS PRÉ-MOLDADOS EM CONCRETO ARMADO P/ RESERVATÓRIO DE ÁGUA D=2,50M</v>
          </cell>
          <cell r="C1607" t="str">
            <v>UN</v>
          </cell>
          <cell r="D1607">
            <v>8763.7000000000007</v>
          </cell>
          <cell r="E1607" t="str">
            <v>SIURB-E Jan/26</v>
          </cell>
        </row>
        <row r="1608">
          <cell r="A1608">
            <v>10002031</v>
          </cell>
          <cell r="B1608" t="str">
            <v>RESERVATÓRIO  DE POLIETILENO 2.500 LITROS</v>
          </cell>
          <cell r="C1608" t="str">
            <v>UN</v>
          </cell>
          <cell r="D1608">
            <v>3326.41</v>
          </cell>
          <cell r="E1608" t="str">
            <v>SIURB-E Jan/26</v>
          </cell>
        </row>
        <row r="1609">
          <cell r="A1609">
            <v>10002040</v>
          </cell>
          <cell r="B1609" t="str">
            <v>LAJE PRÉ-MOLDADA D=2,50M E=8CM PARA RESERVATÓRIO</v>
          </cell>
          <cell r="C1609" t="str">
            <v>UN</v>
          </cell>
          <cell r="D1609">
            <v>4574.8900000000003</v>
          </cell>
          <cell r="E1609" t="str">
            <v>SIURB-E Jan/26</v>
          </cell>
        </row>
        <row r="1610">
          <cell r="A1610">
            <v>10002041</v>
          </cell>
          <cell r="B1610" t="str">
            <v>LAJE PRÉ-MOLDADA D=2,50M E=15CM PARA RESERVATÓRIO</v>
          </cell>
          <cell r="C1610" t="str">
            <v>UN</v>
          </cell>
          <cell r="D1610">
            <v>6669.29</v>
          </cell>
          <cell r="E1610" t="str">
            <v>SIURB-E Jan/26</v>
          </cell>
        </row>
        <row r="1611">
          <cell r="A1611">
            <v>10002051</v>
          </cell>
          <cell r="B1611" t="str">
            <v>TUBO DE AÇO GALVANIZADO, CLASSE LEVE I (LINHA ÁGUA) - 3/4"</v>
          </cell>
          <cell r="C1611" t="str">
            <v>M</v>
          </cell>
          <cell r="D1611">
            <v>78.61</v>
          </cell>
          <cell r="E1611" t="str">
            <v>SIURB-E Jan/26</v>
          </cell>
        </row>
        <row r="1612">
          <cell r="A1612">
            <v>10002052</v>
          </cell>
          <cell r="B1612" t="str">
            <v>TUBO DE AÇO GALVANIZADO, CLASSE LEVE I (LINHA ÁGUA) - 1"</v>
          </cell>
          <cell r="C1612" t="str">
            <v>M</v>
          </cell>
          <cell r="D1612">
            <v>107.23</v>
          </cell>
          <cell r="E1612" t="str">
            <v>SIURB-E Jan/26</v>
          </cell>
        </row>
        <row r="1613">
          <cell r="A1613">
            <v>10002054</v>
          </cell>
          <cell r="B1613" t="str">
            <v>TUBO DE AÇO GALVANIZADO, CLASSE LEVE I (LINHA ÁGUA) - 1 1/2"</v>
          </cell>
          <cell r="C1613" t="str">
            <v>M</v>
          </cell>
          <cell r="D1613">
            <v>148.18</v>
          </cell>
          <cell r="E1613" t="str">
            <v>SIURB-E Jan/26</v>
          </cell>
        </row>
        <row r="1614">
          <cell r="A1614">
            <v>10002055</v>
          </cell>
          <cell r="B1614" t="str">
            <v>TUBO DE AÇO GALVANIZADO, CLASSE LEVE I (LINHA ÁGUA) - 2"</v>
          </cell>
          <cell r="C1614" t="str">
            <v>M</v>
          </cell>
          <cell r="D1614">
            <v>176.18</v>
          </cell>
          <cell r="E1614" t="str">
            <v>SIURB-E Jan/26</v>
          </cell>
        </row>
        <row r="1615">
          <cell r="A1615">
            <v>10002061</v>
          </cell>
          <cell r="B1615" t="str">
            <v>TUBO DE PVC RÍGIDO, SOLDÁVEL (LINHA ÁGUA) - 25MM (3/4")</v>
          </cell>
          <cell r="C1615" t="str">
            <v>M</v>
          </cell>
          <cell r="D1615">
            <v>16.48</v>
          </cell>
          <cell r="E1615" t="str">
            <v>SIURB-E Jan/26</v>
          </cell>
        </row>
        <row r="1616">
          <cell r="A1616">
            <v>10002062</v>
          </cell>
          <cell r="B1616" t="str">
            <v>TUBO DE PVC RÍGIDO, SOLDÁVEL (LINHA ÁGUA) - 32MM (1")</v>
          </cell>
          <cell r="C1616" t="str">
            <v>M</v>
          </cell>
          <cell r="D1616">
            <v>23.82</v>
          </cell>
          <cell r="E1616" t="str">
            <v>SIURB-E Jan/26</v>
          </cell>
        </row>
        <row r="1617">
          <cell r="A1617">
            <v>10002064</v>
          </cell>
          <cell r="B1617" t="str">
            <v>TUBO DE PVC RÍGIDO, SOLDÁVEL (LINHA ÁGUA) - 50MM (1 1/2")</v>
          </cell>
          <cell r="C1617" t="str">
            <v>M</v>
          </cell>
          <cell r="D1617">
            <v>46.76</v>
          </cell>
          <cell r="E1617" t="str">
            <v>SIURB-E Jan/26</v>
          </cell>
        </row>
        <row r="1618">
          <cell r="A1618">
            <v>10002065</v>
          </cell>
          <cell r="B1618" t="str">
            <v>TUBO DE PVC RÍGIDO, SOLDÁVEL (LINHA ÁGUA) - 60MM (2")</v>
          </cell>
          <cell r="C1618" t="str">
            <v>M</v>
          </cell>
          <cell r="D1618">
            <v>86.02</v>
          </cell>
          <cell r="E1618" t="str">
            <v>SIURB-E Jan/26</v>
          </cell>
        </row>
        <row r="1619">
          <cell r="A1619">
            <v>10002081</v>
          </cell>
          <cell r="B1619" t="str">
            <v>REGISTRO DE GAVETA, METAL AMARELO - 3/4"</v>
          </cell>
          <cell r="C1619" t="str">
            <v>UN</v>
          </cell>
          <cell r="D1619">
            <v>75.5</v>
          </cell>
          <cell r="E1619" t="str">
            <v>SIURB-E Jan/26</v>
          </cell>
        </row>
        <row r="1620">
          <cell r="A1620">
            <v>10002082</v>
          </cell>
          <cell r="B1620" t="str">
            <v>REGISTRO DE GAVETA, METAL AMARELO - 1"</v>
          </cell>
          <cell r="C1620" t="str">
            <v>UN</v>
          </cell>
          <cell r="D1620">
            <v>85.62</v>
          </cell>
          <cell r="E1620" t="str">
            <v>SIURB-E Jan/26</v>
          </cell>
        </row>
        <row r="1621">
          <cell r="A1621">
            <v>10002084</v>
          </cell>
          <cell r="B1621" t="str">
            <v>REGISTRO DE GAVETA, METAL AMARELO - 1 1/2"</v>
          </cell>
          <cell r="C1621" t="str">
            <v>UN</v>
          </cell>
          <cell r="D1621">
            <v>165.86</v>
          </cell>
          <cell r="E1621" t="str">
            <v>SIURB-E Jan/26</v>
          </cell>
        </row>
        <row r="1622">
          <cell r="A1622">
            <v>10002085</v>
          </cell>
          <cell r="B1622" t="str">
            <v>REGISTRO DE GAVETA, METAL AMARELO - 2"</v>
          </cell>
          <cell r="C1622" t="str">
            <v>UN</v>
          </cell>
          <cell r="D1622">
            <v>237.7</v>
          </cell>
          <cell r="E1622" t="str">
            <v>SIURB-E Jan/26</v>
          </cell>
        </row>
        <row r="1623">
          <cell r="A1623">
            <v>10002091</v>
          </cell>
          <cell r="B1623" t="str">
            <v>TORNEIRA DE BÓIA, DE LATÃO - 3/4"</v>
          </cell>
          <cell r="C1623" t="str">
            <v>UN</v>
          </cell>
          <cell r="D1623">
            <v>110.9</v>
          </cell>
          <cell r="E1623" t="str">
            <v>SIURB-E Jan/26</v>
          </cell>
        </row>
        <row r="1624">
          <cell r="A1624">
            <v>10002092</v>
          </cell>
          <cell r="B1624" t="str">
            <v>TORNEIRA DE BÓIA, DE LATÃO - 1"</v>
          </cell>
          <cell r="C1624" t="str">
            <v>UN</v>
          </cell>
          <cell r="D1624">
            <v>143.25</v>
          </cell>
          <cell r="E1624" t="str">
            <v>SIURB-E Jan/26</v>
          </cell>
        </row>
        <row r="1625">
          <cell r="A1625">
            <v>10002094</v>
          </cell>
          <cell r="B1625" t="str">
            <v>TORNEIRA DE BÓIA, DE LATÃO - 1 1/2"</v>
          </cell>
          <cell r="C1625" t="str">
            <v>UN</v>
          </cell>
          <cell r="D1625">
            <v>275.44</v>
          </cell>
          <cell r="E1625" t="str">
            <v>SIURB-E Jan/26</v>
          </cell>
        </row>
        <row r="1626">
          <cell r="A1626">
            <v>10002095</v>
          </cell>
          <cell r="B1626" t="str">
            <v>TORNEIRA DE BÓIA, DE LATÃO - 2"</v>
          </cell>
          <cell r="C1626" t="str">
            <v>UN</v>
          </cell>
          <cell r="D1626">
            <v>351.45</v>
          </cell>
          <cell r="E1626" t="str">
            <v>SIURB-E Jan/26</v>
          </cell>
        </row>
        <row r="1627">
          <cell r="A1627">
            <v>10003000</v>
          </cell>
          <cell r="B1627" t="str">
            <v>INSTALAÇÃO ELEVATÓRIA</v>
          </cell>
          <cell r="C1627" t="str">
            <v>.</v>
          </cell>
          <cell r="D1627" t="str">
            <v>.</v>
          </cell>
          <cell r="E1627" t="str">
            <v>SIURB-E Jan/26</v>
          </cell>
        </row>
        <row r="1628">
          <cell r="A1628">
            <v>10003003</v>
          </cell>
          <cell r="B1628" t="str">
            <v>CONJUNTO MOTOR-BOMBA - ATÉ 1/2HP</v>
          </cell>
          <cell r="C1628" t="str">
            <v>UN</v>
          </cell>
          <cell r="D1628">
            <v>2089.7199999999998</v>
          </cell>
          <cell r="E1628" t="str">
            <v>SIURB-E Jan/26</v>
          </cell>
        </row>
        <row r="1629">
          <cell r="A1629">
            <v>10003004</v>
          </cell>
          <cell r="B1629" t="str">
            <v>CONJUNTO MOTOR-BOMBA - ATÉ 3/4HP</v>
          </cell>
          <cell r="C1629" t="str">
            <v>UN</v>
          </cell>
          <cell r="D1629">
            <v>2417.8000000000002</v>
          </cell>
          <cell r="E1629" t="str">
            <v>SIURB-E Jan/26</v>
          </cell>
        </row>
        <row r="1630">
          <cell r="A1630">
            <v>10003005</v>
          </cell>
          <cell r="B1630" t="str">
            <v>CONJUNTO MOTOR-BOMBA - ATÉ 1HP</v>
          </cell>
          <cell r="C1630" t="str">
            <v>UN</v>
          </cell>
          <cell r="D1630">
            <v>2446.42</v>
          </cell>
          <cell r="E1630" t="str">
            <v>SIURB-E Jan/26</v>
          </cell>
        </row>
        <row r="1631">
          <cell r="A1631">
            <v>10003006</v>
          </cell>
          <cell r="B1631" t="str">
            <v>CONJUNTO MOTOR-BOMBA - ATÉ 2HP</v>
          </cell>
          <cell r="C1631" t="str">
            <v>UN</v>
          </cell>
          <cell r="D1631">
            <v>3147.52</v>
          </cell>
          <cell r="E1631" t="str">
            <v>SIURB-E Jan/26</v>
          </cell>
        </row>
        <row r="1632">
          <cell r="A1632">
            <v>10003007</v>
          </cell>
          <cell r="B1632" t="str">
            <v>CONJUNTO MOTOR-BOMBA - ATÉ 3HP</v>
          </cell>
          <cell r="C1632" t="str">
            <v>UN</v>
          </cell>
          <cell r="D1632">
            <v>3275.94</v>
          </cell>
          <cell r="E1632" t="str">
            <v>SIURB-E Jan/26</v>
          </cell>
        </row>
        <row r="1633">
          <cell r="A1633">
            <v>10003008</v>
          </cell>
          <cell r="B1633" t="str">
            <v>CONJUNTO MOTOR-BOMBA - ATÉ 4HP</v>
          </cell>
          <cell r="C1633" t="str">
            <v>UN</v>
          </cell>
          <cell r="D1633">
            <v>4363.6499999999996</v>
          </cell>
          <cell r="E1633" t="str">
            <v>SIURB-E Jan/26</v>
          </cell>
        </row>
        <row r="1634">
          <cell r="A1634">
            <v>10003009</v>
          </cell>
          <cell r="B1634" t="str">
            <v>CONJUNTO MOTOR-BOMBA - ATÉ 5HP</v>
          </cell>
          <cell r="C1634" t="str">
            <v>UN</v>
          </cell>
          <cell r="D1634">
            <v>5114.29</v>
          </cell>
          <cell r="E1634" t="str">
            <v>SIURB-E Jan/26</v>
          </cell>
        </row>
        <row r="1635">
          <cell r="A1635">
            <v>10003010</v>
          </cell>
          <cell r="B1635" t="str">
            <v>CONJUNTO MOTOR-BOMBA 80M3/H, 20MCA, 7,5CV, 3500RPM, 220/380V, TRIFÁSICO</v>
          </cell>
          <cell r="C1635" t="str">
            <v>UN</v>
          </cell>
          <cell r="D1635">
            <v>10735</v>
          </cell>
          <cell r="E1635" t="str">
            <v>SIURB-E Jan/26</v>
          </cell>
        </row>
        <row r="1636">
          <cell r="A1636">
            <v>10003011</v>
          </cell>
          <cell r="B1636" t="str">
            <v>CONJUNTO MOTOR-BOMBA 112M3/H, 20MCA, 10CV, 3500RPM, 220/380V, TRIFÁSICO</v>
          </cell>
          <cell r="C1636" t="str">
            <v>UN</v>
          </cell>
          <cell r="D1636">
            <v>9611.7000000000007</v>
          </cell>
          <cell r="E1636" t="str">
            <v>SIURB-E Jan/26</v>
          </cell>
        </row>
        <row r="1637">
          <cell r="A1637">
            <v>10003012</v>
          </cell>
          <cell r="B1637" t="str">
            <v>CONJUNTO MOTOR-BOMBA 160M3/H, 20MCA, 15CV, 1750RPM, 220/380V, TRIFÁSICO</v>
          </cell>
          <cell r="C1637" t="str">
            <v>UN</v>
          </cell>
          <cell r="D1637">
            <v>13066.64</v>
          </cell>
          <cell r="E1637" t="str">
            <v>SIURB-E Jan/26</v>
          </cell>
        </row>
        <row r="1638">
          <cell r="A1638">
            <v>10003013</v>
          </cell>
          <cell r="B1638" t="str">
            <v>CONJUNTO MOTOR-BOMBA 240M3/H, 20MCA, 20CV, 1750RPM, 220/380V, TRIFÁSICO</v>
          </cell>
          <cell r="C1638" t="str">
            <v>UN</v>
          </cell>
          <cell r="D1638">
            <v>18386.150000000001</v>
          </cell>
          <cell r="E1638" t="str">
            <v>SIURB-E Jan/26</v>
          </cell>
        </row>
        <row r="1639">
          <cell r="A1639">
            <v>10003014</v>
          </cell>
          <cell r="B1639" t="str">
            <v>CONJUNTO MOTOR-BOMBA 270M3/H, 20MCA, 25CV, 1750RPM, 220/380V, TRIFÁSICO</v>
          </cell>
          <cell r="C1639" t="str">
            <v>UN</v>
          </cell>
          <cell r="D1639">
            <v>24193.49</v>
          </cell>
          <cell r="E1639" t="str">
            <v>SIURB-E Jan/26</v>
          </cell>
        </row>
        <row r="1640">
          <cell r="A1640">
            <v>10003042</v>
          </cell>
          <cell r="B1640" t="str">
            <v>TUBO DE AÇO-CARBONO GALVANIZADO, CL.MÉDIA (DIN2440) - 1" (RECALQUE)</v>
          </cell>
          <cell r="C1640" t="str">
            <v>M</v>
          </cell>
          <cell r="D1640">
            <v>117.83</v>
          </cell>
          <cell r="E1640" t="str">
            <v>SIURB-E Jan/26</v>
          </cell>
        </row>
        <row r="1641">
          <cell r="A1641">
            <v>10003044</v>
          </cell>
          <cell r="B1641" t="str">
            <v>TUBO DE AÇO-CARBONO GALVANIZADO, CL.MÉDIA (DIN2440) - 1 1/2" (SUCÇÃO)</v>
          </cell>
          <cell r="C1641" t="str">
            <v>M</v>
          </cell>
          <cell r="D1641">
            <v>159.85</v>
          </cell>
          <cell r="E1641" t="str">
            <v>SIURB-E Jan/26</v>
          </cell>
        </row>
        <row r="1642">
          <cell r="A1642">
            <v>10003052</v>
          </cell>
          <cell r="B1642" t="str">
            <v>REGISTRO DE GAVETA, METAL AMARELO - 1"</v>
          </cell>
          <cell r="C1642" t="str">
            <v>UN</v>
          </cell>
          <cell r="D1642">
            <v>85.62</v>
          </cell>
          <cell r="E1642" t="str">
            <v>SIURB-E Jan/26</v>
          </cell>
        </row>
        <row r="1643">
          <cell r="A1643">
            <v>10003054</v>
          </cell>
          <cell r="B1643" t="str">
            <v>REGISTRO DE GAVETA, METAL AMARELO - 1 1/2"</v>
          </cell>
          <cell r="C1643" t="str">
            <v>UN</v>
          </cell>
          <cell r="D1643">
            <v>165.86</v>
          </cell>
          <cell r="E1643" t="str">
            <v>SIURB-E Jan/26</v>
          </cell>
        </row>
        <row r="1644">
          <cell r="A1644">
            <v>10003062</v>
          </cell>
          <cell r="B1644" t="str">
            <v>VÁLVULA DE RETENÇÃO HORIZONTAL - 1"</v>
          </cell>
          <cell r="C1644" t="str">
            <v>UN</v>
          </cell>
          <cell r="D1644">
            <v>165.2</v>
          </cell>
          <cell r="E1644" t="str">
            <v>SIURB-E Jan/26</v>
          </cell>
        </row>
        <row r="1645">
          <cell r="A1645">
            <v>10003064</v>
          </cell>
          <cell r="B1645" t="str">
            <v>VÁLVULA DE RETENÇÃO HORIZONTAL - 1 1/2"</v>
          </cell>
          <cell r="C1645" t="str">
            <v>UN</v>
          </cell>
          <cell r="D1645">
            <v>294.83999999999997</v>
          </cell>
          <cell r="E1645" t="str">
            <v>SIURB-E Jan/26</v>
          </cell>
        </row>
        <row r="1646">
          <cell r="A1646">
            <v>10003065</v>
          </cell>
          <cell r="B1646" t="str">
            <v>VÁLVULA DE RETENÇÃO HORIZONTAL - 2"</v>
          </cell>
          <cell r="C1646" t="str">
            <v>UN</v>
          </cell>
          <cell r="D1646">
            <v>418.36</v>
          </cell>
          <cell r="E1646" t="str">
            <v>SIURB-E Jan/26</v>
          </cell>
        </row>
        <row r="1647">
          <cell r="A1647">
            <v>10003066</v>
          </cell>
          <cell r="B1647" t="str">
            <v>VÁLVULA DE RETENÇÃO HORIZONTAL - 2 1/2"</v>
          </cell>
          <cell r="C1647" t="str">
            <v>UN</v>
          </cell>
          <cell r="D1647">
            <v>708.59</v>
          </cell>
          <cell r="E1647" t="str">
            <v>SIURB-E Jan/26</v>
          </cell>
        </row>
        <row r="1648">
          <cell r="A1648">
            <v>10003067</v>
          </cell>
          <cell r="B1648" t="str">
            <v>VÁLVULA DE RETENÇÃO HORIZONTAL - 3"</v>
          </cell>
          <cell r="C1648" t="str">
            <v>UN</v>
          </cell>
          <cell r="D1648">
            <v>839.84</v>
          </cell>
          <cell r="E1648" t="str">
            <v>SIURB-E Jan/26</v>
          </cell>
        </row>
        <row r="1649">
          <cell r="A1649">
            <v>10003068</v>
          </cell>
          <cell r="B1649" t="str">
            <v>VÁLVULA DE RETENÇÃO HORIZONTAL - 4"</v>
          </cell>
          <cell r="C1649" t="str">
            <v>UN</v>
          </cell>
          <cell r="D1649">
            <v>1440.6</v>
          </cell>
          <cell r="E1649" t="str">
            <v>SIURB-E Jan/26</v>
          </cell>
        </row>
        <row r="1650">
          <cell r="A1650">
            <v>10003072</v>
          </cell>
          <cell r="B1650" t="str">
            <v>VÁLVULA DE RETENÇÃO VERTICAL - 1"</v>
          </cell>
          <cell r="C1650" t="str">
            <v>UN</v>
          </cell>
          <cell r="D1650">
            <v>105.23</v>
          </cell>
          <cell r="E1650" t="str">
            <v>SIURB-E Jan/26</v>
          </cell>
        </row>
        <row r="1651">
          <cell r="A1651">
            <v>10003073</v>
          </cell>
          <cell r="B1651" t="str">
            <v>VÁLVULA DE RETENÇÃO VERTICAL - 1 1/4"</v>
          </cell>
          <cell r="C1651" t="str">
            <v>UN</v>
          </cell>
          <cell r="D1651">
            <v>202.85</v>
          </cell>
          <cell r="E1651" t="str">
            <v>SIURB-E Jan/26</v>
          </cell>
        </row>
        <row r="1652">
          <cell r="A1652">
            <v>10003074</v>
          </cell>
          <cell r="B1652" t="str">
            <v>VÁLVULA DE RETENÇÃO VERTICAL - 1 1/2"</v>
          </cell>
          <cell r="C1652" t="str">
            <v>UN</v>
          </cell>
          <cell r="D1652">
            <v>219.65</v>
          </cell>
          <cell r="E1652" t="str">
            <v>SIURB-E Jan/26</v>
          </cell>
        </row>
        <row r="1653">
          <cell r="A1653">
            <v>10003075</v>
          </cell>
          <cell r="B1653" t="str">
            <v>VÁLVULA DE RETENÇÃO VERTICAL - 2"</v>
          </cell>
          <cell r="C1653" t="str">
            <v>UN</v>
          </cell>
          <cell r="D1653">
            <v>301.13</v>
          </cell>
          <cell r="E1653" t="str">
            <v>SIURB-E Jan/26</v>
          </cell>
        </row>
        <row r="1654">
          <cell r="A1654">
            <v>10003076</v>
          </cell>
          <cell r="B1654" t="str">
            <v>VÁLVULA DE RETENÇÃO VERTICAL - 2 1/2"</v>
          </cell>
          <cell r="C1654" t="str">
            <v>UN</v>
          </cell>
          <cell r="D1654">
            <v>483.76</v>
          </cell>
          <cell r="E1654" t="str">
            <v>SIURB-E Jan/26</v>
          </cell>
        </row>
        <row r="1655">
          <cell r="A1655">
            <v>10003077</v>
          </cell>
          <cell r="B1655" t="str">
            <v>VÁLVULA DE RETENÇÃO VERTICAL - 3"</v>
          </cell>
          <cell r="C1655" t="str">
            <v>UN</v>
          </cell>
          <cell r="D1655">
            <v>645.39</v>
          </cell>
          <cell r="E1655" t="str">
            <v>SIURB-E Jan/26</v>
          </cell>
        </row>
        <row r="1656">
          <cell r="A1656">
            <v>10003078</v>
          </cell>
          <cell r="B1656" t="str">
            <v>VÁLVULA DE RETENÇÃO VERTICAL - 4"</v>
          </cell>
          <cell r="C1656" t="str">
            <v>UN</v>
          </cell>
          <cell r="D1656">
            <v>1108.48</v>
          </cell>
          <cell r="E1656" t="str">
            <v>SIURB-E Jan/26</v>
          </cell>
        </row>
        <row r="1657">
          <cell r="A1657">
            <v>10003090</v>
          </cell>
          <cell r="B1657" t="str">
            <v>CHAVE DE BÓIA</v>
          </cell>
          <cell r="C1657" t="str">
            <v>UN</v>
          </cell>
          <cell r="D1657">
            <v>106.47</v>
          </cell>
          <cell r="E1657" t="str">
            <v>SIURB-E Jan/26</v>
          </cell>
        </row>
        <row r="1658">
          <cell r="A1658">
            <v>10004000</v>
          </cell>
          <cell r="B1658" t="str">
            <v>REDE DE ÁGUA FRIA - TUBULAÇÃO</v>
          </cell>
          <cell r="C1658" t="str">
            <v>.</v>
          </cell>
          <cell r="D1658" t="str">
            <v>.</v>
          </cell>
          <cell r="E1658" t="str">
            <v>SIURB-E Jan/26</v>
          </cell>
        </row>
        <row r="1659">
          <cell r="A1659">
            <v>10004002</v>
          </cell>
          <cell r="B1659" t="str">
            <v>TUBO DE AÇO GALVANIZADO, CLASSE LEVE I (LINHA ÁGUA) - 3/4"</v>
          </cell>
          <cell r="C1659" t="str">
            <v>M</v>
          </cell>
          <cell r="D1659">
            <v>78.61</v>
          </cell>
          <cell r="E1659" t="str">
            <v>SIURB-E Jan/26</v>
          </cell>
        </row>
        <row r="1660">
          <cell r="A1660">
            <v>10004003</v>
          </cell>
          <cell r="B1660" t="str">
            <v>TUBO DE AÇO GALVANIZADO, CLASSE LEVE I (LINHA ÁGUA) - 1"</v>
          </cell>
          <cell r="C1660" t="str">
            <v>M</v>
          </cell>
          <cell r="D1660">
            <v>107.23</v>
          </cell>
          <cell r="E1660" t="str">
            <v>SIURB-E Jan/26</v>
          </cell>
        </row>
        <row r="1661">
          <cell r="A1661">
            <v>10004004</v>
          </cell>
          <cell r="B1661" t="str">
            <v>TUBO DE AÇO GALVANIZADO, CLASSE LEVE I (LINHA ÁGUA) - 1 1/4"</v>
          </cell>
          <cell r="C1661" t="str">
            <v>M</v>
          </cell>
          <cell r="D1661">
            <v>124.65</v>
          </cell>
          <cell r="E1661" t="str">
            <v>SIURB-E Jan/26</v>
          </cell>
        </row>
        <row r="1662">
          <cell r="A1662">
            <v>10004005</v>
          </cell>
          <cell r="B1662" t="str">
            <v>TUBO DE AÇO GALVANIZADO, CLASSE LEVE I (LINHA ÁGUA) - 1 1/2"</v>
          </cell>
          <cell r="C1662" t="str">
            <v>M</v>
          </cell>
          <cell r="D1662">
            <v>148.18</v>
          </cell>
          <cell r="E1662" t="str">
            <v>SIURB-E Jan/26</v>
          </cell>
        </row>
        <row r="1663">
          <cell r="A1663">
            <v>10004006</v>
          </cell>
          <cell r="B1663" t="str">
            <v>TUBO DE AÇO GALVANIZADO, CLASSE LEVE I (LINHA ÁGUA) - 2"</v>
          </cell>
          <cell r="C1663" t="str">
            <v>M</v>
          </cell>
          <cell r="D1663">
            <v>176.18</v>
          </cell>
          <cell r="E1663" t="str">
            <v>SIURB-E Jan/26</v>
          </cell>
        </row>
        <row r="1664">
          <cell r="A1664">
            <v>10004007</v>
          </cell>
          <cell r="B1664" t="str">
            <v>TUBO DE AÇO GALVANIZADO, CLASSE LEVE I (LINHA ÁGUA) - 2 1/2"</v>
          </cell>
          <cell r="C1664" t="str">
            <v>M</v>
          </cell>
          <cell r="D1664">
            <v>217.93</v>
          </cell>
          <cell r="E1664" t="str">
            <v>SIURB-E Jan/26</v>
          </cell>
        </row>
        <row r="1665">
          <cell r="A1665">
            <v>10004008</v>
          </cell>
          <cell r="B1665" t="str">
            <v>TUBO DE AÇO GALVANIZADO, CLASSE LEVE I (LINHA ÁGUA) - 3"</v>
          </cell>
          <cell r="C1665" t="str">
            <v>M</v>
          </cell>
          <cell r="D1665">
            <v>240.73</v>
          </cell>
          <cell r="E1665" t="str">
            <v>SIURB-E Jan/26</v>
          </cell>
        </row>
        <row r="1666">
          <cell r="A1666">
            <v>10004009</v>
          </cell>
          <cell r="B1666" t="str">
            <v>TUBO DE AÇO GALVANIZADO, CLASSE LEVE I (LINHA ÁGUA) - 4"</v>
          </cell>
          <cell r="C1666" t="str">
            <v>M</v>
          </cell>
          <cell r="D1666">
            <v>310.01</v>
          </cell>
          <cell r="E1666" t="str">
            <v>SIURB-E Jan/26</v>
          </cell>
        </row>
        <row r="1667">
          <cell r="A1667">
            <v>10004062</v>
          </cell>
          <cell r="B1667" t="str">
            <v>TUBO DE PVC RÍGIDO, SOLDÁVEL (LINHA ÁGUA) - 25MM (3/4")</v>
          </cell>
          <cell r="C1667" t="str">
            <v>M</v>
          </cell>
          <cell r="D1667">
            <v>29.93</v>
          </cell>
          <cell r="E1667" t="str">
            <v>SIURB-E Jan/26</v>
          </cell>
        </row>
        <row r="1668">
          <cell r="A1668">
            <v>10004063</v>
          </cell>
          <cell r="B1668" t="str">
            <v>TUBO DE PVC RÍGIDO, SOLDÁVEL (LINHA ÁGUA) - 32MM (1")</v>
          </cell>
          <cell r="C1668" t="str">
            <v>M</v>
          </cell>
          <cell r="D1668">
            <v>23.82</v>
          </cell>
          <cell r="E1668" t="str">
            <v>SIURB-E Jan/26</v>
          </cell>
        </row>
        <row r="1669">
          <cell r="A1669">
            <v>10004064</v>
          </cell>
          <cell r="B1669" t="str">
            <v>TUBO DE PVC RÍGIDO, SOLDÁVEL (LINHA ÁGUA) - 40MM (1 1/4")</v>
          </cell>
          <cell r="C1669" t="str">
            <v>M</v>
          </cell>
          <cell r="D1669">
            <v>51.23</v>
          </cell>
          <cell r="E1669" t="str">
            <v>SIURB-E Jan/26</v>
          </cell>
        </row>
        <row r="1670">
          <cell r="A1670">
            <v>10004065</v>
          </cell>
          <cell r="B1670" t="str">
            <v>TUBO DE PVC RÍGIDO, SOLDÁVEL (LINHA ÁGUA) - 50MM (1 1/2")</v>
          </cell>
          <cell r="C1670" t="str">
            <v>M</v>
          </cell>
          <cell r="D1670">
            <v>46.76</v>
          </cell>
          <cell r="E1670" t="str">
            <v>SIURB-E Jan/26</v>
          </cell>
        </row>
        <row r="1671">
          <cell r="A1671">
            <v>10004066</v>
          </cell>
          <cell r="B1671" t="str">
            <v>TUBO DE PVC RÍGIDO, SOLDÁVEL (LINHA ÁGUA) - 60MM (2")</v>
          </cell>
          <cell r="C1671" t="str">
            <v>M</v>
          </cell>
          <cell r="D1671">
            <v>86.02</v>
          </cell>
          <cell r="E1671" t="str">
            <v>SIURB-E Jan/26</v>
          </cell>
        </row>
        <row r="1672">
          <cell r="A1672">
            <v>10004067</v>
          </cell>
          <cell r="B1672" t="str">
            <v>TUBO DE PVC RÍGIDO, SOLDÁVEL (LINHA ÁGUA) - 75MM (2 1/2")</v>
          </cell>
          <cell r="C1672" t="str">
            <v>M</v>
          </cell>
          <cell r="D1672">
            <v>114.48</v>
          </cell>
          <cell r="E1672" t="str">
            <v>SIURB-E Jan/26</v>
          </cell>
        </row>
        <row r="1673">
          <cell r="A1673">
            <v>10004068</v>
          </cell>
          <cell r="B1673" t="str">
            <v>TUBO DE PVC RÍGIDO, SOLDÁVEL (LINHA ÁGUA) - 85MM (3")</v>
          </cell>
          <cell r="C1673" t="str">
            <v>M</v>
          </cell>
          <cell r="D1673">
            <v>86.64</v>
          </cell>
          <cell r="E1673" t="str">
            <v>SIURB-E Jan/26</v>
          </cell>
        </row>
        <row r="1674">
          <cell r="A1674">
            <v>10004069</v>
          </cell>
          <cell r="B1674" t="str">
            <v>TUBO DE PVC RÍGIDO, SOLDÁVEL (LINHA ÁGUA) - 110MM (4")</v>
          </cell>
          <cell r="C1674" t="str">
            <v>M</v>
          </cell>
          <cell r="D1674">
            <v>193.59</v>
          </cell>
          <cell r="E1674" t="str">
            <v>SIURB-E Jan/26</v>
          </cell>
        </row>
        <row r="1675">
          <cell r="A1675">
            <v>10004080</v>
          </cell>
          <cell r="B1675" t="str">
            <v>TUBO DE PVC PBA, CLASSE 15, COM ANEL - 50MM</v>
          </cell>
          <cell r="C1675" t="str">
            <v>M</v>
          </cell>
          <cell r="D1675">
            <v>60.22</v>
          </cell>
          <cell r="E1675" t="str">
            <v>SIURB-E Jan/26</v>
          </cell>
        </row>
        <row r="1676">
          <cell r="A1676">
            <v>10004081</v>
          </cell>
          <cell r="B1676" t="str">
            <v>TUBO DE PVC PBA, CLASSE 15, COM ANEL - 75MM</v>
          </cell>
          <cell r="C1676" t="str">
            <v>UN</v>
          </cell>
          <cell r="D1676">
            <v>77.23</v>
          </cell>
          <cell r="E1676" t="str">
            <v>SIURB-E Jan/26</v>
          </cell>
        </row>
        <row r="1677">
          <cell r="A1677">
            <v>10004082</v>
          </cell>
          <cell r="B1677" t="str">
            <v>TUBO DE PVC PBA, CLASSE 15, COM ANEL - 100MM</v>
          </cell>
          <cell r="C1677" t="str">
            <v>M</v>
          </cell>
          <cell r="D1677">
            <v>135.78</v>
          </cell>
          <cell r="E1677" t="str">
            <v>SIURB-E Jan/26</v>
          </cell>
        </row>
        <row r="1678">
          <cell r="A1678">
            <v>10004083</v>
          </cell>
          <cell r="B1678" t="str">
            <v>TUBO DE PVC PBA, CLASSE 20, COM ANEL - 50MM</v>
          </cell>
          <cell r="C1678" t="str">
            <v>M</v>
          </cell>
          <cell r="D1678">
            <v>52.08</v>
          </cell>
          <cell r="E1678" t="str">
            <v>SIURB-E Jan/26</v>
          </cell>
        </row>
        <row r="1679">
          <cell r="A1679">
            <v>10004084</v>
          </cell>
          <cell r="B1679" t="str">
            <v>TUBO DE PVC PBA, CLASSE 20, COM ANEL - 75MM</v>
          </cell>
          <cell r="C1679" t="str">
            <v>M</v>
          </cell>
          <cell r="D1679">
            <v>74.81</v>
          </cell>
          <cell r="E1679" t="str">
            <v>SIURB-E Jan/26</v>
          </cell>
        </row>
        <row r="1680">
          <cell r="A1680">
            <v>10004085</v>
          </cell>
          <cell r="B1680" t="str">
            <v>TUBO DE PVC PBA, CLASSE 20, COM ANEL - 100MM</v>
          </cell>
          <cell r="C1680" t="str">
            <v>M</v>
          </cell>
          <cell r="D1680">
            <v>146.26</v>
          </cell>
          <cell r="E1680" t="str">
            <v>SIURB-E Jan/26</v>
          </cell>
        </row>
        <row r="1681">
          <cell r="A1681">
            <v>10004098</v>
          </cell>
          <cell r="B1681" t="str">
            <v>ENVELOPAMENTO DE TUBULAÇÃO ENTERRADA, COM CONCRETO</v>
          </cell>
          <cell r="C1681" t="str">
            <v>M</v>
          </cell>
          <cell r="D1681">
            <v>43.42</v>
          </cell>
          <cell r="E1681" t="str">
            <v>SIURB-E Jan/26</v>
          </cell>
        </row>
        <row r="1682">
          <cell r="A1682">
            <v>10004103</v>
          </cell>
          <cell r="B1682" t="str">
            <v>TUBO DE POLIETILENO DE ALTA DENSIDADE (PEAD LISO) - 32MM</v>
          </cell>
          <cell r="C1682" t="str">
            <v>M</v>
          </cell>
          <cell r="D1682">
            <v>25.49</v>
          </cell>
          <cell r="E1682" t="str">
            <v>SIURB-E Jan/26</v>
          </cell>
        </row>
        <row r="1683">
          <cell r="A1683">
            <v>10004107</v>
          </cell>
          <cell r="B1683" t="str">
            <v>TUBO DE PVC PBA, CLASSE 20, COM ANEL - 50MM</v>
          </cell>
          <cell r="C1683" t="str">
            <v>M</v>
          </cell>
          <cell r="D1683">
            <v>52.08</v>
          </cell>
          <cell r="E1683" t="str">
            <v>SIURB-E Jan/26</v>
          </cell>
        </row>
        <row r="1684">
          <cell r="A1684">
            <v>10005000</v>
          </cell>
          <cell r="B1684" t="str">
            <v>REDE DE ÁGUA FRIA - ACESSÓRIOS</v>
          </cell>
          <cell r="C1684" t="str">
            <v>.</v>
          </cell>
          <cell r="D1684" t="str">
            <v>.</v>
          </cell>
          <cell r="E1684" t="str">
            <v>SIURB-E Jan/26</v>
          </cell>
        </row>
        <row r="1685">
          <cell r="A1685">
            <v>10005002</v>
          </cell>
          <cell r="B1685" t="str">
            <v>REGISTRO DE GAVETA, METAL AMARELO - 3/4"</v>
          </cell>
          <cell r="C1685" t="str">
            <v>UN</v>
          </cell>
          <cell r="D1685">
            <v>75.5</v>
          </cell>
          <cell r="E1685" t="str">
            <v>SIURB-E Jan/26</v>
          </cell>
        </row>
        <row r="1686">
          <cell r="A1686">
            <v>10005003</v>
          </cell>
          <cell r="B1686" t="str">
            <v>REGISTRO DE GAVETA, METAL AMARELO - 1"</v>
          </cell>
          <cell r="C1686" t="str">
            <v>UN</v>
          </cell>
          <cell r="D1686">
            <v>85.62</v>
          </cell>
          <cell r="E1686" t="str">
            <v>SIURB-E Jan/26</v>
          </cell>
        </row>
        <row r="1687">
          <cell r="A1687">
            <v>10005004</v>
          </cell>
          <cell r="B1687" t="str">
            <v>REGISTRO DE GAVETA, METAL AMARELO - 1 1/4"</v>
          </cell>
          <cell r="C1687" t="str">
            <v>UN</v>
          </cell>
          <cell r="D1687">
            <v>145.26</v>
          </cell>
          <cell r="E1687" t="str">
            <v>SIURB-E Jan/26</v>
          </cell>
        </row>
        <row r="1688">
          <cell r="A1688">
            <v>10005005</v>
          </cell>
          <cell r="B1688" t="str">
            <v>REGISTRO DE GAVETA, METAL AMARELO - 1 1/2"</v>
          </cell>
          <cell r="C1688" t="str">
            <v>UN</v>
          </cell>
          <cell r="D1688">
            <v>165.86</v>
          </cell>
          <cell r="E1688" t="str">
            <v>SIURB-E Jan/26</v>
          </cell>
        </row>
        <row r="1689">
          <cell r="A1689">
            <v>10005006</v>
          </cell>
          <cell r="B1689" t="str">
            <v>REGISTRO DE GAVETA, METAL AMARELO - 2"</v>
          </cell>
          <cell r="C1689" t="str">
            <v>UN</v>
          </cell>
          <cell r="D1689">
            <v>237.7</v>
          </cell>
          <cell r="E1689" t="str">
            <v>SIURB-E Jan/26</v>
          </cell>
        </row>
        <row r="1690">
          <cell r="A1690">
            <v>10005007</v>
          </cell>
          <cell r="B1690" t="str">
            <v>REGISTRO DE GAVETA, METAL AMARELO - 2 1/2"</v>
          </cell>
          <cell r="C1690" t="str">
            <v>UN</v>
          </cell>
          <cell r="D1690">
            <v>467.23</v>
          </cell>
          <cell r="E1690" t="str">
            <v>SIURB-E Jan/26</v>
          </cell>
        </row>
        <row r="1691">
          <cell r="A1691">
            <v>10005008</v>
          </cell>
          <cell r="B1691" t="str">
            <v>REGISTRO DE GAVETA, METAL AMARELO - 3"</v>
          </cell>
          <cell r="C1691" t="str">
            <v>UN</v>
          </cell>
          <cell r="D1691">
            <v>741.8</v>
          </cell>
          <cell r="E1691" t="str">
            <v>SIURB-E Jan/26</v>
          </cell>
        </row>
        <row r="1692">
          <cell r="A1692">
            <v>10005009</v>
          </cell>
          <cell r="B1692" t="str">
            <v>REGISTRO DE GAVETA, METAL AMARELO - 4"</v>
          </cell>
          <cell r="C1692" t="str">
            <v>UN</v>
          </cell>
          <cell r="D1692">
            <v>1251.45</v>
          </cell>
          <cell r="E1692" t="str">
            <v>SIURB-E Jan/26</v>
          </cell>
        </row>
        <row r="1693">
          <cell r="A1693">
            <v>10005031</v>
          </cell>
          <cell r="B1693" t="str">
            <v>REGISTRO DE GAVETA, METAL CROMADO - 3/4"</v>
          </cell>
          <cell r="C1693" t="str">
            <v>UN</v>
          </cell>
          <cell r="D1693">
            <v>75.989999999999995</v>
          </cell>
          <cell r="E1693" t="str">
            <v>SIURB-E Jan/26</v>
          </cell>
        </row>
        <row r="1694">
          <cell r="A1694">
            <v>10005032</v>
          </cell>
          <cell r="B1694" t="str">
            <v>REGISTRO DE GAVETA, METAL CROMADO - 1"</v>
          </cell>
          <cell r="C1694" t="str">
            <v>UN</v>
          </cell>
          <cell r="D1694">
            <v>95.65</v>
          </cell>
          <cell r="E1694" t="str">
            <v>SIURB-E Jan/26</v>
          </cell>
        </row>
        <row r="1695">
          <cell r="A1695">
            <v>10005033</v>
          </cell>
          <cell r="B1695" t="str">
            <v>REGISTRO DE GAVETA, METAL CROMADO - 1 1/4"</v>
          </cell>
          <cell r="C1695" t="str">
            <v>UN</v>
          </cell>
          <cell r="D1695">
            <v>193.58</v>
          </cell>
          <cell r="E1695" t="str">
            <v>SIURB-E Jan/26</v>
          </cell>
        </row>
        <row r="1696">
          <cell r="A1696">
            <v>10005034</v>
          </cell>
          <cell r="B1696" t="str">
            <v>REGISTRO DE GAVETA, METAL CROMADO - 1 1/2"</v>
          </cell>
          <cell r="C1696" t="str">
            <v>UN</v>
          </cell>
          <cell r="D1696">
            <v>227.95</v>
          </cell>
          <cell r="E1696" t="str">
            <v>SIURB-E Jan/26</v>
          </cell>
        </row>
        <row r="1697">
          <cell r="A1697">
            <v>10005040</v>
          </cell>
          <cell r="B1697" t="str">
            <v>REGISTRO DE PRESSÃO, METAL AMARELO - 1/2"</v>
          </cell>
          <cell r="C1697" t="str">
            <v>UN</v>
          </cell>
          <cell r="D1697">
            <v>91.49</v>
          </cell>
          <cell r="E1697" t="str">
            <v>SIURB-E Jan/26</v>
          </cell>
        </row>
        <row r="1698">
          <cell r="A1698">
            <v>10005041</v>
          </cell>
          <cell r="B1698" t="str">
            <v>REGISTRO DE PRESSÃO, METAL AMARELO - 3/4"</v>
          </cell>
          <cell r="C1698" t="str">
            <v>UN</v>
          </cell>
          <cell r="D1698">
            <v>75.98</v>
          </cell>
          <cell r="E1698" t="str">
            <v>SIURB-E Jan/26</v>
          </cell>
        </row>
        <row r="1699">
          <cell r="A1699">
            <v>10005051</v>
          </cell>
          <cell r="B1699" t="str">
            <v>REGISTRO DE PRESSÃO, METAL CROMADO - 3/4"</v>
          </cell>
          <cell r="C1699" t="str">
            <v>UN</v>
          </cell>
          <cell r="D1699">
            <v>54.87</v>
          </cell>
          <cell r="E1699" t="str">
            <v>SIURB-E Jan/26</v>
          </cell>
        </row>
        <row r="1700">
          <cell r="A1700">
            <v>10005060</v>
          </cell>
          <cell r="B1700" t="str">
            <v>REGISTRO GLOBO COM ADAPTADOR E TAMPA - 2 1/2"</v>
          </cell>
          <cell r="C1700" t="str">
            <v>UN</v>
          </cell>
          <cell r="D1700">
            <v>472.06</v>
          </cell>
          <cell r="E1700" t="str">
            <v>SIURB-E Jan/26</v>
          </cell>
        </row>
        <row r="1701">
          <cell r="A1701">
            <v>10006000</v>
          </cell>
          <cell r="B1701" t="str">
            <v>REDE DE ÁGUA QUENTE</v>
          </cell>
          <cell r="C1701" t="str">
            <v>.</v>
          </cell>
          <cell r="D1701" t="str">
            <v>.</v>
          </cell>
          <cell r="E1701" t="str">
            <v>SIURB-E Jan/26</v>
          </cell>
        </row>
        <row r="1702">
          <cell r="A1702">
            <v>10006020</v>
          </cell>
          <cell r="B1702" t="str">
            <v>TUBO DE COBRE SEM COSTURA, CLASSE EL - 1/2"</v>
          </cell>
          <cell r="C1702" t="str">
            <v>M</v>
          </cell>
          <cell r="D1702">
            <v>65.25</v>
          </cell>
          <cell r="E1702" t="str">
            <v>SIURB-E Jan/26</v>
          </cell>
        </row>
        <row r="1703">
          <cell r="A1703">
            <v>10006021</v>
          </cell>
          <cell r="B1703" t="str">
            <v>TUBO DE COBRE SEM COSTURA, CLASSE EL - 3/4"</v>
          </cell>
          <cell r="C1703" t="str">
            <v>M</v>
          </cell>
          <cell r="D1703">
            <v>104.44</v>
          </cell>
          <cell r="E1703" t="str">
            <v>SIURB-E Jan/26</v>
          </cell>
        </row>
        <row r="1704">
          <cell r="A1704">
            <v>10006022</v>
          </cell>
          <cell r="B1704" t="str">
            <v>TUBO DE COBRE SEM COSTURA, CLASSE EL - 1"</v>
          </cell>
          <cell r="C1704" t="str">
            <v>M</v>
          </cell>
          <cell r="D1704">
            <v>134.21</v>
          </cell>
          <cell r="E1704" t="str">
            <v>SIURB-E Jan/26</v>
          </cell>
        </row>
        <row r="1705">
          <cell r="A1705">
            <v>10006023</v>
          </cell>
          <cell r="B1705" t="str">
            <v>TUBO DE COBRE SEM COSTURA, CLASSE EL - 1 1/4"</v>
          </cell>
          <cell r="C1705" t="str">
            <v>M</v>
          </cell>
          <cell r="D1705">
            <v>231.97</v>
          </cell>
          <cell r="E1705" t="str">
            <v>SIURB-E Jan/26</v>
          </cell>
        </row>
        <row r="1706">
          <cell r="A1706">
            <v>10006024</v>
          </cell>
          <cell r="B1706" t="str">
            <v>TUBO DE COBRE SEM COSTURA, CLASSE EL - 1 1/2"</v>
          </cell>
          <cell r="C1706" t="str">
            <v>M</v>
          </cell>
          <cell r="D1706">
            <v>287.25</v>
          </cell>
          <cell r="E1706" t="str">
            <v>SIURB-E Jan/26</v>
          </cell>
        </row>
        <row r="1707">
          <cell r="A1707">
            <v>10006026</v>
          </cell>
          <cell r="B1707" t="str">
            <v>TUBO DE COBRE SEM COSTURA, CLASSE A - 1/2"</v>
          </cell>
          <cell r="C1707" t="str">
            <v>M</v>
          </cell>
          <cell r="D1707">
            <v>95.13</v>
          </cell>
          <cell r="E1707" t="str">
            <v>SIURB-E Jan/26</v>
          </cell>
        </row>
        <row r="1708">
          <cell r="A1708">
            <v>10006027</v>
          </cell>
          <cell r="B1708" t="str">
            <v>TUBO DE COBRE SEM COSTURA, CLASSE A 3/4"</v>
          </cell>
          <cell r="C1708" t="str">
            <v>M</v>
          </cell>
          <cell r="D1708">
            <v>139.87</v>
          </cell>
          <cell r="E1708" t="str">
            <v>SIURB-E Jan/26</v>
          </cell>
        </row>
        <row r="1709">
          <cell r="A1709">
            <v>10006028</v>
          </cell>
          <cell r="B1709" t="str">
            <v>TUBO DE COBRE SEM COSTURA, CLASSE A 1"</v>
          </cell>
          <cell r="C1709" t="str">
            <v>M</v>
          </cell>
          <cell r="D1709">
            <v>180.65</v>
          </cell>
          <cell r="E1709" t="str">
            <v>SIURB-E Jan/26</v>
          </cell>
        </row>
        <row r="1710">
          <cell r="A1710">
            <v>10006029</v>
          </cell>
          <cell r="B1710" t="str">
            <v>TUBO DE COBRE SEM COSTURA, CLASSE A 1 1/4"</v>
          </cell>
          <cell r="C1710" t="str">
            <v>M</v>
          </cell>
          <cell r="D1710">
            <v>290.13</v>
          </cell>
          <cell r="E1710" t="str">
            <v>SIURB-E Jan/26</v>
          </cell>
        </row>
        <row r="1711">
          <cell r="A1711">
            <v>10006030</v>
          </cell>
          <cell r="B1711" t="str">
            <v>TUBO DE COBRE SEM COSTURA, CLASSE A 1 1/2"</v>
          </cell>
          <cell r="C1711" t="str">
            <v>M</v>
          </cell>
          <cell r="D1711">
            <v>329.4</v>
          </cell>
          <cell r="E1711" t="str">
            <v>SIURB-E Jan/26</v>
          </cell>
        </row>
        <row r="1712">
          <cell r="A1712">
            <v>10006031</v>
          </cell>
          <cell r="B1712" t="str">
            <v>TUBO DE COBRE SEM COSTURA, CLASSE A - 2"</v>
          </cell>
          <cell r="C1712" t="str">
            <v>M</v>
          </cell>
          <cell r="D1712">
            <v>306.69</v>
          </cell>
          <cell r="E1712" t="str">
            <v>SIURB-E Jan/26</v>
          </cell>
        </row>
        <row r="1713">
          <cell r="A1713">
            <v>10006032</v>
          </cell>
          <cell r="B1713" t="str">
            <v>TUBO DE COBRE SEM COSTURA, CLASSE A - 2 1/2"</v>
          </cell>
          <cell r="C1713" t="str">
            <v>M</v>
          </cell>
          <cell r="D1713">
            <v>399.32</v>
          </cell>
          <cell r="E1713" t="str">
            <v>SIURB-E Jan/26</v>
          </cell>
        </row>
        <row r="1714">
          <cell r="A1714">
            <v>10006035</v>
          </cell>
          <cell r="B1714" t="str">
            <v>TUBO DE COBRE SEM COSTURA, CLASSE E - 2"</v>
          </cell>
          <cell r="C1714" t="str">
            <v>M</v>
          </cell>
          <cell r="D1714">
            <v>215.17</v>
          </cell>
          <cell r="E1714" t="str">
            <v>SIURB-E Jan/26</v>
          </cell>
        </row>
        <row r="1715">
          <cell r="A1715">
            <v>10006036</v>
          </cell>
          <cell r="B1715" t="str">
            <v>TUBO DE COBRE SEM COSTURA, CLASSE E - 2 1/2"</v>
          </cell>
          <cell r="C1715" t="str">
            <v>M</v>
          </cell>
          <cell r="D1715">
            <v>344.23</v>
          </cell>
          <cell r="E1715" t="str">
            <v>SIURB-E Jan/26</v>
          </cell>
        </row>
        <row r="1716">
          <cell r="A1716">
            <v>10006054</v>
          </cell>
          <cell r="B1716" t="str">
            <v>REGISTRO DE GAVETA, METAL AMARELO - 1 1/2"</v>
          </cell>
          <cell r="C1716" t="str">
            <v>UN</v>
          </cell>
          <cell r="D1716">
            <v>165.86</v>
          </cell>
          <cell r="E1716" t="str">
            <v>SIURB-E Jan/26</v>
          </cell>
        </row>
        <row r="1717">
          <cell r="A1717">
            <v>10006107</v>
          </cell>
          <cell r="B1717" t="str">
            <v>TUBO DE COBRE SEM COSTURA, CLASSE E - 3"</v>
          </cell>
          <cell r="C1717" t="str">
            <v>M</v>
          </cell>
          <cell r="D1717">
            <v>428.99</v>
          </cell>
          <cell r="E1717" t="str">
            <v>SIURB-E Jan/26</v>
          </cell>
        </row>
        <row r="1718">
          <cell r="A1718">
            <v>10006109</v>
          </cell>
          <cell r="B1718" t="str">
            <v>TUBO DE CPVC, SOLDÁVEL (LINHA ÁGUA) - 22MM (7/8")</v>
          </cell>
          <cell r="C1718" t="str">
            <v>M</v>
          </cell>
          <cell r="D1718">
            <v>86.42</v>
          </cell>
          <cell r="E1718" t="str">
            <v>SIURB-E Jan/26</v>
          </cell>
        </row>
        <row r="1719">
          <cell r="A1719">
            <v>10007000</v>
          </cell>
          <cell r="B1719" t="str">
            <v>REDE DE GÁS</v>
          </cell>
          <cell r="C1719" t="str">
            <v>.</v>
          </cell>
          <cell r="D1719" t="str">
            <v>.</v>
          </cell>
          <cell r="E1719" t="str">
            <v>SIURB-E Jan/26</v>
          </cell>
        </row>
        <row r="1720">
          <cell r="A1720">
            <v>10007011</v>
          </cell>
          <cell r="B1720" t="str">
            <v>TUBO PRETO DE AÇO-CARBONO, CLASSE SCH-40 - 3/4"</v>
          </cell>
          <cell r="C1720" t="str">
            <v>M</v>
          </cell>
          <cell r="D1720">
            <v>71.34</v>
          </cell>
          <cell r="E1720" t="str">
            <v>SIURB-E Jan/26</v>
          </cell>
        </row>
        <row r="1721">
          <cell r="A1721">
            <v>10007012</v>
          </cell>
          <cell r="B1721" t="str">
            <v>TUBO PRETO DE AÇO-CARBONO, CLASSE SCH-40 - 1"</v>
          </cell>
          <cell r="C1721" t="str">
            <v>M</v>
          </cell>
          <cell r="D1721">
            <v>101.7</v>
          </cell>
          <cell r="E1721" t="str">
            <v>SIURB-E Jan/26</v>
          </cell>
        </row>
        <row r="1722">
          <cell r="A1722">
            <v>10007013</v>
          </cell>
          <cell r="B1722" t="str">
            <v>TUBO PRETO DE AÇO-CARBONO, CLASSE SCH-40 - 1 1/4"</v>
          </cell>
          <cell r="C1722" t="str">
            <v>M</v>
          </cell>
          <cell r="D1722">
            <v>116.33</v>
          </cell>
          <cell r="E1722" t="str">
            <v>SIURB-E Jan/26</v>
          </cell>
        </row>
        <row r="1723">
          <cell r="A1723">
            <v>10007014</v>
          </cell>
          <cell r="B1723" t="str">
            <v>TUBO PRETO DE AÇO-CARBONO, CLASSE SCH-40 - 1 1/2"</v>
          </cell>
          <cell r="C1723" t="str">
            <v>M</v>
          </cell>
          <cell r="D1723">
            <v>142.24</v>
          </cell>
          <cell r="E1723" t="str">
            <v>SIURB-E Jan/26</v>
          </cell>
        </row>
        <row r="1724">
          <cell r="A1724">
            <v>10007020</v>
          </cell>
          <cell r="B1724" t="str">
            <v>VÁLVULA ESFÉRICA MONOBLOCO EM LATÃO, 3/4" NPT</v>
          </cell>
          <cell r="C1724" t="str">
            <v>UN</v>
          </cell>
          <cell r="D1724">
            <v>93.4</v>
          </cell>
          <cell r="E1724" t="str">
            <v>SIURB-E Jan/26</v>
          </cell>
        </row>
        <row r="1725">
          <cell r="A1725">
            <v>10007060</v>
          </cell>
          <cell r="B1725" t="str">
            <v>HV.04 - ABRIGO PARA GÁS EM BLOCO DE CONCRETO APARENTE PARA 2 BOTIJÕES</v>
          </cell>
          <cell r="C1725" t="str">
            <v>UN</v>
          </cell>
          <cell r="D1725">
            <v>741.55</v>
          </cell>
          <cell r="E1725" t="str">
            <v>SIURB-E Jan/26</v>
          </cell>
        </row>
        <row r="1726">
          <cell r="A1726">
            <v>10007062</v>
          </cell>
          <cell r="B1726" t="str">
            <v>HV.11 - ABRIGO PARA GÁS EM ALVENARIA REVESTIDA PARA 2 BOTIJÕES</v>
          </cell>
          <cell r="C1726" t="str">
            <v>UN</v>
          </cell>
          <cell r="D1726">
            <v>967.59</v>
          </cell>
          <cell r="E1726" t="str">
            <v>SIURB-E Jan/26</v>
          </cell>
        </row>
        <row r="1727">
          <cell r="A1727">
            <v>10007063</v>
          </cell>
          <cell r="B1727" t="str">
            <v>HV.13 - ABRIGO PARA GÁS EM BLOCOS DE CONCRETO APARENTE PARA 2 CILINDROS</v>
          </cell>
          <cell r="C1727" t="str">
            <v>UN</v>
          </cell>
          <cell r="D1727">
            <v>1805.6</v>
          </cell>
          <cell r="E1727" t="str">
            <v>SIURB-E Jan/26</v>
          </cell>
        </row>
        <row r="1728">
          <cell r="A1728">
            <v>10007064</v>
          </cell>
          <cell r="B1728" t="str">
            <v>HV.14 - ABRIGO PARA GÁS EM BLOCO DE CONCRETO APARENTE PARA 4 CILINDROS</v>
          </cell>
          <cell r="C1728" t="str">
            <v>UN</v>
          </cell>
          <cell r="D1728">
            <v>2343.5300000000002</v>
          </cell>
          <cell r="E1728" t="str">
            <v>SIURB-E Jan/26</v>
          </cell>
        </row>
        <row r="1729">
          <cell r="A1729">
            <v>10007065</v>
          </cell>
          <cell r="B1729" t="str">
            <v>HV.15 - ABRIGO PARA GÁS EM BLOCO DE CONCRETO APARENTE PARA 6 CILINDROS</v>
          </cell>
          <cell r="C1729" t="str">
            <v>UN</v>
          </cell>
          <cell r="D1729">
            <v>2981.05</v>
          </cell>
          <cell r="E1729" t="str">
            <v>SIURB-E Jan/26</v>
          </cell>
        </row>
        <row r="1730">
          <cell r="A1730">
            <v>10007067</v>
          </cell>
          <cell r="B1730" t="str">
            <v>HV.17 - ABRIGO PARA GÁS EM TIJOLO APARENTE PARA 4 CILINDROS</v>
          </cell>
          <cell r="C1730" t="str">
            <v>UN</v>
          </cell>
          <cell r="D1730">
            <v>2772.23</v>
          </cell>
          <cell r="E1730" t="str">
            <v>SIURB-E Jan/26</v>
          </cell>
        </row>
        <row r="1731">
          <cell r="A1731">
            <v>10007068</v>
          </cell>
          <cell r="B1731" t="str">
            <v>HV.18 - ABRIGO PARA GÁS EM TIJOLO APARENTE PARA 6 CILINDROS</v>
          </cell>
          <cell r="C1731" t="str">
            <v>UN</v>
          </cell>
          <cell r="D1731">
            <v>3500.77</v>
          </cell>
          <cell r="E1731" t="str">
            <v>SIURB-E Jan/26</v>
          </cell>
        </row>
        <row r="1732">
          <cell r="A1732">
            <v>10007069</v>
          </cell>
          <cell r="B1732" t="str">
            <v>HV.19 - ABRIGO PARA GÁS EM ALVENARIA REVESTIDA PARA 2 CILINDROS</v>
          </cell>
          <cell r="C1732" t="str">
            <v>UN</v>
          </cell>
          <cell r="D1732">
            <v>2202.4899999999998</v>
          </cell>
          <cell r="E1732" t="str">
            <v>SIURB-E Jan/26</v>
          </cell>
        </row>
        <row r="1733">
          <cell r="A1733">
            <v>10007070</v>
          </cell>
          <cell r="B1733" t="str">
            <v>HV.20- ABRIGO PARA GÁS EM ALVENARIA REVESTIDA PARA 4 CILINDROS</v>
          </cell>
          <cell r="C1733" t="str">
            <v>UN</v>
          </cell>
          <cell r="D1733">
            <v>2813.86</v>
          </cell>
          <cell r="E1733" t="str">
            <v>SIURB-E Jan/26</v>
          </cell>
        </row>
        <row r="1734">
          <cell r="A1734">
            <v>10007071</v>
          </cell>
          <cell r="B1734" t="str">
            <v>HV.21 - ABRIGO PARA GÁS EM ALVENARIA REVESTIDA PARA 6 CILINDROS</v>
          </cell>
          <cell r="C1734" t="str">
            <v>UN</v>
          </cell>
          <cell r="D1734">
            <v>3538.67</v>
          </cell>
          <cell r="E1734" t="str">
            <v>SIURB-E Jan/26</v>
          </cell>
        </row>
        <row r="1735">
          <cell r="A1735">
            <v>10007080</v>
          </cell>
          <cell r="B1735" t="str">
            <v>HD.10 - INSTALAÇÃO PARA 2 BOTIJÕES GLP 13KG, EXCLUSIVE ABRIGO</v>
          </cell>
          <cell r="C1735" t="str">
            <v>UN</v>
          </cell>
          <cell r="D1735">
            <v>18.62</v>
          </cell>
          <cell r="E1735" t="str">
            <v>SIURB-E Jan/26</v>
          </cell>
        </row>
        <row r="1736">
          <cell r="A1736">
            <v>10007081</v>
          </cell>
          <cell r="B1736" t="str">
            <v>HD.11 - INSTALAÇÃO PARA 2 CILINDROS GLP 45 KG, EXCLUSIVE ABRIGO</v>
          </cell>
          <cell r="C1736" t="str">
            <v>UN</v>
          </cell>
          <cell r="D1736">
            <v>880.12</v>
          </cell>
          <cell r="E1736" t="str">
            <v>SIURB-E Jan/26</v>
          </cell>
        </row>
        <row r="1737">
          <cell r="A1737">
            <v>10007082</v>
          </cell>
          <cell r="B1737" t="str">
            <v>HD.12 - INSTALAÇÃO PARA 4 CILINDRO GLP 45KG, EXCLUSIVE ABRIGO</v>
          </cell>
          <cell r="C1737" t="str">
            <v>UN</v>
          </cell>
          <cell r="D1737">
            <v>1059.8900000000001</v>
          </cell>
          <cell r="E1737" t="str">
            <v>SIURB-E Jan/26</v>
          </cell>
        </row>
        <row r="1738">
          <cell r="A1738">
            <v>10007083</v>
          </cell>
          <cell r="B1738" t="str">
            <v>HD.13  - INSTALAÇÃO PARA 6 CILINDROS GLP 45KG, EXCLUSIVE ABRIGO</v>
          </cell>
          <cell r="C1738" t="str">
            <v>UN</v>
          </cell>
          <cell r="D1738">
            <v>1209.56</v>
          </cell>
          <cell r="E1738" t="str">
            <v>SIURB-E Jan/26</v>
          </cell>
        </row>
        <row r="1739">
          <cell r="A1739">
            <v>10007085</v>
          </cell>
          <cell r="B1739" t="str">
            <v>BOTIJÃO DE GÁS DE 13KG COM CARGA</v>
          </cell>
          <cell r="C1739" t="str">
            <v>UN</v>
          </cell>
          <cell r="D1739">
            <v>348.42</v>
          </cell>
          <cell r="E1739" t="str">
            <v>SIURB-E Jan/26</v>
          </cell>
        </row>
        <row r="1740">
          <cell r="A1740">
            <v>10007086</v>
          </cell>
          <cell r="B1740" t="str">
            <v>CILINDRO DE G.L.P. DE 45KG COM CARGA</v>
          </cell>
          <cell r="C1740" t="str">
            <v>UN</v>
          </cell>
          <cell r="D1740">
            <v>1058.8699999999999</v>
          </cell>
          <cell r="E1740" t="str">
            <v>SIURB-E Jan/26</v>
          </cell>
        </row>
        <row r="1741">
          <cell r="A1741">
            <v>10007090</v>
          </cell>
          <cell r="B1741" t="str">
            <v>CAIXA COM COLETOR DE ÁGUA (SIFÃO) PARA REDE DE GÁS</v>
          </cell>
          <cell r="C1741" t="str">
            <v>UN</v>
          </cell>
          <cell r="D1741">
            <v>209.01</v>
          </cell>
          <cell r="E1741" t="str">
            <v>SIURB-E Jan/26</v>
          </cell>
        </row>
        <row r="1742">
          <cell r="A1742">
            <v>10007095</v>
          </cell>
          <cell r="B1742" t="str">
            <v>PROTEÇÃO ANTICORROSIVA PARA TUBULAÇÃO ENTERRADA</v>
          </cell>
          <cell r="C1742" t="str">
            <v>M</v>
          </cell>
          <cell r="D1742">
            <v>3.57</v>
          </cell>
          <cell r="E1742" t="str">
            <v>SIURB-E Jan/26</v>
          </cell>
        </row>
        <row r="1743">
          <cell r="A1743">
            <v>10007098</v>
          </cell>
          <cell r="B1743" t="str">
            <v>ENVELOPAMENTO DE TUBULAÇÃO ENTERRADA, COM CONCRETO</v>
          </cell>
          <cell r="C1743" t="str">
            <v>M</v>
          </cell>
          <cell r="D1743">
            <v>43.42</v>
          </cell>
          <cell r="E1743" t="str">
            <v>SIURB-E Jan/26</v>
          </cell>
        </row>
        <row r="1744">
          <cell r="A1744">
            <v>10008000</v>
          </cell>
          <cell r="B1744" t="str">
            <v>REDE DE PREVENÇÃO E COMBATE A INCÊNDIOS</v>
          </cell>
          <cell r="C1744" t="str">
            <v>.</v>
          </cell>
          <cell r="D1744" t="str">
            <v>.</v>
          </cell>
          <cell r="E1744" t="str">
            <v>SIURB-E Jan/26</v>
          </cell>
        </row>
        <row r="1745">
          <cell r="A1745">
            <v>10008002</v>
          </cell>
          <cell r="B1745" t="str">
            <v>TUBO DE AÇO-CARBONO GALVANIZADO, CLASSE MÉDIA (DIN2440) - 2 1/2"</v>
          </cell>
          <cell r="C1745" t="str">
            <v>M</v>
          </cell>
          <cell r="D1745">
            <v>238.73</v>
          </cell>
          <cell r="E1745" t="str">
            <v>SIURB-E Jan/26</v>
          </cell>
        </row>
        <row r="1746">
          <cell r="A1746">
            <v>10008003</v>
          </cell>
          <cell r="B1746" t="str">
            <v>TUBO DE AÇO-CARBONO GALVANIZADO, CLASSE MÉDIA (DIN2440) - 3"</v>
          </cell>
          <cell r="C1746" t="str">
            <v>M</v>
          </cell>
          <cell r="D1746">
            <v>266.45</v>
          </cell>
          <cell r="E1746" t="str">
            <v>SIURB-E Jan/26</v>
          </cell>
        </row>
        <row r="1747">
          <cell r="A1747">
            <v>10008005</v>
          </cell>
          <cell r="B1747" t="str">
            <v>TUBO DE AÇO-CARBONO GALVANIZADO, CLASSE MÉDIA (DIN2440) - 4"</v>
          </cell>
          <cell r="C1747" t="str">
            <v>M</v>
          </cell>
          <cell r="D1747">
            <v>352.93</v>
          </cell>
          <cell r="E1747" t="str">
            <v>SIURB-E Jan/26</v>
          </cell>
        </row>
        <row r="1748">
          <cell r="A1748">
            <v>10008006</v>
          </cell>
          <cell r="B1748" t="str">
            <v>TUBO DE AÇO-CARBONO GALVANIZADO, CLASSE MÉDIA (DIN2440) - 6"</v>
          </cell>
          <cell r="C1748" t="str">
            <v>M</v>
          </cell>
          <cell r="D1748">
            <v>555.53</v>
          </cell>
          <cell r="E1748" t="str">
            <v>SIURB-E Jan/26</v>
          </cell>
        </row>
        <row r="1749">
          <cell r="A1749">
            <v>10008031</v>
          </cell>
          <cell r="B1749" t="str">
            <v>REGISTRO DE GAVETA, METAL AMARELO - 2 1/2"</v>
          </cell>
          <cell r="C1749" t="str">
            <v>UN</v>
          </cell>
          <cell r="D1749">
            <v>467.23</v>
          </cell>
          <cell r="E1749" t="str">
            <v>SIURB-E Jan/26</v>
          </cell>
        </row>
        <row r="1750">
          <cell r="A1750">
            <v>10008032</v>
          </cell>
          <cell r="B1750" t="str">
            <v>REGISTRO DE GAVETA, METAL AMARELO - 3"</v>
          </cell>
          <cell r="C1750" t="str">
            <v>UN</v>
          </cell>
          <cell r="D1750">
            <v>741.8</v>
          </cell>
          <cell r="E1750" t="str">
            <v>SIURB-E Jan/26</v>
          </cell>
        </row>
        <row r="1751">
          <cell r="A1751">
            <v>10008034</v>
          </cell>
          <cell r="B1751" t="str">
            <v>REGISTRO DE GAVETA, METAL AMARELO - 4"</v>
          </cell>
          <cell r="C1751" t="str">
            <v>UN</v>
          </cell>
          <cell r="D1751">
            <v>1251.45</v>
          </cell>
          <cell r="E1751" t="str">
            <v>SIURB-E Jan/26</v>
          </cell>
        </row>
        <row r="1752">
          <cell r="A1752">
            <v>10008049</v>
          </cell>
          <cell r="B1752" t="str">
            <v>ENVELOPAMENTO DE TUBULAÇÃO ENTERRADA, COM CONCRETO</v>
          </cell>
          <cell r="C1752" t="str">
            <v>M</v>
          </cell>
          <cell r="D1752">
            <v>43.42</v>
          </cell>
          <cell r="E1752" t="str">
            <v>SIURB-E Jan/26</v>
          </cell>
        </row>
        <row r="1753">
          <cell r="A1753">
            <v>10008050</v>
          </cell>
          <cell r="B1753" t="str">
            <v>RECALQUE DE PASSEIO COM UNIÃO ENGATE RÁPIDO - REGISTRO TIPO GLOBO 2 1/2"</v>
          </cell>
          <cell r="C1753" t="str">
            <v>UN</v>
          </cell>
          <cell r="D1753">
            <v>871.04</v>
          </cell>
          <cell r="E1753" t="str">
            <v>SIURB-E Jan/26</v>
          </cell>
        </row>
        <row r="1754">
          <cell r="A1754">
            <v>10008055</v>
          </cell>
          <cell r="B1754" t="str">
            <v>HIDRANTE COM UNIÃO DE ENGATE RÁPIDO - REGISTRO TIPO GLOBO 2 1/2"</v>
          </cell>
          <cell r="C1754" t="str">
            <v>UN</v>
          </cell>
          <cell r="D1754">
            <v>399.83</v>
          </cell>
          <cell r="E1754" t="str">
            <v>SIURB-E Jan/26</v>
          </cell>
        </row>
        <row r="1755">
          <cell r="A1755">
            <v>10008060</v>
          </cell>
          <cell r="B1755" t="str">
            <v>ABRIGO DE EMBUTIR PARA HIDRANTE E MANGUEIRA - CHAPA DE AÇO N.20</v>
          </cell>
          <cell r="C1755" t="str">
            <v>UN</v>
          </cell>
          <cell r="D1755">
            <v>600.25</v>
          </cell>
          <cell r="E1755" t="str">
            <v>SIURB-E Jan/26</v>
          </cell>
        </row>
        <row r="1756">
          <cell r="A1756">
            <v>10008065</v>
          </cell>
          <cell r="B1756" t="str">
            <v>MANGUEIRA DE INCÊNDIO COM UNIÃO DE ENGATE RÁPIDO, 15M - 1 1/2"</v>
          </cell>
          <cell r="C1756" t="str">
            <v>UN</v>
          </cell>
          <cell r="D1756">
            <v>376.16</v>
          </cell>
          <cell r="E1756" t="str">
            <v>SIURB-E Jan/26</v>
          </cell>
        </row>
        <row r="1757">
          <cell r="A1757">
            <v>10008068</v>
          </cell>
          <cell r="B1757" t="str">
            <v>MANGUEIRA DE INCÊNDIO COM UNIÃO DE ENGATE RÁPIDO, 30M - 1 1/2"</v>
          </cell>
          <cell r="C1757" t="str">
            <v>UN</v>
          </cell>
          <cell r="D1757">
            <v>563.19000000000005</v>
          </cell>
          <cell r="E1757" t="str">
            <v>SIURB-E Jan/26</v>
          </cell>
        </row>
        <row r="1758">
          <cell r="A1758">
            <v>10008072</v>
          </cell>
          <cell r="B1758" t="str">
            <v>MANGUEIRA DE INCÊNDIO COM UNIÃO DE ENGATE RÁPIDO, 30M - 2 1/2"</v>
          </cell>
          <cell r="C1758" t="str">
            <v>UN</v>
          </cell>
          <cell r="D1758">
            <v>856.96</v>
          </cell>
          <cell r="E1758" t="str">
            <v>SIURB-E Jan/26</v>
          </cell>
        </row>
        <row r="1759">
          <cell r="A1759">
            <v>10008073</v>
          </cell>
          <cell r="B1759" t="str">
            <v>ESGUICHO DE INCÊNDIO COM ENGATE RÁPIDO - 1 1/2"X1/2"</v>
          </cell>
          <cell r="C1759" t="str">
            <v>UN</v>
          </cell>
          <cell r="D1759">
            <v>82.47</v>
          </cell>
          <cell r="E1759" t="str">
            <v>SIURB-E Jan/26</v>
          </cell>
        </row>
        <row r="1760">
          <cell r="A1760">
            <v>10008080</v>
          </cell>
          <cell r="B1760" t="str">
            <v>EXTINTOR DE INCÊNDIO COM CARGA DE GÁS CARBÔNICO (CO2) - 4KG</v>
          </cell>
          <cell r="C1760" t="str">
            <v>UN</v>
          </cell>
          <cell r="D1760">
            <v>618.04999999999995</v>
          </cell>
          <cell r="E1760" t="str">
            <v>SIURB-E Jan/26</v>
          </cell>
        </row>
        <row r="1761">
          <cell r="A1761">
            <v>10008081</v>
          </cell>
          <cell r="B1761" t="str">
            <v>EXTINTOR DE INCÊNDIO COM CARGA DE GÁS CARBÔNICO (CO2) - 6KG</v>
          </cell>
          <cell r="C1761" t="str">
            <v>UN</v>
          </cell>
          <cell r="D1761">
            <v>638.58000000000004</v>
          </cell>
          <cell r="E1761" t="str">
            <v>SIURB-E Jan/26</v>
          </cell>
        </row>
        <row r="1762">
          <cell r="A1762">
            <v>10008082</v>
          </cell>
          <cell r="B1762" t="str">
            <v>EXTINTOR DE INCÊNDIO COM CARGA DE GÁS CARBÔNICO (CO2) - 10KG</v>
          </cell>
          <cell r="C1762" t="str">
            <v>UN</v>
          </cell>
          <cell r="D1762">
            <v>1605.05</v>
          </cell>
          <cell r="E1762" t="str">
            <v>SIURB-E Jan/26</v>
          </cell>
        </row>
        <row r="1763">
          <cell r="A1763">
            <v>10008085</v>
          </cell>
          <cell r="B1763" t="str">
            <v>EXTINTOR DE INCÊNDIO COM CARGA DE ÁGUA PRESSURIZADA - 10L</v>
          </cell>
          <cell r="C1763" t="str">
            <v>UN</v>
          </cell>
          <cell r="D1763">
            <v>206.99</v>
          </cell>
          <cell r="E1763" t="str">
            <v>SIURB-E Jan/26</v>
          </cell>
        </row>
        <row r="1764">
          <cell r="A1764">
            <v>10008088</v>
          </cell>
          <cell r="B1764" t="str">
            <v>EXTINTOR DE INCÊNDIO COM CARGA DE ESPUMA QUÍMICA - 9L</v>
          </cell>
          <cell r="C1764" t="str">
            <v>UN</v>
          </cell>
          <cell r="D1764">
            <v>825.08</v>
          </cell>
          <cell r="E1764" t="str">
            <v>SIURB-E Jan/26</v>
          </cell>
        </row>
        <row r="1765">
          <cell r="A1765">
            <v>10008090</v>
          </cell>
          <cell r="B1765" t="str">
            <v>EXTINTOR DE INCÊNDIO COM CARGA DE PÓ QUÍMICO SECO - 4KG</v>
          </cell>
          <cell r="C1765" t="str">
            <v>UN</v>
          </cell>
          <cell r="D1765">
            <v>186.79</v>
          </cell>
          <cell r="E1765" t="str">
            <v>SIURB-E Jan/26</v>
          </cell>
        </row>
        <row r="1766">
          <cell r="A1766">
            <v>10008092</v>
          </cell>
          <cell r="B1766" t="str">
            <v>EXTINTOR DE INCÊNDIO COM CARGA DE PÓ QUÍMICO SECO - 8KG</v>
          </cell>
          <cell r="C1766" t="str">
            <v>UN</v>
          </cell>
          <cell r="D1766">
            <v>249.34</v>
          </cell>
          <cell r="E1766" t="str">
            <v>SIURB-E Jan/26</v>
          </cell>
        </row>
        <row r="1767">
          <cell r="A1767">
            <v>10008093</v>
          </cell>
          <cell r="B1767" t="str">
            <v>EXTINTOR DE INCÊNDIO COM CARGA DE PÓ QUÍMICO SECO - 12KG</v>
          </cell>
          <cell r="C1767" t="str">
            <v>UN</v>
          </cell>
          <cell r="D1767">
            <v>286.06</v>
          </cell>
          <cell r="E1767" t="str">
            <v>SIURB-E Jan/26</v>
          </cell>
        </row>
        <row r="1768">
          <cell r="A1768">
            <v>10008095</v>
          </cell>
          <cell r="B1768" t="str">
            <v>SETA PARA HIDRANTE/EXTINTOR DE INCÊNDIO</v>
          </cell>
          <cell r="C1768" t="str">
            <v>UN</v>
          </cell>
          <cell r="D1768">
            <v>22.51</v>
          </cell>
          <cell r="E1768" t="str">
            <v>SIURB-E Jan/26</v>
          </cell>
        </row>
        <row r="1769">
          <cell r="A1769">
            <v>10008098</v>
          </cell>
          <cell r="B1769" t="str">
            <v>SPRINKLER COM RESPOSTA PADRÃO BULBO VERMELHO</v>
          </cell>
          <cell r="C1769" t="str">
            <v>UN</v>
          </cell>
          <cell r="D1769">
            <v>41.8</v>
          </cell>
          <cell r="E1769" t="str">
            <v>SIURB-E Jan/26</v>
          </cell>
        </row>
        <row r="1770">
          <cell r="A1770">
            <v>10009000</v>
          </cell>
          <cell r="B1770" t="str">
            <v>REDE DE ESGOTO SANITÁRIO - TUBULAÇÃO</v>
          </cell>
          <cell r="C1770" t="str">
            <v>.</v>
          </cell>
          <cell r="D1770" t="str">
            <v>.</v>
          </cell>
          <cell r="E1770" t="str">
            <v>SIURB-E Jan/26</v>
          </cell>
        </row>
        <row r="1771">
          <cell r="A1771">
            <v>10009010</v>
          </cell>
          <cell r="B1771" t="str">
            <v>TUBO DE FERRO FUNDIDO PARA ESGOTO, LINHA SMU - 50MM</v>
          </cell>
          <cell r="C1771" t="str">
            <v>M</v>
          </cell>
          <cell r="D1771">
            <v>388.65</v>
          </cell>
          <cell r="E1771" t="str">
            <v>SIURB-E Jan/26</v>
          </cell>
        </row>
        <row r="1772">
          <cell r="A1772">
            <v>10009011</v>
          </cell>
          <cell r="B1772" t="str">
            <v>TUBO DE FERRO FUNDIDO PARA ESGOTO, LINHA SMU - 75MM</v>
          </cell>
          <cell r="C1772" t="str">
            <v>M</v>
          </cell>
          <cell r="D1772">
            <v>528.55999999999995</v>
          </cell>
          <cell r="E1772" t="str">
            <v>SIURB-E Jan/26</v>
          </cell>
        </row>
        <row r="1773">
          <cell r="A1773">
            <v>10009012</v>
          </cell>
          <cell r="B1773" t="str">
            <v>TUBO DE FERRO FUNDIDO PARA ESGOTO, LINHA SMU - 100MM</v>
          </cell>
          <cell r="C1773" t="str">
            <v>M</v>
          </cell>
          <cell r="D1773">
            <v>542.74</v>
          </cell>
          <cell r="E1773" t="str">
            <v>SIURB-E Jan/26</v>
          </cell>
        </row>
        <row r="1774">
          <cell r="A1774">
            <v>10009013</v>
          </cell>
          <cell r="B1774" t="str">
            <v>TUBO DE FERRO FUNDIDO PARA ESGOTO, LINHA SMU - 150MM</v>
          </cell>
          <cell r="C1774" t="str">
            <v>M</v>
          </cell>
          <cell r="D1774">
            <v>686.43</v>
          </cell>
          <cell r="E1774" t="str">
            <v>SIURB-E Jan/26</v>
          </cell>
        </row>
        <row r="1775">
          <cell r="A1775">
            <v>10009030</v>
          </cell>
          <cell r="B1775" t="str">
            <v>TUBO DE PVC RÍGIDO, PONTA E BOLSA (LINHA ESGOTO) - 40MM (1 1/2")</v>
          </cell>
          <cell r="C1775" t="str">
            <v>M</v>
          </cell>
          <cell r="D1775">
            <v>29.27</v>
          </cell>
          <cell r="E1775" t="str">
            <v>SIURB-E Jan/26</v>
          </cell>
        </row>
        <row r="1776">
          <cell r="A1776">
            <v>10009031</v>
          </cell>
          <cell r="B1776" t="str">
            <v>TUBO DE PVC RÍGIDO, PONTA E BOLSA (LINHA ESGOTO) - 50MM (2")</v>
          </cell>
          <cell r="C1776" t="str">
            <v>M</v>
          </cell>
          <cell r="D1776">
            <v>38.26</v>
          </cell>
          <cell r="E1776" t="str">
            <v>SIURB-E Jan/26</v>
          </cell>
        </row>
        <row r="1777">
          <cell r="A1777">
            <v>10009032</v>
          </cell>
          <cell r="B1777" t="str">
            <v>TUBO DE PVC RÍGIDO, PONTA E BOLSA (LINHA ESGOTO) - 75MM (3")</v>
          </cell>
          <cell r="C1777" t="str">
            <v>M</v>
          </cell>
          <cell r="D1777">
            <v>75.150000000000006</v>
          </cell>
          <cell r="E1777" t="str">
            <v>SIURB-E Jan/26</v>
          </cell>
        </row>
        <row r="1778">
          <cell r="A1778">
            <v>10009033</v>
          </cell>
          <cell r="B1778" t="str">
            <v>TUBO DE PVC RÍGIDO, PONTA E BOLSA (LINHA ESGOTO) - 100MM (4")</v>
          </cell>
          <cell r="C1778" t="str">
            <v>M</v>
          </cell>
          <cell r="D1778">
            <v>52.42</v>
          </cell>
          <cell r="E1778" t="str">
            <v>SIURB-E Jan/26</v>
          </cell>
        </row>
        <row r="1779">
          <cell r="A1779">
            <v>10009034</v>
          </cell>
          <cell r="B1779" t="str">
            <v>TUBO DE PVC RÍGIDO, PONTA E BOLSA (LINHA ESGOTO) - 150MM (6")</v>
          </cell>
          <cell r="C1779" t="str">
            <v>M</v>
          </cell>
          <cell r="D1779">
            <v>120.88</v>
          </cell>
          <cell r="E1779" t="str">
            <v>SIURB-E Jan/26</v>
          </cell>
        </row>
        <row r="1780">
          <cell r="A1780">
            <v>10009035</v>
          </cell>
          <cell r="B1780" t="str">
            <v>TUBO DE PVC RÍGIDO, PONTA E BOLSA (LINHA ESGOTO) - 200MM (8")</v>
          </cell>
          <cell r="C1780" t="str">
            <v>M</v>
          </cell>
          <cell r="D1780">
            <v>196.89</v>
          </cell>
          <cell r="E1780" t="str">
            <v>SIURB-E Jan/26</v>
          </cell>
        </row>
        <row r="1781">
          <cell r="A1781">
            <v>10009098</v>
          </cell>
          <cell r="B1781" t="str">
            <v>ENVELOPAMENTO DE TUBULAÇÃO ENTERRADA, COM CONCRETO</v>
          </cell>
          <cell r="C1781" t="str">
            <v>M</v>
          </cell>
          <cell r="D1781">
            <v>43.42</v>
          </cell>
          <cell r="E1781" t="str">
            <v>SIURB-E Jan/26</v>
          </cell>
        </row>
        <row r="1782">
          <cell r="A1782">
            <v>10010000</v>
          </cell>
          <cell r="B1782" t="str">
            <v>REDE DE ESGOTO SANITÁRIO - ACESSÓRIOS</v>
          </cell>
          <cell r="C1782" t="str">
            <v>.</v>
          </cell>
          <cell r="D1782" t="str">
            <v>.</v>
          </cell>
          <cell r="E1782" t="str">
            <v>SIURB-E Jan/26</v>
          </cell>
        </row>
        <row r="1783">
          <cell r="A1783">
            <v>10010001</v>
          </cell>
          <cell r="B1783" t="str">
            <v>RALO SECO DE PVC RÍGIDO, COM SAÍDA SOLDADA DE 40MM - DIÂMETRO 100MM</v>
          </cell>
          <cell r="C1783" t="str">
            <v>UN</v>
          </cell>
          <cell r="D1783">
            <v>54.93</v>
          </cell>
          <cell r="E1783" t="str">
            <v>SIURB-E Jan/26</v>
          </cell>
        </row>
        <row r="1784">
          <cell r="A1784">
            <v>10010010</v>
          </cell>
          <cell r="B1784" t="str">
            <v>CAIXA SIFONADA DE PVC RÍGIDO - 100X150MM</v>
          </cell>
          <cell r="C1784" t="str">
            <v>UN</v>
          </cell>
          <cell r="D1784">
            <v>58.13</v>
          </cell>
          <cell r="E1784" t="str">
            <v>SIURB-E Jan/26</v>
          </cell>
        </row>
        <row r="1785">
          <cell r="A1785">
            <v>10010012</v>
          </cell>
          <cell r="B1785" t="str">
            <v>CAIXA SIFONADA DE PVC RÍGIDO - 150X150MM</v>
          </cell>
          <cell r="C1785" t="str">
            <v>UN</v>
          </cell>
          <cell r="D1785">
            <v>78.75</v>
          </cell>
          <cell r="E1785" t="str">
            <v>SIURB-E Jan/26</v>
          </cell>
        </row>
        <row r="1786">
          <cell r="A1786">
            <v>10010015</v>
          </cell>
          <cell r="B1786" t="str">
            <v>CAIXA SIFONADA DE PVC RÍGIDO 250X230X75MM</v>
          </cell>
          <cell r="C1786" t="str">
            <v>UN</v>
          </cell>
          <cell r="D1786">
            <v>123.25</v>
          </cell>
          <cell r="E1786" t="str">
            <v>SIURB-E Jan/26</v>
          </cell>
        </row>
        <row r="1787">
          <cell r="A1787">
            <v>10010035</v>
          </cell>
          <cell r="B1787" t="str">
            <v>RALO SECO DE FERRO FUNDIDO, COM SAÍDA VERTICAL (SMU) - DIÂMETRO 100MM</v>
          </cell>
          <cell r="C1787" t="str">
            <v>UN</v>
          </cell>
          <cell r="D1787">
            <v>186.4</v>
          </cell>
          <cell r="E1787" t="str">
            <v>SIURB-E Jan/26</v>
          </cell>
        </row>
        <row r="1788">
          <cell r="A1788">
            <v>10010036</v>
          </cell>
          <cell r="B1788" t="str">
            <v>CAIXA DE GORDURA COM CESTO DE LIMPEZA EM PVC 100MM - TIGRE OU SIMILAR</v>
          </cell>
          <cell r="C1788" t="str">
            <v>UN</v>
          </cell>
          <cell r="D1788">
            <v>452.58</v>
          </cell>
          <cell r="E1788" t="str">
            <v>SIURB-E Jan/26</v>
          </cell>
        </row>
        <row r="1789">
          <cell r="A1789">
            <v>10010059</v>
          </cell>
          <cell r="B1789" t="str">
            <v>CAIXA DE GORDURA, ALVENARIA DE TIJOLOS MACIÇOS COMUNS - 60X60CM</v>
          </cell>
          <cell r="C1789" t="str">
            <v>UN</v>
          </cell>
          <cell r="D1789">
            <v>428.76</v>
          </cell>
          <cell r="E1789" t="str">
            <v>SIURB-E Jan/26</v>
          </cell>
        </row>
        <row r="1790">
          <cell r="A1790">
            <v>10010060</v>
          </cell>
          <cell r="B1790" t="str">
            <v>FOSSA SÉPTICA EM ANÉIS DE CONCRETO, PARA 10 PESSOAS - 1,40 X 1,20M</v>
          </cell>
          <cell r="C1790" t="str">
            <v>UN</v>
          </cell>
          <cell r="D1790">
            <v>4391.99</v>
          </cell>
          <cell r="E1790" t="str">
            <v>SIURB-E Jan/26</v>
          </cell>
        </row>
        <row r="1791">
          <cell r="A1791">
            <v>10010061</v>
          </cell>
          <cell r="B1791" t="str">
            <v>FOSSA SÉPTICA EM ANÉIS DE CONCRETO, PARA 20 PESSOAS - 1,40 X 1,70M</v>
          </cell>
          <cell r="C1791" t="str">
            <v>UN</v>
          </cell>
          <cell r="D1791">
            <v>5505.91</v>
          </cell>
          <cell r="E1791" t="str">
            <v>SIURB-E Jan/26</v>
          </cell>
        </row>
        <row r="1792">
          <cell r="A1792">
            <v>10010064</v>
          </cell>
          <cell r="B1792" t="str">
            <v>FOSSA SÉPTICA EM ANÉIS DE CONCRETO, PARA 100 PESSOAS - 2,40 X 2,50M</v>
          </cell>
          <cell r="C1792" t="str">
            <v>UN</v>
          </cell>
          <cell r="D1792">
            <v>13653.43</v>
          </cell>
          <cell r="E1792" t="str">
            <v>SIURB-E Jan/26</v>
          </cell>
        </row>
        <row r="1793">
          <cell r="A1793">
            <v>10010066</v>
          </cell>
          <cell r="B1793" t="str">
            <v>FOSSA SÉPTICA EM ANÉIS DE CONCRETO, PARA 140 PESSOAS - 2,40 X 3,50M</v>
          </cell>
          <cell r="C1793" t="str">
            <v>UN</v>
          </cell>
          <cell r="D1793">
            <v>17716.240000000002</v>
          </cell>
          <cell r="E1793" t="str">
            <v>SIURB-E Jan/26</v>
          </cell>
        </row>
        <row r="1794">
          <cell r="A1794">
            <v>10010070</v>
          </cell>
          <cell r="B1794" t="str">
            <v>SUMIDOURO, DIÂMETRO INTERNO 2,00M - POÇO ABSORVENTE</v>
          </cell>
          <cell r="C1794" t="str">
            <v>M</v>
          </cell>
          <cell r="D1794">
            <v>1332.15</v>
          </cell>
          <cell r="E1794" t="str">
            <v>SIURB-E Jan/26</v>
          </cell>
        </row>
        <row r="1795">
          <cell r="A1795">
            <v>10010071</v>
          </cell>
          <cell r="B1795" t="str">
            <v>SUMIDOURO, DIÂMETRO INTERNO 2,00M - TAMPÃO DE CONCRETO</v>
          </cell>
          <cell r="C1795" t="str">
            <v>UN</v>
          </cell>
          <cell r="D1795">
            <v>1415.08</v>
          </cell>
          <cell r="E1795" t="str">
            <v>SIURB-E Jan/26</v>
          </cell>
        </row>
        <row r="1796">
          <cell r="A1796">
            <v>10010081</v>
          </cell>
          <cell r="B1796" t="str">
            <v>FILTRO ANAERÓBICO D=3,00M H=2,00M</v>
          </cell>
          <cell r="C1796" t="str">
            <v>UN</v>
          </cell>
          <cell r="D1796">
            <v>19357.25</v>
          </cell>
          <cell r="E1796" t="str">
            <v>SIURB-E Jan/26</v>
          </cell>
        </row>
        <row r="1797">
          <cell r="A1797">
            <v>10010084</v>
          </cell>
          <cell r="B1797" t="str">
            <v>ANEL DE CONCRETO D=2,00 H=0,50M</v>
          </cell>
          <cell r="C1797" t="str">
            <v>UN</v>
          </cell>
          <cell r="D1797">
            <v>1201.5</v>
          </cell>
          <cell r="E1797" t="str">
            <v>SIURB-E Jan/26</v>
          </cell>
        </row>
        <row r="1798">
          <cell r="A1798">
            <v>10010085</v>
          </cell>
          <cell r="B1798" t="str">
            <v>ANEL DE CONCRETO D=3,00 H=0,50M</v>
          </cell>
          <cell r="C1798" t="str">
            <v>UN</v>
          </cell>
          <cell r="D1798">
            <v>2010.55</v>
          </cell>
          <cell r="E1798" t="str">
            <v>SIURB-E Jan/26</v>
          </cell>
        </row>
        <row r="1799">
          <cell r="A1799">
            <v>10010094</v>
          </cell>
          <cell r="B1799" t="str">
            <v>HA.01 - CAIXA DE LIGAÇÃO OU INSPEÇÃO - ESCAVAÇÃO E APILOAMENTO</v>
          </cell>
          <cell r="C1799" t="str">
            <v>M3</v>
          </cell>
          <cell r="D1799">
            <v>69.91</v>
          </cell>
          <cell r="E1799" t="str">
            <v>SIURB-E Jan/26</v>
          </cell>
        </row>
        <row r="1800">
          <cell r="A1800">
            <v>10010095</v>
          </cell>
          <cell r="B1800" t="str">
            <v>HA.01 - CAIXA DE LIGAÇÃO OU INSPEÇÃO - LASTRO DE CONCRETO (FUNDO)</v>
          </cell>
          <cell r="C1800" t="str">
            <v>M3</v>
          </cell>
          <cell r="D1800">
            <v>594.57000000000005</v>
          </cell>
          <cell r="E1800" t="str">
            <v>SIURB-E Jan/26</v>
          </cell>
        </row>
        <row r="1801">
          <cell r="A1801">
            <v>10010096</v>
          </cell>
          <cell r="B1801" t="str">
            <v>HA.01 - CAIXA DE LIGAÇÃO OU INSPEÇÃO - ALVENARIA DE 1/2 TIJOLO, REVESTIDA</v>
          </cell>
          <cell r="C1801" t="str">
            <v>M2</v>
          </cell>
          <cell r="D1801">
            <v>357.09</v>
          </cell>
          <cell r="E1801" t="str">
            <v>SIURB-E Jan/26</v>
          </cell>
        </row>
        <row r="1802">
          <cell r="A1802">
            <v>10010097</v>
          </cell>
          <cell r="B1802" t="str">
            <v>HA.01 - CAIXA DE LIGAÇÃO OU INSPEÇÃO - ALVENARIA DE 1 TIJOLO, REVESTIDA</v>
          </cell>
          <cell r="C1802" t="str">
            <v>M2</v>
          </cell>
          <cell r="D1802">
            <v>487.96</v>
          </cell>
          <cell r="E1802" t="str">
            <v>SIURB-E Jan/26</v>
          </cell>
        </row>
        <row r="1803">
          <cell r="A1803">
            <v>10010098</v>
          </cell>
          <cell r="B1803" t="str">
            <v>HA.01 - CAIXA DE LIGAÇÃO OU INSPEÇÃO - TAMPA DE CONCRETO</v>
          </cell>
          <cell r="C1803" t="str">
            <v>M2</v>
          </cell>
          <cell r="D1803">
            <v>276.06</v>
          </cell>
          <cell r="E1803" t="str">
            <v>SIURB-E Jan/26</v>
          </cell>
        </row>
        <row r="1804">
          <cell r="A1804">
            <v>10010101</v>
          </cell>
          <cell r="B1804" t="str">
            <v>INSTALAÇÃO DE TERMINAL DE VENTILAÇÃO - 100 MM</v>
          </cell>
          <cell r="C1804" t="str">
            <v>UN</v>
          </cell>
          <cell r="D1804">
            <v>48.16</v>
          </cell>
          <cell r="E1804" t="str">
            <v>SIURB-E Jan/26</v>
          </cell>
        </row>
        <row r="1805">
          <cell r="A1805">
            <v>10010102</v>
          </cell>
          <cell r="B1805" t="str">
            <v>INSTALAÇÃO DE TERMINAL DE VENTILAÇÃO - 75 MM</v>
          </cell>
          <cell r="C1805" t="str">
            <v>UN</v>
          </cell>
          <cell r="D1805">
            <v>46.05</v>
          </cell>
          <cell r="E1805" t="str">
            <v>SIURB-E Jan/26</v>
          </cell>
        </row>
        <row r="1806">
          <cell r="A1806">
            <v>10011000</v>
          </cell>
          <cell r="B1806" t="str">
            <v>REDE DE ÁGUAS PLUVIAIS - CAPTAÇÃO</v>
          </cell>
          <cell r="C1806" t="str">
            <v>.</v>
          </cell>
          <cell r="D1806" t="str">
            <v>.</v>
          </cell>
          <cell r="E1806" t="str">
            <v>SIURB-E Jan/26</v>
          </cell>
        </row>
        <row r="1807">
          <cell r="A1807">
            <v>10011001</v>
          </cell>
          <cell r="B1807" t="str">
            <v>CALHA EM CHAPA DE AÇO GALVANIZADO N.24 - DESENVOLVIMENTO 33CM</v>
          </cell>
          <cell r="C1807" t="str">
            <v>M</v>
          </cell>
          <cell r="D1807">
            <v>81.180000000000007</v>
          </cell>
          <cell r="E1807" t="str">
            <v>SIURB-E Jan/26</v>
          </cell>
        </row>
        <row r="1808">
          <cell r="A1808">
            <v>10011002</v>
          </cell>
          <cell r="B1808" t="str">
            <v>CALHA EM CHAPA DE AÇO GALVANIZADO N.24 - DESENVOLVIMENTO 50CM</v>
          </cell>
          <cell r="C1808" t="str">
            <v>M</v>
          </cell>
          <cell r="D1808">
            <v>125.73</v>
          </cell>
          <cell r="E1808" t="str">
            <v>SIURB-E Jan/26</v>
          </cell>
        </row>
        <row r="1809">
          <cell r="A1809">
            <v>10011003</v>
          </cell>
          <cell r="B1809" t="str">
            <v>CALHA EM CHAPA DE AÇO GALVANIZADO N.24 - DESENVOLVIMENTO 100CM</v>
          </cell>
          <cell r="C1809" t="str">
            <v>M</v>
          </cell>
          <cell r="D1809">
            <v>225.35</v>
          </cell>
          <cell r="E1809" t="str">
            <v>SIURB-E Jan/26</v>
          </cell>
        </row>
        <row r="1810">
          <cell r="A1810">
            <v>10011004</v>
          </cell>
          <cell r="B1810" t="str">
            <v>CALHA EM ALUMÍNIO - ESP. 0,8MM - DESENVOLVIMENTO 50CM</v>
          </cell>
          <cell r="C1810" t="str">
            <v>M</v>
          </cell>
          <cell r="D1810">
            <v>170.02</v>
          </cell>
          <cell r="E1810" t="str">
            <v>SIURB-E Jan/26</v>
          </cell>
        </row>
        <row r="1811">
          <cell r="A1811">
            <v>10011005</v>
          </cell>
          <cell r="B1811" t="str">
            <v>CALHA EM ALUMÍNIO - ESP. 0,8MM - DESENVOLVIMENTO 100CM</v>
          </cell>
          <cell r="C1811" t="str">
            <v>M</v>
          </cell>
          <cell r="D1811">
            <v>327.17</v>
          </cell>
          <cell r="E1811" t="str">
            <v>SIURB-E Jan/26</v>
          </cell>
        </row>
        <row r="1812">
          <cell r="A1812">
            <v>10011006</v>
          </cell>
          <cell r="B1812" t="str">
            <v>CALHA EM ALUMÍNIO ESP. 1,0MM - DESENVOLVIMENTO 50CM</v>
          </cell>
          <cell r="C1812" t="str">
            <v>M</v>
          </cell>
          <cell r="D1812">
            <v>184.77</v>
          </cell>
          <cell r="E1812" t="str">
            <v>SIURB-E Jan/26</v>
          </cell>
        </row>
        <row r="1813">
          <cell r="A1813">
            <v>10011007</v>
          </cell>
          <cell r="B1813" t="str">
            <v>CALHA EM ALUMÍNIO ESP. 1,0MM - DESENVOLVIMENTO 100CM</v>
          </cell>
          <cell r="C1813" t="str">
            <v>M</v>
          </cell>
          <cell r="D1813">
            <v>355.12</v>
          </cell>
          <cell r="E1813" t="str">
            <v>SIURB-E Jan/26</v>
          </cell>
        </row>
        <row r="1814">
          <cell r="A1814">
            <v>10011010</v>
          </cell>
          <cell r="B1814" t="str">
            <v>CALHA EM PVC COM 125 ≤ DIÂM. ≤ 150MM</v>
          </cell>
          <cell r="C1814" t="str">
            <v>M</v>
          </cell>
          <cell r="D1814">
            <v>130.1</v>
          </cell>
          <cell r="E1814" t="str">
            <v>SIURB-E Jan/26</v>
          </cell>
        </row>
        <row r="1815">
          <cell r="A1815">
            <v>10011030</v>
          </cell>
          <cell r="B1815" t="str">
            <v>RUFO EM CHAPA DE AÇO GALVANIZADO N.24 - DESENVOLVIMENTO 16CM</v>
          </cell>
          <cell r="C1815" t="str">
            <v>M</v>
          </cell>
          <cell r="D1815">
            <v>46.69</v>
          </cell>
          <cell r="E1815" t="str">
            <v>SIURB-E Jan/26</v>
          </cell>
        </row>
        <row r="1816">
          <cell r="A1816">
            <v>10011031</v>
          </cell>
          <cell r="B1816" t="str">
            <v>RUFO EM CHAPA DE AÇO GALVANIZADO N.24 - DESENVOLVIMENTO 25CM</v>
          </cell>
          <cell r="C1816" t="str">
            <v>M</v>
          </cell>
          <cell r="D1816">
            <v>51.89</v>
          </cell>
          <cell r="E1816" t="str">
            <v>SIURB-E Jan/26</v>
          </cell>
        </row>
        <row r="1817">
          <cell r="A1817">
            <v>10011032</v>
          </cell>
          <cell r="B1817" t="str">
            <v>RUFO EM CHAPA DE AÇO GALVANIZADO N.24 - DESENVOLVIMENTO 33CM</v>
          </cell>
          <cell r="C1817" t="str">
            <v>M</v>
          </cell>
          <cell r="D1817">
            <v>69.260000000000005</v>
          </cell>
          <cell r="E1817" t="str">
            <v>SIURB-E Jan/26</v>
          </cell>
        </row>
        <row r="1818">
          <cell r="A1818">
            <v>10011033</v>
          </cell>
          <cell r="B1818" t="str">
            <v>RUFO EM CHAPA DE AÇO GALVANIZADO N.24 - DESENVOLVIMENTO 50CM</v>
          </cell>
          <cell r="C1818" t="str">
            <v>M</v>
          </cell>
          <cell r="D1818">
            <v>105.7</v>
          </cell>
          <cell r="E1818" t="str">
            <v>SIURB-E Jan/26</v>
          </cell>
        </row>
        <row r="1819">
          <cell r="A1819">
            <v>10011034</v>
          </cell>
          <cell r="B1819" t="str">
            <v>RUFO EM CHAPA DE AÇO GALVANIZADO N.24 - DESENVOLVIMENTO 100CM</v>
          </cell>
          <cell r="C1819" t="str">
            <v>M</v>
          </cell>
          <cell r="D1819">
            <v>169.09</v>
          </cell>
          <cell r="E1819" t="str">
            <v>SIURB-E Jan/26</v>
          </cell>
        </row>
        <row r="1820">
          <cell r="A1820">
            <v>10011035</v>
          </cell>
          <cell r="B1820" t="str">
            <v>RUFO EM CHAPA DE AÇO GALVANIZADO N.24 - DESENVOLVIMENTO 130CM</v>
          </cell>
          <cell r="C1820" t="str">
            <v>M</v>
          </cell>
          <cell r="D1820">
            <v>247.07</v>
          </cell>
          <cell r="E1820" t="str">
            <v>SIURB-E Jan/26</v>
          </cell>
        </row>
        <row r="1821">
          <cell r="A1821">
            <v>10011036</v>
          </cell>
          <cell r="B1821" t="str">
            <v>RUFO EM CHAPA DE AÇO GALVANIZADO N.24 - DESENVOLVIMENTO 140 CM</v>
          </cell>
          <cell r="C1821" t="str">
            <v>M</v>
          </cell>
          <cell r="D1821">
            <v>246.3</v>
          </cell>
          <cell r="E1821" t="str">
            <v>SIURB-E Jan/26</v>
          </cell>
        </row>
        <row r="1822">
          <cell r="A1822">
            <v>10011070</v>
          </cell>
          <cell r="B1822" t="str">
            <v>HC.10 - CANALETA DE CONCRETO, TIPO GUIA E SARJETA - SECÇÃO 15X40CM</v>
          </cell>
          <cell r="C1822" t="str">
            <v>M</v>
          </cell>
          <cell r="D1822">
            <v>120</v>
          </cell>
          <cell r="E1822" t="str">
            <v>SIURB-E Jan/26</v>
          </cell>
        </row>
        <row r="1823">
          <cell r="A1823">
            <v>10011071</v>
          </cell>
          <cell r="B1823" t="str">
            <v>HC.11 - CANALETA DE CONCRETO, TIPO GUIA E SARJETA - SECÇÃO 15X50CM</v>
          </cell>
          <cell r="C1823" t="str">
            <v>M</v>
          </cell>
          <cell r="D1823">
            <v>132.76</v>
          </cell>
          <cell r="E1823" t="str">
            <v>SIURB-E Jan/26</v>
          </cell>
        </row>
        <row r="1824">
          <cell r="A1824">
            <v>10011072</v>
          </cell>
          <cell r="B1824" t="str">
            <v>HC.01 - CANALETA DE CONCRETO DE A.P.P/TAMPA/GRELHA DE CONCRETO OU FERRO L=30CM</v>
          </cell>
          <cell r="C1824" t="str">
            <v>M</v>
          </cell>
          <cell r="D1824">
            <v>121.44</v>
          </cell>
          <cell r="E1824" t="str">
            <v>SIURB-E Jan/26</v>
          </cell>
        </row>
        <row r="1825">
          <cell r="A1825">
            <v>10011073</v>
          </cell>
          <cell r="B1825" t="str">
            <v>HC.02 - CANALETA DE CONCRETO DE A.P.P/TAMPA/GRELHA DE CONCRETO OU FERRO L=40CM</v>
          </cell>
          <cell r="C1825" t="str">
            <v>M</v>
          </cell>
          <cell r="D1825">
            <v>131.54</v>
          </cell>
          <cell r="E1825" t="str">
            <v>SIURB-E Jan/26</v>
          </cell>
        </row>
        <row r="1826">
          <cell r="A1826">
            <v>10011076</v>
          </cell>
          <cell r="B1826" t="str">
            <v>CANALETA MEIA CANA EM CONCRETO D=30CM</v>
          </cell>
          <cell r="C1826" t="str">
            <v>M</v>
          </cell>
          <cell r="D1826">
            <v>74.400000000000006</v>
          </cell>
          <cell r="E1826" t="str">
            <v>SIURB-E Jan/26</v>
          </cell>
        </row>
        <row r="1827">
          <cell r="A1827">
            <v>10011077</v>
          </cell>
          <cell r="B1827" t="str">
            <v>CANALETA MEIA CANA EM CONCRETO D=40CM</v>
          </cell>
          <cell r="C1827" t="str">
            <v>M</v>
          </cell>
          <cell r="D1827">
            <v>128.38</v>
          </cell>
          <cell r="E1827" t="str">
            <v>SIURB-E Jan/26</v>
          </cell>
        </row>
        <row r="1828">
          <cell r="A1828">
            <v>10011085</v>
          </cell>
          <cell r="B1828" t="str">
            <v>HV.24 - CANALETA DE ALVENARIA PARA GRELHA DE FERRO  L=20CM</v>
          </cell>
          <cell r="C1828" t="str">
            <v>M</v>
          </cell>
          <cell r="D1828">
            <v>95.42</v>
          </cell>
          <cell r="E1828" t="str">
            <v>SIURB-E Jan/26</v>
          </cell>
        </row>
        <row r="1829">
          <cell r="A1829">
            <v>10011086</v>
          </cell>
          <cell r="B1829" t="str">
            <v>HV.22 - CANALETA DE ALVENARIA PARA GRELHA OU TAMPA DE CONCRETO  L=30CM</v>
          </cell>
          <cell r="C1829" t="str">
            <v>M</v>
          </cell>
          <cell r="D1829">
            <v>198.74</v>
          </cell>
          <cell r="E1829" t="str">
            <v>SIURB-E Jan/26</v>
          </cell>
        </row>
        <row r="1830">
          <cell r="A1830">
            <v>10011087</v>
          </cell>
          <cell r="B1830" t="str">
            <v>HV.23 - CANALETA DE ALVENARIA PARA GRELHA OU TAMPA DE CONCRETO  L=40CM</v>
          </cell>
          <cell r="C1830" t="str">
            <v>M</v>
          </cell>
          <cell r="D1830">
            <v>209</v>
          </cell>
          <cell r="E1830" t="str">
            <v>SIURB-E Jan/26</v>
          </cell>
        </row>
        <row r="1831">
          <cell r="A1831">
            <v>10011089</v>
          </cell>
          <cell r="B1831" t="str">
            <v>CANTONEIRA DE FERRO 1"X1"X1/8" PARA APOIO E CHUMBAMENTO DAS GRELHAS DE FERRO</v>
          </cell>
          <cell r="C1831" t="str">
            <v>M</v>
          </cell>
          <cell r="D1831">
            <v>90.06</v>
          </cell>
          <cell r="E1831" t="str">
            <v>SIURB-E Jan/26</v>
          </cell>
        </row>
        <row r="1832">
          <cell r="A1832">
            <v>10011090</v>
          </cell>
          <cell r="B1832" t="str">
            <v>HC.05 - GRELHA DE CONCRETO PARA CANALETA - L=30CM - SEM PASSAGEM DE VEÍCULOS</v>
          </cell>
          <cell r="C1832" t="str">
            <v>M</v>
          </cell>
          <cell r="D1832">
            <v>89.78</v>
          </cell>
          <cell r="E1832" t="str">
            <v>SIURB-E Jan/26</v>
          </cell>
        </row>
        <row r="1833">
          <cell r="A1833">
            <v>10011092</v>
          </cell>
          <cell r="B1833" t="str">
            <v>HP.02 - GRELHA DE FERRO PERFILADO PARA CANALETA - L=30CM</v>
          </cell>
          <cell r="C1833" t="str">
            <v>M</v>
          </cell>
          <cell r="D1833">
            <v>246.23</v>
          </cell>
          <cell r="E1833" t="str">
            <v>SIURB-E Jan/26</v>
          </cell>
        </row>
        <row r="1834">
          <cell r="A1834">
            <v>10011093</v>
          </cell>
          <cell r="B1834" t="str">
            <v>HP.03 - GRELHA DE FERRO PERFILADO PARA CANALETA - L=40CM</v>
          </cell>
          <cell r="C1834" t="str">
            <v>M</v>
          </cell>
          <cell r="D1834">
            <v>702.35</v>
          </cell>
          <cell r="E1834" t="str">
            <v>SIURB-E Jan/26</v>
          </cell>
        </row>
        <row r="1835">
          <cell r="A1835">
            <v>10011094</v>
          </cell>
          <cell r="B1835" t="str">
            <v>HP.04 - GRELHA DE FERRO PERFILADO PARA CANALETA - L=50CM</v>
          </cell>
          <cell r="C1835" t="str">
            <v>M</v>
          </cell>
          <cell r="D1835">
            <v>790.15</v>
          </cell>
          <cell r="E1835" t="str">
            <v>SIURB-E Jan/26</v>
          </cell>
        </row>
        <row r="1836">
          <cell r="A1836">
            <v>10011096</v>
          </cell>
          <cell r="B1836" t="str">
            <v>HC.03 - TAMPA DE CONCRETO PARA CANALETA DE A.P.L=0,30M</v>
          </cell>
          <cell r="C1836" t="str">
            <v>M</v>
          </cell>
          <cell r="D1836">
            <v>69.86</v>
          </cell>
          <cell r="E1836" t="str">
            <v>SIURB-E Jan/26</v>
          </cell>
        </row>
        <row r="1837">
          <cell r="A1837">
            <v>10011097</v>
          </cell>
          <cell r="B1837" t="str">
            <v>HC.04 - TAMPA DE CONCRETO PARA CANALETA DE A.P.L=0,40M</v>
          </cell>
          <cell r="C1837" t="str">
            <v>M</v>
          </cell>
          <cell r="D1837">
            <v>90.78</v>
          </cell>
          <cell r="E1837" t="str">
            <v>SIURB-E Jan/26</v>
          </cell>
        </row>
        <row r="1838">
          <cell r="A1838">
            <v>10011099</v>
          </cell>
          <cell r="B1838" t="str">
            <v>GRELHA DE CONCRETO PARA CANALETA - L=30CM - COM PASSAGEM DE VEÍCULOS</v>
          </cell>
          <cell r="C1838" t="str">
            <v>M</v>
          </cell>
          <cell r="D1838">
            <v>95.81</v>
          </cell>
          <cell r="E1838" t="str">
            <v>SIURB-E Jan/26</v>
          </cell>
        </row>
        <row r="1839">
          <cell r="A1839">
            <v>10012000</v>
          </cell>
          <cell r="B1839" t="str">
            <v>REDE DE ÁGUAS PLUVIAIS - TUBULAÇÃO</v>
          </cell>
          <cell r="C1839" t="str">
            <v>.</v>
          </cell>
          <cell r="D1839" t="str">
            <v>.</v>
          </cell>
          <cell r="E1839" t="str">
            <v>SIURB-E Jan/26</v>
          </cell>
        </row>
        <row r="1840">
          <cell r="A1840">
            <v>10012010</v>
          </cell>
          <cell r="B1840" t="str">
            <v>CONDUTOR EM TUBO DE FERRO FUNDIDO PARA ESGOTO, LINHA SMU - 50MM</v>
          </cell>
          <cell r="C1840" t="str">
            <v>M</v>
          </cell>
          <cell r="D1840">
            <v>316.70999999999998</v>
          </cell>
          <cell r="E1840" t="str">
            <v>SIURB-E Jan/26</v>
          </cell>
        </row>
        <row r="1841">
          <cell r="A1841">
            <v>10012011</v>
          </cell>
          <cell r="B1841" t="str">
            <v>CONDUTOR EM TUBO DE FERRO FUNDIDO PARA ESGOTO, LINHA SMU - 75MM</v>
          </cell>
          <cell r="C1841" t="str">
            <v>M</v>
          </cell>
          <cell r="D1841">
            <v>456.23</v>
          </cell>
          <cell r="E1841" t="str">
            <v>SIURB-E Jan/26</v>
          </cell>
        </row>
        <row r="1842">
          <cell r="A1842">
            <v>10012012</v>
          </cell>
          <cell r="B1842" t="str">
            <v>CONDUTOR EM TUBO DE FERRO FUNDIDO PARA ESGOTO, LINHA SMU - 100MM</v>
          </cell>
          <cell r="C1842" t="str">
            <v>M</v>
          </cell>
          <cell r="D1842">
            <v>464.26</v>
          </cell>
          <cell r="E1842" t="str">
            <v>SIURB-E Jan/26</v>
          </cell>
        </row>
        <row r="1843">
          <cell r="A1843">
            <v>10012013</v>
          </cell>
          <cell r="B1843" t="str">
            <v>CONDUTOR EM TUBO DE FERRO FUNDIDO PARA ESGOTO, LINHA SMU - 150MM</v>
          </cell>
          <cell r="C1843" t="str">
            <v>M</v>
          </cell>
          <cell r="D1843">
            <v>605.51</v>
          </cell>
          <cell r="E1843" t="str">
            <v>SIURB-E Jan/26</v>
          </cell>
        </row>
        <row r="1844">
          <cell r="A1844">
            <v>10012014</v>
          </cell>
          <cell r="B1844" t="str">
            <v>CONDUTOR EM TUBO DE PVC RÍGIDO, PONTA E BOLSA - 50MM (2")</v>
          </cell>
          <cell r="C1844" t="str">
            <v>M</v>
          </cell>
          <cell r="D1844">
            <v>29.46</v>
          </cell>
          <cell r="E1844" t="str">
            <v>SIURB-E Jan/26</v>
          </cell>
        </row>
        <row r="1845">
          <cell r="A1845">
            <v>10012015</v>
          </cell>
          <cell r="B1845" t="str">
            <v>CONDUTOR EM TUBO DE PVC RÍGIDO, PONTA E BOLSA - 75MM (3")</v>
          </cell>
          <cell r="C1845" t="str">
            <v>M</v>
          </cell>
          <cell r="D1845">
            <v>41.9</v>
          </cell>
          <cell r="E1845" t="str">
            <v>SIURB-E Jan/26</v>
          </cell>
        </row>
        <row r="1846">
          <cell r="A1846">
            <v>10012016</v>
          </cell>
          <cell r="B1846" t="str">
            <v>CONDUTOR EM TUBO DE PVC RÍGIDO, PONTA E BOLSA - 100MM (4")</v>
          </cell>
          <cell r="C1846" t="str">
            <v>M</v>
          </cell>
          <cell r="D1846">
            <v>47.06</v>
          </cell>
          <cell r="E1846" t="str">
            <v>SIURB-E Jan/26</v>
          </cell>
        </row>
        <row r="1847">
          <cell r="A1847">
            <v>10012017</v>
          </cell>
          <cell r="B1847" t="str">
            <v>CONDUTOR EM TUBO DE PVC RÍGIDO, PONTA E BOLSA - 150MM (6")</v>
          </cell>
          <cell r="C1847" t="str">
            <v>M</v>
          </cell>
          <cell r="D1847">
            <v>79.959999999999994</v>
          </cell>
          <cell r="E1847" t="str">
            <v>SIURB-E Jan/26</v>
          </cell>
        </row>
        <row r="1848">
          <cell r="A1848">
            <v>10012018</v>
          </cell>
          <cell r="B1848" t="str">
            <v>CONDUTOR EM TUBO DE PVC RÍGIDO, PONTA E BOLSA - 200MM (8")</v>
          </cell>
          <cell r="C1848" t="str">
            <v>M</v>
          </cell>
          <cell r="D1848">
            <v>155.97999999999999</v>
          </cell>
          <cell r="E1848" t="str">
            <v>SIURB-E Jan/26</v>
          </cell>
        </row>
        <row r="1849">
          <cell r="A1849">
            <v>10012026</v>
          </cell>
          <cell r="B1849" t="str">
            <v>GRELHA HEMISFÉRICA DE FERRO FUNDIDO - 75MM</v>
          </cell>
          <cell r="C1849" t="str">
            <v>UN</v>
          </cell>
          <cell r="D1849">
            <v>13.95</v>
          </cell>
          <cell r="E1849" t="str">
            <v>SIURB-E Jan/26</v>
          </cell>
        </row>
        <row r="1850">
          <cell r="A1850">
            <v>10012027</v>
          </cell>
          <cell r="B1850" t="str">
            <v>GRELHA HEMISFÉRICA DE FERRO FUNDIDO - 100MM</v>
          </cell>
          <cell r="C1850" t="str">
            <v>UN</v>
          </cell>
          <cell r="D1850">
            <v>16.48</v>
          </cell>
          <cell r="E1850" t="str">
            <v>SIURB-E Jan/26</v>
          </cell>
        </row>
        <row r="1851">
          <cell r="A1851">
            <v>10012028</v>
          </cell>
          <cell r="B1851" t="str">
            <v>GRELHA HEMISFÉRICA DE FERRO FUNDIDO - 150MM</v>
          </cell>
          <cell r="C1851" t="str">
            <v>UN</v>
          </cell>
          <cell r="D1851">
            <v>35.68</v>
          </cell>
          <cell r="E1851" t="str">
            <v>SIURB-E Jan/26</v>
          </cell>
        </row>
        <row r="1852">
          <cell r="A1852">
            <v>10012029</v>
          </cell>
          <cell r="B1852" t="str">
            <v>CURVA DE FERRO FUNDIDO, LINHA SMU (LIGAÇÃO REDE-CONDUTOR) - 50MM</v>
          </cell>
          <cell r="C1852" t="str">
            <v>UN</v>
          </cell>
          <cell r="D1852">
            <v>191.96</v>
          </cell>
          <cell r="E1852" t="str">
            <v>SIURB-E Jan/26</v>
          </cell>
        </row>
        <row r="1853">
          <cell r="A1853">
            <v>10012030</v>
          </cell>
          <cell r="B1853" t="str">
            <v>CURVA DE FERRO FUNDIDO, LINHA SMU (LIGAÇÃO REDE-CONDUTOR) - 75MM</v>
          </cell>
          <cell r="C1853" t="str">
            <v>UN</v>
          </cell>
          <cell r="D1853">
            <v>199.82</v>
          </cell>
          <cell r="E1853" t="str">
            <v>SIURB-E Jan/26</v>
          </cell>
        </row>
        <row r="1854">
          <cell r="A1854">
            <v>10012031</v>
          </cell>
          <cell r="B1854" t="str">
            <v>CURVA DE FERRO FUNDIDO, LINHA SMU (LIGAÇÃO REDE-CONDUTOR) - 100MM</v>
          </cell>
          <cell r="C1854" t="str">
            <v>UN</v>
          </cell>
          <cell r="D1854">
            <v>218.09</v>
          </cell>
          <cell r="E1854" t="str">
            <v>SIURB-E Jan/26</v>
          </cell>
        </row>
        <row r="1855">
          <cell r="A1855">
            <v>10012032</v>
          </cell>
          <cell r="B1855" t="str">
            <v>CURVA DE FERRO FUNDIDO, LINHA SMU (LIGAÇÃO REDE-CONDUTOR) - 150MM</v>
          </cell>
          <cell r="C1855" t="str">
            <v>UN</v>
          </cell>
          <cell r="D1855">
            <v>290.22000000000003</v>
          </cell>
          <cell r="E1855" t="str">
            <v>SIURB-E Jan/26</v>
          </cell>
        </row>
        <row r="1856">
          <cell r="A1856">
            <v>10012034</v>
          </cell>
          <cell r="B1856" t="str">
            <v>LIGAÇÃO PARA DESPEJO LIVRE EM SARJETAS, COM TUBO DE FERRO FUNDIDO SMU - 100MM</v>
          </cell>
          <cell r="C1856" t="str">
            <v>M</v>
          </cell>
          <cell r="D1856">
            <v>298.10000000000002</v>
          </cell>
          <cell r="E1856" t="str">
            <v>SIURB-E Jan/26</v>
          </cell>
        </row>
        <row r="1857">
          <cell r="A1857">
            <v>10012080</v>
          </cell>
          <cell r="B1857" t="str">
            <v>TUBO DE CONCRETO - DIÂMETRO DE 30CM</v>
          </cell>
          <cell r="C1857" t="str">
            <v>M</v>
          </cell>
          <cell r="D1857">
            <v>124.16</v>
          </cell>
          <cell r="E1857" t="str">
            <v>SIURB-E Jan/26</v>
          </cell>
        </row>
        <row r="1858">
          <cell r="A1858">
            <v>10012081</v>
          </cell>
          <cell r="B1858" t="str">
            <v>TUBO DE CONCRETO - DIÂMETRO DE 40CM</v>
          </cell>
          <cell r="C1858" t="str">
            <v>M</v>
          </cell>
          <cell r="D1858">
            <v>157.38999999999999</v>
          </cell>
          <cell r="E1858" t="str">
            <v>SIURB-E Jan/26</v>
          </cell>
        </row>
        <row r="1859">
          <cell r="A1859">
            <v>10012082</v>
          </cell>
          <cell r="B1859" t="str">
            <v>TUBO DE CONCRETO - DIÂMETRO DE 50CM</v>
          </cell>
          <cell r="C1859" t="str">
            <v>M</v>
          </cell>
          <cell r="D1859">
            <v>200.94</v>
          </cell>
          <cell r="E1859" t="str">
            <v>SIURB-E Jan/26</v>
          </cell>
        </row>
        <row r="1860">
          <cell r="A1860">
            <v>10012083</v>
          </cell>
          <cell r="B1860" t="str">
            <v>TUBO DE CONCRETO - DIÂMETRO DE 60CM</v>
          </cell>
          <cell r="C1860" t="str">
            <v>M</v>
          </cell>
          <cell r="D1860">
            <v>251.22</v>
          </cell>
          <cell r="E1860" t="str">
            <v>SIURB-E Jan/26</v>
          </cell>
        </row>
        <row r="1861">
          <cell r="A1861">
            <v>10012090</v>
          </cell>
          <cell r="B1861" t="str">
            <v>HA.01 - CAIXA DE LIGAÇÃO OU INSPEÇÃO - ESCAVAÇÃO E APILOAMENTO</v>
          </cell>
          <cell r="C1861" t="str">
            <v>M3</v>
          </cell>
          <cell r="D1861">
            <v>69.91</v>
          </cell>
          <cell r="E1861" t="str">
            <v>SIURB-E Jan/26</v>
          </cell>
        </row>
        <row r="1862">
          <cell r="A1862">
            <v>10012091</v>
          </cell>
          <cell r="B1862" t="str">
            <v>HA.01 - CAIXA DE LIGAÇÃO OU INSPEÇÃO - LASTRO DE CONCRETO (FUNDO)</v>
          </cell>
          <cell r="C1862" t="str">
            <v>M3</v>
          </cell>
          <cell r="D1862">
            <v>594.57000000000005</v>
          </cell>
          <cell r="E1862" t="str">
            <v>SIURB-E Jan/26</v>
          </cell>
        </row>
        <row r="1863">
          <cell r="A1863">
            <v>10012092</v>
          </cell>
          <cell r="B1863" t="str">
            <v>HA.01 - CAIXA DE LIGAÇÃO OU INSPEÇÃO - ALVENARIA DE 1/2 TIJOLO, REVESTIDA</v>
          </cell>
          <cell r="C1863" t="str">
            <v>M2</v>
          </cell>
          <cell r="D1863">
            <v>310.82</v>
          </cell>
          <cell r="E1863" t="str">
            <v>SIURB-E Jan/26</v>
          </cell>
        </row>
        <row r="1864">
          <cell r="A1864">
            <v>10012093</v>
          </cell>
          <cell r="B1864" t="str">
            <v>HA.01 - CAIXA DE LIGAÇÃO OU INSPEÇÃO - ALVENARIA DE 1 TIJOLO, REVESTIDA</v>
          </cell>
          <cell r="C1864" t="str">
            <v>M2</v>
          </cell>
          <cell r="D1864">
            <v>439.13</v>
          </cell>
          <cell r="E1864" t="str">
            <v>SIURB-E Jan/26</v>
          </cell>
        </row>
        <row r="1865">
          <cell r="A1865">
            <v>10012094</v>
          </cell>
          <cell r="B1865" t="str">
            <v>HA.01 - CAIXA DE LIGAÇÃO OU INSPEÇÃO - TAMPA DE CONCRETO</v>
          </cell>
          <cell r="C1865" t="str">
            <v>M2</v>
          </cell>
          <cell r="D1865">
            <v>276.06</v>
          </cell>
          <cell r="E1865" t="str">
            <v>SIURB-E Jan/26</v>
          </cell>
        </row>
        <row r="1866">
          <cell r="A1866">
            <v>10012098</v>
          </cell>
          <cell r="B1866" t="str">
            <v>ENVELOPAMENTO DE TUBULAÇÃO ENTERRADA, COM CONCRETO</v>
          </cell>
          <cell r="C1866" t="str">
            <v>M</v>
          </cell>
          <cell r="D1866">
            <v>43.42</v>
          </cell>
          <cell r="E1866" t="str">
            <v>SIURB-E Jan/26</v>
          </cell>
        </row>
        <row r="1867">
          <cell r="A1867">
            <v>10013000</v>
          </cell>
          <cell r="B1867" t="str">
            <v>APARELHOS SANITÁRIOS E EQUIPAMENTOS</v>
          </cell>
          <cell r="C1867" t="str">
            <v>.</v>
          </cell>
          <cell r="D1867" t="str">
            <v>.</v>
          </cell>
          <cell r="E1867" t="str">
            <v>SIURB-E Jan/26</v>
          </cell>
        </row>
        <row r="1868">
          <cell r="A1868">
            <v>10013001</v>
          </cell>
          <cell r="B1868" t="str">
            <v>BACIA SANITÁRIA SIFONADA, DE LOUÇA BRANCA</v>
          </cell>
          <cell r="C1868" t="str">
            <v>UN</v>
          </cell>
          <cell r="D1868">
            <v>379.1</v>
          </cell>
          <cell r="E1868" t="str">
            <v>SIURB-E Jan/26</v>
          </cell>
        </row>
        <row r="1869">
          <cell r="A1869">
            <v>10013003</v>
          </cell>
          <cell r="B1869" t="str">
            <v>BACIA SANITÁRIA COM CAIXA ACOPLADA DE LOUÇA BRANCA</v>
          </cell>
          <cell r="C1869" t="str">
            <v>UN</v>
          </cell>
          <cell r="D1869">
            <v>1214.8499999999999</v>
          </cell>
          <cell r="E1869" t="str">
            <v>SIURB-E Jan/26</v>
          </cell>
        </row>
        <row r="1870">
          <cell r="A1870">
            <v>10013004</v>
          </cell>
          <cell r="B1870" t="str">
            <v>BACIA SANITÁRIA INFANTIL SIFONADA, DE LOUÇA BRANCA</v>
          </cell>
          <cell r="C1870" t="str">
            <v>UN</v>
          </cell>
          <cell r="D1870">
            <v>569.1</v>
          </cell>
          <cell r="E1870" t="str">
            <v>SIURB-E Jan/26</v>
          </cell>
        </row>
        <row r="1871">
          <cell r="A1871">
            <v>10013005</v>
          </cell>
          <cell r="B1871" t="str">
            <v>BACIA SANITÁRIA ALTEADA PARA PORTADORES DE DEFICIÊNCIA FÍSICA</v>
          </cell>
          <cell r="C1871" t="str">
            <v>UN</v>
          </cell>
          <cell r="D1871">
            <v>1161.07</v>
          </cell>
          <cell r="E1871" t="str">
            <v>SIURB-E Jan/26</v>
          </cell>
        </row>
        <row r="1872">
          <cell r="A1872">
            <v>10013008</v>
          </cell>
          <cell r="B1872" t="str">
            <v>LAVATÓRIO DE LOUÇA BRANCA, SEM COLUNA, CAPACIDADE MÍNIMA 5L, EXCLUSIVE TORNEIRA</v>
          </cell>
          <cell r="C1872" t="str">
            <v>UN</v>
          </cell>
          <cell r="D1872">
            <v>497.22</v>
          </cell>
          <cell r="E1872" t="str">
            <v>SIURB-E Jan/26</v>
          </cell>
        </row>
        <row r="1873">
          <cell r="A1873">
            <v>10013014</v>
          </cell>
          <cell r="B1873" t="str">
            <v>LAVATÓRIO DE LOUÇA INDIVIDUAL PARA PORTADORES DE DEFICIÊNCIA FÍSICA</v>
          </cell>
          <cell r="C1873" t="str">
            <v>UN</v>
          </cell>
          <cell r="D1873">
            <v>1250.1400000000001</v>
          </cell>
          <cell r="E1873" t="str">
            <v>SIURB-E Jan/26</v>
          </cell>
        </row>
        <row r="1874">
          <cell r="A1874">
            <v>10013016</v>
          </cell>
          <cell r="B1874" t="str">
            <v>LAVATÓRIO OVAL DE EMBUTIR, LOUÇA BRANCA - EXCLUSIVE TORNEIRA</v>
          </cell>
          <cell r="C1874" t="str">
            <v>UN</v>
          </cell>
          <cell r="D1874">
            <v>391.58</v>
          </cell>
          <cell r="E1874" t="str">
            <v>SIURB-E Jan/26</v>
          </cell>
        </row>
        <row r="1875">
          <cell r="A1875">
            <v>10013019</v>
          </cell>
          <cell r="B1875" t="str">
            <v>HX.01 - LAVATÓRIO E BEBEDOURO DE CHAPA AÇO INOX CHAPA 18 - EXCLUSIVE TORNEIRA</v>
          </cell>
          <cell r="C1875" t="str">
            <v>M</v>
          </cell>
          <cell r="D1875">
            <v>4809.72</v>
          </cell>
          <cell r="E1875" t="str">
            <v>SIURB-E Jan/26</v>
          </cell>
        </row>
        <row r="1876">
          <cell r="A1876">
            <v>10013025</v>
          </cell>
          <cell r="B1876" t="str">
            <v>MICTÓRIO INDIVIDUAL DE LOUÇA BRANCA, TIPO BACIA - DE CENTRO</v>
          </cell>
          <cell r="C1876" t="str">
            <v>UN</v>
          </cell>
          <cell r="D1876">
            <v>776.28</v>
          </cell>
          <cell r="E1876" t="str">
            <v>SIURB-E Jan/26</v>
          </cell>
        </row>
        <row r="1877">
          <cell r="A1877">
            <v>10013036</v>
          </cell>
          <cell r="B1877" t="str">
            <v>MICTÓRIO INDIVIDUAL DE LOUÇA, PARA DEFICIENTE</v>
          </cell>
          <cell r="C1877" t="str">
            <v>UN</v>
          </cell>
          <cell r="D1877">
            <v>2515.91</v>
          </cell>
          <cell r="E1877" t="str">
            <v>SIURB-E Jan/26</v>
          </cell>
        </row>
        <row r="1878">
          <cell r="A1878">
            <v>10013038</v>
          </cell>
          <cell r="B1878" t="str">
            <v>HX.02 - MICTÓRIO COLETIVO DE AÇO INOXIDÁVEL - COMPRIMENTO 0/2000MM</v>
          </cell>
          <cell r="C1878" t="str">
            <v>M</v>
          </cell>
          <cell r="D1878">
            <v>1237.67</v>
          </cell>
          <cell r="E1878" t="str">
            <v>SIURB-E Jan/26</v>
          </cell>
        </row>
        <row r="1879">
          <cell r="A1879">
            <v>10013039</v>
          </cell>
          <cell r="B1879" t="str">
            <v>CONJUNTO ANTIVANDALISMO PARA MICTÓRIO FORMADO  POR VÁLVULA DE FECHAMENTO AUTOMÁTICO E RABICHO DE METAL</v>
          </cell>
          <cell r="C1879" t="str">
            <v>UN</v>
          </cell>
          <cell r="D1879">
            <v>831.88</v>
          </cell>
          <cell r="E1879" t="str">
            <v>SIURB-E Jan/26</v>
          </cell>
        </row>
        <row r="1880">
          <cell r="A1880">
            <v>10013040</v>
          </cell>
          <cell r="B1880" t="str">
            <v>TANQUE DE LOUÇA BRANCA, SEM COLUNA, CAPACIDADE MÍNIMA 30L, EXCLUSIVE TORNEIRA</v>
          </cell>
          <cell r="C1880" t="str">
            <v>UN</v>
          </cell>
          <cell r="D1880">
            <v>1092.48</v>
          </cell>
          <cell r="E1880" t="str">
            <v>SIURB-E Jan/26</v>
          </cell>
        </row>
        <row r="1881">
          <cell r="A1881">
            <v>10013050</v>
          </cell>
          <cell r="B1881" t="str">
            <v>CUBA SIMPLES DE AÇO INOXIDÁVEL CHAPA 20 - 500X400X200MM</v>
          </cell>
          <cell r="C1881" t="str">
            <v>UN</v>
          </cell>
          <cell r="D1881">
            <v>853.08</v>
          </cell>
          <cell r="E1881" t="str">
            <v>SIURB-E Jan/26</v>
          </cell>
        </row>
        <row r="1882">
          <cell r="A1882">
            <v>10013051</v>
          </cell>
          <cell r="B1882" t="str">
            <v>CUBA SIMPLES DE AÇO INOXIDÁVEL CHAPA 20 - 560X335X150MM</v>
          </cell>
          <cell r="C1882" t="str">
            <v>UN</v>
          </cell>
          <cell r="D1882">
            <v>770.15</v>
          </cell>
          <cell r="E1882" t="str">
            <v>SIURB-E Jan/26</v>
          </cell>
        </row>
        <row r="1883">
          <cell r="A1883">
            <v>10013052</v>
          </cell>
          <cell r="B1883" t="str">
            <v>CUBA SIMPLES DE AÇO INOXIDÁVEL CHAPA 20 - 500X400X250MM</v>
          </cell>
          <cell r="C1883" t="str">
            <v>UN</v>
          </cell>
          <cell r="D1883">
            <v>974.94</v>
          </cell>
          <cell r="E1883" t="str">
            <v>SIURB-E Jan/26</v>
          </cell>
        </row>
        <row r="1884">
          <cell r="A1884">
            <v>10013053</v>
          </cell>
          <cell r="B1884" t="str">
            <v>CUBA SIMPLES DE AÇO INOXIDÁVEL CHAPA 20 - 500X400X150MM</v>
          </cell>
          <cell r="C1884" t="str">
            <v>UN</v>
          </cell>
          <cell r="D1884">
            <v>702.29</v>
          </cell>
          <cell r="E1884" t="str">
            <v>SIURB-E Jan/26</v>
          </cell>
        </row>
        <row r="1885">
          <cell r="A1885">
            <v>10013055</v>
          </cell>
          <cell r="B1885" t="str">
            <v>CUBA DUPLA DE AÇO INOXIDÁVEL CHAPA 20 - 700X400X150MM</v>
          </cell>
          <cell r="C1885" t="str">
            <v>UN</v>
          </cell>
          <cell r="D1885">
            <v>1355.22</v>
          </cell>
          <cell r="E1885" t="str">
            <v>SIURB-E Jan/26</v>
          </cell>
        </row>
        <row r="1886">
          <cell r="A1886">
            <v>10013057</v>
          </cell>
          <cell r="B1886" t="str">
            <v>CUBA DUPLA DE AÇO INOXIDÁVEL CHAPA 20 - 1020X400X200MM</v>
          </cell>
          <cell r="C1886" t="str">
            <v>UN</v>
          </cell>
          <cell r="D1886">
            <v>2005.72</v>
          </cell>
          <cell r="E1886" t="str">
            <v>SIURB-E Jan/26</v>
          </cell>
        </row>
        <row r="1887">
          <cell r="A1887">
            <v>10013058</v>
          </cell>
          <cell r="B1887" t="str">
            <v>TANQUE DE PANELA EM AÇO INOXIDÁVEL CHAPA 18  - 600X500X400MM</v>
          </cell>
          <cell r="C1887" t="str">
            <v>UN</v>
          </cell>
          <cell r="D1887">
            <v>1747.15</v>
          </cell>
          <cell r="E1887" t="str">
            <v>SIURB-E Jan/26</v>
          </cell>
        </row>
        <row r="1888">
          <cell r="A1888">
            <v>10013059</v>
          </cell>
          <cell r="B1888" t="str">
            <v>HX.04 - TANQUE DE PANELA EM AÇO INOXIDÁVEL CHAPA 18 - 600X800X300MM</v>
          </cell>
          <cell r="C1888" t="str">
            <v>UN</v>
          </cell>
          <cell r="D1888">
            <v>1920.42</v>
          </cell>
          <cell r="E1888" t="str">
            <v>SIURB-E Jan/26</v>
          </cell>
        </row>
        <row r="1889">
          <cell r="A1889">
            <v>10013060</v>
          </cell>
          <cell r="B1889" t="str">
            <v>TANQUE DE PANELA EM AÇO INOXIDÁVEL - 600X500X500MM</v>
          </cell>
          <cell r="C1889" t="str">
            <v>UN</v>
          </cell>
          <cell r="D1889">
            <v>2350.23</v>
          </cell>
          <cell r="E1889" t="str">
            <v>SIURB-E Jan/26</v>
          </cell>
        </row>
        <row r="1890">
          <cell r="A1890">
            <v>10013061</v>
          </cell>
          <cell r="B1890" t="str">
            <v>CUBA DE FIBRA DE VIDRO 600 X 500 X 200MM</v>
          </cell>
          <cell r="C1890" t="str">
            <v>UN</v>
          </cell>
          <cell r="D1890">
            <v>953.46</v>
          </cell>
          <cell r="E1890" t="str">
            <v>SIURB-E Jan/26</v>
          </cell>
        </row>
        <row r="1891">
          <cell r="A1891">
            <v>10013062</v>
          </cell>
          <cell r="B1891" t="str">
            <v>TANQUE PARA LAVA PÉS</v>
          </cell>
          <cell r="C1891" t="str">
            <v>UN</v>
          </cell>
          <cell r="D1891">
            <v>3167.65</v>
          </cell>
          <cell r="E1891" t="str">
            <v>SIURB-E Jan/26</v>
          </cell>
        </row>
        <row r="1892">
          <cell r="A1892">
            <v>10013070</v>
          </cell>
          <cell r="B1892" t="str">
            <v>BEBEDOURO ELÉTRICO COM SISTEMA DE REFRIGERAÇÃO E DUAS SAÍDAS - 40L</v>
          </cell>
          <cell r="C1892" t="str">
            <v>UN</v>
          </cell>
          <cell r="D1892">
            <v>1538.21</v>
          </cell>
          <cell r="E1892" t="str">
            <v>SIURB-E Jan/26</v>
          </cell>
        </row>
        <row r="1893">
          <cell r="A1893">
            <v>10013071</v>
          </cell>
          <cell r="B1893" t="str">
            <v>BEBEDOURO ELÉTRICO COM SISTEMA DE REFRIGERAÇÃO E DUAS SAÍDAS - 80L</v>
          </cell>
          <cell r="C1893" t="str">
            <v>UN</v>
          </cell>
          <cell r="D1893">
            <v>2000.91</v>
          </cell>
          <cell r="E1893" t="str">
            <v>SIURB-E Jan/26</v>
          </cell>
        </row>
        <row r="1894">
          <cell r="A1894">
            <v>10013078</v>
          </cell>
          <cell r="B1894" t="str">
            <v>FILTRO TIPO CUNO OU SIMILAR COM ELEMENTO FILTRANTE CEL./CARVAO/CEL. 180 L/H</v>
          </cell>
          <cell r="C1894" t="str">
            <v>UN</v>
          </cell>
          <cell r="D1894">
            <v>222.83</v>
          </cell>
          <cell r="E1894" t="str">
            <v>SIURB-E Jan/26</v>
          </cell>
        </row>
        <row r="1895">
          <cell r="A1895">
            <v>10013101</v>
          </cell>
          <cell r="B1895" t="str">
            <v>BANCO ARTICULADO PARA PCD EM AÇO INOX - 45X45CM</v>
          </cell>
          <cell r="C1895" t="str">
            <v>UN</v>
          </cell>
          <cell r="D1895">
            <v>482.11</v>
          </cell>
          <cell r="E1895" t="str">
            <v>SIURB-E Jan/26</v>
          </cell>
        </row>
        <row r="1896">
          <cell r="A1896">
            <v>10013102</v>
          </cell>
          <cell r="B1896" t="str">
            <v>BANCO ARTICULADO PARA PCD EM AÇO INOX - 70X45CM</v>
          </cell>
          <cell r="C1896" t="str">
            <v>UN</v>
          </cell>
          <cell r="D1896">
            <v>630.11</v>
          </cell>
          <cell r="E1896" t="str">
            <v>SIURB-E Jan/26</v>
          </cell>
        </row>
        <row r="1897">
          <cell r="A1897">
            <v>10013105</v>
          </cell>
          <cell r="B1897" t="str">
            <v>LAVATÓRIO DE LOUÇA BRANCA, COM COLUNA</v>
          </cell>
          <cell r="C1897" t="str">
            <v>UN</v>
          </cell>
          <cell r="D1897">
            <v>324.89</v>
          </cell>
          <cell r="E1897" t="str">
            <v>SIURB-E Jan/26</v>
          </cell>
        </row>
        <row r="1898">
          <cell r="A1898">
            <v>10014000</v>
          </cell>
          <cell r="B1898" t="str">
            <v>METAIS SANITÁRIOS E ACESSÓRIOS</v>
          </cell>
          <cell r="C1898" t="str">
            <v>.</v>
          </cell>
          <cell r="D1898" t="str">
            <v>.</v>
          </cell>
          <cell r="E1898" t="str">
            <v>SIURB-E Jan/26</v>
          </cell>
        </row>
        <row r="1899">
          <cell r="A1899">
            <v>10014003</v>
          </cell>
          <cell r="B1899" t="str">
            <v>TORNEIRA DE PRESSÃO PARA USO GERAL, METAL CROMADO - 1/2"</v>
          </cell>
          <cell r="C1899" t="str">
            <v>UN</v>
          </cell>
          <cell r="D1899">
            <v>56.14</v>
          </cell>
          <cell r="E1899" t="str">
            <v>SIURB-E Jan/26</v>
          </cell>
        </row>
        <row r="1900">
          <cell r="A1900">
            <v>10014004</v>
          </cell>
          <cell r="B1900" t="str">
            <v>TORNEIRA DE PRESSÃO PARA USO GERAL, METAL CROMADO - 3/4"</v>
          </cell>
          <cell r="C1900" t="str">
            <v>UN</v>
          </cell>
          <cell r="D1900">
            <v>56.35</v>
          </cell>
          <cell r="E1900" t="str">
            <v>SIURB-E Jan/26</v>
          </cell>
        </row>
        <row r="1901">
          <cell r="A1901">
            <v>10014008</v>
          </cell>
          <cell r="B1901" t="str">
            <v>TORNEIRA DE PRESSÃO PARA PIA, COM CORPO LONGO E AERADOR - 3/4"</v>
          </cell>
          <cell r="C1901" t="str">
            <v>UN</v>
          </cell>
          <cell r="D1901">
            <v>212.19</v>
          </cell>
          <cell r="E1901" t="str">
            <v>SIURB-E Jan/26</v>
          </cell>
        </row>
        <row r="1902">
          <cell r="A1902">
            <v>10014009</v>
          </cell>
          <cell r="B1902" t="str">
            <v>TORNEIRA CLÍNICA DE MESA - 12 CM - 1/2"</v>
          </cell>
          <cell r="C1902" t="str">
            <v>UN</v>
          </cell>
          <cell r="D1902">
            <v>318.07</v>
          </cell>
          <cell r="E1902" t="str">
            <v>SIURB-E Jan/26</v>
          </cell>
        </row>
        <row r="1903">
          <cell r="A1903">
            <v>10014010</v>
          </cell>
          <cell r="B1903" t="str">
            <v>TORNEIRA DE MESA COM ACIONAMENTO MANUAL E FECHAMENTO AUTOMÁTICO</v>
          </cell>
          <cell r="C1903" t="str">
            <v>UN</v>
          </cell>
          <cell r="D1903">
            <v>667.14</v>
          </cell>
          <cell r="E1903" t="str">
            <v>SIURB-E Jan/26</v>
          </cell>
        </row>
        <row r="1904">
          <cell r="A1904">
            <v>10014011</v>
          </cell>
          <cell r="B1904" t="str">
            <v>TORNEIRA ELETRÔNICA DE MESA, COM SENSOR E ACIONAMENTO ELÉTRICO</v>
          </cell>
          <cell r="C1904" t="str">
            <v>UN</v>
          </cell>
          <cell r="D1904">
            <v>2880.41</v>
          </cell>
          <cell r="E1904" t="str">
            <v>SIURB-E Jan/26</v>
          </cell>
        </row>
        <row r="1905">
          <cell r="A1905">
            <v>10014012</v>
          </cell>
          <cell r="B1905" t="str">
            <v>BICA ALTA ARTICULÁVEL DE MESA - 1/2"</v>
          </cell>
          <cell r="C1905" t="str">
            <v>UN</v>
          </cell>
          <cell r="D1905">
            <v>414.97</v>
          </cell>
          <cell r="E1905" t="str">
            <v>SIURB-E Jan/26</v>
          </cell>
        </row>
        <row r="1906">
          <cell r="A1906">
            <v>10014013</v>
          </cell>
          <cell r="B1906" t="str">
            <v>MISTURADOR DE PAREDE PARA PIA, COM BICA MÓVEL TIPO LONGA E AERADOR - 3/4"</v>
          </cell>
          <cell r="C1906" t="str">
            <v>UN</v>
          </cell>
          <cell r="D1906">
            <v>353.22</v>
          </cell>
          <cell r="E1906" t="str">
            <v>SIURB-E Jan/26</v>
          </cell>
        </row>
        <row r="1907">
          <cell r="A1907">
            <v>10014015</v>
          </cell>
          <cell r="B1907" t="str">
            <v>REGISTRO REGULADOR DE VAZÃO - 1/2"</v>
          </cell>
          <cell r="C1907" t="str">
            <v>UN</v>
          </cell>
          <cell r="D1907">
            <v>158.19</v>
          </cell>
          <cell r="E1907" t="str">
            <v>SIURB-E Jan/26</v>
          </cell>
        </row>
        <row r="1908">
          <cell r="A1908">
            <v>10014016</v>
          </cell>
          <cell r="B1908" t="str">
            <v>TORNEIRA DE PAREDE ANTIVANDALISMO</v>
          </cell>
          <cell r="C1908" t="str">
            <v>UN</v>
          </cell>
          <cell r="D1908">
            <v>809.91</v>
          </cell>
          <cell r="E1908" t="str">
            <v>SIURB-E Jan/26</v>
          </cell>
        </row>
        <row r="1909">
          <cell r="A1909">
            <v>10014017</v>
          </cell>
          <cell r="B1909" t="str">
            <v>TORNEIRA DE ACIONAMENTO RESTRITO DE PAREDE</v>
          </cell>
          <cell r="C1909" t="str">
            <v>UN</v>
          </cell>
          <cell r="D1909">
            <v>436.82</v>
          </cell>
          <cell r="E1909" t="str">
            <v>SIURB-E Jan/26</v>
          </cell>
        </row>
        <row r="1910">
          <cell r="A1910">
            <v>10014018</v>
          </cell>
          <cell r="B1910" t="str">
            <v>TORNEIRA ELÉTRICA AUTOMÁTICA, COM CORPO EM PVC CROMADO - 220V</v>
          </cell>
          <cell r="C1910" t="str">
            <v>UN</v>
          </cell>
          <cell r="D1910">
            <v>207.36</v>
          </cell>
          <cell r="E1910" t="str">
            <v>SIURB-E Jan/26</v>
          </cell>
        </row>
        <row r="1911">
          <cell r="A1911">
            <v>10014019</v>
          </cell>
          <cell r="B1911" t="str">
            <v>VÁLVULA DE ACIONAMENTO HIDRO-MECÂNICO POR PEDAL</v>
          </cell>
          <cell r="C1911" t="str">
            <v>UN</v>
          </cell>
          <cell r="D1911">
            <v>934.35</v>
          </cell>
          <cell r="E1911" t="str">
            <v>SIURB-E Jan/26</v>
          </cell>
        </row>
        <row r="1912">
          <cell r="A1912">
            <v>10014023</v>
          </cell>
          <cell r="B1912" t="str">
            <v>VÁLVULA DE DESCARGA - 1.1/2"</v>
          </cell>
          <cell r="C1912" t="str">
            <v>UN</v>
          </cell>
          <cell r="D1912">
            <v>376.24</v>
          </cell>
          <cell r="E1912" t="str">
            <v>SIURB-E Jan/26</v>
          </cell>
        </row>
        <row r="1913">
          <cell r="A1913">
            <v>10014024</v>
          </cell>
          <cell r="B1913" t="str">
            <v>VÁLVULA DE DESCARGA COM DUPLO ACIONAMENTO</v>
          </cell>
          <cell r="C1913" t="str">
            <v>UN</v>
          </cell>
          <cell r="D1913">
            <v>464.42</v>
          </cell>
          <cell r="E1913" t="str">
            <v>SIURB-E Jan/26</v>
          </cell>
        </row>
        <row r="1914">
          <cell r="A1914">
            <v>10014025</v>
          </cell>
          <cell r="B1914" t="str">
            <v>VÁLVULA DE DESCARGA EXTERNA COM ALAVANCA - 1 1/4"</v>
          </cell>
          <cell r="C1914" t="str">
            <v>UN</v>
          </cell>
          <cell r="D1914">
            <v>312.41000000000003</v>
          </cell>
          <cell r="E1914" t="str">
            <v>SIURB-E Jan/26</v>
          </cell>
        </row>
        <row r="1915">
          <cell r="A1915">
            <v>10014026</v>
          </cell>
          <cell r="B1915" t="str">
            <v>ACABAMENTO ANTIVANDALISMO PARA VÁLVULA DE DESCARGA</v>
          </cell>
          <cell r="C1915" t="str">
            <v>UN</v>
          </cell>
          <cell r="D1915">
            <v>317.89</v>
          </cell>
          <cell r="E1915" t="str">
            <v>SIURB-E Jan/26</v>
          </cell>
        </row>
        <row r="1916">
          <cell r="A1916">
            <v>10014030</v>
          </cell>
          <cell r="B1916" t="str">
            <v>VÁLVULA DE FECHAMENTO AUTOMÁTICO PARA CHUVEIRO ELÉTRICO</v>
          </cell>
          <cell r="C1916" t="str">
            <v>UN</v>
          </cell>
          <cell r="D1916">
            <v>1144.51</v>
          </cell>
          <cell r="E1916" t="str">
            <v>SIURB-E Jan/26</v>
          </cell>
        </row>
        <row r="1917">
          <cell r="A1917">
            <v>10014031</v>
          </cell>
          <cell r="B1917" t="str">
            <v>VÁLVULA DE FECHAMENTO AUTOMÁTICO PARA DUCHA DE ÁGUA FRIA OU PRÉ-MISTURADA</v>
          </cell>
          <cell r="C1917" t="str">
            <v>UN</v>
          </cell>
          <cell r="D1917">
            <v>928.91</v>
          </cell>
          <cell r="E1917" t="str">
            <v>SIURB-E Jan/26</v>
          </cell>
        </row>
        <row r="1918">
          <cell r="A1918">
            <v>10014032</v>
          </cell>
          <cell r="B1918" t="str">
            <v>VÁLVULA DE FECHAMENTO AUTOMÁTICO PARA CHUVEIRO DE AQUECEDOR DE ACUMULAÇÃO</v>
          </cell>
          <cell r="C1918" t="str">
            <v>UN</v>
          </cell>
          <cell r="D1918">
            <v>1039.51</v>
          </cell>
          <cell r="E1918" t="str">
            <v>SIURB-E Jan/26</v>
          </cell>
        </row>
        <row r="1919">
          <cell r="A1919">
            <v>10014033</v>
          </cell>
          <cell r="B1919" t="str">
            <v>VÁLVULA FLUXIVEL PARA MICTÓRIO COM ACIONAMENTO MANUAL E FECHAMENTO AUTOMÁTICO</v>
          </cell>
          <cell r="C1919" t="str">
            <v>UN</v>
          </cell>
          <cell r="D1919">
            <v>708.85</v>
          </cell>
          <cell r="E1919" t="str">
            <v>SIURB-E Jan/26</v>
          </cell>
        </row>
        <row r="1920">
          <cell r="A1920">
            <v>10014035</v>
          </cell>
          <cell r="B1920" t="str">
            <v>REGISTRO DE ESFERA VS SOLDÁVEL , PVC - 1"</v>
          </cell>
          <cell r="C1920" t="str">
            <v>UN</v>
          </cell>
          <cell r="D1920">
            <v>36.729999999999997</v>
          </cell>
          <cell r="E1920" t="str">
            <v>SIURB-E Jan/26</v>
          </cell>
        </row>
        <row r="1921">
          <cell r="A1921">
            <v>10014037</v>
          </cell>
          <cell r="B1921" t="str">
            <v>CHUVEIRO FIXO DE METAL CROMADO - CRIVO COM DIÂMETRO DE NO MÍNIMO 6CM</v>
          </cell>
          <cell r="C1921" t="str">
            <v>UN</v>
          </cell>
          <cell r="D1921">
            <v>311.11</v>
          </cell>
          <cell r="E1921" t="str">
            <v>SIURB-E Jan/26</v>
          </cell>
        </row>
        <row r="1922">
          <cell r="A1922">
            <v>10014040</v>
          </cell>
          <cell r="B1922" t="str">
            <v>CHUVEIRO ELÉTRICO AUTOMÁTICO, CORPO EM PVC CROMADO - 220V-2800/4400W</v>
          </cell>
          <cell r="C1922" t="str">
            <v>UN</v>
          </cell>
          <cell r="D1922">
            <v>314</v>
          </cell>
          <cell r="E1922" t="str">
            <v>SIURB-E Jan/26</v>
          </cell>
        </row>
        <row r="1923">
          <cell r="A1923">
            <v>10014042</v>
          </cell>
          <cell r="B1923" t="str">
            <v>CHUVEIRO DUCHA MODELO JET-SET METÁLICA OU SIMILAR</v>
          </cell>
          <cell r="C1923" t="str">
            <v>UN</v>
          </cell>
          <cell r="D1923">
            <v>200.52</v>
          </cell>
          <cell r="E1923" t="str">
            <v>SIURB-E Jan/26</v>
          </cell>
        </row>
        <row r="1924">
          <cell r="A1924">
            <v>10014043</v>
          </cell>
          <cell r="B1924" t="str">
            <v>DUCHA HIGIÊNICA FLEXÍVEL COM REGISTRO DE PAREDE</v>
          </cell>
          <cell r="C1924" t="str">
            <v>UN</v>
          </cell>
          <cell r="D1924">
            <v>229.41</v>
          </cell>
          <cell r="E1924" t="str">
            <v>SIURB-E Jan/26</v>
          </cell>
        </row>
        <row r="1925">
          <cell r="A1925">
            <v>10014044</v>
          </cell>
          <cell r="B1925" t="str">
            <v>DUCHA HIGIÊNICA FLEXÍVEL SEM REGISTRO DE PAREDE</v>
          </cell>
          <cell r="C1925" t="str">
            <v>UN</v>
          </cell>
          <cell r="D1925">
            <v>578.47</v>
          </cell>
          <cell r="E1925" t="str">
            <v>SIURB-E Jan/26</v>
          </cell>
        </row>
        <row r="1926">
          <cell r="A1926">
            <v>10014045</v>
          </cell>
          <cell r="B1926" t="str">
            <v>CONJUNTO ANTIVANDALISMO FORMADO DE CHUVEIRO E VÁLVULA DE FECHAMENTO AUTOMÁTICO (ÁGUA FRIA OU PRÉ-MISTURADA)</v>
          </cell>
          <cell r="C1926" t="str">
            <v>UN</v>
          </cell>
          <cell r="D1926">
            <v>1473.98</v>
          </cell>
          <cell r="E1926" t="str">
            <v>SIURB-E Jan/26</v>
          </cell>
        </row>
        <row r="1927">
          <cell r="A1927">
            <v>10014048</v>
          </cell>
          <cell r="B1927" t="str">
            <v>MISTURADOR DE MESA PARA LAVATÓRIO - 1/2"</v>
          </cell>
          <cell r="C1927" t="str">
            <v>UN</v>
          </cell>
          <cell r="D1927">
            <v>767.51</v>
          </cell>
          <cell r="E1927" t="str">
            <v>SIURB-E Jan/26</v>
          </cell>
        </row>
        <row r="1928">
          <cell r="A1928">
            <v>10014049</v>
          </cell>
          <cell r="B1928" t="str">
            <v>MISTURADOR PARA CHUVEIRO ENTRADA HORIZ. 3/4" SAÍDA 1/2 C/ ACABAMENTO</v>
          </cell>
          <cell r="C1928" t="str">
            <v>UN</v>
          </cell>
          <cell r="D1928">
            <v>333.59</v>
          </cell>
          <cell r="E1928" t="str">
            <v>SIURB-E Jan/26</v>
          </cell>
        </row>
        <row r="1929">
          <cell r="A1929">
            <v>10014052</v>
          </cell>
          <cell r="B1929" t="str">
            <v>DISPENSER DE SABÃO, DE PAREDE, MANUAL, PARA SANITÁRIOS, ABS, ALTO IMPACTO, COM RESERVATÓRIO DE 800/ 900ML</v>
          </cell>
          <cell r="C1929" t="str">
            <v>UN</v>
          </cell>
          <cell r="D1929">
            <v>59.52</v>
          </cell>
          <cell r="E1929" t="str">
            <v>SIURB-E Jan/26</v>
          </cell>
        </row>
        <row r="1930">
          <cell r="A1930">
            <v>10014066</v>
          </cell>
          <cell r="B1930" t="str">
            <v>DISPENSER PAPEL TOALHA, DE PAREDE, MANUAL, PARA SANITÁRIOS - ABS - ALTO IMPACTO - AUTO CORTE</v>
          </cell>
          <cell r="C1930" t="str">
            <v>UN</v>
          </cell>
          <cell r="D1930">
            <v>262.38</v>
          </cell>
          <cell r="E1930" t="str">
            <v>SIURB-E Jan/26</v>
          </cell>
        </row>
        <row r="1931">
          <cell r="A1931">
            <v>10014073</v>
          </cell>
          <cell r="B1931" t="str">
            <v>FRONTÃO OU TESTEIRA DE MÁRMORE BRANCO ESPIRITO SANTO - H. ATÉ 10CM</v>
          </cell>
          <cell r="C1931" t="str">
            <v>M</v>
          </cell>
          <cell r="D1931">
            <v>126.14</v>
          </cell>
          <cell r="E1931" t="str">
            <v>SIURB-E Jan/26</v>
          </cell>
        </row>
        <row r="1932">
          <cell r="A1932">
            <v>10014074</v>
          </cell>
          <cell r="B1932" t="str">
            <v>FRONTÃO OU TESTEIRA DE GRANITO CINZA MAUA - H ATÉ 10CM</v>
          </cell>
          <cell r="C1932" t="str">
            <v>M</v>
          </cell>
          <cell r="D1932">
            <v>89.29</v>
          </cell>
          <cell r="E1932" t="str">
            <v>SIURB-E Jan/26</v>
          </cell>
        </row>
        <row r="1933">
          <cell r="A1933">
            <v>10014075</v>
          </cell>
          <cell r="B1933" t="str">
            <v>TAMPO PARA BANCADA ÚMIDA - GRANITO CINZA ANDORINHA - ESPESSURA 2CM</v>
          </cell>
          <cell r="C1933" t="str">
            <v>M2</v>
          </cell>
          <cell r="D1933">
            <v>632.22</v>
          </cell>
          <cell r="E1933" t="str">
            <v>SIURB-E Jan/26</v>
          </cell>
        </row>
        <row r="1934">
          <cell r="A1934">
            <v>10014076</v>
          </cell>
          <cell r="B1934" t="str">
            <v>TAMPO PARA BANCADA ÚMIDA - GRANITO CINZA MAUA POLIDO - ESPESSURA 2CM</v>
          </cell>
          <cell r="C1934" t="str">
            <v>M2</v>
          </cell>
          <cell r="D1934">
            <v>692.63</v>
          </cell>
          <cell r="E1934" t="str">
            <v>SIURB-E Jan/26</v>
          </cell>
        </row>
        <row r="1935">
          <cell r="A1935">
            <v>10014077</v>
          </cell>
          <cell r="B1935" t="str">
            <v>TAMPO PARA BANCADA ÚMIDA - GRANITO VERDE UBATUBA POLIDO - ESPESSURA 2CM</v>
          </cell>
          <cell r="C1935" t="str">
            <v>M2</v>
          </cell>
          <cell r="D1935">
            <v>778.39</v>
          </cell>
          <cell r="E1935" t="str">
            <v>SIURB-E Jan/26</v>
          </cell>
        </row>
        <row r="1936">
          <cell r="A1936">
            <v>10014078</v>
          </cell>
          <cell r="B1936" t="str">
            <v>TAMPO PARA BANCADA ÚMIDA - GRANITO PRETO TIJUCA POLIDO 2CM</v>
          </cell>
          <cell r="C1936" t="str">
            <v>M2</v>
          </cell>
          <cell r="D1936">
            <v>1025.33</v>
          </cell>
          <cell r="E1936" t="str">
            <v>SIURB-E Jan/26</v>
          </cell>
        </row>
        <row r="1937">
          <cell r="A1937">
            <v>10014082</v>
          </cell>
          <cell r="B1937" t="str">
            <v>TAMPO PARA BANCADA ÚMIDA - MÁRMORE BRANCO ESPIRITO SANTO 2CM</v>
          </cell>
          <cell r="C1937" t="str">
            <v>M2</v>
          </cell>
          <cell r="D1937">
            <v>825.07</v>
          </cell>
          <cell r="E1937" t="str">
            <v>SIURB-E Jan/26</v>
          </cell>
        </row>
        <row r="1938">
          <cell r="A1938">
            <v>10014086</v>
          </cell>
          <cell r="B1938" t="str">
            <v>TAMPO PARA BANCADA ÚMIDA - AÇO INOX N.18 (18:8)</v>
          </cell>
          <cell r="C1938" t="str">
            <v>M2</v>
          </cell>
          <cell r="D1938">
            <v>1502.7</v>
          </cell>
          <cell r="E1938" t="str">
            <v>SIURB-E Jan/26</v>
          </cell>
        </row>
        <row r="1939">
          <cell r="A1939">
            <v>10014088</v>
          </cell>
          <cell r="B1939" t="str">
            <v>TAMPO PARA BANCADA ÚMIDA - CONCRETO POLIDO E=40MM COM BORDAS ARREDONDADAS E ENVERNIZADAS</v>
          </cell>
          <cell r="C1939" t="str">
            <v>M2</v>
          </cell>
          <cell r="D1939">
            <v>220.98</v>
          </cell>
          <cell r="E1939" t="str">
            <v>SIURB-E Jan/26</v>
          </cell>
        </row>
        <row r="1940">
          <cell r="A1940">
            <v>10014089</v>
          </cell>
          <cell r="B1940" t="str">
            <v>TAMPO PARA BANCADA ÚMIDA - CONCRETO POLIDO E=50MM COM BORDAS ARREDONDADAS E ENVERNIZADAS</v>
          </cell>
          <cell r="C1940" t="str">
            <v>M2</v>
          </cell>
          <cell r="D1940">
            <v>225.42</v>
          </cell>
          <cell r="E1940" t="str">
            <v>SIURB-E Jan/26</v>
          </cell>
        </row>
        <row r="1941">
          <cell r="A1941">
            <v>10014091</v>
          </cell>
          <cell r="B1941" t="str">
            <v>SABONETEIRA PARA SABÃO LÍQUIDO</v>
          </cell>
          <cell r="C1941" t="str">
            <v>UN</v>
          </cell>
          <cell r="D1941">
            <v>74.94</v>
          </cell>
          <cell r="E1941" t="str">
            <v>SIURB-E Jan/26</v>
          </cell>
        </row>
        <row r="1942">
          <cell r="A1942">
            <v>10014097</v>
          </cell>
          <cell r="B1942" t="str">
            <v>PORTA TOALHA DE PAPEL INTER FOLHAS</v>
          </cell>
          <cell r="C1942" t="str">
            <v>UN</v>
          </cell>
          <cell r="D1942">
            <v>73.22</v>
          </cell>
          <cell r="E1942" t="str">
            <v>SIURB-E Jan/26</v>
          </cell>
        </row>
        <row r="1943">
          <cell r="A1943">
            <v>10050000</v>
          </cell>
          <cell r="B1943" t="str">
            <v>DEMOLIÇÕES</v>
          </cell>
          <cell r="C1943" t="str">
            <v>.</v>
          </cell>
          <cell r="D1943" t="str">
            <v>.</v>
          </cell>
          <cell r="E1943" t="str">
            <v>SIURB-E Jan/26</v>
          </cell>
        </row>
        <row r="1944">
          <cell r="A1944">
            <v>10050001</v>
          </cell>
          <cell r="B1944" t="str">
            <v>DEMOLIÇÃO DE TUBULAÇÃO DE AÇO PRETO OU GALVANIZADO - ATÉ 2"</v>
          </cell>
          <cell r="C1944" t="str">
            <v>M</v>
          </cell>
          <cell r="D1944">
            <v>7.77</v>
          </cell>
          <cell r="E1944" t="str">
            <v>SIURB-E Jan/26</v>
          </cell>
        </row>
        <row r="1945">
          <cell r="A1945">
            <v>10050002</v>
          </cell>
          <cell r="B1945" t="str">
            <v>DEMOLIÇÃO DE TUBULAÇÃO DE AÇO PRETO OU GALVANIZADO - ACIMA DE 2"</v>
          </cell>
          <cell r="C1945" t="str">
            <v>M</v>
          </cell>
          <cell r="D1945">
            <v>12.95</v>
          </cell>
          <cell r="E1945" t="str">
            <v>SIURB-E Jan/26</v>
          </cell>
        </row>
        <row r="1946">
          <cell r="A1946">
            <v>10050003</v>
          </cell>
          <cell r="B1946" t="str">
            <v>DEMOLIÇÃO DE TUBULAÇÃO DE PVC RÍGIDO - ATÉ 4"</v>
          </cell>
          <cell r="C1946" t="str">
            <v>M</v>
          </cell>
          <cell r="D1946">
            <v>6.47</v>
          </cell>
          <cell r="E1946" t="str">
            <v>SIURB-E Jan/26</v>
          </cell>
        </row>
        <row r="1947">
          <cell r="A1947">
            <v>10050004</v>
          </cell>
          <cell r="B1947" t="str">
            <v>DEMOLIÇÃO DE TUBULAÇÃO DE PVC RÍGIDO - ACIMA DE 4"</v>
          </cell>
          <cell r="C1947" t="str">
            <v>M</v>
          </cell>
          <cell r="D1947">
            <v>11.65</v>
          </cell>
          <cell r="E1947" t="str">
            <v>SIURB-E Jan/26</v>
          </cell>
        </row>
        <row r="1948">
          <cell r="A1948">
            <v>10050005</v>
          </cell>
          <cell r="B1948" t="str">
            <v>DEMOLIÇÃO DE TUBULAÇÃO DE COBRE - ATÉ 1 1/4"</v>
          </cell>
          <cell r="C1948" t="str">
            <v>M</v>
          </cell>
          <cell r="D1948">
            <v>7.77</v>
          </cell>
          <cell r="E1948" t="str">
            <v>SIURB-E Jan/26</v>
          </cell>
        </row>
        <row r="1949">
          <cell r="A1949">
            <v>10050018</v>
          </cell>
          <cell r="B1949" t="str">
            <v>DEMOLIÇÃO DE REGISTROS</v>
          </cell>
          <cell r="C1949" t="str">
            <v>UN</v>
          </cell>
          <cell r="D1949">
            <v>6.47</v>
          </cell>
          <cell r="E1949" t="str">
            <v>SIURB-E Jan/26</v>
          </cell>
        </row>
        <row r="1950">
          <cell r="A1950">
            <v>10050032</v>
          </cell>
          <cell r="B1950" t="str">
            <v>DEMOLIÇÃO DE CALHAS, RUFOS OU RINCÕES EM CHAPA METÁLICA</v>
          </cell>
          <cell r="C1950" t="str">
            <v>M</v>
          </cell>
          <cell r="D1950">
            <v>5.96</v>
          </cell>
          <cell r="E1950" t="str">
            <v>SIURB-E Jan/26</v>
          </cell>
        </row>
        <row r="1951">
          <cell r="A1951">
            <v>10050033</v>
          </cell>
          <cell r="B1951" t="str">
            <v>DEMOLIÇÃO DE CONDUTORES APARENTES</v>
          </cell>
          <cell r="C1951" t="str">
            <v>M</v>
          </cell>
          <cell r="D1951">
            <v>3.88</v>
          </cell>
          <cell r="E1951" t="str">
            <v>SIURB-E Jan/26</v>
          </cell>
        </row>
        <row r="1952">
          <cell r="A1952">
            <v>10060000</v>
          </cell>
          <cell r="B1952" t="str">
            <v>RETIRADAS</v>
          </cell>
          <cell r="C1952" t="str">
            <v>.</v>
          </cell>
          <cell r="D1952" t="str">
            <v>.</v>
          </cell>
          <cell r="E1952" t="str">
            <v>SIURB-E Jan/26</v>
          </cell>
        </row>
        <row r="1953">
          <cell r="A1953">
            <v>10060001</v>
          </cell>
          <cell r="B1953" t="str">
            <v>RETIRADA DE TUBULAÇÃO DE AÇO PRETO OU GALVANIZADO - ATÉ 2"</v>
          </cell>
          <cell r="C1953" t="str">
            <v>M</v>
          </cell>
          <cell r="D1953">
            <v>16.28</v>
          </cell>
          <cell r="E1953" t="str">
            <v>SIURB-E Jan/26</v>
          </cell>
        </row>
        <row r="1954">
          <cell r="A1954">
            <v>10060002</v>
          </cell>
          <cell r="B1954" t="str">
            <v>RETIRADA DE TUBULAÇÃO DE AÇO PRETO OU GALVANIZADO - ACIMA DE 2"</v>
          </cell>
          <cell r="C1954" t="str">
            <v>M</v>
          </cell>
          <cell r="D1954">
            <v>19.53</v>
          </cell>
          <cell r="E1954" t="str">
            <v>SIURB-E Jan/26</v>
          </cell>
        </row>
        <row r="1955">
          <cell r="A1955">
            <v>10060003</v>
          </cell>
          <cell r="B1955" t="str">
            <v>RETIRADA DE TUBULAÇÃO DE PVC RÍGIDO - ATÉ 4"</v>
          </cell>
          <cell r="C1955" t="str">
            <v>M</v>
          </cell>
          <cell r="D1955">
            <v>14.65</v>
          </cell>
          <cell r="E1955" t="str">
            <v>SIURB-E Jan/26</v>
          </cell>
        </row>
        <row r="1956">
          <cell r="A1956">
            <v>10060004</v>
          </cell>
          <cell r="B1956" t="str">
            <v>RETIRADA DE TUBULAÇÃO DE PVC RÍGIDO - ACIMA DE 4"</v>
          </cell>
          <cell r="C1956" t="str">
            <v>M</v>
          </cell>
          <cell r="D1956">
            <v>17.91</v>
          </cell>
          <cell r="E1956" t="str">
            <v>SIURB-E Jan/26</v>
          </cell>
        </row>
        <row r="1957">
          <cell r="A1957">
            <v>10060005</v>
          </cell>
          <cell r="B1957" t="str">
            <v>RETIRADA DE TUBULAÇÃO DE COBRE - ATÉ 1 1/4"</v>
          </cell>
          <cell r="C1957" t="str">
            <v>M</v>
          </cell>
          <cell r="D1957">
            <v>16.28</v>
          </cell>
          <cell r="E1957" t="str">
            <v>SIURB-E Jan/26</v>
          </cell>
        </row>
        <row r="1958">
          <cell r="A1958">
            <v>10060006</v>
          </cell>
          <cell r="B1958" t="str">
            <v>RETIRADA DE TUBULAÇÃO DE COBRE - ACIMA DE 1 1/4"</v>
          </cell>
          <cell r="C1958" t="str">
            <v>M</v>
          </cell>
          <cell r="D1958">
            <v>19.53</v>
          </cell>
          <cell r="E1958" t="str">
            <v>SIURB-E Jan/26</v>
          </cell>
        </row>
        <row r="1959">
          <cell r="A1959">
            <v>10060007</v>
          </cell>
          <cell r="B1959" t="str">
            <v>RETIRADA DE TUBULAÇÃO DE FERRO FUNDIDO - ATÉ 4"</v>
          </cell>
          <cell r="C1959" t="str">
            <v>M</v>
          </cell>
          <cell r="D1959">
            <v>16.28</v>
          </cell>
          <cell r="E1959" t="str">
            <v>SIURB-E Jan/26</v>
          </cell>
        </row>
        <row r="1960">
          <cell r="A1960">
            <v>10060008</v>
          </cell>
          <cell r="B1960" t="str">
            <v>RETIRADA DE TUBULAÇÃO DE FERRO FUNDIDO - ACIMA DE 4"</v>
          </cell>
          <cell r="C1960" t="str">
            <v>M</v>
          </cell>
          <cell r="D1960">
            <v>19.53</v>
          </cell>
          <cell r="E1960" t="str">
            <v>SIURB-E Jan/26</v>
          </cell>
        </row>
        <row r="1961">
          <cell r="A1961">
            <v>10060009</v>
          </cell>
          <cell r="B1961" t="str">
            <v>RETIRADA DE TUBULAÇÃO DE CIMENTO-AMIANTO - ATÉ 3"</v>
          </cell>
          <cell r="C1961" t="str">
            <v>M</v>
          </cell>
          <cell r="D1961">
            <v>14.65</v>
          </cell>
          <cell r="E1961" t="str">
            <v>SIURB-E Jan/26</v>
          </cell>
        </row>
        <row r="1962">
          <cell r="A1962">
            <v>10060010</v>
          </cell>
          <cell r="B1962" t="str">
            <v>RETIRADA DE TUBULAÇÃO DE CIMENTO-AMIANTO - ACIMA DE 3"</v>
          </cell>
          <cell r="C1962" t="str">
            <v>M</v>
          </cell>
          <cell r="D1962">
            <v>17.91</v>
          </cell>
          <cell r="E1962" t="str">
            <v>SIURB-E Jan/26</v>
          </cell>
        </row>
        <row r="1963">
          <cell r="A1963">
            <v>10060011</v>
          </cell>
          <cell r="B1963" t="str">
            <v>RETIRADA DE TUBULAÇÃO DE CERÂMICA VIDRADA - ATÉ 6"</v>
          </cell>
          <cell r="C1963" t="str">
            <v>M</v>
          </cell>
          <cell r="D1963">
            <v>22.79</v>
          </cell>
          <cell r="E1963" t="str">
            <v>SIURB-E Jan/26</v>
          </cell>
        </row>
        <row r="1964">
          <cell r="A1964">
            <v>10060012</v>
          </cell>
          <cell r="B1964" t="str">
            <v>RETIRADA DE TUBULAÇÃO DE CERÂMICA VIDRADA - ACIMA DE 6"</v>
          </cell>
          <cell r="C1964" t="str">
            <v>M</v>
          </cell>
          <cell r="D1964">
            <v>26.05</v>
          </cell>
          <cell r="E1964" t="str">
            <v>SIURB-E Jan/26</v>
          </cell>
        </row>
        <row r="1965">
          <cell r="A1965">
            <v>10060015</v>
          </cell>
          <cell r="B1965" t="str">
            <v>RETIRADA DE RESERVATÓRIOS DE CIMENTO-AMIANTO - ATÉ 1000 LITROS</v>
          </cell>
          <cell r="C1965" t="str">
            <v>UN</v>
          </cell>
          <cell r="D1965">
            <v>175.35</v>
          </cell>
          <cell r="E1965" t="str">
            <v>SIURB-E Jan/26</v>
          </cell>
        </row>
        <row r="1966">
          <cell r="A1966">
            <v>10060018</v>
          </cell>
          <cell r="B1966" t="str">
            <v>RETIRADA DE REGISTROS OU VÁLVULAS FLUXÍVEIS</v>
          </cell>
          <cell r="C1966" t="str">
            <v>UN</v>
          </cell>
          <cell r="D1966">
            <v>130.19</v>
          </cell>
          <cell r="E1966" t="str">
            <v>SIURB-E Jan/26</v>
          </cell>
        </row>
        <row r="1967">
          <cell r="A1967">
            <v>10060022</v>
          </cell>
          <cell r="B1967" t="str">
            <v>RETIRADA DE VÁLVULAS DE RETENÇÃO</v>
          </cell>
          <cell r="C1967" t="str">
            <v>UN</v>
          </cell>
          <cell r="D1967">
            <v>35.81</v>
          </cell>
          <cell r="E1967" t="str">
            <v>SIURB-E Jan/26</v>
          </cell>
        </row>
        <row r="1968">
          <cell r="A1968">
            <v>10060024</v>
          </cell>
          <cell r="B1968" t="str">
            <v>RETIRADA DE CONJUNTOS MOTOR-BOMBA</v>
          </cell>
          <cell r="C1968" t="str">
            <v>UN</v>
          </cell>
          <cell r="D1968">
            <v>260.45999999999998</v>
          </cell>
          <cell r="E1968" t="str">
            <v>SIURB-E Jan/26</v>
          </cell>
        </row>
        <row r="1969">
          <cell r="A1969">
            <v>10060026</v>
          </cell>
          <cell r="B1969" t="str">
            <v>RETIRADA DE CAIXAS SIFONADAS OU RALOS</v>
          </cell>
          <cell r="C1969" t="str">
            <v>UN</v>
          </cell>
          <cell r="D1969">
            <v>17.91</v>
          </cell>
          <cell r="E1969" t="str">
            <v>SIURB-E Jan/26</v>
          </cell>
        </row>
        <row r="1970">
          <cell r="A1970">
            <v>10060029</v>
          </cell>
          <cell r="B1970" t="str">
            <v>RETIRADA DE HIDRANTES DE PAREDE</v>
          </cell>
          <cell r="C1970" t="str">
            <v>UN</v>
          </cell>
          <cell r="D1970">
            <v>97.67</v>
          </cell>
          <cell r="E1970" t="str">
            <v>SIURB-E Jan/26</v>
          </cell>
        </row>
        <row r="1971">
          <cell r="A1971">
            <v>10060032</v>
          </cell>
          <cell r="B1971" t="str">
            <v>RETIRADA DE CALHAS, RUFOS OU RINCÕES EM CHAPA METÁLICA</v>
          </cell>
          <cell r="C1971" t="str">
            <v>M</v>
          </cell>
          <cell r="D1971">
            <v>8.14</v>
          </cell>
          <cell r="E1971" t="str">
            <v>SIURB-E Jan/26</v>
          </cell>
        </row>
        <row r="1972">
          <cell r="A1972">
            <v>10060033</v>
          </cell>
          <cell r="B1972" t="str">
            <v>RETIRADA DE CONDUTORES APARENTES</v>
          </cell>
          <cell r="C1972" t="str">
            <v>M</v>
          </cell>
          <cell r="D1972">
            <v>5.21</v>
          </cell>
          <cell r="E1972" t="str">
            <v>SIURB-E Jan/26</v>
          </cell>
        </row>
        <row r="1973">
          <cell r="A1973">
            <v>10060035</v>
          </cell>
          <cell r="B1973" t="str">
            <v>RETIRADA DE APARELHOS SANITÁRIOS, INCLUSIVE ACESSÓRIOS</v>
          </cell>
          <cell r="C1973" t="str">
            <v>UN</v>
          </cell>
          <cell r="D1973">
            <v>48.84</v>
          </cell>
          <cell r="E1973" t="str">
            <v>SIURB-E Jan/26</v>
          </cell>
        </row>
        <row r="1974">
          <cell r="A1974">
            <v>10060040</v>
          </cell>
          <cell r="B1974" t="str">
            <v>RETIRADA DE SIFÕES</v>
          </cell>
          <cell r="C1974" t="str">
            <v>UN</v>
          </cell>
          <cell r="D1974">
            <v>13.02</v>
          </cell>
          <cell r="E1974" t="str">
            <v>SIURB-E Jan/26</v>
          </cell>
        </row>
        <row r="1975">
          <cell r="A1975">
            <v>10060042</v>
          </cell>
          <cell r="B1975" t="str">
            <v>RETIRADA DE TORNEIRAS</v>
          </cell>
          <cell r="C1975" t="str">
            <v>UN</v>
          </cell>
          <cell r="D1975">
            <v>8.4600000000000009</v>
          </cell>
          <cell r="E1975" t="str">
            <v>SIURB-E Jan/26</v>
          </cell>
        </row>
        <row r="1976">
          <cell r="A1976">
            <v>10060045</v>
          </cell>
          <cell r="B1976" t="str">
            <v>RETIRADA DE CAIXAS DE DESCARGA DE SOBREPOR</v>
          </cell>
          <cell r="C1976" t="str">
            <v>UN</v>
          </cell>
          <cell r="D1976">
            <v>24.74</v>
          </cell>
          <cell r="E1976" t="str">
            <v>SIURB-E Jan/26</v>
          </cell>
        </row>
        <row r="1977">
          <cell r="A1977">
            <v>10060050</v>
          </cell>
          <cell r="B1977" t="str">
            <v>RETIRADA DO TAMPO ÚMIDO</v>
          </cell>
          <cell r="C1977" t="str">
            <v>M2</v>
          </cell>
          <cell r="D1977">
            <v>14.59</v>
          </cell>
          <cell r="E1977" t="str">
            <v>SIURB-E Jan/26</v>
          </cell>
        </row>
        <row r="1978">
          <cell r="A1978">
            <v>10070000</v>
          </cell>
          <cell r="B1978" t="str">
            <v>RECOLOCAÇÕES</v>
          </cell>
          <cell r="C1978" t="str">
            <v>.</v>
          </cell>
          <cell r="D1978" t="str">
            <v>.</v>
          </cell>
          <cell r="E1978" t="str">
            <v>SIURB-E Jan/26</v>
          </cell>
        </row>
        <row r="1979">
          <cell r="A1979">
            <v>10070018</v>
          </cell>
          <cell r="B1979" t="str">
            <v>RECOLOCAÇÃO DE REGISTROS OU VÁLVULAS FLUXÍVEIS</v>
          </cell>
          <cell r="C1979" t="str">
            <v>UN</v>
          </cell>
          <cell r="D1979">
            <v>118.9</v>
          </cell>
          <cell r="E1979" t="str">
            <v>SIURB-E Jan/26</v>
          </cell>
        </row>
        <row r="1980">
          <cell r="A1980">
            <v>10070022</v>
          </cell>
          <cell r="B1980" t="str">
            <v>RECOLOCAÇÃO DE VÁLVULAS DE RETENÇÃO</v>
          </cell>
          <cell r="C1980" t="str">
            <v>UN</v>
          </cell>
          <cell r="D1980">
            <v>61.21</v>
          </cell>
          <cell r="E1980" t="str">
            <v>SIURB-E Jan/26</v>
          </cell>
        </row>
        <row r="1981">
          <cell r="A1981">
            <v>10070024</v>
          </cell>
          <cell r="B1981" t="str">
            <v>RECOLOCAÇÃO DE CONJUNTOS MOTOR-BOMBA</v>
          </cell>
          <cell r="C1981" t="str">
            <v>UN</v>
          </cell>
          <cell r="D1981">
            <v>233.79</v>
          </cell>
          <cell r="E1981" t="str">
            <v>SIURB-E Jan/26</v>
          </cell>
        </row>
        <row r="1982">
          <cell r="A1982">
            <v>10070026</v>
          </cell>
          <cell r="B1982" t="str">
            <v>RECOLOCAÇÃO DE CAIXAS SIFONADAS OU RALOS</v>
          </cell>
          <cell r="C1982" t="str">
            <v>UN</v>
          </cell>
          <cell r="D1982">
            <v>110.73</v>
          </cell>
          <cell r="E1982" t="str">
            <v>SIURB-E Jan/26</v>
          </cell>
        </row>
        <row r="1983">
          <cell r="A1983">
            <v>10070029</v>
          </cell>
          <cell r="B1983" t="str">
            <v>RECOLOCAÇÃO DE HIDRANTES DE PAREDE</v>
          </cell>
          <cell r="C1983" t="str">
            <v>UN</v>
          </cell>
          <cell r="D1983">
            <v>303.93</v>
          </cell>
          <cell r="E1983" t="str">
            <v>SIURB-E Jan/26</v>
          </cell>
        </row>
        <row r="1984">
          <cell r="A1984">
            <v>10070032</v>
          </cell>
          <cell r="B1984" t="str">
            <v>RECOLOCAÇÃO DE CALHAS, RUFOS OU RINCÕES EM CHAPA METÁLICA</v>
          </cell>
          <cell r="C1984" t="str">
            <v>M</v>
          </cell>
          <cell r="D1984">
            <v>74.569999999999993</v>
          </cell>
          <cell r="E1984" t="str">
            <v>SIURB-E Jan/26</v>
          </cell>
        </row>
        <row r="1985">
          <cell r="A1985">
            <v>10070033</v>
          </cell>
          <cell r="B1985" t="str">
            <v>RECOLOCAÇÃO DE CONDUTORES APARENTES</v>
          </cell>
          <cell r="C1985" t="str">
            <v>M</v>
          </cell>
          <cell r="D1985">
            <v>62.1</v>
          </cell>
          <cell r="E1985" t="str">
            <v>SIURB-E Jan/26</v>
          </cell>
        </row>
        <row r="1986">
          <cell r="A1986">
            <v>10070035</v>
          </cell>
          <cell r="B1986" t="str">
            <v>RECOLOCAÇÃO DE APARELHOS SANITÁRIOS, INCLUSIVE ACESSÓRIOS</v>
          </cell>
          <cell r="C1986" t="str">
            <v>UN</v>
          </cell>
          <cell r="D1986">
            <v>175.35</v>
          </cell>
          <cell r="E1986" t="str">
            <v>SIURB-E Jan/26</v>
          </cell>
        </row>
        <row r="1987">
          <cell r="A1987">
            <v>10070040</v>
          </cell>
          <cell r="B1987" t="str">
            <v>RECOLOCAÇÃO DE SIFÕES</v>
          </cell>
          <cell r="C1987" t="str">
            <v>UN</v>
          </cell>
          <cell r="D1987">
            <v>29.22</v>
          </cell>
          <cell r="E1987" t="str">
            <v>SIURB-E Jan/26</v>
          </cell>
        </row>
        <row r="1988">
          <cell r="A1988">
            <v>10070042</v>
          </cell>
          <cell r="B1988" t="str">
            <v>RECOLOCAÇÃO DE TORNEIRAS</v>
          </cell>
          <cell r="C1988" t="str">
            <v>UN</v>
          </cell>
          <cell r="D1988">
            <v>16.28</v>
          </cell>
          <cell r="E1988" t="str">
            <v>SIURB-E Jan/26</v>
          </cell>
        </row>
        <row r="1989">
          <cell r="A1989">
            <v>10070045</v>
          </cell>
          <cell r="B1989" t="str">
            <v>RECOLOCAÇÃO DE CAIXAS DE DESCARGA DE SOBREPOR</v>
          </cell>
          <cell r="C1989" t="str">
            <v>UN</v>
          </cell>
          <cell r="D1989">
            <v>146.12</v>
          </cell>
          <cell r="E1989" t="str">
            <v>SIURB-E Jan/26</v>
          </cell>
        </row>
        <row r="1990">
          <cell r="A1990">
            <v>10080000</v>
          </cell>
          <cell r="B1990" t="str">
            <v>SERVIÇOS PARCIAIS</v>
          </cell>
          <cell r="C1990" t="str">
            <v>.</v>
          </cell>
          <cell r="D1990" t="str">
            <v>.</v>
          </cell>
          <cell r="E1990" t="str">
            <v>SIURB-E Jan/26</v>
          </cell>
        </row>
        <row r="1991">
          <cell r="A1991">
            <v>10080070</v>
          </cell>
          <cell r="B1991" t="str">
            <v>SIFÃO COM COPO, TIPO REFORÇADO, PVC RÍGIDO - 1 1/2"X2"</v>
          </cell>
          <cell r="C1991" t="str">
            <v>UN</v>
          </cell>
          <cell r="D1991">
            <v>41.35</v>
          </cell>
          <cell r="E1991" t="str">
            <v>SIURB-E Jan/26</v>
          </cell>
        </row>
        <row r="1992">
          <cell r="A1992">
            <v>10080072</v>
          </cell>
          <cell r="B1992" t="str">
            <v>SIFÃO TIPO PESADO, METAL CROMADO - 1"X1 1/2"</v>
          </cell>
          <cell r="C1992" t="str">
            <v>UN</v>
          </cell>
          <cell r="D1992">
            <v>196.4</v>
          </cell>
          <cell r="E1992" t="str">
            <v>SIURB-E Jan/26</v>
          </cell>
        </row>
        <row r="1993">
          <cell r="A1993">
            <v>10080073</v>
          </cell>
          <cell r="B1993" t="str">
            <v>SIFÃO TIPO PESADO, METAL CROMADO - 1"X2"</v>
          </cell>
          <cell r="C1993" t="str">
            <v>UN</v>
          </cell>
          <cell r="D1993">
            <v>254.76</v>
          </cell>
          <cell r="E1993" t="str">
            <v>SIURB-E Jan/26</v>
          </cell>
        </row>
        <row r="1994">
          <cell r="A1994">
            <v>10080074</v>
          </cell>
          <cell r="B1994" t="str">
            <v>SIFÃO TIPO PESADO, METAL CROMADO - 1 1/2"X2"</v>
          </cell>
          <cell r="C1994" t="str">
            <v>UN</v>
          </cell>
          <cell r="D1994">
            <v>153.66999999999999</v>
          </cell>
          <cell r="E1994" t="str">
            <v>SIURB-E Jan/26</v>
          </cell>
        </row>
        <row r="1995">
          <cell r="A1995">
            <v>10080076</v>
          </cell>
          <cell r="B1995" t="str">
            <v>TUBO DE LIGAÇÃO FLEXÍVEL, PVC - 1/2"X30/40CM</v>
          </cell>
          <cell r="C1995" t="str">
            <v>UN</v>
          </cell>
          <cell r="D1995">
            <v>23.32</v>
          </cell>
          <cell r="E1995" t="str">
            <v>SIURB-E Jan/26</v>
          </cell>
        </row>
        <row r="1996">
          <cell r="A1996">
            <v>10080081</v>
          </cell>
          <cell r="B1996" t="str">
            <v>TUBO DE LIGAÇÃO FLEXÍVEL, METAL CROMADO - 1/2"X30/40CM</v>
          </cell>
          <cell r="C1996" t="str">
            <v>UN</v>
          </cell>
          <cell r="D1996">
            <v>37.07</v>
          </cell>
          <cell r="E1996" t="str">
            <v>SIURB-E Jan/26</v>
          </cell>
        </row>
        <row r="1997">
          <cell r="A1997">
            <v>10080086</v>
          </cell>
          <cell r="B1997" t="str">
            <v>TORNEIRA DE PRESSÃO PARA LAVATÓRIO, METAL CROMADO - 1/2"</v>
          </cell>
          <cell r="C1997" t="str">
            <v>UN</v>
          </cell>
          <cell r="D1997">
            <v>67.78</v>
          </cell>
          <cell r="E1997" t="str">
            <v>SIURB-E Jan/26</v>
          </cell>
        </row>
        <row r="1998">
          <cell r="A1998">
            <v>10080093</v>
          </cell>
          <cell r="B1998" t="str">
            <v>VÁLVULA AMERICANA DE METAL CROMADO - 1 1/2"X3 3/4"</v>
          </cell>
          <cell r="C1998" t="str">
            <v>UN</v>
          </cell>
          <cell r="D1998">
            <v>88.34</v>
          </cell>
          <cell r="E1998" t="str">
            <v>SIURB-E Jan/26</v>
          </cell>
        </row>
        <row r="1999">
          <cell r="A1999">
            <v>10080097</v>
          </cell>
          <cell r="B1999" t="str">
            <v>TUBO DE LIGAÇÃO EM ALUMÍNIO COM CANOPLA, PARA CHUVEIRO - 3/4"</v>
          </cell>
          <cell r="C1999" t="str">
            <v>UN</v>
          </cell>
          <cell r="D1999">
            <v>41.55</v>
          </cell>
          <cell r="E1999" t="str">
            <v>SIURB-E Jan/26</v>
          </cell>
        </row>
        <row r="2000">
          <cell r="A2000">
            <v>10090000</v>
          </cell>
          <cell r="B2000" t="str">
            <v>OUTROS SERVIÇOS</v>
          </cell>
          <cell r="C2000" t="str">
            <v>.</v>
          </cell>
          <cell r="D2000" t="str">
            <v>.</v>
          </cell>
          <cell r="E2000" t="str">
            <v>SIURB-E Jan/26</v>
          </cell>
        </row>
        <row r="2001">
          <cell r="A2001">
            <v>10090001</v>
          </cell>
          <cell r="B2001" t="str">
            <v>DESENTUPIMENTO DE RAMAIS DE ESGOTO OU ÁGUAS PLUVIAIS</v>
          </cell>
          <cell r="C2001" t="str">
            <v>M</v>
          </cell>
          <cell r="D2001">
            <v>15.38</v>
          </cell>
          <cell r="E2001" t="str">
            <v>SIURB-E Jan/26</v>
          </cell>
        </row>
        <row r="2002">
          <cell r="A2002">
            <v>11000000</v>
          </cell>
          <cell r="B2002" t="str">
            <v>REVESTIMENTOS</v>
          </cell>
          <cell r="E2002" t="str">
            <v>SIURB-E Jan/26</v>
          </cell>
        </row>
        <row r="2003">
          <cell r="A2003">
            <v>11001000</v>
          </cell>
          <cell r="B2003" t="str">
            <v>REVESTIMENTO DE FORROS</v>
          </cell>
          <cell r="C2003" t="str">
            <v>.</v>
          </cell>
          <cell r="D2003" t="str">
            <v>.</v>
          </cell>
          <cell r="E2003" t="str">
            <v>SIURB-E Jan/26</v>
          </cell>
        </row>
        <row r="2004">
          <cell r="A2004">
            <v>11001001</v>
          </cell>
          <cell r="B2004" t="str">
            <v>CHAPISCO COMUM - ARGAMASSA DE CIMENTO E AREIA 1:3</v>
          </cell>
          <cell r="C2004" t="str">
            <v>M2</v>
          </cell>
          <cell r="D2004">
            <v>19.29</v>
          </cell>
          <cell r="E2004" t="str">
            <v>SIURB-E Jan/26</v>
          </cell>
        </row>
        <row r="2005">
          <cell r="A2005">
            <v>11001008</v>
          </cell>
          <cell r="B2005" t="str">
            <v>EMBOÇO - ARGAMASSA MISTA DE CIMENTO, CAL E AREIA 1:4/12</v>
          </cell>
          <cell r="C2005" t="str">
            <v>M2</v>
          </cell>
          <cell r="D2005">
            <v>54.33</v>
          </cell>
          <cell r="E2005" t="str">
            <v>SIURB-E Jan/26</v>
          </cell>
        </row>
        <row r="2006">
          <cell r="A2006">
            <v>11001009</v>
          </cell>
          <cell r="B2006" t="str">
            <v>EMBOÇO DESEMPENADO PARA PINTURA - ARGAMASSA MISTA CIMENTO, CAL E AREIA 1:3/12</v>
          </cell>
          <cell r="C2006" t="str">
            <v>M2</v>
          </cell>
          <cell r="D2006">
            <v>55.22</v>
          </cell>
          <cell r="E2006" t="str">
            <v>SIURB-E Jan/26</v>
          </cell>
        </row>
        <row r="2007">
          <cell r="A2007">
            <v>11001013</v>
          </cell>
          <cell r="B2007" t="str">
            <v>REBOCO INTERNO - ARGAMASSA PRÉ-FABRICADA</v>
          </cell>
          <cell r="C2007" t="str">
            <v>M2</v>
          </cell>
          <cell r="D2007">
            <v>42.33</v>
          </cell>
          <cell r="E2007" t="str">
            <v>SIURB-E Jan/26</v>
          </cell>
        </row>
        <row r="2008">
          <cell r="A2008">
            <v>11002000</v>
          </cell>
          <cell r="B2008" t="str">
            <v>REVESTIMENTO DE PAREDES INTERNAS</v>
          </cell>
          <cell r="C2008" t="str">
            <v>.</v>
          </cell>
          <cell r="D2008" t="str">
            <v>.</v>
          </cell>
          <cell r="E2008" t="str">
            <v>SIURB-E Jan/26</v>
          </cell>
        </row>
        <row r="2009">
          <cell r="A2009">
            <v>11002001</v>
          </cell>
          <cell r="B2009" t="str">
            <v>CHAPISCO COMUM - ARGAMASSA DE CIMENTO E AREIA 1:3</v>
          </cell>
          <cell r="C2009" t="str">
            <v>M2</v>
          </cell>
          <cell r="D2009">
            <v>7.74</v>
          </cell>
          <cell r="E2009" t="str">
            <v>SIURB-E Jan/26</v>
          </cell>
        </row>
        <row r="2010">
          <cell r="A2010">
            <v>11002003</v>
          </cell>
          <cell r="B2010" t="str">
            <v>CHAPISCO COLANTE APLICADO EM ESTRUTURA DE CONCRETO COM DESEMPENADEIRA DENTADA</v>
          </cell>
          <cell r="C2010" t="str">
            <v>M2</v>
          </cell>
          <cell r="D2010">
            <v>18.05</v>
          </cell>
          <cell r="E2010" t="str">
            <v>SIURB-E Jan/26</v>
          </cell>
        </row>
        <row r="2011">
          <cell r="A2011">
            <v>11002008</v>
          </cell>
          <cell r="B2011" t="str">
            <v>EMBOÇO INTERNO - ARGAMASSA MISTA DE CIMENTO, CAL E AREIA 1:4/12</v>
          </cell>
          <cell r="C2011" t="str">
            <v>M2</v>
          </cell>
          <cell r="D2011">
            <v>49.99</v>
          </cell>
          <cell r="E2011" t="str">
            <v>SIURB-E Jan/26</v>
          </cell>
        </row>
        <row r="2012">
          <cell r="A2012">
            <v>11002009</v>
          </cell>
          <cell r="B2012" t="str">
            <v>EMBOÇO INTERNO DESEMPENADO PARA PINTURA - ARGAMASSA MISTA DE CIMENTO, CAL E AREIA 1:3/12</v>
          </cell>
          <cell r="C2012" t="str">
            <v>M2</v>
          </cell>
          <cell r="D2012">
            <v>49.38</v>
          </cell>
          <cell r="E2012" t="str">
            <v>SIURB-E Jan/26</v>
          </cell>
        </row>
        <row r="2013">
          <cell r="A2013">
            <v>11002010</v>
          </cell>
          <cell r="B2013" t="str">
            <v>EMBOÇO INTERNO - ARGAMASSA DE CIMENTO E AREIA 1:3</v>
          </cell>
          <cell r="C2013" t="str">
            <v>M2</v>
          </cell>
          <cell r="D2013">
            <v>58.39</v>
          </cell>
          <cell r="E2013" t="str">
            <v>SIURB-E Jan/26</v>
          </cell>
        </row>
        <row r="2014">
          <cell r="A2014">
            <v>11002013</v>
          </cell>
          <cell r="B2014" t="str">
            <v>REBOCO INTERNO - ARGAMASSA PRÉ-FABRICADA</v>
          </cell>
          <cell r="C2014" t="str">
            <v>M2</v>
          </cell>
          <cell r="D2014">
            <v>26.76</v>
          </cell>
          <cell r="E2014" t="str">
            <v>SIURB-E Jan/26</v>
          </cell>
        </row>
        <row r="2015">
          <cell r="A2015">
            <v>11002015</v>
          </cell>
          <cell r="B2015" t="str">
            <v>REVESTIMENTO COM GESSO</v>
          </cell>
          <cell r="C2015" t="str">
            <v>M2</v>
          </cell>
          <cell r="D2015">
            <v>27.59</v>
          </cell>
          <cell r="E2015" t="str">
            <v>SIURB-E Jan/26</v>
          </cell>
        </row>
        <row r="2016">
          <cell r="A2016">
            <v>11002025</v>
          </cell>
          <cell r="B2016" t="str">
            <v>AZULEJOS, JUNTAS AMARRAÇÃO OU A PRUMO - ASSENTES COM ARGAMASSA COMUM</v>
          </cell>
          <cell r="C2016" t="str">
            <v>M2</v>
          </cell>
          <cell r="D2016">
            <v>79.23</v>
          </cell>
          <cell r="E2016" t="str">
            <v>SIURB-E Jan/26</v>
          </cell>
        </row>
        <row r="2017">
          <cell r="A2017">
            <v>11002029</v>
          </cell>
          <cell r="B2017" t="str">
            <v>AZULEJOS, JUNTA AMARRAÇÃO OU A PRUMO - ASSENTES COM ARGAMASSA COLANTE</v>
          </cell>
          <cell r="C2017" t="str">
            <v>M2</v>
          </cell>
          <cell r="D2017">
            <v>68.05</v>
          </cell>
          <cell r="E2017" t="str">
            <v>SIURB-E Jan/26</v>
          </cell>
        </row>
        <row r="2018">
          <cell r="A2018">
            <v>11002075</v>
          </cell>
          <cell r="B2018" t="str">
            <v>LAMINADO MELAMÍNICO COLADO, 1,3MM DE ESPESSURA - JUNTAS SECAS</v>
          </cell>
          <cell r="C2018" t="str">
            <v>M2</v>
          </cell>
          <cell r="D2018">
            <v>207.17</v>
          </cell>
          <cell r="E2018" t="str">
            <v>SIURB-E Jan/26</v>
          </cell>
        </row>
        <row r="2019">
          <cell r="A2019">
            <v>11002105</v>
          </cell>
          <cell r="B2019" t="str">
            <v>CHAPISCO COMUM - ARGAMASSA DE CIMENTO E AREIA 1:4</v>
          </cell>
          <cell r="C2019" t="str">
            <v>M2</v>
          </cell>
          <cell r="D2019">
            <v>7.35</v>
          </cell>
          <cell r="E2019" t="str">
            <v>SIURB-E Jan/26</v>
          </cell>
        </row>
        <row r="2020">
          <cell r="A2020">
            <v>11002107</v>
          </cell>
          <cell r="B2020" t="str">
            <v>VA.09 - CHAPISCO ROLADO APLICADO EM ALVENARIA COM ROLO PARA TEXTURA ACRÍLICA</v>
          </cell>
          <cell r="C2020" t="str">
            <v>M2</v>
          </cell>
          <cell r="D2020">
            <v>10.92</v>
          </cell>
          <cell r="E2020" t="str">
            <v>SIURB-E Jan/26</v>
          </cell>
        </row>
        <row r="2021">
          <cell r="A2021">
            <v>11003000</v>
          </cell>
          <cell r="B2021" t="str">
            <v>REVESTIMENTO DE PAREDES EXTERNAS</v>
          </cell>
          <cell r="C2021" t="str">
            <v>.</v>
          </cell>
          <cell r="D2021" t="str">
            <v>.</v>
          </cell>
          <cell r="E2021" t="str">
            <v>SIURB-E Jan/26</v>
          </cell>
        </row>
        <row r="2022">
          <cell r="A2022">
            <v>11003001</v>
          </cell>
          <cell r="B2022" t="str">
            <v>CHAPISCO COMUM - ARGAMASSA DE CIMENTO E AREIA 1:3</v>
          </cell>
          <cell r="C2022" t="str">
            <v>M2</v>
          </cell>
          <cell r="D2022">
            <v>7.74</v>
          </cell>
          <cell r="E2022" t="str">
            <v>SIURB-E Jan/26</v>
          </cell>
        </row>
        <row r="2023">
          <cell r="A2023">
            <v>11003003</v>
          </cell>
          <cell r="B2023" t="str">
            <v>CHAPISCO RÚSTICO FINO, APLICADO COM PENEIRA - ARGAMASSA DE CIMENTO E AREIA 1:3</v>
          </cell>
          <cell r="C2023" t="str">
            <v>M2</v>
          </cell>
          <cell r="D2023">
            <v>16.93</v>
          </cell>
          <cell r="E2023" t="str">
            <v>SIURB-E Jan/26</v>
          </cell>
        </row>
        <row r="2024">
          <cell r="A2024">
            <v>11003004</v>
          </cell>
          <cell r="B2024" t="str">
            <v>CHAPISCO RÚSTICO GROSSO, COM ADIÇÃO DE BRITA N.1</v>
          </cell>
          <cell r="C2024" t="str">
            <v>M2</v>
          </cell>
          <cell r="D2024">
            <v>24.37</v>
          </cell>
          <cell r="E2024" t="str">
            <v>SIURB-E Jan/26</v>
          </cell>
        </row>
        <row r="2025">
          <cell r="A2025">
            <v>11003005</v>
          </cell>
          <cell r="B2025" t="str">
            <v>CHAPISCO COLANTE APLICADO EM ESTRUTURA DE CONCRETO COM DESEMPENADEIRA DENTADA</v>
          </cell>
          <cell r="C2025" t="str">
            <v>M2</v>
          </cell>
          <cell r="D2025">
            <v>18.05</v>
          </cell>
          <cell r="E2025" t="str">
            <v>SIURB-E Jan/26</v>
          </cell>
        </row>
        <row r="2026">
          <cell r="A2026">
            <v>11003008</v>
          </cell>
          <cell r="B2026" t="str">
            <v>EMBOÇO EXTERNO - ARGAMASSA MISTA DE CIMENTO, CAL E AREIA 1:4/12</v>
          </cell>
          <cell r="C2026" t="str">
            <v>M2</v>
          </cell>
          <cell r="D2026">
            <v>49.99</v>
          </cell>
          <cell r="E2026" t="str">
            <v>SIURB-E Jan/26</v>
          </cell>
        </row>
        <row r="2027">
          <cell r="A2027">
            <v>11003009</v>
          </cell>
          <cell r="B2027" t="str">
            <v>EMBOÇO EXTERNO DESEMPENADO PARA PINTURA - ARGAMASSA MISTA DE CIMENTO, CAL E AREIA 1:3/12</v>
          </cell>
          <cell r="C2027" t="str">
            <v>M2</v>
          </cell>
          <cell r="D2027">
            <v>49.38</v>
          </cell>
          <cell r="E2027" t="str">
            <v>SIURB-E Jan/26</v>
          </cell>
        </row>
        <row r="2028">
          <cell r="A2028">
            <v>11003010</v>
          </cell>
          <cell r="B2028" t="str">
            <v>EMBOÇO EXTERNO - ARGAMASSA DE CIMENTO E AREIA 1:3</v>
          </cell>
          <cell r="C2028" t="str">
            <v>M2</v>
          </cell>
          <cell r="D2028">
            <v>58.39</v>
          </cell>
          <cell r="E2028" t="str">
            <v>SIURB-E Jan/26</v>
          </cell>
        </row>
        <row r="2029">
          <cell r="A2029">
            <v>11003013</v>
          </cell>
          <cell r="B2029" t="str">
            <v>REBOCO EXTERNO - ARGAMASSA PRÉ-FABRICADA</v>
          </cell>
          <cell r="C2029" t="str">
            <v>M2</v>
          </cell>
          <cell r="D2029">
            <v>25.15</v>
          </cell>
          <cell r="E2029" t="str">
            <v>SIURB-E Jan/26</v>
          </cell>
        </row>
        <row r="2030">
          <cell r="A2030">
            <v>11003041</v>
          </cell>
          <cell r="B2030" t="str">
            <v>PASTILHAS DE PORCELANA FOSCA, 3/4" - FAIXAS DE ATÉ 20CM</v>
          </cell>
          <cell r="C2030" t="str">
            <v>M</v>
          </cell>
          <cell r="D2030">
            <v>85.83</v>
          </cell>
          <cell r="E2030" t="str">
            <v>SIURB-E Jan/26</v>
          </cell>
        </row>
        <row r="2031">
          <cell r="A2031">
            <v>11003045</v>
          </cell>
          <cell r="B2031" t="str">
            <v>REVESTIMENTO CERÂMICO ANTI-PICHAÇÃO, JUNTAS AMARRAÇÃO OU PRUMO - ASSENTADOS COM ARGAMASSA COMUM</v>
          </cell>
          <cell r="C2031" t="str">
            <v>M2</v>
          </cell>
          <cell r="D2031">
            <v>207.46</v>
          </cell>
          <cell r="E2031" t="str">
            <v>SIURB-E Jan/26</v>
          </cell>
        </row>
        <row r="2032">
          <cell r="A2032">
            <v>11003046</v>
          </cell>
          <cell r="B2032" t="str">
            <v>REVESTIMENTO CERÂMICO ANTI-PICHAÇÃO, JUNTAS AMARRAÇÃO OU PRUMO - ASSENTADOS COM ARGAMASSA COLANTE</v>
          </cell>
          <cell r="C2032" t="str">
            <v>M2</v>
          </cell>
          <cell r="D2032">
            <v>92.02</v>
          </cell>
          <cell r="E2032" t="str">
            <v>SIURB-E Jan/26</v>
          </cell>
        </row>
        <row r="2033">
          <cell r="A2033">
            <v>11003047</v>
          </cell>
          <cell r="B2033" t="str">
            <v>REVESTIMENTO CERÂMICO ESMALTADO, JUNTAS AMARRAÇÃO OU PRUMO - ASSENTADOS COM ARGAMASSA COMUM</v>
          </cell>
          <cell r="C2033" t="str">
            <v>M2</v>
          </cell>
          <cell r="D2033">
            <v>220.08</v>
          </cell>
          <cell r="E2033" t="str">
            <v>SIURB-E Jan/26</v>
          </cell>
        </row>
        <row r="2034">
          <cell r="A2034">
            <v>11003105</v>
          </cell>
          <cell r="B2034" t="str">
            <v>CHAPISCO COMUM - ARGAMASSA DE CIMENTO E AREIA 1:4</v>
          </cell>
          <cell r="C2034" t="str">
            <v>M2</v>
          </cell>
          <cell r="D2034">
            <v>7.35</v>
          </cell>
          <cell r="E2034" t="str">
            <v>SIURB-E Jan/26</v>
          </cell>
        </row>
        <row r="2035">
          <cell r="A2035">
            <v>11003107</v>
          </cell>
          <cell r="B2035" t="str">
            <v>VA.09 - CHAPISCO ROLADO APLICADO EM ALVENARIA COM ROLO PARA TEXTURA ACRÍLICA</v>
          </cell>
          <cell r="C2035" t="str">
            <v>M2</v>
          </cell>
          <cell r="D2035">
            <v>10.92</v>
          </cell>
          <cell r="E2035" t="str">
            <v>SIURB-E Jan/26</v>
          </cell>
        </row>
        <row r="2036">
          <cell r="A2036">
            <v>11003109</v>
          </cell>
          <cell r="B2036" t="str">
            <v>FORNECIMENTO E APLICAÇÃO DE CHAPISCO COM PROJEÇÃO MECÂNICA</v>
          </cell>
          <cell r="C2036" t="str">
            <v>M2</v>
          </cell>
          <cell r="D2036">
            <v>11.87</v>
          </cell>
          <cell r="E2036" t="str">
            <v>SIURB-E Jan/26</v>
          </cell>
        </row>
        <row r="2037">
          <cell r="A2037">
            <v>11003110</v>
          </cell>
          <cell r="B2037" t="str">
            <v>FORNECIMENTO E APLICAÇÃO DE ARGAMASSA COM PROJEÇÃO MECÂNICA</v>
          </cell>
          <cell r="C2037" t="str">
            <v>M2</v>
          </cell>
          <cell r="D2037">
            <v>55.79</v>
          </cell>
          <cell r="E2037" t="str">
            <v>SIURB-E Jan/26</v>
          </cell>
        </row>
        <row r="2038">
          <cell r="A2038">
            <v>11004000</v>
          </cell>
          <cell r="B2038" t="str">
            <v>ARREMATES DE REVESTIMENTO</v>
          </cell>
          <cell r="C2038" t="str">
            <v>.</v>
          </cell>
          <cell r="D2038" t="str">
            <v>.</v>
          </cell>
          <cell r="E2038" t="str">
            <v>SIURB-E Jan/26</v>
          </cell>
        </row>
        <row r="2039">
          <cell r="A2039">
            <v>11004004</v>
          </cell>
          <cell r="B2039" t="str">
            <v>CANTONEIRA DE PROTEÇÃO - PERFIL "L" DE FERRO, 1 1/4" X 1 1/4" X 1/8"</v>
          </cell>
          <cell r="C2039" t="str">
            <v>M</v>
          </cell>
          <cell r="D2039">
            <v>43.31</v>
          </cell>
          <cell r="E2039" t="str">
            <v>SIURB-E Jan/26</v>
          </cell>
        </row>
        <row r="2040">
          <cell r="A2040">
            <v>11004005</v>
          </cell>
          <cell r="B2040" t="str">
            <v>DA.04 - CANTONEIRA DE PROTEÇÃO - PERFIL "L" DE FERRO, 1"X1"X1/8"</v>
          </cell>
          <cell r="C2040" t="str">
            <v>M</v>
          </cell>
          <cell r="D2040">
            <v>40.01</v>
          </cell>
          <cell r="E2040" t="str">
            <v>SIURB-E Jan/26</v>
          </cell>
        </row>
        <row r="2041">
          <cell r="A2041">
            <v>11004006</v>
          </cell>
          <cell r="B2041" t="str">
            <v>DA.01 - CANTONEIRA DE PROTEÇÃO - PERFIL "L" DE ALUMÍNIO, 1"X1"X1/8"</v>
          </cell>
          <cell r="C2041" t="str">
            <v>M</v>
          </cell>
          <cell r="D2041">
            <v>46.95</v>
          </cell>
          <cell r="E2041" t="str">
            <v>SIURB-E Jan/26</v>
          </cell>
        </row>
        <row r="2042">
          <cell r="A2042">
            <v>11004013</v>
          </cell>
          <cell r="B2042" t="str">
            <v>DA.02 - CANTONEIRA DE PROTEÇÃO PARA REBOCO - PERFIL "Y" DE ALUMÍNIO</v>
          </cell>
          <cell r="C2042" t="str">
            <v>M</v>
          </cell>
          <cell r="D2042">
            <v>38.46</v>
          </cell>
          <cell r="E2042" t="str">
            <v>SIURB-E Jan/26</v>
          </cell>
        </row>
        <row r="2043">
          <cell r="A2043">
            <v>11004017</v>
          </cell>
          <cell r="B2043" t="str">
            <v>DA.03 - CANTONEIRA DE PROTEÇÃO PARA AZULEJOS - PERFIL "TRIFACE" DE ALUMÍNIO</v>
          </cell>
          <cell r="C2043" t="str">
            <v>M</v>
          </cell>
          <cell r="D2043">
            <v>38.31</v>
          </cell>
          <cell r="E2043" t="str">
            <v>SIURB-E Jan/26</v>
          </cell>
        </row>
        <row r="2044">
          <cell r="A2044">
            <v>11004050</v>
          </cell>
          <cell r="B2044" t="str">
            <v>DG.10 - PEITORIL DE ARGAMASSA DE CIMENTO QUEIMADO - ESP=2CM, L=20CM</v>
          </cell>
          <cell r="C2044" t="str">
            <v>M</v>
          </cell>
          <cell r="D2044">
            <v>22.23</v>
          </cell>
          <cell r="E2044" t="str">
            <v>SIURB-E Jan/26</v>
          </cell>
        </row>
        <row r="2045">
          <cell r="A2045">
            <v>11004056</v>
          </cell>
          <cell r="B2045" t="str">
            <v>DG.10/16 - PEITORIL DE GRANILITE - ESPESSURA 2CM, LARGURA 20CM</v>
          </cell>
          <cell r="C2045" t="str">
            <v>M</v>
          </cell>
          <cell r="D2045">
            <v>127.04</v>
          </cell>
          <cell r="E2045" t="str">
            <v>SIURB-E Jan/26</v>
          </cell>
        </row>
        <row r="2046">
          <cell r="A2046">
            <v>11004058</v>
          </cell>
          <cell r="B2046" t="str">
            <v>PEITORIL DE GRANITO POLIDO - ESP=2CM, L=25CM</v>
          </cell>
          <cell r="C2046" t="str">
            <v>M</v>
          </cell>
          <cell r="D2046">
            <v>160.02000000000001</v>
          </cell>
          <cell r="E2046" t="str">
            <v>SIURB-E Jan/26</v>
          </cell>
        </row>
        <row r="2047">
          <cell r="A2047">
            <v>11004060</v>
          </cell>
          <cell r="B2047" t="str">
            <v>PEITORIL DE ARDÓSIA POLIDA</v>
          </cell>
          <cell r="C2047" t="str">
            <v>M</v>
          </cell>
          <cell r="D2047">
            <v>172.31</v>
          </cell>
          <cell r="E2047" t="str">
            <v>SIURB-E Jan/26</v>
          </cell>
        </row>
        <row r="2048">
          <cell r="A2048">
            <v>11004101</v>
          </cell>
          <cell r="B2048" t="str">
            <v>PEITORIL DE MÁRMORE - ESP=2CM, L=25CM</v>
          </cell>
          <cell r="C2048" t="str">
            <v>M</v>
          </cell>
          <cell r="D2048">
            <v>283.20999999999998</v>
          </cell>
          <cell r="E2048" t="str">
            <v>SIURB-E Jan/26</v>
          </cell>
        </row>
        <row r="2049">
          <cell r="A2049">
            <v>11050000</v>
          </cell>
          <cell r="B2049" t="str">
            <v>DEMOLIÇÕES</v>
          </cell>
          <cell r="C2049" t="str">
            <v>.</v>
          </cell>
          <cell r="D2049" t="str">
            <v>.</v>
          </cell>
          <cell r="E2049" t="str">
            <v>SIURB-E Jan/26</v>
          </cell>
        </row>
        <row r="2050">
          <cell r="A2050">
            <v>11050002</v>
          </cell>
          <cell r="B2050" t="str">
            <v>DEMOLIÇÃO DE ARGAMASSA DE CAL E AREIA OU MISTA</v>
          </cell>
          <cell r="C2050" t="str">
            <v>M2</v>
          </cell>
          <cell r="D2050">
            <v>5.83</v>
          </cell>
          <cell r="E2050" t="str">
            <v>SIURB-E Jan/26</v>
          </cell>
        </row>
        <row r="2051">
          <cell r="A2051">
            <v>11050003</v>
          </cell>
          <cell r="B2051" t="str">
            <v>DEMOLIÇÃO DE ARGAMASSA DE CIMENTO E AREIA</v>
          </cell>
          <cell r="C2051" t="str">
            <v>M2</v>
          </cell>
          <cell r="D2051">
            <v>11.66</v>
          </cell>
          <cell r="E2051" t="str">
            <v>SIURB-E Jan/26</v>
          </cell>
        </row>
        <row r="2052">
          <cell r="A2052">
            <v>11050005</v>
          </cell>
          <cell r="B2052" t="str">
            <v>DEMOLIÇÃO DE REVESTIMENTO CERÂMICO OU SIMILAR</v>
          </cell>
          <cell r="C2052" t="str">
            <v>M2</v>
          </cell>
          <cell r="D2052">
            <v>40.799999999999997</v>
          </cell>
          <cell r="E2052" t="str">
            <v>SIURB-E Jan/26</v>
          </cell>
        </row>
        <row r="2053">
          <cell r="A2053">
            <v>11050010</v>
          </cell>
          <cell r="B2053" t="str">
            <v>DEMOLIÇÃO DE LAMBRI DE TÁBUAS OU CHAPAS DE MADEIRA, EXCLUSIVE ENTARUGAMENTO</v>
          </cell>
          <cell r="C2053" t="str">
            <v>M2</v>
          </cell>
          <cell r="D2053">
            <v>36.42</v>
          </cell>
          <cell r="E2053" t="str">
            <v>SIURB-E Jan/26</v>
          </cell>
        </row>
        <row r="2054">
          <cell r="A2054">
            <v>11050015</v>
          </cell>
          <cell r="B2054" t="str">
            <v>DEMOLIÇÃO DE LAMBRI DE TÁBUAS OU CHAPAS DE MADEIRA, INCLUSIVE ENTARUGAMENTO</v>
          </cell>
          <cell r="C2054" t="str">
            <v>M2</v>
          </cell>
          <cell r="D2054">
            <v>72.849999999999994</v>
          </cell>
          <cell r="E2054" t="str">
            <v>SIURB-E Jan/26</v>
          </cell>
        </row>
        <row r="2055">
          <cell r="A2055">
            <v>11060000</v>
          </cell>
          <cell r="B2055" t="str">
            <v>RETIRADAS</v>
          </cell>
          <cell r="C2055" t="str">
            <v>.</v>
          </cell>
          <cell r="D2055" t="str">
            <v>.</v>
          </cell>
          <cell r="E2055" t="str">
            <v>SIURB-E Jan/26</v>
          </cell>
        </row>
        <row r="2056">
          <cell r="A2056">
            <v>11060005</v>
          </cell>
          <cell r="B2056" t="str">
            <v>RETIRADA DE FORRAS DE PEDRAS NATURAIS - GRANITO OU MÁRMORE</v>
          </cell>
          <cell r="C2056" t="str">
            <v>M2</v>
          </cell>
          <cell r="D2056">
            <v>40.799999999999997</v>
          </cell>
          <cell r="E2056" t="str">
            <v>SIURB-E Jan/26</v>
          </cell>
        </row>
        <row r="2057">
          <cell r="A2057">
            <v>11060010</v>
          </cell>
          <cell r="B2057" t="str">
            <v>RETIRADA DE LAMBRI DE TÁBUAS OU CHAPAS DE MADEIRA, EXCLUSIVE ENTARUGAMENTO</v>
          </cell>
          <cell r="C2057" t="str">
            <v>M2</v>
          </cell>
          <cell r="D2057">
            <v>10.16</v>
          </cell>
          <cell r="E2057" t="str">
            <v>SIURB-E Jan/26</v>
          </cell>
        </row>
        <row r="2058">
          <cell r="A2058">
            <v>11060015</v>
          </cell>
          <cell r="B2058" t="str">
            <v>RETIRADA DE LAMBRI DE TÁBUAS OU CHAPAS DE MADEIRA, INCLUSIVE ENTARUGAMENTO</v>
          </cell>
          <cell r="C2058" t="str">
            <v>M2</v>
          </cell>
          <cell r="D2058">
            <v>30.48</v>
          </cell>
          <cell r="E2058" t="str">
            <v>SIURB-E Jan/26</v>
          </cell>
        </row>
        <row r="2059">
          <cell r="A2059">
            <v>11070000</v>
          </cell>
          <cell r="B2059" t="str">
            <v>RECOLOCAÇÕES</v>
          </cell>
          <cell r="C2059" t="str">
            <v>.</v>
          </cell>
          <cell r="D2059" t="str">
            <v>.</v>
          </cell>
          <cell r="E2059" t="str">
            <v>SIURB-E Jan/26</v>
          </cell>
        </row>
        <row r="2060">
          <cell r="A2060">
            <v>11070005</v>
          </cell>
          <cell r="B2060" t="str">
            <v>RECOLOCAÇÃO DE FORRAS DE PEDRAS NATURAIS - GRANITO OU MÁRMORE</v>
          </cell>
          <cell r="C2060" t="str">
            <v>M2</v>
          </cell>
          <cell r="D2060">
            <v>28.32</v>
          </cell>
          <cell r="E2060" t="str">
            <v>SIURB-E Jan/26</v>
          </cell>
        </row>
        <row r="2061">
          <cell r="A2061">
            <v>11080000</v>
          </cell>
          <cell r="B2061" t="str">
            <v>SERVIÇOS PARCIAIS</v>
          </cell>
          <cell r="C2061" t="str">
            <v>.</v>
          </cell>
          <cell r="D2061" t="str">
            <v>.</v>
          </cell>
          <cell r="E2061" t="str">
            <v>SIURB-E Jan/26</v>
          </cell>
        </row>
        <row r="2062">
          <cell r="A2062">
            <v>11080001</v>
          </cell>
          <cell r="B2062" t="str">
            <v>REPAROS EM TRINCAS E RACHADURAS</v>
          </cell>
          <cell r="C2062" t="str">
            <v>M</v>
          </cell>
          <cell r="D2062">
            <v>51.25</v>
          </cell>
          <cell r="E2062" t="str">
            <v>SIURB-E Jan/26</v>
          </cell>
        </row>
        <row r="2063">
          <cell r="A2063">
            <v>11080005</v>
          </cell>
          <cell r="B2063" t="str">
            <v>REPAROS EM EMBOÇO - ARGAMASSA MISTA DE CIMENTO, CAL E AREIA 1:4/12</v>
          </cell>
          <cell r="C2063" t="str">
            <v>M2</v>
          </cell>
          <cell r="D2063">
            <v>70.09</v>
          </cell>
          <cell r="E2063" t="str">
            <v>SIURB-E Jan/26</v>
          </cell>
        </row>
        <row r="2064">
          <cell r="A2064">
            <v>11080006</v>
          </cell>
          <cell r="B2064" t="str">
            <v>REPAROS EM REBOCO - ARGAMASSA DE CAL E AREIA 1:2</v>
          </cell>
          <cell r="C2064" t="str">
            <v>M2</v>
          </cell>
          <cell r="D2064">
            <v>36.520000000000003</v>
          </cell>
          <cell r="E2064" t="str">
            <v>SIURB-E Jan/26</v>
          </cell>
        </row>
        <row r="2065">
          <cell r="A2065">
            <v>12000000</v>
          </cell>
          <cell r="B2065" t="str">
            <v>FORROS</v>
          </cell>
          <cell r="E2065" t="str">
            <v>SIURB-E Jan/26</v>
          </cell>
        </row>
        <row r="2066">
          <cell r="A2066">
            <v>12001000</v>
          </cell>
          <cell r="B2066" t="str">
            <v>FORROS FALSOS</v>
          </cell>
          <cell r="C2066" t="str">
            <v>.</v>
          </cell>
          <cell r="D2066" t="str">
            <v>.</v>
          </cell>
          <cell r="E2066" t="str">
            <v>SIURB-E Jan/26</v>
          </cell>
        </row>
        <row r="2067">
          <cell r="A2067">
            <v>12001030</v>
          </cell>
          <cell r="B2067" t="str">
            <v>FORRO FIBRA MINERAL MODELADO ÚMIDA - ACABAMENTO SUPERFÍCIE PINTURA VINÍLICA A BASE DE LÁTEX BRANCA - ESPESSURA 13MM, NRC=0,50, CAC=MÍNIMO 35</v>
          </cell>
          <cell r="C2067" t="str">
            <v>M2</v>
          </cell>
          <cell r="D2067">
            <v>181.04</v>
          </cell>
          <cell r="E2067" t="str">
            <v>SIURB-E Jan/26</v>
          </cell>
        </row>
        <row r="2068">
          <cell r="A2068">
            <v>12001040</v>
          </cell>
          <cell r="B2068" t="str">
            <v>FORRO DE GESSO COMUM - PLACA CONVENCIONAL (FORNECIMENTO E INSTALAÇÃO)</v>
          </cell>
          <cell r="C2068" t="str">
            <v>M2</v>
          </cell>
          <cell r="D2068">
            <v>125.97</v>
          </cell>
          <cell r="E2068" t="str">
            <v>SIURB-E Jan/26</v>
          </cell>
        </row>
        <row r="2069">
          <cell r="A2069">
            <v>12001042</v>
          </cell>
          <cell r="B2069" t="str">
            <v>FORRO DE GESSO ACARTONADO TIPO FGA (FORNECIMENTO E INSTALAÇÃO)</v>
          </cell>
          <cell r="C2069" t="str">
            <v>M2</v>
          </cell>
          <cell r="D2069">
            <v>146.19999999999999</v>
          </cell>
          <cell r="E2069" t="str">
            <v>SIURB-E Jan/26</v>
          </cell>
        </row>
        <row r="2070">
          <cell r="A2070">
            <v>12001043</v>
          </cell>
          <cell r="B2070" t="str">
            <v>FORRO DE GESSO ACARTONADO TIPO FGE (FORNECIMENTO E INSTALAÇÃO)</v>
          </cell>
          <cell r="C2070" t="str">
            <v>M2</v>
          </cell>
          <cell r="D2070">
            <v>131.11000000000001</v>
          </cell>
          <cell r="E2070" t="str">
            <v>SIURB-E Jan/26</v>
          </cell>
        </row>
        <row r="2071">
          <cell r="A2071">
            <v>12001045</v>
          </cell>
          <cell r="B2071" t="str">
            <v>FORRO EM RÉGUA DE PVC 200MM - INCLUSIVE PERFIS DE FIXAÇÃO E ACABAMENTO</v>
          </cell>
          <cell r="C2071" t="str">
            <v>M2</v>
          </cell>
          <cell r="D2071">
            <v>109.95</v>
          </cell>
          <cell r="E2071" t="str">
            <v>SIURB-E Jan/26</v>
          </cell>
        </row>
        <row r="2072">
          <cell r="A2072">
            <v>12050000</v>
          </cell>
          <cell r="B2072" t="str">
            <v>DEMOLIÇÕES</v>
          </cell>
          <cell r="C2072" t="str">
            <v>.</v>
          </cell>
          <cell r="D2072" t="str">
            <v>.</v>
          </cell>
          <cell r="E2072" t="str">
            <v>SIURB-E Jan/26</v>
          </cell>
        </row>
        <row r="2073">
          <cell r="A2073">
            <v>12050001</v>
          </cell>
          <cell r="B2073" t="str">
            <v>DEMOLIÇÃO DE ESTUQUE COMUM, EXCLUSIVE ENTARUGAMENTO</v>
          </cell>
          <cell r="C2073" t="str">
            <v>M2</v>
          </cell>
          <cell r="D2073">
            <v>7.77</v>
          </cell>
          <cell r="E2073" t="str">
            <v>SIURB-E Jan/26</v>
          </cell>
        </row>
        <row r="2074">
          <cell r="A2074">
            <v>12050002</v>
          </cell>
          <cell r="B2074" t="str">
            <v>DEMOLIÇÃO DE FORRO DE TÁBUAS OU CHAPAS DE MADEIRA, EXCLUSIVE ENTARUGAMENTO</v>
          </cell>
          <cell r="C2074" t="str">
            <v>M2</v>
          </cell>
          <cell r="D2074">
            <v>10.36</v>
          </cell>
          <cell r="E2074" t="str">
            <v>SIURB-E Jan/26</v>
          </cell>
        </row>
        <row r="2075">
          <cell r="A2075">
            <v>12050005</v>
          </cell>
          <cell r="B2075" t="str">
            <v>DEMOLIÇÃO DE FORRO DE GESSO</v>
          </cell>
          <cell r="C2075" t="str">
            <v>M2</v>
          </cell>
          <cell r="D2075">
            <v>4.66</v>
          </cell>
          <cell r="E2075" t="str">
            <v>SIURB-E Jan/26</v>
          </cell>
        </row>
        <row r="2076">
          <cell r="A2076">
            <v>12050020</v>
          </cell>
          <cell r="B2076" t="str">
            <v>DEMOLIÇÃO DE ENTARUGAMENTO DE FORRO</v>
          </cell>
          <cell r="C2076" t="str">
            <v>M2</v>
          </cell>
          <cell r="D2076">
            <v>10.36</v>
          </cell>
          <cell r="E2076" t="str">
            <v>SIURB-E Jan/26</v>
          </cell>
        </row>
        <row r="2077">
          <cell r="A2077">
            <v>12060000</v>
          </cell>
          <cell r="B2077" t="str">
            <v>RETIRADAS</v>
          </cell>
          <cell r="C2077" t="str">
            <v>.</v>
          </cell>
          <cell r="D2077" t="str">
            <v>.</v>
          </cell>
          <cell r="E2077" t="str">
            <v>SIURB-E Jan/26</v>
          </cell>
        </row>
        <row r="2078">
          <cell r="A2078">
            <v>12060001</v>
          </cell>
          <cell r="B2078" t="str">
            <v>RETIRADA DE FORRO DE TÁBUAS OU CHAPAS EM GERAL - PREGADAS</v>
          </cell>
          <cell r="C2078" t="str">
            <v>M2</v>
          </cell>
          <cell r="D2078">
            <v>19.72</v>
          </cell>
          <cell r="E2078" t="str">
            <v>SIURB-E Jan/26</v>
          </cell>
        </row>
        <row r="2079">
          <cell r="A2079">
            <v>12060002</v>
          </cell>
          <cell r="B2079" t="str">
            <v>RETIRADA DE FORRO DE CHAPAS EM GERAL - APOIADAS</v>
          </cell>
          <cell r="C2079" t="str">
            <v>M2</v>
          </cell>
          <cell r="D2079">
            <v>8.57</v>
          </cell>
          <cell r="E2079" t="str">
            <v>SIURB-E Jan/26</v>
          </cell>
        </row>
        <row r="2080">
          <cell r="A2080">
            <v>12060020</v>
          </cell>
          <cell r="B2080" t="str">
            <v>RETIRADA DE ENTARUGAMENTO DE FORRO</v>
          </cell>
          <cell r="C2080" t="str">
            <v>M2</v>
          </cell>
          <cell r="D2080">
            <v>23.9</v>
          </cell>
          <cell r="E2080" t="str">
            <v>SIURB-E Jan/26</v>
          </cell>
        </row>
        <row r="2081">
          <cell r="A2081">
            <v>12060030</v>
          </cell>
          <cell r="B2081" t="str">
            <v>RETIRADA DE FORRO EM RÉGUAS DE PVC, INCLUSIVE PERFIS</v>
          </cell>
          <cell r="C2081" t="str">
            <v>M2</v>
          </cell>
          <cell r="D2081">
            <v>11.95</v>
          </cell>
          <cell r="E2081" t="str">
            <v>SIURB-E Jan/26</v>
          </cell>
        </row>
        <row r="2082">
          <cell r="A2082">
            <v>12070000</v>
          </cell>
          <cell r="B2082" t="str">
            <v>RECOLOCAÇÕES</v>
          </cell>
          <cell r="C2082" t="str">
            <v>.</v>
          </cell>
          <cell r="D2082" t="str">
            <v>.</v>
          </cell>
          <cell r="E2082" t="str">
            <v>SIURB-E Jan/26</v>
          </cell>
        </row>
        <row r="2083">
          <cell r="A2083">
            <v>12070031</v>
          </cell>
          <cell r="B2083" t="str">
            <v>RECOLOCAÇÃO DE FORROS, APOIADOS OU ENCAIXADOS</v>
          </cell>
          <cell r="C2083" t="str">
            <v>M2</v>
          </cell>
          <cell r="D2083">
            <v>8.9600000000000009</v>
          </cell>
          <cell r="E2083" t="str">
            <v>SIURB-E Jan/26</v>
          </cell>
        </row>
        <row r="2084">
          <cell r="A2084">
            <v>13000000</v>
          </cell>
          <cell r="B2084" t="str">
            <v>PISOS</v>
          </cell>
          <cell r="E2084" t="str">
            <v>SIURB-E Jan/26</v>
          </cell>
        </row>
        <row r="2085">
          <cell r="A2085">
            <v>13001000</v>
          </cell>
          <cell r="B2085" t="str">
            <v>LASTROS E ENCHIMENTOS</v>
          </cell>
          <cell r="C2085" t="str">
            <v>.</v>
          </cell>
          <cell r="D2085" t="str">
            <v>.</v>
          </cell>
          <cell r="E2085" t="str">
            <v>SIURB-E Jan/26</v>
          </cell>
        </row>
        <row r="2086">
          <cell r="A2086">
            <v>13001001</v>
          </cell>
          <cell r="B2086" t="str">
            <v>ENCHIMENTO COM TIJOLOS CERÂMICOS FURADOS</v>
          </cell>
          <cell r="C2086" t="str">
            <v>M3</v>
          </cell>
          <cell r="D2086">
            <v>284.81</v>
          </cell>
          <cell r="E2086" t="str">
            <v>SIURB-E Jan/26</v>
          </cell>
        </row>
        <row r="2087">
          <cell r="A2087">
            <v>13001002</v>
          </cell>
          <cell r="B2087" t="str">
            <v>ENCHIMENTO COM ARGILA EXPANDIDA</v>
          </cell>
          <cell r="C2087" t="str">
            <v>M3</v>
          </cell>
          <cell r="D2087">
            <v>738.61</v>
          </cell>
          <cell r="E2087" t="str">
            <v>SIURB-E Jan/26</v>
          </cell>
        </row>
        <row r="2088">
          <cell r="A2088">
            <v>13001005</v>
          </cell>
          <cell r="B2088" t="str">
            <v>ENCHIMENTO DE CONCRETO COM AGREGADO LEVE</v>
          </cell>
          <cell r="C2088" t="str">
            <v>M3</v>
          </cell>
          <cell r="D2088">
            <v>536.83000000000004</v>
          </cell>
          <cell r="E2088" t="str">
            <v>SIURB-E Jan/26</v>
          </cell>
        </row>
        <row r="2089">
          <cell r="A2089">
            <v>13001006</v>
          </cell>
          <cell r="B2089" t="str">
            <v>ENCHIMENTO DE CONCRETO COM AGREGADO RECICLADO</v>
          </cell>
          <cell r="C2089" t="str">
            <v>M3</v>
          </cell>
          <cell r="D2089">
            <v>453.87</v>
          </cell>
          <cell r="E2089" t="str">
            <v>SIURB-E Jan/26</v>
          </cell>
        </row>
        <row r="2090">
          <cell r="A2090">
            <v>13001010</v>
          </cell>
          <cell r="B2090" t="str">
            <v>LASTRO DE BRITA</v>
          </cell>
          <cell r="C2090" t="str">
            <v>M3</v>
          </cell>
          <cell r="D2090">
            <v>248.29</v>
          </cell>
          <cell r="E2090" t="str">
            <v>SIURB-E Jan/26</v>
          </cell>
        </row>
        <row r="2091">
          <cell r="A2091">
            <v>13001011</v>
          </cell>
          <cell r="B2091" t="str">
            <v>LASTRO DE AGREGADO RECICLADO</v>
          </cell>
          <cell r="C2091" t="str">
            <v>M3</v>
          </cell>
          <cell r="D2091">
            <v>182.11</v>
          </cell>
          <cell r="E2091" t="str">
            <v>SIURB-E Jan/26</v>
          </cell>
        </row>
        <row r="2092">
          <cell r="A2092">
            <v>13001014</v>
          </cell>
          <cell r="B2092" t="str">
            <v>LASTRO DE CONCRETO - 150KG CIM/M3</v>
          </cell>
          <cell r="C2092" t="str">
            <v>M3</v>
          </cell>
          <cell r="D2092">
            <v>560.59</v>
          </cell>
          <cell r="E2092" t="str">
            <v>SIURB-E Jan/26</v>
          </cell>
        </row>
        <row r="2093">
          <cell r="A2093">
            <v>13001015</v>
          </cell>
          <cell r="B2093" t="str">
            <v>LASTRO DE CONCRETO - 200KG CIM/M3</v>
          </cell>
          <cell r="C2093" t="str">
            <v>M3</v>
          </cell>
          <cell r="D2093">
            <v>594.57000000000005</v>
          </cell>
          <cell r="E2093" t="str">
            <v>SIURB-E Jan/26</v>
          </cell>
        </row>
        <row r="2094">
          <cell r="A2094">
            <v>13001017</v>
          </cell>
          <cell r="B2094" t="str">
            <v>LASTRO DE CONCRETO, COM HIDROFUGO - 150KG CIM/M3</v>
          </cell>
          <cell r="C2094" t="str">
            <v>M3</v>
          </cell>
          <cell r="D2094">
            <v>1090.51</v>
          </cell>
          <cell r="E2094" t="str">
            <v>SIURB-E Jan/26</v>
          </cell>
        </row>
        <row r="2095">
          <cell r="A2095">
            <v>13001018</v>
          </cell>
          <cell r="B2095" t="str">
            <v>LASTRO DE CONCRETO, COM HIDROFUGO - 200KG CIM/M3</v>
          </cell>
          <cell r="C2095" t="str">
            <v>M3</v>
          </cell>
          <cell r="D2095">
            <v>1301.1300000000001</v>
          </cell>
          <cell r="E2095" t="str">
            <v>SIURB-E Jan/26</v>
          </cell>
        </row>
        <row r="2096">
          <cell r="A2096">
            <v>13001019</v>
          </cell>
          <cell r="B2096" t="str">
            <v>LASTRO DE CONCRETO COM AGREGADO RECICLADO - 150KG CIM/M3</v>
          </cell>
          <cell r="C2096" t="str">
            <v>M3</v>
          </cell>
          <cell r="D2096">
            <v>496.9</v>
          </cell>
          <cell r="E2096" t="str">
            <v>SIURB-E Jan/26</v>
          </cell>
        </row>
        <row r="2097">
          <cell r="A2097">
            <v>13001020</v>
          </cell>
          <cell r="B2097" t="str">
            <v>LASTRO DE CONCRETO COM AGREGADO RECICLADO - 200KG CIM/M3</v>
          </cell>
          <cell r="C2097" t="str">
            <v>M3</v>
          </cell>
          <cell r="D2097">
            <v>535.72</v>
          </cell>
          <cell r="E2097" t="str">
            <v>SIURB-E Jan/26</v>
          </cell>
        </row>
        <row r="2098">
          <cell r="A2098">
            <v>13002000</v>
          </cell>
          <cell r="B2098" t="str">
            <v>REVESTIMENTO DE PISOS</v>
          </cell>
          <cell r="C2098" t="str">
            <v>.</v>
          </cell>
          <cell r="D2098" t="str">
            <v>.</v>
          </cell>
          <cell r="E2098" t="str">
            <v>SIURB-E Jan/26</v>
          </cell>
        </row>
        <row r="2099">
          <cell r="A2099">
            <v>13002001</v>
          </cell>
          <cell r="B2099" t="str">
            <v>CIMENTADO COMUM, DESEMPENADO - ESPESSURA 20MM</v>
          </cell>
          <cell r="C2099" t="str">
            <v>M2</v>
          </cell>
          <cell r="D2099">
            <v>66.63</v>
          </cell>
          <cell r="E2099" t="str">
            <v>SIURB-E Jan/26</v>
          </cell>
        </row>
        <row r="2100">
          <cell r="A2100">
            <v>13002002</v>
          </cell>
          <cell r="B2100" t="str">
            <v>CIMENTADO COMUM, DESEMPENADO E ALISADO - ESPESSURA 20MM</v>
          </cell>
          <cell r="C2100" t="str">
            <v>M2</v>
          </cell>
          <cell r="D2100">
            <v>69.88</v>
          </cell>
          <cell r="E2100" t="str">
            <v>SIURB-E Jan/26</v>
          </cell>
        </row>
        <row r="2101">
          <cell r="A2101">
            <v>13002003</v>
          </cell>
          <cell r="B2101" t="str">
            <v>CIMENTADO COM CORANTE, DESEMPENADO E ALISADO - ESPESSURA 20MM</v>
          </cell>
          <cell r="C2101" t="str">
            <v>M2</v>
          </cell>
          <cell r="D2101">
            <v>75.02</v>
          </cell>
          <cell r="E2101" t="str">
            <v>SIURB-E Jan/26</v>
          </cell>
        </row>
        <row r="2102">
          <cell r="A2102">
            <v>13002004</v>
          </cell>
          <cell r="B2102" t="str">
            <v>ACABAMENTO DE PISO DE CONCRETO TIPO BAMBOLÊ</v>
          </cell>
          <cell r="C2102" t="str">
            <v>M2</v>
          </cell>
          <cell r="D2102">
            <v>6.47</v>
          </cell>
          <cell r="E2102" t="str">
            <v>SIURB-E Jan/26</v>
          </cell>
        </row>
        <row r="2103">
          <cell r="A2103">
            <v>13002005</v>
          </cell>
          <cell r="B2103" t="str">
            <v>NG.05 - GRANILITE - ESPESSURA 8MM</v>
          </cell>
          <cell r="C2103" t="str">
            <v>M2</v>
          </cell>
          <cell r="D2103">
            <v>188.1</v>
          </cell>
          <cell r="E2103" t="str">
            <v>SIURB-E Jan/26</v>
          </cell>
        </row>
        <row r="2104">
          <cell r="A2104">
            <v>13002006</v>
          </cell>
          <cell r="B2104" t="str">
            <v>CIMENTADO COMUM COM AGREGADO RECLICLADO, DESEMPENADO ALISADO - ESPESSURA 20MM</v>
          </cell>
          <cell r="C2104" t="str">
            <v>M2</v>
          </cell>
          <cell r="D2104">
            <v>62.67</v>
          </cell>
          <cell r="E2104" t="str">
            <v>SIURB-E Jan/26</v>
          </cell>
        </row>
        <row r="2105">
          <cell r="A2105">
            <v>13002007</v>
          </cell>
          <cell r="B2105" t="str">
            <v>NG.07 - ARGAMASSA DE ALTA RESISTÊNCIA, TIPO LEVE - ESPESSURA 8MM</v>
          </cell>
          <cell r="C2105" t="str">
            <v>M2</v>
          </cell>
          <cell r="D2105">
            <v>174.43</v>
          </cell>
          <cell r="E2105" t="str">
            <v>SIURB-E Jan/26</v>
          </cell>
        </row>
        <row r="2106">
          <cell r="A2106">
            <v>13002008</v>
          </cell>
          <cell r="B2106" t="str">
            <v>NG.08 - ARGAMASSA DE ALTA RESISTÊNCIA, TIPO MÉDIO - ESPESSURA 12MM</v>
          </cell>
          <cell r="C2106" t="str">
            <v>M2</v>
          </cell>
          <cell r="D2106">
            <v>159.19999999999999</v>
          </cell>
          <cell r="E2106" t="str">
            <v>SIURB-E Jan/26</v>
          </cell>
        </row>
        <row r="2107">
          <cell r="A2107">
            <v>13002009</v>
          </cell>
          <cell r="B2107" t="str">
            <v>CIMENTADO COM AGREGADO RECICLADO, COM CORANTE DESEMPENADO  ALISADO</v>
          </cell>
          <cell r="C2107" t="str">
            <v>M2</v>
          </cell>
          <cell r="D2107">
            <v>64.73</v>
          </cell>
          <cell r="E2107" t="str">
            <v>SIURB-E Jan/26</v>
          </cell>
        </row>
        <row r="2108">
          <cell r="A2108">
            <v>13002010</v>
          </cell>
          <cell r="B2108" t="str">
            <v>CIMENTADO COMUM COM AGREGADO RECICLADO, DESEMPENADO - ESPESSURA 20MM</v>
          </cell>
          <cell r="C2108" t="str">
            <v>M2</v>
          </cell>
          <cell r="D2108">
            <v>58.45</v>
          </cell>
          <cell r="E2108" t="str">
            <v>SIURB-E Jan/26</v>
          </cell>
        </row>
        <row r="2109">
          <cell r="A2109">
            <v>13002011</v>
          </cell>
          <cell r="B2109" t="str">
            <v>PISO ESTRUTURAL EM CONCRETO ARMADO - 7CM</v>
          </cell>
          <cell r="C2109" t="str">
            <v>M2</v>
          </cell>
          <cell r="D2109">
            <v>73.72</v>
          </cell>
          <cell r="E2109" t="str">
            <v>SIURB-E Jan/26</v>
          </cell>
        </row>
        <row r="2110">
          <cell r="A2110">
            <v>13002013</v>
          </cell>
          <cell r="B2110" t="str">
            <v xml:space="preserve"> CONTRAPISO CONVENCIONAL COM ESPESSURA ATÉ 4 CM</v>
          </cell>
          <cell r="C2110" t="str">
            <v>M2</v>
          </cell>
          <cell r="D2110">
            <v>42.98</v>
          </cell>
          <cell r="E2110" t="str">
            <v>SIURB-E Jan/26</v>
          </cell>
        </row>
        <row r="2111">
          <cell r="A2111">
            <v>13002037</v>
          </cell>
          <cell r="B2111" t="str">
            <v>MOSAICO PORTUGUÊS UMA OU DUAS CORES SOBRE BASE DE AREIA RECICLADA</v>
          </cell>
          <cell r="C2111" t="str">
            <v>M2</v>
          </cell>
          <cell r="D2111">
            <v>233.07</v>
          </cell>
          <cell r="E2111" t="str">
            <v>SIURB-E Jan/26</v>
          </cell>
        </row>
        <row r="2112">
          <cell r="A2112">
            <v>13002038</v>
          </cell>
          <cell r="B2112" t="str">
            <v>PISO CERÂMICO NÃO ESMALTADO ANTIDERRAPANTE  - ASSENTADO COM ARGAMASSA COMUM (PARA COZINHAS E REFEITÓRIOS)</v>
          </cell>
          <cell r="C2112" t="str">
            <v>M2</v>
          </cell>
          <cell r="D2112">
            <v>302.97000000000003</v>
          </cell>
          <cell r="E2112" t="str">
            <v>SIURB-E Jan/26</v>
          </cell>
        </row>
        <row r="2113">
          <cell r="A2113">
            <v>13002039</v>
          </cell>
          <cell r="B2113" t="str">
            <v>PISO CERÂMICO NÃO ESMALTADO ANTIDERRAPANTE - ASSENTADO COM ARGAMASSA COLANTE (PARA COZINHAS E REFEITÓRIOS)</v>
          </cell>
          <cell r="C2113" t="str">
            <v>M2</v>
          </cell>
          <cell r="D2113">
            <v>235.46</v>
          </cell>
          <cell r="E2113" t="str">
            <v>SIURB-E Jan/26</v>
          </cell>
        </row>
        <row r="2114">
          <cell r="A2114">
            <v>13002040</v>
          </cell>
          <cell r="B2114" t="str">
            <v>PISO CERÂMICO ESMALTADO  (PEI-5) - ASSENTADO COM ARGAMASSA COMUM</v>
          </cell>
          <cell r="C2114" t="str">
            <v>M2</v>
          </cell>
          <cell r="D2114">
            <v>170.19</v>
          </cell>
          <cell r="E2114" t="str">
            <v>SIURB-E Jan/26</v>
          </cell>
        </row>
        <row r="2115">
          <cell r="A2115">
            <v>13002042</v>
          </cell>
          <cell r="B2115" t="str">
            <v>PISO CERÂMICO ESMALTADO (PEI-5) - ASSENTADO COM ARGAMASSA COLANTE</v>
          </cell>
          <cell r="C2115" t="str">
            <v>M2</v>
          </cell>
          <cell r="D2115">
            <v>102.67</v>
          </cell>
          <cell r="E2115" t="str">
            <v>SIURB-E Jan/26</v>
          </cell>
        </row>
        <row r="2116">
          <cell r="A2116">
            <v>13002043</v>
          </cell>
          <cell r="B2116" t="str">
            <v>PISO PODOTÁTIL, ALERTA OU DIRECIONAL, EM BORRACHA SINTÉTICA ASSENTES COM COLA</v>
          </cell>
          <cell r="C2116" t="str">
            <v>M2</v>
          </cell>
          <cell r="D2116">
            <v>234.63</v>
          </cell>
          <cell r="E2116" t="str">
            <v>SIURB-E Jan/26</v>
          </cell>
        </row>
        <row r="2117">
          <cell r="A2117">
            <v>13002044</v>
          </cell>
          <cell r="B2117" t="str">
            <v>PISO PODOTÁTIL, ALERTA OU DIRECIONAL, EM BORRACHA SINTÉTICA ASSENTES COM ARGAMASSA</v>
          </cell>
          <cell r="C2117" t="str">
            <v>M2</v>
          </cell>
          <cell r="D2117">
            <v>475.23</v>
          </cell>
          <cell r="E2117" t="str">
            <v>SIURB-E Jan/26</v>
          </cell>
        </row>
        <row r="2118">
          <cell r="A2118">
            <v>13002046</v>
          </cell>
          <cell r="B2118" t="str">
            <v>PISO PODOTÁTIL, ALERTA DIRECIONAL, INTERTRAVADO 6CM</v>
          </cell>
          <cell r="C2118" t="str">
            <v>M2</v>
          </cell>
          <cell r="D2118">
            <v>152.21</v>
          </cell>
          <cell r="E2118" t="str">
            <v>SIURB-E Jan/26</v>
          </cell>
        </row>
        <row r="2119">
          <cell r="A2119">
            <v>13002047</v>
          </cell>
          <cell r="B2119" t="str">
            <v>PISO PODOTÁTIL, ALERTA OU DIRECIONAL, EM LADRILHO HIDRÁULICO</v>
          </cell>
          <cell r="C2119" t="str">
            <v>M2</v>
          </cell>
          <cell r="D2119">
            <v>170.15</v>
          </cell>
          <cell r="E2119" t="str">
            <v>SIURB-E Jan/26</v>
          </cell>
        </row>
        <row r="2120">
          <cell r="A2120">
            <v>13002054</v>
          </cell>
          <cell r="B2120" t="str">
            <v>PISO PODOTÁTIL COLORIDO, ALERTA OU DIRECIONAL VIBRO-PRENSADO - 3CM - SELADO</v>
          </cell>
          <cell r="C2120" t="str">
            <v>M2</v>
          </cell>
          <cell r="D2120">
            <v>239.1</v>
          </cell>
          <cell r="E2120" t="str">
            <v>SIURB-E Jan/26</v>
          </cell>
        </row>
        <row r="2121">
          <cell r="A2121">
            <v>13002058</v>
          </cell>
          <cell r="B2121" t="str">
            <v>PISO EM GRANITO CINZA MAUA, PLACAS - ESPESSURA 2CM</v>
          </cell>
          <cell r="C2121" t="str">
            <v>M2</v>
          </cell>
          <cell r="D2121">
            <v>525.6</v>
          </cell>
          <cell r="E2121" t="str">
            <v>SIURB-E Jan/26</v>
          </cell>
        </row>
        <row r="2122">
          <cell r="A2122">
            <v>13002060</v>
          </cell>
          <cell r="B2122" t="str">
            <v>GRANITO POLIDO, FORRAS DE 20MM - VERDE UBATUBA</v>
          </cell>
          <cell r="C2122" t="str">
            <v>M2</v>
          </cell>
          <cell r="D2122">
            <v>463.58</v>
          </cell>
          <cell r="E2122" t="str">
            <v>SIURB-E Jan/26</v>
          </cell>
        </row>
        <row r="2123">
          <cell r="A2123">
            <v>13002062</v>
          </cell>
          <cell r="B2123" t="str">
            <v>MÁRMORE POLIDO, FORRAS DE 20MM - BRANCO ESPIRITO SANTO</v>
          </cell>
          <cell r="C2123" t="str">
            <v>M2</v>
          </cell>
          <cell r="D2123">
            <v>542.1</v>
          </cell>
          <cell r="E2123" t="str">
            <v>SIURB-E Jan/26</v>
          </cell>
        </row>
        <row r="2124">
          <cell r="A2124">
            <v>13002063</v>
          </cell>
          <cell r="B2124" t="str">
            <v>REVESTIMENTO DE PISO EM PEDRA ARDÓSIA SELECIONADA</v>
          </cell>
          <cell r="C2124" t="str">
            <v>M2</v>
          </cell>
          <cell r="D2124">
            <v>85.48</v>
          </cell>
          <cell r="E2124" t="str">
            <v>SIURB-E Jan/26</v>
          </cell>
        </row>
        <row r="2125">
          <cell r="A2125">
            <v>13002072</v>
          </cell>
          <cell r="B2125" t="str">
            <v>PISO PORTÁTIL DE POLIPROPILENO EM QUADRAS DE TÊNIS - FORNECIMENTO E INSTALAÇÃO</v>
          </cell>
          <cell r="C2125" t="str">
            <v>M2</v>
          </cell>
          <cell r="D2125">
            <v>577.57000000000005</v>
          </cell>
          <cell r="E2125" t="str">
            <v>SIURB-E Jan/26</v>
          </cell>
        </row>
        <row r="2126">
          <cell r="A2126">
            <v>13002073</v>
          </cell>
          <cell r="B2126" t="str">
            <v xml:space="preserve"> PISO PORTÁTIL DE POLIPROPILENO EM QUADRAS POLIESPORTIVAS,
ÁREA EXTERNA - FORNECIMENTO E INSTALAÇÃO</v>
          </cell>
          <cell r="C2126" t="str">
            <v>M2</v>
          </cell>
          <cell r="D2126">
            <v>580.65</v>
          </cell>
          <cell r="E2126" t="str">
            <v>SIURB-E Jan/26</v>
          </cell>
        </row>
        <row r="2127">
          <cell r="A2127">
            <v>13002074</v>
          </cell>
          <cell r="B2127" t="str">
            <v xml:space="preserve"> PISO PORTÁTIL DE POLIPROPILENO EM QUADRAS POLIESPORTIVAS,
ÁREA INTERNA - FORNECIMENTO E INSTALAÇÃO</v>
          </cell>
          <cell r="C2127" t="str">
            <v>M2</v>
          </cell>
          <cell r="D2127">
            <v>576.16999999999996</v>
          </cell>
          <cell r="E2127" t="str">
            <v>SIURB-E Jan/26</v>
          </cell>
        </row>
        <row r="2128">
          <cell r="A2128">
            <v>13002087</v>
          </cell>
          <cell r="B2128" t="str">
            <v>PISO VINÍLICO CROMA OU SIMILAR 2,0 MM, EXCLUSIVE ARGAMASSA DE REGULARIZAÇÃO DA BASE</v>
          </cell>
          <cell r="C2128" t="str">
            <v>M2</v>
          </cell>
          <cell r="D2128">
            <v>171.46</v>
          </cell>
          <cell r="E2128" t="str">
            <v>SIURB-E Jan/26</v>
          </cell>
        </row>
        <row r="2129">
          <cell r="A2129">
            <v>13002088</v>
          </cell>
          <cell r="B2129" t="str">
            <v>PISO VINÍLICO CROMA OU SIMILAR - E=3,2 MM, EXCLUSIVE ARGAMASSA REGULARIZAÇÃO DA BASE</v>
          </cell>
          <cell r="C2129" t="str">
            <v>M2</v>
          </cell>
          <cell r="D2129">
            <v>261.95999999999998</v>
          </cell>
          <cell r="E2129" t="str">
            <v>SIURB-E Jan/26</v>
          </cell>
        </row>
        <row r="2130">
          <cell r="A2130">
            <v>13002090</v>
          </cell>
          <cell r="B2130" t="str">
            <v>CHAPAS DE BORRACHA SINTÉTICA ASSENTES COM COLA, E=4 A 5MM - LISAS</v>
          </cell>
          <cell r="C2130" t="str">
            <v>M2</v>
          </cell>
          <cell r="D2130">
            <v>161.07</v>
          </cell>
          <cell r="E2130" t="str">
            <v>SIURB-E Jan/26</v>
          </cell>
        </row>
        <row r="2131">
          <cell r="A2131">
            <v>13002091</v>
          </cell>
          <cell r="B2131" t="str">
            <v>CHAPAS DE BORRACHA SINTÉTICA ASSENTES COM COLA, E=4 A 5MM - COM RELEVO</v>
          </cell>
          <cell r="C2131" t="str">
            <v>M2</v>
          </cell>
          <cell r="D2131">
            <v>144.08000000000001</v>
          </cell>
          <cell r="E2131" t="str">
            <v>SIURB-E Jan/26</v>
          </cell>
        </row>
        <row r="2132">
          <cell r="A2132">
            <v>13002092</v>
          </cell>
          <cell r="B2132" t="str">
            <v>NS.13 - CHAPAS DE BORRACHA SINTÉTICA ASSENTES COM ARGAMASSA, E=8 A 10MM - LISAS</v>
          </cell>
          <cell r="C2132" t="str">
            <v>M2</v>
          </cell>
          <cell r="D2132">
            <v>275.97000000000003</v>
          </cell>
          <cell r="E2132" t="str">
            <v>SIURB-E Jan/26</v>
          </cell>
        </row>
        <row r="2133">
          <cell r="A2133">
            <v>13002093</v>
          </cell>
          <cell r="B2133" t="str">
            <v>NS.13 - CHAPAS DE BORRACHA SINTÉTICA ASSENTES COM ARGAMASSA, E=8 A 10MM - COM RELEVO</v>
          </cell>
          <cell r="C2133" t="str">
            <v>M2</v>
          </cell>
          <cell r="D2133">
            <v>325.33999999999997</v>
          </cell>
          <cell r="E2133" t="str">
            <v>SIURB-E Jan/26</v>
          </cell>
        </row>
        <row r="2134">
          <cell r="A2134">
            <v>13002101</v>
          </cell>
          <cell r="B2134" t="str">
            <v>NP.02 - CONTRAPISO AUTONIVELANTE, APLICADO SOBRE LAJE, ADERIDO - ESPESSURA ATÉ 4 CM</v>
          </cell>
          <cell r="C2134" t="str">
            <v>M2</v>
          </cell>
          <cell r="D2134">
            <v>37.130000000000003</v>
          </cell>
          <cell r="E2134" t="str">
            <v>SIURB-E Jan/26</v>
          </cell>
        </row>
        <row r="2135">
          <cell r="A2135">
            <v>13002102</v>
          </cell>
          <cell r="B2135" t="str">
            <v>CONTRAPISO CONVENCIONAL COM ESPESSURA ATÉ 4 CM</v>
          </cell>
          <cell r="C2135" t="str">
            <v>M2</v>
          </cell>
          <cell r="D2135">
            <v>42.98</v>
          </cell>
          <cell r="E2135" t="str">
            <v>SIURB-E Jan/26</v>
          </cell>
        </row>
        <row r="2136">
          <cell r="A2136">
            <v>13002103</v>
          </cell>
          <cell r="B2136" t="str">
            <v>CONTRAPISO EM ARGAMASSA PRONTA</v>
          </cell>
          <cell r="C2136" t="str">
            <v>M2</v>
          </cell>
          <cell r="D2136">
            <v>42.98</v>
          </cell>
          <cell r="E2136" t="str">
            <v>SIURB-E Jan/26</v>
          </cell>
        </row>
        <row r="2137">
          <cell r="A2137">
            <v>13003000</v>
          </cell>
          <cell r="B2137" t="str">
            <v>ARREMATE DE PISOS E ESCADAS</v>
          </cell>
          <cell r="C2137" t="str">
            <v>.</v>
          </cell>
          <cell r="D2137" t="str">
            <v>.</v>
          </cell>
          <cell r="E2137" t="str">
            <v>SIURB-E Jan/26</v>
          </cell>
        </row>
        <row r="2138">
          <cell r="A2138">
            <v>13003002</v>
          </cell>
          <cell r="B2138" t="str">
            <v>RODAPÉ DE ARGAMASSA DE CIMENTO E AREIA 1:3 - 10CM</v>
          </cell>
          <cell r="C2138" t="str">
            <v>M</v>
          </cell>
          <cell r="D2138">
            <v>12.92</v>
          </cell>
          <cell r="E2138" t="str">
            <v>SIURB-E Jan/26</v>
          </cell>
        </row>
        <row r="2139">
          <cell r="A2139">
            <v>13003004</v>
          </cell>
          <cell r="B2139" t="str">
            <v>RODAPÉ DE GRANILITE - 10CM</v>
          </cell>
          <cell r="C2139" t="str">
            <v>M</v>
          </cell>
          <cell r="D2139">
            <v>102.23</v>
          </cell>
          <cell r="E2139" t="str">
            <v>SIURB-E Jan/26</v>
          </cell>
        </row>
        <row r="2140">
          <cell r="A2140">
            <v>13003005</v>
          </cell>
          <cell r="B2140" t="str">
            <v>RODAPÉ DE GRANILITE - MEIA CANA, 10CM</v>
          </cell>
          <cell r="C2140" t="str">
            <v>M</v>
          </cell>
          <cell r="D2140">
            <v>85.3</v>
          </cell>
          <cell r="E2140" t="str">
            <v>SIURB-E Jan/26</v>
          </cell>
        </row>
        <row r="2141">
          <cell r="A2141">
            <v>13003007</v>
          </cell>
          <cell r="B2141" t="str">
            <v>RODAPÉ DE ARGAMASSA DE ALTA RESISTÊNCIA - MEIA CANA, 10CM</v>
          </cell>
          <cell r="C2141" t="str">
            <v>M</v>
          </cell>
          <cell r="D2141">
            <v>84.1</v>
          </cell>
          <cell r="E2141" t="str">
            <v>SIURB-E Jan/26</v>
          </cell>
        </row>
        <row r="2142">
          <cell r="A2142">
            <v>13003009</v>
          </cell>
          <cell r="B2142" t="str">
            <v>RODAPÉ CERÂMICO ESMALTADO PEIV 7CM À 10CM</v>
          </cell>
          <cell r="C2142" t="str">
            <v>M</v>
          </cell>
          <cell r="D2142">
            <v>27.21</v>
          </cell>
          <cell r="E2142" t="str">
            <v>SIURB-E Jan/26</v>
          </cell>
        </row>
        <row r="2143">
          <cell r="A2143">
            <v>13003027</v>
          </cell>
          <cell r="B2143" t="str">
            <v xml:space="preserve"> DA.09 - RODAPÉ DE MADEIRA - PADRÃO CUMARU 7CM</v>
          </cell>
          <cell r="C2143" t="str">
            <v>M</v>
          </cell>
          <cell r="D2143">
            <v>58.65</v>
          </cell>
          <cell r="E2143" t="str">
            <v>SIURB-E Jan/26</v>
          </cell>
        </row>
        <row r="2144">
          <cell r="A2144">
            <v>13003031</v>
          </cell>
          <cell r="B2144" t="str">
            <v>RODAPÉ DE FIBRO-VINIL - 7,5CM</v>
          </cell>
          <cell r="C2144" t="str">
            <v>M</v>
          </cell>
          <cell r="D2144">
            <v>37.270000000000003</v>
          </cell>
          <cell r="E2144" t="str">
            <v>SIURB-E Jan/26</v>
          </cell>
        </row>
        <row r="2145">
          <cell r="A2145">
            <v>13003035</v>
          </cell>
          <cell r="B2145" t="str">
            <v>RODAPÉ DE BORRACHA SINTÉTICA - BOLEADO, 7CM</v>
          </cell>
          <cell r="C2145" t="str">
            <v>M</v>
          </cell>
          <cell r="D2145">
            <v>41.63</v>
          </cell>
          <cell r="E2145" t="str">
            <v>SIURB-E Jan/26</v>
          </cell>
        </row>
        <row r="2146">
          <cell r="A2146">
            <v>13003036</v>
          </cell>
          <cell r="B2146" t="str">
            <v>DA.09 - RODAPÉ EM GRANITO CINZA MAUA, ESP. 2CM, ALT. 7CM</v>
          </cell>
          <cell r="C2146" t="str">
            <v>M</v>
          </cell>
          <cell r="D2146">
            <v>87.92</v>
          </cell>
          <cell r="E2146" t="str">
            <v>SIURB-E Jan/26</v>
          </cell>
        </row>
        <row r="2147">
          <cell r="A2147">
            <v>13003040</v>
          </cell>
          <cell r="B2147" t="str">
            <v>JUNTA PLÁSTICA PARA PISOS 3/4" X 1/8"</v>
          </cell>
          <cell r="C2147" t="str">
            <v>M</v>
          </cell>
          <cell r="D2147">
            <v>20.39</v>
          </cell>
          <cell r="E2147" t="str">
            <v>SIURB-E Jan/26</v>
          </cell>
        </row>
        <row r="2148">
          <cell r="A2148">
            <v>13003065</v>
          </cell>
          <cell r="B2148" t="str">
            <v>DEGRAUS DE ARGAMASSA DE CIMENTO E AREIA 1:3</v>
          </cell>
          <cell r="C2148" t="str">
            <v>M</v>
          </cell>
          <cell r="D2148">
            <v>54.1</v>
          </cell>
          <cell r="E2148" t="str">
            <v>SIURB-E Jan/26</v>
          </cell>
        </row>
        <row r="2149">
          <cell r="A2149">
            <v>13003067</v>
          </cell>
          <cell r="B2149" t="str">
            <v>DEGRAUS DE GRANILITE</v>
          </cell>
          <cell r="C2149" t="str">
            <v>M</v>
          </cell>
          <cell r="D2149">
            <v>130.91999999999999</v>
          </cell>
          <cell r="E2149" t="str">
            <v>SIURB-E Jan/26</v>
          </cell>
        </row>
        <row r="2150">
          <cell r="A2150">
            <v>13003069</v>
          </cell>
          <cell r="B2150" t="str">
            <v>DEGRAUS DE ARGAMASSA DE ALTA RESISTÊNCIA</v>
          </cell>
          <cell r="C2150" t="str">
            <v>M</v>
          </cell>
          <cell r="D2150">
            <v>109.56</v>
          </cell>
          <cell r="E2150" t="str">
            <v>SIURB-E Jan/26</v>
          </cell>
        </row>
        <row r="2151">
          <cell r="A2151">
            <v>13003085</v>
          </cell>
          <cell r="B2151" t="str">
            <v>DEGRAUS DE CHAPAS VINÍLICAS - ESPESSURA 2MM (INCLUSIVE ARGAMASSA DE REGULARIZAÇÃO DA BASE)</v>
          </cell>
          <cell r="C2151" t="str">
            <v>M</v>
          </cell>
          <cell r="D2151">
            <v>141.99</v>
          </cell>
          <cell r="E2151" t="str">
            <v>SIURB-E Jan/26</v>
          </cell>
        </row>
        <row r="2152">
          <cell r="A2152">
            <v>13003087</v>
          </cell>
          <cell r="B2152" t="str">
            <v>DEGRAUS DE CHAPAS DE BORRACHA SINTÉTICA - ESPESSURA 4 À 5MM</v>
          </cell>
          <cell r="C2152" t="str">
            <v>M</v>
          </cell>
          <cell r="D2152">
            <v>197.27</v>
          </cell>
          <cell r="E2152" t="str">
            <v>SIURB-E Jan/26</v>
          </cell>
        </row>
        <row r="2153">
          <cell r="A2153">
            <v>13003094</v>
          </cell>
          <cell r="B2153" t="str">
            <v>FITA ANTIDERRAPANTE, FAIXA COM LARGURA=5CM E ESPESSURA=2MM, APLICAÇÃO EM DEGRAU</v>
          </cell>
          <cell r="C2153" t="str">
            <v>M</v>
          </cell>
          <cell r="D2153">
            <v>14.46</v>
          </cell>
          <cell r="E2153" t="str">
            <v>SIURB-E Jan/26</v>
          </cell>
        </row>
        <row r="2154">
          <cell r="A2154">
            <v>13004000</v>
          </cell>
          <cell r="B2154" t="str">
            <v>SOLEIRAS</v>
          </cell>
          <cell r="C2154" t="str">
            <v>.</v>
          </cell>
          <cell r="D2154" t="str">
            <v>.</v>
          </cell>
          <cell r="E2154" t="str">
            <v>SIURB-E Jan/26</v>
          </cell>
        </row>
        <row r="2155">
          <cell r="A2155">
            <v>13004005</v>
          </cell>
          <cell r="B2155" t="str">
            <v>SOLEIRA PARA PORTA EM GRANITO CINZA SEM POLIMENTO (FOSCO)</v>
          </cell>
          <cell r="C2155" t="str">
            <v>M</v>
          </cell>
          <cell r="D2155">
            <v>103.67</v>
          </cell>
          <cell r="E2155" t="str">
            <v>SIURB-E Jan/26</v>
          </cell>
        </row>
        <row r="2156">
          <cell r="A2156">
            <v>13004006</v>
          </cell>
          <cell r="B2156" t="str">
            <v>SOLEIRA EM ARDÓSIA, E = 20 MM, L = 18 CM</v>
          </cell>
          <cell r="C2156" t="str">
            <v>M</v>
          </cell>
          <cell r="D2156">
            <v>114.76</v>
          </cell>
          <cell r="E2156" t="str">
            <v>SIURB-E Jan/26</v>
          </cell>
        </row>
        <row r="2157">
          <cell r="A2157">
            <v>13050000</v>
          </cell>
          <cell r="B2157" t="str">
            <v>DEMOLIÇÕES</v>
          </cell>
          <cell r="C2157" t="str">
            <v>.</v>
          </cell>
          <cell r="D2157" t="str">
            <v>.</v>
          </cell>
          <cell r="E2157" t="str">
            <v>SIURB-E Jan/26</v>
          </cell>
        </row>
        <row r="2158">
          <cell r="A2158">
            <v>13050001</v>
          </cell>
          <cell r="B2158" t="str">
            <v>DEMOLIÇÃO DE CONCRETO SIMPLES</v>
          </cell>
          <cell r="C2158" t="str">
            <v>M3</v>
          </cell>
          <cell r="D2158">
            <v>378.81</v>
          </cell>
          <cell r="E2158" t="str">
            <v>SIURB-E Jan/26</v>
          </cell>
        </row>
        <row r="2159">
          <cell r="A2159">
            <v>13050005</v>
          </cell>
          <cell r="B2159" t="str">
            <v>DEMOLIÇÃO DE ARGAMASSA, CERÂMICA OU SIMILAR INCLUSIVE ARGAMASSA DE REGULARIZAÇÃO</v>
          </cell>
          <cell r="C2159" t="str">
            <v>M2</v>
          </cell>
          <cell r="D2159">
            <v>43.71</v>
          </cell>
          <cell r="E2159" t="str">
            <v>SIURB-E Jan/26</v>
          </cell>
        </row>
        <row r="2160">
          <cell r="A2160">
            <v>13050010</v>
          </cell>
          <cell r="B2160" t="str">
            <v>DEMOLIÇÃO DE TACOS DE MADEIRA, INCLUSIVE ARGAMASSA DE ASSENTAMENTO</v>
          </cell>
          <cell r="C2160" t="str">
            <v>M2</v>
          </cell>
          <cell r="D2160">
            <v>29.14</v>
          </cell>
          <cell r="E2160" t="str">
            <v>SIURB-E Jan/26</v>
          </cell>
        </row>
        <row r="2161">
          <cell r="A2161">
            <v>13050012</v>
          </cell>
          <cell r="B2161" t="str">
            <v>DEMOLIÇÃO DE SOALHO DE MADEIRA, EXCLUSIVE VIGAMENTO</v>
          </cell>
          <cell r="C2161" t="str">
            <v>M2</v>
          </cell>
          <cell r="D2161">
            <v>29.14</v>
          </cell>
          <cell r="E2161" t="str">
            <v>SIURB-E Jan/26</v>
          </cell>
        </row>
        <row r="2162">
          <cell r="A2162">
            <v>13050014</v>
          </cell>
          <cell r="B2162" t="str">
            <v>DEMOLIÇÃO DE SOALHO DE MADEIRA, INCLUSIVE VIGAMENTO</v>
          </cell>
          <cell r="C2162" t="str">
            <v>M2</v>
          </cell>
          <cell r="D2162">
            <v>34.97</v>
          </cell>
          <cell r="E2162" t="str">
            <v>SIURB-E Jan/26</v>
          </cell>
        </row>
        <row r="2163">
          <cell r="A2163">
            <v>13050020</v>
          </cell>
          <cell r="B2163" t="str">
            <v>DEMOLIÇÃO DE FIBRO-VINIL OU BORRACHA SINTÉTICA, INCLUSIVE ARGAMASSA DE REGULARIZAÇÃO</v>
          </cell>
          <cell r="C2163" t="str">
            <v>M2</v>
          </cell>
          <cell r="D2163">
            <v>26.23</v>
          </cell>
          <cell r="E2163" t="str">
            <v>SIURB-E Jan/26</v>
          </cell>
        </row>
        <row r="2164">
          <cell r="A2164">
            <v>13050030</v>
          </cell>
          <cell r="B2164" t="str">
            <v>DEMOLIÇÃO DE RODAPÉS EM GERAL, INCLUSIVE ARGAMASSA DE ASSENTAMENTO</v>
          </cell>
          <cell r="C2164" t="str">
            <v>M</v>
          </cell>
          <cell r="D2164">
            <v>3.79</v>
          </cell>
          <cell r="E2164" t="str">
            <v>SIURB-E Jan/26</v>
          </cell>
        </row>
        <row r="2165">
          <cell r="A2165">
            <v>13050040</v>
          </cell>
          <cell r="B2165" t="str">
            <v>DEMOLIÇÃO DE DEGRAUS EM GERAL, INCLUSIVE ARGAMASSA DE ASSENTAMENTO</v>
          </cell>
          <cell r="C2165" t="str">
            <v>M</v>
          </cell>
          <cell r="D2165">
            <v>11.66</v>
          </cell>
          <cell r="E2165" t="str">
            <v>SIURB-E Jan/26</v>
          </cell>
        </row>
        <row r="2166">
          <cell r="A2166">
            <v>13050101</v>
          </cell>
          <cell r="B2166" t="str">
            <v>DEMOLIÇÃO MECANIZADA DE ARGAMASSA, CERÂMICA OU SIMILAR INCLUSIVE ARGAMASSA DE REGULARIZAÇÃO</v>
          </cell>
          <cell r="C2166" t="str">
            <v>M2</v>
          </cell>
          <cell r="D2166">
            <v>13.64</v>
          </cell>
          <cell r="E2166" t="str">
            <v>SIURB-E Jan/26</v>
          </cell>
        </row>
        <row r="2167">
          <cell r="A2167">
            <v>13060000</v>
          </cell>
          <cell r="B2167" t="str">
            <v>RETIRADAS</v>
          </cell>
          <cell r="C2167" t="str">
            <v>.</v>
          </cell>
          <cell r="D2167" t="str">
            <v>.</v>
          </cell>
          <cell r="E2167" t="str">
            <v>SIURB-E Jan/26</v>
          </cell>
        </row>
        <row r="2168">
          <cell r="A2168">
            <v>13060002</v>
          </cell>
          <cell r="B2168" t="str">
            <v>RETIRADA DE FORRAS DE PEDRAS NATURAIS - GRANITO OU MÁRMORE</v>
          </cell>
          <cell r="C2168" t="str">
            <v>M2</v>
          </cell>
          <cell r="D2168">
            <v>40.799999999999997</v>
          </cell>
          <cell r="E2168" t="str">
            <v>SIURB-E Jan/26</v>
          </cell>
        </row>
        <row r="2169">
          <cell r="A2169">
            <v>13060010</v>
          </cell>
          <cell r="B2169" t="str">
            <v>RETIRADA DE TACOS DE MADEIRA</v>
          </cell>
          <cell r="C2169" t="str">
            <v>M2</v>
          </cell>
          <cell r="D2169">
            <v>43.71</v>
          </cell>
          <cell r="E2169" t="str">
            <v>SIURB-E Jan/26</v>
          </cell>
        </row>
        <row r="2170">
          <cell r="A2170">
            <v>13060012</v>
          </cell>
          <cell r="B2170" t="str">
            <v>RETIRADA DE SOALHO DE MADEIRA, EXCLUSIVE VIGAMENTO</v>
          </cell>
          <cell r="C2170" t="str">
            <v>M2</v>
          </cell>
          <cell r="D2170">
            <v>42.83</v>
          </cell>
          <cell r="E2170" t="str">
            <v>SIURB-E Jan/26</v>
          </cell>
        </row>
        <row r="2171">
          <cell r="A2171">
            <v>13060014</v>
          </cell>
          <cell r="B2171" t="str">
            <v>RETIRADA DE SOALHO DE MADEIRA, INCLUSIVE VIGAMENTO</v>
          </cell>
          <cell r="C2171" t="str">
            <v>M2</v>
          </cell>
          <cell r="D2171">
            <v>51.39</v>
          </cell>
          <cell r="E2171" t="str">
            <v>SIURB-E Jan/26</v>
          </cell>
        </row>
        <row r="2172">
          <cell r="A2172">
            <v>13060020</v>
          </cell>
          <cell r="B2172" t="str">
            <v>RETIRADA DE FIBRO-VINIL</v>
          </cell>
          <cell r="C2172" t="str">
            <v>M2</v>
          </cell>
          <cell r="D2172">
            <v>41.45</v>
          </cell>
          <cell r="E2172" t="str">
            <v>SIURB-E Jan/26</v>
          </cell>
        </row>
        <row r="2173">
          <cell r="A2173">
            <v>13060030</v>
          </cell>
          <cell r="B2173" t="str">
            <v>RETIRADA DE RODAPÉS DE MADEIRA, INCLUSIVE CORDÃO</v>
          </cell>
          <cell r="C2173" t="str">
            <v>M</v>
          </cell>
          <cell r="D2173">
            <v>7.28</v>
          </cell>
          <cell r="E2173" t="str">
            <v>SIURB-E Jan/26</v>
          </cell>
        </row>
        <row r="2174">
          <cell r="A2174">
            <v>13070000</v>
          </cell>
          <cell r="B2174" t="str">
            <v>RECOLOCAÇÕES</v>
          </cell>
          <cell r="C2174" t="str">
            <v>.</v>
          </cell>
          <cell r="D2174" t="str">
            <v>.</v>
          </cell>
          <cell r="E2174" t="str">
            <v>SIURB-E Jan/26</v>
          </cell>
        </row>
        <row r="2175">
          <cell r="A2175">
            <v>13070010</v>
          </cell>
          <cell r="B2175" t="str">
            <v>RECOLOCAÇÃO DE TACOS DE MADEIRA</v>
          </cell>
          <cell r="C2175" t="str">
            <v>M2</v>
          </cell>
          <cell r="D2175">
            <v>121.95</v>
          </cell>
          <cell r="E2175" t="str">
            <v>SIURB-E Jan/26</v>
          </cell>
        </row>
        <row r="2176">
          <cell r="A2176">
            <v>13070012</v>
          </cell>
          <cell r="B2176" t="str">
            <v>RECOLOCAÇÃO DE SOALHO DE MADEIRA, EXCLUSIVE VIGAMENTO</v>
          </cell>
          <cell r="C2176" t="str">
            <v>M2</v>
          </cell>
          <cell r="D2176">
            <v>32.49</v>
          </cell>
          <cell r="E2176" t="str">
            <v>SIURB-E Jan/26</v>
          </cell>
        </row>
        <row r="2177">
          <cell r="A2177">
            <v>13070014</v>
          </cell>
          <cell r="B2177" t="str">
            <v>RECOLOCAÇÃO DE SOALHO DE MADEIRA, INCLUSIVE VIGAMENTO</v>
          </cell>
          <cell r="C2177" t="str">
            <v>M2</v>
          </cell>
          <cell r="D2177">
            <v>92.25</v>
          </cell>
          <cell r="E2177" t="str">
            <v>SIURB-E Jan/26</v>
          </cell>
        </row>
        <row r="2178">
          <cell r="A2178">
            <v>13070020</v>
          </cell>
          <cell r="B2178" t="str">
            <v>RECOLOCAÇÃO DE FIBRO-VINIL</v>
          </cell>
          <cell r="C2178" t="str">
            <v>M2</v>
          </cell>
          <cell r="D2178">
            <v>17.43</v>
          </cell>
          <cell r="E2178" t="str">
            <v>SIURB-E Jan/26</v>
          </cell>
        </row>
        <row r="2179">
          <cell r="A2179">
            <v>13070030</v>
          </cell>
          <cell r="B2179" t="str">
            <v>RECOLOCAÇÃO DE RODAPÉS DE MADEIRA, INCLUSIVE CORDÃO</v>
          </cell>
          <cell r="C2179" t="str">
            <v>M</v>
          </cell>
          <cell r="D2179">
            <v>27.4</v>
          </cell>
          <cell r="E2179" t="str">
            <v>SIURB-E Jan/26</v>
          </cell>
        </row>
        <row r="2180">
          <cell r="A2180">
            <v>13080000</v>
          </cell>
          <cell r="B2180" t="str">
            <v>SERVIÇOS PARCIAIS</v>
          </cell>
          <cell r="C2180" t="str">
            <v>.</v>
          </cell>
          <cell r="D2180" t="str">
            <v>.</v>
          </cell>
          <cell r="E2180" t="str">
            <v>SIURB-E Jan/26</v>
          </cell>
        </row>
        <row r="2181">
          <cell r="A2181">
            <v>13080015</v>
          </cell>
          <cell r="B2181" t="str">
            <v>COLAGEM DE TACOS SOLTOS - COM FORNECIMENTO DE TACOS</v>
          </cell>
          <cell r="C2181" t="str">
            <v>M2</v>
          </cell>
          <cell r="D2181">
            <v>429.92</v>
          </cell>
          <cell r="E2181" t="str">
            <v>SIURB-E Jan/26</v>
          </cell>
        </row>
        <row r="2182">
          <cell r="A2182">
            <v>13080016</v>
          </cell>
          <cell r="B2182" t="str">
            <v>COLAGEM DE TACOS SOLTOS - SEM FORNECIMENTO DE TACOS</v>
          </cell>
          <cell r="C2182" t="str">
            <v>M2</v>
          </cell>
          <cell r="D2182">
            <v>39.72</v>
          </cell>
          <cell r="E2182" t="str">
            <v>SIURB-E Jan/26</v>
          </cell>
        </row>
        <row r="2183">
          <cell r="A2183">
            <v>13080017</v>
          </cell>
          <cell r="B2183" t="str">
            <v>REPREGAMENTO DE ASSOALHO DE MADEIRA</v>
          </cell>
          <cell r="C2183" t="str">
            <v>M2</v>
          </cell>
          <cell r="D2183">
            <v>9.4700000000000006</v>
          </cell>
          <cell r="E2183" t="str">
            <v>SIURB-E Jan/26</v>
          </cell>
        </row>
        <row r="2184">
          <cell r="A2184">
            <v>13080018</v>
          </cell>
          <cell r="B2184" t="str">
            <v>TABUAS DE MADEIRA MACIÇA PARA ASSOALHO - CUMARU</v>
          </cell>
          <cell r="C2184" t="str">
            <v>M2</v>
          </cell>
          <cell r="D2184">
            <v>546.11</v>
          </cell>
          <cell r="E2184" t="str">
            <v>SIURB-E Jan/26</v>
          </cell>
        </row>
        <row r="2185">
          <cell r="A2185">
            <v>13080041</v>
          </cell>
          <cell r="B2185" t="str">
            <v>TESTEIRA DE BORRACHA SINTÉTICA PARA DEGRAUS</v>
          </cell>
          <cell r="C2185" t="str">
            <v>M</v>
          </cell>
          <cell r="D2185">
            <v>28.58</v>
          </cell>
          <cell r="E2185" t="str">
            <v>SIURB-E Jan/26</v>
          </cell>
        </row>
        <row r="2186">
          <cell r="A2186">
            <v>13080061</v>
          </cell>
          <cell r="B2186" t="str">
            <v>POLIMENTO DE PISO DE GRANILITE OU ARGAMASSA DE ALTA RESISTÊNCIA</v>
          </cell>
          <cell r="C2186" t="str">
            <v>M2</v>
          </cell>
          <cell r="D2186">
            <v>7.5</v>
          </cell>
          <cell r="E2186" t="str">
            <v>SIURB-E Jan/26</v>
          </cell>
        </row>
        <row r="2187">
          <cell r="A2187">
            <v>13080062</v>
          </cell>
          <cell r="B2187" t="str">
            <v>POLIMENTO DE PISO DE MÁRMORE</v>
          </cell>
          <cell r="C2187" t="str">
            <v>M2</v>
          </cell>
          <cell r="D2187">
            <v>7.5</v>
          </cell>
          <cell r="E2187" t="str">
            <v>SIURB-E Jan/26</v>
          </cell>
        </row>
        <row r="2188">
          <cell r="A2188">
            <v>13080070</v>
          </cell>
          <cell r="B2188" t="str">
            <v>RESINA ACRÍLICA PARA PISO GRANILITE</v>
          </cell>
          <cell r="C2188" t="str">
            <v>M2</v>
          </cell>
          <cell r="D2188">
            <v>35.03</v>
          </cell>
          <cell r="E2188" t="str">
            <v>SIURB-E Jan/26</v>
          </cell>
        </row>
        <row r="2189">
          <cell r="A2189">
            <v>13080071</v>
          </cell>
          <cell r="B2189" t="str">
            <v>RESINA EPÓXI PARA PISO GRANILITE</v>
          </cell>
          <cell r="C2189" t="str">
            <v>M2</v>
          </cell>
          <cell r="D2189">
            <v>56.8</v>
          </cell>
          <cell r="E2189" t="str">
            <v>SIURB-E Jan/26</v>
          </cell>
        </row>
        <row r="2190">
          <cell r="A2190">
            <v>13080072</v>
          </cell>
          <cell r="B2190" t="str">
            <v>RESINA POLIURETANO PARA PISO GRANILITE</v>
          </cell>
          <cell r="C2190" t="str">
            <v>M2</v>
          </cell>
          <cell r="D2190">
            <v>58.33</v>
          </cell>
          <cell r="E2190" t="str">
            <v>SIURB-E Jan/26</v>
          </cell>
        </row>
        <row r="2191">
          <cell r="A2191">
            <v>13080073</v>
          </cell>
          <cell r="B2191" t="str">
            <v>RESINA ACRÍLICA PARA DEGRAU DE GRANILITE</v>
          </cell>
          <cell r="C2191" t="str">
            <v>M</v>
          </cell>
          <cell r="D2191">
            <v>18.13</v>
          </cell>
          <cell r="E2191" t="str">
            <v>SIURB-E Jan/26</v>
          </cell>
        </row>
        <row r="2192">
          <cell r="A2192">
            <v>13080074</v>
          </cell>
          <cell r="B2192" t="str">
            <v>RESINA EPÓXI PARA DEGRAU DE GRANILITE</v>
          </cell>
          <cell r="C2192" t="str">
            <v>M</v>
          </cell>
          <cell r="D2192">
            <v>29.39</v>
          </cell>
          <cell r="E2192" t="str">
            <v>SIURB-E Jan/26</v>
          </cell>
        </row>
        <row r="2193">
          <cell r="A2193">
            <v>13080075</v>
          </cell>
          <cell r="B2193" t="str">
            <v>RESINA POLIURETANO PARA DEGRAU DE GRANILITE</v>
          </cell>
          <cell r="C2193" t="str">
            <v>M</v>
          </cell>
          <cell r="D2193">
            <v>30</v>
          </cell>
          <cell r="E2193" t="str">
            <v>SIURB-E Jan/26</v>
          </cell>
        </row>
        <row r="2194">
          <cell r="A2194">
            <v>13080076</v>
          </cell>
          <cell r="B2194" t="str">
            <v>LIMPEZA POR HIDROJATEAMENTO E REJUNTAMENTO DE PISO CERÂMICO TIPO GAIL OU SIMILAR</v>
          </cell>
          <cell r="C2194" t="str">
            <v>M2</v>
          </cell>
          <cell r="D2194">
            <v>35.18</v>
          </cell>
          <cell r="E2194" t="str">
            <v>SIURB-E Jan/26</v>
          </cell>
        </row>
        <row r="2195">
          <cell r="A2195">
            <v>13102001</v>
          </cell>
          <cell r="B2195" t="str">
            <v xml:space="preserve"> PISO ELEVADO COM ESTRUTURA CONTRAVENTADA EM SISTEMA METÁLICO - EXCLUSIVE PLACAS DE REVESTIMENTO</v>
          </cell>
          <cell r="C2195" t="str">
            <v>M2</v>
          </cell>
          <cell r="D2195">
            <v>511.36</v>
          </cell>
          <cell r="E2195" t="str">
            <v>SIURB-E Jan/26</v>
          </cell>
        </row>
        <row r="2196">
          <cell r="A2196">
            <v>13102002</v>
          </cell>
          <cell r="B2196" t="str">
            <v>PISO ELEVADO PARA USO EXTERNO COM ESTRUTURA DE PLACAS AUTOTRAVANTES E SUPORTES TELESCÓPICOS POLIMÉRICO (PLÁSTICO)</v>
          </cell>
          <cell r="C2196" t="str">
            <v>M2</v>
          </cell>
          <cell r="D2196">
            <v>564.87</v>
          </cell>
          <cell r="E2196" t="str">
            <v>SIURB-E Jan/26</v>
          </cell>
        </row>
        <row r="2197">
          <cell r="A2197">
            <v>13102004</v>
          </cell>
          <cell r="B2197" t="str">
            <v>PISO ELEVADO PARA USO INTERNO COM ESTRUTURA DE PLACAS AUTOTRAVANTES E SUPORTES TELESCÓPICOS POLIMÉRICO (PLÁSTICO)</v>
          </cell>
          <cell r="C2197" t="str">
            <v>M2</v>
          </cell>
          <cell r="D2197">
            <v>471.49</v>
          </cell>
          <cell r="E2197" t="str">
            <v>SIURB-E Jan/26</v>
          </cell>
        </row>
        <row r="2198">
          <cell r="A2198">
            <v>13102005</v>
          </cell>
          <cell r="B2198" t="str">
            <v>RECOLOCAÇÃO DE PLACAS DE PISO ELEVADO EM ÁREA INTERNA OU EXTERNA</v>
          </cell>
          <cell r="C2198" t="str">
            <v>M2</v>
          </cell>
          <cell r="D2198">
            <v>32.43</v>
          </cell>
          <cell r="E2198" t="str">
            <v>SIURB-E Jan/26</v>
          </cell>
        </row>
        <row r="2199">
          <cell r="A2199">
            <v>14000000</v>
          </cell>
          <cell r="B2199" t="str">
            <v>VIDROS</v>
          </cell>
          <cell r="E2199" t="str">
            <v>SIURB-E Jan/26</v>
          </cell>
        </row>
        <row r="2200">
          <cell r="A2200">
            <v>14001000</v>
          </cell>
          <cell r="B2200" t="str">
            <v>VIDROS ENCAIXILHADOS E ESPELHOS</v>
          </cell>
          <cell r="C2200" t="str">
            <v>.</v>
          </cell>
          <cell r="D2200" t="str">
            <v>.</v>
          </cell>
          <cell r="E2200" t="str">
            <v>SIURB-E Jan/26</v>
          </cell>
        </row>
        <row r="2201">
          <cell r="A2201">
            <v>14001003</v>
          </cell>
          <cell r="B2201" t="str">
            <v>VIDRO LISO COMUM, TRANSPARENTE INCOLOR - ESPESSURA 4MM</v>
          </cell>
          <cell r="C2201" t="str">
            <v>M2</v>
          </cell>
          <cell r="D2201">
            <v>184.53</v>
          </cell>
          <cell r="E2201" t="str">
            <v>SIURB-E Jan/26</v>
          </cell>
        </row>
        <row r="2202">
          <cell r="A2202">
            <v>14001004</v>
          </cell>
          <cell r="B2202" t="str">
            <v>VIDRO LISO COMUM, TRANSPARENTE INCOLOR - ESPESSURA 5MM</v>
          </cell>
          <cell r="C2202" t="str">
            <v>M2</v>
          </cell>
          <cell r="D2202">
            <v>202.79</v>
          </cell>
          <cell r="E2202" t="str">
            <v>SIURB-E Jan/26</v>
          </cell>
        </row>
        <row r="2203">
          <cell r="A2203">
            <v>14001005</v>
          </cell>
          <cell r="B2203" t="str">
            <v>VIDRO LISO COMUM, TRANSPARENTE INCOLOR - ESPESSURA 6MM</v>
          </cell>
          <cell r="C2203" t="str">
            <v>M2</v>
          </cell>
          <cell r="D2203">
            <v>196.68</v>
          </cell>
          <cell r="E2203" t="str">
            <v>SIURB-E Jan/26</v>
          </cell>
        </row>
        <row r="2204">
          <cell r="A2204">
            <v>14001011</v>
          </cell>
          <cell r="B2204" t="str">
            <v>VIDRO IMPRESSO COMUM, TRANSLÚCIDO INCOLOR - TIPO CANELADO, 4MM</v>
          </cell>
          <cell r="C2204" t="str">
            <v>M2</v>
          </cell>
          <cell r="D2204">
            <v>166.62</v>
          </cell>
          <cell r="E2204" t="str">
            <v>SIURB-E Jan/26</v>
          </cell>
        </row>
        <row r="2205">
          <cell r="A2205">
            <v>14001030</v>
          </cell>
          <cell r="B2205" t="str">
            <v>VIDRO LISO DE SEGURANÇA, LAMINADO INCOLOR - ESPESSURA 6MM</v>
          </cell>
          <cell r="C2205" t="str">
            <v>M2</v>
          </cell>
          <cell r="D2205">
            <v>393.09</v>
          </cell>
          <cell r="E2205" t="str">
            <v>SIURB-E Jan/26</v>
          </cell>
        </row>
        <row r="2206">
          <cell r="A2206">
            <v>14001037</v>
          </cell>
          <cell r="B2206" t="str">
            <v>VIDRO LISO DE SEGURANÇA, LAMINADO LEITOSO - ESPESSURA 6MM</v>
          </cell>
          <cell r="C2206" t="str">
            <v>M2</v>
          </cell>
          <cell r="D2206">
            <v>656.27</v>
          </cell>
          <cell r="E2206" t="str">
            <v>SIURB-E Jan/26</v>
          </cell>
        </row>
        <row r="2207">
          <cell r="A2207">
            <v>14001050</v>
          </cell>
          <cell r="B2207" t="str">
            <v>VIDRO LISO DE SEGURANÇA, TEMPERADO INCOLOR - ESPESSURA 6MM</v>
          </cell>
          <cell r="C2207" t="str">
            <v>M2</v>
          </cell>
          <cell r="D2207">
            <v>388.39</v>
          </cell>
          <cell r="E2207" t="str">
            <v>SIURB-E Jan/26</v>
          </cell>
        </row>
        <row r="2208">
          <cell r="A2208">
            <v>14001052</v>
          </cell>
          <cell r="B2208" t="str">
            <v>VIDRO LISO DE SEGURANÇA, TEMPERADO INCOLOR - ESPESSURA 10MM</v>
          </cell>
          <cell r="C2208" t="str">
            <v>M2</v>
          </cell>
          <cell r="D2208">
            <v>439.92</v>
          </cell>
          <cell r="E2208" t="str">
            <v>SIURB-E Jan/26</v>
          </cell>
        </row>
        <row r="2209">
          <cell r="A2209">
            <v>14001070</v>
          </cell>
          <cell r="B2209" t="str">
            <v>ESPELHO COMUM - ESPESSURA 3MM</v>
          </cell>
          <cell r="C2209" t="str">
            <v>M2</v>
          </cell>
          <cell r="D2209">
            <v>222.78</v>
          </cell>
          <cell r="E2209" t="str">
            <v>SIURB-E Jan/26</v>
          </cell>
        </row>
        <row r="2210">
          <cell r="A2210">
            <v>14001072</v>
          </cell>
          <cell r="B2210" t="str">
            <v>ESPELHO E=3MM COM MOLDURA DE ALUMÍNIO</v>
          </cell>
          <cell r="C2210" t="str">
            <v>M2</v>
          </cell>
          <cell r="D2210">
            <v>1033.28</v>
          </cell>
          <cell r="E2210" t="str">
            <v>SIURB-E Jan/26</v>
          </cell>
        </row>
        <row r="2211">
          <cell r="A2211">
            <v>14050000</v>
          </cell>
          <cell r="B2211" t="str">
            <v>DEMOLIÇÕES</v>
          </cell>
          <cell r="C2211" t="str">
            <v>.</v>
          </cell>
          <cell r="D2211" t="str">
            <v>.</v>
          </cell>
          <cell r="E2211" t="str">
            <v>SIURB-E Jan/26</v>
          </cell>
        </row>
        <row r="2212">
          <cell r="A2212">
            <v>14050001</v>
          </cell>
          <cell r="B2212" t="str">
            <v>DEMOLIÇÃO DE VIDROS ENCAIXILHADOS EM GERAL, INCLUSIVE LIMPEZA DO CAIXILHO</v>
          </cell>
          <cell r="C2212" t="str">
            <v>M2</v>
          </cell>
          <cell r="D2212">
            <v>103.1</v>
          </cell>
          <cell r="E2212" t="str">
            <v>SIURB-E Jan/26</v>
          </cell>
        </row>
        <row r="2213">
          <cell r="A2213">
            <v>14060000</v>
          </cell>
          <cell r="B2213" t="str">
            <v>RETIRADAS</v>
          </cell>
          <cell r="C2213" t="str">
            <v>.</v>
          </cell>
          <cell r="D2213" t="str">
            <v>.</v>
          </cell>
          <cell r="E2213" t="str">
            <v>SIURB-E Jan/26</v>
          </cell>
        </row>
        <row r="2214">
          <cell r="A2214">
            <v>14060001</v>
          </cell>
          <cell r="B2214" t="str">
            <v>RETIRADA DE VIDROS ENCAIXILHADOS EM GERAL, INCLUSIVE LIMPEZA DO JANELA</v>
          </cell>
          <cell r="C2214" t="str">
            <v>M2</v>
          </cell>
          <cell r="D2214">
            <v>94.34</v>
          </cell>
          <cell r="E2214" t="str">
            <v>SIURB-E Jan/26</v>
          </cell>
        </row>
        <row r="2215">
          <cell r="A2215">
            <v>14070000</v>
          </cell>
          <cell r="B2215" t="str">
            <v>RECOLOCAÇÕES</v>
          </cell>
          <cell r="C2215" t="str">
            <v>.</v>
          </cell>
          <cell r="D2215" t="str">
            <v>.</v>
          </cell>
          <cell r="E2215" t="str">
            <v>SIURB-E Jan/26</v>
          </cell>
        </row>
        <row r="2216">
          <cell r="A2216">
            <v>14070001</v>
          </cell>
          <cell r="B2216" t="str">
            <v>RECOLOCAÇÃO DE VIDROS ENCAIXILHADOS EM GERAL</v>
          </cell>
          <cell r="C2216" t="str">
            <v>M2</v>
          </cell>
          <cell r="D2216">
            <v>118.88</v>
          </cell>
          <cell r="E2216" t="str">
            <v>SIURB-E Jan/26</v>
          </cell>
        </row>
        <row r="2217">
          <cell r="A2217">
            <v>15000000</v>
          </cell>
          <cell r="B2217" t="str">
            <v>PINTURA</v>
          </cell>
          <cell r="E2217" t="str">
            <v>SIURB-E Jan/26</v>
          </cell>
        </row>
        <row r="2218">
          <cell r="A2218">
            <v>15001000</v>
          </cell>
          <cell r="B2218" t="str">
            <v>PINTURA EM ALVENARIA E CONCRETO</v>
          </cell>
          <cell r="C2218" t="str">
            <v>.</v>
          </cell>
          <cell r="D2218" t="str">
            <v>.</v>
          </cell>
          <cell r="E2218" t="str">
            <v>SIURB-E Jan/26</v>
          </cell>
        </row>
        <row r="2219">
          <cell r="A2219">
            <v>15001001</v>
          </cell>
          <cell r="B2219" t="str">
            <v>AGUADA DE CAL - CONCRETO OU REBOCO SEM MASSA CORRIDA, INTERIOR</v>
          </cell>
          <cell r="C2219" t="str">
            <v>M2</v>
          </cell>
          <cell r="D2219">
            <v>9.34</v>
          </cell>
          <cell r="E2219" t="str">
            <v>SIURB-E Jan/26</v>
          </cell>
        </row>
        <row r="2220">
          <cell r="A2220">
            <v>15001002</v>
          </cell>
          <cell r="B2220" t="str">
            <v>AGUADA DE CAL - CONCRETO OU REBOCO SEM MASSA CORRIDA, EXTERIOR</v>
          </cell>
          <cell r="C2220" t="str">
            <v>M2</v>
          </cell>
          <cell r="D2220">
            <v>12.78</v>
          </cell>
          <cell r="E2220" t="str">
            <v>SIURB-E Jan/26</v>
          </cell>
        </row>
        <row r="2221">
          <cell r="A2221">
            <v>15001008</v>
          </cell>
          <cell r="B2221" t="str">
            <v>TINTA HIDROFUGA A BASE DE CIMENTO - CONCRETO OU REBOCO SEM MASSA CORRIDA</v>
          </cell>
          <cell r="C2221" t="str">
            <v>M2</v>
          </cell>
          <cell r="D2221">
            <v>14.45</v>
          </cell>
          <cell r="E2221" t="str">
            <v>SIURB-E Jan/26</v>
          </cell>
        </row>
        <row r="2222">
          <cell r="A2222">
            <v>15001010</v>
          </cell>
          <cell r="B2222" t="str">
            <v>TINTA PVA (LÁTEX) - CONCRETO OU REBOCO SEM MASSA CORRIDA</v>
          </cell>
          <cell r="C2222" t="str">
            <v>M2</v>
          </cell>
          <cell r="D2222">
            <v>18.13</v>
          </cell>
          <cell r="E2222" t="str">
            <v>SIURB-E Jan/26</v>
          </cell>
        </row>
        <row r="2223">
          <cell r="A2223">
            <v>15001011</v>
          </cell>
          <cell r="B2223" t="str">
            <v>TINTA PVA (LÁTEX) - REBOCO COM MASSA CORRIDA</v>
          </cell>
          <cell r="C2223" t="str">
            <v>M2</v>
          </cell>
          <cell r="D2223">
            <v>44.12</v>
          </cell>
          <cell r="E2223" t="str">
            <v>SIURB-E Jan/26</v>
          </cell>
        </row>
        <row r="2224">
          <cell r="A2224">
            <v>15001015</v>
          </cell>
          <cell r="B2224" t="str">
            <v>TINTA ACRÍLICA - CONCRETO OU REBOCO SEM MASSA CORRIDA</v>
          </cell>
          <cell r="C2224" t="str">
            <v>M2</v>
          </cell>
          <cell r="D2224">
            <v>19.170000000000002</v>
          </cell>
          <cell r="E2224" t="str">
            <v>SIURB-E Jan/26</v>
          </cell>
        </row>
        <row r="2225">
          <cell r="A2225">
            <v>15001016</v>
          </cell>
          <cell r="B2225" t="str">
            <v>TINTA ACRÍLICA - REBOCO COM MASSA CORRIDA</v>
          </cell>
          <cell r="C2225" t="str">
            <v>M2</v>
          </cell>
          <cell r="D2225">
            <v>49.33</v>
          </cell>
          <cell r="E2225" t="str">
            <v>SIURB-E Jan/26</v>
          </cell>
        </row>
        <row r="2226">
          <cell r="A2226">
            <v>15001018</v>
          </cell>
          <cell r="B2226" t="str">
            <v>TINTA ACRÍLICA COR DE CONCRETO COM MASSA TEXTURA ACRÍLICA</v>
          </cell>
          <cell r="C2226" t="str">
            <v>M2</v>
          </cell>
          <cell r="D2226">
            <v>84.67</v>
          </cell>
          <cell r="E2226" t="str">
            <v>SIURB-E Jan/26</v>
          </cell>
        </row>
        <row r="2227">
          <cell r="A2227">
            <v>15001019</v>
          </cell>
          <cell r="B2227" t="str">
            <v>TINTA ACRÍLICA TEXTURADA</v>
          </cell>
          <cell r="C2227" t="str">
            <v>M2</v>
          </cell>
          <cell r="D2227">
            <v>27.82</v>
          </cell>
          <cell r="E2227" t="str">
            <v>SIURB-E Jan/26</v>
          </cell>
        </row>
        <row r="2228">
          <cell r="A2228">
            <v>15001023</v>
          </cell>
          <cell r="B2228" t="str">
            <v>TINTA ESMALTE SINTÉTICO - CONCRETO OU REBOCO SEM MASSA CORRIDA</v>
          </cell>
          <cell r="C2228" t="str">
            <v>M2</v>
          </cell>
          <cell r="D2228">
            <v>23.66</v>
          </cell>
          <cell r="E2228" t="str">
            <v>SIURB-E Jan/26</v>
          </cell>
        </row>
        <row r="2229">
          <cell r="A2229">
            <v>15001024</v>
          </cell>
          <cell r="B2229" t="str">
            <v>TINTA ESMALTE SINTÉTICO - CONCRETO OU REBOCO COM MASSA CORRIDA</v>
          </cell>
          <cell r="C2229" t="str">
            <v>M2</v>
          </cell>
          <cell r="D2229">
            <v>66.3</v>
          </cell>
          <cell r="E2229" t="str">
            <v>SIURB-E Jan/26</v>
          </cell>
        </row>
        <row r="2230">
          <cell r="A2230">
            <v>15001036</v>
          </cell>
          <cell r="B2230" t="str">
            <v>TINTA EPÓXI - REBOCO COM MASSA BASE EPÓXI</v>
          </cell>
          <cell r="C2230" t="str">
            <v>M2</v>
          </cell>
          <cell r="D2230">
            <v>237.61</v>
          </cell>
          <cell r="E2230" t="str">
            <v>SIURB-E Jan/26</v>
          </cell>
        </row>
        <row r="2231">
          <cell r="A2231">
            <v>15001070</v>
          </cell>
          <cell r="B2231" t="str">
            <v>HIDRO-REPELENTE A BASE DE SILICONE - CONCRETO OU ALVENARIA APARENTE (2 DEMÃOS)</v>
          </cell>
          <cell r="C2231" t="str">
            <v>M2</v>
          </cell>
          <cell r="D2231">
            <v>142.63</v>
          </cell>
          <cell r="E2231" t="str">
            <v>SIURB-E Jan/26</v>
          </cell>
        </row>
        <row r="2232">
          <cell r="A2232">
            <v>15001076</v>
          </cell>
          <cell r="B2232" t="str">
            <v>VERNIZ ACRÍLICO - CONCRETO APARENTE/ ALVENARIA</v>
          </cell>
          <cell r="C2232" t="str">
            <v>M2</v>
          </cell>
          <cell r="D2232">
            <v>37.549999999999997</v>
          </cell>
          <cell r="E2232" t="str">
            <v>SIURB-E Jan/26</v>
          </cell>
        </row>
        <row r="2233">
          <cell r="A2233">
            <v>15001077</v>
          </cell>
          <cell r="B2233" t="str">
            <v>APLICAÇÃO DE VERNIZ ANTI-PICHAÇÃO - BASE SOLVENTE - 2 DEMÃOS (REMOÇÃO DA PICHAÇÃO SOMENTE A SECO OU COM ÁGUA E SABÃO)</v>
          </cell>
          <cell r="C2233" t="str">
            <v>M2</v>
          </cell>
          <cell r="D2233">
            <v>44</v>
          </cell>
          <cell r="E2233" t="str">
            <v>SIURB-E Jan/26</v>
          </cell>
        </row>
        <row r="2234">
          <cell r="A2234">
            <v>15002000</v>
          </cell>
          <cell r="B2234" t="str">
            <v>PINTURA EM MADEIRA</v>
          </cell>
          <cell r="C2234" t="str">
            <v>.</v>
          </cell>
          <cell r="D2234" t="str">
            <v>.</v>
          </cell>
          <cell r="E2234" t="str">
            <v>SIURB-E Jan/26</v>
          </cell>
        </row>
        <row r="2235">
          <cell r="A2235">
            <v>15002010</v>
          </cell>
          <cell r="B2235" t="str">
            <v>ESMALTE SINTÉTICO - ESQUADRIAS E PEÇAS DE MARCENARIA, SEM EMASSAMENTO</v>
          </cell>
          <cell r="C2235" t="str">
            <v>M2</v>
          </cell>
          <cell r="D2235">
            <v>38.64</v>
          </cell>
          <cell r="E2235" t="str">
            <v>SIURB-E Jan/26</v>
          </cell>
        </row>
        <row r="2236">
          <cell r="A2236">
            <v>15002011</v>
          </cell>
          <cell r="B2236" t="str">
            <v>ESMALTE SINTÉTICO - ESQUADRIAS E PEÇAS DE MARCENARIA, COM EMASSAMENTO</v>
          </cell>
          <cell r="C2236" t="str">
            <v>M2</v>
          </cell>
          <cell r="D2236">
            <v>63.72</v>
          </cell>
          <cell r="E2236" t="str">
            <v>SIURB-E Jan/26</v>
          </cell>
        </row>
        <row r="2237">
          <cell r="A2237">
            <v>15002012</v>
          </cell>
          <cell r="B2237" t="str">
            <v>ESMALTE SINTÉTICO - ESTRUTURAS DE MADEIRA, SEM EMASSAMENTO</v>
          </cell>
          <cell r="C2237" t="str">
            <v>M2</v>
          </cell>
          <cell r="D2237">
            <v>19.57</v>
          </cell>
          <cell r="E2237" t="str">
            <v>SIURB-E Jan/26</v>
          </cell>
        </row>
        <row r="2238">
          <cell r="A2238">
            <v>15002014</v>
          </cell>
          <cell r="B2238" t="str">
            <v>ESMALTE SINTÉTICO - RODAPÉS, GUARNIÇÕES E MOLDURAS DE MADEIRA</v>
          </cell>
          <cell r="C2238" t="str">
            <v>M</v>
          </cell>
          <cell r="D2238">
            <v>6.99</v>
          </cell>
          <cell r="E2238" t="str">
            <v>SIURB-E Jan/26</v>
          </cell>
        </row>
        <row r="2239">
          <cell r="A2239">
            <v>15002040</v>
          </cell>
          <cell r="B2239" t="str">
            <v>LÍQUIDO IMUNIZANTE PARA MADEIRA A BASE DE PIRETROIDE DISSOLVIDO EM ISOPARAFINA - COM APLICAÇÃO</v>
          </cell>
          <cell r="C2239" t="str">
            <v>M2</v>
          </cell>
          <cell r="D2239">
            <v>37.92</v>
          </cell>
          <cell r="E2239" t="str">
            <v>SIURB-E Jan/26</v>
          </cell>
        </row>
        <row r="2240">
          <cell r="A2240">
            <v>15002060</v>
          </cell>
          <cell r="B2240" t="str">
            <v>VERNIZ A BASE DE POLIURETANO TIPO "MARÍTIMO" - ESQUADRIAS E PEÇAS DE MARCENARIA</v>
          </cell>
          <cell r="C2240" t="str">
            <v>M2</v>
          </cell>
          <cell r="D2240">
            <v>30.91</v>
          </cell>
          <cell r="E2240" t="str">
            <v>SIURB-E Jan/26</v>
          </cell>
        </row>
        <row r="2241">
          <cell r="A2241">
            <v>15003000</v>
          </cell>
          <cell r="B2241" t="str">
            <v>PINTURA EM METAL</v>
          </cell>
          <cell r="C2241" t="str">
            <v>.</v>
          </cell>
          <cell r="D2241" t="str">
            <v>.</v>
          </cell>
          <cell r="E2241" t="str">
            <v>SIURB-E Jan/26</v>
          </cell>
        </row>
        <row r="2242">
          <cell r="A2242">
            <v>15003004</v>
          </cell>
          <cell r="B2242" t="str">
            <v>TINTA BETUMINOSA - INTERIOR DE CALHAS, RUFOS E RINCÕES METÁLICOS</v>
          </cell>
          <cell r="C2242" t="str">
            <v>M</v>
          </cell>
          <cell r="D2242">
            <v>11.31</v>
          </cell>
          <cell r="E2242" t="str">
            <v>SIURB-E Jan/26</v>
          </cell>
        </row>
        <row r="2243">
          <cell r="A2243">
            <v>15003010</v>
          </cell>
          <cell r="B2243" t="str">
            <v>ESMALTE SINTÉTICO - ESQUADRIAS E PEÇAS DE SERRALHERIA</v>
          </cell>
          <cell r="C2243" t="str">
            <v>M2</v>
          </cell>
          <cell r="D2243">
            <v>55.08</v>
          </cell>
          <cell r="E2243" t="str">
            <v>SIURB-E Jan/26</v>
          </cell>
        </row>
        <row r="2244">
          <cell r="A2244">
            <v>15003012</v>
          </cell>
          <cell r="B2244" t="str">
            <v>ESMALTE SINTÉTICO - ESTRUTURAS METÁLICAS</v>
          </cell>
          <cell r="C2244" t="str">
            <v>M2</v>
          </cell>
          <cell r="D2244">
            <v>31.9</v>
          </cell>
          <cell r="E2244" t="str">
            <v>SIURB-E Jan/26</v>
          </cell>
        </row>
        <row r="2245">
          <cell r="A2245">
            <v>15003014</v>
          </cell>
          <cell r="B2245" t="str">
            <v>ESMALTE SINTÉTICO - EXTERIOR DE CALHAS, RUFOS E CONDUTORES</v>
          </cell>
          <cell r="C2245" t="str">
            <v>M</v>
          </cell>
          <cell r="D2245">
            <v>19.350000000000001</v>
          </cell>
          <cell r="E2245" t="str">
            <v>SIURB-E Jan/26</v>
          </cell>
        </row>
        <row r="2246">
          <cell r="A2246">
            <v>15003101</v>
          </cell>
          <cell r="B2246" t="str">
            <v>ESMALTE SINTÉTICO APLICADO DE FORMA MECÂNICA - ESQUADRIAS E PEÇAS DE SERRALHERIA</v>
          </cell>
          <cell r="C2246" t="str">
            <v>M2</v>
          </cell>
          <cell r="D2246">
            <v>21.86</v>
          </cell>
          <cell r="E2246" t="str">
            <v>SIURB-E Jan/26</v>
          </cell>
        </row>
        <row r="2247">
          <cell r="A2247">
            <v>15050000</v>
          </cell>
          <cell r="B2247" t="str">
            <v>DEMOLIÇÕES</v>
          </cell>
          <cell r="C2247" t="str">
            <v>.</v>
          </cell>
          <cell r="D2247" t="str">
            <v>.</v>
          </cell>
          <cell r="E2247" t="str">
            <v>SIURB-E Jan/26</v>
          </cell>
        </row>
        <row r="2248">
          <cell r="A2248">
            <v>15050001</v>
          </cell>
          <cell r="B2248" t="str">
            <v>REMOÇÃO DE AGUADA DE CAL OU TINTA A BASE DE CIMENTO - ESCOVA DE AÇO</v>
          </cell>
          <cell r="C2248" t="str">
            <v>M2</v>
          </cell>
          <cell r="D2248">
            <v>3.44</v>
          </cell>
          <cell r="E2248" t="str">
            <v>SIURB-E Jan/26</v>
          </cell>
        </row>
        <row r="2249">
          <cell r="A2249">
            <v>15050003</v>
          </cell>
          <cell r="B2249" t="str">
            <v>REMOÇÃO DE PINTURA EM ALVENARIA E CONCRETO - LIXA</v>
          </cell>
          <cell r="C2249" t="str">
            <v>M2</v>
          </cell>
          <cell r="D2249">
            <v>7.8</v>
          </cell>
          <cell r="E2249" t="str">
            <v>SIURB-E Jan/26</v>
          </cell>
        </row>
        <row r="2250">
          <cell r="A2250">
            <v>15050004</v>
          </cell>
          <cell r="B2250" t="str">
            <v>REMOÇÃO DE PINTURA EM ALVENARIA E CONCRETO - REMOVEDOR</v>
          </cell>
          <cell r="C2250" t="str">
            <v>M2</v>
          </cell>
          <cell r="D2250">
            <v>15.15</v>
          </cell>
          <cell r="E2250" t="str">
            <v>SIURB-E Jan/26</v>
          </cell>
        </row>
        <row r="2251">
          <cell r="A2251">
            <v>15050005</v>
          </cell>
          <cell r="B2251" t="str">
            <v>REMOÇÃO DE PINTURA EM CONCRETO - JATEAMENTO</v>
          </cell>
          <cell r="C2251" t="str">
            <v>M2</v>
          </cell>
          <cell r="D2251">
            <v>139.37</v>
          </cell>
          <cell r="E2251" t="str">
            <v>SIURB-E Jan/26</v>
          </cell>
        </row>
        <row r="2252">
          <cell r="A2252">
            <v>15050010</v>
          </cell>
          <cell r="B2252" t="str">
            <v>REMOÇÃO DE PINTURA EM ESQUADRIAS E FORROS DE MADEIRA - LIXA</v>
          </cell>
          <cell r="C2252" t="str">
            <v>M2</v>
          </cell>
          <cell r="D2252">
            <v>10.71</v>
          </cell>
          <cell r="E2252" t="str">
            <v>SIURB-E Jan/26</v>
          </cell>
        </row>
        <row r="2253">
          <cell r="A2253">
            <v>15050011</v>
          </cell>
          <cell r="B2253" t="str">
            <v>REMOÇÃO DE PINTURA EM ESQUADRIAS E FORROS DE MADEIRA - REMOVEDOR</v>
          </cell>
          <cell r="C2253" t="str">
            <v>M2</v>
          </cell>
          <cell r="D2253">
            <v>18.59</v>
          </cell>
          <cell r="E2253" t="str">
            <v>SIURB-E Jan/26</v>
          </cell>
        </row>
        <row r="2254">
          <cell r="A2254">
            <v>15050013</v>
          </cell>
          <cell r="B2254" t="str">
            <v>REMOÇÃO DE PINTURA EM RODAPÉS E MOLDURAS DE MADEIRA - LIXA</v>
          </cell>
          <cell r="C2254" t="str">
            <v>M</v>
          </cell>
          <cell r="D2254">
            <v>1.8</v>
          </cell>
          <cell r="E2254" t="str">
            <v>SIURB-E Jan/26</v>
          </cell>
        </row>
        <row r="2255">
          <cell r="A2255">
            <v>15050014</v>
          </cell>
          <cell r="B2255" t="str">
            <v>REMOÇÃO DE PINTURA EM RODAPÉS E MOLDURAS DE MADEIRA - REMOVEDOR</v>
          </cell>
          <cell r="C2255" t="str">
            <v>M</v>
          </cell>
          <cell r="D2255">
            <v>2.69</v>
          </cell>
          <cell r="E2255" t="str">
            <v>SIURB-E Jan/26</v>
          </cell>
        </row>
        <row r="2256">
          <cell r="A2256">
            <v>15050020</v>
          </cell>
          <cell r="B2256" t="str">
            <v>REMOÇÃO DE PINTURA EM ESQUADRIAS E PEÇAS DE SERRALHERIA - LIXA</v>
          </cell>
          <cell r="C2256" t="str">
            <v>M2</v>
          </cell>
          <cell r="D2256">
            <v>10.15</v>
          </cell>
          <cell r="E2256" t="str">
            <v>SIURB-E Jan/26</v>
          </cell>
        </row>
        <row r="2257">
          <cell r="A2257">
            <v>15050021</v>
          </cell>
          <cell r="B2257" t="str">
            <v>REMOÇÃO DE PINTURA EM ESQUADRIAS E PEÇAS DE SERRALHERIA - REMOVEDOR</v>
          </cell>
          <cell r="C2257" t="str">
            <v>M2</v>
          </cell>
          <cell r="D2257">
            <v>16.87</v>
          </cell>
          <cell r="E2257" t="str">
            <v>SIURB-E Jan/26</v>
          </cell>
        </row>
        <row r="2258">
          <cell r="A2258">
            <v>15050023</v>
          </cell>
          <cell r="B2258" t="str">
            <v>REMOÇÃO DE PINTURA EM ESTRUTURAS METÁLICAS - JATEAMENTO</v>
          </cell>
          <cell r="C2258" t="str">
            <v>M2</v>
          </cell>
          <cell r="D2258">
            <v>139.37</v>
          </cell>
          <cell r="E2258" t="str">
            <v>SIURB-E Jan/26</v>
          </cell>
        </row>
        <row r="2259">
          <cell r="A2259">
            <v>15080000</v>
          </cell>
          <cell r="B2259" t="str">
            <v>SERVIÇOS PARCIAIS</v>
          </cell>
          <cell r="C2259" t="str">
            <v>.</v>
          </cell>
          <cell r="D2259" t="str">
            <v>.</v>
          </cell>
          <cell r="E2259" t="str">
            <v>SIURB-E Jan/26</v>
          </cell>
        </row>
        <row r="2260">
          <cell r="A2260">
            <v>15080001</v>
          </cell>
          <cell r="B2260" t="str">
            <v>PVA (LÁTEX) - REPINTURA DE ALVENARIA E CONCRETO, COM RETOQUES DE MASSA</v>
          </cell>
          <cell r="C2260" t="str">
            <v>M2</v>
          </cell>
          <cell r="D2260">
            <v>23.68</v>
          </cell>
          <cell r="E2260" t="str">
            <v>SIURB-E Jan/26</v>
          </cell>
        </row>
        <row r="2261">
          <cell r="A2261">
            <v>15080005</v>
          </cell>
          <cell r="B2261" t="str">
            <v>TINTA ACRÍLICA - REPINTURA DE ALVENARIA E CONCRETO COM RETOQUE DE MASSA</v>
          </cell>
          <cell r="C2261" t="str">
            <v>M2</v>
          </cell>
          <cell r="D2261">
            <v>25.33</v>
          </cell>
          <cell r="E2261" t="str">
            <v>SIURB-E Jan/26</v>
          </cell>
        </row>
        <row r="2262">
          <cell r="A2262">
            <v>15080030</v>
          </cell>
          <cell r="B2262" t="str">
            <v>ESMALTE SINTÉTICO - REPINTURA DE ESQUADRIAS DE MADEIRA</v>
          </cell>
          <cell r="C2262" t="str">
            <v>M2</v>
          </cell>
          <cell r="D2262">
            <v>23.88</v>
          </cell>
          <cell r="E2262" t="str">
            <v>SIURB-E Jan/26</v>
          </cell>
        </row>
        <row r="2263">
          <cell r="A2263">
            <v>15080031</v>
          </cell>
          <cell r="B2263" t="str">
            <v>ESMALTE SINTÉTICO - REPINTURA DE ESTRUTURAS DE MADEIRA</v>
          </cell>
          <cell r="C2263" t="str">
            <v>M2</v>
          </cell>
          <cell r="D2263">
            <v>16.5</v>
          </cell>
          <cell r="E2263" t="str">
            <v>SIURB-E Jan/26</v>
          </cell>
        </row>
        <row r="2264">
          <cell r="A2264">
            <v>15080032</v>
          </cell>
          <cell r="B2264" t="str">
            <v>ESMALTE SINTÉTICO - REPINTURA DE FORROS DE MADEIRA</v>
          </cell>
          <cell r="C2264" t="str">
            <v>M2</v>
          </cell>
          <cell r="D2264">
            <v>25.6</v>
          </cell>
          <cell r="E2264" t="str">
            <v>SIURB-E Jan/26</v>
          </cell>
        </row>
        <row r="2265">
          <cell r="A2265">
            <v>15080033</v>
          </cell>
          <cell r="B2265" t="str">
            <v>ESMALTE SINTÉTICO - REPINTURA DE RODAPÉS E MOLDURAS DE MADEIRA</v>
          </cell>
          <cell r="C2265" t="str">
            <v>M</v>
          </cell>
          <cell r="D2265">
            <v>4.3600000000000003</v>
          </cell>
          <cell r="E2265" t="str">
            <v>SIURB-E Jan/26</v>
          </cell>
        </row>
        <row r="2266">
          <cell r="A2266">
            <v>15080034</v>
          </cell>
          <cell r="B2266" t="str">
            <v>ESMALTE SINTÉTICO - REPINTURA DE ESQUADRIAS METÁLICAS</v>
          </cell>
          <cell r="C2266" t="str">
            <v>M2</v>
          </cell>
          <cell r="D2266">
            <v>27.95</v>
          </cell>
          <cell r="E2266" t="str">
            <v>SIURB-E Jan/26</v>
          </cell>
        </row>
        <row r="2267">
          <cell r="A2267">
            <v>17000000</v>
          </cell>
          <cell r="B2267" t="str">
            <v>SERV.COMPLEMENTARES</v>
          </cell>
          <cell r="E2267" t="str">
            <v>SIURB-E Jan/26</v>
          </cell>
        </row>
        <row r="2268">
          <cell r="A2268">
            <v>17001000</v>
          </cell>
          <cell r="B2268" t="str">
            <v>FECHAMENTOS</v>
          </cell>
          <cell r="C2268" t="str">
            <v>.</v>
          </cell>
          <cell r="D2268" t="str">
            <v>.</v>
          </cell>
          <cell r="E2268" t="str">
            <v>SIURB-E Jan/26</v>
          </cell>
        </row>
        <row r="2269">
          <cell r="A2269">
            <v>17001027</v>
          </cell>
          <cell r="B2269" t="str">
            <v>FP.04 - ALAMBRADO EM TUBO GALVANIZADO E TELA GALVANIZADA H=2,00M</v>
          </cell>
          <cell r="C2269" t="str">
            <v>M</v>
          </cell>
          <cell r="D2269">
            <v>590.05999999999995</v>
          </cell>
          <cell r="E2269" t="str">
            <v>SIURB-E Jan/26</v>
          </cell>
        </row>
        <row r="2270">
          <cell r="A2270">
            <v>17001028</v>
          </cell>
          <cell r="B2270" t="str">
            <v>FP.05 - ALAMBRADO EM TUBO GALVANIZADO E TELA GALVANIZADA H=1,00M</v>
          </cell>
          <cell r="C2270" t="str">
            <v>M</v>
          </cell>
          <cell r="D2270">
            <v>236.86</v>
          </cell>
          <cell r="E2270" t="str">
            <v>SIURB-E Jan/26</v>
          </cell>
        </row>
        <row r="2271">
          <cell r="A2271">
            <v>17001029</v>
          </cell>
          <cell r="B2271" t="str">
            <v>FP.03 - ALAMBRADO PARA QUADRAS DE ESPORTE - GP.6/EDIF - TG/4,5M</v>
          </cell>
          <cell r="C2271" t="str">
            <v>M</v>
          </cell>
          <cell r="D2271">
            <v>837.07</v>
          </cell>
          <cell r="E2271" t="str">
            <v>SIURB-E Jan/26</v>
          </cell>
        </row>
        <row r="2272">
          <cell r="A2272">
            <v>17001030</v>
          </cell>
          <cell r="B2272" t="str">
            <v>FP.07 - GRADIL DE FERRO PERFILADO - GE-1/EDIF</v>
          </cell>
          <cell r="C2272" t="str">
            <v>M</v>
          </cell>
          <cell r="D2272">
            <v>909.93</v>
          </cell>
          <cell r="E2272" t="str">
            <v>SIURB-E Jan/26</v>
          </cell>
        </row>
        <row r="2273">
          <cell r="A2273">
            <v>17001031</v>
          </cell>
          <cell r="B2273" t="str">
            <v>FP.01 - GRADIL DE FERRO PERFILADO, TIPO PARQUE SEM MURETA - GP-5/DEPAVE</v>
          </cell>
          <cell r="C2273" t="str">
            <v>M</v>
          </cell>
          <cell r="D2273">
            <v>1486.61</v>
          </cell>
          <cell r="E2273" t="str">
            <v>SIURB-E Jan/26</v>
          </cell>
        </row>
        <row r="2274">
          <cell r="A2274">
            <v>17001032</v>
          </cell>
          <cell r="B2274" t="str">
            <v>FP.02 - GRADIL DE FERRO PERFILADO, TIPO PARQUE COM MURETA - GPM-1/DEPAVE</v>
          </cell>
          <cell r="C2274" t="str">
            <v>M</v>
          </cell>
          <cell r="D2274">
            <v>1620.81</v>
          </cell>
          <cell r="E2274" t="str">
            <v>SIURB-E Jan/26</v>
          </cell>
        </row>
        <row r="2275">
          <cell r="A2275">
            <v>17001033</v>
          </cell>
          <cell r="B2275" t="str">
            <v>FP.06 - GRADIL/PEITORIL DE FERRO PERFILADO H=1,00M</v>
          </cell>
          <cell r="C2275" t="str">
            <v>M</v>
          </cell>
          <cell r="D2275">
            <v>355.66</v>
          </cell>
          <cell r="E2275" t="str">
            <v>SIURB-E Jan/26</v>
          </cell>
        </row>
        <row r="2276">
          <cell r="A2276">
            <v>17001034</v>
          </cell>
          <cell r="B2276" t="str">
            <v>PP.38 - PORTÃO DE FERRO PERFILADO, TIPO PARQUE (GP.5/GPM1) 2,00M, 1 FOLHA</v>
          </cell>
          <cell r="C2276" t="str">
            <v>UN</v>
          </cell>
          <cell r="D2276">
            <v>4128.66</v>
          </cell>
          <cell r="E2276" t="str">
            <v>SIURB-E Jan/26</v>
          </cell>
        </row>
        <row r="2277">
          <cell r="A2277">
            <v>17001035</v>
          </cell>
          <cell r="B2277" t="str">
            <v>PP.37 - PORTÃO DE FERRO PERFILADO, TIPO PARQUE (GP.5/GPM.1) 1,50M, 1 FOLHA</v>
          </cell>
          <cell r="C2277" t="str">
            <v>UN</v>
          </cell>
          <cell r="D2277">
            <v>3556.97</v>
          </cell>
          <cell r="E2277" t="str">
            <v>SIURB-E Jan/26</v>
          </cell>
        </row>
        <row r="2278">
          <cell r="A2278">
            <v>17001036</v>
          </cell>
          <cell r="B2278" t="str">
            <v>PP.39/PP.40 - PORTÃO DE FERRO PERFILADO TIPO PARQUE (GP.5/GPM1) 3,0M, 1 OU 2 FOLHAS</v>
          </cell>
          <cell r="C2278" t="str">
            <v>UN</v>
          </cell>
          <cell r="D2278">
            <v>5591.87</v>
          </cell>
          <cell r="E2278" t="str">
            <v>SIURB-E Jan/26</v>
          </cell>
        </row>
        <row r="2279">
          <cell r="A2279">
            <v>17001037</v>
          </cell>
          <cell r="B2279" t="str">
            <v>PP.41 - PORTÃO DE FERRO PERFILADO, TIPO PARQUE (GP-5/GPM-1) 4,00M, 2 FOLHAS</v>
          </cell>
          <cell r="C2279" t="str">
            <v>UN</v>
          </cell>
          <cell r="D2279">
            <v>6690.75</v>
          </cell>
          <cell r="E2279" t="str">
            <v>SIURB-E Jan/26</v>
          </cell>
        </row>
        <row r="2280">
          <cell r="A2280">
            <v>17001038</v>
          </cell>
          <cell r="B2280" t="str">
            <v>PP.42 - PORTÃO DE FERRO PERFILADO, TIPO PARQUE (GP-5/GPM-1) 6,00M, 2 FOLHAS</v>
          </cell>
          <cell r="C2280" t="str">
            <v>UN</v>
          </cell>
          <cell r="D2280">
            <v>9099.2099999999991</v>
          </cell>
          <cell r="E2280" t="str">
            <v>SIURB-E Jan/26</v>
          </cell>
        </row>
        <row r="2281">
          <cell r="A2281">
            <v>17001040</v>
          </cell>
          <cell r="B2281" t="str">
            <v>PP.15/19 - PORTÃO EM FERRO PERFILADO COM CHAPA, 1 FOLHA</v>
          </cell>
          <cell r="C2281" t="str">
            <v>M2</v>
          </cell>
          <cell r="D2281">
            <v>714.53</v>
          </cell>
          <cell r="E2281" t="str">
            <v>SIURB-E Jan/26</v>
          </cell>
        </row>
        <row r="2282">
          <cell r="A2282">
            <v>17001041</v>
          </cell>
          <cell r="B2282" t="str">
            <v>PP.20/24 - PORTÃO EM FERRO PERFILADO COM TELA, 1 FOLHA</v>
          </cell>
          <cell r="C2282" t="str">
            <v>M2</v>
          </cell>
          <cell r="D2282">
            <v>548.89</v>
          </cell>
          <cell r="E2282" t="str">
            <v>SIURB-E Jan/26</v>
          </cell>
        </row>
        <row r="2283">
          <cell r="A2283">
            <v>17001042</v>
          </cell>
          <cell r="B2283" t="str">
            <v>PP.25/29 - PORTÃO EM FERRO PERFILADO COM CHAPA, 2 FOLHAS</v>
          </cell>
          <cell r="C2283" t="str">
            <v>M2</v>
          </cell>
          <cell r="D2283">
            <v>709.65</v>
          </cell>
          <cell r="E2283" t="str">
            <v>SIURB-E Jan/26</v>
          </cell>
        </row>
        <row r="2284">
          <cell r="A2284">
            <v>17001043</v>
          </cell>
          <cell r="B2284" t="str">
            <v>PP.30/34 - PORTÃO EM FERRO PERFILADO COM TELA, 2 FOLHAS</v>
          </cell>
          <cell r="C2284" t="str">
            <v>M2</v>
          </cell>
          <cell r="D2284">
            <v>541.96</v>
          </cell>
          <cell r="E2284" t="str">
            <v>SIURB-E Jan/26</v>
          </cell>
        </row>
        <row r="2285">
          <cell r="A2285">
            <v>17001044</v>
          </cell>
          <cell r="B2285" t="str">
            <v>PP.43/44 - PORTÃO EM FERRO PERFILADO COM CHAPA, 1 FOLHA, H=1,00M</v>
          </cell>
          <cell r="C2285" t="str">
            <v>M2</v>
          </cell>
          <cell r="D2285">
            <v>740.19</v>
          </cell>
          <cell r="E2285" t="str">
            <v>SIURB-E Jan/26</v>
          </cell>
        </row>
        <row r="2286">
          <cell r="A2286">
            <v>17001045</v>
          </cell>
          <cell r="B2286" t="str">
            <v>PP.45/46 - PORTÃO EM FERRO PERFILADO COM TELA, 1 FOLHA, H=1,00M</v>
          </cell>
          <cell r="C2286" t="str">
            <v>M2</v>
          </cell>
          <cell r="D2286">
            <v>576.45000000000005</v>
          </cell>
          <cell r="E2286" t="str">
            <v>SIURB-E Jan/26</v>
          </cell>
        </row>
        <row r="2287">
          <cell r="A2287">
            <v>17001064</v>
          </cell>
          <cell r="B2287" t="str">
            <v>FV.15/16 - MURO DE FECHO EM BLOCOS E ESTRUTURA DE CONCRETO, FUNDAÇÃO COM BROCAS</v>
          </cell>
          <cell r="C2287" t="str">
            <v>M</v>
          </cell>
          <cell r="D2287">
            <v>899.62</v>
          </cell>
          <cell r="E2287" t="str">
            <v>SIURB-E Jan/26</v>
          </cell>
        </row>
        <row r="2288">
          <cell r="A2288">
            <v>17001070</v>
          </cell>
          <cell r="B2288" t="str">
            <v>MURO DE ARRIMO H=1,40M, COM DRENAGEM</v>
          </cell>
          <cell r="C2288" t="str">
            <v>M</v>
          </cell>
          <cell r="D2288">
            <v>2663.36</v>
          </cell>
          <cell r="E2288" t="str">
            <v>SIURB-E Jan/26</v>
          </cell>
        </row>
        <row r="2289">
          <cell r="A2289">
            <v>17001071</v>
          </cell>
          <cell r="B2289" t="str">
            <v>MURO DE ARRIMO H=2,50M, COM DRENAGEM</v>
          </cell>
          <cell r="C2289" t="str">
            <v>M</v>
          </cell>
          <cell r="D2289">
            <v>4572.8500000000004</v>
          </cell>
          <cell r="E2289" t="str">
            <v>SIURB-E Jan/26</v>
          </cell>
        </row>
        <row r="2290">
          <cell r="A2290">
            <v>17001072</v>
          </cell>
          <cell r="B2290" t="str">
            <v>MURO DE ARRIMO H=3,50M, COM DRENAGEM</v>
          </cell>
          <cell r="C2290" t="str">
            <v>M</v>
          </cell>
          <cell r="D2290">
            <v>8465.5400000000009</v>
          </cell>
          <cell r="E2290" t="str">
            <v>SIURB-E Jan/26</v>
          </cell>
        </row>
        <row r="2291">
          <cell r="A2291">
            <v>17001073</v>
          </cell>
          <cell r="B2291" t="str">
            <v>MURO DE ARRIMO H=4,50M, COM DRENAGEM</v>
          </cell>
          <cell r="C2291" t="str">
            <v>M</v>
          </cell>
          <cell r="D2291">
            <v>10000.540000000001</v>
          </cell>
          <cell r="E2291" t="str">
            <v>SIURB-E Jan/26</v>
          </cell>
        </row>
        <row r="2292">
          <cell r="A2292">
            <v>17001076</v>
          </cell>
          <cell r="B2292" t="str">
            <v>FV.08 - MURETA DE BLOCOS DE CONCRETO</v>
          </cell>
          <cell r="C2292" t="str">
            <v>M</v>
          </cell>
          <cell r="D2292">
            <v>497.19</v>
          </cell>
          <cell r="E2292" t="str">
            <v>SIURB-E Jan/26</v>
          </cell>
        </row>
        <row r="2293">
          <cell r="A2293">
            <v>17001080</v>
          </cell>
          <cell r="B2293" t="str">
            <v>FV.12/13 - MURETA DE ARRIMO EM BLOCOS DE CONCRETO, H=1,00 M</v>
          </cell>
          <cell r="C2293" t="str">
            <v>M</v>
          </cell>
          <cell r="D2293">
            <v>1234.32</v>
          </cell>
          <cell r="E2293" t="str">
            <v>SIURB-E Jan/26</v>
          </cell>
        </row>
        <row r="2294">
          <cell r="A2294">
            <v>17001081</v>
          </cell>
          <cell r="B2294" t="str">
            <v>FV.14 - MURETA DE ARRIMO EM BLOCOS DE CONCRETO H=1,00M - CHAPISCADO</v>
          </cell>
          <cell r="C2294" t="str">
            <v>M</v>
          </cell>
          <cell r="D2294">
            <v>1247.29</v>
          </cell>
          <cell r="E2294" t="str">
            <v>SIURB-E Jan/26</v>
          </cell>
        </row>
        <row r="2295">
          <cell r="A2295">
            <v>17001082</v>
          </cell>
          <cell r="B2295" t="str">
            <v>FV15/16 - MURO FECHO EM BLOCO E ESTRUT. CONCRETO FUND. EM BROCAS (H=2,5M)</v>
          </cell>
          <cell r="C2295" t="str">
            <v>M</v>
          </cell>
          <cell r="D2295">
            <v>1136.33</v>
          </cell>
          <cell r="E2295" t="str">
            <v>SIURB-E Jan/26</v>
          </cell>
        </row>
        <row r="2296">
          <cell r="A2296">
            <v>17001083</v>
          </cell>
          <cell r="B2296" t="str">
            <v>MURETA EM BLOCOS DE CONCRETO H=0,50M (REVESTIDO)</v>
          </cell>
          <cell r="C2296" t="str">
            <v>M</v>
          </cell>
          <cell r="D2296">
            <v>225.93</v>
          </cell>
          <cell r="E2296" t="str">
            <v>SIURB-E Jan/26</v>
          </cell>
        </row>
        <row r="2297">
          <cell r="A2297">
            <v>17001090</v>
          </cell>
          <cell r="B2297" t="str">
            <v>GRADIL DE FERRO GALVANIZADO ELETROFUNDIDO - BARRA 25X2MM - MALHA 65X132MM - MONTANTE COM DISTÂNCIA DE 1650MM - SEM PINTURA</v>
          </cell>
          <cell r="C2297" t="str">
            <v>M2</v>
          </cell>
          <cell r="D2297">
            <v>295.14999999999998</v>
          </cell>
          <cell r="E2297" t="str">
            <v>SIURB-E Jan/26</v>
          </cell>
        </row>
        <row r="2298">
          <cell r="A2298">
            <v>17001091</v>
          </cell>
          <cell r="B2298" t="str">
            <v>GRADIL DE FERRO GALVANIZADO ELETROFUNDIDO - BARRA 25X2MM - MALHA 65X132MM - MONTANTE COM DISTÂNCIA DE 1650MM - COM PINTURA</v>
          </cell>
          <cell r="C2298" t="str">
            <v>M2</v>
          </cell>
          <cell r="D2298">
            <v>332.94</v>
          </cell>
          <cell r="E2298" t="str">
            <v>SIURB-E Jan/26</v>
          </cell>
        </row>
        <row r="2299">
          <cell r="A2299">
            <v>17001092</v>
          </cell>
          <cell r="B2299" t="str">
            <v>PORTÃO EM FERRO GALVANIZADO ELETROFUNDIDO, MALHA 65X132MM, DE ABRIR, 1 FOLHA, SEM PINTURA</v>
          </cell>
          <cell r="C2299" t="str">
            <v>M2</v>
          </cell>
          <cell r="D2299">
            <v>951.27</v>
          </cell>
          <cell r="E2299" t="str">
            <v>SIURB-E Jan/26</v>
          </cell>
        </row>
        <row r="2300">
          <cell r="A2300">
            <v>17001093</v>
          </cell>
          <cell r="B2300" t="str">
            <v>PORTÃO EM FERRO GALVANIZADO ELETROFUNDIDO MALHA 65X132MM, DE ABRIR, 1 FOLHA, COM PINTURA ELETROLÍTICA</v>
          </cell>
          <cell r="C2300" t="str">
            <v>M2</v>
          </cell>
          <cell r="D2300">
            <v>1584.82</v>
          </cell>
          <cell r="E2300" t="str">
            <v>SIURB-E Jan/26</v>
          </cell>
        </row>
        <row r="2301">
          <cell r="A2301">
            <v>17001094</v>
          </cell>
          <cell r="B2301" t="str">
            <v>PORTÃO EM FERRO GALVANIZADO ELETROFUNDIDO MALHA 65X132MM, DE ABRIR, 2 FOLHAS, SEM PINTURA</v>
          </cell>
          <cell r="C2301" t="str">
            <v>M2</v>
          </cell>
          <cell r="D2301">
            <v>966.09</v>
          </cell>
          <cell r="E2301" t="str">
            <v>SIURB-E Jan/26</v>
          </cell>
        </row>
        <row r="2302">
          <cell r="A2302">
            <v>17001095</v>
          </cell>
          <cell r="B2302" t="str">
            <v>PORTÃO EM FERRO GALVANIZADO ELETROFUNDIDO MALHA 65X132MM, DE ABRIR, 2 FOLHAS, COM PINTURA ELETROLÍTICA</v>
          </cell>
          <cell r="C2302" t="str">
            <v>M2</v>
          </cell>
          <cell r="D2302">
            <v>1579.77</v>
          </cell>
          <cell r="E2302" t="str">
            <v>SIURB-E Jan/26</v>
          </cell>
        </row>
        <row r="2303">
          <cell r="A2303">
            <v>17001096</v>
          </cell>
          <cell r="B2303" t="str">
            <v>PORTÃO EM FERRO GALVANIZADO ELETROFUNDIDO MALHA 65X132MM, DE CORRER, SEM PINTURA</v>
          </cell>
          <cell r="C2303" t="str">
            <v>M2</v>
          </cell>
          <cell r="D2303">
            <v>1138.46</v>
          </cell>
          <cell r="E2303" t="str">
            <v>SIURB-E Jan/26</v>
          </cell>
        </row>
        <row r="2304">
          <cell r="A2304">
            <v>17001097</v>
          </cell>
          <cell r="B2304" t="str">
            <v>PORTÃO EM FERRO GALVANIZADO ELETROFUNDIDO MALHA 65X132MM, DE CORRER, COM PINTURA ELETROLÍTICA</v>
          </cell>
          <cell r="C2304" t="str">
            <v>M2</v>
          </cell>
          <cell r="D2304">
            <v>1608.67</v>
          </cell>
          <cell r="E2304" t="str">
            <v>SIURB-E Jan/26</v>
          </cell>
        </row>
        <row r="2305">
          <cell r="A2305">
            <v>17002000</v>
          </cell>
          <cell r="B2305" t="str">
            <v>PAVIMENTAÇÃO</v>
          </cell>
          <cell r="C2305" t="str">
            <v>.</v>
          </cell>
          <cell r="D2305" t="str">
            <v>.</v>
          </cell>
          <cell r="E2305" t="str">
            <v>SIURB-E Jan/26</v>
          </cell>
        </row>
        <row r="2306">
          <cell r="A2306">
            <v>17002001</v>
          </cell>
          <cell r="B2306" t="str">
            <v>NC.01 - CONCRETO SIMPLES DESEMPENADO E RIPADO, 200KG CIM/M3</v>
          </cell>
          <cell r="C2306" t="str">
            <v>M3</v>
          </cell>
          <cell r="D2306">
            <v>970.14</v>
          </cell>
          <cell r="E2306" t="str">
            <v>SIURB-E Jan/26</v>
          </cell>
        </row>
        <row r="2307">
          <cell r="A2307">
            <v>17002002</v>
          </cell>
          <cell r="B2307" t="str">
            <v>NC.02 - CONCRETO DESEMPENADO E RIPADO (PMSP-DL.1009/47), 335KG CIM/M3 - 7CM</v>
          </cell>
          <cell r="C2307" t="str">
            <v>M2</v>
          </cell>
          <cell r="D2307">
            <v>75.08</v>
          </cell>
          <cell r="E2307" t="str">
            <v>SIURB-E Jan/26</v>
          </cell>
        </row>
        <row r="2308">
          <cell r="A2308">
            <v>17002010</v>
          </cell>
          <cell r="B2308" t="str">
            <v>NC.10 - PISO DE CONCRETO INTERTRAVADO, ESPESSURA 6CM</v>
          </cell>
          <cell r="C2308" t="str">
            <v>M2</v>
          </cell>
          <cell r="D2308">
            <v>114.36</v>
          </cell>
          <cell r="E2308" t="str">
            <v>SIURB-E Jan/26</v>
          </cell>
        </row>
        <row r="2309">
          <cell r="A2309">
            <v>17002011</v>
          </cell>
          <cell r="B2309" t="str">
            <v>NC.11 - PISO DE CONCRETO INTERTRAVADO, ESPESSURA 8CM</v>
          </cell>
          <cell r="C2309" t="str">
            <v>M2</v>
          </cell>
          <cell r="D2309">
            <v>122.32</v>
          </cell>
          <cell r="E2309" t="str">
            <v>SIURB-E Jan/26</v>
          </cell>
        </row>
        <row r="2310">
          <cell r="A2310">
            <v>17002012</v>
          </cell>
          <cell r="B2310" t="str">
            <v>NC.12 - PISO DE CONCRETO INTERTRAVADO, ESPESSURA 10CM</v>
          </cell>
          <cell r="C2310" t="str">
            <v>M2</v>
          </cell>
          <cell r="D2310">
            <v>155.82</v>
          </cell>
          <cell r="E2310" t="str">
            <v>SIURB-E Jan/26</v>
          </cell>
        </row>
        <row r="2311">
          <cell r="A2311">
            <v>17002013</v>
          </cell>
          <cell r="B2311" t="str">
            <v>CONCRETO SIMPLES COM AGREGADO RECICLADO, DESEMPENADO E RIPADO -200KG CIM/M3</v>
          </cell>
          <cell r="C2311" t="str">
            <v>M3</v>
          </cell>
          <cell r="D2311">
            <v>914.09</v>
          </cell>
          <cell r="E2311" t="str">
            <v>SIURB-E Jan/26</v>
          </cell>
        </row>
        <row r="2312">
          <cell r="A2312">
            <v>17002014</v>
          </cell>
          <cell r="B2312" t="str">
            <v>CONCRETO COM AGREGADO RECICLADO DESEMPENADO E RIPADO, TIPO PMSP -DL1009/47,335KGCIM/M3-7CM</v>
          </cell>
          <cell r="C2312" t="str">
            <v>M2</v>
          </cell>
          <cell r="D2312">
            <v>71.430000000000007</v>
          </cell>
          <cell r="E2312" t="str">
            <v>SIURB-E Jan/26</v>
          </cell>
        </row>
        <row r="2313">
          <cell r="A2313">
            <v>17002015</v>
          </cell>
          <cell r="B2313" t="str">
            <v>NC.15 - LAJOTA PRÉ-MOLDADA DE CONCRETO E=7CM - JUNTA DE GRAMA</v>
          </cell>
          <cell r="C2313" t="str">
            <v>M2</v>
          </cell>
          <cell r="D2313">
            <v>81.62</v>
          </cell>
          <cell r="E2313" t="str">
            <v>SIURB-E Jan/26</v>
          </cell>
        </row>
        <row r="2314">
          <cell r="A2314">
            <v>17002018</v>
          </cell>
          <cell r="B2314" t="str">
            <v>NC.18 - LAJOTA DE CONCRETO MOLDADA "IN LOCO", TIPO PMSP E=7CM JUNTA DE PEDRISCO</v>
          </cell>
          <cell r="C2314" t="str">
            <v>M2</v>
          </cell>
          <cell r="D2314">
            <v>75.739999999999995</v>
          </cell>
          <cell r="E2314" t="str">
            <v>SIURB-E Jan/26</v>
          </cell>
        </row>
        <row r="2315">
          <cell r="A2315">
            <v>17002019</v>
          </cell>
          <cell r="B2315" t="str">
            <v>NC.19 - LAJOTA DE CONCRETO MOLDADA "IN LOCO", TIPO PMSP E=7CM - JUNTA DE ARGAMASSA</v>
          </cell>
          <cell r="C2315" t="str">
            <v>M2</v>
          </cell>
          <cell r="D2315">
            <v>78.06</v>
          </cell>
          <cell r="E2315" t="str">
            <v>SIURB-E Jan/26</v>
          </cell>
        </row>
        <row r="2316">
          <cell r="A2316">
            <v>17002025</v>
          </cell>
          <cell r="B2316" t="str">
            <v>NC.05 -  MOSAICO PORTUGUÊS, UMA OU DUAS CORES, SOBRE BASE DE AREIA</v>
          </cell>
          <cell r="C2316" t="str">
            <v>M2</v>
          </cell>
          <cell r="D2316">
            <v>305.54000000000002</v>
          </cell>
          <cell r="E2316" t="str">
            <v>SIURB-E Jan/26</v>
          </cell>
        </row>
        <row r="2317">
          <cell r="A2317">
            <v>17002026</v>
          </cell>
          <cell r="B2317" t="str">
            <v>NC.06 -  MOSAICO PORTUGUÊS, UMA OU DUAS CORES, SOBRE BASE DE CONCRETO</v>
          </cell>
          <cell r="C2317" t="str">
            <v>M2</v>
          </cell>
          <cell r="D2317">
            <v>275.52999999999997</v>
          </cell>
          <cell r="E2317" t="str">
            <v>SIURB-E Jan/26</v>
          </cell>
        </row>
        <row r="2318">
          <cell r="A2318">
            <v>17002029</v>
          </cell>
          <cell r="B2318" t="str">
            <v>PEDRISCO - FORNECIMENTO E ESPALHAMENTO COM COMPACTAÇÃO MECÂNICA</v>
          </cell>
          <cell r="C2318" t="str">
            <v>M3</v>
          </cell>
          <cell r="D2318">
            <v>271.54000000000002</v>
          </cell>
          <cell r="E2318" t="str">
            <v>SIURB-E Jan/26</v>
          </cell>
        </row>
        <row r="2319">
          <cell r="A2319">
            <v>17002030</v>
          </cell>
          <cell r="B2319" t="str">
            <v>PEDRISCO COM COMPACTAÇÃO MANUAL - ESPESSURA 5CM</v>
          </cell>
          <cell r="C2319" t="str">
            <v>M2</v>
          </cell>
          <cell r="D2319">
            <v>15.45</v>
          </cell>
          <cell r="E2319" t="str">
            <v>SIURB-E Jan/26</v>
          </cell>
        </row>
        <row r="2320">
          <cell r="A2320">
            <v>17002031</v>
          </cell>
          <cell r="B2320" t="str">
            <v>PÓ DE BRITA COM COMPACTAÇÃO MECÂNICA - ESPESSURA 10CM</v>
          </cell>
          <cell r="C2320" t="str">
            <v>M2</v>
          </cell>
          <cell r="D2320">
            <v>33.659999999999997</v>
          </cell>
          <cell r="E2320" t="str">
            <v>SIURB-E Jan/26</v>
          </cell>
        </row>
        <row r="2321">
          <cell r="A2321">
            <v>17002032</v>
          </cell>
          <cell r="B2321" t="str">
            <v>PEDRA BRITADA N.2 COM COMPACTAÇÃO MANUAL - 5CM</v>
          </cell>
          <cell r="C2321" t="str">
            <v>M2</v>
          </cell>
          <cell r="D2321">
            <v>15.42</v>
          </cell>
          <cell r="E2321" t="str">
            <v>SIURB-E Jan/26</v>
          </cell>
        </row>
        <row r="2322">
          <cell r="A2322">
            <v>17002033</v>
          </cell>
          <cell r="B2322" t="str">
            <v>PEDRISCO RECICLADO, FORNECIMENTO E ESPALHAMENTO COM  COMPACTAÇÃO MECÂNICA</v>
          </cell>
          <cell r="C2322" t="str">
            <v>M3</v>
          </cell>
          <cell r="D2322">
            <v>148.94</v>
          </cell>
          <cell r="E2322" t="str">
            <v>SIURB-E Jan/26</v>
          </cell>
        </row>
        <row r="2323">
          <cell r="A2323">
            <v>17002034</v>
          </cell>
          <cell r="B2323" t="str">
            <v>PEDRISCO RECICLADO COM COMPACTAÇÃO MANUAL - ESPESSURA 5CM</v>
          </cell>
          <cell r="C2323" t="str">
            <v>M2</v>
          </cell>
          <cell r="D2323">
            <v>7.38</v>
          </cell>
          <cell r="E2323" t="str">
            <v>SIURB-E Jan/26</v>
          </cell>
        </row>
        <row r="2324">
          <cell r="A2324">
            <v>17002035</v>
          </cell>
          <cell r="B2324" t="str">
            <v>AGREGADO RECICLADO FINO COMPACTAÇÃO MECÂNICA - ESPESSURA 10CM</v>
          </cell>
          <cell r="C2324" t="str">
            <v>M2</v>
          </cell>
          <cell r="D2324">
            <v>14.9</v>
          </cell>
          <cell r="E2324" t="str">
            <v>SIURB-E Jan/26</v>
          </cell>
        </row>
        <row r="2325">
          <cell r="A2325">
            <v>17002036</v>
          </cell>
          <cell r="B2325" t="str">
            <v>AGREGADO RECICLADO N.2 COM COMPACTAÇÃO MANUAL - 5CM</v>
          </cell>
          <cell r="C2325" t="str">
            <v>M2</v>
          </cell>
          <cell r="D2325">
            <v>7.81</v>
          </cell>
          <cell r="E2325" t="str">
            <v>SIURB-E Jan/26</v>
          </cell>
        </row>
        <row r="2326">
          <cell r="A2326">
            <v>17002038</v>
          </cell>
          <cell r="B2326" t="str">
            <v>MOSAICO PORTUGUÊS UMA OU DUAS CORES, SOBRE BASE DE CONCRETO COM AGREGADO RECICLADO</v>
          </cell>
          <cell r="C2326" t="str">
            <v>M2</v>
          </cell>
          <cell r="D2326">
            <v>258.2</v>
          </cell>
          <cell r="E2326" t="str">
            <v>SIURB-E Jan/26</v>
          </cell>
        </row>
        <row r="2327">
          <cell r="A2327">
            <v>17002040</v>
          </cell>
          <cell r="B2327" t="str">
            <v>PAVIMENTAÇÃO ASFÁLTICA PARA TRÁFEGO MÉDIO (POR PENETRAÇÃO)</v>
          </cell>
          <cell r="C2327" t="str">
            <v>M2</v>
          </cell>
          <cell r="D2327">
            <v>67.55</v>
          </cell>
          <cell r="E2327" t="str">
            <v>SIURB-E Jan/26</v>
          </cell>
        </row>
        <row r="2328">
          <cell r="A2328">
            <v>17002042</v>
          </cell>
          <cell r="B2328" t="str">
            <v>NC.27 - PASSEIO DE CONCRETO, FCK=25MPA, INCLUINDO PREPARO DA CAIXA E LASTRO DE BRITA</v>
          </cell>
          <cell r="C2328" t="str">
            <v>M3</v>
          </cell>
          <cell r="D2328">
            <v>877.54</v>
          </cell>
          <cell r="E2328" t="str">
            <v>SIURB-E Jan/26</v>
          </cell>
        </row>
        <row r="2329">
          <cell r="A2329">
            <v>17002043</v>
          </cell>
          <cell r="B2329" t="str">
            <v>NC.27 - PASSEIO DE CONCRETO ARMADO, FCK=25MPA, INCLUINDO PREPARO DA CAIXA E LASTRO DE BRITA</v>
          </cell>
          <cell r="C2329" t="str">
            <v>M3</v>
          </cell>
          <cell r="D2329">
            <v>1197.96</v>
          </cell>
          <cell r="E2329" t="str">
            <v>SIURB-E Jan/26</v>
          </cell>
        </row>
        <row r="2330">
          <cell r="A2330">
            <v>17002044</v>
          </cell>
          <cell r="B2330" t="str">
            <v>NC.27 - PASSEIO DE CONCRETO, FCK=30MPA, INCLUINDO PREPARO DA CAIXA E LASTRO DE BRITA</v>
          </cell>
          <cell r="C2330" t="str">
            <v>M3</v>
          </cell>
          <cell r="D2330">
            <v>901.84</v>
          </cell>
          <cell r="E2330" t="str">
            <v>SIURB-E Jan/26</v>
          </cell>
        </row>
        <row r="2331">
          <cell r="A2331">
            <v>17002045</v>
          </cell>
          <cell r="B2331" t="str">
            <v>NC.27 - PASSEIO DE CONCRETO ARMADO, FCK=30MPA, INCLUINDO PREPARO DA CAIXA E LASTRO DE BRITA</v>
          </cell>
          <cell r="C2331" t="str">
            <v>M3</v>
          </cell>
          <cell r="D2331">
            <v>1222.27</v>
          </cell>
          <cell r="E2331" t="str">
            <v>SIURB-E Jan/26</v>
          </cell>
        </row>
        <row r="2332">
          <cell r="A2332">
            <v>17002046</v>
          </cell>
          <cell r="B2332" t="str">
            <v>NC.27 - PISO/ PASSEIO DE CONCRETO, INCLUINDO O PREPARO DA CAIXA, LASTRO DE BRITA E A MÃO DE OBRA REFERENTE AOS SERVIÇOS NO CONCRETO: LANÇAMENTO E ACABAMENTO (RIPADO E DESEMPENADO) EXCLUSIVE O FORNECIMENTO DO CONCRETO</v>
          </cell>
          <cell r="C2332" t="str">
            <v>M3</v>
          </cell>
          <cell r="D2332">
            <v>367.27</v>
          </cell>
          <cell r="E2332" t="str">
            <v>SIURB-E Jan/26</v>
          </cell>
        </row>
        <row r="2333">
          <cell r="A2333">
            <v>17002047</v>
          </cell>
          <cell r="B2333" t="str">
            <v>NC.27 - PISO/ PASSEIO DE CONCRETO ARMADO, INCLUINDO O PREPARO DA CAIXA, LASTRO DE BRITA, TELA METÁLICA E A MÃO DE OBRA REFERENTE AOS SERVIÇOS NO CONCRETO: LANÇAMENTO E ACABAMENTO (RIPADO E DESEMPENADO), EXCLUSIVE O FORNECIMENTO DO CONCRETO</v>
          </cell>
          <cell r="C2333" t="str">
            <v>M3</v>
          </cell>
          <cell r="D2333">
            <v>687.7</v>
          </cell>
          <cell r="E2333" t="str">
            <v>SIURB-E Jan/26</v>
          </cell>
        </row>
        <row r="2334">
          <cell r="A2334">
            <v>17002050</v>
          </cell>
          <cell r="B2334" t="str">
            <v>NC.20 - GUIA DE CONCRETO RETA OU CURVA, TIPO PMSP</v>
          </cell>
          <cell r="C2334" t="str">
            <v>M</v>
          </cell>
          <cell r="D2334">
            <v>101.57</v>
          </cell>
          <cell r="E2334" t="str">
            <v>SIURB-E Jan/26</v>
          </cell>
        </row>
        <row r="2335">
          <cell r="A2335">
            <v>17002051</v>
          </cell>
          <cell r="B2335" t="str">
            <v>NC.21 - GUIA DE CONCRETO COM AGREGADO RECICLADO, RETA OU CURVA TIPO PMSP</v>
          </cell>
          <cell r="C2335" t="str">
            <v>M</v>
          </cell>
          <cell r="D2335">
            <v>101.01</v>
          </cell>
          <cell r="E2335" t="str">
            <v>SIURB-E Jan/26</v>
          </cell>
        </row>
        <row r="2336">
          <cell r="A2336">
            <v>17002052</v>
          </cell>
          <cell r="B2336" t="str">
            <v>NC.22 - SARJETA DE CONCRETO, INCLUSIVE PREPARO DE CAIXA</v>
          </cell>
          <cell r="C2336" t="str">
            <v>M3</v>
          </cell>
          <cell r="D2336">
            <v>834.91</v>
          </cell>
          <cell r="E2336" t="str">
            <v>SIURB-E Jan/26</v>
          </cell>
        </row>
        <row r="2337">
          <cell r="A2337">
            <v>17002054</v>
          </cell>
          <cell r="B2337" t="str">
            <v>REBAIXAMENTO DE GUIA</v>
          </cell>
          <cell r="C2337" t="str">
            <v>M</v>
          </cell>
          <cell r="D2337">
            <v>42.36</v>
          </cell>
          <cell r="E2337" t="str">
            <v>SIURB-E Jan/26</v>
          </cell>
        </row>
        <row r="2338">
          <cell r="A2338">
            <v>17002055</v>
          </cell>
          <cell r="B2338" t="str">
            <v>REBAIXAMENTO DE GUIA COM CONCRETO RECICLADO</v>
          </cell>
          <cell r="C2338" t="str">
            <v>M</v>
          </cell>
          <cell r="D2338">
            <v>41.54</v>
          </cell>
          <cell r="E2338" t="str">
            <v>SIURB-E Jan/26</v>
          </cell>
        </row>
        <row r="2339">
          <cell r="A2339">
            <v>17002060</v>
          </cell>
          <cell r="B2339" t="str">
            <v>NC.28 - PISO DE CONCRETO INTERTRAVADO DRENANTE, ESPESSURA 6CM</v>
          </cell>
          <cell r="C2339" t="str">
            <v>M2</v>
          </cell>
          <cell r="D2339">
            <v>116.74</v>
          </cell>
          <cell r="E2339" t="str">
            <v>SIURB-E Jan/26</v>
          </cell>
        </row>
        <row r="2340">
          <cell r="A2340">
            <v>17002061</v>
          </cell>
          <cell r="B2340" t="str">
            <v>NC.28 - PISO DE CONCRETO INTERTRAVADO DRENANTE, ESPESSURA 8CM</v>
          </cell>
          <cell r="C2340" t="str">
            <v>M2</v>
          </cell>
          <cell r="D2340">
            <v>154.25</v>
          </cell>
          <cell r="E2340" t="str">
            <v>SIURB-E Jan/26</v>
          </cell>
        </row>
        <row r="2341">
          <cell r="A2341">
            <v>17002065</v>
          </cell>
          <cell r="B2341" t="str">
            <v>NC.28 - PAVIMENTOS PERMEÁVEIS - PERFIL PARA CALÇADAS E PASSEIOS COM PISO DE CONCRETO PRÉ-MOLDADO INTERTRAVADO DRENANTE COM INFILTRAÇÃO TOTAL</v>
          </cell>
          <cell r="C2341" t="str">
            <v>M2</v>
          </cell>
          <cell r="D2341">
            <v>183.32</v>
          </cell>
          <cell r="E2341" t="str">
            <v>SIURB-E Jan/26</v>
          </cell>
        </row>
        <row r="2342">
          <cell r="A2342">
            <v>17002066</v>
          </cell>
          <cell r="B2342" t="str">
            <v>NC.28 - PAVIMENTOS PERMEÁVEIS - PERFIL PARA ESTACIONAMENTO DE VEÍCULOS LEVES COM PISOS DE CONCRETO PRÉ-MOLDADO INTERTRAVADO DRENANTE COM INFILTRAÇÃO TOTAL</v>
          </cell>
          <cell r="C2342" t="str">
            <v>M2</v>
          </cell>
          <cell r="D2342">
            <v>185.33</v>
          </cell>
          <cell r="E2342" t="str">
            <v>SIURB-E Jan/26</v>
          </cell>
        </row>
        <row r="2343">
          <cell r="A2343">
            <v>17002101</v>
          </cell>
          <cell r="B2343" t="str">
            <v>PISO DE CONCRETO INTERTRAVADO, ESPESSURA 6 CM, DUAS CORES</v>
          </cell>
          <cell r="C2343" t="str">
            <v>M2</v>
          </cell>
          <cell r="D2343">
            <v>133.66999999999999</v>
          </cell>
          <cell r="E2343" t="str">
            <v>SIURB-E Jan/26</v>
          </cell>
        </row>
        <row r="2344">
          <cell r="A2344">
            <v>17003000</v>
          </cell>
          <cell r="B2344" t="str">
            <v>DIVERSOS</v>
          </cell>
          <cell r="C2344" t="str">
            <v>.</v>
          </cell>
          <cell r="D2344" t="str">
            <v>.</v>
          </cell>
          <cell r="E2344" t="str">
            <v>SIURB-E Jan/26</v>
          </cell>
        </row>
        <row r="2345">
          <cell r="A2345">
            <v>17003019</v>
          </cell>
          <cell r="B2345" t="str">
            <v>IP.03 - PLATAFORMA COM 3 MASTROS DE BANDEIRA H.LIVRE=7,00M (EXCLUSIVE ENGASTAMENTO)</v>
          </cell>
          <cell r="C2345" t="str">
            <v>UN</v>
          </cell>
          <cell r="D2345">
            <v>7227.54</v>
          </cell>
          <cell r="E2345" t="str">
            <v>SIURB-E Jan/26</v>
          </cell>
        </row>
        <row r="2346">
          <cell r="A2346">
            <v>17003020</v>
          </cell>
          <cell r="B2346" t="str">
            <v>IP.04 - PLATAFORMA COM 3 MASTROS DE BANDEIRA H LIVRE=9,00M (EXCLUSIVE ENGASTAMENTO)</v>
          </cell>
          <cell r="C2346" t="str">
            <v>UN</v>
          </cell>
          <cell r="D2346">
            <v>9548.81</v>
          </cell>
          <cell r="E2346" t="str">
            <v>SIURB-E Jan/26</v>
          </cell>
        </row>
        <row r="2347">
          <cell r="A2347">
            <v>17003051</v>
          </cell>
          <cell r="B2347" t="str">
            <v>QC.02 - QUADRA POLIESPORTIVA - PISO ARMADO</v>
          </cell>
          <cell r="C2347" t="str">
            <v>M2</v>
          </cell>
          <cell r="D2347">
            <v>145.24</v>
          </cell>
          <cell r="E2347" t="str">
            <v>SIURB-E Jan/26</v>
          </cell>
        </row>
        <row r="2348">
          <cell r="A2348">
            <v>17003054</v>
          </cell>
          <cell r="B2348" t="str">
            <v>QC.02 - QUADRA POLIESPORTIVA PISO ARMADO COM AGREGADO RECICLADO</v>
          </cell>
          <cell r="C2348" t="str">
            <v>M2</v>
          </cell>
          <cell r="D2348">
            <v>134.99</v>
          </cell>
          <cell r="E2348" t="str">
            <v>SIURB-E Jan/26</v>
          </cell>
        </row>
        <row r="2349">
          <cell r="A2349">
            <v>17003055</v>
          </cell>
          <cell r="B2349" t="str">
            <v>QD.01 - DEMARCAÇÃO DE QUADRA COM TINTA A BASE DE BORRACHA CLORADA - VOLEIBOL</v>
          </cell>
          <cell r="C2349" t="str">
            <v>UN</v>
          </cell>
          <cell r="D2349">
            <v>297.66000000000003</v>
          </cell>
          <cell r="E2349" t="str">
            <v>SIURB-E Jan/26</v>
          </cell>
        </row>
        <row r="2350">
          <cell r="A2350">
            <v>17003056</v>
          </cell>
          <cell r="B2350" t="str">
            <v>QD.02 - DEMARCAÇÃO DE QUADRA COM TINTA A BASE DE BORRACHA. CLORADA - FUTEBOL DE SALÃO</v>
          </cell>
          <cell r="C2350" t="str">
            <v>UN</v>
          </cell>
          <cell r="D2350">
            <v>551.21</v>
          </cell>
          <cell r="E2350" t="str">
            <v>SIURB-E Jan/26</v>
          </cell>
        </row>
        <row r="2351">
          <cell r="A2351">
            <v>17003057</v>
          </cell>
          <cell r="B2351" t="str">
            <v>QD.03 - DEMARCAÇÃO DE QUADRA COM TINTA A BASE DE BORRACHA CLORADA - BASQUETE</v>
          </cell>
          <cell r="C2351" t="str">
            <v>UN</v>
          </cell>
          <cell r="D2351">
            <v>734.95</v>
          </cell>
          <cell r="E2351" t="str">
            <v>SIURB-E Jan/26</v>
          </cell>
        </row>
        <row r="2352">
          <cell r="A2352">
            <v>17003058</v>
          </cell>
          <cell r="B2352" t="str">
            <v>QD.05 - DEMARCAÇÃO DE QUADRA COM TINTA A BASE DE BORRACHA CLORADA - HANDBOL</v>
          </cell>
          <cell r="C2352" t="str">
            <v>UN</v>
          </cell>
          <cell r="D2352">
            <v>406.23</v>
          </cell>
          <cell r="E2352" t="str">
            <v>SIURB-E Jan/26</v>
          </cell>
        </row>
        <row r="2353">
          <cell r="A2353">
            <v>17003059</v>
          </cell>
          <cell r="B2353" t="str">
            <v>DEMARCAÇÃO DE VAGA DE ESTACIONAMENTO PARA PORTADORES DE DEFICIÊNCIA FÍSICA</v>
          </cell>
          <cell r="C2353" t="str">
            <v>UN</v>
          </cell>
          <cell r="D2353">
            <v>312.45999999999998</v>
          </cell>
          <cell r="E2353" t="str">
            <v>SIURB-E Jan/26</v>
          </cell>
        </row>
        <row r="2354">
          <cell r="A2354">
            <v>17003060</v>
          </cell>
          <cell r="B2354" t="str">
            <v>QD.04 - POSTES PARA VOLEIBOL, INCLUSIVE PINTURA E REDE</v>
          </cell>
          <cell r="C2354" t="str">
            <v>UN</v>
          </cell>
          <cell r="D2354">
            <v>4336.3500000000004</v>
          </cell>
          <cell r="E2354" t="str">
            <v>SIURB-E Jan/26</v>
          </cell>
        </row>
        <row r="2355">
          <cell r="A2355">
            <v>17003061</v>
          </cell>
          <cell r="B2355" t="str">
            <v>QD.04 - TRAVE PARA FUTEBOL DE SALÃO, INCLUSIVE PINTURA E REDE</v>
          </cell>
          <cell r="C2355" t="str">
            <v>UN</v>
          </cell>
          <cell r="D2355">
            <v>3588.28</v>
          </cell>
          <cell r="E2355" t="str">
            <v>SIURB-E Jan/26</v>
          </cell>
        </row>
        <row r="2356">
          <cell r="A2356">
            <v>17003063</v>
          </cell>
          <cell r="B2356" t="str">
            <v>TABELA PARA BASQUETE, ENGLOBANDO DESDE FUNDAÇÃO ATÉ A CESTA DE NYLON</v>
          </cell>
          <cell r="C2356" t="str">
            <v>UN</v>
          </cell>
          <cell r="D2356">
            <v>7281.12</v>
          </cell>
          <cell r="E2356" t="str">
            <v>SIURB-E Jan/26</v>
          </cell>
        </row>
        <row r="2357">
          <cell r="A2357">
            <v>17003065</v>
          </cell>
          <cell r="B2357" t="str">
            <v>TELA DE NYLON PARA COBERTURA DE QUADRA</v>
          </cell>
          <cell r="C2357" t="str">
            <v>M2</v>
          </cell>
          <cell r="D2357">
            <v>25.93</v>
          </cell>
          <cell r="E2357" t="str">
            <v>SIURB-E Jan/26</v>
          </cell>
        </row>
        <row r="2358">
          <cell r="A2358">
            <v>17003070</v>
          </cell>
          <cell r="B2358" t="str">
            <v>DEMARCAÇÃO E PINTURA DE SUPERFÍCIES - BORRACHA CLORADA</v>
          </cell>
          <cell r="C2358" t="str">
            <v>M2</v>
          </cell>
          <cell r="D2358">
            <v>35.04</v>
          </cell>
          <cell r="E2358" t="str">
            <v>SIURB-E Jan/26</v>
          </cell>
        </row>
        <row r="2359">
          <cell r="A2359">
            <v>17003071</v>
          </cell>
          <cell r="B2359" t="str">
            <v>DEMARCAÇÃO E PINTURA DE SUPERFÍCIES - EPÓXI</v>
          </cell>
          <cell r="C2359" t="str">
            <v>M2</v>
          </cell>
          <cell r="D2359">
            <v>56.35</v>
          </cell>
          <cell r="E2359" t="str">
            <v>SIURB-E Jan/26</v>
          </cell>
        </row>
        <row r="2360">
          <cell r="A2360">
            <v>17003072</v>
          </cell>
          <cell r="B2360" t="str">
            <v>DEMARCAÇÃO E PINTURA DE FAIXAS ATÉ 10CM - BORRACHA CLORADA</v>
          </cell>
          <cell r="C2360" t="str">
            <v>M</v>
          </cell>
          <cell r="D2360">
            <v>8.6300000000000008</v>
          </cell>
          <cell r="E2360" t="str">
            <v>SIURB-E Jan/26</v>
          </cell>
        </row>
        <row r="2361">
          <cell r="A2361">
            <v>17003073</v>
          </cell>
          <cell r="B2361" t="str">
            <v>DEMARCAÇÃO E PINTURA DE FAIXAS ATÉ 10CM - EPÓXI</v>
          </cell>
          <cell r="C2361" t="str">
            <v>M</v>
          </cell>
          <cell r="D2361">
            <v>11.85</v>
          </cell>
          <cell r="E2361" t="str">
            <v>SIURB-E Jan/26</v>
          </cell>
        </row>
        <row r="2362">
          <cell r="A2362">
            <v>17003083</v>
          </cell>
          <cell r="B2362" t="str">
            <v>HV.20 - ABRIGO PARA LIXO EM ALVENARIA - REVESTIMENTO EXTERNO COM ARGAMASSA E INTERNO COM AZULEJOS</v>
          </cell>
          <cell r="C2362" t="str">
            <v>UN</v>
          </cell>
          <cell r="D2362">
            <v>4000.09</v>
          </cell>
          <cell r="E2362" t="str">
            <v>SIURB-E Jan/26</v>
          </cell>
        </row>
        <row r="2363">
          <cell r="A2363">
            <v>17003085</v>
          </cell>
          <cell r="B2363" t="str">
            <v>IV.06 - LIXEIRA JUNTO AO ALINHAMENTO COM REVESTIMENTO INTERNO EM AZULEJOS</v>
          </cell>
          <cell r="C2363" t="str">
            <v>UN</v>
          </cell>
          <cell r="D2363">
            <v>4100.25</v>
          </cell>
          <cell r="E2363" t="str">
            <v>SIURB-E Jan/26</v>
          </cell>
        </row>
        <row r="2364">
          <cell r="A2364">
            <v>17003089</v>
          </cell>
          <cell r="B2364" t="str">
            <v>BANCADA DE CONCRETO POLIDO COM BORDAS ARREDONDADAS - ESPESSURA 30MM</v>
          </cell>
          <cell r="C2364" t="str">
            <v>M2</v>
          </cell>
          <cell r="D2364">
            <v>216.54</v>
          </cell>
          <cell r="E2364" t="str">
            <v>SIURB-E Jan/26</v>
          </cell>
        </row>
        <row r="2365">
          <cell r="A2365">
            <v>17003090</v>
          </cell>
          <cell r="B2365" t="str">
            <v>BANCADA DE CONCRETO POLIDO COM BORDAS ARREDONDADAS - ESPESSURA 40MM</v>
          </cell>
          <cell r="C2365" t="str">
            <v>M2</v>
          </cell>
          <cell r="D2365">
            <v>220.98</v>
          </cell>
          <cell r="E2365" t="str">
            <v>SIURB-E Jan/26</v>
          </cell>
        </row>
        <row r="2366">
          <cell r="A2366">
            <v>17003091</v>
          </cell>
          <cell r="B2366" t="str">
            <v>BANCADA DE CONCRETO POLIDO COM BORDAS ARREDONDADAS - ESPESSURA 50MM</v>
          </cell>
          <cell r="C2366" t="str">
            <v>M2</v>
          </cell>
          <cell r="D2366">
            <v>225.42</v>
          </cell>
          <cell r="E2366" t="str">
            <v>SIURB-E Jan/26</v>
          </cell>
        </row>
        <row r="2367">
          <cell r="A2367">
            <v>17003103</v>
          </cell>
          <cell r="B2367" t="str">
            <v>REPOSIÇÃO DOS ASSENTOS DAS ARQUIBANCADAS</v>
          </cell>
          <cell r="C2367" t="str">
            <v>UN</v>
          </cell>
          <cell r="D2367">
            <v>155.86000000000001</v>
          </cell>
          <cell r="E2367" t="str">
            <v>SIURB-E Jan/26</v>
          </cell>
        </row>
        <row r="2368">
          <cell r="A2368">
            <v>17004000</v>
          </cell>
          <cell r="B2368" t="str">
            <v>LIMPEZA</v>
          </cell>
          <cell r="C2368" t="str">
            <v>.</v>
          </cell>
          <cell r="D2368" t="str">
            <v>.</v>
          </cell>
          <cell r="E2368" t="str">
            <v>SIURB-E Jan/26</v>
          </cell>
        </row>
        <row r="2369">
          <cell r="A2369">
            <v>17004001</v>
          </cell>
          <cell r="B2369" t="str">
            <v>LIMPEZA GERAL DA OBRA</v>
          </cell>
          <cell r="C2369" t="str">
            <v>M2</v>
          </cell>
          <cell r="D2369">
            <v>15.53</v>
          </cell>
          <cell r="E2369" t="str">
            <v>SIURB-E Jan/26</v>
          </cell>
        </row>
        <row r="2370">
          <cell r="A2370">
            <v>17004009</v>
          </cell>
          <cell r="B2370" t="str">
            <v>LIMPEZA DE PISOS E REVESTIMENTO DE ARGAMASSA, CERÂMICA OU PEDRAS NATURAIS</v>
          </cell>
          <cell r="C2370" t="str">
            <v>M2</v>
          </cell>
          <cell r="D2370">
            <v>12.95</v>
          </cell>
          <cell r="E2370" t="str">
            <v>SIURB-E Jan/26</v>
          </cell>
        </row>
        <row r="2371">
          <cell r="A2371">
            <v>17004010</v>
          </cell>
          <cell r="B2371" t="str">
            <v>LIMPEZA DE VIDROS EM GERAL, INCLUSIVE CAIXILHO</v>
          </cell>
          <cell r="C2371" t="str">
            <v>M2</v>
          </cell>
          <cell r="D2371">
            <v>19.420000000000002</v>
          </cell>
          <cell r="E2371" t="str">
            <v>SIURB-E Jan/26</v>
          </cell>
        </row>
        <row r="2372">
          <cell r="A2372">
            <v>17004012</v>
          </cell>
          <cell r="B2372" t="str">
            <v>LIMPEZA E LAVAGEM DE PAREDE POR HIDROJATEAMENTO, SEM REJUNTAMENTO</v>
          </cell>
          <cell r="C2372" t="str">
            <v>M2</v>
          </cell>
          <cell r="D2372">
            <v>8.8800000000000008</v>
          </cell>
          <cell r="E2372" t="str">
            <v>SIURB-E Jan/26</v>
          </cell>
        </row>
        <row r="2373">
          <cell r="A2373">
            <v>17004013</v>
          </cell>
          <cell r="B2373" t="str">
            <v>LIMPEZA E LAVAGEM DE PAREDE COM REVESTIMENTO EM PASTILHA OU MATERIAL CERÂMICO POR HIDROJATEAMENTO COM REJUNTAMENTO</v>
          </cell>
          <cell r="C2373" t="str">
            <v>M2</v>
          </cell>
          <cell r="D2373">
            <v>12.77</v>
          </cell>
          <cell r="E2373" t="str">
            <v>SIURB-E Jan/26</v>
          </cell>
        </row>
        <row r="2374">
          <cell r="A2374">
            <v>17004014</v>
          </cell>
          <cell r="B2374" t="str">
            <v>LIMPEZA E LAVAGEM DE PISO POR HIDROJATEAMENTO</v>
          </cell>
          <cell r="C2374" t="str">
            <v>M2</v>
          </cell>
          <cell r="D2374">
            <v>8.8800000000000008</v>
          </cell>
          <cell r="E2374" t="str">
            <v>SIURB-E Jan/26</v>
          </cell>
        </row>
        <row r="2375">
          <cell r="A2375">
            <v>17004020</v>
          </cell>
          <cell r="B2375" t="str">
            <v>LIMPEZA DE CAIXA D'ÁGUA - ATÉ 1000 LITROS</v>
          </cell>
          <cell r="C2375" t="str">
            <v>UN</v>
          </cell>
          <cell r="D2375">
            <v>77.67</v>
          </cell>
          <cell r="E2375" t="str">
            <v>SIURB-E Jan/26</v>
          </cell>
        </row>
        <row r="2376">
          <cell r="A2376">
            <v>17004021</v>
          </cell>
          <cell r="B2376" t="str">
            <v>LIMPEZA DE CAIXA D'ÁGUA - DE 1001 À 10000 LITROS</v>
          </cell>
          <cell r="C2376" t="str">
            <v>UN</v>
          </cell>
          <cell r="D2376">
            <v>207.13</v>
          </cell>
          <cell r="E2376" t="str">
            <v>SIURB-E Jan/26</v>
          </cell>
        </row>
        <row r="2377">
          <cell r="A2377">
            <v>17004022</v>
          </cell>
          <cell r="B2377" t="str">
            <v>LIMPEZA DE CAIXA D'ÁGUA - ACIMA DE 10000 LITROS</v>
          </cell>
          <cell r="C2377" t="str">
            <v>UN</v>
          </cell>
          <cell r="D2377">
            <v>466.05</v>
          </cell>
          <cell r="E2377" t="str">
            <v>SIURB-E Jan/26</v>
          </cell>
        </row>
        <row r="2378">
          <cell r="A2378">
            <v>17004025</v>
          </cell>
          <cell r="B2378" t="str">
            <v>LIMPEZA DE CANALETAS DE ÁGUAS PLUVIAIS</v>
          </cell>
          <cell r="C2378" t="str">
            <v>M</v>
          </cell>
          <cell r="D2378">
            <v>3.88</v>
          </cell>
          <cell r="E2378" t="str">
            <v>SIURB-E Jan/26</v>
          </cell>
        </row>
        <row r="2379">
          <cell r="A2379">
            <v>17004030</v>
          </cell>
          <cell r="B2379" t="str">
            <v>LIMPEZA DE CAIXA DE INSPEÇÃO</v>
          </cell>
          <cell r="C2379" t="str">
            <v>UN</v>
          </cell>
          <cell r="D2379">
            <v>7.77</v>
          </cell>
          <cell r="E2379" t="str">
            <v>SIURB-E Jan/26</v>
          </cell>
        </row>
        <row r="2380">
          <cell r="A2380">
            <v>17004031</v>
          </cell>
          <cell r="B2380" t="str">
            <v>LIMPEZA DE FOSSA SÉPTICA</v>
          </cell>
          <cell r="C2380" t="str">
            <v>M3</v>
          </cell>
          <cell r="D2380">
            <v>206.82</v>
          </cell>
          <cell r="E2380" t="str">
            <v>SIURB-E Jan/26</v>
          </cell>
        </row>
        <row r="2381">
          <cell r="A2381">
            <v>17004032</v>
          </cell>
          <cell r="B2381" t="str">
            <v>LIMPEZA DE SUMIDOURO, POR VIAGEM DE 7M3</v>
          </cell>
          <cell r="C2381" t="str">
            <v>VG</v>
          </cell>
          <cell r="D2381">
            <v>1498.74</v>
          </cell>
          <cell r="E2381" t="str">
            <v>SIURB-E Jan/26</v>
          </cell>
        </row>
        <row r="2382">
          <cell r="A2382">
            <v>17004050</v>
          </cell>
          <cell r="B2382" t="str">
            <v>ENCERAMENTO E LUSTRAÇÃO DE REVESTIMENTOS E PISOS EM GERAL</v>
          </cell>
          <cell r="C2382" t="str">
            <v>M2</v>
          </cell>
          <cell r="D2382">
            <v>10.68</v>
          </cell>
          <cell r="E2382" t="str">
            <v>SIURB-E Jan/26</v>
          </cell>
        </row>
        <row r="2383">
          <cell r="A2383">
            <v>17005000</v>
          </cell>
          <cell r="B2383" t="str">
            <v>COMPLEMENTOS DO EDIFÍCIO</v>
          </cell>
          <cell r="C2383" t="str">
            <v>.</v>
          </cell>
          <cell r="D2383" t="str">
            <v>.</v>
          </cell>
          <cell r="E2383" t="str">
            <v>SIURB-E Jan/26</v>
          </cell>
        </row>
        <row r="2384">
          <cell r="A2384">
            <v>17005001</v>
          </cell>
          <cell r="B2384" t="str">
            <v>PRATELEIRA DE GRANILITE, ESPESSURA 30MM, EXCLUSIVE APOIO</v>
          </cell>
          <cell r="C2384" t="str">
            <v>M2</v>
          </cell>
          <cell r="D2384">
            <v>425.97</v>
          </cell>
          <cell r="E2384" t="str">
            <v>SIURB-E Jan/26</v>
          </cell>
        </row>
        <row r="2385">
          <cell r="A2385">
            <v>17005002</v>
          </cell>
          <cell r="B2385" t="str">
            <v>PRATELEIRA DE GRANILITE, ESPESSURA 40MM, EXCLUSIVE APOIO</v>
          </cell>
          <cell r="C2385" t="str">
            <v>M2</v>
          </cell>
          <cell r="D2385">
            <v>506.53</v>
          </cell>
          <cell r="E2385" t="str">
            <v>SIURB-E Jan/26</v>
          </cell>
        </row>
        <row r="2386">
          <cell r="A2386">
            <v>17005003</v>
          </cell>
          <cell r="B2386" t="str">
            <v>PRATELEIRA DE GRANILITE, ESPESSURA 50MM, EXCLUSIVE APOIO</v>
          </cell>
          <cell r="C2386" t="str">
            <v>M2</v>
          </cell>
          <cell r="D2386">
            <v>367.27</v>
          </cell>
          <cell r="E2386" t="str">
            <v>SIURB-E Jan/26</v>
          </cell>
        </row>
        <row r="2387">
          <cell r="A2387">
            <v>17005005</v>
          </cell>
          <cell r="B2387" t="str">
            <v>PRATELEIRA DE CONCRETO, ESPESSURA 50MM, COM BORDAS ARREDONDADAS E ENVERNIZADAS, EXCLUSIVE APOIO</v>
          </cell>
          <cell r="C2387" t="str">
            <v>M2</v>
          </cell>
          <cell r="D2387">
            <v>241.28</v>
          </cell>
          <cell r="E2387" t="str">
            <v>SIURB-E Jan/26</v>
          </cell>
        </row>
        <row r="2388">
          <cell r="A2388">
            <v>17005007</v>
          </cell>
          <cell r="B2388" t="str">
            <v>PRATELEIRA EM ARDÓSIA CINZA, POLIDA 2 LADOS, ESPESSURA 30MM, EXCLUSIVE APOIO</v>
          </cell>
          <cell r="C2388" t="str">
            <v>M2</v>
          </cell>
          <cell r="D2388">
            <v>786.8</v>
          </cell>
          <cell r="E2388" t="str">
            <v>SIURB-E Jan/26</v>
          </cell>
        </row>
        <row r="2389">
          <cell r="A2389">
            <v>17005011</v>
          </cell>
          <cell r="B2389" t="str">
            <v>EP.01 - MÃO FRANCESA DE FERRO PERFILADO</v>
          </cell>
          <cell r="C2389" t="str">
            <v>UN</v>
          </cell>
          <cell r="D2389">
            <v>58.23</v>
          </cell>
          <cell r="E2389" t="str">
            <v>SIURB-E Jan/26</v>
          </cell>
        </row>
        <row r="2390">
          <cell r="A2390">
            <v>17005012</v>
          </cell>
          <cell r="B2390" t="str">
            <v>EP.02 - MÃO FRANCESA DE FERRO PERFILADO</v>
          </cell>
          <cell r="C2390" t="str">
            <v>UN</v>
          </cell>
          <cell r="D2390">
            <v>55.62</v>
          </cell>
          <cell r="E2390" t="str">
            <v>SIURB-E Jan/26</v>
          </cell>
        </row>
        <row r="2391">
          <cell r="A2391">
            <v>17005016</v>
          </cell>
          <cell r="B2391" t="str">
            <v>DM.01 - ESTRADO DE MADEIRA APARELHADA PARA DESPENSA</v>
          </cell>
          <cell r="C2391" t="str">
            <v>M</v>
          </cell>
          <cell r="D2391">
            <v>426.19</v>
          </cell>
          <cell r="E2391" t="str">
            <v>SIURB-E Jan/26</v>
          </cell>
        </row>
        <row r="2392">
          <cell r="A2392">
            <v>17005017</v>
          </cell>
          <cell r="B2392" t="str">
            <v>DM.02/04 - ESTRADO DE MADEIRA APARELHADA PARA DESPENSA</v>
          </cell>
          <cell r="C2392" t="str">
            <v>M</v>
          </cell>
          <cell r="D2392">
            <v>307.58</v>
          </cell>
          <cell r="E2392" t="str">
            <v>SIURB-E Jan/26</v>
          </cell>
        </row>
        <row r="2393">
          <cell r="A2393">
            <v>17005020</v>
          </cell>
          <cell r="B2393" t="str">
            <v>BARRA DE APOIO PARA DEFICIENTES L=45 CM (BARRAS COM DIÂMETRO ENTRE 3,0 E 4,5CM)</v>
          </cell>
          <cell r="C2393" t="str">
            <v>UN</v>
          </cell>
          <cell r="D2393">
            <v>188.86</v>
          </cell>
          <cell r="E2393" t="str">
            <v>SIURB-E Jan/26</v>
          </cell>
        </row>
        <row r="2394">
          <cell r="A2394">
            <v>17005021</v>
          </cell>
          <cell r="B2394" t="str">
            <v>BARRA DE APOIO PARA DEFICIENTES L=80 CM (BARRAS COM DIÂMETRO ENTRE 3,0 E 4,5CM)</v>
          </cell>
          <cell r="C2394" t="str">
            <v>UN</v>
          </cell>
          <cell r="D2394">
            <v>222.65</v>
          </cell>
          <cell r="E2394" t="str">
            <v>SIURB-E Jan/26</v>
          </cell>
        </row>
        <row r="2395">
          <cell r="A2395">
            <v>17005022</v>
          </cell>
          <cell r="B2395" t="str">
            <v>BARRA DE APOIO PARA DEFICIENTES L=90 CM (BARRAS COM DIÂMETRO ENTRE 3,0 E 4,5CM)</v>
          </cell>
          <cell r="C2395" t="str">
            <v>UN</v>
          </cell>
          <cell r="D2395">
            <v>233.06</v>
          </cell>
          <cell r="E2395" t="str">
            <v>SIURB-E Jan/26</v>
          </cell>
        </row>
        <row r="2396">
          <cell r="A2396">
            <v>17005023</v>
          </cell>
          <cell r="B2396" t="str">
            <v>BARRA DE APOIO PARA CHUVEIRO PARA PORTADORES DE DEFICIÊNCIA FÍSICA (BARRAS COM DIÂMETRO ENTRE 3,0 E 4,5CM)</v>
          </cell>
          <cell r="C2396" t="str">
            <v>UN</v>
          </cell>
          <cell r="D2396">
            <v>327.82</v>
          </cell>
          <cell r="E2396" t="str">
            <v>SIURB-E Jan/26</v>
          </cell>
        </row>
        <row r="2397">
          <cell r="A2397">
            <v>17005024</v>
          </cell>
          <cell r="B2397" t="str">
            <v>DP.04 - CORRIMÃO EM TUBO GALVANIZADO</v>
          </cell>
          <cell r="C2397" t="str">
            <v>M</v>
          </cell>
          <cell r="D2397">
            <v>91.74</v>
          </cell>
          <cell r="E2397" t="str">
            <v>SIURB-E Jan/26</v>
          </cell>
        </row>
        <row r="2398">
          <cell r="A2398">
            <v>17005025</v>
          </cell>
          <cell r="B2398" t="str">
            <v>DP.05 - CORRIMÃO EM TUBO GALVANIZADO COM GUARDA CORPO</v>
          </cell>
          <cell r="C2398" t="str">
            <v>M</v>
          </cell>
          <cell r="D2398">
            <v>509.96</v>
          </cell>
          <cell r="E2398" t="str">
            <v>SIURB-E Jan/26</v>
          </cell>
        </row>
        <row r="2399">
          <cell r="A2399">
            <v>17005026</v>
          </cell>
          <cell r="B2399" t="str">
            <v>ANEL DE TEXTURA PARA CORRIMÃO</v>
          </cell>
          <cell r="C2399" t="str">
            <v>UN</v>
          </cell>
          <cell r="D2399">
            <v>27.58</v>
          </cell>
          <cell r="E2399" t="str">
            <v>SIURB-E Jan/26</v>
          </cell>
        </row>
        <row r="2400">
          <cell r="A2400">
            <v>17005027</v>
          </cell>
          <cell r="B2400" t="str">
            <v>BARRA DE APOIO PARA LAVATÓRIO EM "L" - PPDF</v>
          </cell>
          <cell r="C2400" t="str">
            <v>UN</v>
          </cell>
          <cell r="D2400">
            <v>438.09</v>
          </cell>
          <cell r="E2400" t="str">
            <v>SIURB-E Jan/26</v>
          </cell>
        </row>
        <row r="2401">
          <cell r="A2401">
            <v>17005033</v>
          </cell>
          <cell r="B2401" t="str">
            <v>LOUSA EM LAMINADO MELAMÍNICO BRANCO SOBRE COMPENSADO</v>
          </cell>
          <cell r="C2401" t="str">
            <v>M2</v>
          </cell>
          <cell r="D2401">
            <v>382.74</v>
          </cell>
          <cell r="E2401" t="str">
            <v>SIURB-E Jan/26</v>
          </cell>
        </row>
        <row r="2402">
          <cell r="A2402">
            <v>17005035</v>
          </cell>
          <cell r="B2402" t="str">
            <v>DM.07 - QUADRO DE AVISOS DE MADEIRA</v>
          </cell>
          <cell r="C2402" t="str">
            <v>M2</v>
          </cell>
          <cell r="D2402">
            <v>307.43</v>
          </cell>
          <cell r="E2402" t="str">
            <v>SIURB-E Jan/26</v>
          </cell>
        </row>
        <row r="2403">
          <cell r="A2403">
            <v>17005040</v>
          </cell>
          <cell r="B2403" t="str">
            <v>DM.05 - FAIXA BATE-CARTEIRA PARA SALA DE AULA</v>
          </cell>
          <cell r="C2403" t="str">
            <v>M</v>
          </cell>
          <cell r="D2403">
            <v>213.34</v>
          </cell>
          <cell r="E2403" t="str">
            <v>SIURB-E Jan/26</v>
          </cell>
        </row>
        <row r="2404">
          <cell r="A2404">
            <v>17005041</v>
          </cell>
          <cell r="B2404" t="str">
            <v>DM.06 - FIXADOR DE CARTAZES PARA SALA DE AULA</v>
          </cell>
          <cell r="C2404" t="str">
            <v>M</v>
          </cell>
          <cell r="D2404">
            <v>58.2</v>
          </cell>
          <cell r="E2404" t="str">
            <v>SIURB-E Jan/26</v>
          </cell>
        </row>
        <row r="2405">
          <cell r="A2405">
            <v>17005051</v>
          </cell>
          <cell r="B2405" t="str">
            <v>DP.01 - ESCADA MARINHEIRO DE FERRO GALVANIZADO</v>
          </cell>
          <cell r="C2405" t="str">
            <v>M</v>
          </cell>
          <cell r="D2405">
            <v>219.97</v>
          </cell>
          <cell r="E2405" t="str">
            <v>SIURB-E Jan/26</v>
          </cell>
        </row>
        <row r="2406">
          <cell r="A2406">
            <v>17005052</v>
          </cell>
          <cell r="B2406" t="str">
            <v>DP.02 - ESCADA MARINHEIRO DE FERRO GALVANIZADO COM GUARDA CORPO</v>
          </cell>
          <cell r="C2406" t="str">
            <v>M</v>
          </cell>
          <cell r="D2406">
            <v>462.81</v>
          </cell>
          <cell r="E2406" t="str">
            <v>SIURB-E Jan/26</v>
          </cell>
        </row>
        <row r="2407">
          <cell r="A2407">
            <v>17005053</v>
          </cell>
          <cell r="B2407" t="str">
            <v>DP.03 - COMPLEMENTOS PARA ESCADA MARINHEIRO DE FERRO PERFILADO</v>
          </cell>
          <cell r="C2407" t="str">
            <v>M</v>
          </cell>
          <cell r="D2407">
            <v>193.21</v>
          </cell>
          <cell r="E2407" t="str">
            <v>SIURB-E Jan/26</v>
          </cell>
        </row>
        <row r="2408">
          <cell r="A2408">
            <v>17005061</v>
          </cell>
          <cell r="B2408" t="str">
            <v>DP.06 - BATE PNEU EM TUBO DE AÇO GALVANIZADO D=3" C=2,50M</v>
          </cell>
          <cell r="C2408" t="str">
            <v>UN</v>
          </cell>
          <cell r="D2408">
            <v>868.49</v>
          </cell>
          <cell r="E2408" t="str">
            <v>SIURB-E Jan/26</v>
          </cell>
        </row>
        <row r="2409">
          <cell r="A2409">
            <v>17005075</v>
          </cell>
          <cell r="B2409" t="str">
            <v>ARMÁRIO DE AÇO COM 4 PORTAS E FECHADURA L 640XP420XH1980</v>
          </cell>
          <cell r="C2409" t="str">
            <v>UN</v>
          </cell>
          <cell r="D2409">
            <v>1362.04</v>
          </cell>
          <cell r="E2409" t="str">
            <v>SIURB-E Jan/26</v>
          </cell>
        </row>
        <row r="2410">
          <cell r="A2410">
            <v>17005080</v>
          </cell>
          <cell r="B2410" t="str">
            <v>MESA DE PREPARO PARA COZINHAS - EM MÁRMORE</v>
          </cell>
          <cell r="C2410" t="str">
            <v>UN</v>
          </cell>
          <cell r="D2410">
            <v>3451.89</v>
          </cell>
          <cell r="E2410" t="str">
            <v>SIURB-E Jan/26</v>
          </cell>
        </row>
        <row r="2411">
          <cell r="A2411">
            <v>17005090</v>
          </cell>
          <cell r="B2411" t="str">
            <v>PORTA CORTA-FOGO P90 (0,90X2,10M) COM FERRAGENS</v>
          </cell>
          <cell r="C2411" t="str">
            <v>UN</v>
          </cell>
          <cell r="D2411">
            <v>1649.23</v>
          </cell>
          <cell r="E2411" t="str">
            <v>SIURB-E Jan/26</v>
          </cell>
        </row>
        <row r="2412">
          <cell r="A2412">
            <v>17005091</v>
          </cell>
          <cell r="B2412" t="str">
            <v>PORTA CORTA-FOGO P90 - 1,05 X 2,10M, COM DOBRADIÇAS E MOLAS SEM FERRAGEM</v>
          </cell>
          <cell r="C2412" t="str">
            <v>UN</v>
          </cell>
          <cell r="D2412">
            <v>1731.27</v>
          </cell>
          <cell r="E2412" t="str">
            <v>SIURB-E Jan/26</v>
          </cell>
        </row>
        <row r="2413">
          <cell r="A2413">
            <v>17005092</v>
          </cell>
          <cell r="B2413" t="str">
            <v>PEDESTAL SINALIZADOR PARA ESTACIONAMENTO P/ DEFICIENTE</v>
          </cell>
          <cell r="C2413" t="str">
            <v>UN</v>
          </cell>
          <cell r="D2413">
            <v>863.86</v>
          </cell>
          <cell r="E2413" t="str">
            <v>SIURB-E Jan/26</v>
          </cell>
        </row>
        <row r="2414">
          <cell r="A2414">
            <v>17005093</v>
          </cell>
          <cell r="B2414" t="str">
            <v>PLACA DE IDENTIFICAÇÃO COM NÚMERO PAVIMENTO EM BRAILE</v>
          </cell>
          <cell r="C2414" t="str">
            <v>UN</v>
          </cell>
          <cell r="D2414">
            <v>65.88</v>
          </cell>
          <cell r="E2414" t="str">
            <v>SIURB-E Jan/26</v>
          </cell>
        </row>
        <row r="2415">
          <cell r="A2415">
            <v>17005094</v>
          </cell>
          <cell r="B2415" t="str">
            <v>PLACA DE IDENTIFICAÇÃO DE WC EM BRAILE FEM./ MASC.</v>
          </cell>
          <cell r="C2415" t="str">
            <v>UN</v>
          </cell>
          <cell r="D2415">
            <v>197.91</v>
          </cell>
          <cell r="E2415" t="str">
            <v>SIURB-E Jan/26</v>
          </cell>
        </row>
        <row r="2416">
          <cell r="A2416">
            <v>17005095</v>
          </cell>
          <cell r="B2416" t="str">
            <v>PLACA DE IDENTIFICAÇÃO EM BRAILE "INÍCIO E FINAL" P/ CORRIMÃO</v>
          </cell>
          <cell r="C2416" t="str">
            <v>UN</v>
          </cell>
          <cell r="D2416">
            <v>16.72</v>
          </cell>
          <cell r="E2416" t="str">
            <v>SIURB-E Jan/26</v>
          </cell>
        </row>
        <row r="2417">
          <cell r="A2417">
            <v>17005096</v>
          </cell>
          <cell r="B2417" t="str">
            <v>PLACA DE IDENTIFICAÇÃO EM BRAILE DE PAVIMENTO P/ CORRIMÃO</v>
          </cell>
          <cell r="C2417" t="str">
            <v>UN</v>
          </cell>
          <cell r="D2417">
            <v>16.190000000000001</v>
          </cell>
          <cell r="E2417" t="str">
            <v>SIURB-E Jan/26</v>
          </cell>
        </row>
        <row r="2418">
          <cell r="A2418">
            <v>17005097</v>
          </cell>
          <cell r="B2418" t="str">
            <v>PLACA PARA PORTA WC C/ DESENHO UNIVERSAL ACESSIBILIDADE</v>
          </cell>
          <cell r="C2418" t="str">
            <v>UN</v>
          </cell>
          <cell r="D2418">
            <v>35.81</v>
          </cell>
          <cell r="E2418" t="str">
            <v>SIURB-E Jan/26</v>
          </cell>
        </row>
        <row r="2419">
          <cell r="A2419">
            <v>17005098</v>
          </cell>
          <cell r="B2419" t="str">
            <v>SINALIZAÇÃO VISUAL DE DEGRAUS PARA DEFICIENTE VISUAL</v>
          </cell>
          <cell r="C2419" t="str">
            <v>UN</v>
          </cell>
          <cell r="D2419">
            <v>6.83</v>
          </cell>
          <cell r="E2419" t="str">
            <v>SIURB-E Jan/26</v>
          </cell>
        </row>
        <row r="2420">
          <cell r="A2420">
            <v>17005102</v>
          </cell>
          <cell r="B2420" t="str">
            <v>GUARDA CORPO EM TUBO GALVANIZADO 2" E FECHAMENTO COM TELA DE AÇO MALHA 1" FIO 12, H=1,21 M, INCLUSA PINTURA</v>
          </cell>
          <cell r="C2420" t="str">
            <v>M</v>
          </cell>
          <cell r="D2420">
            <v>955.64</v>
          </cell>
          <cell r="E2420" t="str">
            <v>SIURB-E Jan/26</v>
          </cell>
        </row>
        <row r="2421">
          <cell r="A2421">
            <v>17005103</v>
          </cell>
          <cell r="B2421" t="str">
            <v>SABONETEIRA DE PAREDE EM PLASTICO</v>
          </cell>
          <cell r="C2421" t="str">
            <v>UN</v>
          </cell>
          <cell r="D2421">
            <v>17.68</v>
          </cell>
          <cell r="E2421" t="str">
            <v>SIURB-E Jan/26</v>
          </cell>
        </row>
        <row r="2422">
          <cell r="A2422">
            <v>17005104</v>
          </cell>
          <cell r="B2422" t="str">
            <v>FECHADURA DE CENTRO E CONTRA FECHADURA PARA PORTA EM VIDRO TEMPERADO (CONTEMPLA RETIRADA DAS PEÇASEXISTENTES E O FORNECIMENTO E INSTALAÇÃO DAS PEÇAS NOVAS)</v>
          </cell>
          <cell r="C2422" t="str">
            <v>UN</v>
          </cell>
          <cell r="D2422">
            <v>61.77</v>
          </cell>
          <cell r="E2422" t="str">
            <v>SIURB-E Jan/26</v>
          </cell>
        </row>
        <row r="2423">
          <cell r="A2423">
            <v>17010000</v>
          </cell>
          <cell r="B2423" t="str">
            <v>EQUIPAMENTOS DIVERSOS</v>
          </cell>
          <cell r="C2423" t="str">
            <v>.</v>
          </cell>
          <cell r="D2423" t="str">
            <v>.</v>
          </cell>
          <cell r="E2423" t="str">
            <v>SIURB-E Jan/26</v>
          </cell>
        </row>
        <row r="2424">
          <cell r="A2424">
            <v>17010001</v>
          </cell>
          <cell r="B2424" t="str">
            <v>ELEVADOR ELÉTRICO SEM CASA DE MÁQUINAS - 2 PARADAS</v>
          </cell>
          <cell r="C2424" t="str">
            <v>UN</v>
          </cell>
          <cell r="D2424">
            <v>167312.95000000001</v>
          </cell>
          <cell r="E2424" t="str">
            <v>SIURB-E Jan/26</v>
          </cell>
        </row>
        <row r="2425">
          <cell r="A2425">
            <v>17010002</v>
          </cell>
          <cell r="B2425" t="str">
            <v>ELEVADOR ELÉTRICO SEM CASA DE MÁQUINAS - 3 PARADAS</v>
          </cell>
          <cell r="C2425" t="str">
            <v>UN</v>
          </cell>
          <cell r="D2425">
            <v>177316.14</v>
          </cell>
          <cell r="E2425" t="str">
            <v>SIURB-E Jan/26</v>
          </cell>
        </row>
        <row r="2426">
          <cell r="A2426">
            <v>17010003</v>
          </cell>
          <cell r="B2426" t="str">
            <v>ELEVADOR EL[ETRICO SEM CASA DE MÁQUINAS - 4 PARADAS</v>
          </cell>
          <cell r="C2426" t="str">
            <v>UN</v>
          </cell>
          <cell r="D2426">
            <v>187699.25</v>
          </cell>
          <cell r="E2426" t="str">
            <v>SIURB-E Jan/26</v>
          </cell>
        </row>
        <row r="2427">
          <cell r="A2427">
            <v>17010004</v>
          </cell>
          <cell r="B2427" t="str">
            <v>ELEVADOR ELÉTRICO SEM CASA DE MÁQUINAS - 5 PARADAS</v>
          </cell>
          <cell r="C2427" t="str">
            <v>UN</v>
          </cell>
          <cell r="D2427">
            <v>200402.31</v>
          </cell>
          <cell r="E2427" t="str">
            <v>SIURB-E Jan/26</v>
          </cell>
        </row>
        <row r="2428">
          <cell r="A2428">
            <v>17010011</v>
          </cell>
          <cell r="B2428" t="str">
            <v>DX.01/06 - COIFA EM CHAPA DE AÇO GALVANIZADO PARA FOGÃO DE 3 OU 4 BOCAS</v>
          </cell>
          <cell r="C2428" t="str">
            <v>UN</v>
          </cell>
          <cell r="D2428">
            <v>3397.32</v>
          </cell>
          <cell r="E2428" t="str">
            <v>SIURB-E Jan/26</v>
          </cell>
        </row>
        <row r="2429">
          <cell r="A2429">
            <v>17010012</v>
          </cell>
          <cell r="B2429" t="str">
            <v>DX.01/06 - COIFA EM CHAPA DE AÇO GALVANIZADO PARA FOGÃO DE 6 BOCAS</v>
          </cell>
          <cell r="C2429" t="str">
            <v>UN</v>
          </cell>
          <cell r="D2429">
            <v>4398.55</v>
          </cell>
          <cell r="E2429" t="str">
            <v>SIURB-E Jan/26</v>
          </cell>
        </row>
        <row r="2430">
          <cell r="A2430">
            <v>17010017</v>
          </cell>
          <cell r="B2430" t="str">
            <v>CHAPÉU CHINÊS PARA DUTO GALVANIZADO 35CM BIT.22 PARA EXAUSTÃO DE AR</v>
          </cell>
          <cell r="C2430" t="str">
            <v>UN</v>
          </cell>
          <cell r="D2430">
            <v>217.04</v>
          </cell>
          <cell r="E2430" t="str">
            <v>SIURB-E Jan/26</v>
          </cell>
        </row>
        <row r="2431">
          <cell r="A2431">
            <v>17010018</v>
          </cell>
          <cell r="B2431" t="str">
            <v>DUTO EM CHAPA DE AÇO GALVANIZADO N.22 - DIÂMETRO 35CM</v>
          </cell>
          <cell r="C2431" t="str">
            <v>M</v>
          </cell>
          <cell r="D2431">
            <v>312.8</v>
          </cell>
          <cell r="E2431" t="str">
            <v>SIURB-E Jan/26</v>
          </cell>
        </row>
        <row r="2432">
          <cell r="A2432">
            <v>17010019</v>
          </cell>
          <cell r="B2432" t="str">
            <v xml:space="preserve"> CURVA PARA DUTO EM CHAPA GALVANIZADA 35CM BIT.22 PARA EXAUSTÃO AR RECRAVADA A CADA 10GRAUS</v>
          </cell>
          <cell r="C2432" t="str">
            <v>UN</v>
          </cell>
          <cell r="D2432">
            <v>345.87</v>
          </cell>
          <cell r="E2432" t="str">
            <v>SIURB-E Jan/26</v>
          </cell>
        </row>
        <row r="2433">
          <cell r="A2433">
            <v>17010025</v>
          </cell>
          <cell r="B2433" t="str">
            <v>EXAUSTOR 1/2 HP PARA COIFAS</v>
          </cell>
          <cell r="C2433" t="str">
            <v>UN</v>
          </cell>
          <cell r="D2433">
            <v>2312.61</v>
          </cell>
          <cell r="E2433" t="str">
            <v>SIURB-E Jan/26</v>
          </cell>
        </row>
        <row r="2434">
          <cell r="A2434">
            <v>17010031</v>
          </cell>
          <cell r="B2434" t="str">
            <v>FOGÃO INDUSTRIAL 4 BOCAS COM FORNO E 2 QUEIMADORES DUPLOS</v>
          </cell>
          <cell r="C2434" t="str">
            <v>UN</v>
          </cell>
          <cell r="D2434">
            <v>2189.2399999999998</v>
          </cell>
          <cell r="E2434" t="str">
            <v>SIURB-E Jan/26</v>
          </cell>
        </row>
        <row r="2435">
          <cell r="A2435">
            <v>17010032</v>
          </cell>
          <cell r="B2435" t="str">
            <v>FOGÃO INDUSTRIAL 6 BOCAS COM FORNO E 2 QUEIMADORES DUPLOS</v>
          </cell>
          <cell r="C2435" t="str">
            <v>UN</v>
          </cell>
          <cell r="D2435">
            <v>2395.52</v>
          </cell>
          <cell r="E2435" t="str">
            <v>SIURB-E Jan/26</v>
          </cell>
        </row>
        <row r="2436">
          <cell r="A2436">
            <v>17010070</v>
          </cell>
          <cell r="B2436" t="str">
            <v>AUTOCLAVE - CAPACIDADE 54 LITROS</v>
          </cell>
          <cell r="C2436" t="str">
            <v>UN</v>
          </cell>
          <cell r="D2436">
            <v>23440.400000000001</v>
          </cell>
          <cell r="E2436" t="str">
            <v>SIURB-E Jan/26</v>
          </cell>
        </row>
        <row r="2437">
          <cell r="A2437">
            <v>17010071</v>
          </cell>
          <cell r="B2437" t="str">
            <v>VENTILADOR DE PAREDE, DIÂM. MÍN.=65CM</v>
          </cell>
          <cell r="C2437" t="str">
            <v>UN</v>
          </cell>
          <cell r="D2437">
            <v>880.72</v>
          </cell>
          <cell r="E2437" t="str">
            <v>SIURB-E Jan/26</v>
          </cell>
        </row>
        <row r="2438">
          <cell r="A2438">
            <v>17010073</v>
          </cell>
          <cell r="B2438" t="str">
            <v>PORTA DE VIDRO TEMPERADO 10MM OPACO COM FERRAGENS 82X210CM</v>
          </cell>
          <cell r="C2438" t="str">
            <v>UN</v>
          </cell>
          <cell r="D2438">
            <v>1897.31</v>
          </cell>
          <cell r="E2438" t="str">
            <v>SIURB-E Jan/26</v>
          </cell>
        </row>
        <row r="2439">
          <cell r="A2439">
            <v>17010074</v>
          </cell>
          <cell r="B2439" t="str">
            <v>POSTO DE CONSUMO DE O2 OU AR VÁCUO OU N2O</v>
          </cell>
          <cell r="C2439" t="str">
            <v>UN</v>
          </cell>
          <cell r="D2439">
            <v>97.24</v>
          </cell>
          <cell r="E2439" t="str">
            <v>SIURB-E Jan/26</v>
          </cell>
        </row>
        <row r="2440">
          <cell r="A2440">
            <v>17010075</v>
          </cell>
          <cell r="B2440" t="str">
            <v>ESTAÇÃO DE CHAMADA DE ENFERMEIRA</v>
          </cell>
          <cell r="C2440" t="str">
            <v>UN</v>
          </cell>
          <cell r="D2440">
            <v>346.01</v>
          </cell>
          <cell r="E2440" t="str">
            <v>SIURB-E Jan/26</v>
          </cell>
        </row>
        <row r="2441">
          <cell r="A2441">
            <v>17010076</v>
          </cell>
          <cell r="B2441" t="str">
            <v>PAINEL DE ALARME PARA O2 OU AR OU VÁCUO OU N2O, INSTALADO</v>
          </cell>
          <cell r="C2441" t="str">
            <v>UN</v>
          </cell>
          <cell r="D2441">
            <v>589.94000000000005</v>
          </cell>
          <cell r="E2441" t="str">
            <v>SIURB-E Jan/26</v>
          </cell>
        </row>
        <row r="2442">
          <cell r="A2442">
            <v>17010112</v>
          </cell>
          <cell r="B2442" t="str">
            <v>FORNECIMENTO DE CORTINA DE AR COM DUAS VELOCIDADES, PARA VÃO DE 1,00 M</v>
          </cell>
          <cell r="C2442" t="str">
            <v>UN</v>
          </cell>
          <cell r="D2442">
            <v>521.6</v>
          </cell>
          <cell r="E2442" t="str">
            <v>SIURB-E Jan/26</v>
          </cell>
        </row>
        <row r="2443">
          <cell r="A2443">
            <v>17010113</v>
          </cell>
          <cell r="B2443" t="str">
            <v>FORNECIMENTO DE CORTINA DE AR COM DUAS VELOCIDADES, PARA VÃO DE 1,20 M</v>
          </cell>
          <cell r="C2443" t="str">
            <v>UN</v>
          </cell>
          <cell r="D2443">
            <v>1008.53</v>
          </cell>
          <cell r="E2443" t="str">
            <v>SIURB-E Jan/26</v>
          </cell>
        </row>
        <row r="2444">
          <cell r="A2444">
            <v>17010114</v>
          </cell>
          <cell r="B2444" t="str">
            <v>FORNECIMENTO DE CORTINA DE AR COM DUAS VELOCIDADES, PARA VÃO DE 1,50 M</v>
          </cell>
          <cell r="C2444" t="str">
            <v>UN</v>
          </cell>
          <cell r="D2444">
            <v>1243.44</v>
          </cell>
          <cell r="E2444" t="str">
            <v>SIURB-E Jan/26</v>
          </cell>
        </row>
        <row r="2445">
          <cell r="A2445">
            <v>17030000</v>
          </cell>
          <cell r="B2445" t="str">
            <v>PLACAS DE OBRA</v>
          </cell>
          <cell r="C2445" t="str">
            <v>.</v>
          </cell>
          <cell r="D2445" t="str">
            <v>.</v>
          </cell>
          <cell r="E2445" t="str">
            <v>SIURB-E Jan/26</v>
          </cell>
        </row>
        <row r="2446">
          <cell r="A2446">
            <v>17030001</v>
          </cell>
          <cell r="B2446" t="str">
            <v>PLACA INAUGURAL - 600X500X3MM - CHAPA DE  AÇO INOX EM BAIXO RELEVO</v>
          </cell>
          <cell r="C2446" t="str">
            <v>UN</v>
          </cell>
          <cell r="D2446">
            <v>4051.43</v>
          </cell>
          <cell r="E2446" t="str">
            <v>SIURB-E Jan/26</v>
          </cell>
        </row>
        <row r="2447">
          <cell r="A2447">
            <v>17030002</v>
          </cell>
          <cell r="B2447" t="str">
            <v>PLACA DE OBRA EM CHAPA DE AÇO GALVANIZADO</v>
          </cell>
          <cell r="C2447" t="str">
            <v>M2</v>
          </cell>
          <cell r="D2447">
            <v>399.72</v>
          </cell>
          <cell r="E2447" t="str">
            <v>SIURB-E Jan/26</v>
          </cell>
        </row>
        <row r="2448">
          <cell r="A2448">
            <v>17040000</v>
          </cell>
          <cell r="B2448" t="str">
            <v>SISTEMA DE AQUECIMENTO SOLAR</v>
          </cell>
          <cell r="C2448" t="str">
            <v>.</v>
          </cell>
          <cell r="D2448" t="str">
            <v>.</v>
          </cell>
          <cell r="E2448" t="str">
            <v>SIURB-E Jan/26</v>
          </cell>
        </row>
        <row r="2449">
          <cell r="A2449">
            <v>17040001</v>
          </cell>
          <cell r="B2449" t="str">
            <v>SISTEMA DE AQUECIMENTO SOLAR ATÉ 1000L - COLETOR SOLAR PLANO FECHADO (SELO "A" DO INMETRO)</v>
          </cell>
          <cell r="C2449" t="str">
            <v>M2</v>
          </cell>
          <cell r="D2449">
            <v>2861.85</v>
          </cell>
          <cell r="E2449" t="str">
            <v>SIURB-E Jan/26</v>
          </cell>
        </row>
        <row r="2450">
          <cell r="A2450">
            <v>17040002</v>
          </cell>
          <cell r="B2450" t="str">
            <v>SISTEMA DE AQUECIMENTO SOLAR ACIMA DE 1000L - FORNECIMENTO DE COLETOR SOLAR PLANO FECHADO (SELO "A" INMETRO) - SEM INSTALAÇÃO</v>
          </cell>
          <cell r="C2450" t="str">
            <v>M2</v>
          </cell>
          <cell r="D2450">
            <v>954.27</v>
          </cell>
          <cell r="E2450" t="str">
            <v>SIURB-E Jan/26</v>
          </cell>
        </row>
        <row r="2451">
          <cell r="A2451">
            <v>17040003</v>
          </cell>
          <cell r="B2451" t="str">
            <v>SISTEMA DE AQUECIMENTO SOLAR, FORNECIMENTO DE RESERVATÓRIO TÉRMICO ATÉ 1000L, BAIXA PRESSÃO (APROVAÇÃO INMETRO) - SEM INSTALAÇÃO</v>
          </cell>
          <cell r="C2451" t="str">
            <v>L</v>
          </cell>
          <cell r="D2451">
            <v>6.46</v>
          </cell>
          <cell r="E2451" t="str">
            <v>SIURB-E Jan/26</v>
          </cell>
        </row>
        <row r="2452">
          <cell r="A2452">
            <v>17040005</v>
          </cell>
          <cell r="B2452" t="str">
            <v>SISTEMA DE AQUECIMENTO SOLAR, FORNECIMENTO DE RESERVATÓRIO TÉRMICO ATÉ 1000L, ALTA PRESSÃO (APROVAÇÃO INMETRO) - SEM INSTALAÇÃO</v>
          </cell>
          <cell r="C2452" t="str">
            <v>L</v>
          </cell>
          <cell r="D2452">
            <v>17.86</v>
          </cell>
          <cell r="E2452" t="str">
            <v>SIURB-E Jan/26</v>
          </cell>
        </row>
        <row r="2453">
          <cell r="A2453">
            <v>17040006</v>
          </cell>
          <cell r="B2453" t="str">
            <v>SISTEMA DE AQUECIMENTO SOLAR, INSTALAÇÃO DE RESERVATÓRIO TÉRMICO ATÉ 1000L</v>
          </cell>
          <cell r="C2453" t="str">
            <v>UN</v>
          </cell>
          <cell r="D2453">
            <v>4087.66</v>
          </cell>
          <cell r="E2453" t="str">
            <v>SIURB-E Jan/26</v>
          </cell>
        </row>
        <row r="2454">
          <cell r="A2454">
            <v>17040007</v>
          </cell>
          <cell r="B2454" t="str">
            <v>SISTEMA DE AQUECIMENTO SOLAR, FORNECIMENTO DE RESERVATÓRIO TÉRMICO ACIMA DE 1000L, BAIXA PRESSÃO (APROVAÇÃO INMETRO) - SEM INSTALAÇÃO</v>
          </cell>
          <cell r="C2454" t="str">
            <v>L</v>
          </cell>
          <cell r="D2454">
            <v>16.399999999999999</v>
          </cell>
          <cell r="E2454" t="str">
            <v>SIURB-E Jan/26</v>
          </cell>
        </row>
        <row r="2455">
          <cell r="A2455">
            <v>17040008</v>
          </cell>
          <cell r="B2455" t="str">
            <v>SISTEMA DE AQUECIMENTO SOLAR, FORNECIMENTO DE RESERVATÓRIO TÉRMICO ACIMA DE 1000L, ALTA PRESSÃO (APROVAÇÃO INMETRO) - SEM INSTALAÇÃO</v>
          </cell>
          <cell r="C2455" t="str">
            <v>L</v>
          </cell>
          <cell r="D2455">
            <v>16.25</v>
          </cell>
          <cell r="E2455" t="str">
            <v>SIURB-E Jan/26</v>
          </cell>
        </row>
        <row r="2456">
          <cell r="A2456">
            <v>17040010</v>
          </cell>
          <cell r="B2456" t="str">
            <v>SISTEMA DE AQUECIMENTO SOLAR (CIRCULAÇÃO FORÇADA), BOMBA HIDRÁULICA DE CIRCULAÇÃO DE ÁGUA NOS COLETORES SOLARES</v>
          </cell>
          <cell r="C2456" t="str">
            <v>UN</v>
          </cell>
          <cell r="D2456">
            <v>2350.4699999999998</v>
          </cell>
          <cell r="E2456" t="str">
            <v>SIURB-E Jan/26</v>
          </cell>
        </row>
        <row r="2457">
          <cell r="A2457">
            <v>17040011</v>
          </cell>
          <cell r="B2457" t="str">
            <v>SISTEMA DE AQUECIMENTO SOLAR (CIRCULAÇÃO FORÇADA), CONJUNTO DIGITAL PARA ACIONAMENTOS PROGRAMADOS DE EQUIPAMENTOS</v>
          </cell>
          <cell r="C2457" t="str">
            <v>UN</v>
          </cell>
          <cell r="D2457">
            <v>2031.32</v>
          </cell>
          <cell r="E2457" t="str">
            <v>SIURB-E Jan/26</v>
          </cell>
        </row>
        <row r="2458">
          <cell r="A2458">
            <v>17040013</v>
          </cell>
          <cell r="B2458" t="str">
            <v>SISTEMA DE AQUECIMENTO SOLAR PARA PISCINA, FORNECIMENTO DE COLETOR SOLAR ABERTO (SELO "A" INMETRO) - SEM INSTALAÇÃO</v>
          </cell>
          <cell r="C2458" t="str">
            <v>M2</v>
          </cell>
          <cell r="D2458">
            <v>374.67</v>
          </cell>
          <cell r="E2458" t="str">
            <v>SIURB-E Jan/26</v>
          </cell>
        </row>
        <row r="2459">
          <cell r="A2459">
            <v>17045001</v>
          </cell>
          <cell r="B2459" t="str">
            <v>ANDAIMES METÁLICOS - FORNECIMENTO</v>
          </cell>
          <cell r="C2459" t="str">
            <v>M3xMÊS</v>
          </cell>
          <cell r="D2459">
            <v>10.42</v>
          </cell>
          <cell r="E2459" t="str">
            <v>SIURB-E Jan/26</v>
          </cell>
        </row>
        <row r="2460">
          <cell r="A2460">
            <v>17045002</v>
          </cell>
          <cell r="B2460" t="str">
            <v>ANDAIMES METÁLICOS - MONTAGEM E DESMONTAGEM</v>
          </cell>
          <cell r="C2460" t="str">
            <v>M3</v>
          </cell>
          <cell r="D2460">
            <v>6.26</v>
          </cell>
          <cell r="E2460" t="str">
            <v>SIURB-E Jan/26</v>
          </cell>
        </row>
        <row r="2461">
          <cell r="A2461">
            <v>17050000</v>
          </cell>
          <cell r="B2461" t="str">
            <v>DEMOLIÇÕES</v>
          </cell>
          <cell r="C2461" t="str">
            <v>.</v>
          </cell>
          <cell r="D2461" t="str">
            <v>.</v>
          </cell>
          <cell r="E2461" t="str">
            <v>SIURB-E Jan/26</v>
          </cell>
        </row>
        <row r="2462">
          <cell r="A2462">
            <v>17050001</v>
          </cell>
          <cell r="B2462" t="str">
            <v>DEMOLIÇÃO DE MURO DE ALVENARIA - H=1,80 À 2,00M</v>
          </cell>
          <cell r="C2462" t="str">
            <v>M</v>
          </cell>
          <cell r="D2462">
            <v>64.73</v>
          </cell>
          <cell r="E2462" t="str">
            <v>SIURB-E Jan/26</v>
          </cell>
        </row>
        <row r="2463">
          <cell r="A2463">
            <v>17050015</v>
          </cell>
          <cell r="B2463" t="str">
            <v>DEMOLIÇÃO DE ALAMBRADO DE TELA GALVANIZADA</v>
          </cell>
          <cell r="C2463" t="str">
            <v>M2</v>
          </cell>
          <cell r="D2463">
            <v>2.92</v>
          </cell>
          <cell r="E2463" t="str">
            <v>SIURB-E Jan/26</v>
          </cell>
        </row>
        <row r="2464">
          <cell r="A2464">
            <v>17050020</v>
          </cell>
          <cell r="B2464" t="str">
            <v>DEMOLIÇÃO MANUAL DE CONCRETO SIMPLES</v>
          </cell>
          <cell r="C2464" t="str">
            <v>M3</v>
          </cell>
          <cell r="D2464">
            <v>284.81</v>
          </cell>
          <cell r="E2464" t="str">
            <v>SIURB-E Jan/26</v>
          </cell>
        </row>
        <row r="2465">
          <cell r="A2465">
            <v>17050021</v>
          </cell>
          <cell r="B2465" t="str">
            <v>DEMOLIÇÃO MANUAL DE CONCRETO ARMADO</v>
          </cell>
          <cell r="C2465" t="str">
            <v>M3</v>
          </cell>
          <cell r="D2465">
            <v>517.83000000000004</v>
          </cell>
          <cell r="E2465" t="str">
            <v>SIURB-E Jan/26</v>
          </cell>
        </row>
        <row r="2466">
          <cell r="A2466">
            <v>17050022</v>
          </cell>
          <cell r="B2466" t="str">
            <v>DEMOLIÇÃO MECANIZADA DE CONCRETO SIMPLES</v>
          </cell>
          <cell r="C2466" t="str">
            <v>M3</v>
          </cell>
          <cell r="D2466">
            <v>110.22</v>
          </cell>
          <cell r="E2466" t="str">
            <v>SIURB-E Jan/26</v>
          </cell>
        </row>
        <row r="2467">
          <cell r="A2467">
            <v>17050023</v>
          </cell>
          <cell r="B2467" t="str">
            <v>DEMOLIÇÃO MECANIZADA DE CONCRETO ARMADO</v>
          </cell>
          <cell r="C2467" t="str">
            <v>M3</v>
          </cell>
          <cell r="D2467">
            <v>440.85</v>
          </cell>
          <cell r="E2467" t="str">
            <v>SIURB-E Jan/26</v>
          </cell>
        </row>
        <row r="2468">
          <cell r="A2468">
            <v>17050025</v>
          </cell>
          <cell r="B2468" t="str">
            <v>DEMOLIÇÃO DE LADRILHOS HIDRÁULICOS, INCLUSIVE ARGAMASSA DE REGULARIZAÇÃO</v>
          </cell>
          <cell r="C2468" t="str">
            <v>M2</v>
          </cell>
          <cell r="D2468">
            <v>16.57</v>
          </cell>
          <cell r="E2468" t="str">
            <v>SIURB-E Jan/26</v>
          </cell>
        </row>
        <row r="2469">
          <cell r="A2469">
            <v>17050030</v>
          </cell>
          <cell r="B2469" t="str">
            <v>DEMOLIÇÃO DE LAJOTAS DE CONCRETO</v>
          </cell>
          <cell r="C2469" t="str">
            <v>M2</v>
          </cell>
          <cell r="D2469">
            <v>12.95</v>
          </cell>
          <cell r="E2469" t="str">
            <v>SIURB-E Jan/26</v>
          </cell>
        </row>
        <row r="2470">
          <cell r="A2470">
            <v>17050040</v>
          </cell>
          <cell r="B2470" t="str">
            <v>DEMOLIÇÃO DE PAVIMENTAÇÃO ASFÁLTICA, CAPA E BASE - MANUAL</v>
          </cell>
          <cell r="C2470" t="str">
            <v>M2</v>
          </cell>
          <cell r="D2470">
            <v>38.840000000000003</v>
          </cell>
          <cell r="E2470" t="str">
            <v>SIURB-E Jan/26</v>
          </cell>
        </row>
        <row r="2471">
          <cell r="A2471">
            <v>17050045</v>
          </cell>
          <cell r="B2471" t="str">
            <v>DEMOLIÇÃO DE GUIAS DE CONCRETO</v>
          </cell>
          <cell r="C2471" t="str">
            <v>M</v>
          </cell>
          <cell r="D2471">
            <v>10.36</v>
          </cell>
          <cell r="E2471" t="str">
            <v>SIURB-E Jan/26</v>
          </cell>
        </row>
        <row r="2472">
          <cell r="A2472">
            <v>17050048</v>
          </cell>
          <cell r="B2472" t="str">
            <v>DEMOLIÇÃO DE SARJETAS DE CONCRETO</v>
          </cell>
          <cell r="C2472" t="str">
            <v>M</v>
          </cell>
          <cell r="D2472">
            <v>15.73</v>
          </cell>
          <cell r="E2472" t="str">
            <v>SIURB-E Jan/26</v>
          </cell>
        </row>
        <row r="2473">
          <cell r="A2473">
            <v>17050101</v>
          </cell>
          <cell r="B2473" t="str">
            <v>DEMOLIÇÃO DE POSTE DE AMARRAÇÃO</v>
          </cell>
          <cell r="C2473" t="str">
            <v>M3</v>
          </cell>
          <cell r="D2473">
            <v>47.83</v>
          </cell>
          <cell r="E2473" t="str">
            <v>SIURB-E Jan/26</v>
          </cell>
        </row>
        <row r="2474">
          <cell r="A2474">
            <v>17060000</v>
          </cell>
          <cell r="B2474" t="str">
            <v>RETIRADAS</v>
          </cell>
          <cell r="C2474" t="str">
            <v>.</v>
          </cell>
          <cell r="D2474" t="str">
            <v>.</v>
          </cell>
          <cell r="E2474" t="str">
            <v>SIURB-E Jan/26</v>
          </cell>
        </row>
        <row r="2475">
          <cell r="A2475">
            <v>17060005</v>
          </cell>
          <cell r="B2475" t="str">
            <v>RETIRADA DE CERCA DE ARAME FARPADO, MOURÃO DE EUCALIPTO OU CONCRETO</v>
          </cell>
          <cell r="C2475" t="str">
            <v>M</v>
          </cell>
          <cell r="D2475">
            <v>12.95</v>
          </cell>
          <cell r="E2475" t="str">
            <v>SIURB-E Jan/26</v>
          </cell>
        </row>
        <row r="2476">
          <cell r="A2476">
            <v>17060030</v>
          </cell>
          <cell r="B2476" t="str">
            <v>RETIRADA DE LAJOTAS PRÉ-MOLDADAS DE CONCRETO</v>
          </cell>
          <cell r="C2476" t="str">
            <v>M2</v>
          </cell>
          <cell r="D2476">
            <v>18.12</v>
          </cell>
          <cell r="E2476" t="str">
            <v>SIURB-E Jan/26</v>
          </cell>
        </row>
        <row r="2477">
          <cell r="A2477">
            <v>17060032</v>
          </cell>
          <cell r="B2477" t="str">
            <v>RETIRADA DE FORRAS DE PEDRAS NATURAIS</v>
          </cell>
          <cell r="C2477" t="str">
            <v>M2</v>
          </cell>
          <cell r="D2477">
            <v>33.659999999999997</v>
          </cell>
          <cell r="E2477" t="str">
            <v>SIURB-E Jan/26</v>
          </cell>
        </row>
        <row r="2478">
          <cell r="A2478">
            <v>17060035</v>
          </cell>
          <cell r="B2478" t="str">
            <v>RETIRADA DE PARALELEPÍPEDOS</v>
          </cell>
          <cell r="C2478" t="str">
            <v>M2</v>
          </cell>
          <cell r="D2478">
            <v>8.0299999999999994</v>
          </cell>
          <cell r="E2478" t="str">
            <v>SIURB-E Jan/26</v>
          </cell>
        </row>
        <row r="2479">
          <cell r="A2479">
            <v>17060038</v>
          </cell>
          <cell r="B2479" t="str">
            <v>RETIRADA DE MOSAICO PORTUGUÊS</v>
          </cell>
          <cell r="C2479" t="str">
            <v>M2</v>
          </cell>
          <cell r="D2479">
            <v>15.53</v>
          </cell>
          <cell r="E2479" t="str">
            <v>SIURB-E Jan/26</v>
          </cell>
        </row>
        <row r="2480">
          <cell r="A2480">
            <v>17060045</v>
          </cell>
          <cell r="B2480" t="str">
            <v>RETIRADA DE GUIAS DE CONCRETO</v>
          </cell>
          <cell r="C2480" t="str">
            <v>M</v>
          </cell>
          <cell r="D2480">
            <v>7.51</v>
          </cell>
          <cell r="E2480" t="str">
            <v>SIURB-E Jan/26</v>
          </cell>
        </row>
        <row r="2481">
          <cell r="A2481">
            <v>17060046</v>
          </cell>
          <cell r="B2481" t="str">
            <v>RETIRADA DE PISO INTERTRAVADO</v>
          </cell>
          <cell r="C2481" t="str">
            <v>M2</v>
          </cell>
          <cell r="D2481">
            <v>18.12</v>
          </cell>
          <cell r="E2481" t="str">
            <v>SIURB-E Jan/26</v>
          </cell>
        </row>
        <row r="2482">
          <cell r="A2482">
            <v>17060050</v>
          </cell>
          <cell r="B2482" t="str">
            <v>RETIRADA DE BRINQUEDOS</v>
          </cell>
          <cell r="C2482" t="str">
            <v>UN</v>
          </cell>
          <cell r="D2482">
            <v>63.18</v>
          </cell>
          <cell r="E2482" t="str">
            <v>SIURB-E Jan/26</v>
          </cell>
        </row>
        <row r="2483">
          <cell r="A2483">
            <v>17060087</v>
          </cell>
          <cell r="B2483" t="str">
            <v>RETIRADA DE PORTA-GIZ, INCLUSIVE SUPORTES</v>
          </cell>
          <cell r="C2483" t="str">
            <v>M</v>
          </cell>
          <cell r="D2483">
            <v>13.55</v>
          </cell>
          <cell r="E2483" t="str">
            <v>SIURB-E Jan/26</v>
          </cell>
        </row>
        <row r="2484">
          <cell r="A2484">
            <v>17060090</v>
          </cell>
          <cell r="B2484" t="str">
            <v>RETIRADA DE COIFA E CHAPA PARA FOGÃO DE 3 OU 4 BOCAS</v>
          </cell>
          <cell r="C2484" t="str">
            <v>UN</v>
          </cell>
          <cell r="D2484">
            <v>60.97</v>
          </cell>
          <cell r="E2484" t="str">
            <v>SIURB-E Jan/26</v>
          </cell>
        </row>
        <row r="2485">
          <cell r="A2485">
            <v>17060091</v>
          </cell>
          <cell r="B2485" t="str">
            <v>RETIRADA DE COIFA EM CHAPA PARA FOGÃO DE 6 BOCAS</v>
          </cell>
          <cell r="C2485" t="str">
            <v>UN</v>
          </cell>
          <cell r="D2485">
            <v>76.209999999999994</v>
          </cell>
          <cell r="E2485" t="str">
            <v>SIURB-E Jan/26</v>
          </cell>
        </row>
        <row r="2486">
          <cell r="A2486">
            <v>17060092</v>
          </cell>
          <cell r="B2486" t="str">
            <v>RETIRADA DE EXAUSTOR</v>
          </cell>
          <cell r="C2486" t="str">
            <v>UN</v>
          </cell>
          <cell r="D2486">
            <v>10.75</v>
          </cell>
          <cell r="E2486" t="str">
            <v>SIURB-E Jan/26</v>
          </cell>
        </row>
        <row r="2487">
          <cell r="A2487">
            <v>17060093</v>
          </cell>
          <cell r="B2487" t="str">
            <v>RETIRADA DE DUTO DE EXAUSTÃO</v>
          </cell>
          <cell r="C2487" t="str">
            <v>M</v>
          </cell>
          <cell r="D2487">
            <v>22.86</v>
          </cell>
          <cell r="E2487" t="str">
            <v>SIURB-E Jan/26</v>
          </cell>
        </row>
        <row r="2488">
          <cell r="A2488">
            <v>17060094</v>
          </cell>
          <cell r="B2488" t="str">
            <v>RETIRADA DE PORTÃO DE FERRO PERFILADO TIPO PQ (GP5/GPM1)</v>
          </cell>
          <cell r="C2488" t="str">
            <v>M2</v>
          </cell>
          <cell r="D2488">
            <v>38.1</v>
          </cell>
          <cell r="E2488" t="str">
            <v>SIURB-E Jan/26</v>
          </cell>
        </row>
        <row r="2489">
          <cell r="A2489">
            <v>17060095</v>
          </cell>
          <cell r="B2489" t="str">
            <v>RETIRADA DE ALAMBRADO EM TELA INCLUSIVE ESTRUTURA DE SUSTENTAÇÃO (FP.04)</v>
          </cell>
          <cell r="C2489" t="str">
            <v>M</v>
          </cell>
          <cell r="D2489">
            <v>67.13</v>
          </cell>
          <cell r="E2489" t="str">
            <v>SIURB-E Jan/26</v>
          </cell>
        </row>
        <row r="2490">
          <cell r="A2490">
            <v>17060096</v>
          </cell>
          <cell r="B2490" t="str">
            <v>RETIRADA DE CERCA DE TELA GALVANIZADA E RESPECTIVOS MOURÕES (FC 04/05)</v>
          </cell>
          <cell r="C2490" t="str">
            <v>M</v>
          </cell>
          <cell r="D2490">
            <v>59.05</v>
          </cell>
          <cell r="E2490" t="str">
            <v>SIURB-E Jan/26</v>
          </cell>
        </row>
        <row r="2491">
          <cell r="A2491">
            <v>17060097</v>
          </cell>
          <cell r="B2491" t="str">
            <v>RETIRADA DE PORTÃO METÁLICO</v>
          </cell>
          <cell r="C2491" t="str">
            <v>M2</v>
          </cell>
          <cell r="D2491">
            <v>87.56</v>
          </cell>
          <cell r="E2491" t="str">
            <v>SIURB-E Jan/26</v>
          </cell>
        </row>
        <row r="2492">
          <cell r="A2492">
            <v>17060101</v>
          </cell>
          <cell r="B2492" t="str">
            <v>RETIRADA DE PISO INTERTRAVADO</v>
          </cell>
          <cell r="C2492" t="str">
            <v>M2</v>
          </cell>
          <cell r="D2492">
            <v>2.0699999999999998</v>
          </cell>
          <cell r="E2492" t="str">
            <v>SIURB-E Jan/26</v>
          </cell>
        </row>
        <row r="2493">
          <cell r="A2493">
            <v>17060102</v>
          </cell>
          <cell r="B2493" t="str">
            <v>RETIRADA DE GRADIL E GUARDA-CORPO</v>
          </cell>
          <cell r="C2493" t="str">
            <v>M2</v>
          </cell>
          <cell r="D2493">
            <v>48.92</v>
          </cell>
          <cell r="E2493" t="str">
            <v>SIURB-E Jan/26</v>
          </cell>
        </row>
        <row r="2494">
          <cell r="A2494">
            <v>17060103</v>
          </cell>
          <cell r="B2494" t="str">
            <v>RETIRADA DE MINI GUIAS DE CONCRETO</v>
          </cell>
          <cell r="C2494" t="str">
            <v>M</v>
          </cell>
          <cell r="D2494">
            <v>10.1</v>
          </cell>
          <cell r="E2494" t="str">
            <v>SIURB-E Jan/26</v>
          </cell>
        </row>
        <row r="2495">
          <cell r="A2495">
            <v>17060104</v>
          </cell>
          <cell r="B2495" t="str">
            <v>RETIRADA DE TAPUME METÁLICO</v>
          </cell>
          <cell r="C2495" t="str">
            <v>M2</v>
          </cell>
          <cell r="D2495">
            <v>8.5399999999999991</v>
          </cell>
          <cell r="E2495" t="str">
            <v>SIURB-E Jan/26</v>
          </cell>
        </row>
        <row r="2496">
          <cell r="A2496">
            <v>17070000</v>
          </cell>
          <cell r="B2496" t="str">
            <v>RECOLOCAÇÕES</v>
          </cell>
          <cell r="C2496" t="str">
            <v>.</v>
          </cell>
          <cell r="D2496" t="str">
            <v>.</v>
          </cell>
          <cell r="E2496" t="str">
            <v>SIURB-E Jan/26</v>
          </cell>
        </row>
        <row r="2497">
          <cell r="A2497">
            <v>17070001</v>
          </cell>
          <cell r="B2497" t="str">
            <v>RECOLOCAÇÃO DE TELA E TIRANTE EM ALAMBRADO</v>
          </cell>
          <cell r="C2497" t="str">
            <v>M2</v>
          </cell>
          <cell r="D2497">
            <v>44.98</v>
          </cell>
          <cell r="E2497" t="str">
            <v>SIURB-E Jan/26</v>
          </cell>
        </row>
        <row r="2498">
          <cell r="A2498">
            <v>17070035</v>
          </cell>
          <cell r="B2498" t="str">
            <v>RECOLOCAÇÃO DE PARALELEPÍPEDOS</v>
          </cell>
          <cell r="C2498" t="str">
            <v>M2</v>
          </cell>
          <cell r="D2498">
            <v>46.02</v>
          </cell>
          <cell r="E2498" t="str">
            <v>SIURB-E Jan/26</v>
          </cell>
        </row>
        <row r="2499">
          <cell r="A2499">
            <v>17070036</v>
          </cell>
          <cell r="B2499" t="str">
            <v>RECOLOCAÇÃO DE PARALELEPÍPEDO COM AREIA RECICLADA</v>
          </cell>
          <cell r="C2499" t="str">
            <v>M2</v>
          </cell>
          <cell r="D2499">
            <v>37.340000000000003</v>
          </cell>
          <cell r="E2499" t="str">
            <v>SIURB-E Jan/26</v>
          </cell>
        </row>
        <row r="2500">
          <cell r="A2500">
            <v>17070038</v>
          </cell>
          <cell r="B2500" t="str">
            <v>RECOLOCAÇÃO DE MOSAICO PORTUGUÊS SOBRE BASE DE CONCRETO</v>
          </cell>
          <cell r="C2500" t="str">
            <v>M2</v>
          </cell>
          <cell r="D2500">
            <v>91.4</v>
          </cell>
          <cell r="E2500" t="str">
            <v>SIURB-E Jan/26</v>
          </cell>
        </row>
        <row r="2501">
          <cell r="A2501">
            <v>17070039</v>
          </cell>
          <cell r="B2501" t="str">
            <v>RECOLOCAÇÃO DE MOSAICO PORTUGUÊS SOBRE BASE DE AREIA</v>
          </cell>
          <cell r="C2501" t="str">
            <v>M2</v>
          </cell>
          <cell r="D2501">
            <v>65.69</v>
          </cell>
          <cell r="E2501" t="str">
            <v>SIURB-E Jan/26</v>
          </cell>
        </row>
        <row r="2502">
          <cell r="A2502">
            <v>17070040</v>
          </cell>
          <cell r="B2502" t="str">
            <v>RECOLOCAÇÃO DE MOSAICO PORTUGUÊS SOBRE BASE DE CONCRETO COM AGREGADO RECICLADO</v>
          </cell>
          <cell r="C2502" t="str">
            <v>M2</v>
          </cell>
          <cell r="D2502">
            <v>83.88</v>
          </cell>
          <cell r="E2502" t="str">
            <v>SIURB-E Jan/26</v>
          </cell>
        </row>
        <row r="2503">
          <cell r="A2503">
            <v>17070041</v>
          </cell>
          <cell r="B2503" t="str">
            <v>RECOLOCAÇÃO DE MOSAICO PORTUGUÊS SOBRE BASE DE AREIA RECICLADA</v>
          </cell>
          <cell r="C2503" t="str">
            <v>M2</v>
          </cell>
          <cell r="D2503">
            <v>58.75</v>
          </cell>
          <cell r="E2503" t="str">
            <v>SIURB-E Jan/26</v>
          </cell>
        </row>
        <row r="2504">
          <cell r="A2504">
            <v>17070045</v>
          </cell>
          <cell r="B2504" t="str">
            <v>RECOLOCAÇÃO DE GUIAS DE CONCRETO</v>
          </cell>
          <cell r="C2504" t="str">
            <v>M</v>
          </cell>
          <cell r="D2504">
            <v>73.540000000000006</v>
          </cell>
          <cell r="E2504" t="str">
            <v>SIURB-E Jan/26</v>
          </cell>
        </row>
        <row r="2505">
          <cell r="A2505">
            <v>17070046</v>
          </cell>
          <cell r="B2505" t="str">
            <v>RECOLOCAÇÃO DE PISO INTERTRAVADO COM AREIA RECICLADA</v>
          </cell>
          <cell r="C2505" t="str">
            <v>M2</v>
          </cell>
          <cell r="D2505">
            <v>37.340000000000003</v>
          </cell>
          <cell r="E2505" t="str">
            <v>SIURB-E Jan/26</v>
          </cell>
        </row>
        <row r="2506">
          <cell r="A2506">
            <v>17070087</v>
          </cell>
          <cell r="B2506" t="str">
            <v>RECOLOCAÇÃO DE PORTA-GIZ, INCLUSIVE SUPORTES</v>
          </cell>
          <cell r="C2506" t="str">
            <v>M</v>
          </cell>
          <cell r="D2506">
            <v>31.87</v>
          </cell>
          <cell r="E2506" t="str">
            <v>SIURB-E Jan/26</v>
          </cell>
        </row>
        <row r="2507">
          <cell r="A2507">
            <v>17070090</v>
          </cell>
          <cell r="B2507" t="str">
            <v>RECOLOCAÇÃO DE COIFA EM CHAPA PARA FOGÃO DE 3 OU 4 BOCAS</v>
          </cell>
          <cell r="C2507" t="str">
            <v>UN</v>
          </cell>
          <cell r="D2507">
            <v>117.63</v>
          </cell>
          <cell r="E2507" t="str">
            <v>SIURB-E Jan/26</v>
          </cell>
        </row>
        <row r="2508">
          <cell r="A2508">
            <v>17070091</v>
          </cell>
          <cell r="B2508" t="str">
            <v>RECOLOCAÇÃO DE COIFA EM CHAPA PARA FOGÃO DE 6 BOCAS</v>
          </cell>
          <cell r="C2508" t="str">
            <v>UN</v>
          </cell>
          <cell r="D2508">
            <v>155.72999999999999</v>
          </cell>
          <cell r="E2508" t="str">
            <v>SIURB-E Jan/26</v>
          </cell>
        </row>
        <row r="2509">
          <cell r="A2509">
            <v>17070092</v>
          </cell>
          <cell r="B2509" t="str">
            <v>RECOLOCAÇÃO DE EXAUSTOR</v>
          </cell>
          <cell r="C2509" t="str">
            <v>UN</v>
          </cell>
          <cell r="D2509">
            <v>45.58</v>
          </cell>
          <cell r="E2509" t="str">
            <v>SIURB-E Jan/26</v>
          </cell>
        </row>
        <row r="2510">
          <cell r="A2510">
            <v>17070093</v>
          </cell>
          <cell r="B2510" t="str">
            <v>RECOLOCAÇÃO DE DUTO DE EXAUSTÃO</v>
          </cell>
          <cell r="C2510" t="str">
            <v>M</v>
          </cell>
          <cell r="D2510">
            <v>32.14</v>
          </cell>
          <cell r="E2510" t="str">
            <v>SIURB-E Jan/26</v>
          </cell>
        </row>
        <row r="2511">
          <cell r="A2511">
            <v>17070094</v>
          </cell>
          <cell r="B2511" t="str">
            <v>RECOLOCAÇÃO DE PORTÃO DE FERRO PERFILADO TIPO PARQUE (GP5/GPM-1)</v>
          </cell>
          <cell r="C2511" t="str">
            <v>M2</v>
          </cell>
          <cell r="D2511">
            <v>109.05</v>
          </cell>
          <cell r="E2511" t="str">
            <v>SIURB-E Jan/26</v>
          </cell>
        </row>
        <row r="2512">
          <cell r="A2512">
            <v>17070096</v>
          </cell>
          <cell r="B2512" t="str">
            <v>RECOLOCAÇÃO DE CERCA DE TELA GALVANIZADA E RESPECTIVOS MOURÕES (FC 04/05)</v>
          </cell>
          <cell r="C2512" t="str">
            <v>M</v>
          </cell>
          <cell r="D2512">
            <v>87.94</v>
          </cell>
          <cell r="E2512" t="str">
            <v>SIURB-E Jan/26</v>
          </cell>
        </row>
        <row r="2513">
          <cell r="A2513">
            <v>17070101</v>
          </cell>
          <cell r="B2513" t="str">
            <v>RECOLOCAÇÃO DE PISO INTERTRAVADO COM AREIA RECICLADA</v>
          </cell>
          <cell r="C2513" t="str">
            <v>M2</v>
          </cell>
          <cell r="D2513">
            <v>38.520000000000003</v>
          </cell>
          <cell r="E2513" t="str">
            <v>SIURB-E Jan/26</v>
          </cell>
        </row>
        <row r="2514">
          <cell r="A2514">
            <v>17070102</v>
          </cell>
          <cell r="B2514" t="str">
            <v>RECOLOCAÇÃO DE MINI GUIAS DE CONCRETO</v>
          </cell>
          <cell r="C2514" t="str">
            <v>M</v>
          </cell>
          <cell r="D2514">
            <v>42.45</v>
          </cell>
          <cell r="E2514" t="str">
            <v>SIURB-E Jan/26</v>
          </cell>
        </row>
        <row r="2515">
          <cell r="A2515">
            <v>17080000</v>
          </cell>
          <cell r="B2515" t="str">
            <v>SERVIÇOS PARCIAIS</v>
          </cell>
          <cell r="C2515" t="str">
            <v>.</v>
          </cell>
          <cell r="D2515" t="str">
            <v>.</v>
          </cell>
          <cell r="E2515" t="str">
            <v>SIURB-E Jan/26</v>
          </cell>
        </row>
        <row r="2516">
          <cell r="A2516">
            <v>17080015</v>
          </cell>
          <cell r="B2516" t="str">
            <v>TELA GALVANIZADA PARA ALAMBRADO - MALHA 2" FIO 10</v>
          </cell>
          <cell r="C2516" t="str">
            <v>M2</v>
          </cell>
          <cell r="D2516">
            <v>110.1</v>
          </cell>
          <cell r="E2516" t="str">
            <v>SIURB-E Jan/26</v>
          </cell>
        </row>
        <row r="2517">
          <cell r="A2517">
            <v>17080019</v>
          </cell>
          <cell r="B2517" t="str">
            <v>FERRO TRABALHADO PARA GRADIS</v>
          </cell>
          <cell r="C2517" t="str">
            <v>KG</v>
          </cell>
          <cell r="D2517">
            <v>14.49</v>
          </cell>
          <cell r="E2517" t="str">
            <v>SIURB-E Jan/26</v>
          </cell>
        </row>
        <row r="2518">
          <cell r="A2518">
            <v>17080070</v>
          </cell>
          <cell r="B2518" t="str">
            <v>TABELA DE BASQUETE, INCLUSIVE ARO E CESTA - MADEIRA PINTADA</v>
          </cell>
          <cell r="C2518" t="str">
            <v>UN</v>
          </cell>
          <cell r="D2518">
            <v>1382.23</v>
          </cell>
          <cell r="E2518" t="str">
            <v>SIURB-E Jan/26</v>
          </cell>
        </row>
        <row r="2519">
          <cell r="A2519">
            <v>17080072</v>
          </cell>
          <cell r="B2519" t="str">
            <v>REPINTURA DE FAIXAS ATÉ 10CM - BORRACHA CLORADA</v>
          </cell>
          <cell r="C2519" t="str">
            <v>M</v>
          </cell>
          <cell r="D2519">
            <v>8.0299999999999994</v>
          </cell>
          <cell r="E2519" t="str">
            <v>SIURB-E Jan/26</v>
          </cell>
        </row>
        <row r="2520">
          <cell r="A2520">
            <v>17080073</v>
          </cell>
          <cell r="B2520" t="str">
            <v>REPINTURA DE FAIXAS ATÉ 10CM - EPÓXI</v>
          </cell>
          <cell r="C2520" t="str">
            <v>M</v>
          </cell>
          <cell r="D2520">
            <v>11.24</v>
          </cell>
          <cell r="E2520" t="str">
            <v>SIURB-E Jan/26</v>
          </cell>
        </row>
        <row r="2521">
          <cell r="A2521">
            <v>17090003</v>
          </cell>
          <cell r="B2521" t="str">
            <v>LOCAÇÃO DE CONTAINER 2,30 X 6,00 M, ALT. 2,50 M, PARA ESCRITÓRIO, COM 1 SANITÁRIO, COMPLETO, SEM DIVISÓRIAS INTERNAS</v>
          </cell>
          <cell r="C2521" t="str">
            <v>UNXMÊS</v>
          </cell>
          <cell r="D2521">
            <v>1433.13</v>
          </cell>
          <cell r="E2521" t="str">
            <v>SIURB-E Jan/26</v>
          </cell>
        </row>
        <row r="2522">
          <cell r="A2522">
            <v>17091001</v>
          </cell>
          <cell r="B2522" t="str">
            <v>BALANCIM ELÉTRICO TIPO PLATAFORMA PARA TRANSPORTE VERTICAL, COM ALTURA ATÉ 60 METROS</v>
          </cell>
          <cell r="C2522" t="str">
            <v>MXDIÁRIA</v>
          </cell>
          <cell r="D2522">
            <v>15.5</v>
          </cell>
          <cell r="E2522" t="str">
            <v>SIURB-E Jan/26</v>
          </cell>
        </row>
        <row r="2523">
          <cell r="A2523">
            <v>17091002</v>
          </cell>
          <cell r="B2523" t="str">
            <v>BALANCIM MANIVELA TIPO ANDAIME SUSPENSO, COM CAPACIDADE DE CARGA ATÉ 445 KG</v>
          </cell>
          <cell r="C2523" t="str">
            <v>MXDIÁRIA</v>
          </cell>
          <cell r="D2523">
            <v>9.64</v>
          </cell>
          <cell r="E2523" t="str">
            <v>SIURB-E Jan/26</v>
          </cell>
        </row>
        <row r="2524">
          <cell r="A2524">
            <v>17101003</v>
          </cell>
          <cell r="B2524" t="str">
            <v>LOCAÇÃO DE CONTAINER 2,30 X 6,00 M, ALT. 2,50 M, PARA ESCRITÓRIO, COM 1 SANITÁRIO, COMPLETO, SEM DIVISÓRIAS INTERNAS</v>
          </cell>
          <cell r="C2524" t="str">
            <v>UNXMÊS</v>
          </cell>
          <cell r="D2524">
            <v>1433.13</v>
          </cell>
          <cell r="E2524" t="str">
            <v>SIURB-E Jan/26</v>
          </cell>
        </row>
        <row r="2525">
          <cell r="A2525">
            <v>18000000</v>
          </cell>
          <cell r="B2525" t="str">
            <v>PAISAGISMO</v>
          </cell>
          <cell r="E2525" t="str">
            <v>SIURB-E Jan/26</v>
          </cell>
        </row>
        <row r="2526">
          <cell r="A2526">
            <v>18001000</v>
          </cell>
          <cell r="B2526" t="str">
            <v>SERVIÇOS GERAIS</v>
          </cell>
          <cell r="C2526" t="str">
            <v>.</v>
          </cell>
          <cell r="D2526" t="str">
            <v>.</v>
          </cell>
          <cell r="E2526" t="str">
            <v>SIURB-E Jan/26</v>
          </cell>
        </row>
        <row r="2527">
          <cell r="A2527">
            <v>18001001</v>
          </cell>
          <cell r="B2527" t="str">
            <v>TUTOR E AMARILHO PARA ÁRVORES</v>
          </cell>
          <cell r="C2527" t="str">
            <v>UN</v>
          </cell>
          <cell r="D2527">
            <v>24.57</v>
          </cell>
          <cell r="E2527" t="str">
            <v>SIURB-E Jan/26</v>
          </cell>
        </row>
        <row r="2528">
          <cell r="A2528">
            <v>18001003</v>
          </cell>
          <cell r="B2528" t="str">
            <v>PROTETOR TIPO PARQUE PARA ÁRVORES</v>
          </cell>
          <cell r="C2528" t="str">
            <v>UN</v>
          </cell>
          <cell r="D2528">
            <v>129.88</v>
          </cell>
          <cell r="E2528" t="str">
            <v>SIURB-E Jan/26</v>
          </cell>
        </row>
        <row r="2529">
          <cell r="A2529">
            <v>18002000</v>
          </cell>
          <cell r="B2529" t="str">
            <v>ÁRVORES E PALMEIRAS - FORNECIMENTO E PLANTIO</v>
          </cell>
          <cell r="C2529" t="str">
            <v>.</v>
          </cell>
          <cell r="D2529" t="str">
            <v>.</v>
          </cell>
          <cell r="E2529" t="str">
            <v>SIURB-E Jan/26</v>
          </cell>
        </row>
        <row r="2530">
          <cell r="A2530">
            <v>18002003</v>
          </cell>
          <cell r="B2530" t="str">
            <v>ALECRIM DE CAMPINAS (HOLOCALIX GLAZZIOVII)</v>
          </cell>
          <cell r="C2530" t="str">
            <v>UN</v>
          </cell>
          <cell r="D2530">
            <v>321.24</v>
          </cell>
          <cell r="E2530" t="str">
            <v>SIURB-E Jan/26</v>
          </cell>
        </row>
        <row r="2531">
          <cell r="A2531">
            <v>18002004</v>
          </cell>
          <cell r="B2531" t="str">
            <v>GOIABA DA SERRA (ACCA SELLOWIANA)</v>
          </cell>
          <cell r="C2531" t="str">
            <v>UN</v>
          </cell>
          <cell r="D2531">
            <v>276.20999999999998</v>
          </cell>
          <cell r="E2531" t="str">
            <v>SIURB-E Jan/26</v>
          </cell>
        </row>
        <row r="2532">
          <cell r="A2532">
            <v>18002005</v>
          </cell>
          <cell r="B2532" t="str">
            <v>GUARITÁ  (ASTRONIUM GRAVEOLENS)</v>
          </cell>
          <cell r="C2532" t="str">
            <v>UN</v>
          </cell>
          <cell r="D2532">
            <v>310.39</v>
          </cell>
          <cell r="E2532" t="str">
            <v>SIURB-E Jan/26</v>
          </cell>
        </row>
        <row r="2533">
          <cell r="A2533">
            <v>18002006</v>
          </cell>
          <cell r="B2533" t="str">
            <v>PAU MARFIM  (BALFOURODENDRON RIEDELLIANUM)</v>
          </cell>
          <cell r="C2533" t="str">
            <v>UN</v>
          </cell>
          <cell r="D2533">
            <v>265.77</v>
          </cell>
          <cell r="E2533" t="str">
            <v>SIURB-E Jan/26</v>
          </cell>
        </row>
        <row r="2534">
          <cell r="A2534">
            <v>18002007</v>
          </cell>
          <cell r="B2534" t="str">
            <v>GUANANDI (CALOPHYLLUM BRASILIENSES)</v>
          </cell>
          <cell r="C2534" t="str">
            <v>UN</v>
          </cell>
          <cell r="D2534">
            <v>257.36</v>
          </cell>
          <cell r="E2534" t="str">
            <v>SIURB-E Jan/26</v>
          </cell>
        </row>
        <row r="2535">
          <cell r="A2535">
            <v>18002008</v>
          </cell>
          <cell r="B2535" t="str">
            <v>CAMBUCI (CAMPOMANESIA PHAEA)</v>
          </cell>
          <cell r="C2535" t="str">
            <v>UN</v>
          </cell>
          <cell r="D2535">
            <v>365.54</v>
          </cell>
          <cell r="E2535" t="str">
            <v>SIURB-E Jan/26</v>
          </cell>
        </row>
        <row r="2536">
          <cell r="A2536">
            <v>18002009</v>
          </cell>
          <cell r="B2536" t="str">
            <v>GABIROBA (CAMPOMANESIA XANTHOCARPA)</v>
          </cell>
          <cell r="C2536" t="str">
            <v>UN</v>
          </cell>
          <cell r="D2536">
            <v>325.92</v>
          </cell>
          <cell r="E2536" t="str">
            <v>SIURB-E Jan/26</v>
          </cell>
        </row>
        <row r="2537">
          <cell r="A2537">
            <v>18002010</v>
          </cell>
          <cell r="B2537" t="str">
            <v>CASSIA (CASSIA MULTIJUGA)</v>
          </cell>
          <cell r="C2537" t="str">
            <v>UN</v>
          </cell>
          <cell r="D2537">
            <v>321.11</v>
          </cell>
          <cell r="E2537" t="str">
            <v>SIURB-E Jan/26</v>
          </cell>
        </row>
        <row r="2538">
          <cell r="A2538">
            <v>18002011</v>
          </cell>
          <cell r="B2538" t="str">
            <v>CÁSSIA FERRUGEM (CASSIA FERRUGINEA)</v>
          </cell>
          <cell r="C2538" t="str">
            <v>UN</v>
          </cell>
          <cell r="D2538">
            <v>353.3</v>
          </cell>
          <cell r="E2538" t="str">
            <v>SIURB-E Jan/26</v>
          </cell>
        </row>
        <row r="2539">
          <cell r="A2539">
            <v>18002012</v>
          </cell>
          <cell r="B2539" t="str">
            <v>FALSO BARBATIMÃO (CASSIA LEPTOPHYLLA)</v>
          </cell>
          <cell r="C2539" t="str">
            <v>UN</v>
          </cell>
          <cell r="D2539">
            <v>353.3</v>
          </cell>
          <cell r="E2539" t="str">
            <v>SIURB-E Jan/26</v>
          </cell>
        </row>
        <row r="2540">
          <cell r="A2540">
            <v>18002013</v>
          </cell>
          <cell r="B2540" t="str">
            <v>PAU VIOLA (CITHAREXYLUM MYRIANTHUM)</v>
          </cell>
          <cell r="C2540" t="str">
            <v>UN</v>
          </cell>
          <cell r="D2540">
            <v>330.35</v>
          </cell>
          <cell r="E2540" t="str">
            <v>SIURB-E Jan/26</v>
          </cell>
        </row>
        <row r="2541">
          <cell r="A2541">
            <v>18002014</v>
          </cell>
          <cell r="B2541" t="str">
            <v>IPÊ VERDE (CYBYSTAX ANTISYPHILITICA)</v>
          </cell>
          <cell r="C2541" t="str">
            <v>UN</v>
          </cell>
          <cell r="D2541">
            <v>248.43</v>
          </cell>
          <cell r="E2541" t="str">
            <v>SIURB-E Jan/26</v>
          </cell>
        </row>
        <row r="2542">
          <cell r="A2542">
            <v>18002015</v>
          </cell>
          <cell r="B2542" t="str">
            <v>SAGUARAGI (COLUBRINA GLANDULOSA)</v>
          </cell>
          <cell r="C2542" t="str">
            <v>UN</v>
          </cell>
          <cell r="D2542">
            <v>280.54000000000002</v>
          </cell>
          <cell r="E2542" t="str">
            <v>SIURB-E Jan/26</v>
          </cell>
        </row>
        <row r="2543">
          <cell r="A2543">
            <v>18002016</v>
          </cell>
          <cell r="B2543" t="str">
            <v>MULUNGU ( ERYTHRINA FALCATA)</v>
          </cell>
          <cell r="C2543" t="str">
            <v>UN</v>
          </cell>
          <cell r="D2543">
            <v>392.91</v>
          </cell>
          <cell r="E2543" t="str">
            <v>SIURB-E Jan/26</v>
          </cell>
        </row>
        <row r="2544">
          <cell r="A2544">
            <v>18002017</v>
          </cell>
          <cell r="B2544" t="str">
            <v>UVAIA (EUGENIA PYRIFORMIS)</v>
          </cell>
          <cell r="C2544" t="str">
            <v>UN</v>
          </cell>
          <cell r="D2544">
            <v>456.75</v>
          </cell>
          <cell r="E2544" t="str">
            <v>SIURB-E Jan/26</v>
          </cell>
        </row>
        <row r="2545">
          <cell r="A2545">
            <v>18002018</v>
          </cell>
          <cell r="B2545" t="str">
            <v>PITANGUEIRA ( EUGENIA UNIFLORA)</v>
          </cell>
          <cell r="C2545" t="str">
            <v>UN</v>
          </cell>
          <cell r="D2545">
            <v>353.86</v>
          </cell>
          <cell r="E2545" t="str">
            <v>SIURB-E Jan/26</v>
          </cell>
        </row>
        <row r="2546">
          <cell r="A2546">
            <v>18002019</v>
          </cell>
          <cell r="B2546" t="str">
            <v>IPÊ BRANCO (HANDROANTHUS ROSEO ALBA)</v>
          </cell>
          <cell r="C2546" t="str">
            <v>UN</v>
          </cell>
          <cell r="D2546">
            <v>331.67</v>
          </cell>
          <cell r="E2546" t="str">
            <v>SIURB-E Jan/26</v>
          </cell>
        </row>
        <row r="2547">
          <cell r="A2547">
            <v>18002020</v>
          </cell>
          <cell r="B2547" t="str">
            <v>IPÊ AMARELO DO BREJO (HANDROANTHUS UMBELLATUS)</v>
          </cell>
          <cell r="C2547" t="str">
            <v>UN</v>
          </cell>
          <cell r="D2547">
            <v>391.99</v>
          </cell>
          <cell r="E2547" t="str">
            <v>SIURB-E Jan/26</v>
          </cell>
        </row>
        <row r="2548">
          <cell r="A2548">
            <v>18002021</v>
          </cell>
          <cell r="B2548" t="str">
            <v>IPÊ TABACO (HANDROANTHUS VELLOSOI)</v>
          </cell>
          <cell r="C2548" t="str">
            <v>UN</v>
          </cell>
          <cell r="D2548">
            <v>311.55</v>
          </cell>
          <cell r="E2548" t="str">
            <v>SIURB-E Jan/26</v>
          </cell>
        </row>
        <row r="2549">
          <cell r="A2549">
            <v>18002022</v>
          </cell>
          <cell r="B2549" t="str">
            <v>INGÁ FEIJÃO (INGA MARGINATA)</v>
          </cell>
          <cell r="C2549" t="str">
            <v>UN</v>
          </cell>
          <cell r="D2549">
            <v>326.66000000000003</v>
          </cell>
          <cell r="E2549" t="str">
            <v>SIURB-E Jan/26</v>
          </cell>
        </row>
        <row r="2550">
          <cell r="A2550">
            <v>18002023</v>
          </cell>
          <cell r="B2550" t="str">
            <v>JACARANDÁ DE MINAS (JACARANDA CUSPIDIFOLIA)</v>
          </cell>
          <cell r="C2550" t="str">
            <v>UN</v>
          </cell>
          <cell r="D2550">
            <v>338.25</v>
          </cell>
          <cell r="E2550" t="str">
            <v>SIURB-E Jan/26</v>
          </cell>
        </row>
        <row r="2551">
          <cell r="A2551">
            <v>18002024</v>
          </cell>
          <cell r="B2551" t="str">
            <v>CAROBÃO (JACARANDA MICRANTHA)</v>
          </cell>
          <cell r="C2551" t="str">
            <v>UN</v>
          </cell>
          <cell r="D2551">
            <v>282.88</v>
          </cell>
          <cell r="E2551" t="str">
            <v>SIURB-E Jan/26</v>
          </cell>
        </row>
        <row r="2552">
          <cell r="A2552">
            <v>18002025</v>
          </cell>
          <cell r="B2552" t="str">
            <v>IPÊ AMARELO (TABEBUIA CHRYSOTRICHA)</v>
          </cell>
          <cell r="C2552" t="str">
            <v>UN</v>
          </cell>
          <cell r="D2552">
            <v>225</v>
          </cell>
          <cell r="E2552" t="str">
            <v>SIURB-E Jan/26</v>
          </cell>
        </row>
        <row r="2553">
          <cell r="A2553">
            <v>18002026</v>
          </cell>
          <cell r="B2553" t="str">
            <v>IPÊ ROSA (TABEBUIA AVELLANEDAE)</v>
          </cell>
          <cell r="C2553" t="str">
            <v>UN</v>
          </cell>
          <cell r="D2553">
            <v>353.12</v>
          </cell>
          <cell r="E2553" t="str">
            <v>SIURB-E Jan/26</v>
          </cell>
        </row>
        <row r="2554">
          <cell r="A2554">
            <v>18002027</v>
          </cell>
          <cell r="B2554" t="str">
            <v>IPÊ ROXO (TABEBUIA IMPETIGINOSA)</v>
          </cell>
          <cell r="C2554" t="str">
            <v>UN</v>
          </cell>
          <cell r="D2554">
            <v>352.18</v>
          </cell>
          <cell r="E2554" t="str">
            <v>SIURB-E Jan/26</v>
          </cell>
        </row>
        <row r="2555">
          <cell r="A2555">
            <v>18002028</v>
          </cell>
          <cell r="B2555" t="str">
            <v>CAROBINHA (JACARANDA PUBERULA)</v>
          </cell>
          <cell r="C2555" t="str">
            <v>UN</v>
          </cell>
          <cell r="D2555">
            <v>246.89</v>
          </cell>
          <cell r="E2555" t="str">
            <v>SIURB-E Jan/26</v>
          </cell>
        </row>
        <row r="2556">
          <cell r="A2556">
            <v>18002029</v>
          </cell>
          <cell r="B2556" t="str">
            <v>EMBIRA DE SAPO - LONCHOCARPUS MUELBERGIANUS</v>
          </cell>
          <cell r="C2556" t="str">
            <v>UN</v>
          </cell>
          <cell r="D2556">
            <v>290.29000000000002</v>
          </cell>
          <cell r="E2556" t="str">
            <v>SIURB-E Jan/26</v>
          </cell>
        </row>
        <row r="2557">
          <cell r="A2557">
            <v>18002030</v>
          </cell>
          <cell r="B2557" t="str">
            <v>AÇOITA CAVALO (LUEHEA DIVARICATA)</v>
          </cell>
          <cell r="C2557" t="str">
            <v>UN</v>
          </cell>
          <cell r="D2557">
            <v>321.27</v>
          </cell>
          <cell r="E2557" t="str">
            <v>SIURB-E Jan/26</v>
          </cell>
        </row>
        <row r="2558">
          <cell r="A2558">
            <v>18002031</v>
          </cell>
          <cell r="B2558" t="str">
            <v>JACARANDÁ DO CAMPO (MICHAERIUM ACUTIFOLIUM)</v>
          </cell>
          <cell r="C2558" t="str">
            <v>UN</v>
          </cell>
          <cell r="D2558">
            <v>388.07</v>
          </cell>
          <cell r="E2558" t="str">
            <v>SIURB-E Jan/26</v>
          </cell>
        </row>
        <row r="2559">
          <cell r="A2559">
            <v>18002032</v>
          </cell>
          <cell r="B2559" t="str">
            <v>JACARANDÁ BRANCO (MICHAERIUM PARAGUAIENSIS)</v>
          </cell>
          <cell r="C2559" t="str">
            <v>UN</v>
          </cell>
          <cell r="D2559">
            <v>242.68</v>
          </cell>
          <cell r="E2559" t="str">
            <v>SIURB-E Jan/26</v>
          </cell>
        </row>
        <row r="2560">
          <cell r="A2560">
            <v>18002033</v>
          </cell>
          <cell r="B2560" t="str">
            <v>CAMBOATÁ BRANCO (MATAYBA ELAEAGNOIDES)</v>
          </cell>
          <cell r="C2560" t="str">
            <v>UN</v>
          </cell>
          <cell r="D2560">
            <v>306.14999999999998</v>
          </cell>
          <cell r="E2560" t="str">
            <v>SIURB-E Jan/26</v>
          </cell>
        </row>
        <row r="2561">
          <cell r="A2561">
            <v>18002034</v>
          </cell>
          <cell r="B2561" t="str">
            <v>AROEIRA PRETA (MYRACRODURON URUNDEUVA)</v>
          </cell>
          <cell r="C2561" t="str">
            <v>UN</v>
          </cell>
          <cell r="D2561">
            <v>247.89</v>
          </cell>
          <cell r="E2561" t="str">
            <v>SIURB-E Jan/26</v>
          </cell>
        </row>
        <row r="2562">
          <cell r="A2562">
            <v>18002035</v>
          </cell>
          <cell r="B2562" t="str">
            <v>PAINEIRA (CHORISIA SPECIOSA)</v>
          </cell>
          <cell r="C2562" t="str">
            <v>UN</v>
          </cell>
          <cell r="D2562">
            <v>371.11</v>
          </cell>
          <cell r="E2562" t="str">
            <v>SIURB-E Jan/26</v>
          </cell>
        </row>
        <row r="2563">
          <cell r="A2563">
            <v>18002036</v>
          </cell>
          <cell r="B2563" t="str">
            <v>CAMBUÍ (MYRCIA SELLOI)</v>
          </cell>
          <cell r="C2563" t="str">
            <v>UN</v>
          </cell>
          <cell r="D2563">
            <v>305.10000000000002</v>
          </cell>
          <cell r="E2563" t="str">
            <v>SIURB-E Jan/26</v>
          </cell>
        </row>
        <row r="2564">
          <cell r="A2564">
            <v>18002037</v>
          </cell>
          <cell r="B2564" t="str">
            <v>PAU-BRASIL (CAESALPINIA ECHINATA)</v>
          </cell>
          <cell r="C2564" t="str">
            <v>UN</v>
          </cell>
          <cell r="D2564">
            <v>324.32</v>
          </cell>
          <cell r="E2564" t="str">
            <v>SIURB-E Jan/26</v>
          </cell>
        </row>
        <row r="2565">
          <cell r="A2565">
            <v>18002038</v>
          </cell>
          <cell r="B2565" t="str">
            <v>CABREÚVA PARDA (MYROCARPUS FRONDOSUS)</v>
          </cell>
          <cell r="C2565" t="str">
            <v>UN</v>
          </cell>
          <cell r="D2565">
            <v>325.99</v>
          </cell>
          <cell r="E2565" t="str">
            <v>SIURB-E Jan/26</v>
          </cell>
        </row>
        <row r="2566">
          <cell r="A2566">
            <v>18002039</v>
          </cell>
          <cell r="B2566" t="str">
            <v>CABREÚVA ( MIROXYLON PERUIFERUM)</v>
          </cell>
          <cell r="C2566" t="str">
            <v>UN</v>
          </cell>
          <cell r="D2566">
            <v>358.47</v>
          </cell>
          <cell r="E2566" t="str">
            <v>SIURB-E Jan/26</v>
          </cell>
        </row>
        <row r="2567">
          <cell r="A2567">
            <v>18002040</v>
          </cell>
          <cell r="B2567" t="str">
            <v>PAU-FERRO (CAESALPINIA FERREA)</v>
          </cell>
          <cell r="C2567" t="str">
            <v>UN</v>
          </cell>
          <cell r="D2567">
            <v>315.29000000000002</v>
          </cell>
          <cell r="E2567" t="str">
            <v>SIURB-E Jan/26</v>
          </cell>
        </row>
        <row r="2568">
          <cell r="A2568">
            <v>18002041</v>
          </cell>
          <cell r="B2568" t="str">
            <v>BORDÃO DE VELHO (SAMANEA TUBULOSA)</v>
          </cell>
          <cell r="C2568" t="str">
            <v>UN</v>
          </cell>
          <cell r="D2568">
            <v>317.66000000000003</v>
          </cell>
          <cell r="E2568" t="str">
            <v>SIURB-E Jan/26</v>
          </cell>
        </row>
        <row r="2569">
          <cell r="A2569">
            <v>18002042</v>
          </cell>
          <cell r="B2569" t="str">
            <v>PITOMBA (TALISIA ESCULENTA)</v>
          </cell>
          <cell r="C2569" t="str">
            <v>UN</v>
          </cell>
          <cell r="D2569">
            <v>397.02</v>
          </cell>
          <cell r="E2569" t="str">
            <v>SIURB-E Jan/26</v>
          </cell>
        </row>
        <row r="2570">
          <cell r="A2570">
            <v>18002050</v>
          </cell>
          <cell r="B2570" t="str">
            <v>SIBIPIRUNA (CAESALPINIA PELTOPHOROIDES)</v>
          </cell>
          <cell r="C2570" t="str">
            <v>UN</v>
          </cell>
          <cell r="D2570">
            <v>381.5</v>
          </cell>
          <cell r="E2570" t="str">
            <v>SIURB-E Jan/26</v>
          </cell>
        </row>
        <row r="2571">
          <cell r="A2571">
            <v>18002052</v>
          </cell>
          <cell r="B2571" t="str">
            <v>SUINÃ (ERYTRINA SPECIOSA)</v>
          </cell>
          <cell r="C2571" t="str">
            <v>UN</v>
          </cell>
          <cell r="D2571">
            <v>181.03</v>
          </cell>
          <cell r="E2571" t="str">
            <v>SIURB-E Jan/26</v>
          </cell>
        </row>
        <row r="2572">
          <cell r="A2572">
            <v>18002055</v>
          </cell>
          <cell r="B2572" t="str">
            <v>TIPUANA (TIPUANA TIPU)</v>
          </cell>
          <cell r="C2572" t="str">
            <v>UN</v>
          </cell>
          <cell r="D2572">
            <v>447.76</v>
          </cell>
          <cell r="E2572" t="str">
            <v>SIURB-E Jan/26</v>
          </cell>
        </row>
        <row r="2573">
          <cell r="A2573">
            <v>18002061</v>
          </cell>
          <cell r="B2573" t="str">
            <v>ARECA BAMBU (CHRYSALIDO CARPUS LUTESCENS)</v>
          </cell>
          <cell r="C2573" t="str">
            <v>UN</v>
          </cell>
          <cell r="D2573">
            <v>100.84</v>
          </cell>
          <cell r="E2573" t="str">
            <v>SIURB-E Jan/26</v>
          </cell>
        </row>
        <row r="2574">
          <cell r="A2574">
            <v>18002063</v>
          </cell>
          <cell r="B2574" t="str">
            <v>BURITI (MAURITIA VINIFERA)</v>
          </cell>
          <cell r="C2574" t="str">
            <v>UN</v>
          </cell>
          <cell r="D2574">
            <v>292.43</v>
          </cell>
          <cell r="E2574" t="str">
            <v>SIURB-E Jan/26</v>
          </cell>
        </row>
        <row r="2575">
          <cell r="A2575">
            <v>18002065</v>
          </cell>
          <cell r="B2575" t="str">
            <v>COLINIA (CHAMAEDOREA ELEGANS)</v>
          </cell>
          <cell r="C2575" t="str">
            <v>UN</v>
          </cell>
          <cell r="D2575">
            <v>298.83999999999997</v>
          </cell>
          <cell r="E2575" t="str">
            <v>SIURB-E Jan/26</v>
          </cell>
        </row>
        <row r="2576">
          <cell r="A2576">
            <v>18002067</v>
          </cell>
          <cell r="B2576" t="str">
            <v>COQUEIRO (COCOS NUCIFERA)</v>
          </cell>
          <cell r="C2576" t="str">
            <v>UN</v>
          </cell>
          <cell r="D2576">
            <v>180.71</v>
          </cell>
          <cell r="E2576" t="str">
            <v>SIURB-E Jan/26</v>
          </cell>
        </row>
        <row r="2577">
          <cell r="A2577">
            <v>18002070</v>
          </cell>
          <cell r="B2577" t="str">
            <v>GUARIROBA (SYAGRUS OLERACEA)</v>
          </cell>
          <cell r="C2577" t="str">
            <v>UN</v>
          </cell>
          <cell r="D2577">
            <v>182.86</v>
          </cell>
          <cell r="E2577" t="str">
            <v>SIURB-E Jan/26</v>
          </cell>
        </row>
        <row r="2578">
          <cell r="A2578">
            <v>18002073</v>
          </cell>
          <cell r="B2578" t="str">
            <v>JERIVÁ (ARECASTRUM ROMANZOFFIANUM)</v>
          </cell>
          <cell r="C2578" t="str">
            <v>UN</v>
          </cell>
          <cell r="D2578">
            <v>177.56</v>
          </cell>
          <cell r="E2578" t="str">
            <v>SIURB-E Jan/26</v>
          </cell>
        </row>
        <row r="2579">
          <cell r="A2579">
            <v>18002075</v>
          </cell>
          <cell r="B2579" t="str">
            <v>LATÂNIA (LATANIA SPP)</v>
          </cell>
          <cell r="C2579" t="str">
            <v>UN</v>
          </cell>
          <cell r="D2579">
            <v>169.58</v>
          </cell>
          <cell r="E2579" t="str">
            <v>SIURB-E Jan/26</v>
          </cell>
        </row>
        <row r="2580">
          <cell r="A2580">
            <v>18002077</v>
          </cell>
          <cell r="B2580" t="str">
            <v>SEAFORTIA (ARCHONTO PHOENIX CUNNINGHAMIANA)</v>
          </cell>
          <cell r="C2580" t="str">
            <v>UN</v>
          </cell>
          <cell r="D2580">
            <v>168.22</v>
          </cell>
          <cell r="E2580" t="str">
            <v>SIURB-E Jan/26</v>
          </cell>
        </row>
        <row r="2581">
          <cell r="A2581">
            <v>18002080</v>
          </cell>
          <cell r="B2581" t="str">
            <v>PALMEIRA IMPERIAL (ROY STONEAOLERACEA)</v>
          </cell>
          <cell r="C2581" t="str">
            <v>UN</v>
          </cell>
          <cell r="D2581">
            <v>182.3</v>
          </cell>
          <cell r="E2581" t="str">
            <v>SIURB-E Jan/26</v>
          </cell>
        </row>
        <row r="2582">
          <cell r="A2582">
            <v>18002090</v>
          </cell>
          <cell r="B2582" t="str">
            <v>PATA DE VACA (BAUHINIA VARIEGATA)</v>
          </cell>
          <cell r="C2582" t="str">
            <v>UN</v>
          </cell>
          <cell r="D2582">
            <v>325.07</v>
          </cell>
          <cell r="E2582" t="str">
            <v>SIURB-E Jan/26</v>
          </cell>
        </row>
        <row r="2583">
          <cell r="A2583">
            <v>18002091</v>
          </cell>
          <cell r="B2583" t="str">
            <v>QUARESMEIRA (TIBOUCHINA GRANULOSA)</v>
          </cell>
          <cell r="C2583" t="str">
            <v>UN</v>
          </cell>
          <cell r="D2583">
            <v>365.35</v>
          </cell>
          <cell r="E2583" t="str">
            <v>SIURB-E Jan/26</v>
          </cell>
        </row>
        <row r="2584">
          <cell r="A2584">
            <v>18002092</v>
          </cell>
          <cell r="B2584" t="str">
            <v>MANACA DA SERRA (TIBOUCHINA MUTABILIS)</v>
          </cell>
          <cell r="C2584" t="str">
            <v>UN</v>
          </cell>
          <cell r="D2584">
            <v>318.08999999999997</v>
          </cell>
          <cell r="E2584" t="str">
            <v>SIURB-E Jan/26</v>
          </cell>
        </row>
        <row r="2585">
          <cell r="A2585">
            <v>18002101</v>
          </cell>
          <cell r="B2585" t="str">
            <v>ALGODOEIRO-DA-PRAIA (HIBISCUS TILIACEUS)</v>
          </cell>
          <cell r="C2585" t="str">
            <v>UN</v>
          </cell>
          <cell r="D2585">
            <v>192.67</v>
          </cell>
          <cell r="E2585" t="str">
            <v>SIURB-E Jan/26</v>
          </cell>
        </row>
        <row r="2586">
          <cell r="A2586">
            <v>18002103</v>
          </cell>
          <cell r="B2586" t="str">
            <v>AROEIRA PIMENTEIRA (SCHINUS TEREBINTHIFOLIA)</v>
          </cell>
          <cell r="C2586" t="str">
            <v>UN</v>
          </cell>
          <cell r="D2586">
            <v>79.47</v>
          </cell>
          <cell r="E2586" t="str">
            <v>SIURB-E Jan/26</v>
          </cell>
        </row>
        <row r="2587">
          <cell r="A2587">
            <v>18002104</v>
          </cell>
          <cell r="B2587" t="str">
            <v>CANELA AMARELA (NECTANDRA LANCEOLATA)</v>
          </cell>
          <cell r="C2587" t="str">
            <v>UN</v>
          </cell>
          <cell r="D2587">
            <v>159.43</v>
          </cell>
          <cell r="E2587" t="str">
            <v>SIURB-E Jan/26</v>
          </cell>
        </row>
        <row r="2588">
          <cell r="A2588">
            <v>18002105</v>
          </cell>
          <cell r="B2588" t="str">
            <v>CANELINHA (NECTANDRA MEGAPOTAMICA)</v>
          </cell>
          <cell r="C2588" t="str">
            <v>UN</v>
          </cell>
          <cell r="D2588">
            <v>189.12</v>
          </cell>
          <cell r="E2588" t="str">
            <v>SIURB-E Jan/26</v>
          </cell>
        </row>
        <row r="2589">
          <cell r="A2589">
            <v>18002106</v>
          </cell>
          <cell r="B2589" t="str">
            <v>IMBIRUÇU (PSEUDOBOMBAX GRANDIFLORUM)</v>
          </cell>
          <cell r="C2589" t="str">
            <v>UN</v>
          </cell>
          <cell r="D2589">
            <v>196.92</v>
          </cell>
          <cell r="E2589" t="str">
            <v>SIURB-E Jan/26</v>
          </cell>
        </row>
        <row r="2590">
          <cell r="A2590">
            <v>18002110</v>
          </cell>
          <cell r="B2590" t="str">
            <v>MOGNO BRASILEIRO (SWIETENIA MACROPHYLLA)</v>
          </cell>
          <cell r="C2590" t="str">
            <v>UN</v>
          </cell>
          <cell r="D2590">
            <v>203.02</v>
          </cell>
          <cell r="E2590" t="str">
            <v>SIURB-E Jan/26</v>
          </cell>
        </row>
        <row r="2591">
          <cell r="A2591">
            <v>18002111</v>
          </cell>
          <cell r="B2591" t="str">
            <v>PALMEIRA DAMA (RHAPIS EXCELSA)</v>
          </cell>
          <cell r="C2591" t="str">
            <v>UN</v>
          </cell>
          <cell r="D2591">
            <v>177.96</v>
          </cell>
          <cell r="E2591" t="str">
            <v>SIURB-E Jan/26</v>
          </cell>
        </row>
        <row r="2592">
          <cell r="A2592">
            <v>18002112</v>
          </cell>
          <cell r="B2592" t="str">
            <v>PAU MULATO (CALYCOPHYLLUM SPRUCEANUM)</v>
          </cell>
          <cell r="C2592" t="str">
            <v>UN</v>
          </cell>
          <cell r="D2592">
            <v>184.54</v>
          </cell>
          <cell r="E2592" t="str">
            <v>SIURB-E Jan/26</v>
          </cell>
        </row>
        <row r="2593">
          <cell r="A2593">
            <v>18002113</v>
          </cell>
          <cell r="B2593" t="str">
            <v>PEROBA POCA (ASPIDOSPEMA CYLINDROCARPON)</v>
          </cell>
          <cell r="C2593" t="str">
            <v>UN</v>
          </cell>
          <cell r="D2593">
            <v>334.53</v>
          </cell>
          <cell r="E2593" t="str">
            <v>SIURB-E Jan/26</v>
          </cell>
        </row>
        <row r="2594">
          <cell r="A2594">
            <v>18002115</v>
          </cell>
          <cell r="B2594" t="str">
            <v>SABAO DE SOLDADO (SAPINDUS SAPONARIA)</v>
          </cell>
          <cell r="C2594" t="str">
            <v>UN</v>
          </cell>
          <cell r="D2594">
            <v>75.540000000000006</v>
          </cell>
          <cell r="E2594" t="str">
            <v>SIURB-E Jan/26</v>
          </cell>
        </row>
        <row r="2595">
          <cell r="A2595">
            <v>18002116</v>
          </cell>
          <cell r="B2595" t="str">
            <v>UNHA DE VACA DO CAMPO (BAUHINIA LONGIFOLIA)</v>
          </cell>
          <cell r="C2595" t="str">
            <v>UN</v>
          </cell>
          <cell r="D2595">
            <v>178.79</v>
          </cell>
          <cell r="E2595" t="str">
            <v>SIURB-E Jan/26</v>
          </cell>
        </row>
        <row r="2596">
          <cell r="A2596">
            <v>18003000</v>
          </cell>
          <cell r="B2596" t="str">
            <v>ARBUSTOS, FORRAÇÕES E TREPADEIRAS - FORNECIMENTO E PLANTIO</v>
          </cell>
          <cell r="C2596" t="str">
            <v>.</v>
          </cell>
          <cell r="D2596" t="str">
            <v>.</v>
          </cell>
          <cell r="E2596" t="str">
            <v>SIURB-E Jan/26</v>
          </cell>
        </row>
        <row r="2597">
          <cell r="A2597">
            <v>18003001</v>
          </cell>
          <cell r="B2597" t="str">
            <v>GRAMA BATATAES EM PLACAS (PASPALUM NOTATUM)</v>
          </cell>
          <cell r="C2597" t="str">
            <v>M2</v>
          </cell>
          <cell r="D2597">
            <v>24.34</v>
          </cell>
          <cell r="E2597" t="str">
            <v>SIURB-E Jan/26</v>
          </cell>
        </row>
        <row r="2598">
          <cell r="A2598">
            <v>18003003</v>
          </cell>
          <cell r="B2598" t="str">
            <v>GRAMA SÃO CARLOS EM PLACAS (ANOXONOPUS OBTUSIFOLIUS)</v>
          </cell>
          <cell r="C2598" t="str">
            <v>M2</v>
          </cell>
          <cell r="D2598">
            <v>32.57</v>
          </cell>
          <cell r="E2598" t="str">
            <v>SIURB-E Jan/26</v>
          </cell>
        </row>
        <row r="2599">
          <cell r="A2599">
            <v>18003005</v>
          </cell>
          <cell r="B2599" t="str">
            <v>GRAMA ESMERALDA</v>
          </cell>
          <cell r="C2599" t="str">
            <v>M2</v>
          </cell>
          <cell r="D2599">
            <v>24.66</v>
          </cell>
          <cell r="E2599" t="str">
            <v>SIURB-E Jan/26</v>
          </cell>
        </row>
        <row r="2600">
          <cell r="A2600">
            <v>18003007</v>
          </cell>
          <cell r="B2600" t="str">
            <v>GRAMA PRETA (OPHIOPOGUM JAPONICUS) - 36 MUDAS POR M2</v>
          </cell>
          <cell r="C2600" t="str">
            <v>M2</v>
          </cell>
          <cell r="D2600">
            <v>72.86</v>
          </cell>
          <cell r="E2600" t="str">
            <v>SIURB-E Jan/26</v>
          </cell>
        </row>
        <row r="2601">
          <cell r="A2601">
            <v>18003013</v>
          </cell>
          <cell r="B2601" t="str">
            <v>CINERARIA (SENECIO CINERARIA)</v>
          </cell>
          <cell r="C2601" t="str">
            <v>DÚZIA</v>
          </cell>
          <cell r="D2601">
            <v>83.12</v>
          </cell>
          <cell r="E2601" t="str">
            <v>SIURB-E Jan/26</v>
          </cell>
        </row>
        <row r="2602">
          <cell r="A2602">
            <v>18003015</v>
          </cell>
          <cell r="B2602" t="str">
            <v>CLOROFITO (CLOROPHYTUM CROMOSSUM)</v>
          </cell>
          <cell r="C2602" t="str">
            <v>DÚZIA</v>
          </cell>
          <cell r="D2602">
            <v>52.34</v>
          </cell>
          <cell r="E2602" t="str">
            <v>SIURB-E Jan/26</v>
          </cell>
        </row>
        <row r="2603">
          <cell r="A2603">
            <v>18003017</v>
          </cell>
          <cell r="B2603" t="str">
            <v>FILODENDRO (PHILODENDRON BIPINNATIFIDUM)</v>
          </cell>
          <cell r="C2603" t="str">
            <v>DÚZIA</v>
          </cell>
          <cell r="D2603">
            <v>93.58</v>
          </cell>
          <cell r="E2603" t="str">
            <v>SIURB-E Jan/26</v>
          </cell>
        </row>
        <row r="2604">
          <cell r="A2604">
            <v>18003019</v>
          </cell>
          <cell r="B2604" t="str">
            <v>HERA (HEDERA HELIX)</v>
          </cell>
          <cell r="C2604" t="str">
            <v>DÚZIA</v>
          </cell>
          <cell r="D2604">
            <v>54.59</v>
          </cell>
          <cell r="E2604" t="str">
            <v>SIURB-E Jan/26</v>
          </cell>
        </row>
        <row r="2605">
          <cell r="A2605">
            <v>18003021</v>
          </cell>
          <cell r="B2605" t="str">
            <v>LÍRIO (HEMEROCALLIS FLAVA)</v>
          </cell>
          <cell r="C2605" t="str">
            <v>DÚZIA</v>
          </cell>
          <cell r="D2605">
            <v>94.08</v>
          </cell>
          <cell r="E2605" t="str">
            <v>SIURB-E Jan/26</v>
          </cell>
        </row>
        <row r="2606">
          <cell r="A2606">
            <v>18003023</v>
          </cell>
          <cell r="B2606" t="str">
            <v>MARIA SEM VERGONHA (IMPATIENS SPP)</v>
          </cell>
          <cell r="C2606" t="str">
            <v>DÚZIA</v>
          </cell>
          <cell r="D2606">
            <v>59.11</v>
          </cell>
          <cell r="E2606" t="str">
            <v>SIURB-E Jan/26</v>
          </cell>
        </row>
        <row r="2607">
          <cell r="A2607">
            <v>18003025</v>
          </cell>
          <cell r="B2607" t="str">
            <v>MONSTERA (MONSTERA DELICIOSA)</v>
          </cell>
          <cell r="C2607" t="str">
            <v>UN</v>
          </cell>
          <cell r="D2607">
            <v>101.94</v>
          </cell>
          <cell r="E2607" t="str">
            <v>SIURB-E Jan/26</v>
          </cell>
        </row>
        <row r="2608">
          <cell r="A2608">
            <v>18003027</v>
          </cell>
          <cell r="B2608" t="str">
            <v>PILEA (PILEA CADIEREI)</v>
          </cell>
          <cell r="C2608" t="str">
            <v>DÚZIA</v>
          </cell>
          <cell r="D2608">
            <v>54.01</v>
          </cell>
          <cell r="E2608" t="str">
            <v>SIURB-E Jan/26</v>
          </cell>
        </row>
        <row r="2609">
          <cell r="A2609">
            <v>18003029</v>
          </cell>
          <cell r="B2609" t="str">
            <v>VEDELIA (WEDELIA PALUDARIS)</v>
          </cell>
          <cell r="C2609" t="str">
            <v>DÚZIA</v>
          </cell>
          <cell r="D2609">
            <v>56.3</v>
          </cell>
          <cell r="E2609" t="str">
            <v>SIURB-E Jan/26</v>
          </cell>
        </row>
        <row r="2610">
          <cell r="A2610">
            <v>18003041</v>
          </cell>
          <cell r="B2610" t="str">
            <v>IPOMÉIA (IPOMEIA LEARII)</v>
          </cell>
          <cell r="C2610" t="str">
            <v>UN</v>
          </cell>
          <cell r="D2610">
            <v>95.65</v>
          </cell>
          <cell r="E2610" t="str">
            <v>SIURB-E Jan/26</v>
          </cell>
        </row>
        <row r="2611">
          <cell r="A2611">
            <v>18003043</v>
          </cell>
          <cell r="B2611" t="str">
            <v>JASMIM ESTRELA (TRACHELOSPERMOM JASMINDA)</v>
          </cell>
          <cell r="C2611" t="str">
            <v>UN</v>
          </cell>
          <cell r="D2611">
            <v>80.13</v>
          </cell>
          <cell r="E2611" t="str">
            <v>SIURB-E Jan/26</v>
          </cell>
        </row>
        <row r="2612">
          <cell r="A2612">
            <v>18003045</v>
          </cell>
          <cell r="B2612" t="str">
            <v>LÁGRIMA DE CRISTO (CLERODENDRON THOMSONAE)</v>
          </cell>
          <cell r="C2612" t="str">
            <v>UN</v>
          </cell>
          <cell r="D2612">
            <v>75.989999999999995</v>
          </cell>
          <cell r="E2612" t="str">
            <v>SIURB-E Jan/26</v>
          </cell>
        </row>
        <row r="2613">
          <cell r="A2613">
            <v>18003047</v>
          </cell>
          <cell r="B2613" t="str">
            <v>MARACUJÁ (PASSIFLORA COERULEA)</v>
          </cell>
          <cell r="C2613" t="str">
            <v>UN</v>
          </cell>
          <cell r="D2613">
            <v>62.92</v>
          </cell>
          <cell r="E2613" t="str">
            <v>SIURB-E Jan/26</v>
          </cell>
        </row>
        <row r="2614">
          <cell r="A2614">
            <v>18003049</v>
          </cell>
          <cell r="B2614" t="str">
            <v>PRIMAVERA (BOUGAINVILLEA GLABRA)</v>
          </cell>
          <cell r="C2614" t="str">
            <v>UN</v>
          </cell>
          <cell r="D2614">
            <v>89.42</v>
          </cell>
          <cell r="E2614" t="str">
            <v>SIURB-E Jan/26</v>
          </cell>
        </row>
        <row r="2615">
          <cell r="A2615">
            <v>18003051</v>
          </cell>
          <cell r="B2615" t="str">
            <v>TUMBERGIA (THUNBERGIA GRANDIFLORA)</v>
          </cell>
          <cell r="C2615" t="str">
            <v>UN</v>
          </cell>
          <cell r="D2615">
            <v>68.98</v>
          </cell>
          <cell r="E2615" t="str">
            <v>SIURB-E Jan/26</v>
          </cell>
        </row>
        <row r="2616">
          <cell r="A2616">
            <v>18003053</v>
          </cell>
          <cell r="B2616" t="str">
            <v>UNHA DE GATO (FICUS PUMILA)</v>
          </cell>
          <cell r="C2616" t="str">
            <v>UN</v>
          </cell>
          <cell r="D2616">
            <v>9.16</v>
          </cell>
          <cell r="E2616" t="str">
            <v>SIURB-E Jan/26</v>
          </cell>
        </row>
        <row r="2617">
          <cell r="A2617">
            <v>18003061</v>
          </cell>
          <cell r="B2617" t="str">
            <v>ABUTILOM (ABUTILON STRIATUM)</v>
          </cell>
          <cell r="C2617" t="str">
            <v>UN</v>
          </cell>
          <cell r="D2617">
            <v>55.03</v>
          </cell>
          <cell r="E2617" t="str">
            <v>SIURB-E Jan/26</v>
          </cell>
        </row>
        <row r="2618">
          <cell r="A2618">
            <v>18003063</v>
          </cell>
          <cell r="B2618" t="str">
            <v>ACALIFA (ACALYPHA WILKESIANA)</v>
          </cell>
          <cell r="C2618" t="str">
            <v>UN</v>
          </cell>
          <cell r="D2618">
            <v>63.16</v>
          </cell>
          <cell r="E2618" t="str">
            <v>SIURB-E Jan/26</v>
          </cell>
        </row>
        <row r="2619">
          <cell r="A2619">
            <v>18003065</v>
          </cell>
          <cell r="B2619" t="str">
            <v>ALAMANDA (ALLAMANDA NERIIFOLIA)</v>
          </cell>
          <cell r="C2619" t="str">
            <v>UN</v>
          </cell>
          <cell r="D2619">
            <v>69.23</v>
          </cell>
          <cell r="E2619" t="str">
            <v>SIURB-E Jan/26</v>
          </cell>
        </row>
        <row r="2620">
          <cell r="A2620">
            <v>18003067</v>
          </cell>
          <cell r="B2620" t="str">
            <v>AZALÉA (RHODODENDRON INDICUM)</v>
          </cell>
          <cell r="C2620" t="str">
            <v>UN</v>
          </cell>
          <cell r="D2620">
            <v>72.760000000000005</v>
          </cell>
          <cell r="E2620" t="str">
            <v>SIURB-E Jan/26</v>
          </cell>
        </row>
        <row r="2621">
          <cell r="A2621">
            <v>18003069</v>
          </cell>
          <cell r="B2621" t="str">
            <v>BAMBUZINHO (BAMBUZA GRACILIS)</v>
          </cell>
          <cell r="C2621" t="str">
            <v>UN</v>
          </cell>
          <cell r="D2621">
            <v>87.25</v>
          </cell>
          <cell r="E2621" t="str">
            <v>SIURB-E Jan/26</v>
          </cell>
        </row>
        <row r="2622">
          <cell r="A2622">
            <v>18003071</v>
          </cell>
          <cell r="B2622" t="str">
            <v>BELA EMÍLIA (PLUMBAGO CAPENSIS)</v>
          </cell>
          <cell r="C2622" t="str">
            <v>UN</v>
          </cell>
          <cell r="D2622">
            <v>47.08</v>
          </cell>
          <cell r="E2622" t="str">
            <v>SIURB-E Jan/26</v>
          </cell>
        </row>
        <row r="2623">
          <cell r="A2623">
            <v>18003073</v>
          </cell>
          <cell r="B2623" t="str">
            <v>CAMARÃO (BELOPERONE GUTATA)</v>
          </cell>
          <cell r="C2623" t="str">
            <v>UN</v>
          </cell>
          <cell r="D2623">
            <v>54.53</v>
          </cell>
          <cell r="E2623" t="str">
            <v>SIURB-E Jan/26</v>
          </cell>
        </row>
        <row r="2624">
          <cell r="A2624">
            <v>18003075</v>
          </cell>
          <cell r="B2624" t="str">
            <v>COSMOS (COSMOS BIPINNATUS)</v>
          </cell>
          <cell r="C2624" t="str">
            <v>UN</v>
          </cell>
          <cell r="D2624">
            <v>42</v>
          </cell>
          <cell r="E2624" t="str">
            <v>SIURB-E Jan/26</v>
          </cell>
        </row>
        <row r="2625">
          <cell r="A2625">
            <v>18003077</v>
          </cell>
          <cell r="B2625" t="str">
            <v>DRACENA (DRACAENA FRAGRANS)</v>
          </cell>
          <cell r="C2625" t="str">
            <v>UN</v>
          </cell>
          <cell r="D2625">
            <v>64.38</v>
          </cell>
          <cell r="E2625" t="str">
            <v>SIURB-E Jan/26</v>
          </cell>
        </row>
        <row r="2626">
          <cell r="A2626">
            <v>18003079</v>
          </cell>
          <cell r="B2626" t="str">
            <v>ESPONJINHA (CALLIANDRA TWEEDII)</v>
          </cell>
          <cell r="C2626" t="str">
            <v>UN</v>
          </cell>
          <cell r="D2626">
            <v>65.36</v>
          </cell>
          <cell r="E2626" t="str">
            <v>SIURB-E Jan/26</v>
          </cell>
        </row>
        <row r="2627">
          <cell r="A2627">
            <v>18003083</v>
          </cell>
          <cell r="B2627" t="str">
            <v>HIBISCO (HIBISCUS ROSA SINENSIS)</v>
          </cell>
          <cell r="C2627" t="str">
            <v>UN</v>
          </cell>
          <cell r="D2627">
            <v>61.14</v>
          </cell>
          <cell r="E2627" t="str">
            <v>SIURB-E Jan/26</v>
          </cell>
        </row>
        <row r="2628">
          <cell r="A2628">
            <v>18003085</v>
          </cell>
          <cell r="B2628" t="str">
            <v>MALVAVISCO (MALVAVISCUS MOLLIS)</v>
          </cell>
          <cell r="C2628" t="str">
            <v>UN</v>
          </cell>
          <cell r="D2628">
            <v>53.76</v>
          </cell>
          <cell r="E2628" t="str">
            <v>SIURB-E Jan/26</v>
          </cell>
        </row>
        <row r="2629">
          <cell r="A2629">
            <v>18003087</v>
          </cell>
          <cell r="B2629" t="str">
            <v>PIRACANTA (PYRACANTHA COCCINEA)</v>
          </cell>
          <cell r="C2629" t="str">
            <v>UN</v>
          </cell>
          <cell r="D2629">
            <v>92.89</v>
          </cell>
          <cell r="E2629" t="str">
            <v>SIURB-E Jan/26</v>
          </cell>
        </row>
        <row r="2630">
          <cell r="A2630">
            <v>18003101</v>
          </cell>
          <cell r="B2630" t="str">
            <v>ABACAXI ROXO (TRADESCANIA SPATHACEA)</v>
          </cell>
          <cell r="C2630" t="str">
            <v>UN</v>
          </cell>
          <cell r="D2630">
            <v>47.06</v>
          </cell>
          <cell r="E2630" t="str">
            <v>SIURB-E Jan/26</v>
          </cell>
        </row>
        <row r="2631">
          <cell r="A2631">
            <v>18003106</v>
          </cell>
          <cell r="B2631" t="str">
            <v>BEIJO PINTADO (IMPATIENS HAWKERI)</v>
          </cell>
          <cell r="C2631" t="str">
            <v>UN</v>
          </cell>
          <cell r="D2631">
            <v>45.13</v>
          </cell>
          <cell r="E2631" t="str">
            <v>SIURB-E Jan/26</v>
          </cell>
        </row>
        <row r="2632">
          <cell r="A2632">
            <v>18003107</v>
          </cell>
          <cell r="B2632" t="str">
            <v>BOCA DE LEÃO (ANTIRRHINUM MAJUS)</v>
          </cell>
          <cell r="C2632" t="str">
            <v>UN</v>
          </cell>
          <cell r="D2632">
            <v>47.52</v>
          </cell>
          <cell r="E2632" t="str">
            <v>SIURB-E Jan/26</v>
          </cell>
        </row>
        <row r="2633">
          <cell r="A2633">
            <v>18003108</v>
          </cell>
          <cell r="B2633" t="str">
            <v>CAPIM DO TEXAS (PENNISETUM SETACEUM)</v>
          </cell>
          <cell r="C2633" t="str">
            <v>UN</v>
          </cell>
          <cell r="D2633">
            <v>60.01</v>
          </cell>
          <cell r="E2633" t="str">
            <v>SIURB-E Jan/26</v>
          </cell>
        </row>
        <row r="2634">
          <cell r="A2634">
            <v>18003110</v>
          </cell>
          <cell r="B2634" t="str">
            <v>CÓLEUS (COLEUS SCUTELLARIOIDES)</v>
          </cell>
          <cell r="C2634" t="str">
            <v>UN</v>
          </cell>
          <cell r="D2634">
            <v>48.11</v>
          </cell>
          <cell r="E2634" t="str">
            <v>SIURB-E Jan/26</v>
          </cell>
        </row>
        <row r="2635">
          <cell r="A2635">
            <v>18003112</v>
          </cell>
          <cell r="B2635" t="str">
            <v>GRAMA AMENDOIM (ARACHIS REPENS)</v>
          </cell>
          <cell r="C2635" t="str">
            <v>UN</v>
          </cell>
          <cell r="D2635">
            <v>31.4</v>
          </cell>
          <cell r="E2635" t="str">
            <v>SIURB-E Jan/26</v>
          </cell>
        </row>
        <row r="2636">
          <cell r="A2636">
            <v>18003114</v>
          </cell>
          <cell r="B2636" t="str">
            <v>MORÉIA (DIETES IRIDIOIDES)</v>
          </cell>
          <cell r="C2636" t="str">
            <v>UN</v>
          </cell>
          <cell r="D2636">
            <v>67.260000000000005</v>
          </cell>
          <cell r="E2636" t="str">
            <v>SIURB-E Jan/26</v>
          </cell>
        </row>
        <row r="2637">
          <cell r="A2637">
            <v>18003115</v>
          </cell>
          <cell r="B2637" t="str">
            <v>PEPERÔMIA (PEPEROMIA)</v>
          </cell>
          <cell r="C2637" t="str">
            <v>UN</v>
          </cell>
          <cell r="D2637">
            <v>84.21</v>
          </cell>
          <cell r="E2637" t="str">
            <v>SIURB-E Jan/26</v>
          </cell>
        </row>
        <row r="2638">
          <cell r="A2638">
            <v>18003118</v>
          </cell>
          <cell r="B2638" t="str">
            <v>TREVO ROXO (OXALIS TRIANGULARIS)</v>
          </cell>
          <cell r="C2638" t="str">
            <v>UN</v>
          </cell>
          <cell r="D2638">
            <v>54.25</v>
          </cell>
          <cell r="E2638" t="str">
            <v>SIURB-E Jan/26</v>
          </cell>
        </row>
        <row r="2639">
          <cell r="A2639">
            <v>18003121</v>
          </cell>
          <cell r="B2639" t="str">
            <v>GRAMA SINTÉTICA DECORATIVA ALTURA 10 A 32 MM - FORNECIMENTO E INSTALAÇÃO, EXCLUSIVE CAMADAS DE BASE</v>
          </cell>
          <cell r="C2639" t="str">
            <v>UN</v>
          </cell>
          <cell r="D2639">
            <v>182.18</v>
          </cell>
          <cell r="E2639" t="str">
            <v>SIURB-E Jan/26</v>
          </cell>
        </row>
        <row r="2640">
          <cell r="A2640">
            <v>18003122</v>
          </cell>
          <cell r="B2640" t="str">
            <v>GRAMA SINTÉTICA ESPORTIVA ALTURA 50 MM - FORNECIMENTO E INSTALAÇÃO, EXCLUSIVE CAMADAS DE BASE</v>
          </cell>
          <cell r="C2640" t="str">
            <v>M2</v>
          </cell>
          <cell r="D2640">
            <v>163.63</v>
          </cell>
          <cell r="E2640" t="str">
            <v>SIURB-E Jan/26</v>
          </cell>
        </row>
        <row r="2641">
          <cell r="A2641">
            <v>18003123</v>
          </cell>
          <cell r="B2641" t="str">
            <v>GRAMA SINTÉTICA ESPORTIVA ALTURA 50 MM - FORNECIMENTO E INSTALAÇÃO, INCLUINDO CAMADAS DE BASE</v>
          </cell>
          <cell r="C2641" t="str">
            <v>M2</v>
          </cell>
          <cell r="D2641">
            <v>203.3</v>
          </cell>
          <cell r="E2641" t="str">
            <v>SIURB-E Jan/26</v>
          </cell>
        </row>
        <row r="2642">
          <cell r="A2642">
            <v>18003124</v>
          </cell>
          <cell r="B2642" t="str">
            <v>SUBSTITUIÇÃO DE GRAMA SINTÉTICA DECORATIVA ALTURA 10 A 32 MM - FORNECIMENTO E INSTALAÇÃO, EXCLUSIVE CAMADAS DE BASE</v>
          </cell>
          <cell r="C2642" t="str">
            <v>M2</v>
          </cell>
          <cell r="D2642">
            <v>196.77</v>
          </cell>
          <cell r="E2642" t="str">
            <v>SIURB-E Jan/26</v>
          </cell>
        </row>
        <row r="2643">
          <cell r="A2643">
            <v>18003125</v>
          </cell>
          <cell r="B2643" t="str">
            <v>SUBSTITUIÇÃO DE GRAMA SINTÉTICA ESPORTIVA ALTURA DE 50 MM - FORNECIMENTO E INSTALAÇÃO, EXCLUSIVE CAMADAS DE BASE</v>
          </cell>
          <cell r="C2643" t="str">
            <v>M2</v>
          </cell>
          <cell r="D2643">
            <v>178.22</v>
          </cell>
          <cell r="E2643" t="str">
            <v>SIURB-E Jan/26</v>
          </cell>
        </row>
        <row r="2644">
          <cell r="A2644">
            <v>18006003</v>
          </cell>
          <cell r="B2644" t="str">
            <v>MULTI EXERCITADOR CONJUGADO COM 6 FUNÇÕES</v>
          </cell>
          <cell r="C2644" t="str">
            <v>UN</v>
          </cell>
          <cell r="D2644">
            <v>6605.3</v>
          </cell>
          <cell r="E2644" t="str">
            <v>SIURB-E Jan/26</v>
          </cell>
        </row>
        <row r="2645">
          <cell r="A2645">
            <v>18010000</v>
          </cell>
          <cell r="B2645" t="str">
            <v>TRATAMENTO PAISAGÍSTICO DE PISOS</v>
          </cell>
          <cell r="C2645" t="str">
            <v>.</v>
          </cell>
          <cell r="D2645" t="str">
            <v>.</v>
          </cell>
          <cell r="E2645" t="str">
            <v>SIURB-E Jan/26</v>
          </cell>
        </row>
        <row r="2646">
          <cell r="A2646">
            <v>18010050</v>
          </cell>
          <cell r="B2646" t="str">
            <v>NR.10 - ORLA PARA ÁRVORE EM PARALELEPÍPEDO - 1,20 X 1,20 M</v>
          </cell>
          <cell r="C2646" t="str">
            <v>UN</v>
          </cell>
          <cell r="D2646">
            <v>382.88</v>
          </cell>
          <cell r="E2646" t="str">
            <v>SIURB-E Jan/26</v>
          </cell>
        </row>
        <row r="2647">
          <cell r="A2647">
            <v>18010056</v>
          </cell>
          <cell r="B2647" t="str">
            <v>NC.26 - ORLA DE SEPARAÇÃO EM CONCRETO</v>
          </cell>
          <cell r="C2647" t="str">
            <v>M</v>
          </cell>
          <cell r="D2647">
            <v>112.44</v>
          </cell>
          <cell r="E2647" t="str">
            <v>SIURB-E Jan/26</v>
          </cell>
        </row>
        <row r="2648">
          <cell r="A2648">
            <v>18010060</v>
          </cell>
          <cell r="B2648" t="str">
            <v>GRELHA DE CONCRETO PARA PISOS GRAMADOS 60X45X9,5CM</v>
          </cell>
          <cell r="C2648" t="str">
            <v>M2</v>
          </cell>
          <cell r="D2648">
            <v>108.24</v>
          </cell>
          <cell r="E2648" t="str">
            <v>SIURB-E Jan/26</v>
          </cell>
        </row>
        <row r="2649">
          <cell r="A2649">
            <v>18010090</v>
          </cell>
          <cell r="B2649" t="str">
            <v>HD.16 - TORNEIRA PARA JARDIM</v>
          </cell>
          <cell r="C2649" t="str">
            <v>UN</v>
          </cell>
          <cell r="D2649">
            <v>538.6</v>
          </cell>
          <cell r="E2649" t="str">
            <v>SIURB-E Jan/26</v>
          </cell>
        </row>
        <row r="2650">
          <cell r="A2650">
            <v>18012000</v>
          </cell>
          <cell r="B2650" t="str">
            <v>MOBILIÁRIO EXTERNO</v>
          </cell>
          <cell r="C2650" t="str">
            <v>.</v>
          </cell>
          <cell r="D2650" t="str">
            <v>.</v>
          </cell>
          <cell r="E2650" t="str">
            <v>SIURB-E Jan/26</v>
          </cell>
        </row>
        <row r="2651">
          <cell r="A2651">
            <v>18012001</v>
          </cell>
          <cell r="B2651" t="str">
            <v>IC.01 - BANCO DE CONCRETO POLIDO COM PINTURA EM POLIURETANO</v>
          </cell>
          <cell r="C2651" t="str">
            <v>M</v>
          </cell>
          <cell r="D2651">
            <v>336.76</v>
          </cell>
          <cell r="E2651" t="str">
            <v>SIURB-E Jan/26</v>
          </cell>
        </row>
        <row r="2652">
          <cell r="A2652">
            <v>18012002</v>
          </cell>
          <cell r="B2652" t="str">
            <v>IC.02 - CONJUNTO MESA E BANCOS EM CONCRETO</v>
          </cell>
          <cell r="C2652" t="str">
            <v>CJ</v>
          </cell>
          <cell r="D2652">
            <v>1929.05</v>
          </cell>
          <cell r="E2652" t="str">
            <v>SIURB-E Jan/26</v>
          </cell>
        </row>
        <row r="2653">
          <cell r="A2653">
            <v>18012003</v>
          </cell>
          <cell r="B2653" t="str">
            <v>IC.03 - BANCO EM CONCRETO APARENTE - L=40CM</v>
          </cell>
          <cell r="C2653" t="str">
            <v>M</v>
          </cell>
          <cell r="D2653">
            <v>310.31</v>
          </cell>
          <cell r="E2653" t="str">
            <v>SIURB-E Jan/26</v>
          </cell>
        </row>
        <row r="2654">
          <cell r="A2654">
            <v>18012004</v>
          </cell>
          <cell r="B2654" t="str">
            <v>IC.04 - BANCO EM CONCRETO APARENTE - L=50CM</v>
          </cell>
          <cell r="C2654" t="str">
            <v>M</v>
          </cell>
          <cell r="D2654">
            <v>343.27</v>
          </cell>
          <cell r="E2654" t="str">
            <v>SIURB-E Jan/26</v>
          </cell>
        </row>
        <row r="2655">
          <cell r="A2655">
            <v>18012005</v>
          </cell>
          <cell r="B2655" t="str">
            <v>IC.05 - BANCO EM CONCRETO APARENTE COM BALANÇO DE 40CM</v>
          </cell>
          <cell r="C2655" t="str">
            <v>M</v>
          </cell>
          <cell r="D2655">
            <v>482.15</v>
          </cell>
          <cell r="E2655" t="str">
            <v>SIURB-E Jan/26</v>
          </cell>
        </row>
        <row r="2656">
          <cell r="A2656">
            <v>18012006</v>
          </cell>
          <cell r="B2656" t="str">
            <v>IC.06 - BANCO EM CONCRETO APARENTE, TIPO PMSP</v>
          </cell>
          <cell r="C2656" t="str">
            <v>M</v>
          </cell>
          <cell r="D2656">
            <v>352.07</v>
          </cell>
          <cell r="E2656" t="str">
            <v>SIURB-E Jan/26</v>
          </cell>
        </row>
        <row r="2657">
          <cell r="A2657">
            <v>18012012</v>
          </cell>
          <cell r="B2657" t="str">
            <v>IV.02/03 - BANCO EM BLOCOS DE CONCRETO APARENTE</v>
          </cell>
          <cell r="C2657" t="str">
            <v>M</v>
          </cell>
          <cell r="D2657">
            <v>555.35</v>
          </cell>
          <cell r="E2657" t="str">
            <v>SIURB-E Jan/26</v>
          </cell>
        </row>
        <row r="2658">
          <cell r="A2658">
            <v>18012017</v>
          </cell>
          <cell r="B2658" t="str">
            <v>IV.07 - BANCO EM ALVENARIA APARENTE E CONCRETO</v>
          </cell>
          <cell r="C2658" t="str">
            <v>M</v>
          </cell>
          <cell r="D2658">
            <v>423.32</v>
          </cell>
          <cell r="E2658" t="str">
            <v>SIURB-E Jan/26</v>
          </cell>
        </row>
        <row r="2659">
          <cell r="A2659">
            <v>18012018</v>
          </cell>
          <cell r="B2659" t="str">
            <v>IV.08 - BANCO EM ALVENARIA REVESTIDA E CONCRETO</v>
          </cell>
          <cell r="C2659" t="str">
            <v>M</v>
          </cell>
          <cell r="D2659">
            <v>455.76</v>
          </cell>
          <cell r="E2659" t="str">
            <v>SIURB-E Jan/26</v>
          </cell>
        </row>
        <row r="2660">
          <cell r="A2660">
            <v>18012019</v>
          </cell>
          <cell r="B2660" t="str">
            <v>IV.09 - BANCO JARDINEIRA EM ALVENARIA DE TIJOLO APARENTE</v>
          </cell>
          <cell r="C2660" t="str">
            <v>M</v>
          </cell>
          <cell r="D2660">
            <v>625.1</v>
          </cell>
          <cell r="E2660" t="str">
            <v>SIURB-E Jan/26</v>
          </cell>
        </row>
        <row r="2661">
          <cell r="A2661">
            <v>18012101</v>
          </cell>
          <cell r="B2661" t="str">
            <v>BANCO DE CONCRETO PRE-FABRICADO  - L=140CM</v>
          </cell>
          <cell r="C2661" t="str">
            <v>UN</v>
          </cell>
          <cell r="D2661">
            <v>488.93</v>
          </cell>
          <cell r="E2661" t="str">
            <v>SIURB-E Jan/26</v>
          </cell>
        </row>
        <row r="2662">
          <cell r="A2662">
            <v>18013000</v>
          </cell>
          <cell r="B2662" t="str">
            <v>BRINQUEDOS EDIFICADOS</v>
          </cell>
          <cell r="C2662" t="str">
            <v>.</v>
          </cell>
          <cell r="D2662" t="str">
            <v>.</v>
          </cell>
          <cell r="E2662" t="str">
            <v>SIURB-E Jan/26</v>
          </cell>
        </row>
        <row r="2663">
          <cell r="A2663">
            <v>18013021</v>
          </cell>
          <cell r="B2663" t="str">
            <v>RV.01 - MINI ANFITEATRO</v>
          </cell>
          <cell r="C2663" t="str">
            <v>UN</v>
          </cell>
          <cell r="D2663">
            <v>14982.15</v>
          </cell>
          <cell r="E2663" t="str">
            <v>SIURB-E Jan/26</v>
          </cell>
        </row>
        <row r="2664">
          <cell r="A2664">
            <v>18013026</v>
          </cell>
          <cell r="B2664" t="str">
            <v>RV.06 - MURAL EM ALVENARIA</v>
          </cell>
          <cell r="C2664" t="str">
            <v>UN</v>
          </cell>
          <cell r="D2664">
            <v>3567.92</v>
          </cell>
          <cell r="E2664" t="str">
            <v>SIURB-E Jan/26</v>
          </cell>
        </row>
        <row r="2665">
          <cell r="A2665">
            <v>18013041</v>
          </cell>
          <cell r="B2665" t="str">
            <v>RV.11 - TANQUE DE AREIA - GENÉRICO - ESCAVAÇÃO E APILOAMENTO</v>
          </cell>
          <cell r="C2665" t="str">
            <v>M3</v>
          </cell>
          <cell r="D2665">
            <v>69.91</v>
          </cell>
          <cell r="E2665" t="str">
            <v>SIURB-E Jan/26</v>
          </cell>
        </row>
        <row r="2666">
          <cell r="A2666">
            <v>18013042</v>
          </cell>
          <cell r="B2666" t="str">
            <v>RV.11 - TANQUE DE AREIA - GENÉRICO - DRENAGEM</v>
          </cell>
          <cell r="C2666" t="str">
            <v>M</v>
          </cell>
          <cell r="D2666">
            <v>124.67</v>
          </cell>
          <cell r="E2666" t="str">
            <v>SIURB-E Jan/26</v>
          </cell>
        </row>
        <row r="2667">
          <cell r="A2667">
            <v>18013043</v>
          </cell>
          <cell r="B2667" t="str">
            <v>RV.11 - TANQUE DE AREIA - GENÉRICO - LASTRO DE CONCRETO</v>
          </cell>
          <cell r="C2667" t="str">
            <v>M3</v>
          </cell>
          <cell r="D2667">
            <v>560.59</v>
          </cell>
          <cell r="E2667" t="str">
            <v>SIURB-E Jan/26</v>
          </cell>
        </row>
        <row r="2668">
          <cell r="A2668">
            <v>18013044</v>
          </cell>
          <cell r="B2668" t="str">
            <v>RV.11 - TANQUE DE AREIA - GENÉRICO - BORDA BAIXA</v>
          </cell>
          <cell r="C2668" t="str">
            <v>M</v>
          </cell>
          <cell r="D2668">
            <v>438.49</v>
          </cell>
          <cell r="E2668" t="str">
            <v>SIURB-E Jan/26</v>
          </cell>
        </row>
        <row r="2669">
          <cell r="A2669">
            <v>18013045</v>
          </cell>
          <cell r="B2669" t="str">
            <v>RV.11 - TANQUE DE AREIA - GENÉRICO - BORDA ALTA</v>
          </cell>
          <cell r="C2669" t="str">
            <v>M</v>
          </cell>
          <cell r="D2669">
            <v>548.94000000000005</v>
          </cell>
          <cell r="E2669" t="str">
            <v>SIURB-E Jan/26</v>
          </cell>
        </row>
        <row r="2670">
          <cell r="A2670">
            <v>18013046</v>
          </cell>
          <cell r="B2670" t="str">
            <v>RV.11 - TANQUE DE AREIA - GENÉRICO - FORNECIMENTO E APLICAÇÃO DE AREIA LAVADA</v>
          </cell>
          <cell r="C2670" t="str">
            <v>M3</v>
          </cell>
          <cell r="D2670">
            <v>199.7</v>
          </cell>
          <cell r="E2670" t="str">
            <v>SIURB-E Jan/26</v>
          </cell>
        </row>
        <row r="2671">
          <cell r="A2671">
            <v>18013051</v>
          </cell>
          <cell r="B2671" t="str">
            <v>BRINQUEDO - TRENZINHO DE TUBOS DE CONCRETO/FABES</v>
          </cell>
          <cell r="C2671" t="str">
            <v>UN</v>
          </cell>
          <cell r="D2671">
            <v>4743.78</v>
          </cell>
          <cell r="E2671" t="str">
            <v>SIURB-E Jan/26</v>
          </cell>
        </row>
        <row r="2672">
          <cell r="A2672">
            <v>18013053</v>
          </cell>
          <cell r="B2672" t="str">
            <v>RV.07 - FORTINHO</v>
          </cell>
          <cell r="C2672" t="str">
            <v>UN</v>
          </cell>
          <cell r="D2672">
            <v>8036.2</v>
          </cell>
          <cell r="E2672" t="str">
            <v>SIURB-E Jan/26</v>
          </cell>
        </row>
        <row r="2673">
          <cell r="A2673">
            <v>18014000</v>
          </cell>
          <cell r="B2673" t="str">
            <v>BRINQUEDOS INDUSTRIALIZADOS</v>
          </cell>
          <cell r="C2673" t="str">
            <v>.</v>
          </cell>
          <cell r="D2673" t="str">
            <v>.</v>
          </cell>
          <cell r="E2673" t="str">
            <v>SIURB-E Jan/26</v>
          </cell>
        </row>
        <row r="2674">
          <cell r="A2674">
            <v>18014005</v>
          </cell>
          <cell r="B2674" t="str">
            <v>CARROSSEL PARA 20 LUGARES,  DIÂMETRO 2,20M, FORNECIMENTO E INSTALAÇÃO</v>
          </cell>
          <cell r="C2674" t="str">
            <v>UN</v>
          </cell>
          <cell r="D2674">
            <v>4767.09</v>
          </cell>
          <cell r="E2674" t="str">
            <v>SIURB-E Jan/26</v>
          </cell>
        </row>
        <row r="2675">
          <cell r="A2675">
            <v>18014008</v>
          </cell>
          <cell r="B2675" t="str">
            <v>ESCORREGADOR COMPR=3,00M H=1,80M - ESTRUTURA METÁLICA</v>
          </cell>
          <cell r="C2675" t="str">
            <v>UN</v>
          </cell>
          <cell r="D2675">
            <v>4181.46</v>
          </cell>
          <cell r="E2675" t="str">
            <v>SIURB-E Jan/26</v>
          </cell>
        </row>
        <row r="2676">
          <cell r="A2676">
            <v>18014011</v>
          </cell>
          <cell r="B2676" t="str">
            <v>GANGORRA COM 3 PRANCHAS COMPR=3,00M H=0,70M - ESTRUTURA METÁLICA</v>
          </cell>
          <cell r="C2676" t="str">
            <v>UN</v>
          </cell>
          <cell r="D2676">
            <v>2984.92</v>
          </cell>
          <cell r="E2676" t="str">
            <v>SIURB-E Jan/26</v>
          </cell>
        </row>
        <row r="2677">
          <cell r="A2677">
            <v>18014015</v>
          </cell>
          <cell r="B2677" t="str">
            <v>BALANÇO DE 3 LUGARES COM PNEUS COMPR=4,50M H=2,50M - ESTRUTURA METÁLICA</v>
          </cell>
          <cell r="C2677" t="str">
            <v>UN</v>
          </cell>
          <cell r="D2677">
            <v>2586.15</v>
          </cell>
          <cell r="E2677" t="str">
            <v>SIURB-E Jan/26</v>
          </cell>
        </row>
        <row r="2678">
          <cell r="A2678">
            <v>18014016</v>
          </cell>
          <cell r="B2678" t="str">
            <v>BRINQUEDO TIPO BALANÇO FRONTAL DUPLO PARA CADEIRANTE COM ESTRUTURA EM TUBOS DE AÇO CARBONO - INSTALADO</v>
          </cell>
          <cell r="C2678" t="str">
            <v>UN</v>
          </cell>
          <cell r="D2678">
            <v>15228.88</v>
          </cell>
          <cell r="E2678" t="str">
            <v>SIURB-E Jan/26</v>
          </cell>
        </row>
        <row r="2679">
          <cell r="A2679">
            <v>18014022</v>
          </cell>
          <cell r="B2679" t="str">
            <v>ESCADA HORIZONTAL COMPR=1,80M H=1,80M - ESTRUTURA METÁLICA</v>
          </cell>
          <cell r="C2679" t="str">
            <v>UN</v>
          </cell>
          <cell r="D2679">
            <v>2461.85</v>
          </cell>
          <cell r="E2679" t="str">
            <v>SIURB-E Jan/26</v>
          </cell>
        </row>
        <row r="2680">
          <cell r="A2680">
            <v>18014024</v>
          </cell>
          <cell r="B2680" t="str">
            <v>GAIOLA LABIRINTO (1,5X1,5X2,0)M - ESTRUTURA METÁLICA</v>
          </cell>
          <cell r="C2680" t="str">
            <v>UN</v>
          </cell>
          <cell r="D2680">
            <v>3075</v>
          </cell>
          <cell r="E2680" t="str">
            <v>SIURB-E Jan/26</v>
          </cell>
        </row>
        <row r="2681">
          <cell r="A2681">
            <v>18014030</v>
          </cell>
          <cell r="B2681" t="str">
            <v>PLACAS DE E.V.A. ESP.30MM PARA USO INTERNO, TIPO TATAMI, COLOCADAS</v>
          </cell>
          <cell r="C2681" t="str">
            <v>M2</v>
          </cell>
          <cell r="D2681">
            <v>92.96</v>
          </cell>
          <cell r="E2681" t="str">
            <v>SIURB-E Jan/26</v>
          </cell>
        </row>
        <row r="2682">
          <cell r="A2682">
            <v>18014041</v>
          </cell>
          <cell r="B2682" t="str">
            <v>PLAYGROUND BRINQUEDOS DE MADEIRA - CASA TARZAN COM RAMPA ESCALADA, ESCORREGADOR, PONTE E ESCADA MARINHEIRO</v>
          </cell>
          <cell r="C2682" t="str">
            <v>UN</v>
          </cell>
          <cell r="D2682">
            <v>8878.81</v>
          </cell>
          <cell r="E2682" t="str">
            <v>SIURB-E Jan/26</v>
          </cell>
        </row>
        <row r="2683">
          <cell r="A2683">
            <v>18014042</v>
          </cell>
          <cell r="B2683" t="str">
            <v>PLAYGROUND BRINQUEDOS DE MADEIRA - CASA TARZAN COM RAMPA ESCALADA, ESCORREGADOR E ESCADA MARINHEIRO</v>
          </cell>
          <cell r="C2683" t="str">
            <v>UN</v>
          </cell>
          <cell r="D2683">
            <v>7697.5</v>
          </cell>
          <cell r="E2683" t="str">
            <v>SIURB-E Jan/26</v>
          </cell>
        </row>
        <row r="2684">
          <cell r="A2684">
            <v>18014043</v>
          </cell>
          <cell r="B2684" t="str">
            <v>PLAYGROUND BRINQUEDOS DE MADEIRA - CASA TARZAN COM ESCORREGADOR E ESCADA MARINHEIRO</v>
          </cell>
          <cell r="C2684" t="str">
            <v>UN</v>
          </cell>
          <cell r="D2684">
            <v>6758.41</v>
          </cell>
          <cell r="E2684" t="str">
            <v>SIURB-E Jan/26</v>
          </cell>
        </row>
        <row r="2685">
          <cell r="A2685">
            <v>18014044</v>
          </cell>
          <cell r="B2685" t="str">
            <v>PLAYGROUND BRINQUEDOS DE MADEIRA - DOIS CAVALINHOS E DUAS GANGORRAS</v>
          </cell>
          <cell r="C2685" t="str">
            <v>UN</v>
          </cell>
          <cell r="D2685">
            <v>5474.18</v>
          </cell>
          <cell r="E2685" t="str">
            <v>SIURB-E Jan/26</v>
          </cell>
        </row>
        <row r="2686">
          <cell r="A2686">
            <v>18014045</v>
          </cell>
          <cell r="B2686" t="str">
            <v>PLAYGROUND BRINQUEDOS DE MADEIRA - ESCORREGADOR ( ALT.=1,80M COMP.=3,00M)</v>
          </cell>
          <cell r="C2686" t="str">
            <v>UN</v>
          </cell>
          <cell r="D2686">
            <v>4767.67</v>
          </cell>
          <cell r="E2686" t="str">
            <v>SIURB-E Jan/26</v>
          </cell>
        </row>
        <row r="2687">
          <cell r="A2687">
            <v>18014046</v>
          </cell>
          <cell r="B2687" t="str">
            <v>PLAYGROUND BRINQUEDOS DE MADEIRA - GANGORRA DUPLA</v>
          </cell>
          <cell r="C2687" t="str">
            <v>UN</v>
          </cell>
          <cell r="D2687">
            <v>1689.92</v>
          </cell>
          <cell r="E2687" t="str">
            <v>SIURB-E Jan/26</v>
          </cell>
        </row>
        <row r="2688">
          <cell r="A2688">
            <v>18014047</v>
          </cell>
          <cell r="B2688" t="str">
            <v>PLAYGROUND BRINQUEDOS DE MADEIRA - ARGOLA E TRAPÉZIO</v>
          </cell>
          <cell r="C2688" t="str">
            <v>UN</v>
          </cell>
          <cell r="D2688">
            <v>1529.07</v>
          </cell>
          <cell r="E2688" t="str">
            <v>SIURB-E Jan/26</v>
          </cell>
        </row>
        <row r="2689">
          <cell r="A2689">
            <v>18014048</v>
          </cell>
          <cell r="B2689" t="str">
            <v>PLAYGROUND BRINQUEDOS DE MADEIRA - BALANÇA DUPLA</v>
          </cell>
          <cell r="C2689" t="str">
            <v>UN</v>
          </cell>
          <cell r="D2689">
            <v>2906.64</v>
          </cell>
          <cell r="E2689" t="str">
            <v>SIURB-E Jan/26</v>
          </cell>
        </row>
        <row r="2690">
          <cell r="A2690">
            <v>18014049</v>
          </cell>
          <cell r="B2690" t="str">
            <v>PLAYGROUND BRINQUEDOS DE MADEIRA - ESCADA HORIZONTAL</v>
          </cell>
          <cell r="C2690" t="str">
            <v>UN</v>
          </cell>
          <cell r="D2690">
            <v>2234.61</v>
          </cell>
          <cell r="E2690" t="str">
            <v>SIURB-E Jan/26</v>
          </cell>
        </row>
        <row r="2691">
          <cell r="A2691">
            <v>18014101</v>
          </cell>
          <cell r="B2691" t="str">
            <v xml:space="preserve"> PLAYGROUND CONJUGADO TIPO 1 - TAMANHO GRANDE - PARA CRIANÇAS MAIORES QUE 5 ANOS DE IDADE. FORNECIMENTO E INSTALAÇÃO</v>
          </cell>
          <cell r="C2691" t="str">
            <v>UN</v>
          </cell>
          <cell r="D2691">
            <v>133101.75</v>
          </cell>
          <cell r="E2691" t="str">
            <v>SIURB-E Jan/26</v>
          </cell>
        </row>
        <row r="2692">
          <cell r="A2692">
            <v>18014102</v>
          </cell>
          <cell r="B2692" t="str">
            <v>PLAYGROUND CONJUGADO TIPO 2 - TAMANHO GRANDE - PARA CRIANÇAS ATÉ 5 ANOS DE IDADE. FORNECIMENTO E INSTALAÇÃO</v>
          </cell>
          <cell r="C2692" t="str">
            <v>UN</v>
          </cell>
          <cell r="D2692">
            <v>135947.42000000001</v>
          </cell>
          <cell r="E2692" t="str">
            <v>SIURB-E Jan/26</v>
          </cell>
        </row>
        <row r="2693">
          <cell r="A2693">
            <v>18014103</v>
          </cell>
          <cell r="B2693" t="str">
            <v>PLAYGROUND CONJUGADO TIPO 3 - TAMANHO MÉDIO - PARA CRIANÇAS A PARTIR DE 5 ANOS DE IDADE. FORNECIMENTO E INSTALAÇÃO</v>
          </cell>
          <cell r="C2693" t="str">
            <v>UN</v>
          </cell>
          <cell r="D2693">
            <v>57505.98</v>
          </cell>
          <cell r="E2693" t="str">
            <v>SIURB-E Jan/26</v>
          </cell>
        </row>
        <row r="2694">
          <cell r="A2694">
            <v>18014104</v>
          </cell>
          <cell r="B2694" t="str">
            <v>PLAYGROUND CONJUGADO TIPO 4 - TAMANHO MÉDIO - PARA CRIANÇAS ATÉ DE 5 ANOS DE IDADE. FORNECIMENTO E INSTALAÇÃO</v>
          </cell>
          <cell r="C2694" t="str">
            <v>UN</v>
          </cell>
          <cell r="D2694">
            <v>57505.98</v>
          </cell>
          <cell r="E2694" t="str">
            <v>SIURB-E Jan/26</v>
          </cell>
        </row>
        <row r="2695">
          <cell r="A2695">
            <v>18014105</v>
          </cell>
          <cell r="B2695" t="str">
            <v>PLAYGROUND CONJUGADO TIPO 5 - TAMANHO PEQUENO - PARA CRIANÇAS A PARTIR DE 5 ANOS DE IDADE. FORNECIMENTO E INSTALAÇÃO</v>
          </cell>
          <cell r="C2695" t="str">
            <v>UN</v>
          </cell>
          <cell r="D2695">
            <v>29897.79</v>
          </cell>
          <cell r="E2695" t="str">
            <v>SIURB-E Jan/26</v>
          </cell>
        </row>
        <row r="2696">
          <cell r="A2696">
            <v>18014106</v>
          </cell>
          <cell r="B2696" t="str">
            <v>PLAYGROUND CONJUGADO TIPO 6 - TAMANHO PEQUENO - PARA CRIANÇAS ATÉ 5 ANOS DE IDADE. FORNECIMENTO E INSTALAÇÃO</v>
          </cell>
          <cell r="C2696" t="str">
            <v>UN</v>
          </cell>
          <cell r="D2696">
            <v>15349.44</v>
          </cell>
          <cell r="E2696" t="str">
            <v>SIURB-E Jan/26</v>
          </cell>
        </row>
        <row r="2697">
          <cell r="A2697">
            <v>18014107</v>
          </cell>
          <cell r="B2697" t="str">
            <v>PLAYGROUND CONJUGADO TIPO 7 - INCLUSIVO - PARA CRIANÇAS DE 1 A 14 ANOS DE IDADE. FORNECIMENTO E INSTALAÇÃO</v>
          </cell>
          <cell r="C2697" t="str">
            <v>UN</v>
          </cell>
          <cell r="D2697">
            <v>32581.72</v>
          </cell>
          <cell r="E2697" t="str">
            <v>SIURB-E Jan/26</v>
          </cell>
        </row>
        <row r="2698">
          <cell r="A2698">
            <v>18015000</v>
          </cell>
          <cell r="B2698" t="str">
            <v>BRINQUEDOS - SERVIÇOS</v>
          </cell>
          <cell r="C2698" t="str">
            <v>.</v>
          </cell>
          <cell r="D2698" t="str">
            <v>.</v>
          </cell>
          <cell r="E2698" t="str">
            <v>SIURB-E Jan/26</v>
          </cell>
        </row>
        <row r="2699">
          <cell r="A2699">
            <v>18015001</v>
          </cell>
          <cell r="B2699" t="str">
            <v>APARELHOS DE GINÁTICA EM MADEIRA - BARRA DUPLA EM DOIS NIVEIS</v>
          </cell>
          <cell r="C2699" t="str">
            <v>UN</v>
          </cell>
          <cell r="D2699">
            <v>1593.47</v>
          </cell>
          <cell r="E2699" t="str">
            <v>SIURB-E Jan/26</v>
          </cell>
        </row>
        <row r="2700">
          <cell r="A2700">
            <v>18015002</v>
          </cell>
          <cell r="B2700" t="str">
            <v>APARELHOS DE GINÁTICA EM MADEIRA - BARREIRA SIMPLES</v>
          </cell>
          <cell r="C2700" t="str">
            <v>UN</v>
          </cell>
          <cell r="D2700">
            <v>2725.53</v>
          </cell>
          <cell r="E2700" t="str">
            <v>SIURB-E Jan/26</v>
          </cell>
        </row>
        <row r="2701">
          <cell r="A2701">
            <v>18015003</v>
          </cell>
          <cell r="B2701" t="str">
            <v>APARELHOS DE GINÁTICA EM MADEIRA - BARRAS PARALELAS</v>
          </cell>
          <cell r="C2701" t="str">
            <v>UN</v>
          </cell>
          <cell r="D2701">
            <v>1705.04</v>
          </cell>
          <cell r="E2701" t="str">
            <v>SIURB-E Jan/26</v>
          </cell>
        </row>
        <row r="2702">
          <cell r="A2702">
            <v>18015010</v>
          </cell>
          <cell r="B2702" t="str">
            <v>RD.06 - CARACOL - DEMARCAÇÃO DE PISO</v>
          </cell>
          <cell r="C2702" t="str">
            <v>UN</v>
          </cell>
          <cell r="D2702">
            <v>451.29</v>
          </cell>
          <cell r="E2702" t="str">
            <v>SIURB-E Jan/26</v>
          </cell>
        </row>
        <row r="2703">
          <cell r="A2703">
            <v>18015013</v>
          </cell>
          <cell r="B2703" t="str">
            <v>RD.04 - AMARELINHA DEMARCAÇÃO DE PISO</v>
          </cell>
          <cell r="C2703" t="str">
            <v>UN</v>
          </cell>
          <cell r="D2703">
            <v>196.66</v>
          </cell>
          <cell r="E2703" t="str">
            <v>SIURB-E Jan/26</v>
          </cell>
        </row>
        <row r="2704">
          <cell r="A2704">
            <v>18015014</v>
          </cell>
          <cell r="B2704" t="str">
            <v>RD.05 - XADREZ - DEMARCAÇÃO DE PISO</v>
          </cell>
          <cell r="C2704" t="str">
            <v>UN</v>
          </cell>
          <cell r="D2704">
            <v>1312.98</v>
          </cell>
          <cell r="E2704" t="str">
            <v>SIURB-E Jan/26</v>
          </cell>
        </row>
        <row r="2705">
          <cell r="A2705">
            <v>18015050</v>
          </cell>
          <cell r="B2705" t="str">
            <v>FORNECIMENTO E APLICAÇÃO DE AREIA FINA</v>
          </cell>
          <cell r="C2705" t="str">
            <v>M3</v>
          </cell>
          <cell r="D2705">
            <v>271.58</v>
          </cell>
          <cell r="E2705" t="str">
            <v>SIURB-E Jan/26</v>
          </cell>
        </row>
        <row r="2706">
          <cell r="A2706">
            <v>18015051</v>
          </cell>
          <cell r="B2706" t="str">
            <v>FORNECIMENTO E APLICAÇÃO  DE PEDRA N.2</v>
          </cell>
          <cell r="C2706" t="str">
            <v>M3</v>
          </cell>
          <cell r="D2706">
            <v>248.29</v>
          </cell>
          <cell r="E2706" t="str">
            <v>SIURB-E Jan/26</v>
          </cell>
        </row>
        <row r="2707">
          <cell r="A2707">
            <v>18016001</v>
          </cell>
          <cell r="B2707" t="str">
            <v>SURF DUPLO CONJUGADO (EXERCITADOR PARA IDOSOS)</v>
          </cell>
          <cell r="C2707" t="str">
            <v>UN</v>
          </cell>
          <cell r="D2707">
            <v>2387.21</v>
          </cell>
          <cell r="E2707" t="str">
            <v>SIURB-E Jan/26</v>
          </cell>
        </row>
        <row r="2708">
          <cell r="A2708">
            <v>18016002</v>
          </cell>
          <cell r="B2708" t="str">
            <v>ROTAÇÃO DIAGONAL DUPLA - APARELHO DUPLO CONJUGADO</v>
          </cell>
          <cell r="C2708" t="str">
            <v>UN</v>
          </cell>
          <cell r="D2708">
            <v>1986.45</v>
          </cell>
          <cell r="E2708" t="str">
            <v>SIURB-E Jan/26</v>
          </cell>
        </row>
        <row r="2709">
          <cell r="A2709">
            <v>18016003</v>
          </cell>
          <cell r="B2709" t="str">
            <v>MULTI EXERCITADOR CONJUGADO COM 6 FUNÇÕES</v>
          </cell>
          <cell r="C2709" t="str">
            <v>UN</v>
          </cell>
          <cell r="D2709">
            <v>6604.57</v>
          </cell>
          <cell r="E2709" t="str">
            <v>SIURB-E Jan/26</v>
          </cell>
        </row>
        <row r="2710">
          <cell r="A2710">
            <v>18016004</v>
          </cell>
          <cell r="B2710" t="str">
            <v>SIMULADOR DE CAVALGADA</v>
          </cell>
          <cell r="C2710" t="str">
            <v>UN</v>
          </cell>
          <cell r="D2710">
            <v>4184.93</v>
          </cell>
          <cell r="E2710" t="str">
            <v>SIURB-E Jan/26</v>
          </cell>
        </row>
        <row r="2711">
          <cell r="A2711">
            <v>18016005</v>
          </cell>
          <cell r="B2711" t="str">
            <v>SIMULADOR DE CAVALGADA TRIPLO</v>
          </cell>
          <cell r="C2711" t="str">
            <v>UN</v>
          </cell>
          <cell r="D2711">
            <v>6324.62</v>
          </cell>
          <cell r="E2711" t="str">
            <v>SIURB-E Jan/26</v>
          </cell>
        </row>
        <row r="2712">
          <cell r="A2712">
            <v>18016006</v>
          </cell>
          <cell r="B2712" t="str">
            <v>ALONGADOR COM 3 ALTURAS CONJUGADO</v>
          </cell>
          <cell r="C2712" t="str">
            <v>UN</v>
          </cell>
          <cell r="D2712">
            <v>2676.72</v>
          </cell>
          <cell r="E2712" t="str">
            <v>SIURB-E Jan/26</v>
          </cell>
        </row>
        <row r="2713">
          <cell r="A2713">
            <v>18016007</v>
          </cell>
          <cell r="B2713" t="str">
            <v>PRESSÃO DE PERNAS TRIPLO CONJUGADO</v>
          </cell>
          <cell r="C2713" t="str">
            <v>UN</v>
          </cell>
          <cell r="D2713">
            <v>3873.41</v>
          </cell>
          <cell r="E2713" t="str">
            <v>SIURB-E Jan/26</v>
          </cell>
        </row>
        <row r="2714">
          <cell r="A2714">
            <v>18016008</v>
          </cell>
          <cell r="B2714" t="str">
            <v>REMADA SENTADA</v>
          </cell>
          <cell r="C2714" t="str">
            <v>UN</v>
          </cell>
          <cell r="D2714">
            <v>2269.14</v>
          </cell>
          <cell r="E2714" t="str">
            <v>SIURB-E Jan/26</v>
          </cell>
        </row>
        <row r="2715">
          <cell r="A2715">
            <v>18016009</v>
          </cell>
          <cell r="B2715" t="str">
            <v>SIMULADOR DE CAMINHADA DUPLO CONJUGADO</v>
          </cell>
          <cell r="C2715" t="str">
            <v>UN</v>
          </cell>
          <cell r="D2715">
            <v>3930.23</v>
          </cell>
          <cell r="E2715" t="str">
            <v>SIURB-E Jan/26</v>
          </cell>
        </row>
        <row r="2716">
          <cell r="A2716">
            <v>18016010</v>
          </cell>
          <cell r="B2716" t="str">
            <v>SIMULADOR DE CAMINHADA TRIPLO CONJUGADO</v>
          </cell>
          <cell r="C2716" t="str">
            <v>UN</v>
          </cell>
          <cell r="D2716">
            <v>5614.5</v>
          </cell>
          <cell r="E2716" t="str">
            <v>SIURB-E Jan/26</v>
          </cell>
        </row>
        <row r="2717">
          <cell r="A2717">
            <v>18016011</v>
          </cell>
          <cell r="B2717" t="str">
            <v>ROTAÇÃO VERTICAL DUPLO</v>
          </cell>
          <cell r="C2717" t="str">
            <v>UN</v>
          </cell>
          <cell r="D2717">
            <v>1447.18</v>
          </cell>
          <cell r="E2717" t="str">
            <v>SIURB-E Jan/26</v>
          </cell>
        </row>
        <row r="2718">
          <cell r="A2718">
            <v>18016012</v>
          </cell>
          <cell r="B2718" t="str">
            <v>ROTAÇÃO VERTICAL TRIPLO CONJUGADO</v>
          </cell>
          <cell r="C2718" t="str">
            <v>UN</v>
          </cell>
          <cell r="D2718">
            <v>2080.91</v>
          </cell>
          <cell r="E2718" t="str">
            <v>SIURB-E Jan/26</v>
          </cell>
        </row>
        <row r="2719">
          <cell r="A2719">
            <v>18016013</v>
          </cell>
          <cell r="B2719" t="str">
            <v>ESQUI DUPLO CONJUGADO</v>
          </cell>
          <cell r="C2719" t="str">
            <v>UN</v>
          </cell>
          <cell r="D2719">
            <v>5082.99</v>
          </cell>
          <cell r="E2719" t="str">
            <v>SIURB-E Jan/26</v>
          </cell>
        </row>
        <row r="2720">
          <cell r="A2720">
            <v>18016014</v>
          </cell>
          <cell r="B2720" t="str">
            <v>ESQUI TRIPLO CONJUGADO</v>
          </cell>
          <cell r="C2720" t="str">
            <v>UN</v>
          </cell>
          <cell r="D2720">
            <v>7037.17</v>
          </cell>
          <cell r="E2720" t="str">
            <v>SIURB-E Jan/26</v>
          </cell>
        </row>
        <row r="2721">
          <cell r="A2721">
            <v>18016015</v>
          </cell>
          <cell r="B2721" t="str">
            <v>BICICLETA DE CADEIRA INDIVIDUAL</v>
          </cell>
          <cell r="C2721" t="str">
            <v>UN</v>
          </cell>
          <cell r="D2721">
            <v>1968.28</v>
          </cell>
          <cell r="E2721" t="str">
            <v>SIURB-E Jan/26</v>
          </cell>
        </row>
        <row r="2722">
          <cell r="A2722">
            <v>18016016</v>
          </cell>
          <cell r="B2722" t="str">
            <v>BICICLETA DE CADEIRA TRIPLA</v>
          </cell>
          <cell r="C2722" t="str">
            <v>UN</v>
          </cell>
          <cell r="D2722">
            <v>5557.49</v>
          </cell>
          <cell r="E2722" t="str">
            <v>SIURB-E Jan/26</v>
          </cell>
        </row>
        <row r="2723">
          <cell r="A2723">
            <v>18016017</v>
          </cell>
          <cell r="B2723" t="str">
            <v>PUXADOR PEITORAL DUPLO STAR</v>
          </cell>
          <cell r="C2723" t="str">
            <v>UN</v>
          </cell>
          <cell r="D2723">
            <v>3674.9</v>
          </cell>
          <cell r="E2723" t="str">
            <v>SIURB-E Jan/26</v>
          </cell>
        </row>
        <row r="2724">
          <cell r="A2724">
            <v>18016018</v>
          </cell>
          <cell r="B2724" t="str">
            <v>TWIST TRIPLO</v>
          </cell>
          <cell r="C2724" t="str">
            <v>UN</v>
          </cell>
          <cell r="D2724">
            <v>3085.98</v>
          </cell>
          <cell r="E2724" t="str">
            <v>SIURB-E Jan/26</v>
          </cell>
        </row>
        <row r="2725">
          <cell r="A2725">
            <v>18016019</v>
          </cell>
          <cell r="B2725" t="str">
            <v>PLACA ORIENTADORA VERTICAL</v>
          </cell>
          <cell r="C2725" t="str">
            <v>UN</v>
          </cell>
          <cell r="D2725">
            <v>3424.46</v>
          </cell>
          <cell r="E2725" t="str">
            <v>SIURB-E Jan/26</v>
          </cell>
        </row>
        <row r="2726">
          <cell r="A2726">
            <v>18016020</v>
          </cell>
          <cell r="B2726" t="str">
            <v>LIXEIRA DUPLA</v>
          </cell>
          <cell r="C2726" t="str">
            <v>UN</v>
          </cell>
          <cell r="D2726">
            <v>1437.79</v>
          </cell>
          <cell r="E2726" t="str">
            <v>SIURB-E Jan/26</v>
          </cell>
        </row>
        <row r="2727">
          <cell r="A2727">
            <v>18060000</v>
          </cell>
          <cell r="B2727" t="str">
            <v>RETIRADAS</v>
          </cell>
          <cell r="C2727" t="str">
            <v>.</v>
          </cell>
          <cell r="D2727" t="str">
            <v>.</v>
          </cell>
          <cell r="E2727" t="str">
            <v>SIURB-E Jan/26</v>
          </cell>
        </row>
        <row r="2728">
          <cell r="A2728">
            <v>18060007</v>
          </cell>
          <cell r="B2728" t="str">
            <v>RETIRADA DE GRAMA</v>
          </cell>
          <cell r="C2728" t="str">
            <v>M2</v>
          </cell>
          <cell r="D2728">
            <v>7.77</v>
          </cell>
          <cell r="E2728" t="str">
            <v>SIURB-E Jan/26</v>
          </cell>
        </row>
        <row r="2729">
          <cell r="A2729">
            <v>18070000</v>
          </cell>
          <cell r="B2729" t="str">
            <v>RECOLOCAÇÕES</v>
          </cell>
          <cell r="C2729" t="str">
            <v>.</v>
          </cell>
          <cell r="D2729" t="str">
            <v>.</v>
          </cell>
          <cell r="E2729" t="str">
            <v>SIURB-E Jan/26</v>
          </cell>
        </row>
        <row r="2730">
          <cell r="A2730">
            <v>18070007</v>
          </cell>
          <cell r="B2730" t="str">
            <v>RECOLOCAÇÃO DE GRAMA</v>
          </cell>
          <cell r="C2730" t="str">
            <v>M2</v>
          </cell>
          <cell r="D2730">
            <v>49.48</v>
          </cell>
          <cell r="E2730" t="str">
            <v>SIURB-E Jan/26</v>
          </cell>
        </row>
        <row r="2731">
          <cell r="A2731">
            <v>18070040</v>
          </cell>
          <cell r="B2731" t="str">
            <v>TRANSPLANTE DE ÁRVORES COM DIÂMETRO ATÉ 30CM</v>
          </cell>
          <cell r="C2731" t="str">
            <v>UN</v>
          </cell>
          <cell r="D2731">
            <v>1614.83</v>
          </cell>
          <cell r="E2731" t="str">
            <v>SIURB-E Jan/26</v>
          </cell>
        </row>
        <row r="2732">
          <cell r="A2732">
            <v>18070041</v>
          </cell>
          <cell r="B2732" t="str">
            <v>TRANSPLANTE DE ÁRVORES COM DAP MAIOR OU IGUAL A 30CM</v>
          </cell>
          <cell r="C2732" t="str">
            <v>UN</v>
          </cell>
          <cell r="D2732">
            <v>11289.75</v>
          </cell>
          <cell r="E2732" t="str">
            <v>SIURB-E Jan/26</v>
          </cell>
        </row>
        <row r="2733">
          <cell r="A2733">
            <v>18080000</v>
          </cell>
          <cell r="B2733" t="str">
            <v>SERVIÇOS PARCIAIS</v>
          </cell>
          <cell r="C2733" t="str">
            <v>.</v>
          </cell>
          <cell r="D2733" t="str">
            <v>.</v>
          </cell>
          <cell r="E2733" t="str">
            <v>SIURB-E Jan/26</v>
          </cell>
        </row>
        <row r="2734">
          <cell r="A2734">
            <v>18080001</v>
          </cell>
          <cell r="B2734" t="str">
            <v>REVOLVIMENTO E AJUSTE DO SOLO</v>
          </cell>
          <cell r="C2734" t="str">
            <v>M2</v>
          </cell>
          <cell r="D2734">
            <v>12.95</v>
          </cell>
          <cell r="E2734" t="str">
            <v>SIURB-E Jan/26</v>
          </cell>
        </row>
        <row r="2735">
          <cell r="A2735">
            <v>18080011</v>
          </cell>
          <cell r="B2735" t="str">
            <v>TERRA PREPARADA PARA PLANTIO</v>
          </cell>
          <cell r="C2735" t="str">
            <v>M3</v>
          </cell>
          <cell r="D2735">
            <v>297.38</v>
          </cell>
          <cell r="E2735" t="str">
            <v>SIURB-E Jan/26</v>
          </cell>
        </row>
        <row r="2736">
          <cell r="A2736">
            <v>18080013</v>
          </cell>
          <cell r="B2736" t="str">
            <v>CALCAREO DOLOMITICO</v>
          </cell>
          <cell r="C2736" t="str">
            <v>KG</v>
          </cell>
          <cell r="D2736">
            <v>1.33</v>
          </cell>
          <cell r="E2736" t="str">
            <v>SIURB-E Jan/26</v>
          </cell>
        </row>
        <row r="2737">
          <cell r="A2737">
            <v>18080015</v>
          </cell>
          <cell r="B2737" t="str">
            <v>ADUBO QUÍMICO NPK, 10:10:10</v>
          </cell>
          <cell r="C2737" t="str">
            <v>KG</v>
          </cell>
          <cell r="D2737">
            <v>7.42</v>
          </cell>
          <cell r="E2737" t="str">
            <v>SIURB-E Jan/26</v>
          </cell>
        </row>
        <row r="2738">
          <cell r="A2738">
            <v>18080030</v>
          </cell>
          <cell r="B2738" t="str">
            <v>PREPARO DO SOLO PARA PLANTIO DE GRAMA BATATAES</v>
          </cell>
          <cell r="C2738" t="str">
            <v>M2</v>
          </cell>
          <cell r="D2738">
            <v>12.95</v>
          </cell>
          <cell r="E2738" t="str">
            <v>SIURB-E Jan/26</v>
          </cell>
        </row>
        <row r="2739">
          <cell r="A2739">
            <v>18080035</v>
          </cell>
          <cell r="B2739" t="str">
            <v>RECOLOCAÇÃO DE TERRA DE JARDIM</v>
          </cell>
          <cell r="C2739" t="str">
            <v>M3</v>
          </cell>
          <cell r="D2739">
            <v>336.22</v>
          </cell>
          <cell r="E2739" t="str">
            <v>SIURB-E Jan/26</v>
          </cell>
        </row>
        <row r="2740">
          <cell r="A2740">
            <v>18101001</v>
          </cell>
          <cell r="B2740" t="str">
            <v>RV.12 - PISO EMBORRACHADO PARA AMORTECIMENTO DE IMPACTO, ESPESSURA 2,5 CM OU SIMILAR QUE ATENDA ABSORÇÃO DE IMPACTO A QUEDA DE ALTURA DE 1,20M CONFORME NBR 16071</v>
          </cell>
          <cell r="C2740" t="str">
            <v>M2</v>
          </cell>
          <cell r="D2740">
            <v>342.44</v>
          </cell>
          <cell r="E2740" t="str">
            <v>SIURB-E Jan/26</v>
          </cell>
        </row>
        <row r="2741">
          <cell r="A2741">
            <v>18101002</v>
          </cell>
          <cell r="B2741" t="str">
            <v>RV.12 - PISO EMBORRACHADO PARA AMORTECIMENTO DE IMPACTO, ESPESSURA 5,0 CM OU SIMILAR QUE ATENDA ABSORÇÃO DE IMPACTO A QUEDA DE ALTURA DE 1,50M CONFORME NBR 16071</v>
          </cell>
          <cell r="C2741" t="str">
            <v>M2</v>
          </cell>
          <cell r="D2741">
            <v>420.43</v>
          </cell>
          <cell r="E2741" t="str">
            <v>SIURB-E Jan/26</v>
          </cell>
        </row>
        <row r="2742">
          <cell r="A2742">
            <v>18101003</v>
          </cell>
          <cell r="B2742" t="str">
            <v>PISO INTERTRAVADO EMBORRACHADO PARA PLAYGROUND</v>
          </cell>
          <cell r="C2742" t="str">
            <v>M2</v>
          </cell>
          <cell r="D2742">
            <v>444.43</v>
          </cell>
          <cell r="E2742" t="str">
            <v>SIURB-E Jan/26</v>
          </cell>
        </row>
        <row r="2743">
          <cell r="A2743">
            <v>20000000</v>
          </cell>
          <cell r="B2743" t="str">
            <v>SERVICOS TECNICOS</v>
          </cell>
          <cell r="E2743" t="str">
            <v>SIURB-E Jan/26</v>
          </cell>
        </row>
        <row r="2744">
          <cell r="A2744">
            <v>20001000</v>
          </cell>
          <cell r="B2744" t="str">
            <v>TOPOGRAFIA</v>
          </cell>
          <cell r="C2744" t="str">
            <v>.</v>
          </cell>
          <cell r="D2744" t="str">
            <v>.</v>
          </cell>
          <cell r="E2744" t="str">
            <v>SIURB-E Jan/26</v>
          </cell>
        </row>
        <row r="2745">
          <cell r="A2745">
            <v>20001001</v>
          </cell>
          <cell r="B2745" t="str">
            <v>LEVANTAMENTO PLANIMÉTRICO DE PERÍMETRO - ATÉ 1.000M</v>
          </cell>
          <cell r="C2745" t="str">
            <v>GL</v>
          </cell>
          <cell r="D2745">
            <v>3629.38</v>
          </cell>
          <cell r="E2745" t="str">
            <v>SIURB-E Jan/26</v>
          </cell>
        </row>
        <row r="2746">
          <cell r="A2746">
            <v>20001002</v>
          </cell>
          <cell r="B2746" t="str">
            <v>LEVANTAMENTO PLANIMÉTRICO DE PERÍMETRO - EXCEDENTE 1.000M</v>
          </cell>
          <cell r="C2746" t="str">
            <v>M</v>
          </cell>
          <cell r="D2746">
            <v>2.82</v>
          </cell>
          <cell r="E2746" t="str">
            <v>SIURB-E Jan/26</v>
          </cell>
        </row>
        <row r="2747">
          <cell r="A2747">
            <v>20001013</v>
          </cell>
          <cell r="B2747" t="str">
            <v>LEVANTAMENTO PLANIALTIMÉTRICO DE ÁREAS - ATÉ 10.000M2</v>
          </cell>
          <cell r="C2747" t="str">
            <v>GL</v>
          </cell>
          <cell r="D2747">
            <v>6910.75</v>
          </cell>
          <cell r="E2747" t="str">
            <v>SIURB-E Jan/26</v>
          </cell>
        </row>
        <row r="2748">
          <cell r="A2748">
            <v>20001014</v>
          </cell>
          <cell r="B2748" t="str">
            <v>LEVANTAMENTO PLANIALTIMÉTRICO DE ÁREAS - EXCEDENTE A 10.000M2</v>
          </cell>
          <cell r="C2748" t="str">
            <v>M2</v>
          </cell>
          <cell r="D2748">
            <v>0.59</v>
          </cell>
          <cell r="E2748" t="str">
            <v>SIURB-E Jan/26</v>
          </cell>
        </row>
        <row r="2749">
          <cell r="A2749">
            <v>20001021</v>
          </cell>
          <cell r="B2749" t="str">
            <v>ACRÉSCIMO FACE AO GRAU DE DIFICULDADE - TERRENO ACIDENTADO</v>
          </cell>
          <cell r="C2749" t="str">
            <v>%</v>
          </cell>
          <cell r="D2749">
            <v>20</v>
          </cell>
          <cell r="E2749" t="str">
            <v>SIURB-E Jan/26</v>
          </cell>
        </row>
        <row r="2750">
          <cell r="A2750">
            <v>20001022</v>
          </cell>
          <cell r="B2750" t="str">
            <v>ACRÉSCIMO FACE AO GRAU DE DIFICULDADE - TERRENO COBERTO PARA VEGETAÇÃO</v>
          </cell>
          <cell r="C2750" t="str">
            <v>%</v>
          </cell>
          <cell r="D2750">
            <v>50</v>
          </cell>
          <cell r="E2750" t="str">
            <v>SIURB-E Jan/26</v>
          </cell>
        </row>
        <row r="2751">
          <cell r="A2751">
            <v>20001023</v>
          </cell>
          <cell r="B2751" t="str">
            <v>ACRÉSCIMO FACE AO GRAU DE DIFICULDADE - TERRENO PANTANOSO</v>
          </cell>
          <cell r="C2751" t="str">
            <v>%</v>
          </cell>
          <cell r="D2751">
            <v>100</v>
          </cell>
          <cell r="E2751" t="str">
            <v>SIURB-E Jan/26</v>
          </cell>
        </row>
        <row r="2752">
          <cell r="A2752">
            <v>20001024</v>
          </cell>
          <cell r="B2752" t="str">
            <v>ACRÉSCIMO FACE AO GRAU DE DIFICULDADE - TERRENO COM CADASTRO</v>
          </cell>
          <cell r="C2752" t="str">
            <v>%</v>
          </cell>
          <cell r="D2752">
            <v>30</v>
          </cell>
          <cell r="E2752" t="str">
            <v>SIURB-E Jan/26</v>
          </cell>
        </row>
        <row r="2753">
          <cell r="A2753">
            <v>20001031</v>
          </cell>
          <cell r="B2753" t="str">
            <v>ACRÉSCIMO PARA ELABORAÇÃO DE CÁLCULOS - ÁREAS, DISTÂNCIAS E AZIMUTES</v>
          </cell>
          <cell r="C2753" t="str">
            <v>%</v>
          </cell>
          <cell r="D2753">
            <v>10</v>
          </cell>
          <cell r="E2753" t="str">
            <v>SIURB-E Jan/26</v>
          </cell>
        </row>
        <row r="2754">
          <cell r="A2754">
            <v>20001032</v>
          </cell>
          <cell r="B2754" t="str">
            <v>ACRÉSCIMO PARA ELABORAÇÃO DE CÁLCULOS - NIVELAMENTO DE SECÇÕES TRANSVERSAIS</v>
          </cell>
          <cell r="C2754" t="str">
            <v>%</v>
          </cell>
          <cell r="D2754">
            <v>50</v>
          </cell>
          <cell r="E2754" t="str">
            <v>SIURB-E Jan/26</v>
          </cell>
        </row>
        <row r="2755">
          <cell r="A2755">
            <v>20001033</v>
          </cell>
          <cell r="B2755" t="str">
            <v>ACRÉSCIMO PARA ELABORAÇÃO DE CÁLCULOS - MOVIMENTO DE TERRA</v>
          </cell>
          <cell r="C2755" t="str">
            <v>%</v>
          </cell>
          <cell r="D2755">
            <v>10</v>
          </cell>
          <cell r="E2755" t="str">
            <v>SIURB-E Jan/26</v>
          </cell>
        </row>
        <row r="2756">
          <cell r="A2756">
            <v>20002000</v>
          </cell>
          <cell r="B2756" t="str">
            <v>SONDAGEM</v>
          </cell>
          <cell r="C2756" t="str">
            <v>.</v>
          </cell>
          <cell r="D2756" t="str">
            <v>.</v>
          </cell>
          <cell r="E2756" t="str">
            <v>SIURB-E Jan/26</v>
          </cell>
        </row>
        <row r="2757">
          <cell r="A2757">
            <v>20002001</v>
          </cell>
          <cell r="B2757" t="str">
            <v>TRADO MANUAL</v>
          </cell>
          <cell r="C2757" t="str">
            <v>M</v>
          </cell>
          <cell r="D2757">
            <v>114.56</v>
          </cell>
          <cell r="E2757" t="str">
            <v>SIURB-E Jan/26</v>
          </cell>
        </row>
        <row r="2758">
          <cell r="A2758">
            <v>20002002</v>
          </cell>
          <cell r="B2758" t="str">
            <v>MOBILIZAÇÃO E INSTALAÇÃO DE 1  EQUIPAMENTO PARA EXECUÇÃO DE SONDAGEM A PERCUSSÃO</v>
          </cell>
          <cell r="C2758" t="str">
            <v>UN</v>
          </cell>
          <cell r="D2758">
            <v>769.5</v>
          </cell>
          <cell r="E2758" t="str">
            <v>SIURB-E Jan/26</v>
          </cell>
        </row>
        <row r="2759">
          <cell r="A2759">
            <v>20002003</v>
          </cell>
          <cell r="B2759" t="str">
            <v>DESLOCAMENTO DE EQUIPAMENTO ENTRE FUROS EM TERRENO PLANO, CONSIDERANDO A DISTÂNCIA ATÉ 100M, PARA SONDAGEM A PERCUSSÃO</v>
          </cell>
          <cell r="C2759" t="str">
            <v>UN</v>
          </cell>
          <cell r="D2759">
            <v>105.85</v>
          </cell>
          <cell r="E2759" t="str">
            <v>SIURB-E Jan/26</v>
          </cell>
        </row>
        <row r="2760">
          <cell r="A2760">
            <v>20002004</v>
          </cell>
          <cell r="B2760" t="str">
            <v>DESLOCAMENTO DE EQUIPAMENTO ENTRE FUROS EM TERRENO PLANO, CONSIDERANDO A DISTÂNCIA DE 100 À 200M, PARA FUNDAÇÃO A PERCUSSÃO</v>
          </cell>
          <cell r="C2760" t="str">
            <v>UN</v>
          </cell>
          <cell r="D2760">
            <v>211.71</v>
          </cell>
          <cell r="E2760" t="str">
            <v>SIURB-E Jan/26</v>
          </cell>
        </row>
        <row r="2761">
          <cell r="A2761">
            <v>20002005</v>
          </cell>
          <cell r="B2761" t="str">
            <v>DESLOCAMENTO DE EQUIPAMENTO ENTRE FUROS EM TERRENO PLANO, CONSIDERANDO A DISTÂNCIA ACIMA DE 200M, PARA SONDAGEM A PERCUSSÃO</v>
          </cell>
          <cell r="C2761" t="str">
            <v>UN</v>
          </cell>
          <cell r="D2761">
            <v>317.56</v>
          </cell>
          <cell r="E2761" t="str">
            <v>SIURB-E Jan/26</v>
          </cell>
        </row>
        <row r="2762">
          <cell r="A2762">
            <v>20002006</v>
          </cell>
          <cell r="B2762" t="str">
            <v>DESLOCAMENTO DE EQUIPAMENTO ENTRE FUROS EM TERRENO ACIDENTADO, CONSIDERANDO A DISTÂNCIA ATÉ 50M, PARA SONDAGEM A PERCUSSÃO</v>
          </cell>
          <cell r="C2762" t="str">
            <v>UN</v>
          </cell>
          <cell r="D2762">
            <v>105.85</v>
          </cell>
          <cell r="E2762" t="str">
            <v>SIURB-E Jan/26</v>
          </cell>
        </row>
        <row r="2763">
          <cell r="A2763">
            <v>20002007</v>
          </cell>
          <cell r="B2763" t="str">
            <v>DESLOCAMENTO DE EQUIPAMENTO ENTRE FUROS EM TERRENO ACIDENTADO, CONSIDERANDO A DISTÂNCIA ACIMA DE 50M, PARA SONDAGEM A PERCUSSÃO</v>
          </cell>
          <cell r="C2763" t="str">
            <v>UN</v>
          </cell>
          <cell r="D2763">
            <v>185.82</v>
          </cell>
          <cell r="E2763" t="str">
            <v>SIURB-E Jan/26</v>
          </cell>
        </row>
        <row r="2764">
          <cell r="A2764">
            <v>20002008</v>
          </cell>
          <cell r="B2764" t="str">
            <v>EXECUÇÃO DE PLATAFORMA EM TERRENO ALAGADIÇO OU ACIDENTADO, PARA SONDAGEM A PERCUSSÃO</v>
          </cell>
          <cell r="C2764" t="str">
            <v>UN</v>
          </cell>
          <cell r="D2764">
            <v>231.87</v>
          </cell>
          <cell r="E2764" t="str">
            <v>SIURB-E Jan/26</v>
          </cell>
        </row>
        <row r="2765">
          <cell r="A2765">
            <v>20002009</v>
          </cell>
          <cell r="B2765" t="str">
            <v>PERFURAÇÃO E EXECUÇÃO DE ENSAIO PENETROMÉTRICO OU DE LAVAGEM POR TEMPO</v>
          </cell>
          <cell r="C2765" t="str">
            <v>M</v>
          </cell>
          <cell r="D2765">
            <v>181.91</v>
          </cell>
          <cell r="E2765" t="str">
            <v>SIURB-E Jan/26</v>
          </cell>
        </row>
        <row r="2766">
          <cell r="A2766">
            <v>20003000</v>
          </cell>
          <cell r="B2766" t="str">
            <v>SERVIÇOS TÉCNICOS</v>
          </cell>
          <cell r="C2766" t="str">
            <v>.</v>
          </cell>
          <cell r="D2766" t="str">
            <v>.</v>
          </cell>
          <cell r="E2766" t="str">
            <v>SIURB-E Jan/26</v>
          </cell>
        </row>
        <row r="2767">
          <cell r="A2767">
            <v>20003001</v>
          </cell>
          <cell r="B2767" t="str">
            <v>COORDENADOR GERAL</v>
          </cell>
          <cell r="C2767" t="str">
            <v>H</v>
          </cell>
          <cell r="D2767">
            <v>530.28</v>
          </cell>
          <cell r="E2767" t="str">
            <v>SIURB-E Jan/26</v>
          </cell>
        </row>
        <row r="2768">
          <cell r="A2768">
            <v>20003002</v>
          </cell>
          <cell r="B2768" t="str">
            <v>ENGENHEIRO/ ARQUITETO SÊNIOR</v>
          </cell>
          <cell r="C2768" t="str">
            <v>H</v>
          </cell>
          <cell r="D2768">
            <v>322.26</v>
          </cell>
          <cell r="E2768" t="str">
            <v>SIURB-E Jan/26</v>
          </cell>
        </row>
        <row r="2769">
          <cell r="A2769">
            <v>20003003</v>
          </cell>
          <cell r="B2769" t="str">
            <v>ENGENHEIRO/ ARQUITETO JUNIOR</v>
          </cell>
          <cell r="C2769" t="str">
            <v>H</v>
          </cell>
          <cell r="D2769">
            <v>130.30000000000001</v>
          </cell>
          <cell r="E2769" t="str">
            <v>SIURB-E Jan/26</v>
          </cell>
        </row>
        <row r="2770">
          <cell r="A2770">
            <v>20003004</v>
          </cell>
          <cell r="B2770" t="str">
            <v>ENGENHEIRO/ ARQUITETO PLENO</v>
          </cell>
          <cell r="C2770" t="str">
            <v>H</v>
          </cell>
          <cell r="D2770">
            <v>190.43</v>
          </cell>
          <cell r="E2770" t="str">
            <v>SIURB-E Jan/26</v>
          </cell>
        </row>
        <row r="2771">
          <cell r="A2771">
            <v>20003005</v>
          </cell>
          <cell r="B2771" t="str">
            <v>PROJETISTA</v>
          </cell>
          <cell r="C2771" t="str">
            <v>H</v>
          </cell>
          <cell r="D2771">
            <v>157.07</v>
          </cell>
          <cell r="E2771" t="str">
            <v>SIURB-E Jan/26</v>
          </cell>
        </row>
        <row r="2772">
          <cell r="A2772">
            <v>20003006</v>
          </cell>
          <cell r="B2772" t="str">
            <v>DESENHISTA PROJETISTA</v>
          </cell>
          <cell r="C2772" t="str">
            <v>H</v>
          </cell>
          <cell r="D2772">
            <v>73.84</v>
          </cell>
          <cell r="E2772" t="str">
            <v>SIURB-E Jan/26</v>
          </cell>
        </row>
        <row r="2773">
          <cell r="A2773">
            <v>20003007</v>
          </cell>
          <cell r="B2773" t="str">
            <v>COORDENADOR SETORIAL</v>
          </cell>
          <cell r="C2773" t="str">
            <v>H</v>
          </cell>
          <cell r="D2773">
            <v>530.28</v>
          </cell>
          <cell r="E2773" t="str">
            <v>SIURB-E Jan/26</v>
          </cell>
        </row>
        <row r="2774">
          <cell r="A2774">
            <v>20003008</v>
          </cell>
          <cell r="B2774" t="str">
            <v>CONSULTOR</v>
          </cell>
          <cell r="C2774" t="str">
            <v>H</v>
          </cell>
          <cell r="D2774">
            <v>530.28</v>
          </cell>
          <cell r="E2774" t="str">
            <v>SIURB-E Jan/26</v>
          </cell>
        </row>
        <row r="2775">
          <cell r="A2775">
            <v>20003009</v>
          </cell>
          <cell r="B2775" t="str">
            <v>PROJETISTA CADISTA</v>
          </cell>
          <cell r="C2775" t="str">
            <v>H</v>
          </cell>
          <cell r="D2775">
            <v>73.84</v>
          </cell>
          <cell r="E2775" t="str">
            <v>SIURB-E Jan/26</v>
          </cell>
        </row>
        <row r="2776">
          <cell r="A2776">
            <v>20003021</v>
          </cell>
          <cell r="B2776" t="str">
            <v>DESENVOLVIMENTO DE PRANCHA DE DESENHO TÉCNICO/ DETALHAMENTO FORMATO A1</v>
          </cell>
          <cell r="C2776" t="str">
            <v>UN</v>
          </cell>
          <cell r="D2776">
            <v>2014.19</v>
          </cell>
          <cell r="E2776" t="str">
            <v>SIURB-E Jan/26</v>
          </cell>
        </row>
        <row r="2777">
          <cell r="A2777">
            <v>20003024</v>
          </cell>
          <cell r="B2777" t="str">
            <v>DESENHISTA CADISTA</v>
          </cell>
          <cell r="C2777" t="str">
            <v>H</v>
          </cell>
          <cell r="D2777">
            <v>67.05</v>
          </cell>
          <cell r="E2777" t="str">
            <v>SIURB-E Jan/26</v>
          </cell>
        </row>
        <row r="2778">
          <cell r="A2778">
            <v>20003050</v>
          </cell>
          <cell r="B2778" t="str">
            <v>SERVIÇO DE PLOTAGEM EM PAPEL SULFITE, TAMANHO A1, PRETO E BRANCO</v>
          </cell>
          <cell r="C2778" t="str">
            <v>UN</v>
          </cell>
          <cell r="D2778">
            <v>11.61</v>
          </cell>
          <cell r="E2778" t="str">
            <v>SIURB-E Jan/26</v>
          </cell>
        </row>
        <row r="2779">
          <cell r="A2779">
            <v>20003051</v>
          </cell>
          <cell r="B2779" t="str">
            <v>SERVIÇO DE PLOTAGEM EM PAPEL SULFITE, TAMANHO A0, PRETO E BRANCO</v>
          </cell>
          <cell r="C2779" t="str">
            <v>UN</v>
          </cell>
          <cell r="D2779">
            <v>13.74</v>
          </cell>
          <cell r="E2779" t="str">
            <v>SIURB-E Jan/26</v>
          </cell>
        </row>
        <row r="2780">
          <cell r="A2780">
            <v>20003052</v>
          </cell>
          <cell r="B2780" t="str">
            <v>SERVIÇO DE PLOTAGEM EM PAPEL SULFITE, TAMANHO A1, COLORIDA</v>
          </cell>
          <cell r="C2780" t="str">
            <v>UN</v>
          </cell>
          <cell r="D2780">
            <v>15.07</v>
          </cell>
          <cell r="E2780" t="str">
            <v>SIURB-E Jan/26</v>
          </cell>
        </row>
        <row r="2781">
          <cell r="A2781">
            <v>20003053</v>
          </cell>
          <cell r="B2781" t="str">
            <v>SERVIÇO DE PLOTAGEM EM PAPEL SULFITE, TAMANHO A0, COLORIDA</v>
          </cell>
          <cell r="C2781" t="str">
            <v>UN</v>
          </cell>
          <cell r="D2781">
            <v>19.78</v>
          </cell>
          <cell r="E2781" t="str">
            <v>SIURB-E Jan/26</v>
          </cell>
        </row>
        <row r="2782">
          <cell r="A2782">
            <v>20003054</v>
          </cell>
          <cell r="B2782" t="str">
            <v>CÓPIA XEROX EM TAMANHO OFÍCIO, UMA FACE, PRETO E BRANCO</v>
          </cell>
          <cell r="C2782" t="str">
            <v>UN</v>
          </cell>
          <cell r="D2782">
            <v>1.61</v>
          </cell>
          <cell r="E2782" t="str">
            <v>SIURB-E Jan/26</v>
          </cell>
        </row>
        <row r="2783">
          <cell r="A2783">
            <v>20003055</v>
          </cell>
          <cell r="B2783" t="str">
            <v>CÓPIA XEROX EM TAMANHO OFÍCIO, UMA FACE, COLORIDA</v>
          </cell>
          <cell r="C2783" t="str">
            <v>UN</v>
          </cell>
          <cell r="D2783">
            <v>2.63</v>
          </cell>
          <cell r="E2783" t="str">
            <v>SIURB-E Jan/26</v>
          </cell>
        </row>
        <row r="2784">
          <cell r="A2784">
            <v>20003056</v>
          </cell>
          <cell r="B2784" t="str">
            <v>CÓPIA XEROX EM TAMANHO A3, UMA FACE, PRETO E BRANCO</v>
          </cell>
          <cell r="C2784" t="str">
            <v>UN</v>
          </cell>
          <cell r="D2784">
            <v>2.0099999999999998</v>
          </cell>
          <cell r="E2784" t="str">
            <v>SIURB-E Jan/26</v>
          </cell>
        </row>
        <row r="2785">
          <cell r="A2785">
            <v>20003057</v>
          </cell>
          <cell r="B2785" t="str">
            <v>CÓPIA XEROX EM TAMANHO A3, UMA FACE, COLORIDA</v>
          </cell>
          <cell r="C2785" t="str">
            <v>UN</v>
          </cell>
          <cell r="D2785">
            <v>5.52</v>
          </cell>
          <cell r="E2785" t="str">
            <v>SIURB-E Jan/26</v>
          </cell>
        </row>
        <row r="2786">
          <cell r="A2786">
            <v>20003058</v>
          </cell>
          <cell r="B2786" t="str">
            <v>CÓPIA XEROX - PRETO E BRANCO</v>
          </cell>
          <cell r="C2786" t="str">
            <v>M2</v>
          </cell>
          <cell r="D2786">
            <v>17.91</v>
          </cell>
          <cell r="E2786" t="str">
            <v>SIURB-E Jan/26</v>
          </cell>
        </row>
        <row r="2787">
          <cell r="A2787">
            <v>20003059</v>
          </cell>
          <cell r="B2787" t="str">
            <v>ENGENHEIRO DA OBRA</v>
          </cell>
          <cell r="C2787" t="str">
            <v>H</v>
          </cell>
          <cell r="D2787">
            <v>183.27</v>
          </cell>
          <cell r="E2787" t="str">
            <v>SIURB-E Jan/26</v>
          </cell>
        </row>
        <row r="2788">
          <cell r="A2788">
            <v>20003060</v>
          </cell>
          <cell r="B2788" t="str">
            <v>PROJETO BÁSICO (PRANCHA A1)</v>
          </cell>
          <cell r="C2788" t="str">
            <v>UN</v>
          </cell>
          <cell r="D2788">
            <v>5205.4799999999996</v>
          </cell>
          <cell r="E2788" t="str">
            <v>SIURB-E Jan/26</v>
          </cell>
        </row>
        <row r="2789">
          <cell r="A2789">
            <v>20003061</v>
          </cell>
          <cell r="B2789" t="str">
            <v>PROJETO EXECUTIVO (PRANCHA A1)</v>
          </cell>
          <cell r="C2789" t="str">
            <v>UN</v>
          </cell>
          <cell r="D2789">
            <v>4003.86</v>
          </cell>
          <cell r="E2789" t="str">
            <v>SIURB-E Jan/26</v>
          </cell>
        </row>
        <row r="2790">
          <cell r="A2790">
            <v>20003070</v>
          </cell>
          <cell r="B2790" t="str">
            <v>LEVANTAMENTO CADASTRAL DE EDIFICAÇÃO ATÉ 500M2</v>
          </cell>
          <cell r="C2790" t="str">
            <v>UN</v>
          </cell>
          <cell r="D2790">
            <v>4418.1000000000004</v>
          </cell>
          <cell r="E2790" t="str">
            <v>SIURB-E Jan/26</v>
          </cell>
        </row>
        <row r="2791">
          <cell r="A2791">
            <v>20003071</v>
          </cell>
          <cell r="B2791" t="str">
            <v>LEVANTAMENTO CADASTRAL DE EDIFICAÇÃO EXCEDENTE ENTRE 501M2 À 2000M2</v>
          </cell>
          <cell r="C2791" t="str">
            <v>M2</v>
          </cell>
          <cell r="D2791">
            <v>7.51</v>
          </cell>
          <cell r="E2791" t="str">
            <v>SIURB-E Jan/26</v>
          </cell>
        </row>
        <row r="2792">
          <cell r="A2792">
            <v>20003072</v>
          </cell>
          <cell r="B2792" t="str">
            <v>LEVANTAMENTO CADASTRAL DE EDIFICAÇÃO EXCEDENTE ENTRE 2001M2 À 5000M2</v>
          </cell>
          <cell r="C2792" t="str">
            <v>M2</v>
          </cell>
          <cell r="D2792">
            <v>6.63</v>
          </cell>
          <cell r="E2792" t="str">
            <v>SIURB-E Jan/26</v>
          </cell>
        </row>
        <row r="2793">
          <cell r="A2793">
            <v>20003073</v>
          </cell>
          <cell r="B2793" t="str">
            <v>LEVANTAMENTO CADASTRAL DE EDIFICAÇÃO EXCEDENTE ACIMA DE 5001M2</v>
          </cell>
          <cell r="C2793" t="str">
            <v>M2</v>
          </cell>
          <cell r="D2793">
            <v>3.98</v>
          </cell>
          <cell r="E2793" t="str">
            <v>SIURB-E Jan/26</v>
          </cell>
        </row>
        <row r="2794">
          <cell r="A2794">
            <v>20003074</v>
          </cell>
          <cell r="B2794" t="str">
            <v>LEVANTAMENTO CADASTRAL INSTALAÇÕES ELÉTRICAS ATÉ 500M2</v>
          </cell>
          <cell r="C2794" t="str">
            <v>GL</v>
          </cell>
          <cell r="D2794">
            <v>2368.19</v>
          </cell>
          <cell r="E2794" t="str">
            <v>SIURB-E Jan/26</v>
          </cell>
        </row>
        <row r="2795">
          <cell r="A2795">
            <v>20003075</v>
          </cell>
          <cell r="B2795" t="str">
            <v>LEVANT. CADASTRAL INSTALAÇÕES ELÉTRICAS EXCEDENTE ENTRE 501M2 À 2000M2</v>
          </cell>
          <cell r="C2795" t="str">
            <v>M2</v>
          </cell>
          <cell r="D2795">
            <v>4.03</v>
          </cell>
          <cell r="E2795" t="str">
            <v>SIURB-E Jan/26</v>
          </cell>
        </row>
        <row r="2796">
          <cell r="A2796">
            <v>20003076</v>
          </cell>
          <cell r="B2796" t="str">
            <v>LEVANTAMENTO CADASTRAL INSTALAÇÕES ELÉTRICAS EXCEDENTE ENTRE 2001M2 À 5000M2</v>
          </cell>
          <cell r="C2796" t="str">
            <v>M2</v>
          </cell>
          <cell r="D2796">
            <v>3.55</v>
          </cell>
          <cell r="E2796" t="str">
            <v>SIURB-E Jan/26</v>
          </cell>
        </row>
        <row r="2797">
          <cell r="A2797">
            <v>20003077</v>
          </cell>
          <cell r="B2797" t="str">
            <v>LEVANTAMENTO CADASTRAL INSTALAÇÕES ELÉTRICAS EXCEDENTE ACIMA DE  5000M2</v>
          </cell>
          <cell r="C2797" t="str">
            <v>M2</v>
          </cell>
          <cell r="D2797">
            <v>2.13</v>
          </cell>
          <cell r="E2797" t="str">
            <v>SIURB-E Jan/26</v>
          </cell>
        </row>
        <row r="2798">
          <cell r="A2798">
            <v>20003078</v>
          </cell>
          <cell r="B2798" t="str">
            <v>LEVANTAMENTO CADASTRAL INSTALAÇÕES HIDRO-SANITÁRIAS ATÉ 500M2</v>
          </cell>
          <cell r="C2798" t="str">
            <v>UN</v>
          </cell>
          <cell r="D2798">
            <v>1846.98</v>
          </cell>
          <cell r="E2798" t="str">
            <v>SIURB-E Jan/26</v>
          </cell>
        </row>
        <row r="2799">
          <cell r="A2799">
            <v>20003079</v>
          </cell>
          <cell r="B2799" t="str">
            <v>LEVANTAMENTO CADASTRAL INSTALAÇÕES HIDRO-SANITÁRIAS EXCEDENTE ENTRE 501M2 À 2000M2</v>
          </cell>
          <cell r="C2799" t="str">
            <v>M2</v>
          </cell>
          <cell r="D2799">
            <v>3.14</v>
          </cell>
          <cell r="E2799" t="str">
            <v>SIURB-E Jan/26</v>
          </cell>
        </row>
        <row r="2800">
          <cell r="A2800">
            <v>20003080</v>
          </cell>
          <cell r="B2800" t="str">
            <v>LEVANTAMENTO CADASTRAL INSTALAÇÕES HIDRO-SANITÁRIAS EXCEDENTE ENTRE 2001 M2 À 5000M2</v>
          </cell>
          <cell r="C2800" t="str">
            <v>M2</v>
          </cell>
          <cell r="D2800">
            <v>2.77</v>
          </cell>
          <cell r="E2800" t="str">
            <v>SIURB-E Jan/26</v>
          </cell>
        </row>
        <row r="2801">
          <cell r="A2801">
            <v>20003081</v>
          </cell>
          <cell r="B2801" t="str">
            <v>LEVANTAMENTO CADASTRAL INSTALAÇÕES HIDRO-SANITÁRIAS EXCEDENTE ACIMA DE 5000M2</v>
          </cell>
          <cell r="C2801" t="str">
            <v>M2</v>
          </cell>
          <cell r="D2801">
            <v>1.66</v>
          </cell>
          <cell r="E2801" t="str">
            <v>SIURB-E Jan/26</v>
          </cell>
        </row>
        <row r="2802">
          <cell r="A2802">
            <v>20004041</v>
          </cell>
          <cell r="B2802" t="str">
            <v>CADASTRAMENTO DE VEGETAÇÃO ARBOREA ATÉ 30 EXEMPLARES</v>
          </cell>
          <cell r="C2802" t="str">
            <v>GL</v>
          </cell>
          <cell r="D2802">
            <v>4640.82</v>
          </cell>
          <cell r="E2802" t="str">
            <v>SIURB-E Jan/26</v>
          </cell>
        </row>
        <row r="2803">
          <cell r="A2803">
            <v>20004042</v>
          </cell>
          <cell r="B2803" t="str">
            <v>CADASTRAMENTO/ INVENTÁRIO DE VEGETAÇÃO ARBOREA ACIMA DE 30 EXEMPLARES</v>
          </cell>
          <cell r="C2803" t="str">
            <v>UN</v>
          </cell>
          <cell r="D2803">
            <v>127.75</v>
          </cell>
          <cell r="E2803" t="str">
            <v>SIURB-E Jan/26</v>
          </cell>
        </row>
        <row r="2804">
          <cell r="A2804">
            <v>20005030</v>
          </cell>
          <cell r="B2804" t="str">
            <v>PARECER TÉCNICO DE FUNDAÇÃO PARA ÁREA CONSTRUÍDA ATÉ 2000M2</v>
          </cell>
          <cell r="C2804" t="str">
            <v>GL</v>
          </cell>
          <cell r="D2804">
            <v>5302.84</v>
          </cell>
          <cell r="E2804" t="str">
            <v>SIURB-E Jan/26</v>
          </cell>
        </row>
        <row r="2805">
          <cell r="A2805">
            <v>20005031</v>
          </cell>
          <cell r="B2805" t="str">
            <v>PARECER TÉCNICO DE FUNDAÇÃO PARA ÁREA CONSTRUÍDA DE 2001 À 5000M2</v>
          </cell>
          <cell r="C2805" t="str">
            <v>GL</v>
          </cell>
          <cell r="D2805">
            <v>8484.5499999999993</v>
          </cell>
          <cell r="E2805" t="str">
            <v>SIURB-E Jan/26</v>
          </cell>
        </row>
        <row r="2806">
          <cell r="A2806">
            <v>20005032</v>
          </cell>
          <cell r="B2806" t="str">
            <v>PARECER TÉCNICO DE FUNDAÇÃO PARA ÁREA CONSTRUÍDA DE 5001 À 10000M2</v>
          </cell>
          <cell r="C2806" t="str">
            <v>GL</v>
          </cell>
          <cell r="D2806">
            <v>14847.96</v>
          </cell>
          <cell r="E2806" t="str">
            <v>SIURB-E Jan/26</v>
          </cell>
        </row>
        <row r="2807">
          <cell r="A2807">
            <v>20005033</v>
          </cell>
          <cell r="B2807" t="str">
            <v>DESENVOLVIMENTO DE PROJETO TÉCNICO DE PREVENÇÃO E COMBATE A INCÊNDIO E APROVAÇÃO JUNTO AO CORPO DE BOMBEIROS PARA EDIFICAÇÕES ATÉ 2000 M2</v>
          </cell>
          <cell r="C2807" t="str">
            <v>GL</v>
          </cell>
          <cell r="D2807">
            <v>7769.69</v>
          </cell>
          <cell r="E2807" t="str">
            <v>SIURB-E Jan/26</v>
          </cell>
        </row>
        <row r="2808">
          <cell r="A2808">
            <v>20005034</v>
          </cell>
          <cell r="B2808" t="str">
            <v>DESENVOLVIMENTO DE PROJETO TÉCNICO DE PREVENÇÃO E COMBATE A INCÊNDIO E APROVAÇÃO JUNTO AO CORPO DE BOMBEIROS PARA EDIFICAÇÕES DE 2001 M2 À 5000 M2</v>
          </cell>
          <cell r="C2808" t="str">
            <v>GL</v>
          </cell>
          <cell r="D2808">
            <v>10063.69</v>
          </cell>
          <cell r="E2808" t="str">
            <v>SIURB-E Jan/26</v>
          </cell>
        </row>
        <row r="2809">
          <cell r="A2809">
            <v>20005035</v>
          </cell>
          <cell r="B2809" t="str">
            <v>DESENVOLVIMENTO DE PROJETO TÉCNICO DE PREVENÇÃO E COMBATE A INCÊNDIO E APROVAÇÃO JUNTO AO CORPO DE BOMBEIROS PARA EDIFICAÇÕES DE  5001 M2 À 10000 M2</v>
          </cell>
          <cell r="C2809" t="str">
            <v>GL</v>
          </cell>
          <cell r="D2809">
            <v>13637.25</v>
          </cell>
          <cell r="E2809" t="str">
            <v>SIURB-E Jan/26</v>
          </cell>
        </row>
        <row r="2810">
          <cell r="A2810">
            <v>20005036</v>
          </cell>
          <cell r="B2810" t="str">
            <v>SERVIÇOS TÉCNICOS PROFISSIONAIS PARA OBTENÇÃO DO AVCB JUNTO AO CORPO DE BOMBEIROS PARA EDIFICAÇÕES ATÉ 2000 M2</v>
          </cell>
          <cell r="C2810" t="str">
            <v>GL</v>
          </cell>
          <cell r="D2810">
            <v>3963.51</v>
          </cell>
          <cell r="E2810" t="str">
            <v>SIURB-E Jan/26</v>
          </cell>
        </row>
        <row r="2811">
          <cell r="A2811">
            <v>20005037</v>
          </cell>
          <cell r="B2811" t="str">
            <v>SERVIÇOS TÉCNICOS PROFISSIONAIS PARA OBTENÇÃO DO AVCB JUNTO AO CORPO DE BOMBEIROS PARA EDIFICAÇÕES DE 2001 À 5000 M2</v>
          </cell>
          <cell r="C2811" t="str">
            <v>GL</v>
          </cell>
          <cell r="D2811">
            <v>5945.27</v>
          </cell>
          <cell r="E2811" t="str">
            <v>SIURB-E Jan/26</v>
          </cell>
        </row>
        <row r="2812">
          <cell r="A2812">
            <v>20005038</v>
          </cell>
          <cell r="B2812" t="str">
            <v>SERVIÇOS TÉCNICOS PROFISSIONAIS PARA OBTENÇÃO DO AVCB JUNTO AO CORPO DE BOMBEIROS PARA EDIFICAÇÕES DE 5001 À 10000 M2</v>
          </cell>
          <cell r="C2812" t="str">
            <v>GL</v>
          </cell>
          <cell r="D2812">
            <v>8917.9</v>
          </cell>
          <cell r="E2812" t="str">
            <v>SIURB-E Jan/26</v>
          </cell>
        </row>
        <row r="2813">
          <cell r="A2813">
            <v>20006000</v>
          </cell>
          <cell r="B2813" t="str">
            <v>CONTROLE TECNOLÓGICO</v>
          </cell>
          <cell r="C2813" t="str">
            <v>.</v>
          </cell>
          <cell r="D2813" t="str">
            <v>.</v>
          </cell>
          <cell r="E2813" t="str">
            <v>SIURB-E Jan/26</v>
          </cell>
        </row>
        <row r="2814">
          <cell r="A2814">
            <v>20006001</v>
          </cell>
          <cell r="B2814" t="str">
            <v>CONCRETO - ESTUDOS E ENSAIOS</v>
          </cell>
          <cell r="C2814" t="str">
            <v>UN</v>
          </cell>
          <cell r="D2814">
            <v>2970.21</v>
          </cell>
          <cell r="E2814" t="str">
            <v>SIURB-E Jan/26</v>
          </cell>
        </row>
        <row r="2815">
          <cell r="A2815">
            <v>20006002</v>
          </cell>
          <cell r="B2815" t="str">
            <v>CONCRETO - ENSAIOS DE RUPTURA A COMPRESSÃO (CORPOS DE PROVA)</v>
          </cell>
          <cell r="C2815" t="str">
            <v>UN</v>
          </cell>
          <cell r="D2815">
            <v>20.61</v>
          </cell>
          <cell r="E2815" t="str">
            <v>SIURB-E Jan/26</v>
          </cell>
        </row>
        <row r="2816">
          <cell r="A2816">
            <v>20006003</v>
          </cell>
          <cell r="B2816" t="str">
            <v>CONTROLE TECNOLÓGICO DE CONCRETO - MOBILIZAÇÃO PARA MOLDAGEM E/OU COLETA DOS CORPOS DE PROVA DE CONCRETO</v>
          </cell>
          <cell r="C2816" t="str">
            <v>VIAGEM</v>
          </cell>
          <cell r="D2816">
            <v>316.37</v>
          </cell>
          <cell r="E2816" t="str">
            <v>SIURB-E Jan/26</v>
          </cell>
        </row>
        <row r="2817">
          <cell r="A2817">
            <v>20006004</v>
          </cell>
          <cell r="B2817" t="str">
            <v>CONTROLE TECNOLÓGICO DE CONCRETO MOLDAGEM DE CORPO DE PROVA</v>
          </cell>
          <cell r="C2817" t="str">
            <v>PERÍODO</v>
          </cell>
          <cell r="D2817">
            <v>291.58999999999997</v>
          </cell>
          <cell r="E2817" t="str">
            <v>SIURB-E Jan/26</v>
          </cell>
        </row>
        <row r="2818">
          <cell r="A2818">
            <v>20006005</v>
          </cell>
          <cell r="B2818" t="str">
            <v>CONTROLE TECNOLÓGICO DE CONCRETO - ENSAIO DE ESCLEROMETRIA EM 10 PONTOS COM 16 TIROS POR PONTO</v>
          </cell>
          <cell r="C2818" t="str">
            <v>ENS.</v>
          </cell>
          <cell r="D2818">
            <v>2083</v>
          </cell>
          <cell r="E2818" t="str">
            <v>SIURB-E Jan/26</v>
          </cell>
        </row>
        <row r="2819">
          <cell r="A2819">
            <v>20006011</v>
          </cell>
          <cell r="B2819" t="str">
            <v>AÇO - ENSAIOS DE TRAÇÃO EM BARRAS</v>
          </cell>
          <cell r="C2819" t="str">
            <v>UN</v>
          </cell>
          <cell r="D2819">
            <v>83.57</v>
          </cell>
          <cell r="E2819" t="str">
            <v>SIURB-E Jan/26</v>
          </cell>
        </row>
        <row r="2820">
          <cell r="A2820">
            <v>20006012</v>
          </cell>
          <cell r="B2820" t="str">
            <v>AÇO - ENSAIOS DE DOBRAMENTO EM BARRAS</v>
          </cell>
          <cell r="C2820" t="str">
            <v>UN</v>
          </cell>
          <cell r="D2820">
            <v>21.17</v>
          </cell>
          <cell r="E2820" t="str">
            <v>SIURB-E Jan/26</v>
          </cell>
        </row>
        <row r="2821">
          <cell r="A2821">
            <v>20006013</v>
          </cell>
          <cell r="B2821" t="str">
            <v>AÇO - ENSAIOS DE VERIFICAÇÃO DE BITOLA</v>
          </cell>
          <cell r="C2821" t="str">
            <v>UN</v>
          </cell>
          <cell r="D2821">
            <v>22.13</v>
          </cell>
          <cell r="E2821" t="str">
            <v>SIURB-E Jan/26</v>
          </cell>
        </row>
        <row r="2822">
          <cell r="A2822">
            <v>20006014</v>
          </cell>
          <cell r="B2822" t="str">
            <v>ENSAIO DE ISOLAÇÃO DE CABO DE MÉDIA TENSÃO</v>
          </cell>
          <cell r="C2822" t="str">
            <v>Un</v>
          </cell>
          <cell r="D2822">
            <v>4177.95</v>
          </cell>
          <cell r="E2822" t="str">
            <v>SIURB-E Jan/26</v>
          </cell>
        </row>
        <row r="2823">
          <cell r="A2823">
            <v>20006015</v>
          </cell>
          <cell r="B2823" t="str">
            <v>ENSAIO DE ISOLAÇÃO DE TRANFORMADOR DE POTÊNCIA</v>
          </cell>
          <cell r="C2823" t="str">
            <v>Un</v>
          </cell>
          <cell r="D2823">
            <v>4235.41</v>
          </cell>
          <cell r="E2823" t="str">
            <v>SIURB-E Jan/26</v>
          </cell>
        </row>
        <row r="2824">
          <cell r="A2824">
            <v>20006016</v>
          </cell>
          <cell r="B2824" t="str">
            <v>ENSAIO DE RELAÇÃO DE TRANSFORMAÇÃO EM TRANSFORMADOR DE POTÊNCIA</v>
          </cell>
          <cell r="C2824" t="str">
            <v>Un</v>
          </cell>
          <cell r="D2824">
            <v>3859.95</v>
          </cell>
          <cell r="E2824" t="str">
            <v>SIURB-E Jan/26</v>
          </cell>
        </row>
        <row r="2825">
          <cell r="A2825">
            <v>20006017</v>
          </cell>
          <cell r="B2825" t="str">
            <v>ENSAIO DE RESISTÊNCIA DE ISOLAÇÃO DE CHAVE SECCIONADORA CLASSE 15KV</v>
          </cell>
          <cell r="C2825" t="str">
            <v>Un</v>
          </cell>
          <cell r="D2825">
            <v>3917.52</v>
          </cell>
          <cell r="E2825" t="str">
            <v>SIURB-E Jan/26</v>
          </cell>
        </row>
        <row r="2826">
          <cell r="A2826">
            <v>20006018</v>
          </cell>
          <cell r="B2826" t="str">
            <v>PARAMETRIZAÇÃO DO RELÊ DE PROTEÇÃO INDIRETA DE DISJUNTOR EM MÉDIA TENSÃO</v>
          </cell>
          <cell r="C2826" t="str">
            <v>Un</v>
          </cell>
          <cell r="D2826">
            <v>4117.29</v>
          </cell>
          <cell r="E2826" t="str">
            <v>SIURB-E Jan/26</v>
          </cell>
        </row>
      </sheetData>
      <sheetData sheetId="1">
        <row r="1">
          <cell r="A1" t="str">
            <v>CÓDIGO</v>
          </cell>
          <cell r="B1" t="str">
            <v>DESCRIÇÃO</v>
          </cell>
          <cell r="C1" t="str">
            <v>UNIDADE</v>
          </cell>
          <cell r="D1" t="str">
            <v>CUSTO UNIT R$</v>
          </cell>
        </row>
        <row r="2">
          <cell r="A2">
            <v>1000000</v>
          </cell>
          <cell r="B2" t="str">
            <v>TOPOGRAFIA - EQUIPAMENTOS E SERVIÇOS</v>
          </cell>
        </row>
        <row r="3">
          <cell r="A3">
            <v>1009000</v>
          </cell>
          <cell r="B3" t="str">
            <v>LEVANTAMENTO PLANIMÉTRICO CADASTRAL</v>
          </cell>
          <cell r="C3" t="str">
            <v>M2</v>
          </cell>
          <cell r="D3">
            <v>0.74</v>
          </cell>
          <cell r="E3" t="str">
            <v>SIURB-I Jan/26</v>
          </cell>
        </row>
        <row r="4">
          <cell r="A4">
            <v>1010000</v>
          </cell>
          <cell r="B4" t="str">
            <v>LEVANTAMENTO PLANIALTIMÉTRICO CADASTRAL</v>
          </cell>
          <cell r="C4" t="str">
            <v>M2</v>
          </cell>
          <cell r="D4">
            <v>0.9</v>
          </cell>
          <cell r="E4" t="str">
            <v>SIURB-I Jan/26</v>
          </cell>
        </row>
        <row r="5">
          <cell r="A5">
            <v>1011000</v>
          </cell>
          <cell r="B5" t="str">
            <v>LOCAÇÃO DE EIXO DE REFERÊNCIA PARA PROJETO DE VIA PÚBLICA</v>
          </cell>
          <cell r="C5" t="str">
            <v>M</v>
          </cell>
          <cell r="D5">
            <v>6.55</v>
          </cell>
          <cell r="E5" t="str">
            <v>SIURB-I Jan/26</v>
          </cell>
        </row>
        <row r="6">
          <cell r="A6">
            <v>1013000</v>
          </cell>
          <cell r="B6" t="str">
            <v>NIVELAMENTO DE SEÇÕES TRANSVERSAIS</v>
          </cell>
          <cell r="C6" t="str">
            <v>M/SEC</v>
          </cell>
          <cell r="D6">
            <v>3.88</v>
          </cell>
          <cell r="E6" t="str">
            <v>SIURB-I Jan/26</v>
          </cell>
        </row>
        <row r="7">
          <cell r="A7">
            <v>1014000</v>
          </cell>
          <cell r="B7" t="str">
            <v>LEVANTAMENTO PLANIMÉTRICO DE VIA PÚBLICA E SEMI-CADASTRO DE IMÓVEIS</v>
          </cell>
          <cell r="C7" t="str">
            <v>M</v>
          </cell>
          <cell r="D7">
            <v>6.11</v>
          </cell>
          <cell r="E7" t="str">
            <v>SIURB-I Jan/26</v>
          </cell>
        </row>
        <row r="8">
          <cell r="A8">
            <v>1015000</v>
          </cell>
          <cell r="B8" t="str">
            <v>NIVELAMENTO DO EIXO DE VIA PÚBLICA INCLUSIVE SOLEIRAS, GUIAS E TAMPÕES</v>
          </cell>
          <cell r="C8" t="str">
            <v>M</v>
          </cell>
          <cell r="D8">
            <v>6.01</v>
          </cell>
          <cell r="E8" t="str">
            <v>SIURB-I Jan/26</v>
          </cell>
        </row>
        <row r="9">
          <cell r="A9">
            <v>1016000</v>
          </cell>
          <cell r="B9" t="str">
            <v>CADASTRO DE GALERIA EXISTENTE</v>
          </cell>
          <cell r="C9" t="str">
            <v>PV</v>
          </cell>
          <cell r="D9">
            <v>275.63</v>
          </cell>
          <cell r="E9" t="str">
            <v>SIURB-I Jan/26</v>
          </cell>
        </row>
        <row r="10">
          <cell r="A10">
            <v>1017000</v>
          </cell>
          <cell r="B10" t="str">
            <v>ELEMENTOS PARA LOCAÇÃO DE OBRA DE ARTE</v>
          </cell>
          <cell r="C10" t="str">
            <v>M/ EIXO</v>
          </cell>
          <cell r="D10">
            <v>8.23</v>
          </cell>
          <cell r="E10" t="str">
            <v>SIURB-I Jan/26</v>
          </cell>
        </row>
        <row r="11">
          <cell r="A11">
            <v>1018000</v>
          </cell>
          <cell r="B11" t="str">
            <v>TRANSPORTE DE COTA DE REFERÊNCIA DE NÍVEL</v>
          </cell>
          <cell r="C11" t="str">
            <v>M</v>
          </cell>
          <cell r="D11">
            <v>2.76</v>
          </cell>
          <cell r="E11" t="str">
            <v>SIURB-I Jan/26</v>
          </cell>
        </row>
        <row r="12">
          <cell r="A12">
            <v>1019000</v>
          </cell>
          <cell r="B12" t="str">
            <v>NIVELAMENTO GEOMÉTRICO NO INTERIOR DA GALERIA</v>
          </cell>
          <cell r="C12" t="str">
            <v>M</v>
          </cell>
          <cell r="D12">
            <v>11.04</v>
          </cell>
          <cell r="E12" t="str">
            <v>SIURB-I Jan/26</v>
          </cell>
        </row>
        <row r="13">
          <cell r="A13">
            <v>1020000</v>
          </cell>
          <cell r="B13" t="str">
            <v>CADASTRO ESPECIAL DE GALERIA MOLDADA (1:500)</v>
          </cell>
          <cell r="C13" t="str">
            <v>M</v>
          </cell>
          <cell r="D13">
            <v>13.86</v>
          </cell>
          <cell r="E13" t="str">
            <v>SIURB-I Jan/26</v>
          </cell>
        </row>
        <row r="14">
          <cell r="A14">
            <v>1021000</v>
          </cell>
          <cell r="B14" t="str">
            <v>NIVELAMENTO GEOMÉTRICO DE FUNDO DO CANAL OU CÓRREGO</v>
          </cell>
          <cell r="C14" t="str">
            <v>M</v>
          </cell>
          <cell r="D14">
            <v>9.27</v>
          </cell>
          <cell r="E14" t="str">
            <v>SIURB-I Jan/26</v>
          </cell>
        </row>
        <row r="15">
          <cell r="A15">
            <v>1022000</v>
          </cell>
          <cell r="B15" t="str">
            <v>RELATÓRIO TÉCNICO</v>
          </cell>
          <cell r="C15" t="str">
            <v>M</v>
          </cell>
          <cell r="D15">
            <v>20.68</v>
          </cell>
          <cell r="E15" t="str">
            <v>SIURB-I Jan/26</v>
          </cell>
        </row>
        <row r="16">
          <cell r="A16">
            <v>1023000</v>
          </cell>
          <cell r="B16" t="str">
            <v>CADASTRO DE CANALIZAÇÕES CIRCULARES</v>
          </cell>
          <cell r="C16" t="str">
            <v>M</v>
          </cell>
          <cell r="D16">
            <v>6.93</v>
          </cell>
          <cell r="E16" t="str">
            <v>SIURB-I Jan/26</v>
          </cell>
        </row>
        <row r="17">
          <cell r="A17">
            <v>1024000</v>
          </cell>
          <cell r="B17" t="str">
            <v>CADASTRO E AMARRAÇÃO DE CAIXA DE INSPEÇÃO, OU CAIXA DE CONCORDÂNCIA, OU CAIXA MORTA</v>
          </cell>
          <cell r="C17" t="str">
            <v>UN</v>
          </cell>
          <cell r="D17">
            <v>111.24</v>
          </cell>
          <cell r="E17" t="str">
            <v>SIURB-I Jan/26</v>
          </cell>
        </row>
        <row r="18">
          <cell r="A18">
            <v>1025000</v>
          </cell>
          <cell r="B18" t="str">
            <v>CADASTRO E AMARRAÇÂO DE BOCA DE LOBO OU LEÃO</v>
          </cell>
          <cell r="C18" t="str">
            <v>UN</v>
          </cell>
          <cell r="D18">
            <v>61.43</v>
          </cell>
          <cell r="E18" t="str">
            <v>SIURB-I Jan/26</v>
          </cell>
        </row>
        <row r="19">
          <cell r="A19">
            <v>1026000</v>
          </cell>
          <cell r="B19" t="str">
            <v>CADASTRO E AMARRAÇÃO DE PV</v>
          </cell>
          <cell r="C19" t="str">
            <v>UN</v>
          </cell>
          <cell r="D19">
            <v>90.67</v>
          </cell>
          <cell r="E19" t="str">
            <v>SIURB-I Jan/26</v>
          </cell>
        </row>
        <row r="20">
          <cell r="A20">
            <v>1027000</v>
          </cell>
          <cell r="B20" t="str">
            <v>CADASTRO E AMARRAÇÃO DE PV RECOBERTO</v>
          </cell>
          <cell r="C20" t="str">
            <v>UN</v>
          </cell>
          <cell r="D20">
            <v>251.44</v>
          </cell>
          <cell r="E20" t="str">
            <v>SIURB-I Jan/26</v>
          </cell>
        </row>
        <row r="21">
          <cell r="A21">
            <v>1028000</v>
          </cell>
          <cell r="B21" t="str">
            <v>TRANSPORTE DE COORDENADAS</v>
          </cell>
          <cell r="C21" t="str">
            <v>M</v>
          </cell>
          <cell r="D21">
            <v>2.72</v>
          </cell>
          <cell r="E21" t="str">
            <v>SIURB-I Jan/26</v>
          </cell>
        </row>
        <row r="22">
          <cell r="A22">
            <v>1031000</v>
          </cell>
          <cell r="B22" t="str">
            <v>ESTAÇÃO TOTAL PRECISÃO 5", TIPO "LEICA" TC-705 OU SIMILAR, INCLUSIVE ACESSÓRIOS</v>
          </cell>
          <cell r="C22" t="str">
            <v>H</v>
          </cell>
          <cell r="D22">
            <v>15.9</v>
          </cell>
          <cell r="E22" t="str">
            <v>SIURB-I Jan/26</v>
          </cell>
        </row>
        <row r="23">
          <cell r="A23">
            <v>1032000</v>
          </cell>
          <cell r="B23" t="str">
            <v>ESTAÇÃO TOTAL PRECISÃO 3", TIPO "LEICA" TC-1103 OU SIMILAR, INCLUSIVE ACESSÓRIOS</v>
          </cell>
          <cell r="C23" t="str">
            <v>H</v>
          </cell>
          <cell r="D23">
            <v>11.28</v>
          </cell>
          <cell r="E23" t="str">
            <v>SIURB-I Jan/26</v>
          </cell>
        </row>
        <row r="24">
          <cell r="A24">
            <v>1033000</v>
          </cell>
          <cell r="B24" t="str">
            <v>ESTAÇÃO TOTAL PRECISÃO 1,5", TIPO "LEICA" TC 1101 OU SIMILAR, INCLUSIVE ACESSÓRIOS</v>
          </cell>
          <cell r="C24" t="str">
            <v>H</v>
          </cell>
          <cell r="D24">
            <v>15.82</v>
          </cell>
          <cell r="E24" t="str">
            <v>SIURB-I Jan/26</v>
          </cell>
        </row>
        <row r="25">
          <cell r="A25">
            <v>1034000</v>
          </cell>
          <cell r="B25" t="str">
            <v>TEODOLITO DE PRECISÃO 10", TIPO "LEICA" TC 110 OU SIMILAR, INCLUSIVE ACESSÓRIOS</v>
          </cell>
          <cell r="C25" t="str">
            <v>H</v>
          </cell>
          <cell r="D25">
            <v>1.46</v>
          </cell>
          <cell r="E25" t="str">
            <v>SIURB-I Jan/26</v>
          </cell>
        </row>
        <row r="26">
          <cell r="A26">
            <v>1035000</v>
          </cell>
          <cell r="B26" t="str">
            <v>NÍVEL PRECISÃO 1,5 MM/KM, TIPO "LEICA" NA2 OU SIMILAR</v>
          </cell>
          <cell r="C26" t="str">
            <v>H</v>
          </cell>
          <cell r="D26">
            <v>1.29</v>
          </cell>
          <cell r="E26" t="str">
            <v>SIURB-I Jan/26</v>
          </cell>
        </row>
        <row r="27">
          <cell r="A27">
            <v>1036000</v>
          </cell>
          <cell r="B27" t="str">
            <v>NÍVEL PRECISÃO 0,7 MM/KM, TIPO "LEICA" NA2 OU SIMILAR, INCLUSIVE ACESSÓRIOS</v>
          </cell>
          <cell r="C27" t="str">
            <v>H</v>
          </cell>
          <cell r="D27">
            <v>5.56</v>
          </cell>
          <cell r="E27" t="str">
            <v>SIURB-I Jan/26</v>
          </cell>
        </row>
        <row r="28">
          <cell r="A28">
            <v>1037000</v>
          </cell>
          <cell r="B28" t="str">
            <v>NÍVEL PRECISÃO 0,3 MM/KM, TIPO "LEICA" NA2, ACOPLADO COM GPM3 OU SIMILAR, INCLUSIVE ACESSÓRIOS</v>
          </cell>
          <cell r="C28" t="str">
            <v>H</v>
          </cell>
          <cell r="D28">
            <v>6.74</v>
          </cell>
          <cell r="E28" t="str">
            <v>SIURB-I Jan/26</v>
          </cell>
        </row>
        <row r="29">
          <cell r="A29">
            <v>2000000</v>
          </cell>
          <cell r="B29" t="str">
            <v>SONDAGENS E ENSAIOS</v>
          </cell>
          <cell r="E29" t="str">
            <v>SIURB-I Jan/26</v>
          </cell>
        </row>
        <row r="30">
          <cell r="A30">
            <v>2001000</v>
          </cell>
          <cell r="B30" t="str">
            <v>SONDAGEM MANUAL</v>
          </cell>
          <cell r="C30" t="str">
            <v>.</v>
          </cell>
          <cell r="D30" t="str">
            <v>.</v>
          </cell>
          <cell r="E30" t="str">
            <v>SIURB-I Jan/26</v>
          </cell>
        </row>
        <row r="31">
          <cell r="A31">
            <v>2001001</v>
          </cell>
          <cell r="B31" t="str">
            <v>SONDAGEM A TRADO MANUAL</v>
          </cell>
          <cell r="C31" t="str">
            <v>M</v>
          </cell>
          <cell r="D31">
            <v>114.55</v>
          </cell>
          <cell r="E31" t="str">
            <v>SIURB-I Jan/26</v>
          </cell>
        </row>
        <row r="32">
          <cell r="A32">
            <v>2001002</v>
          </cell>
          <cell r="B32" t="str">
            <v>SONDAGEM COM EXTRAÇÃO DE AMOSTRAS NAS CONDIÇÕES NATURAIS</v>
          </cell>
          <cell r="C32" t="str">
            <v>UN</v>
          </cell>
          <cell r="D32">
            <v>192.48</v>
          </cell>
          <cell r="E32" t="str">
            <v>SIURB-I Jan/26</v>
          </cell>
        </row>
        <row r="33">
          <cell r="A33">
            <v>2002000</v>
          </cell>
          <cell r="B33" t="str">
            <v>SONDAGEM A PERCUSSÃO</v>
          </cell>
          <cell r="C33" t="str">
            <v>.</v>
          </cell>
          <cell r="D33" t="str">
            <v>.</v>
          </cell>
          <cell r="E33" t="str">
            <v>SIURB-I Jan/26</v>
          </cell>
        </row>
        <row r="34">
          <cell r="A34">
            <v>2002002</v>
          </cell>
          <cell r="B34" t="str">
            <v>MOBILIZAÇÃO E INSTALAÇÃO DE 1 EQUIPAMENTO</v>
          </cell>
          <cell r="C34" t="str">
            <v>UN</v>
          </cell>
          <cell r="D34">
            <v>769.5</v>
          </cell>
          <cell r="E34" t="str">
            <v>SIURB-I Jan/26</v>
          </cell>
        </row>
        <row r="35">
          <cell r="A35">
            <v>2002004</v>
          </cell>
          <cell r="B35" t="str">
            <v>DESLOCAMENTO DE EQUIPAMENTO ENTRE FUROS EM TERRENO PLANO, CONSIDERANDO A DISTÂNCIA ATÉ 100M</v>
          </cell>
          <cell r="C35" t="str">
            <v>UN</v>
          </cell>
          <cell r="D35">
            <v>105.85</v>
          </cell>
          <cell r="E35" t="str">
            <v>SIURB-I Jan/26</v>
          </cell>
        </row>
        <row r="36">
          <cell r="A36">
            <v>2002005</v>
          </cell>
          <cell r="B36" t="str">
            <v>DESLOCAMENTO DE EQUIPAMENTO ENTRE FUROS EM TERRENO PLANO, CONSIDERANDO A DISTÂNCIA DE 100 À 200M</v>
          </cell>
          <cell r="C36" t="str">
            <v>UN</v>
          </cell>
          <cell r="D36">
            <v>211.7</v>
          </cell>
          <cell r="E36" t="str">
            <v>SIURB-I Jan/26</v>
          </cell>
        </row>
        <row r="37">
          <cell r="A37">
            <v>2002006</v>
          </cell>
          <cell r="B37" t="str">
            <v>DESLOCAMENTO DE EQUIPAMENTO ENTRE FUROS EM TERRENO PLANO, CONSIDERANDO A DISTÂNCIA ACIMA DE 200M</v>
          </cell>
          <cell r="C37" t="str">
            <v>UN</v>
          </cell>
          <cell r="D37">
            <v>317.56</v>
          </cell>
          <cell r="E37" t="str">
            <v>SIURB-I Jan/26</v>
          </cell>
        </row>
        <row r="38">
          <cell r="A38">
            <v>2002007</v>
          </cell>
          <cell r="B38" t="str">
            <v>DESLOCAMENTO DE EQUIPAMENTO EM TERRENO ACIDENTADO, CONSIDERANDO A DISTÂNCIA ATÉ 50M</v>
          </cell>
          <cell r="C38" t="str">
            <v>UN</v>
          </cell>
          <cell r="D38">
            <v>105.85</v>
          </cell>
          <cell r="E38" t="str">
            <v>SIURB-I Jan/26</v>
          </cell>
        </row>
        <row r="39">
          <cell r="A39">
            <v>2002008</v>
          </cell>
          <cell r="B39" t="str">
            <v>DESLOCAMENTO DE EQUIPAMENTO EM TERRENO ACIDENTADO, CONSIDERANDO A DISTÂNCIA ACIMA DE 50M</v>
          </cell>
          <cell r="C39" t="str">
            <v>UN</v>
          </cell>
          <cell r="D39">
            <v>185.81</v>
          </cell>
          <cell r="E39" t="str">
            <v>SIURB-I Jan/26</v>
          </cell>
        </row>
        <row r="40">
          <cell r="A40">
            <v>2002009</v>
          </cell>
          <cell r="B40" t="str">
            <v>EXECUÇÃO DE PLATAFORMA EM TERRENO ALAGADIÇO OU ACIDENTADO</v>
          </cell>
          <cell r="C40" t="str">
            <v>UN</v>
          </cell>
          <cell r="D40">
            <v>231.87</v>
          </cell>
          <cell r="E40" t="str">
            <v>SIURB-I Jan/26</v>
          </cell>
        </row>
        <row r="41">
          <cell r="A41">
            <v>2002010</v>
          </cell>
          <cell r="B41" t="str">
            <v>PERFURAÇÃO E EXECUÇÃO  DE  ENSAIO PENETOMÉTRICO OU DE LAVAGEM POR TEMPO</v>
          </cell>
          <cell r="C41" t="str">
            <v>M</v>
          </cell>
          <cell r="D41">
            <v>181.9</v>
          </cell>
          <cell r="E41" t="str">
            <v>SIURB-I Jan/26</v>
          </cell>
        </row>
        <row r="42">
          <cell r="A42">
            <v>2003000</v>
          </cell>
          <cell r="B42" t="str">
            <v>SONDAGEM ROTATIVA</v>
          </cell>
          <cell r="C42" t="str">
            <v>.</v>
          </cell>
          <cell r="D42" t="str">
            <v>.</v>
          </cell>
          <cell r="E42" t="str">
            <v>SIURB-I Jan/26</v>
          </cell>
        </row>
        <row r="43">
          <cell r="A43">
            <v>2003001</v>
          </cell>
          <cell r="B43" t="str">
            <v>MOBILIZAÇÃO E INSTALAÇÃO DE 1 EQUIPAMENTO, CONSIDERANDO A DISTÂNCIA ATÉ 10KM</v>
          </cell>
          <cell r="C43" t="str">
            <v>UN</v>
          </cell>
          <cell r="D43">
            <v>486.31</v>
          </cell>
          <cell r="E43" t="str">
            <v>SIURB-I Jan/26</v>
          </cell>
        </row>
        <row r="44">
          <cell r="A44">
            <v>2003002</v>
          </cell>
          <cell r="B44" t="str">
            <v>MOBILIZAÇÃO E INSTALAÇÃO DE 1 EQUIPAMENTO, CONSIDERANDO A DISTÂNCIA DE 10 À 20KM</v>
          </cell>
          <cell r="C44" t="str">
            <v>UN</v>
          </cell>
          <cell r="D44">
            <v>763.77</v>
          </cell>
          <cell r="E44" t="str">
            <v>SIURB-I Jan/26</v>
          </cell>
        </row>
        <row r="45">
          <cell r="A45">
            <v>2003003</v>
          </cell>
          <cell r="B45" t="str">
            <v>MOBILIZAÇÃO E INSTALAÇÃO DE 1 EQUIPAMENTO, CONSIDERANDO A DISTÂNCIA ACIMA DE 20KM</v>
          </cell>
          <cell r="C45" t="str">
            <v>UN</v>
          </cell>
          <cell r="D45">
            <v>1041.24</v>
          </cell>
          <cell r="E45" t="str">
            <v>SIURB-I Jan/26</v>
          </cell>
        </row>
        <row r="46">
          <cell r="A46">
            <v>2003005</v>
          </cell>
          <cell r="B46" t="str">
            <v>DESLOCAMENTO DE EQUIPAMENTO ENTRE FUROS EM TERRENO PLANO, CONSIDERANDO A DISTÂNCIA ATÉ 100M</v>
          </cell>
          <cell r="C46" t="str">
            <v>UN</v>
          </cell>
          <cell r="D46">
            <v>208.84</v>
          </cell>
          <cell r="E46" t="str">
            <v>SIURB-I Jan/26</v>
          </cell>
        </row>
        <row r="47">
          <cell r="A47">
            <v>2003006</v>
          </cell>
          <cell r="B47" t="str">
            <v>DESLOCAMENTO DE EQUIPAMENTO ENTRE FUROS EM TERRENO PLANO, CONSIDERANDO A DISTÂNCIA DE 100 À 200M</v>
          </cell>
          <cell r="C47" t="str">
            <v>UN</v>
          </cell>
          <cell r="D47">
            <v>313.27</v>
          </cell>
          <cell r="E47" t="str">
            <v>SIURB-I Jan/26</v>
          </cell>
        </row>
        <row r="48">
          <cell r="A48">
            <v>2003007</v>
          </cell>
          <cell r="B48" t="str">
            <v>DESLOCAMENTO DE EQUIPAMENTO ENTRE FUROS EM TERRENO PLANO, CONSIDERANDO A DISTÂNCIA ACIMA DE 200M</v>
          </cell>
          <cell r="C48" t="str">
            <v>UN</v>
          </cell>
          <cell r="D48">
            <v>417.69</v>
          </cell>
          <cell r="E48" t="str">
            <v>SIURB-I Jan/26</v>
          </cell>
        </row>
        <row r="49">
          <cell r="A49">
            <v>2003008</v>
          </cell>
          <cell r="B49" t="str">
            <v>DESLOCAMENTO DE EQUIPAMENTO ENTRE FUROS EM TERRENO ACIDENTADO, CONSIDERANDO A DISTÂNCIA ATÉ 50M</v>
          </cell>
          <cell r="C49" t="str">
            <v>UN</v>
          </cell>
          <cell r="D49">
            <v>208.84</v>
          </cell>
          <cell r="E49" t="str">
            <v>SIURB-I Jan/26</v>
          </cell>
        </row>
        <row r="50">
          <cell r="A50">
            <v>2003009</v>
          </cell>
          <cell r="B50" t="str">
            <v>DESLOCAMENTO DE EQUIPAMENTO ENTRE FUROS EM TERRENO ACIDENTADO, CONSIDERANDO A DISTÂNCIA ACIMA DE 50M</v>
          </cell>
          <cell r="C50" t="str">
            <v>UN</v>
          </cell>
          <cell r="D50">
            <v>313.27</v>
          </cell>
          <cell r="E50" t="str">
            <v>SIURB-I Jan/26</v>
          </cell>
        </row>
        <row r="51">
          <cell r="A51">
            <v>2003010</v>
          </cell>
          <cell r="B51" t="str">
            <v>EXECUÇÃO DE PLATAFORMA EM TERRENO ALAGADIÇO OU ACIDENTADO</v>
          </cell>
          <cell r="C51" t="str">
            <v>UN</v>
          </cell>
          <cell r="D51">
            <v>509.85</v>
          </cell>
          <cell r="E51" t="str">
            <v>SIURB-I Jan/26</v>
          </cell>
        </row>
        <row r="52">
          <cell r="A52">
            <v>2003011</v>
          </cell>
          <cell r="B52" t="str">
            <v>PERFURAÇÃO EM SOLOS OU ROCHAS DECOMPOSTAS HX</v>
          </cell>
          <cell r="C52" t="str">
            <v>M</v>
          </cell>
          <cell r="D52">
            <v>418.4</v>
          </cell>
          <cell r="E52" t="str">
            <v>SIURB-I Jan/26</v>
          </cell>
        </row>
        <row r="53">
          <cell r="A53">
            <v>2003012</v>
          </cell>
          <cell r="B53" t="str">
            <v>PERFURAÇÃO EM SOLOS OU ROCHAS DECOMPOSTAS NX</v>
          </cell>
          <cell r="C53" t="str">
            <v>M</v>
          </cell>
          <cell r="D53">
            <v>417.89</v>
          </cell>
          <cell r="E53" t="str">
            <v>SIURB-I Jan/26</v>
          </cell>
        </row>
        <row r="54">
          <cell r="A54">
            <v>2003013</v>
          </cell>
          <cell r="B54" t="str">
            <v>PERFURAÇÃO EM SOLOS OU ROCHAS DECOMPOSTAS BX</v>
          </cell>
          <cell r="C54" t="str">
            <v>M</v>
          </cell>
          <cell r="D54">
            <v>417.29</v>
          </cell>
          <cell r="E54" t="str">
            <v>SIURB-I Jan/26</v>
          </cell>
        </row>
        <row r="55">
          <cell r="A55">
            <v>2003014</v>
          </cell>
          <cell r="B55" t="str">
            <v>PERFURAÇÃO EM SOLOS OU ROCHAS DECOMPOSTAS AX</v>
          </cell>
          <cell r="C55" t="str">
            <v>M</v>
          </cell>
          <cell r="D55">
            <v>417.21</v>
          </cell>
          <cell r="E55" t="str">
            <v>SIURB-I Jan/26</v>
          </cell>
        </row>
        <row r="56">
          <cell r="A56">
            <v>2003015</v>
          </cell>
          <cell r="B56" t="str">
            <v>PERFURAÇÃO EM ROCHA MOLE (FILITOS, SILTITOS, ARENITOS, E ROCHAS AFINS), ACRÉSCIMO DE ... (EM RELAÇÃO AO PREÇO DA PERFURAÇÃO EM SOLOS E ROCHAS DECOMPOSTAS)</v>
          </cell>
          <cell r="C56" t="str">
            <v>%</v>
          </cell>
          <cell r="D56">
            <v>100</v>
          </cell>
          <cell r="E56" t="str">
            <v>SIURB-I Jan/26</v>
          </cell>
        </row>
        <row r="57">
          <cell r="A57">
            <v>2003016</v>
          </cell>
          <cell r="B57" t="str">
            <v>PERFURAÇÃO EM ROCHA DURA OU EXTRA-DURA (GRANITOS, GNAISSES, QUARTZITOS E ROCHAS AFINS), ACRÉSCIMO DE... (EM RELAÇÃO AO PREÇO DA PERFURAÇÃO EM SOLOS OU ROCHAS DECOMPOSTAS)</v>
          </cell>
          <cell r="C57" t="str">
            <v>%</v>
          </cell>
          <cell r="D57">
            <v>300</v>
          </cell>
          <cell r="E57" t="str">
            <v>SIURB-I Jan/26</v>
          </cell>
        </row>
        <row r="58">
          <cell r="A58">
            <v>2004000</v>
          </cell>
          <cell r="B58" t="str">
            <v>POÇOS DE INSPEÇÃO</v>
          </cell>
          <cell r="C58" t="str">
            <v>.</v>
          </cell>
          <cell r="D58" t="str">
            <v>.</v>
          </cell>
          <cell r="E58" t="str">
            <v>SIURB-I Jan/26</v>
          </cell>
        </row>
        <row r="59">
          <cell r="A59">
            <v>2004001</v>
          </cell>
          <cell r="B59" t="str">
            <v>EXECUÇÃO DE POÇO COM 1M2 DE ÁREA</v>
          </cell>
          <cell r="C59" t="str">
            <v>M</v>
          </cell>
          <cell r="D59">
            <v>119.35</v>
          </cell>
          <cell r="E59" t="str">
            <v>SIURB-I Jan/26</v>
          </cell>
        </row>
        <row r="60">
          <cell r="A60">
            <v>2004002</v>
          </cell>
          <cell r="B60" t="str">
            <v>EXECUÇÃO E MATERIAL PARA ESCORAMENTO</v>
          </cell>
          <cell r="C60" t="str">
            <v>M</v>
          </cell>
          <cell r="D60">
            <v>661.13</v>
          </cell>
          <cell r="E60" t="str">
            <v>SIURB-I Jan/26</v>
          </cell>
        </row>
        <row r="61">
          <cell r="A61">
            <v>2004003</v>
          </cell>
          <cell r="B61" t="str">
            <v>REATERRO DO POÇO</v>
          </cell>
          <cell r="C61" t="str">
            <v>M</v>
          </cell>
          <cell r="D61">
            <v>10.35</v>
          </cell>
          <cell r="E61" t="str">
            <v>SIURB-I Jan/26</v>
          </cell>
        </row>
        <row r="62">
          <cell r="A62">
            <v>2005000</v>
          </cell>
          <cell r="B62" t="str">
            <v>ENSAIOS "IN SITU"</v>
          </cell>
          <cell r="C62" t="str">
            <v>.</v>
          </cell>
          <cell r="D62" t="str">
            <v>.</v>
          </cell>
          <cell r="E62" t="str">
            <v>SIURB-I Jan/26</v>
          </cell>
        </row>
        <row r="63">
          <cell r="A63">
            <v>2005003</v>
          </cell>
          <cell r="B63" t="str">
            <v>INSTALAÇÃO DE MEDIDOR DE NÍVEL D'ÁGUA</v>
          </cell>
          <cell r="C63" t="str">
            <v>M</v>
          </cell>
          <cell r="D63">
            <v>142.15</v>
          </cell>
          <cell r="E63" t="str">
            <v>SIURB-I Jan/26</v>
          </cell>
        </row>
        <row r="64">
          <cell r="A64">
            <v>2005004</v>
          </cell>
          <cell r="B64" t="str">
            <v>INSTALAÇÃO DE PIEZOMETRO</v>
          </cell>
          <cell r="C64" t="str">
            <v>M</v>
          </cell>
          <cell r="D64">
            <v>298.2</v>
          </cell>
          <cell r="E64" t="str">
            <v>SIURB-I Jan/26</v>
          </cell>
        </row>
        <row r="65">
          <cell r="A65">
            <v>2005103</v>
          </cell>
          <cell r="B65" t="str">
            <v>ENSAIO DE DETERMINAÇÃO DA CONSISTÊNCIA PELO ABATIMENTO DO TRONCO DE CONE</v>
          </cell>
          <cell r="C65" t="str">
            <v>UM</v>
          </cell>
          <cell r="D65">
            <v>774.29</v>
          </cell>
          <cell r="E65" t="str">
            <v>SIURB-I Jan/26</v>
          </cell>
        </row>
        <row r="66">
          <cell r="A66">
            <v>2006000</v>
          </cell>
          <cell r="B66" t="str">
            <v>ENSAIOS DE LABORATÓRIO</v>
          </cell>
          <cell r="C66" t="str">
            <v>.</v>
          </cell>
          <cell r="D66" t="str">
            <v>.</v>
          </cell>
          <cell r="E66" t="str">
            <v>SIURB-I Jan/26</v>
          </cell>
        </row>
        <row r="67">
          <cell r="A67">
            <v>2006001</v>
          </cell>
          <cell r="B67" t="str">
            <v>ENSAIOS DE LABORATÓRIO - UMIDADE NATURAL</v>
          </cell>
          <cell r="C67" t="str">
            <v>ENS.</v>
          </cell>
          <cell r="D67">
            <v>34.67</v>
          </cell>
          <cell r="E67" t="str">
            <v>SIURB-I Jan/26</v>
          </cell>
        </row>
        <row r="68">
          <cell r="A68">
            <v>2006002</v>
          </cell>
          <cell r="B68" t="str">
            <v>ENSAIOS DE LABORATÓRIO - LIMITE DE LIQUIDEZ</v>
          </cell>
          <cell r="C68" t="str">
            <v>ENS.</v>
          </cell>
          <cell r="D68">
            <v>151.82</v>
          </cell>
          <cell r="E68" t="str">
            <v>SIURB-I Jan/26</v>
          </cell>
        </row>
        <row r="69">
          <cell r="A69">
            <v>2006003</v>
          </cell>
          <cell r="B69" t="str">
            <v>ENSAIOS DE LABORATÓRIO - PLASTICIDADE</v>
          </cell>
          <cell r="C69" t="str">
            <v>ENS.</v>
          </cell>
          <cell r="D69">
            <v>123.97</v>
          </cell>
          <cell r="E69" t="str">
            <v>SIURB-I Jan/26</v>
          </cell>
        </row>
        <row r="70">
          <cell r="A70">
            <v>2006004</v>
          </cell>
          <cell r="B70" t="str">
            <v>ENSAIOS DE LABORATÓRIO - COMPACTAÇÃO</v>
          </cell>
          <cell r="C70" t="str">
            <v>ENS.</v>
          </cell>
          <cell r="D70">
            <v>378.21</v>
          </cell>
          <cell r="E70" t="str">
            <v>SIURB-I Jan/26</v>
          </cell>
        </row>
        <row r="71">
          <cell r="A71">
            <v>2006005</v>
          </cell>
          <cell r="B71" t="str">
            <v>ENSAIOS DE LABORATÓRIO - GRANULOMETRIA</v>
          </cell>
          <cell r="C71" t="str">
            <v>ENS.</v>
          </cell>
          <cell r="D71">
            <v>231.81</v>
          </cell>
          <cell r="E71" t="str">
            <v>SIURB-I Jan/26</v>
          </cell>
        </row>
        <row r="72">
          <cell r="A72">
            <v>2006006</v>
          </cell>
          <cell r="B72" t="str">
            <v>ENSAIOS DE LABORATÓRIO - PROCTOR SIMPLES</v>
          </cell>
          <cell r="C72" t="str">
            <v>ENS.</v>
          </cell>
          <cell r="D72">
            <v>419.84</v>
          </cell>
          <cell r="E72" t="str">
            <v>SIURB-I Jan/26</v>
          </cell>
        </row>
        <row r="73">
          <cell r="A73">
            <v>2006007</v>
          </cell>
          <cell r="B73" t="str">
            <v>ENSAIOS DE LABORATÓRIO - CBR MOLDADO</v>
          </cell>
          <cell r="C73" t="str">
            <v>ENS.</v>
          </cell>
          <cell r="D73">
            <v>350.71</v>
          </cell>
          <cell r="E73" t="str">
            <v>SIURB-I Jan/26</v>
          </cell>
        </row>
        <row r="74">
          <cell r="A74">
            <v>2006008</v>
          </cell>
          <cell r="B74" t="str">
            <v>ENSAIOS DE LABORATÓRIO - ENSAIO DE CBR INDEFORMADO</v>
          </cell>
          <cell r="C74" t="str">
            <v>ENS.</v>
          </cell>
          <cell r="D74">
            <v>279.24</v>
          </cell>
          <cell r="E74" t="str">
            <v>SIURB-I Jan/26</v>
          </cell>
        </row>
        <row r="75">
          <cell r="A75">
            <v>2006009</v>
          </cell>
          <cell r="B75" t="str">
            <v>ENSAIOS DE LABORATÓRIO - CBR-5 PONTOS (MOLDADO)</v>
          </cell>
          <cell r="C75" t="str">
            <v>ENS.</v>
          </cell>
          <cell r="D75">
            <v>948.3</v>
          </cell>
          <cell r="E75" t="str">
            <v>SIURB-I Jan/26</v>
          </cell>
        </row>
        <row r="76">
          <cell r="A76">
            <v>2006010</v>
          </cell>
          <cell r="B76" t="str">
            <v>ENSAIOS DE LABORATÓRIO - CBR-5 PONTOS (INDEFORMADO)</v>
          </cell>
          <cell r="C76" t="str">
            <v>ENS.</v>
          </cell>
          <cell r="D76">
            <v>713.76</v>
          </cell>
          <cell r="E76" t="str">
            <v>SIURB-I Jan/26</v>
          </cell>
        </row>
        <row r="77">
          <cell r="A77">
            <v>2006011</v>
          </cell>
          <cell r="B77" t="str">
            <v>ENSAIOS DE LABORATÓRIO - LOS ANGELES</v>
          </cell>
          <cell r="C77" t="str">
            <v>ENS.</v>
          </cell>
          <cell r="D77">
            <v>777.28</v>
          </cell>
          <cell r="E77" t="str">
            <v>SIURB-I Jan/26</v>
          </cell>
        </row>
        <row r="78">
          <cell r="A78">
            <v>2006013</v>
          </cell>
          <cell r="B78" t="str">
            <v>ENSAIOS DE LABORATÓRIO - DURABILIDADE</v>
          </cell>
          <cell r="C78" t="str">
            <v>ENS.</v>
          </cell>
          <cell r="D78">
            <v>821.58</v>
          </cell>
          <cell r="E78" t="str">
            <v>SIURB-I Jan/26</v>
          </cell>
        </row>
        <row r="79">
          <cell r="A79">
            <v>2006014</v>
          </cell>
          <cell r="B79" t="str">
            <v>ENSAIOS DE LABORATÓRIO - ADESIVIDADE</v>
          </cell>
          <cell r="C79" t="str">
            <v>ENS.</v>
          </cell>
          <cell r="D79">
            <v>419.84</v>
          </cell>
          <cell r="E79" t="str">
            <v>SIURB-I Jan/26</v>
          </cell>
        </row>
        <row r="80">
          <cell r="A80">
            <v>2006015</v>
          </cell>
          <cell r="B80" t="str">
            <v>ENSAIOS DE LABORATÓRIO - VISCOSIDADE</v>
          </cell>
          <cell r="C80" t="str">
            <v>ENS.</v>
          </cell>
          <cell r="D80">
            <v>278.95999999999998</v>
          </cell>
          <cell r="E80" t="str">
            <v>SIURB-I Jan/26</v>
          </cell>
        </row>
        <row r="81">
          <cell r="A81">
            <v>2006017</v>
          </cell>
          <cell r="B81" t="str">
            <v>ENSAIOS DE LABORATÓRIO - PONTO DE FULGOR</v>
          </cell>
          <cell r="C81" t="str">
            <v>ENS.</v>
          </cell>
          <cell r="D81">
            <v>238.51</v>
          </cell>
          <cell r="E81" t="str">
            <v>SIURB-I Jan/26</v>
          </cell>
        </row>
        <row r="82">
          <cell r="A82">
            <v>2006018</v>
          </cell>
          <cell r="B82" t="str">
            <v>ENSAIOS DE LABORATÓRIO - PENETRAÇÃO</v>
          </cell>
          <cell r="C82" t="str">
            <v>ENS.</v>
          </cell>
          <cell r="D82">
            <v>353.44</v>
          </cell>
          <cell r="E82" t="str">
            <v>SIURB-I Jan/26</v>
          </cell>
        </row>
        <row r="83">
          <cell r="A83">
            <v>2006019</v>
          </cell>
          <cell r="B83" t="str">
            <v>ENSAIOS DE LABORATÓRIO - PONTO DE AMOLECIMENTO</v>
          </cell>
          <cell r="C83" t="str">
            <v>ENS.</v>
          </cell>
          <cell r="D83">
            <v>209.92</v>
          </cell>
          <cell r="E83" t="str">
            <v>SIURB-I Jan/26</v>
          </cell>
        </row>
        <row r="84">
          <cell r="A84">
            <v>2006021</v>
          </cell>
          <cell r="B84" t="str">
            <v>ENSAIOS DE LABORATÓRIO - DOSAGEM MARSHALL, GRANULOMETRIA, TEOR DE ASFALTO, ESTABILIDADE E FLUÊNCIA</v>
          </cell>
          <cell r="C84" t="str">
            <v>ENS.</v>
          </cell>
          <cell r="D84">
            <v>3402.65</v>
          </cell>
          <cell r="E84" t="str">
            <v>SIURB-I Jan/26</v>
          </cell>
        </row>
        <row r="85">
          <cell r="A85">
            <v>2006022</v>
          </cell>
          <cell r="B85" t="str">
            <v>CONTROLE TECNOLÓGICO DE CONCRETO - ENSAIO DE ESCLEROMETRIA EM 10 PONTOS COM 16 TIROS POR PONTO</v>
          </cell>
          <cell r="C85" t="str">
            <v>ENS.</v>
          </cell>
          <cell r="D85">
            <v>2083</v>
          </cell>
          <cell r="E85" t="str">
            <v>SIURB-I Jan/26</v>
          </cell>
        </row>
        <row r="86">
          <cell r="A86">
            <v>2006101</v>
          </cell>
          <cell r="B86" t="str">
            <v>ENSAIO DE CARACTERIZAÇÃO DE RESÍDUOS SÓLIDOS CONFORME NBR 10.004</v>
          </cell>
          <cell r="C86" t="str">
            <v>UN</v>
          </cell>
          <cell r="D86">
            <v>4546.17</v>
          </cell>
          <cell r="E86" t="str">
            <v>SIURB-I Jan/26</v>
          </cell>
        </row>
        <row r="87">
          <cell r="A87">
            <v>2006102</v>
          </cell>
          <cell r="B87" t="str">
            <v>ENSAIO DE CARACTERIZAÇÃO DE SOLO CONFORME SMA 039/2004 E VOR 256/E/2016</v>
          </cell>
          <cell r="C87" t="str">
            <v>UN</v>
          </cell>
          <cell r="D87">
            <v>1291.93</v>
          </cell>
          <cell r="E87" t="str">
            <v>SIURB-I Jan/26</v>
          </cell>
        </row>
        <row r="88">
          <cell r="A88">
            <v>2006103</v>
          </cell>
          <cell r="B88" t="str">
            <v>ENSAIO DE CLASSIFICAÇÃO DE SOLO CONFORME METODOLOGIA MCT</v>
          </cell>
          <cell r="C88" t="str">
            <v>UN</v>
          </cell>
          <cell r="D88">
            <v>462.34</v>
          </cell>
          <cell r="E88" t="str">
            <v>SIURB-I Jan/26</v>
          </cell>
        </row>
        <row r="89">
          <cell r="A89">
            <v>2006104</v>
          </cell>
          <cell r="B89" t="str">
            <v>ENSAIO DE COMPRESSÃO UNIAXIAL - CONCRETO CONFORME NBR 5739</v>
          </cell>
          <cell r="C89" t="str">
            <v>UN</v>
          </cell>
          <cell r="D89">
            <v>14.89</v>
          </cell>
          <cell r="E89" t="str">
            <v>SIURB-I Jan/26</v>
          </cell>
        </row>
        <row r="90">
          <cell r="A90">
            <v>2006105</v>
          </cell>
          <cell r="B90" t="str">
            <v>ENSAIO TRIAXIAL ADENSADO DRENADO (CD) RSAT (SIGMA3 = 100 KPA, SIGMA3 = 300 KPA OU SIGMA3 = 800 KPA)</v>
          </cell>
          <cell r="C90" t="str">
            <v>UN</v>
          </cell>
          <cell r="D90">
            <v>8281.2000000000007</v>
          </cell>
          <cell r="E90" t="str">
            <v>SIURB-I Jan/26</v>
          </cell>
        </row>
        <row r="91">
          <cell r="A91">
            <v>2006106</v>
          </cell>
          <cell r="B91" t="str">
            <v>ENSAIO TRIAXIAL ADENSADO NÃO DRENADO (CU) RSAT (SIGMA3 = 100 KPA, SIGMA3 = 300 KPA OU SIGMA3 = 800 KPA)</v>
          </cell>
          <cell r="C91" t="str">
            <v>UN</v>
          </cell>
          <cell r="D91">
            <v>7430.44</v>
          </cell>
          <cell r="E91" t="str">
            <v>SIURB-I Jan/26</v>
          </cell>
        </row>
        <row r="92">
          <cell r="A92">
            <v>2006108</v>
          </cell>
          <cell r="B92" t="str">
            <v>ENSAIO TRIAXIAL NÃO ADENSADO NÃO DRENADO (UU) RSAT (SIGMA3 = 100 KPA, SIGMA3 = 300 KPA OU SIGMA3 = 800 KPA)</v>
          </cell>
          <cell r="C92" t="str">
            <v>UN</v>
          </cell>
          <cell r="D92">
            <v>5228.5200000000004</v>
          </cell>
          <cell r="E92" t="str">
            <v>SIURB-I Jan/26</v>
          </cell>
        </row>
        <row r="93">
          <cell r="A93">
            <v>2006109</v>
          </cell>
          <cell r="B93" t="str">
            <v>ENSAIOS DE LABORATÓRIO - GRANULOMETRIA COM SEDIMENTAÇÃO</v>
          </cell>
          <cell r="C93" t="str">
            <v>UN</v>
          </cell>
          <cell r="D93">
            <v>328.15</v>
          </cell>
          <cell r="E93" t="str">
            <v>SIURB-I Jan/26</v>
          </cell>
        </row>
        <row r="94">
          <cell r="A94">
            <v>3000000</v>
          </cell>
          <cell r="B94" t="str">
            <v>PROJETOS, ESTUDOS E SERVIÇOS</v>
          </cell>
          <cell r="E94" t="str">
            <v>SIURB-I Jan/26</v>
          </cell>
        </row>
        <row r="95">
          <cell r="A95">
            <v>3001000</v>
          </cell>
          <cell r="B95" t="str">
            <v>DIMENSIONAMENTO DE PAVIMENTO</v>
          </cell>
          <cell r="C95" t="str">
            <v>FURO</v>
          </cell>
          <cell r="D95">
            <v>148.91999999999999</v>
          </cell>
          <cell r="E95" t="str">
            <v>SIURB-I Jan/26</v>
          </cell>
        </row>
        <row r="96">
          <cell r="A96">
            <v>3002000</v>
          </cell>
          <cell r="B96" t="str">
            <v>PROJETO EM PLANTA PARA PAVIMENTAÇÃO DE VIA PÚBLICA COM UMA PISTA</v>
          </cell>
          <cell r="C96" t="str">
            <v>M</v>
          </cell>
          <cell r="D96">
            <v>1.68</v>
          </cell>
          <cell r="E96" t="str">
            <v>SIURB-I Jan/26</v>
          </cell>
        </row>
        <row r="97">
          <cell r="A97">
            <v>3003000</v>
          </cell>
          <cell r="B97" t="str">
            <v>PROJETO EM PERFIL DE PAVIMENTAÇÃO DE VIA PÚBLICA COM UMA PISTA</v>
          </cell>
          <cell r="C97" t="str">
            <v>M</v>
          </cell>
          <cell r="D97">
            <v>0.8</v>
          </cell>
          <cell r="E97" t="str">
            <v>SIURB-I Jan/26</v>
          </cell>
        </row>
        <row r="98">
          <cell r="A98">
            <v>3004000</v>
          </cell>
          <cell r="B98" t="str">
            <v>PROJETO HIDRÁULICO DE GALERIA PLUVIAL EM TUBOS</v>
          </cell>
          <cell r="C98" t="str">
            <v>M</v>
          </cell>
          <cell r="D98">
            <v>5.66</v>
          </cell>
          <cell r="E98" t="str">
            <v>SIURB-I Jan/26</v>
          </cell>
        </row>
        <row r="99">
          <cell r="A99">
            <v>3005000</v>
          </cell>
          <cell r="B99" t="str">
            <v>PROJETO HIDRÁULICO DE GALERIA PLUVIAL MOLDADA EXCLUINDO O PROJETO ESTRUTURAL</v>
          </cell>
          <cell r="C99" t="str">
            <v>M</v>
          </cell>
          <cell r="D99">
            <v>12.18</v>
          </cell>
          <cell r="E99" t="str">
            <v>SIURB-I Jan/26</v>
          </cell>
        </row>
        <row r="100">
          <cell r="A100">
            <v>3006000</v>
          </cell>
          <cell r="B100" t="str">
            <v>PROJETO HIDRÁULICO DE REFORÇO DE GALERIA EXISTENTE, EM TUBOS</v>
          </cell>
          <cell r="C100" t="str">
            <v>M</v>
          </cell>
          <cell r="D100">
            <v>5.0199999999999996</v>
          </cell>
          <cell r="E100" t="str">
            <v>SIURB-I Jan/26</v>
          </cell>
        </row>
        <row r="101">
          <cell r="A101">
            <v>3007000</v>
          </cell>
          <cell r="B101" t="str">
            <v>ESTUDO HIDROLÓGICO DE VIA PÚBLICA INTEGRANTE DE PROGRAMA DE PAVIMENTAÇÃO, QUE VIER A DISPENSAR GALERIA OU EXIGÍ-LA MOLDADA</v>
          </cell>
          <cell r="C101" t="str">
            <v>M</v>
          </cell>
          <cell r="D101">
            <v>3.78</v>
          </cell>
          <cell r="E101" t="str">
            <v>SIURB-I Jan/26</v>
          </cell>
        </row>
        <row r="102">
          <cell r="A102">
            <v>3008000</v>
          </cell>
          <cell r="B102" t="str">
            <v>ESTUDO HIDROLÓGICO DE VIA PÚBLICA INTEGRANTE DE PROGRAMA DE PAVIMENTAÇÃO E PROJETO HIDRÁULICO, SE NECESSÁRIA GALERIA EM TUBOS</v>
          </cell>
          <cell r="C102" t="str">
            <v>M</v>
          </cell>
          <cell r="D102">
            <v>5.68</v>
          </cell>
          <cell r="E102" t="str">
            <v>SIURB-I Jan/26</v>
          </cell>
        </row>
        <row r="103">
          <cell r="A103">
            <v>3009000</v>
          </cell>
          <cell r="B103" t="str">
            <v>ESTUDO HIDROLÓGICO DE ÁREA ARRUADA</v>
          </cell>
          <cell r="C103" t="str">
            <v>KM2</v>
          </cell>
          <cell r="D103">
            <v>2564.98</v>
          </cell>
          <cell r="E103" t="str">
            <v>SIURB-I Jan/26</v>
          </cell>
        </row>
        <row r="104">
          <cell r="A104">
            <v>3010000</v>
          </cell>
          <cell r="B104" t="str">
            <v>ESTUDO HIDROLÓGICO DE ÁREA NÃO ARRUADA</v>
          </cell>
          <cell r="C104" t="str">
            <v>KM2</v>
          </cell>
          <cell r="D104">
            <v>1123.32</v>
          </cell>
          <cell r="E104" t="str">
            <v>SIURB-I Jan/26</v>
          </cell>
        </row>
        <row r="105">
          <cell r="A105">
            <v>3011000</v>
          </cell>
          <cell r="B105" t="str">
            <v>ESTUDO HIDRÁULICO DE VIA SITUADA EM ÁREA, OBJETO DE ESTUDO HIDROLÓGICO</v>
          </cell>
          <cell r="C105" t="str">
            <v>M</v>
          </cell>
          <cell r="D105">
            <v>3.3</v>
          </cell>
          <cell r="E105" t="str">
            <v>SIURB-I Jan/26</v>
          </cell>
        </row>
        <row r="106">
          <cell r="A106">
            <v>3012000</v>
          </cell>
          <cell r="B106" t="str">
            <v>ESTUDO HIDROLÓGICO E VERIFICAÇÃO DA SUFICIÊNCIA DE GALERIA EXISTENTE, EM TUBOS</v>
          </cell>
          <cell r="C106" t="str">
            <v>M</v>
          </cell>
          <cell r="D106">
            <v>4.6399999999999997</v>
          </cell>
          <cell r="E106" t="str">
            <v>SIURB-I Jan/26</v>
          </cell>
        </row>
        <row r="107">
          <cell r="A107">
            <v>3013000</v>
          </cell>
          <cell r="B107" t="str">
            <v>VERIFICAÇÃO NO PROJETO DE SISTEMA DE DRENAGEM, DE VIAS QUE DISPENSAM GALERIA DE ÁGUAS PLUVIAIS</v>
          </cell>
          <cell r="C107" t="str">
            <v>M</v>
          </cell>
          <cell r="D107">
            <v>0.51</v>
          </cell>
          <cell r="E107" t="str">
            <v>SIURB-I Jan/26</v>
          </cell>
        </row>
        <row r="108">
          <cell r="A108">
            <v>3014000</v>
          </cell>
          <cell r="B108" t="str">
            <v>TRANSCRIÇÃO E ADAPTAÇÃO DE SISTEMAS DE DRENAGEM PROJETADOS EM VIAS PÚBLICAS</v>
          </cell>
          <cell r="C108" t="str">
            <v>M</v>
          </cell>
          <cell r="D108">
            <v>1.47</v>
          </cell>
          <cell r="E108" t="str">
            <v>SIURB-I Jan/26</v>
          </cell>
        </row>
        <row r="109">
          <cell r="A109">
            <v>3015000</v>
          </cell>
          <cell r="B109" t="str">
            <v>CÁLCULO ESTRUTURAL DE CONCRETO ARMADO PARA PONTES, VIADUTOS, MUROS DE ARRIMO E OBRAS CONGÊNERES - PERCENTAGEM A SER APLICADA AO ORÇAMENTO DA PARTE ESTRUTURAL DA OBRA, USANDO OS PREÇOS UNITÁRIOS DA TABELA DE SIURB</v>
          </cell>
          <cell r="C109" t="str">
            <v>.</v>
          </cell>
          <cell r="D109" t="str">
            <v>.</v>
          </cell>
          <cell r="E109" t="str">
            <v>SIURB-I Jan/26</v>
          </cell>
        </row>
        <row r="110">
          <cell r="A110">
            <v>3015001</v>
          </cell>
          <cell r="B110" t="str">
            <v>CÁLCULO ESTRUTURAL DE CONCRETO ARMADO PARA PONTES, VIADUTOS, MUROS DE ARRIMO E OBRAS CONGÊNERES - PERCENTAGEM A SER APLICADA AO ORÇAMENTO DA PARTE ESTRUTURAL DA OBRA, USANDO OS PREÇOS UNITÁRIOS DA TABELA DE SMSO - ATÉ  50M3</v>
          </cell>
          <cell r="C110" t="str">
            <v>%</v>
          </cell>
          <cell r="D110">
            <v>6.75</v>
          </cell>
          <cell r="E110" t="str">
            <v>SIURB-I Jan/26</v>
          </cell>
        </row>
        <row r="111">
          <cell r="A111">
            <v>3015002</v>
          </cell>
          <cell r="B111" t="str">
            <v>CÁLCULO ESTRUTURAL DE CONCRETO ARMADO PARA PONTES, VIADUTOS, MUROS DE ARRIMO E OBRAS CONGÊNERES - PERCENTAGEM A SER APLICADA AO ORÇAMENTO DA PARTE ESTRUTURAL DA OBRA, USANDO OS PREÇOS UNITÁRIOS DA TABELA DE SMSO - ATÉ 100M3</v>
          </cell>
          <cell r="C111" t="str">
            <v>%</v>
          </cell>
          <cell r="D111">
            <v>6.12</v>
          </cell>
          <cell r="E111" t="str">
            <v>SIURB-I Jan/26</v>
          </cell>
        </row>
        <row r="112">
          <cell r="A112">
            <v>3015003</v>
          </cell>
          <cell r="B112" t="str">
            <v>CÁLCULO ESTRUTURAL DE CONCRETO ARMADO PARA PONTES, VIADUTOS, MUROS DE ARRIMO E OBRAS CONGÊNERES - PERCENTAGEM A SER APLICADA AO ORÇAMENTO DA PARTE ESTRUTURAL DA OBRA, USANDO OS PREÇOS UNITÁRIOS DA TABELA DE SMSO - ATÉ 200M3</v>
          </cell>
          <cell r="C112" t="str">
            <v>%</v>
          </cell>
          <cell r="D112">
            <v>5.76</v>
          </cell>
          <cell r="E112" t="str">
            <v>SIURB-I Jan/26</v>
          </cell>
        </row>
        <row r="113">
          <cell r="A113">
            <v>3015004</v>
          </cell>
          <cell r="B113" t="str">
            <v>CÁLCULO ESTRUTURAL DE CONCRETO ARMADO PARA PONTES, VIADUTOS, MUROS DE ARRIMO E OBRAS CONGÊNERES - PERCENTAGEM A SER APLICADA AO ORÇAMENTO DA PARTE ESTRUTURAL DA OBRA, USANDO OS PREÇOS UNITÁRIOS DA TABELA DE SMSO - ATÉ 500M3</v>
          </cell>
          <cell r="C113" t="str">
            <v>%</v>
          </cell>
          <cell r="D113">
            <v>5.49</v>
          </cell>
          <cell r="E113" t="str">
            <v>SIURB-I Jan/26</v>
          </cell>
        </row>
        <row r="114">
          <cell r="A114">
            <v>3015005</v>
          </cell>
          <cell r="B114" t="str">
            <v>CÁLCULO ESTRUTURAL DE CONCRETO ARMADO PARA PONTES, VIADUTOS, MUROS DE ARRIMO E OBRAS CONGÊNERES - PERCENTAGEM A SER APLICADA AO ORÇAMENTO DA PARTE ESTRUTURAL DA OBRA, USANDO OS PREÇOS UNITÁRIOS DA TABELA DE SMSO - ATÉ 1.000M3</v>
          </cell>
          <cell r="C114" t="str">
            <v>%</v>
          </cell>
          <cell r="D114">
            <v>4.95</v>
          </cell>
          <cell r="E114" t="str">
            <v>SIURB-I Jan/26</v>
          </cell>
        </row>
        <row r="115">
          <cell r="A115">
            <v>3015006</v>
          </cell>
          <cell r="B115" t="str">
            <v>CÁLCULO ESTRUTURAL DE CONCRETO ARMADO PARA PONTES, VIADUTOS, MUROS DE ARRIMO E OBRAS CONGÊNERES - PERCENTAGEM A SER APLICADA AO ORÇAMENTO DA PARTE ESTRUTURAL DA OBRA, USANDO OS PREÇOS UNITÁRIOS DA TABELA DE SMSO - ATÉ 2.000M3</v>
          </cell>
          <cell r="C115" t="str">
            <v>%</v>
          </cell>
          <cell r="D115">
            <v>4.5</v>
          </cell>
          <cell r="E115" t="str">
            <v>SIURB-I Jan/26</v>
          </cell>
        </row>
        <row r="116">
          <cell r="A116">
            <v>3015007</v>
          </cell>
          <cell r="B116" t="str">
            <v>CÁLCULO ESTRUTURAL DE CONCRETO ARMADO PARA PONTES, VIADUTOS, MUROS DE ARRIMO E OBRAS CONGÊNERES - PERCENTAGEM A SER APLICADA AO ORÇAMENTO DA PARTE ESTRUTURAL DA OBRA, USANDO OS PREÇOS UNITÁRIOS DA TABELA DE SMSO - ATÉ 5.000M3</v>
          </cell>
          <cell r="C116" t="str">
            <v>%</v>
          </cell>
          <cell r="D116">
            <v>4.41</v>
          </cell>
          <cell r="E116" t="str">
            <v>SIURB-I Jan/26</v>
          </cell>
        </row>
        <row r="117">
          <cell r="A117">
            <v>3015008</v>
          </cell>
          <cell r="B117" t="str">
            <v>CÁLCULO ESTRUTURAL DE CONCRETO ARMADO PARA PONTES, VIADUTOS, MUROS DE ARRIMO E OBRAS CONGÊNERES - PERCENTAGEM A SER APLICADA AO ORÇAMENTO DA PARTE ESTRUTURAL DA OBRA, USANDO OS PREÇOS UNITÁRIOS DA TABELA DE SMSO - ATÉ 10.000M3</v>
          </cell>
          <cell r="C117" t="str">
            <v>%</v>
          </cell>
          <cell r="D117">
            <v>4.32</v>
          </cell>
          <cell r="E117" t="str">
            <v>SIURB-I Jan/26</v>
          </cell>
        </row>
        <row r="118">
          <cell r="A118">
            <v>3015009</v>
          </cell>
          <cell r="B118" t="str">
            <v>CÁLCULO ESTRUTURAL DE CONCRETO ARMADO PARA PONTES, VIADUTOS, MUROS DE ARRIMO E OBRAS CONGÊNERES - PERCENTAGEM A SER APLICADA AO ORÇAMENTO DA PARTE ESTRUTURAL DA OBRA, USANDO OS PREÇOS UNITÁRIOS DA TABELA DE SMSO - ACIMA DE 10.000M3</v>
          </cell>
          <cell r="C118" t="str">
            <v>%</v>
          </cell>
          <cell r="D118">
            <v>4.2300000000000004</v>
          </cell>
          <cell r="E118" t="str">
            <v>SIURB-I Jan/26</v>
          </cell>
        </row>
        <row r="119">
          <cell r="A119">
            <v>3016000</v>
          </cell>
          <cell r="B119" t="str">
            <v>PROJETO ESTRUTURAL DE CONCRETO ARMADO PARA GALERIA MOLDADA, EM MÓDULOS DE 10M DE EXTENSÃO, PODENDO AS FUNDAÇÕES SEREM DIRETAS, SOBRE ESTACAS OU AMBAS AS SOLUÇÕES, APLICA-SE OS PERCENTUAIS DO ITEM 3.15 PARA MÓDULO; PARA REPETIÇÃO DE MÓDULOS ADOTA-SE:</v>
          </cell>
          <cell r="C119" t="str">
            <v>.</v>
          </cell>
          <cell r="D119" t="str">
            <v>.</v>
          </cell>
          <cell r="E119" t="str">
            <v>SIURB-I Jan/26</v>
          </cell>
        </row>
        <row r="120">
          <cell r="A120">
            <v>3016001</v>
          </cell>
          <cell r="B120" t="str">
            <v>PROJETO ESTRUTURAL DE CONCRETO ARMADO PARA GALERIA MOLDADA, EM MÓDULOS DE 10M DE EXTENSÃO, PODENDO AS FUNDAÇÕES SEREM DIRETAS, SOBRE ESTACAS OU AMBAS AS SOLUÇÕES, APLICA-SE OS PERCENTUAIS DO ITEM 3.15 PARA MÓDULO; PARA REPETIÇÃO DE MÓDULOS ADOTA-SE  1  A 5 REPETIÇÕES</v>
          </cell>
          <cell r="C120" t="str">
            <v>%</v>
          </cell>
          <cell r="D120" t="str">
            <v>25N</v>
          </cell>
          <cell r="E120" t="str">
            <v>SIURB-I Jan/26</v>
          </cell>
        </row>
        <row r="121">
          <cell r="A121">
            <v>3016002</v>
          </cell>
          <cell r="B121" t="str">
            <v>PROJETO ESTRUTURAL DE CONCRETO ARMADO PARA GALERIA MOLDADA, EM MÓDULOS DE 10M DE EXTENSÃO, PODENDO AS FUNDAÇÕES SEREM DIRETAS, SOBRE ESTACAS OU AMBAS AS SOLUÇÕES, APLICA-SE OS PERCENTUAIS DO ITEM 3.15 PARA MÓDULO; PARA REPETIÇÃO DE MÓDULOS ADOTA-SE  6  A 10 REPETIÇÕES</v>
          </cell>
          <cell r="C121" t="str">
            <v>%</v>
          </cell>
          <cell r="D121" t="str">
            <v>25+20N</v>
          </cell>
          <cell r="E121" t="str">
            <v>SIURB-I Jan/26</v>
          </cell>
        </row>
        <row r="122">
          <cell r="A122">
            <v>3016003</v>
          </cell>
          <cell r="B122" t="str">
            <v>PROJETO ESTRUTURAL DE CONCRETO ARMADO PARA GALERIA MOLDADA, EM MÓDULOS DE 10M DE EXTENSÃO, PODENDO AS FUNDAÇÕES SEREM DIRETAS, SOBRE ESTACAS OU AMBAS AS SOLUÇÕES, APLICA-SE OS PERCENTUAIS DO ITEM 3.15 PARA MÓDULO; PARA REPETIÇÃO DE MÓDULOS ADOTA-SE 11  A 20 REPETIÇÕES</v>
          </cell>
          <cell r="C122" t="str">
            <v>%</v>
          </cell>
          <cell r="D122" t="str">
            <v>75+15N</v>
          </cell>
          <cell r="E122" t="str">
            <v>SIURB-I Jan/26</v>
          </cell>
        </row>
        <row r="123">
          <cell r="A123">
            <v>3016004</v>
          </cell>
          <cell r="B123" t="str">
            <v>PROJETO ESTRUTURAL DE CONCRETO ARMADO PARA GALERIA MOLDADA, EM MÓDULOS DE 10M DE EXTENSÃO, PODENDO AS FUNDAÇÕES SEREM DIRETAS, SOBRE ESTACAS OU AMBAS AS SOLUÇÕES, APLICA-SE OS PERCENTUAIS DO ITEM 3.15 PARA MÓDULO; PARA REPETIÇÃO DE MÓDULOS ADOTA-SE 21  A 40 REPETIÇÕES</v>
          </cell>
          <cell r="C123" t="str">
            <v>%</v>
          </cell>
          <cell r="D123" t="str">
            <v>175+10N</v>
          </cell>
          <cell r="E123" t="str">
            <v>SIURB-I Jan/26</v>
          </cell>
        </row>
        <row r="124">
          <cell r="A124">
            <v>3016005</v>
          </cell>
          <cell r="B124" t="str">
            <v>PROJETO ESTRUTURAL DE CONCRETO ARMADO PARA GALERIA MOLDADA, EM MÓDULOS DE 10M DE EXTENSÃO, PODENDO AS FUNDAÇÕES SEREM DIRETAS, SOBRE ESTACAS OU AMBAS AS SOLUÇÕES, APLICA-SE OS PERCENTUAIS DO ITEM 3.15 PARA MÓDULO; PARA REPETIÇÃO DE MÓDULOS ADOTA-SE 41 EM DIANTE</v>
          </cell>
          <cell r="C124" t="str">
            <v>%</v>
          </cell>
          <cell r="D124" t="str">
            <v>375+5N</v>
          </cell>
          <cell r="E124" t="str">
            <v>SIURB-I Jan/26</v>
          </cell>
        </row>
        <row r="125">
          <cell r="A125">
            <v>3019000</v>
          </cell>
          <cell r="B125" t="str">
            <v>PLANILHA DE QUANTIDADE DE SERVIÇOS DE VIAS DO PROGRAMA DE PAVIMENTAÇÃO</v>
          </cell>
          <cell r="C125" t="str">
            <v>M/VIA</v>
          </cell>
          <cell r="D125">
            <v>3.35</v>
          </cell>
          <cell r="E125" t="str">
            <v>SIURB-I Jan/26</v>
          </cell>
        </row>
        <row r="126">
          <cell r="A126">
            <v>3020000</v>
          </cell>
          <cell r="B126" t="str">
            <v>CÓPIA XEROX EM TAMANHO OFÍCIO, UMA FACE, PRETO E BRANCO</v>
          </cell>
          <cell r="C126" t="str">
            <v>UN</v>
          </cell>
          <cell r="D126">
            <v>1.61</v>
          </cell>
          <cell r="E126" t="str">
            <v>SIURB-I Jan/26</v>
          </cell>
        </row>
        <row r="127">
          <cell r="A127">
            <v>3020001</v>
          </cell>
          <cell r="B127" t="str">
            <v>CÓPIA XEROX TAMANHO OFÍCIO UMA FACE COLORIDA</v>
          </cell>
          <cell r="C127" t="str">
            <v>UN</v>
          </cell>
          <cell r="D127">
            <v>2.63</v>
          </cell>
          <cell r="E127" t="str">
            <v>SIURB-I Jan/26</v>
          </cell>
        </row>
        <row r="128">
          <cell r="A128">
            <v>3020002</v>
          </cell>
          <cell r="B128" t="str">
            <v>CÓPIA XEROX TAMANHO A3 UMA FACE-PRETO E BRANCO</v>
          </cell>
          <cell r="C128" t="str">
            <v>UN</v>
          </cell>
          <cell r="D128">
            <v>2.0099999999999998</v>
          </cell>
          <cell r="E128" t="str">
            <v>SIURB-I Jan/26</v>
          </cell>
        </row>
        <row r="129">
          <cell r="A129">
            <v>3020003</v>
          </cell>
          <cell r="B129" t="str">
            <v>CÓPIA XEROX TAMANHO A3 UMA FACE COLORIDA</v>
          </cell>
          <cell r="C129" t="str">
            <v>UN</v>
          </cell>
          <cell r="D129">
            <v>5.52</v>
          </cell>
          <cell r="E129" t="str">
            <v>SIURB-I Jan/26</v>
          </cell>
        </row>
        <row r="130">
          <cell r="A130">
            <v>3020004</v>
          </cell>
          <cell r="B130" t="str">
            <v>CÓPIA XEROX PRETO E BRANCO</v>
          </cell>
          <cell r="C130" t="str">
            <v>M2</v>
          </cell>
          <cell r="D130">
            <v>17.91</v>
          </cell>
          <cell r="E130" t="str">
            <v>SIURB-I Jan/26</v>
          </cell>
        </row>
        <row r="131">
          <cell r="A131">
            <v>3022000</v>
          </cell>
          <cell r="B131" t="str">
            <v>LOCAÇÃO DE VEÍCULO DE PASSAGEIRO TIPO VW GOL OU SIMILAR, COM MOTORISTA, INCLUINDO MANUTENÇÃO E COMBUSTÍVEL (MÍNIMO 200 H/MÊS)</v>
          </cell>
          <cell r="C131" t="str">
            <v>H</v>
          </cell>
          <cell r="D131">
            <v>55.09</v>
          </cell>
          <cell r="E131" t="str">
            <v>SIURB-I Jan/26</v>
          </cell>
        </row>
        <row r="132">
          <cell r="A132">
            <v>3023000</v>
          </cell>
          <cell r="B132" t="str">
            <v>FOTO COLORIDA 10 X 15CM ( REVELAÇÃO)</v>
          </cell>
          <cell r="C132" t="str">
            <v>UN</v>
          </cell>
          <cell r="D132">
            <v>4.3499999999999996</v>
          </cell>
          <cell r="E132" t="str">
            <v>SIURB-I Jan/26</v>
          </cell>
        </row>
        <row r="133">
          <cell r="A133">
            <v>3024000</v>
          </cell>
          <cell r="B133" t="str">
            <v>CONSULTOR</v>
          </cell>
          <cell r="C133" t="str">
            <v>H</v>
          </cell>
          <cell r="D133">
            <v>530.28</v>
          </cell>
          <cell r="E133" t="str">
            <v>SIURB-I Jan/26</v>
          </cell>
        </row>
        <row r="134">
          <cell r="A134">
            <v>3025000</v>
          </cell>
          <cell r="B134" t="str">
            <v>COORDENADOR GERAL</v>
          </cell>
          <cell r="C134" t="str">
            <v>H</v>
          </cell>
          <cell r="D134">
            <v>530.28</v>
          </cell>
          <cell r="E134" t="str">
            <v>SIURB-I Jan/26</v>
          </cell>
        </row>
        <row r="135">
          <cell r="A135">
            <v>3026000</v>
          </cell>
          <cell r="B135" t="str">
            <v>COORDENADOR SETORIAL</v>
          </cell>
          <cell r="C135" t="str">
            <v>H</v>
          </cell>
          <cell r="D135">
            <v>530.28</v>
          </cell>
          <cell r="E135" t="str">
            <v>SIURB-I Jan/26</v>
          </cell>
        </row>
        <row r="136">
          <cell r="A136">
            <v>3027000</v>
          </cell>
          <cell r="B136" t="str">
            <v>ENGENHEIRO/ ARQUITETO SÊNIOR</v>
          </cell>
          <cell r="C136" t="str">
            <v>H</v>
          </cell>
          <cell r="D136">
            <v>322.26</v>
          </cell>
          <cell r="E136" t="str">
            <v>SIURB-I Jan/26</v>
          </cell>
        </row>
        <row r="137">
          <cell r="A137">
            <v>3029000</v>
          </cell>
          <cell r="B137" t="str">
            <v>ENGENHEIRO/ ARQUITETO  PLENO</v>
          </cell>
          <cell r="C137" t="str">
            <v>H</v>
          </cell>
          <cell r="D137">
            <v>190.43</v>
          </cell>
          <cell r="E137" t="str">
            <v>SIURB-I Jan/26</v>
          </cell>
        </row>
        <row r="138">
          <cell r="A138">
            <v>3030000</v>
          </cell>
          <cell r="B138" t="str">
            <v>ENGENHEIRO/ ARQUITETO JUNIOR</v>
          </cell>
          <cell r="C138" t="str">
            <v>H</v>
          </cell>
          <cell r="D138">
            <v>130.30000000000001</v>
          </cell>
          <cell r="E138" t="str">
            <v>SIURB-I Jan/26</v>
          </cell>
        </row>
        <row r="139">
          <cell r="A139">
            <v>3031000</v>
          </cell>
          <cell r="B139" t="str">
            <v>AUXILIAR DE LABORATÓRIO</v>
          </cell>
          <cell r="C139" t="str">
            <v>H</v>
          </cell>
          <cell r="D139">
            <v>28.67</v>
          </cell>
          <cell r="E139" t="str">
            <v>SIURB-I Jan/26</v>
          </cell>
        </row>
        <row r="140">
          <cell r="A140">
            <v>3032000</v>
          </cell>
          <cell r="B140" t="str">
            <v>AUXILIAR DE TOPOGRAFIA</v>
          </cell>
          <cell r="C140" t="str">
            <v>H</v>
          </cell>
          <cell r="D140">
            <v>31.41</v>
          </cell>
          <cell r="E140" t="str">
            <v>SIURB-I Jan/26</v>
          </cell>
        </row>
        <row r="141">
          <cell r="A141">
            <v>3033000</v>
          </cell>
          <cell r="B141" t="str">
            <v>TECNÓLOGO  EM CONSTRUÇÃO CIVIL NÍVEL SUPERIOR, COM 5 À 10 ANOS DE EXPERIÊNCIA</v>
          </cell>
          <cell r="C141" t="str">
            <v>H</v>
          </cell>
          <cell r="D141">
            <v>98.2</v>
          </cell>
          <cell r="E141" t="str">
            <v>SIURB-I Jan/26</v>
          </cell>
        </row>
        <row r="142">
          <cell r="A142">
            <v>3035000</v>
          </cell>
          <cell r="B142" t="str">
            <v>DESENHISTA - CADISTA</v>
          </cell>
          <cell r="C142" t="str">
            <v>H</v>
          </cell>
          <cell r="D142">
            <v>67.040000000000006</v>
          </cell>
          <cell r="E142" t="str">
            <v>SIURB-I Jan/26</v>
          </cell>
        </row>
        <row r="143">
          <cell r="A143">
            <v>3036000</v>
          </cell>
          <cell r="B143" t="str">
            <v>DESENHISTA PROJETISTA</v>
          </cell>
          <cell r="C143" t="str">
            <v>H</v>
          </cell>
          <cell r="D143">
            <v>73.84</v>
          </cell>
          <cell r="E143" t="str">
            <v>SIURB-I Jan/26</v>
          </cell>
        </row>
        <row r="144">
          <cell r="A144">
            <v>3038000</v>
          </cell>
          <cell r="B144" t="str">
            <v>LABORATORISTA DE SOLO/PAVIMENTAÇÃO</v>
          </cell>
          <cell r="C144" t="str">
            <v>H</v>
          </cell>
          <cell r="D144">
            <v>92.84</v>
          </cell>
          <cell r="E144" t="str">
            <v>SIURB-I Jan/26</v>
          </cell>
        </row>
        <row r="145">
          <cell r="A145">
            <v>3039000</v>
          </cell>
          <cell r="B145" t="str">
            <v>PROJETISTA</v>
          </cell>
          <cell r="C145" t="str">
            <v>H</v>
          </cell>
          <cell r="D145">
            <v>157.06</v>
          </cell>
          <cell r="E145" t="str">
            <v>SIURB-I Jan/26</v>
          </cell>
        </row>
        <row r="146">
          <cell r="A146">
            <v>3040000</v>
          </cell>
          <cell r="B146" t="str">
            <v>TOPÓGRAFO</v>
          </cell>
          <cell r="C146" t="str">
            <v>H</v>
          </cell>
          <cell r="D146">
            <v>78.989999999999995</v>
          </cell>
          <cell r="E146" t="str">
            <v>SIURB-I Jan/26</v>
          </cell>
        </row>
        <row r="147">
          <cell r="A147">
            <v>3041000</v>
          </cell>
          <cell r="B147" t="str">
            <v>AJUDANTE GERAL</v>
          </cell>
          <cell r="C147" t="str">
            <v>H</v>
          </cell>
          <cell r="D147">
            <v>25.89</v>
          </cell>
          <cell r="E147" t="str">
            <v>SIURB-I Jan/26</v>
          </cell>
        </row>
        <row r="148">
          <cell r="A148">
            <v>3043000</v>
          </cell>
          <cell r="B148" t="str">
            <v>DIGITADOR</v>
          </cell>
          <cell r="C148" t="str">
            <v>H</v>
          </cell>
          <cell r="D148">
            <v>30.86</v>
          </cell>
          <cell r="E148" t="str">
            <v>SIURB-I Jan/26</v>
          </cell>
        </row>
        <row r="149">
          <cell r="A149">
            <v>3046000</v>
          </cell>
          <cell r="B149" t="str">
            <v>SECRETÁRIA</v>
          </cell>
          <cell r="C149" t="str">
            <v>H</v>
          </cell>
          <cell r="D149">
            <v>63.51</v>
          </cell>
          <cell r="E149" t="str">
            <v>SIURB-I Jan/26</v>
          </cell>
        </row>
        <row r="150">
          <cell r="A150">
            <v>3047000</v>
          </cell>
          <cell r="B150" t="str">
            <v>SECRETÁRIA EXECUTIVA</v>
          </cell>
          <cell r="C150" t="str">
            <v>H</v>
          </cell>
          <cell r="D150">
            <v>104.44</v>
          </cell>
          <cell r="E150" t="str">
            <v>SIURB-I Jan/26</v>
          </cell>
        </row>
        <row r="151">
          <cell r="A151">
            <v>3050000</v>
          </cell>
          <cell r="B151" t="str">
            <v>DESENHISTA DE TOPOGRAFIA</v>
          </cell>
          <cell r="C151" t="str">
            <v>H</v>
          </cell>
          <cell r="D151">
            <v>62.45</v>
          </cell>
          <cell r="E151" t="str">
            <v>SIURB-I Jan/26</v>
          </cell>
        </row>
        <row r="152">
          <cell r="A152">
            <v>3051000</v>
          </cell>
          <cell r="B152" t="str">
            <v>TÉCNICO - NÍVEL MÉDIO</v>
          </cell>
          <cell r="C152" t="str">
            <v>H</v>
          </cell>
          <cell r="D152">
            <v>67.52</v>
          </cell>
          <cell r="E152" t="str">
            <v>SIURB-I Jan/26</v>
          </cell>
        </row>
        <row r="153">
          <cell r="A153">
            <v>3052000</v>
          </cell>
          <cell r="B153" t="str">
            <v>SERVIÇO DE PLOTAGEM EM PAPEL SULFITE, TAMANHO A1, PRETO E BRANCO</v>
          </cell>
          <cell r="C153" t="str">
            <v>UN</v>
          </cell>
          <cell r="D153">
            <v>11.61</v>
          </cell>
          <cell r="E153" t="str">
            <v>SIURB-I Jan/26</v>
          </cell>
        </row>
        <row r="154">
          <cell r="A154">
            <v>3052001</v>
          </cell>
          <cell r="B154" t="str">
            <v>PLOTAGEM EM PAPEL SULFITE, TAMANHO A1, COLORIDA (ARQUIVO ORIGINAL COM EXTENSÃO "PLT")</v>
          </cell>
          <cell r="C154" t="str">
            <v>UN</v>
          </cell>
          <cell r="D154">
            <v>15.07</v>
          </cell>
          <cell r="E154" t="str">
            <v>SIURB-I Jan/26</v>
          </cell>
        </row>
        <row r="155">
          <cell r="A155">
            <v>3052002</v>
          </cell>
          <cell r="B155" t="str">
            <v>PLOTAGEM EM PAPEL SULFITE, TAMANHO A0, PRETO E BRANCO (ARQUIVO ORIGINAL COM EXTENSÃO "PLT")</v>
          </cell>
          <cell r="C155" t="str">
            <v>UN</v>
          </cell>
          <cell r="D155">
            <v>13.74</v>
          </cell>
          <cell r="E155" t="str">
            <v>SIURB-I Jan/26</v>
          </cell>
        </row>
        <row r="156">
          <cell r="A156">
            <v>3052003</v>
          </cell>
          <cell r="B156" t="str">
            <v>PLOTAGEM EM PAPEL SULFITE,TAMANHO A0, COLORIDA (ARQUIVO ORIGINAL COM EXTENSÃO "PLT")</v>
          </cell>
          <cell r="C156" t="str">
            <v>UN</v>
          </cell>
          <cell r="D156">
            <v>19.78</v>
          </cell>
          <cell r="E156" t="str">
            <v>SIURB-I Jan/26</v>
          </cell>
        </row>
        <row r="157">
          <cell r="A157">
            <v>3053017</v>
          </cell>
          <cell r="B157" t="str">
            <v>PROJETO BÁSICO (PRANCHA A1)</v>
          </cell>
          <cell r="C157" t="str">
            <v>UN</v>
          </cell>
          <cell r="D157">
            <v>7107.79</v>
          </cell>
          <cell r="E157" t="str">
            <v>SIURB-I Jan/26</v>
          </cell>
        </row>
        <row r="158">
          <cell r="A158">
            <v>3053018</v>
          </cell>
          <cell r="B158" t="str">
            <v>PROJETO EXECUTIVO (PRANCHA A1)</v>
          </cell>
          <cell r="C158" t="str">
            <v>UN</v>
          </cell>
          <cell r="D158">
            <v>5934.2</v>
          </cell>
          <cell r="E158" t="str">
            <v>SIURB-I Jan/26</v>
          </cell>
        </row>
        <row r="159">
          <cell r="A159">
            <v>3054001</v>
          </cell>
          <cell r="B159" t="str">
            <v>ADVOGADO JÚNIOR</v>
          </cell>
          <cell r="C159" t="str">
            <v>H</v>
          </cell>
          <cell r="D159">
            <v>70.239999999999995</v>
          </cell>
          <cell r="E159" t="str">
            <v>SIURB-I Jan/26</v>
          </cell>
        </row>
        <row r="160">
          <cell r="A160">
            <v>3054002</v>
          </cell>
          <cell r="B160" t="str">
            <v>ADVOGADO PLENO</v>
          </cell>
          <cell r="C160" t="str">
            <v>H</v>
          </cell>
          <cell r="D160">
            <v>107.18</v>
          </cell>
          <cell r="E160" t="str">
            <v>SIURB-I Jan/26</v>
          </cell>
        </row>
        <row r="161">
          <cell r="A161">
            <v>3054003</v>
          </cell>
          <cell r="B161" t="str">
            <v>ADVOGADO SÊNIOR</v>
          </cell>
          <cell r="C161" t="str">
            <v>H</v>
          </cell>
          <cell r="D161">
            <v>188.08</v>
          </cell>
          <cell r="E161" t="str">
            <v>SIURB-I Jan/26</v>
          </cell>
        </row>
        <row r="162">
          <cell r="A162">
            <v>3054004</v>
          </cell>
          <cell r="B162" t="str">
            <v>GEÓLOGO JÚNIOR</v>
          </cell>
          <cell r="C162" t="str">
            <v>H</v>
          </cell>
          <cell r="D162">
            <v>123.36</v>
          </cell>
          <cell r="E162" t="str">
            <v>SIURB-I Jan/26</v>
          </cell>
        </row>
        <row r="163">
          <cell r="A163">
            <v>3054005</v>
          </cell>
          <cell r="B163" t="str">
            <v>GEÓLOGO PLENO</v>
          </cell>
          <cell r="C163" t="str">
            <v>H</v>
          </cell>
          <cell r="D163">
            <v>166.64</v>
          </cell>
          <cell r="E163" t="str">
            <v>SIURB-I Jan/26</v>
          </cell>
        </row>
        <row r="164">
          <cell r="A164">
            <v>3054006</v>
          </cell>
          <cell r="B164" t="str">
            <v>GEÓLOGO SÊNIOR</v>
          </cell>
          <cell r="C164" t="str">
            <v>H</v>
          </cell>
          <cell r="D164">
            <v>176.82</v>
          </cell>
          <cell r="E164" t="str">
            <v>SIURB-I Jan/26</v>
          </cell>
        </row>
        <row r="165">
          <cell r="A165">
            <v>3054007</v>
          </cell>
          <cell r="B165" t="str">
            <v>GEÓGRAFO JÚNIOR</v>
          </cell>
          <cell r="C165" t="str">
            <v>H</v>
          </cell>
          <cell r="D165">
            <v>120.82</v>
          </cell>
          <cell r="E165" t="str">
            <v>SIURB-I Jan/26</v>
          </cell>
        </row>
        <row r="166">
          <cell r="A166">
            <v>3054008</v>
          </cell>
          <cell r="B166" t="str">
            <v>GEÓGRAFO PLENO</v>
          </cell>
          <cell r="C166" t="str">
            <v>H</v>
          </cell>
          <cell r="D166">
            <v>160.30000000000001</v>
          </cell>
          <cell r="E166" t="str">
            <v>SIURB-I Jan/26</v>
          </cell>
        </row>
        <row r="167">
          <cell r="A167">
            <v>3054009</v>
          </cell>
          <cell r="B167" t="str">
            <v>GEÓGRAFO SÊNIOR</v>
          </cell>
          <cell r="C167" t="str">
            <v>H</v>
          </cell>
          <cell r="D167">
            <v>215.29</v>
          </cell>
          <cell r="E167" t="str">
            <v>SIURB-I Jan/26</v>
          </cell>
        </row>
        <row r="168">
          <cell r="A168">
            <v>3054010</v>
          </cell>
          <cell r="B168" t="str">
            <v>ASSISTENTE SOCIAL JÚNIOR</v>
          </cell>
          <cell r="C168" t="str">
            <v>H</v>
          </cell>
          <cell r="D168">
            <v>130.49</v>
          </cell>
          <cell r="E168" t="str">
            <v>SIURB-I Jan/26</v>
          </cell>
        </row>
        <row r="169">
          <cell r="A169">
            <v>3054011</v>
          </cell>
          <cell r="B169" t="str">
            <v>ASSISTENTE SOCIAL PLENO</v>
          </cell>
          <cell r="C169" t="str">
            <v>H</v>
          </cell>
          <cell r="D169">
            <v>176.38</v>
          </cell>
          <cell r="E169" t="str">
            <v>SIURB-I Jan/26</v>
          </cell>
        </row>
        <row r="170">
          <cell r="A170">
            <v>3054012</v>
          </cell>
          <cell r="B170" t="str">
            <v>ASSISTENTE SOCIAL SÊNIOR</v>
          </cell>
          <cell r="C170" t="str">
            <v>H</v>
          </cell>
          <cell r="D170">
            <v>213.08</v>
          </cell>
          <cell r="E170" t="str">
            <v>SIURB-I Jan/26</v>
          </cell>
        </row>
        <row r="171">
          <cell r="A171">
            <v>4000000</v>
          </cell>
          <cell r="B171" t="str">
            <v>MOVIMENTO DE TERRA</v>
          </cell>
          <cell r="E171" t="str">
            <v>SIURB-I Jan/26</v>
          </cell>
        </row>
        <row r="172">
          <cell r="A172">
            <v>4001000</v>
          </cell>
          <cell r="B172" t="str">
            <v>ESCAVAÇÃO MANUAL PARA FUNDAÇÕES E VALAS COM PROFUNDIDADE MÉDIA MENOR OU IGUAL À 1,50M</v>
          </cell>
          <cell r="C172" t="str">
            <v>M3</v>
          </cell>
          <cell r="D172">
            <v>82.59</v>
          </cell>
          <cell r="E172" t="str">
            <v>SIURB-I Jan/26</v>
          </cell>
        </row>
        <row r="173">
          <cell r="A173">
            <v>4002000</v>
          </cell>
          <cell r="B173" t="str">
            <v>ESCAVAÇÃO MANUAL PARA FUNDAÇÕES E VALAS COM PROFUNDIDADE MÉDIA MAIOR QUE 1,5M E MENOR OU IGUAL À 3,0M</v>
          </cell>
          <cell r="C173" t="str">
            <v>M3</v>
          </cell>
          <cell r="D173">
            <v>90.62</v>
          </cell>
          <cell r="E173" t="str">
            <v>SIURB-I Jan/26</v>
          </cell>
        </row>
        <row r="174">
          <cell r="A174">
            <v>4003000</v>
          </cell>
          <cell r="B174" t="str">
            <v>ESCAVAÇÃO MANUAL PARA FUNDAÇÕES E VALAS COM PROFUNDIDADE MÉDIA MAIOR QUE 3,00M</v>
          </cell>
          <cell r="C174" t="str">
            <v>M3</v>
          </cell>
          <cell r="D174">
            <v>103.56</v>
          </cell>
          <cell r="E174" t="str">
            <v>SIURB-I Jan/26</v>
          </cell>
        </row>
        <row r="175">
          <cell r="A175">
            <v>4004000</v>
          </cell>
          <cell r="B175" t="str">
            <v>ESCAVAÇÃO MECÂNICA PARA FUNDAÇÕES E VALAS COM PROFUNDIDADE MENOR OU IGUAL À 4,0M</v>
          </cell>
          <cell r="C175" t="str">
            <v>M3</v>
          </cell>
          <cell r="D175">
            <v>19.59</v>
          </cell>
          <cell r="E175" t="str">
            <v>SIURB-I Jan/26</v>
          </cell>
        </row>
        <row r="176">
          <cell r="A176">
            <v>4005000</v>
          </cell>
          <cell r="B176" t="str">
            <v>ESCAVAÇÃO MECÂNICA PARA FUNDAÇÕES E VALAS COM PROFUNDIDADE MAIOR QUE 4,0M</v>
          </cell>
          <cell r="C176" t="str">
            <v>M3</v>
          </cell>
          <cell r="D176">
            <v>18.559999999999999</v>
          </cell>
          <cell r="E176" t="str">
            <v>SIURB-I Jan/26</v>
          </cell>
        </row>
        <row r="177">
          <cell r="A177">
            <v>4006000</v>
          </cell>
          <cell r="B177" t="str">
            <v>ESCAVAÇÃO MANUAL DE CÓRREGO</v>
          </cell>
          <cell r="C177" t="str">
            <v>M3</v>
          </cell>
          <cell r="D177">
            <v>129.44999999999999</v>
          </cell>
          <cell r="E177" t="str">
            <v>SIURB-I Jan/26</v>
          </cell>
        </row>
        <row r="178">
          <cell r="A178">
            <v>4007000</v>
          </cell>
          <cell r="B178" t="str">
            <v>ESCAVAÇÃO MECÂNICA DE CÓRREGO</v>
          </cell>
          <cell r="C178" t="str">
            <v>M3</v>
          </cell>
          <cell r="D178">
            <v>8.73</v>
          </cell>
          <cell r="E178" t="str">
            <v>SIURB-I Jan/26</v>
          </cell>
        </row>
        <row r="179">
          <cell r="A179">
            <v>4008000</v>
          </cell>
          <cell r="B179" t="str">
            <v>REATERRO COMPACTADO DE FUNDAÇÃO</v>
          </cell>
          <cell r="C179" t="str">
            <v>M3</v>
          </cell>
          <cell r="D179">
            <v>17.57</v>
          </cell>
          <cell r="E179" t="str">
            <v>SIURB-I Jan/26</v>
          </cell>
        </row>
        <row r="180">
          <cell r="A180">
            <v>4009000</v>
          </cell>
          <cell r="B180" t="str">
            <v>REENCHIMENTO DE VALA COM COMPACTAÇÃO, SEM FORNECIMENTO DE TERRA</v>
          </cell>
          <cell r="C180" t="str">
            <v>M3</v>
          </cell>
          <cell r="D180">
            <v>21.23</v>
          </cell>
          <cell r="E180" t="str">
            <v>SIURB-I Jan/26</v>
          </cell>
        </row>
        <row r="181">
          <cell r="A181">
            <v>4010000</v>
          </cell>
          <cell r="B181" t="str">
            <v>ESCAVAÇÃO MECÂNICA, CARGA E REMOÇÃO DE TERRA ATÉ A DISTÂNCIA MÉDIA DE 1,0KM, COM CAMINHÃO BASCULANTE DE 10M3</v>
          </cell>
          <cell r="C181" t="str">
            <v>M3</v>
          </cell>
          <cell r="D181">
            <v>19.190000000000001</v>
          </cell>
          <cell r="E181" t="str">
            <v>SIURB-I Jan/26</v>
          </cell>
        </row>
        <row r="182">
          <cell r="A182">
            <v>4011000</v>
          </cell>
          <cell r="B182" t="str">
            <v>ESCAVAÇÃO MECÂNICA, CARGA E REMOÇÃO DE TERRA ATÉ A DISTÂNCIA MÉDIA DE 1,0KM COM CAMINHÃO BASCULANTE DE 14 M3</v>
          </cell>
          <cell r="C182" t="str">
            <v>M3</v>
          </cell>
          <cell r="D182">
            <v>22.96</v>
          </cell>
          <cell r="E182" t="str">
            <v>SIURB-I Jan/26</v>
          </cell>
        </row>
        <row r="183">
          <cell r="A183">
            <v>4012000</v>
          </cell>
          <cell r="B183" t="str">
            <v>ESCAVAÇÃO MECÂNICA, CARGA E REMOÇÃO DE TERRA ATÉ A DISTÂNCIA MÉDIA DE 1,0KM, COM CAMINHÃO BASCULANTE DE 17M3</v>
          </cell>
          <cell r="C183" t="str">
            <v>M3</v>
          </cell>
          <cell r="D183">
            <v>13.32</v>
          </cell>
          <cell r="E183" t="str">
            <v>SIURB-I Jan/26</v>
          </cell>
        </row>
        <row r="184">
          <cell r="A184">
            <v>4014000</v>
          </cell>
          <cell r="B184" t="str">
            <v>CARGA E REMOÇÃO DE TERRA ATÉ A DISTÂNCIA MÉDIA DE 1,0KM, COM CAMINHÃO BASCULANTE DE 10M3</v>
          </cell>
          <cell r="C184" t="str">
            <v>M3</v>
          </cell>
          <cell r="D184">
            <v>16.100000000000001</v>
          </cell>
          <cell r="E184" t="str">
            <v>SIURB-I Jan/26</v>
          </cell>
        </row>
        <row r="185">
          <cell r="A185">
            <v>4015000</v>
          </cell>
          <cell r="B185" t="str">
            <v>CARGA E REMOÇÃO DE TERRA ATÉ A DISTÂNCIA MÉDIA DE 1,0KM COM CAMINHÃO BASCULANTE DE 14 M3</v>
          </cell>
          <cell r="C185" t="str">
            <v>M3</v>
          </cell>
          <cell r="D185">
            <v>15.49</v>
          </cell>
          <cell r="E185" t="str">
            <v>SIURB-I Jan/26</v>
          </cell>
        </row>
        <row r="186">
          <cell r="A186">
            <v>4016000</v>
          </cell>
          <cell r="B186" t="str">
            <v>CARGA E REMOÇÃO DE TERRA ATÉ A DISTÂNCIA MÉDIA DE 1,0KM, COM CAMINHÃO BASCULANTE DE 17M3</v>
          </cell>
          <cell r="C186" t="str">
            <v>M3</v>
          </cell>
          <cell r="D186">
            <v>11.78</v>
          </cell>
          <cell r="E186" t="str">
            <v>SIURB-I Jan/26</v>
          </cell>
        </row>
        <row r="187">
          <cell r="A187">
            <v>4031000</v>
          </cell>
          <cell r="B187" t="str">
            <v>FORNECIMENTO DE TERRA, INCLUINDO ESCAVAÇÃO, CARGA E TRANSPORTE ATÉ A DISTÂNCIA MÉDIA DE 1,0KM, MEDIDO NO ATERRO COMPACTADO</v>
          </cell>
          <cell r="C187" t="str">
            <v>M3</v>
          </cell>
          <cell r="D187">
            <v>32.200000000000003</v>
          </cell>
          <cell r="E187" t="str">
            <v>SIURB-I Jan/26</v>
          </cell>
        </row>
        <row r="188">
          <cell r="A188">
            <v>4032000</v>
          </cell>
          <cell r="B188" t="str">
            <v>COMPACTAÇÃO DE TERRA, MEDIDA NO ATERRO</v>
          </cell>
          <cell r="C188" t="str">
            <v>M3</v>
          </cell>
          <cell r="D188">
            <v>9.0399999999999991</v>
          </cell>
          <cell r="E188" t="str">
            <v>SIURB-I Jan/26</v>
          </cell>
        </row>
        <row r="189">
          <cell r="A189">
            <v>4033000</v>
          </cell>
          <cell r="B189" t="str">
            <v>LIMPEZA MECANIZADA DE TERRENO, INCLUSIVE DE CAMADA VEGETAL ATÉ 30CM DE PROFUNDIDADE, SEM TRANSPORTE</v>
          </cell>
          <cell r="C189" t="str">
            <v>M2</v>
          </cell>
          <cell r="D189">
            <v>1.77</v>
          </cell>
          <cell r="E189" t="str">
            <v>SIURB-I Jan/26</v>
          </cell>
        </row>
        <row r="190">
          <cell r="A190">
            <v>4033010</v>
          </cell>
          <cell r="B190" t="str">
            <v>CORTE, RECORTE E REMOÇÃO DE ÁRVORES INCLUSIVE RAIZES DIÂM. &gt; 5 E &lt; 15CM</v>
          </cell>
          <cell r="C190" t="str">
            <v>UN</v>
          </cell>
          <cell r="D190">
            <v>234.59</v>
          </cell>
          <cell r="E190" t="str">
            <v>SIURB-I Jan/26</v>
          </cell>
        </row>
        <row r="191">
          <cell r="A191">
            <v>4033011</v>
          </cell>
          <cell r="B191" t="str">
            <v>CORTE, RECORTE E REMOÇÃO DE ÁRVORES INCLUSIVE RAIZES DIÂM. &gt; 15 E &lt; 30CM</v>
          </cell>
          <cell r="C191" t="str">
            <v>UN</v>
          </cell>
          <cell r="D191">
            <v>594.16</v>
          </cell>
          <cell r="E191" t="str">
            <v>SIURB-I Jan/26</v>
          </cell>
        </row>
        <row r="192">
          <cell r="A192">
            <v>4033012</v>
          </cell>
          <cell r="B192" t="str">
            <v>CORTE, RECORTE E REMOÇÃO DE ÁRVORES INCLUSIVE RAIZES DIÂM. &gt; 30 E &lt; 60CM</v>
          </cell>
          <cell r="C192" t="str">
            <v>UN</v>
          </cell>
          <cell r="D192">
            <v>742.7</v>
          </cell>
          <cell r="E192" t="str">
            <v>SIURB-I Jan/26</v>
          </cell>
        </row>
        <row r="193">
          <cell r="A193">
            <v>4033013</v>
          </cell>
          <cell r="B193" t="str">
            <v>CORTE, RECORTE E REMOÇÃO DE ÁRVORES INCLUSIVE RAIZES DIÂM. &gt; 60 E &lt; 90 CM</v>
          </cell>
          <cell r="C193" t="str">
            <v>UN</v>
          </cell>
          <cell r="D193">
            <v>891.24</v>
          </cell>
          <cell r="E193" t="str">
            <v>SIURB-I Jan/26</v>
          </cell>
        </row>
        <row r="194">
          <cell r="A194">
            <v>4033014</v>
          </cell>
          <cell r="B194" t="str">
            <v>CORTE, RECORTE E REMOÇÃO DE ÁRVORES INCLUSIVE RAIZES DIÂM. &gt; 90CM</v>
          </cell>
          <cell r="C194" t="str">
            <v>UN</v>
          </cell>
          <cell r="D194">
            <v>1039.78</v>
          </cell>
          <cell r="E194" t="str">
            <v>SIURB-I Jan/26</v>
          </cell>
        </row>
        <row r="195">
          <cell r="A195">
            <v>4035000</v>
          </cell>
          <cell r="B195" t="str">
            <v>APILOAMENTO MANUAL DE CAVA DE FUNDAÇÃO</v>
          </cell>
          <cell r="C195" t="str">
            <v>M2</v>
          </cell>
          <cell r="D195">
            <v>6.47</v>
          </cell>
          <cell r="E195" t="str">
            <v>SIURB-I Jan/26</v>
          </cell>
        </row>
        <row r="196">
          <cell r="A196">
            <v>4060000</v>
          </cell>
          <cell r="B196" t="str">
            <v>REMOÇÃO DE TERRA ALÉM DO PRIMEIRO KM COM CAMINHÃO DE 14 M3</v>
          </cell>
          <cell r="C196" t="str">
            <v>M3XKM</v>
          </cell>
          <cell r="D196">
            <v>1.91</v>
          </cell>
          <cell r="E196" t="str">
            <v>SIURB-I Jan/26</v>
          </cell>
        </row>
        <row r="197">
          <cell r="A197">
            <v>4061000</v>
          </cell>
          <cell r="B197" t="str">
            <v>REMOÇÃO DE TERRA ALÉM DO PRIMEIRO KM, COM CAMINHÃO DE 17M3</v>
          </cell>
          <cell r="C197" t="str">
            <v>M3XKM</v>
          </cell>
          <cell r="D197">
            <v>1.3</v>
          </cell>
          <cell r="E197" t="str">
            <v>SIURB-I Jan/26</v>
          </cell>
        </row>
        <row r="198">
          <cell r="A198">
            <v>4062000</v>
          </cell>
          <cell r="B198" t="str">
            <v>REMOÇÃO DE TERRA ALÉM DO PRIMEIRO KM, COM CAMINHÃO DE 10M3</v>
          </cell>
          <cell r="C198" t="str">
            <v>M3xKM</v>
          </cell>
          <cell r="D198">
            <v>3.08</v>
          </cell>
          <cell r="E198" t="str">
            <v>SIURB-I Jan/26</v>
          </cell>
        </row>
        <row r="199">
          <cell r="A199">
            <v>4063000</v>
          </cell>
          <cell r="B199" t="str">
            <v>DISPOSIÇÃO FINAL DE SOLOS E RESÍDUOS, CLASSE II A - NÃO INERTES, EM ATERRO SANITÁRIO LICENCIADO</v>
          </cell>
          <cell r="C199" t="str">
            <v>Ton</v>
          </cell>
          <cell r="D199">
            <v>183.49</v>
          </cell>
          <cell r="E199" t="str">
            <v>SIURB-I Jan/26</v>
          </cell>
        </row>
        <row r="200">
          <cell r="A200">
            <v>4064000</v>
          </cell>
          <cell r="B200" t="str">
            <v>DISPOSIÇÃO FINAL DE SOLOS E RESÍDUOS, CLASSE II B - INERTES, EM ATERRO SANITÁRIO LICENCIADO</v>
          </cell>
          <cell r="C200" t="str">
            <v>Ton</v>
          </cell>
          <cell r="D200">
            <v>124.28</v>
          </cell>
          <cell r="E200" t="str">
            <v>SIURB-I Jan/26</v>
          </cell>
        </row>
        <row r="201">
          <cell r="A201">
            <v>4065000</v>
          </cell>
          <cell r="B201" t="str">
            <v>DISPOSIÇÃO FINAL DE SOLOS E RESÍDUOS, CLASSE I - PERIGOSOS, EM ATERRO SANITÁRIO LICENCIADO</v>
          </cell>
          <cell r="C201" t="str">
            <v>Ton</v>
          </cell>
          <cell r="D201">
            <v>414.26</v>
          </cell>
          <cell r="E201" t="str">
            <v>SIURB-I Jan/26</v>
          </cell>
        </row>
        <row r="202">
          <cell r="A202">
            <v>4102001</v>
          </cell>
          <cell r="B202" t="str">
            <v>FORNECIMENTO DE MATERIAL PARA ATERRO, ATÉ 1 KM</v>
          </cell>
          <cell r="C202" t="str">
            <v>TON</v>
          </cell>
          <cell r="D202">
            <v>35.130000000000003</v>
          </cell>
          <cell r="E202" t="str">
            <v>SIURB-I Jan/26</v>
          </cell>
        </row>
        <row r="203">
          <cell r="A203">
            <v>5000000</v>
          </cell>
          <cell r="B203" t="str">
            <v>PAVIMENTAÇÃO</v>
          </cell>
          <cell r="E203" t="str">
            <v>SIURB-I Jan/26</v>
          </cell>
        </row>
        <row r="204">
          <cell r="A204">
            <v>5001000</v>
          </cell>
          <cell r="B204" t="str">
            <v>ARRANCAMENTO DE GUIAS, INCLUI CARGA EM CAMINHÃO</v>
          </cell>
          <cell r="C204" t="str">
            <v>M</v>
          </cell>
          <cell r="D204">
            <v>11.22</v>
          </cell>
          <cell r="E204" t="str">
            <v>SIURB-I Jan/26</v>
          </cell>
        </row>
        <row r="205">
          <cell r="A205">
            <v>5002000</v>
          </cell>
          <cell r="B205" t="str">
            <v>ARRANCAMENTO DE PARALELEPÍPEDOS, INCLUI CARGA EM CAMINHÃO</v>
          </cell>
          <cell r="C205" t="str">
            <v>M2</v>
          </cell>
          <cell r="D205">
            <v>19.899999999999999</v>
          </cell>
          <cell r="E205" t="str">
            <v>SIURB-I Jan/26</v>
          </cell>
        </row>
        <row r="206">
          <cell r="A206">
            <v>5003000</v>
          </cell>
          <cell r="B206" t="str">
            <v>DEMOLIÇÃO DE PAVIMENTO DE CONCRETO, SARJETA OU SARJETÃO, INCLUI CARGA EM CAMINHÃO</v>
          </cell>
          <cell r="C206" t="str">
            <v>M2</v>
          </cell>
          <cell r="D206">
            <v>34.28</v>
          </cell>
          <cell r="E206" t="str">
            <v>SIURB-I Jan/26</v>
          </cell>
        </row>
        <row r="207">
          <cell r="A207">
            <v>5004000</v>
          </cell>
          <cell r="B207" t="str">
            <v>DEMOLIÇÃO DE PAVIMENTO ASFÁLTICO, INCLUSIVE CAPA, INCLUI CARGA NO CAMINHÃO</v>
          </cell>
          <cell r="C207" t="str">
            <v>M2</v>
          </cell>
          <cell r="D207">
            <v>21.7</v>
          </cell>
          <cell r="E207" t="str">
            <v>SIURB-I Jan/26</v>
          </cell>
        </row>
        <row r="208">
          <cell r="A208">
            <v>5005000</v>
          </cell>
          <cell r="B208" t="str">
            <v>DEMOLIÇÃO DE CAPA ASFÁLTICA, INCLUI CARGA NO CAMINHÃO</v>
          </cell>
          <cell r="C208" t="str">
            <v>M2</v>
          </cell>
          <cell r="D208">
            <v>5.41</v>
          </cell>
          <cell r="E208" t="str">
            <v>SIURB-I Jan/26</v>
          </cell>
        </row>
        <row r="209">
          <cell r="A209">
            <v>5006000</v>
          </cell>
          <cell r="B209" t="str">
            <v>DEMOLIÇÃO DE ROCHA E CARGA NO CAMINHÃO (COM EMPREGO DE EXPLOSIVO)</v>
          </cell>
          <cell r="C209" t="str">
            <v>M3</v>
          </cell>
          <cell r="D209">
            <v>248.37</v>
          </cell>
          <cell r="E209" t="str">
            <v>SIURB-I Jan/26</v>
          </cell>
        </row>
        <row r="210">
          <cell r="A210">
            <v>5007000</v>
          </cell>
          <cell r="B210" t="str">
            <v>REGULARIZAÇÃO E COMPACTAÇÃO DE RUAS DE TERRA (IE-5)</v>
          </cell>
          <cell r="C210" t="str">
            <v>M2</v>
          </cell>
          <cell r="D210">
            <v>3.77</v>
          </cell>
          <cell r="E210" t="str">
            <v>SIURB-I Jan/26</v>
          </cell>
        </row>
        <row r="211">
          <cell r="A211">
            <v>5008000</v>
          </cell>
          <cell r="B211" t="str">
            <v>REMANEJAMENTO DE RAMAL DOMICILIAR DE ÁGUA, INCLUSIVE ABERTURA E FECHAMENTO DE VALA</v>
          </cell>
          <cell r="C211" t="str">
            <v>M</v>
          </cell>
          <cell r="D211">
            <v>29.84</v>
          </cell>
          <cell r="E211" t="str">
            <v>SIURB-I Jan/26</v>
          </cell>
        </row>
        <row r="212">
          <cell r="A212">
            <v>5009000</v>
          </cell>
          <cell r="B212" t="str">
            <v>REMANEJAMENTO GERAL DE ÁGUA ATÉ 4", INCLUSIVE ABERTURA E FECHAMENTO DE VALA</v>
          </cell>
          <cell r="C212" t="str">
            <v>M</v>
          </cell>
          <cell r="D212">
            <v>51.59</v>
          </cell>
          <cell r="E212" t="str">
            <v>SIURB-I Jan/26</v>
          </cell>
        </row>
        <row r="213">
          <cell r="A213">
            <v>5010000</v>
          </cell>
          <cell r="B213" t="str">
            <v>ABERTURA DE CAIXA ATÉ 40CM, INCLUI ESCAVAÇÃO, COMPACTAÇÃO, TRANSPORTE E PREPARO DO SUB-LEITO</v>
          </cell>
          <cell r="C213" t="str">
            <v>M2</v>
          </cell>
          <cell r="D213">
            <v>31.28</v>
          </cell>
          <cell r="E213" t="str">
            <v>SIURB-I Jan/26</v>
          </cell>
        </row>
        <row r="214">
          <cell r="A214">
            <v>5011000</v>
          </cell>
          <cell r="B214" t="str">
            <v>ABERTURA DE CAIXA ATÉ 25CM, INCLUI ESCAVAÇÃO, COMPACTAÇÃO, TRANSPORTE E PREPARO DO SUB-LEITO</v>
          </cell>
          <cell r="C214" t="str">
            <v>M2</v>
          </cell>
          <cell r="D214">
            <v>24.13</v>
          </cell>
          <cell r="E214" t="str">
            <v>SIURB-I Jan/26</v>
          </cell>
        </row>
        <row r="215">
          <cell r="A215">
            <v>5013000</v>
          </cell>
          <cell r="B215" t="str">
            <v>INC.27 - BASE DE CONCRETO FCK=15,00MPA PARA GUIAS, SARJETAS OU SARJETÕES</v>
          </cell>
          <cell r="C215" t="str">
            <v>M3</v>
          </cell>
          <cell r="D215">
            <v>514.79999999999995</v>
          </cell>
          <cell r="E215" t="str">
            <v>SIURB-I Jan/26</v>
          </cell>
        </row>
        <row r="216">
          <cell r="A216">
            <v>5014000</v>
          </cell>
          <cell r="B216" t="str">
            <v>FORNECIMENTO E ASSENTAMENTO DE GUIAS TIPO PMSP 100, INCLUSIVE ENCOSTAMENTO DE TERRA</v>
          </cell>
          <cell r="C216" t="str">
            <v>.</v>
          </cell>
          <cell r="D216" t="str">
            <v>.</v>
          </cell>
          <cell r="E216" t="str">
            <v>SIURB-I Jan/26</v>
          </cell>
        </row>
        <row r="217">
          <cell r="A217">
            <v>5014001</v>
          </cell>
          <cell r="B217" t="str">
            <v>INC.27 - FORNECIMENTO E ASSENTAMENTO DE GUIAS TIPO PMSP 100, INCLUSIVE ENCOSTAMENTO DE TERRA - FCK=20,0MPA</v>
          </cell>
          <cell r="C217" t="str">
            <v>M</v>
          </cell>
          <cell r="D217">
            <v>51.67</v>
          </cell>
          <cell r="E217" t="str">
            <v>SIURB-I Jan/26</v>
          </cell>
        </row>
        <row r="218">
          <cell r="A218">
            <v>5014002</v>
          </cell>
          <cell r="B218" t="str">
            <v>INC.27 - FORNECIMENTO E ASSENTAMENTO DE GUIAS TIPO PMSP 100, INCLUSIVE ENCOSTAMENTO DE TERRA - FCK=25,0MPA</v>
          </cell>
          <cell r="C218" t="str">
            <v>M</v>
          </cell>
          <cell r="D218">
            <v>53.73</v>
          </cell>
          <cell r="E218" t="str">
            <v>SIURB-I Jan/26</v>
          </cell>
        </row>
        <row r="219">
          <cell r="A219">
            <v>5014003</v>
          </cell>
          <cell r="B219" t="str">
            <v>INC.27 - FORNECIMENTO E ASSENTAMENTO DE GUIAS TIPO PMSP 100, INCLUSIVE ENCOSTAMENTO DE TERRA - FCK=30,0MPA</v>
          </cell>
          <cell r="C219" t="str">
            <v>M</v>
          </cell>
          <cell r="D219">
            <v>79.489999999999995</v>
          </cell>
          <cell r="E219" t="str">
            <v>SIURB-I Jan/26</v>
          </cell>
        </row>
        <row r="220">
          <cell r="A220">
            <v>5014004</v>
          </cell>
          <cell r="B220" t="str">
            <v>FORNECIMENTO E ASSENTAMENTO DE BLOCOS DE CONCRETO SOBRE AREIA, PARA REVITALIZAÇÃO DE CALÇADÕES, DIMENSÃO 200 X 400 X 160MM (COR NATURAL)</v>
          </cell>
          <cell r="C220" t="str">
            <v>M2</v>
          </cell>
          <cell r="D220">
            <v>331.8</v>
          </cell>
          <cell r="E220" t="str">
            <v>SIURB-I Jan/26</v>
          </cell>
        </row>
        <row r="221">
          <cell r="A221">
            <v>5014005</v>
          </cell>
          <cell r="B221" t="str">
            <v>FORNECIMENTO E ASSENTAMENTO DE BLOCOS DE CONCRETO SOBRE AREIA, PARA REVITALIZAÇÃO DE CALÇADÕES, DIMENSÃO 200 X 400 X 160MM (COR GRAFITE)</v>
          </cell>
          <cell r="C221" t="str">
            <v>M2</v>
          </cell>
          <cell r="D221">
            <v>331.8</v>
          </cell>
          <cell r="E221" t="str">
            <v>SIURB-I Jan/26</v>
          </cell>
        </row>
        <row r="222">
          <cell r="A222">
            <v>5014006</v>
          </cell>
          <cell r="B222" t="str">
            <v>FORNECIMENTO E ASSENTAMENTO DE BLOCOS DE CONCRETO SOBRE AREIA, PARA REVITALIZAÇÃO DE CALÇADÕES, DIMENSÃO 200 X 400 X 160MM (COR CINZA)</v>
          </cell>
          <cell r="C222" t="str">
            <v>M2</v>
          </cell>
          <cell r="D222">
            <v>331.8</v>
          </cell>
          <cell r="E222" t="str">
            <v>SIURB-I Jan/26</v>
          </cell>
        </row>
        <row r="223">
          <cell r="A223">
            <v>5014101</v>
          </cell>
          <cell r="B223" t="str">
            <v>FORNECIMENTO E ASSENTAMENTO DE MINI GUIAS</v>
          </cell>
          <cell r="C223" t="str">
            <v>M</v>
          </cell>
          <cell r="D223">
            <v>77.459999999999994</v>
          </cell>
          <cell r="E223" t="str">
            <v>SIURB-I Jan/26</v>
          </cell>
        </row>
        <row r="224">
          <cell r="A224">
            <v>5016000</v>
          </cell>
          <cell r="B224" t="str">
            <v>FORNECIMENTO E ASSENTAMENTO DE GUIAS PARA JARDIM 7 X 11 X 100CM (IE-3)</v>
          </cell>
          <cell r="C224" t="str">
            <v>M</v>
          </cell>
          <cell r="D224">
            <v>39.42</v>
          </cell>
          <cell r="E224" t="str">
            <v>SIURB-I Jan/26</v>
          </cell>
        </row>
        <row r="225">
          <cell r="A225">
            <v>5017000</v>
          </cell>
          <cell r="B225" t="str">
            <v>ARRANCAMENTO E REASSENTAMENTO DE GUIAS SOBRE CONCRETO</v>
          </cell>
          <cell r="C225" t="str">
            <v>M</v>
          </cell>
          <cell r="D225">
            <v>39.78</v>
          </cell>
          <cell r="E225" t="str">
            <v>SIURB-I Jan/26</v>
          </cell>
        </row>
        <row r="226">
          <cell r="A226">
            <v>5018000</v>
          </cell>
          <cell r="B226" t="str">
            <v>ABERTURA DE GARGULA COM RECONSTRUÇÃO DE TRECHO DA CANALIZAÇÃO</v>
          </cell>
          <cell r="C226" t="str">
            <v>UN</v>
          </cell>
          <cell r="D226">
            <v>43.58</v>
          </cell>
          <cell r="E226" t="str">
            <v>SIURB-I Jan/26</v>
          </cell>
        </row>
        <row r="227">
          <cell r="A227">
            <v>5019000</v>
          </cell>
          <cell r="B227" t="str">
            <v>CONSTRUÇÃO DE SARJETA OU SARJETÃO DE CONCRETO</v>
          </cell>
          <cell r="C227" t="str">
            <v>.</v>
          </cell>
          <cell r="D227" t="str">
            <v>.</v>
          </cell>
          <cell r="E227" t="str">
            <v>SIURB-I Jan/26</v>
          </cell>
        </row>
        <row r="228">
          <cell r="A228">
            <v>5019001</v>
          </cell>
          <cell r="B228" t="str">
            <v>INC.27 - CONSTRUÇÃO DE SARJETA OU SARJETÃO DE CONCRETO - FCK=25,0MPA</v>
          </cell>
          <cell r="C228" t="str">
            <v>M3</v>
          </cell>
          <cell r="D228">
            <v>651.62</v>
          </cell>
          <cell r="E228" t="str">
            <v>SIURB-I Jan/26</v>
          </cell>
        </row>
        <row r="229">
          <cell r="A229">
            <v>5019002</v>
          </cell>
          <cell r="B229" t="str">
            <v>INC.27 - CONSTRUÇÃO DE SARJETA OU SARJETÃO DE CONCRETO - FCK= 20,0MPA</v>
          </cell>
          <cell r="C229" t="str">
            <v>M3</v>
          </cell>
          <cell r="D229">
            <v>663.94</v>
          </cell>
          <cell r="E229" t="str">
            <v>SIURB-I Jan/26</v>
          </cell>
        </row>
        <row r="230">
          <cell r="A230">
            <v>5020000</v>
          </cell>
          <cell r="B230" t="str">
            <v>FUNDAÇÃO DE RACHÃO</v>
          </cell>
          <cell r="C230" t="str">
            <v>M3</v>
          </cell>
          <cell r="D230">
            <v>261.32</v>
          </cell>
          <cell r="E230" t="str">
            <v>SIURB-I Jan/26</v>
          </cell>
        </row>
        <row r="231">
          <cell r="A231">
            <v>5021000</v>
          </cell>
          <cell r="B231" t="str">
            <v>BASE DE MACADAME HIDRÁULICO</v>
          </cell>
          <cell r="C231" t="str">
            <v>.</v>
          </cell>
          <cell r="D231" t="str">
            <v>.</v>
          </cell>
          <cell r="E231" t="str">
            <v>SIURB-I Jan/26</v>
          </cell>
        </row>
        <row r="232">
          <cell r="A232">
            <v>5021001</v>
          </cell>
          <cell r="B232" t="str">
            <v>BASE DE MACADAME HIDRÁULICO</v>
          </cell>
          <cell r="C232" t="str">
            <v>M3</v>
          </cell>
          <cell r="D232">
            <v>376.81</v>
          </cell>
          <cell r="E232" t="str">
            <v>SIURB-I Jan/26</v>
          </cell>
        </row>
        <row r="233">
          <cell r="A233">
            <v>5021002</v>
          </cell>
          <cell r="B233" t="str">
            <v>CAMADA DE ISOLAMENTO SOB O MACADAME HIDRÁULICO CONFORME IE-8</v>
          </cell>
          <cell r="C233" t="str">
            <v>M3</v>
          </cell>
          <cell r="D233">
            <v>254.91</v>
          </cell>
          <cell r="E233" t="str">
            <v>SIURB-I Jan/26</v>
          </cell>
        </row>
        <row r="234">
          <cell r="A234">
            <v>5022000</v>
          </cell>
          <cell r="B234" t="str">
            <v>BASE DE COXIM DE AREIA</v>
          </cell>
          <cell r="C234" t="str">
            <v>M3</v>
          </cell>
          <cell r="D234">
            <v>229.2</v>
          </cell>
          <cell r="E234" t="str">
            <v>SIURB-I Jan/26</v>
          </cell>
        </row>
        <row r="235">
          <cell r="A235">
            <v>5023000</v>
          </cell>
          <cell r="B235" t="str">
            <v>INA.01 - BASE DE CONCRETO FCK=15,0MPA, PARA PAVIMENTO</v>
          </cell>
          <cell r="C235" t="str">
            <v>M3</v>
          </cell>
          <cell r="D235">
            <v>532.22</v>
          </cell>
          <cell r="E235" t="str">
            <v>SIURB-I Jan/26</v>
          </cell>
        </row>
        <row r="236">
          <cell r="A236">
            <v>5024000</v>
          </cell>
          <cell r="B236" t="str">
            <v>BASE DE MACADAME BETUMINOSO</v>
          </cell>
          <cell r="C236" t="str">
            <v>.</v>
          </cell>
          <cell r="D236" t="str">
            <v>.</v>
          </cell>
          <cell r="E236" t="str">
            <v>SIURB-I Jan/26</v>
          </cell>
        </row>
        <row r="237">
          <cell r="A237">
            <v>5024001</v>
          </cell>
          <cell r="B237" t="str">
            <v>BASE DE MACADAME BETUMINOSO</v>
          </cell>
          <cell r="C237" t="str">
            <v>M3</v>
          </cell>
          <cell r="D237">
            <v>938.51</v>
          </cell>
          <cell r="E237" t="str">
            <v>SIURB-I Jan/26</v>
          </cell>
        </row>
        <row r="238">
          <cell r="A238">
            <v>5024002</v>
          </cell>
          <cell r="B238" t="str">
            <v>BASE DE MACADAME BETUMINOSO COM EMULSÃO ASFÁLTICA CATIÔNICA</v>
          </cell>
          <cell r="C238" t="str">
            <v>M3</v>
          </cell>
          <cell r="D238">
            <v>996.54</v>
          </cell>
          <cell r="E238" t="str">
            <v>SIURB-I Jan/26</v>
          </cell>
        </row>
        <row r="239">
          <cell r="A239">
            <v>5025000</v>
          </cell>
          <cell r="B239" t="str">
            <v>BASE DE BINDER</v>
          </cell>
          <cell r="C239" t="str">
            <v>.</v>
          </cell>
          <cell r="D239" t="str">
            <v>.</v>
          </cell>
          <cell r="E239" t="str">
            <v>SIURB-I Jan/26</v>
          </cell>
        </row>
        <row r="240">
          <cell r="A240">
            <v>5025001</v>
          </cell>
          <cell r="B240" t="str">
            <v>INA.01 - BASE DE BINDER ABERTO (SEM TRANSPORTE)</v>
          </cell>
          <cell r="C240" t="str">
            <v>M3</v>
          </cell>
          <cell r="D240">
            <v>1120.23</v>
          </cell>
          <cell r="E240" t="str">
            <v>SIURB-I Jan/26</v>
          </cell>
        </row>
        <row r="241">
          <cell r="A241">
            <v>5025002</v>
          </cell>
          <cell r="B241" t="str">
            <v>INA.01 - BASE DE BINDER DENSO (SEM TRANSPORTE)</v>
          </cell>
          <cell r="C241" t="str">
            <v>M3</v>
          </cell>
          <cell r="D241">
            <v>1314.3</v>
          </cell>
          <cell r="E241" t="str">
            <v>SIURB-I Jan/26</v>
          </cell>
        </row>
        <row r="242">
          <cell r="A242">
            <v>5026000</v>
          </cell>
          <cell r="B242" t="str">
            <v>INA.01 - IMPRIMAÇÃO BETUMINOSA LIGANTE</v>
          </cell>
          <cell r="C242" t="str">
            <v>M2</v>
          </cell>
          <cell r="D242">
            <v>6.74</v>
          </cell>
          <cell r="E242" t="str">
            <v>SIURB-I Jan/26</v>
          </cell>
        </row>
        <row r="243">
          <cell r="A243">
            <v>5027000</v>
          </cell>
          <cell r="B243" t="str">
            <v>IMPRIMAÇÃO BETUMINOSA IMPERMEABILIZANTE</v>
          </cell>
          <cell r="C243" t="str">
            <v>M2</v>
          </cell>
          <cell r="D243">
            <v>13.71</v>
          </cell>
          <cell r="E243" t="str">
            <v>SIURB-I Jan/26</v>
          </cell>
        </row>
        <row r="244">
          <cell r="A244">
            <v>5028000</v>
          </cell>
          <cell r="B244" t="str">
            <v>INA.01 - REVESTIMENTO DE CONCRETO ASFÁLTICO (SEM TRANSPORTE)</v>
          </cell>
          <cell r="C244" t="str">
            <v>M3</v>
          </cell>
          <cell r="D244">
            <v>1572.06</v>
          </cell>
          <cell r="E244" t="str">
            <v>SIURB-I Jan/26</v>
          </cell>
        </row>
        <row r="245">
          <cell r="A245">
            <v>5028001</v>
          </cell>
          <cell r="B245" t="str">
            <v>INA.01 - REVESTIMENTO DE CONCRETO ASFÁLTICO, SEM O FORNECIMENTO DOS MATERIAIS</v>
          </cell>
          <cell r="C245" t="str">
            <v>M3</v>
          </cell>
          <cell r="D245">
            <v>146.4</v>
          </cell>
          <cell r="E245" t="str">
            <v>SIURB-I Jan/26</v>
          </cell>
        </row>
        <row r="246">
          <cell r="A246">
            <v>5029000</v>
          </cell>
          <cell r="B246" t="str">
            <v>INA.01 - REVESTIMENTO DE PRÉ-MISTURADO À QUENTE (SEM TRANSPORTE)</v>
          </cell>
          <cell r="C246" t="str">
            <v>M3</v>
          </cell>
          <cell r="D246">
            <v>1479.85</v>
          </cell>
          <cell r="E246" t="str">
            <v>SIURB-I Jan/26</v>
          </cell>
        </row>
        <row r="247">
          <cell r="A247">
            <v>5030000</v>
          </cell>
          <cell r="B247" t="str">
            <v>REVESTIMENTO DE PRÉ-MISTURADO À FRIO (SEM TRANSPORTE)</v>
          </cell>
          <cell r="C247" t="str">
            <v>M3</v>
          </cell>
          <cell r="D247">
            <v>1387.66</v>
          </cell>
          <cell r="E247" t="str">
            <v>SIURB-I Jan/26</v>
          </cell>
        </row>
        <row r="248">
          <cell r="A248">
            <v>5031000</v>
          </cell>
          <cell r="B248" t="str">
            <v>REVESTIMENTO DE MASTIQUE ASFÁLTICO, COM ESPESSURA DE 3,0CM</v>
          </cell>
          <cell r="C248" t="str">
            <v>M2</v>
          </cell>
          <cell r="D248">
            <v>74.5</v>
          </cell>
          <cell r="E248" t="str">
            <v>SIURB-I Jan/26</v>
          </cell>
        </row>
        <row r="249">
          <cell r="A249">
            <v>5032000</v>
          </cell>
          <cell r="B249" t="str">
            <v>FORNECIMENTO E ASSENTAMENTO DE PARALELEPÍPEDOS SOBRE AREIA (IE-23)</v>
          </cell>
          <cell r="C249" t="str">
            <v>M2</v>
          </cell>
          <cell r="D249">
            <v>343.99</v>
          </cell>
          <cell r="E249" t="str">
            <v>SIURB-I Jan/26</v>
          </cell>
        </row>
        <row r="250">
          <cell r="A250">
            <v>5033000</v>
          </cell>
          <cell r="B250" t="str">
            <v>FORNECIMENTO E ASSENTAMENTO DE PARALELEPÍPEDOS SOBRE BASE DE CONCRETO, FCK=15,0MPA (IE-23)</v>
          </cell>
          <cell r="C250" t="str">
            <v>M2</v>
          </cell>
          <cell r="D250">
            <v>363.85</v>
          </cell>
          <cell r="E250" t="str">
            <v>SIURB-I Jan/26</v>
          </cell>
        </row>
        <row r="251">
          <cell r="A251">
            <v>5034000</v>
          </cell>
          <cell r="B251" t="str">
            <v>ARRANCAMENTO E REASSENTAMENTO DE PARALELEPÍPEDOS SOBRE CONCRETO FCK=15,0MPA (IE-23)</v>
          </cell>
          <cell r="C251" t="str">
            <v>M2</v>
          </cell>
          <cell r="D251">
            <v>82.86</v>
          </cell>
          <cell r="E251" t="str">
            <v>SIURB-I Jan/26</v>
          </cell>
        </row>
        <row r="252">
          <cell r="A252">
            <v>5035000</v>
          </cell>
          <cell r="B252" t="str">
            <v>ARRANCAMENTO E REASSENTAMENTO DE PARALELEPÍPEDOS SOBRE AREIA (IE-23)</v>
          </cell>
          <cell r="C252" t="str">
            <v>M2</v>
          </cell>
          <cell r="D252">
            <v>60.15</v>
          </cell>
          <cell r="E252" t="str">
            <v>SIURB-I Jan/26</v>
          </cell>
        </row>
        <row r="253">
          <cell r="A253">
            <v>5036000</v>
          </cell>
          <cell r="B253" t="str">
            <v>ARRANCAMENTO, LIMPEZA E EMPILHAMENTO DE PARALELEPÍPEDOS</v>
          </cell>
          <cell r="C253" t="str">
            <v>M2</v>
          </cell>
          <cell r="D253">
            <v>15.53</v>
          </cell>
          <cell r="E253" t="str">
            <v>SIURB-I Jan/26</v>
          </cell>
        </row>
        <row r="254">
          <cell r="A254">
            <v>5037000</v>
          </cell>
          <cell r="B254" t="str">
            <v>REJUNTAMENTO DE PARALELEPÍPEDOS COM AREIA (IE-23)</v>
          </cell>
          <cell r="C254" t="str">
            <v>M2</v>
          </cell>
          <cell r="D254">
            <v>18.38</v>
          </cell>
          <cell r="E254" t="str">
            <v>SIURB-I Jan/26</v>
          </cell>
        </row>
        <row r="255">
          <cell r="A255">
            <v>5038000</v>
          </cell>
          <cell r="B255" t="str">
            <v>REJUNTAMENTO DE PARALELEPÍPEDOS COM ARGAMASSA DE CIMENTO E AREIA 1:3 (IE-23)</v>
          </cell>
          <cell r="C255" t="str">
            <v>M2</v>
          </cell>
          <cell r="D255">
            <v>19.22</v>
          </cell>
          <cell r="E255" t="str">
            <v>SIURB-I Jan/26</v>
          </cell>
        </row>
        <row r="256">
          <cell r="A256">
            <v>5039000</v>
          </cell>
          <cell r="B256" t="str">
            <v>REJUNTAMENTO DE PARALELEPÍPEDOS COM ASFALTO E PEDRISCO (IE-23)</v>
          </cell>
          <cell r="C256" t="str">
            <v>M2</v>
          </cell>
          <cell r="D256">
            <v>54.06</v>
          </cell>
          <cell r="E256" t="str">
            <v>SIURB-I Jan/26</v>
          </cell>
        </row>
        <row r="257">
          <cell r="A257">
            <v>5040000</v>
          </cell>
          <cell r="B257" t="str">
            <v>TRANSPORTE DE PARALELEPÍPEDOS</v>
          </cell>
          <cell r="C257" t="str">
            <v>M2XKM</v>
          </cell>
          <cell r="D257">
            <v>0.76</v>
          </cell>
          <cell r="E257" t="str">
            <v>SIURB-I Jan/26</v>
          </cell>
        </row>
        <row r="258">
          <cell r="A258">
            <v>5042000</v>
          </cell>
          <cell r="B258" t="str">
            <v>PASSEIO DE CONCRETO FCK=15,0MPA, INCLUSIVE PREPARO DE CAIXA E LASTRO DE BRITA</v>
          </cell>
          <cell r="C258" t="str">
            <v>M3</v>
          </cell>
          <cell r="D258">
            <v>718.58</v>
          </cell>
          <cell r="E258" t="str">
            <v>SIURB-I Jan/26</v>
          </cell>
        </row>
        <row r="259">
          <cell r="A259">
            <v>5043000</v>
          </cell>
          <cell r="B259" t="str">
            <v>PASSEIO DE MOSAICO, INCLUSIVE PREPARO DE CAIXA E BASE CONCRETO COM 7CM DE ESPESSURA</v>
          </cell>
          <cell r="C259" t="str">
            <v>M2</v>
          </cell>
          <cell r="D259">
            <v>339.53</v>
          </cell>
          <cell r="E259" t="str">
            <v>SIURB-I Jan/26</v>
          </cell>
        </row>
        <row r="260">
          <cell r="A260">
            <v>5044000</v>
          </cell>
          <cell r="B260" t="str">
            <v>PASSEIO DE LADRILHO HIDRÁULICO, INCLUSIVE PREPARO DE CAIXA E BASE DE CONCRETO COM 5CM DE ESPESSURA</v>
          </cell>
          <cell r="C260" t="str">
            <v>M2</v>
          </cell>
          <cell r="D260">
            <v>285.41000000000003</v>
          </cell>
          <cell r="E260" t="str">
            <v>SIURB-I Jan/26</v>
          </cell>
        </row>
        <row r="261">
          <cell r="A261">
            <v>5045000</v>
          </cell>
          <cell r="B261" t="str">
            <v>PLANTIO DE GRAMA EM PLACAS</v>
          </cell>
          <cell r="C261" t="str">
            <v>M2</v>
          </cell>
          <cell r="D261">
            <v>24.33</v>
          </cell>
          <cell r="E261" t="str">
            <v>SIURB-I Jan/26</v>
          </cell>
        </row>
        <row r="262">
          <cell r="A262">
            <v>5046000</v>
          </cell>
          <cell r="B262" t="str">
            <v>REVESTIMENTO PRIMÁRIO COM PEDRA BRITADA N.2 MISTURADA AO SOLO LOCAL, INCLUSIVE ESCARIFICAÇÃO, VERIFICAÇÃO, UMEDECIMENTO, COMPACTAÇÃO E ENSAIOS, CAMADA ACABADA (IE-7)</v>
          </cell>
          <cell r="C262" t="str">
            <v>M3</v>
          </cell>
          <cell r="D262">
            <v>146.9</v>
          </cell>
          <cell r="E262" t="str">
            <v>SIURB-I Jan/26</v>
          </cell>
        </row>
        <row r="263">
          <cell r="A263">
            <v>5047000</v>
          </cell>
          <cell r="B263" t="str">
            <v>BASE DE BICA CORRIDA</v>
          </cell>
          <cell r="C263" t="str">
            <v>M3</v>
          </cell>
          <cell r="D263">
            <v>241.7</v>
          </cell>
          <cell r="E263" t="str">
            <v>SIURB-I Jan/26</v>
          </cell>
        </row>
        <row r="264">
          <cell r="A264">
            <v>5048000</v>
          </cell>
          <cell r="B264" t="str">
            <v>BASE DE BRITA GRADUADA</v>
          </cell>
          <cell r="C264" t="str">
            <v>M3</v>
          </cell>
          <cell r="D264">
            <v>259.14999999999998</v>
          </cell>
          <cell r="E264" t="str">
            <v>SIURB-I Jan/26</v>
          </cell>
        </row>
        <row r="265">
          <cell r="A265">
            <v>5050000</v>
          </cell>
          <cell r="B265" t="str">
            <v>REFORÇO DE SUB-LEITO/SUB-BASE DE SOLO MELHORADO COM ADITIVO QUÍMICO - 2,0%</v>
          </cell>
          <cell r="C265" t="str">
            <v>M3</v>
          </cell>
          <cell r="D265">
            <v>90.47</v>
          </cell>
          <cell r="E265" t="str">
            <v>SIURB-I Jan/26</v>
          </cell>
        </row>
        <row r="266">
          <cell r="A266">
            <v>5051000</v>
          </cell>
          <cell r="B266" t="str">
            <v>REFORÇO DE SUB-LEITO/SUB-BASE DE SOLO MELHORADO COM ADITIVO QUÍMICO - 2,5%</v>
          </cell>
          <cell r="C266" t="str">
            <v>M3</v>
          </cell>
          <cell r="D266">
            <v>98.97</v>
          </cell>
          <cell r="E266" t="str">
            <v>SIURB-I Jan/26</v>
          </cell>
        </row>
        <row r="267">
          <cell r="A267">
            <v>5052000</v>
          </cell>
          <cell r="B267" t="str">
            <v>REFORÇO DE SUB-LEITO/SUB-BASE DE SOLO MELHORADO COM ADITIVO QUÍMICO - 3,0%</v>
          </cell>
          <cell r="C267" t="str">
            <v>M3</v>
          </cell>
          <cell r="D267">
            <v>107.47</v>
          </cell>
          <cell r="E267" t="str">
            <v>SIURB-I Jan/26</v>
          </cell>
        </row>
        <row r="268">
          <cell r="A268">
            <v>5054000</v>
          </cell>
          <cell r="B268" t="str">
            <v>REFORÇO DE SUB-LEITO/SUB-BASE DE SOLO MELHORADO COM CIMENTO 3,0% EM PESO</v>
          </cell>
          <cell r="C268" t="str">
            <v>M3</v>
          </cell>
          <cell r="D268">
            <v>66.17</v>
          </cell>
          <cell r="E268" t="str">
            <v>SIURB-I Jan/26</v>
          </cell>
        </row>
        <row r="269">
          <cell r="A269">
            <v>5055000</v>
          </cell>
          <cell r="B269" t="str">
            <v>REFORÇO DE SUB-LEITO/SUB-BASE DE SOLO MELHORADO COM CIMENTO 4,0% EM PESO</v>
          </cell>
          <cell r="C269" t="str">
            <v>M3</v>
          </cell>
          <cell r="D269">
            <v>76.94</v>
          </cell>
          <cell r="E269" t="str">
            <v>SIURB-I Jan/26</v>
          </cell>
        </row>
        <row r="270">
          <cell r="A270">
            <v>5056000</v>
          </cell>
          <cell r="B270" t="str">
            <v>REFORÇO DE SUB-LEITO/SUB-BASE DE SOLO MELHORADO COM CIMENTO 5,0% EM PESO</v>
          </cell>
          <cell r="C270" t="str">
            <v>M3</v>
          </cell>
          <cell r="D270">
            <v>87.69</v>
          </cell>
          <cell r="E270" t="str">
            <v>SIURB-I Jan/26</v>
          </cell>
        </row>
        <row r="271">
          <cell r="A271">
            <v>5057000</v>
          </cell>
          <cell r="B271" t="str">
            <v>REFORÇO DE SUB-LEITO/SUB-BASE DE SOLO  MELHORADO COM CIMENTO 6,0% EM PESO</v>
          </cell>
          <cell r="C271" t="str">
            <v>M3</v>
          </cell>
          <cell r="D271">
            <v>98.46</v>
          </cell>
          <cell r="E271" t="str">
            <v>SIURB-I Jan/26</v>
          </cell>
        </row>
        <row r="272">
          <cell r="A272">
            <v>5059000</v>
          </cell>
          <cell r="B272" t="str">
            <v>REFORÇO DE SUB-LEITO/SUB-BASE DE SOLO MELHORADO COM CAL 3,0% EM PESO</v>
          </cell>
          <cell r="C272" t="str">
            <v>M3</v>
          </cell>
          <cell r="D272">
            <v>77.209999999999994</v>
          </cell>
          <cell r="E272" t="str">
            <v>SIURB-I Jan/26</v>
          </cell>
        </row>
        <row r="273">
          <cell r="A273">
            <v>5060000</v>
          </cell>
          <cell r="B273" t="str">
            <v>REFORÇO DE SUB-LEITO/SUB-BASE DE SOLO MELHORADO COM CAL 4,0% EM PESO</v>
          </cell>
          <cell r="C273" t="str">
            <v>M3</v>
          </cell>
          <cell r="D273">
            <v>91.66</v>
          </cell>
          <cell r="E273" t="str">
            <v>SIURB-I Jan/26</v>
          </cell>
        </row>
        <row r="274">
          <cell r="A274">
            <v>5061000</v>
          </cell>
          <cell r="B274" t="str">
            <v>REFORÇO DE SUB-LEITO/SUB-BASE DE SOLO MELHORADO COM CAL 5,0% EM PESO</v>
          </cell>
          <cell r="C274" t="str">
            <v>M3</v>
          </cell>
          <cell r="D274">
            <v>106.09</v>
          </cell>
          <cell r="E274" t="str">
            <v>SIURB-I Jan/26</v>
          </cell>
        </row>
        <row r="275">
          <cell r="A275">
            <v>5062000</v>
          </cell>
          <cell r="B275" t="str">
            <v>REFORÇO DE SUB-LEITO/SUB-BASE DE SOLO MELHORADO COM CAL 6,0% EM PESO</v>
          </cell>
          <cell r="C275" t="str">
            <v>M3</v>
          </cell>
          <cell r="D275">
            <v>120.54</v>
          </cell>
          <cell r="E275" t="str">
            <v>SIURB-I Jan/26</v>
          </cell>
        </row>
        <row r="276">
          <cell r="A276">
            <v>5063000</v>
          </cell>
          <cell r="B276" t="str">
            <v>REFORÇO DE SUB-LEITO/SUB-BASE DE SOLO MELHORADO COM BRITA 30% EM VOLUME</v>
          </cell>
          <cell r="C276" t="str">
            <v>M3</v>
          </cell>
          <cell r="D276">
            <v>87.63</v>
          </cell>
          <cell r="E276" t="str">
            <v>SIURB-I Jan/26</v>
          </cell>
        </row>
        <row r="277">
          <cell r="A277">
            <v>5064000</v>
          </cell>
          <cell r="B277" t="str">
            <v>REFORÇO DE SUB-LEITO/SUB-BASE DE SOLO MELHORADO COM BRITA 40% EM VOLUME</v>
          </cell>
          <cell r="C277" t="str">
            <v>M3</v>
          </cell>
          <cell r="D277">
            <v>105.98</v>
          </cell>
          <cell r="E277" t="str">
            <v>SIURB-I Jan/26</v>
          </cell>
        </row>
        <row r="278">
          <cell r="A278">
            <v>5065000</v>
          </cell>
          <cell r="B278" t="str">
            <v>REFORÇO DE SUB-LEITO/SUB-BASE DE SOLO MELHORADO COM BRITA 50,0% EM VOLUME</v>
          </cell>
          <cell r="C278" t="str">
            <v>M3</v>
          </cell>
          <cell r="D278">
            <v>124.34</v>
          </cell>
          <cell r="E278" t="str">
            <v>SIURB-I Jan/26</v>
          </cell>
        </row>
        <row r="279">
          <cell r="A279">
            <v>5066000</v>
          </cell>
          <cell r="B279" t="str">
            <v>REFORÇO DE SUB-LEITO/SUB-BASE DE SOLO MELHORADO COM BRITA 60% EM VOLUME</v>
          </cell>
          <cell r="C279" t="str">
            <v>M3</v>
          </cell>
          <cell r="D279">
            <v>142.69999999999999</v>
          </cell>
          <cell r="E279" t="str">
            <v>SIURB-I Jan/26</v>
          </cell>
        </row>
        <row r="280">
          <cell r="A280">
            <v>5067000</v>
          </cell>
          <cell r="B280" t="str">
            <v>TRANSPORTE DE PAVIMENTO ASFÁLTICO</v>
          </cell>
          <cell r="C280" t="str">
            <v>M2XKM</v>
          </cell>
          <cell r="D280">
            <v>0.98</v>
          </cell>
          <cell r="E280" t="str">
            <v>SIURB-I Jan/26</v>
          </cell>
        </row>
        <row r="281">
          <cell r="A281">
            <v>5068000</v>
          </cell>
          <cell r="B281" t="str">
            <v>TRANSPORTE DE CAPA ASFÁLTICA</v>
          </cell>
          <cell r="C281" t="str">
            <v>M2XKM</v>
          </cell>
          <cell r="D281">
            <v>0.32</v>
          </cell>
          <cell r="E281" t="str">
            <v>SIURB-I Jan/26</v>
          </cell>
        </row>
        <row r="282">
          <cell r="A282">
            <v>5069000</v>
          </cell>
          <cell r="B282" t="str">
            <v>IRRIGAÇÃO DE RUAS</v>
          </cell>
          <cell r="C282" t="str">
            <v>M2</v>
          </cell>
          <cell r="D282">
            <v>0.52</v>
          </cell>
          <cell r="E282" t="str">
            <v>SIURB-I Jan/26</v>
          </cell>
        </row>
        <row r="283">
          <cell r="A283">
            <v>5070000</v>
          </cell>
          <cell r="B283" t="str">
            <v>ASSENTAMENTO DE PARALELEPÍPEDOS SOBRE BASE DE CONCRETO FCK=15,0MPA (IE-23)</v>
          </cell>
          <cell r="C283" t="str">
            <v>M2</v>
          </cell>
          <cell r="D283">
            <v>71.47</v>
          </cell>
          <cell r="E283" t="str">
            <v>SIURB-I Jan/26</v>
          </cell>
        </row>
        <row r="284">
          <cell r="A284">
            <v>5071000</v>
          </cell>
          <cell r="B284" t="str">
            <v>ASSENTAMENTO DE PARALELEPÍPEDOS SOBRE AREIA (IE-23)</v>
          </cell>
          <cell r="C284" t="str">
            <v>M2</v>
          </cell>
          <cell r="D284">
            <v>51.61</v>
          </cell>
          <cell r="E284" t="str">
            <v>SIURB-I Jan/26</v>
          </cell>
        </row>
        <row r="285">
          <cell r="A285">
            <v>5072000</v>
          </cell>
          <cell r="B285" t="str">
            <v>PASSEIOS DE LADRILHO HIDRÁULICO FORNECIDO PELA PREFEITURA</v>
          </cell>
          <cell r="C285" t="str">
            <v>M2</v>
          </cell>
          <cell r="D285">
            <v>126.82</v>
          </cell>
          <cell r="E285" t="str">
            <v>SIURB-I Jan/26</v>
          </cell>
        </row>
        <row r="286">
          <cell r="A286">
            <v>5073000</v>
          </cell>
          <cell r="B286" t="str">
            <v>ASSENTAMENTO DE GUIAS TIPO PMSP 100, INCLUSIVE ENCOSTAMENTO DE TERRA</v>
          </cell>
          <cell r="C286" t="str">
            <v>M</v>
          </cell>
          <cell r="D286">
            <v>22.13</v>
          </cell>
          <cell r="E286" t="str">
            <v>SIURB-I Jan/26</v>
          </cell>
        </row>
        <row r="287">
          <cell r="A287">
            <v>5074000</v>
          </cell>
          <cell r="B287" t="str">
            <v>ASSENTAMENTO DE GUIAS PARA JARDIM 7 X 11 X 100CM (IE-3)</v>
          </cell>
          <cell r="C287" t="str">
            <v>M</v>
          </cell>
          <cell r="D287">
            <v>9.07</v>
          </cell>
          <cell r="E287" t="str">
            <v>SIURB-I Jan/26</v>
          </cell>
        </row>
        <row r="288">
          <cell r="A288">
            <v>5075000</v>
          </cell>
          <cell r="B288" t="str">
            <v>REBAIXAMENTO DE GUIAS</v>
          </cell>
          <cell r="C288" t="str">
            <v>M</v>
          </cell>
          <cell r="D288">
            <v>19.57</v>
          </cell>
          <cell r="E288" t="str">
            <v>SIURB-I Jan/26</v>
          </cell>
        </row>
        <row r="289">
          <cell r="A289">
            <v>5076000</v>
          </cell>
          <cell r="B289" t="str">
            <v>TRANSPORTE DE ROCHA</v>
          </cell>
          <cell r="C289" t="str">
            <v>M3XKM</v>
          </cell>
          <cell r="D289">
            <v>12.14</v>
          </cell>
          <cell r="E289" t="str">
            <v>SIURB-I Jan/26</v>
          </cell>
        </row>
        <row r="290">
          <cell r="A290">
            <v>5077000</v>
          </cell>
          <cell r="B290" t="str">
            <v>TRANSPORTE DE PRÉ-MISTURADO À QUENTE</v>
          </cell>
          <cell r="C290" t="str">
            <v>.</v>
          </cell>
          <cell r="D290" t="str">
            <v>.</v>
          </cell>
          <cell r="E290" t="str">
            <v>SIURB-I Jan/26</v>
          </cell>
        </row>
        <row r="291">
          <cell r="A291">
            <v>5077001</v>
          </cell>
          <cell r="B291" t="str">
            <v>CARGA, DESCARGA E TRANSPORTE DE PMQ ATÉ A DISTÂNCIA MÉDIA DE IDA E VOLTA DE 1KM</v>
          </cell>
          <cell r="C291" t="str">
            <v>M3</v>
          </cell>
          <cell r="D291">
            <v>21.34</v>
          </cell>
          <cell r="E291" t="str">
            <v>SIURB-I Jan/26</v>
          </cell>
        </row>
        <row r="292">
          <cell r="A292">
            <v>5077007</v>
          </cell>
          <cell r="B292" t="str">
            <v>TRANSPORTE DE PMQ ALÉM DO PRIMEIRO KM</v>
          </cell>
          <cell r="C292" t="str">
            <v>M3XKM</v>
          </cell>
          <cell r="D292">
            <v>3.21</v>
          </cell>
          <cell r="E292" t="str">
            <v>SIURB-I Jan/26</v>
          </cell>
        </row>
        <row r="293">
          <cell r="A293">
            <v>5078000</v>
          </cell>
          <cell r="B293" t="str">
            <v>TRANSPORTE DE CONCRETO ASFÁLTICO</v>
          </cell>
          <cell r="C293" t="str">
            <v>.</v>
          </cell>
          <cell r="D293" t="str">
            <v>.</v>
          </cell>
          <cell r="E293" t="str">
            <v>SIURB-I Jan/26</v>
          </cell>
        </row>
        <row r="294">
          <cell r="A294">
            <v>5078001</v>
          </cell>
          <cell r="B294" t="str">
            <v>CARGA, DESCARGA E TRANSPORTE DE CONCRETO ASFÁLTICO ATÉ A DISTÂNCIA MÉDIA DE IDA E VOLTA DE 1KM</v>
          </cell>
          <cell r="C294" t="str">
            <v>M3</v>
          </cell>
          <cell r="D294">
            <v>22.03</v>
          </cell>
          <cell r="E294" t="str">
            <v>SIURB-I Jan/26</v>
          </cell>
        </row>
        <row r="295">
          <cell r="A295">
            <v>5078007</v>
          </cell>
          <cell r="B295" t="str">
            <v>TRANSPORTE DE CONCRETO ASFÁLTICO ALÉM DO PRIMEIRO KM</v>
          </cell>
          <cell r="C295" t="str">
            <v>M3XKM</v>
          </cell>
          <cell r="D295">
            <v>3.17</v>
          </cell>
          <cell r="E295" t="str">
            <v>SIURB-I Jan/26</v>
          </cell>
        </row>
        <row r="296">
          <cell r="A296">
            <v>5079000</v>
          </cell>
          <cell r="B296" t="str">
            <v>TRANSPORTE DE BINDER</v>
          </cell>
          <cell r="C296" t="str">
            <v>.</v>
          </cell>
          <cell r="D296" t="str">
            <v>.</v>
          </cell>
          <cell r="E296" t="str">
            <v>SIURB-I Jan/26</v>
          </cell>
        </row>
        <row r="297">
          <cell r="A297">
            <v>5079001</v>
          </cell>
          <cell r="B297" t="str">
            <v>CARGA, DESCARGA E TRANSPORTE DE BINDER ATÉ A DISTÂNCIA MÉDIA DE IDA E VOLTA DE 1KM</v>
          </cell>
          <cell r="C297" t="str">
            <v>M3</v>
          </cell>
          <cell r="D297">
            <v>22.03</v>
          </cell>
          <cell r="E297" t="str">
            <v>SIURB-I Jan/26</v>
          </cell>
        </row>
        <row r="298">
          <cell r="A298">
            <v>5079007</v>
          </cell>
          <cell r="B298" t="str">
            <v>TRANSPORTE DE BINDER ALÉM DO PRIMEIRO KM</v>
          </cell>
          <cell r="C298" t="str">
            <v>M3XKM</v>
          </cell>
          <cell r="D298">
            <v>3.17</v>
          </cell>
          <cell r="E298" t="str">
            <v>SIURB-I Jan/26</v>
          </cell>
        </row>
        <row r="299">
          <cell r="A299">
            <v>5080000</v>
          </cell>
          <cell r="B299" t="str">
            <v>TRANSPORTE DE PRÉ-MISTURADO À FRIO</v>
          </cell>
          <cell r="C299" t="str">
            <v>.</v>
          </cell>
          <cell r="D299" t="str">
            <v>.</v>
          </cell>
          <cell r="E299" t="str">
            <v>SIURB-I Jan/26</v>
          </cell>
        </row>
        <row r="300">
          <cell r="A300">
            <v>5080001</v>
          </cell>
          <cell r="B300" t="str">
            <v>CARGA, DESCARGA E TRANSPORTE DE PMF ATÉ A DISTÂNCIA MÉDIA DE IDA E VOLTA DE 1KM</v>
          </cell>
          <cell r="C300" t="str">
            <v>M3</v>
          </cell>
          <cell r="D300">
            <v>21.34</v>
          </cell>
          <cell r="E300" t="str">
            <v>SIURB-I Jan/26</v>
          </cell>
        </row>
        <row r="301">
          <cell r="A301">
            <v>5080007</v>
          </cell>
          <cell r="B301" t="str">
            <v>TRANSPORTE DE PMF ALÉM DO PRIMEIRO KM</v>
          </cell>
          <cell r="C301" t="str">
            <v>M3XKM</v>
          </cell>
          <cell r="D301">
            <v>3.21</v>
          </cell>
          <cell r="E301" t="str">
            <v>SIURB-I Jan/26</v>
          </cell>
        </row>
        <row r="302">
          <cell r="A302">
            <v>5080008</v>
          </cell>
          <cell r="B302" t="str">
            <v>TRANSPORTE DE MATERIAL BETUMINOSO RECICLADO (MISTURADO) ALÉM DO PRIMEIRO KM</v>
          </cell>
          <cell r="C302" t="str">
            <v>M3XKM</v>
          </cell>
          <cell r="D302">
            <v>2.42</v>
          </cell>
          <cell r="E302" t="str">
            <v>SIURB-I Jan/26</v>
          </cell>
        </row>
        <row r="303">
          <cell r="A303">
            <v>5081000</v>
          </cell>
          <cell r="B303" t="str">
            <v>TRANSPORTE DE PAVIMENTO DE CONCRETO, SARJETA E SARJETÃO</v>
          </cell>
          <cell r="C303" t="str">
            <v>M2XKM</v>
          </cell>
          <cell r="D303">
            <v>1.19</v>
          </cell>
          <cell r="E303" t="str">
            <v>SIURB-I Jan/26</v>
          </cell>
        </row>
        <row r="304">
          <cell r="A304">
            <v>5082000</v>
          </cell>
          <cell r="B304" t="str">
            <v>TRANSPORTE DE GUIAS</v>
          </cell>
          <cell r="C304" t="str">
            <v>MXKM</v>
          </cell>
          <cell r="D304">
            <v>0.39</v>
          </cell>
          <cell r="E304" t="str">
            <v>SIURB-I Jan/26</v>
          </cell>
        </row>
        <row r="305">
          <cell r="A305">
            <v>5084000</v>
          </cell>
          <cell r="B305" t="str">
            <v>REFORÇO DE SUB-LEITO/SUB-BASE DE SOLO MELHORADO COM BRITA 10% EM VOLUME</v>
          </cell>
          <cell r="C305" t="str">
            <v>M3</v>
          </cell>
          <cell r="D305">
            <v>50.92</v>
          </cell>
          <cell r="E305" t="str">
            <v>SIURB-I Jan/26</v>
          </cell>
        </row>
        <row r="306">
          <cell r="A306">
            <v>5085000</v>
          </cell>
          <cell r="B306" t="str">
            <v>REFORÇO DE SUB-LEITO/SUB-BASE DE SOLO MELHORADO COM BRITA 20% EM VOLUME</v>
          </cell>
          <cell r="C306" t="str">
            <v>M3</v>
          </cell>
          <cell r="D306">
            <v>69.27</v>
          </cell>
          <cell r="E306" t="str">
            <v>SIURB-I Jan/26</v>
          </cell>
        </row>
        <row r="307">
          <cell r="A307">
            <v>5086000</v>
          </cell>
          <cell r="B307" t="str">
            <v>FORNECIMENTO E ASSENTAMENTO DE BLOCOS DE CONCRETO SOBRE AREIA</v>
          </cell>
          <cell r="C307" t="str">
            <v>.</v>
          </cell>
          <cell r="D307" t="str">
            <v>.</v>
          </cell>
          <cell r="E307" t="str">
            <v>SIURB-I Jan/26</v>
          </cell>
        </row>
        <row r="308">
          <cell r="A308">
            <v>5086001</v>
          </cell>
          <cell r="B308" t="str">
            <v>FORNECIMENTO E ASSENTAMENTO DE BLOCOS DE CONCRETO SOBRE AREIA - VIAS TRÁFEGO LEVE</v>
          </cell>
          <cell r="C308" t="str">
            <v>M2</v>
          </cell>
          <cell r="D308">
            <v>114.36</v>
          </cell>
          <cell r="E308" t="str">
            <v>SIURB-I Jan/26</v>
          </cell>
        </row>
        <row r="309">
          <cell r="A309">
            <v>5086002</v>
          </cell>
          <cell r="B309" t="str">
            <v>FORNECIMENTO E ASSENTAMENTO DE BLOCOS DE CONCRETO SOBRE AREIA - VIAS TRÁFEGO MÉDIO</v>
          </cell>
          <cell r="C309" t="str">
            <v>M2</v>
          </cell>
          <cell r="D309">
            <v>122.32</v>
          </cell>
          <cell r="E309" t="str">
            <v>SIURB-I Jan/26</v>
          </cell>
        </row>
        <row r="310">
          <cell r="A310">
            <v>5086003</v>
          </cell>
          <cell r="B310" t="str">
            <v>FORNECIMENTO E ASSENTAMENTO DE BLOCOS DE CONCRETO SOBRE AREIA - VIAS ARTERIAIS</v>
          </cell>
          <cell r="C310" t="str">
            <v>M2</v>
          </cell>
          <cell r="D310">
            <v>201.04</v>
          </cell>
          <cell r="E310" t="str">
            <v>SIURB-I Jan/26</v>
          </cell>
        </row>
        <row r="311">
          <cell r="A311">
            <v>5087000</v>
          </cell>
          <cell r="B311" t="str">
            <v>FORNECIMENTO E INSTALAÇÃO DE DEFENSA METÁLICA GALVANIZADA, TIPO SEMI-MALEÁVEL SIMPLES</v>
          </cell>
          <cell r="C311" t="str">
            <v>M</v>
          </cell>
          <cell r="D311">
            <v>427.53</v>
          </cell>
          <cell r="E311" t="str">
            <v>SIURB-I Jan/26</v>
          </cell>
        </row>
        <row r="312">
          <cell r="A312">
            <v>5088000</v>
          </cell>
          <cell r="B312" t="str">
            <v>RETIRADA DE DEFENSA METÁLICA TIPO SEMI-MALEÁVEL SIMPLES</v>
          </cell>
          <cell r="C312" t="str">
            <v>M</v>
          </cell>
          <cell r="D312">
            <v>37.520000000000003</v>
          </cell>
          <cell r="E312" t="str">
            <v>SIURB-I Jan/26</v>
          </cell>
        </row>
        <row r="313">
          <cell r="A313">
            <v>5089000</v>
          </cell>
          <cell r="B313" t="str">
            <v>REMANEJAMENTO DE DEFENSA METÁLICA TIPO SEMI-MALEÁVEL SIMPLES</v>
          </cell>
          <cell r="C313" t="str">
            <v>M</v>
          </cell>
          <cell r="D313">
            <v>82.19</v>
          </cell>
          <cell r="E313" t="str">
            <v>SIURB-I Jan/26</v>
          </cell>
        </row>
        <row r="314">
          <cell r="A314">
            <v>5090000</v>
          </cell>
          <cell r="B314" t="str">
            <v>BASE DE BRITA GRADUADA TRATADA COM CIMENTO - BGTC</v>
          </cell>
          <cell r="C314" t="str">
            <v>M3</v>
          </cell>
          <cell r="D314">
            <v>319.8</v>
          </cell>
          <cell r="E314" t="str">
            <v>SIURB-I Jan/26</v>
          </cell>
        </row>
        <row r="315">
          <cell r="A315">
            <v>5091001</v>
          </cell>
          <cell r="B315" t="str">
            <v>PAVIMENTOS PERMEÁVEIS - PERFIL PARA CALÇADAS E PASSEIOS COM PISO DE CONCRETO PRÉ-MOLDADO INTERTRAVADO DRENANTE COM INFILTRAÇÃO TOTAL</v>
          </cell>
          <cell r="C315" t="str">
            <v>M2</v>
          </cell>
          <cell r="D315">
            <v>149.57</v>
          </cell>
          <cell r="E315" t="str">
            <v>SIURB-I Jan/26</v>
          </cell>
        </row>
        <row r="316">
          <cell r="A316">
            <v>5091002</v>
          </cell>
          <cell r="B316" t="str">
            <v>PAVIMENTOS PERMEÁVEIS - PERFIL PARA ESTACIONAMENTO DE VEÍCULOS LEVES COM PISOS DE CONCRETO PRÉ-MOLDADO INTERTRAVADO DRENANTE COM INFILTRAÇÃO TOTAL</v>
          </cell>
          <cell r="C316" t="str">
            <v>M2</v>
          </cell>
          <cell r="D316">
            <v>185.33</v>
          </cell>
          <cell r="E316" t="str">
            <v>SIURB-I Jan/26</v>
          </cell>
        </row>
        <row r="317">
          <cell r="A317">
            <v>5092001</v>
          </cell>
          <cell r="B317" t="str">
            <v>INC.27 - PISO/ PASSEIO DE CONCRETO, INCLUINDO O PREPARO DA CAIXA, LASTRO DE BRITA E A MÃO DE OBRA REFERENTE AOS SERVIÇOS NO CONCRETO: LANÇAMENTO E ACABAMENTO (RIPADO E DESEMPENADO) EXCLUSIVE O FORNECIMENTO DO CONCRETO</v>
          </cell>
          <cell r="C317" t="str">
            <v>M3</v>
          </cell>
          <cell r="D317">
            <v>253.79</v>
          </cell>
          <cell r="E317" t="str">
            <v>SIURB-I Jan/26</v>
          </cell>
        </row>
        <row r="318">
          <cell r="A318">
            <v>5092002</v>
          </cell>
          <cell r="B318" t="str">
            <v>INC.27 - PISO/ PASSEIO DE CONCRETO ARMADO, INCLUINDO O PREPARO DA CAIXA, LASTRO DE BRITA, TELA METÁLICA E A MÃO DE OBRA REFERENTE AOS SERVIÇOS NO CONCRETO: LANÇAMENTO E ACABAMENTO (RIPADO E DESEMPENADO), EXCLUSIVE O FORNECIMENTO DO CONCRETO</v>
          </cell>
          <cell r="C318" t="str">
            <v>M3</v>
          </cell>
          <cell r="D318">
            <v>556.66999999999996</v>
          </cell>
          <cell r="E318" t="str">
            <v>SIURB-I Jan/26</v>
          </cell>
        </row>
        <row r="319">
          <cell r="A319">
            <v>5093000</v>
          </cell>
          <cell r="B319" t="str">
            <v>INA.01 - REVESTIMENTO DE MISTURA ASFÁLTICA TIPO SMA COM POLÍMERO E FIBRA (SEM TRANSPORTE)</v>
          </cell>
          <cell r="C319" t="str">
            <v>M3</v>
          </cell>
          <cell r="D319">
            <v>1911.08</v>
          </cell>
          <cell r="E319" t="str">
            <v>SIURB-I Jan/26</v>
          </cell>
        </row>
        <row r="320">
          <cell r="A320">
            <v>5093001</v>
          </cell>
          <cell r="B320" t="str">
            <v>MICROREVESTIMENTO A QUENTE DE MISTURA ASFÁLTICA  TIPO SMA COM POLÍMERO E FIBRA (SEM TRANSPORTE), ESPESSURA INDICADA 1,5 À 2,5CM</v>
          </cell>
          <cell r="C320" t="str">
            <v>M3</v>
          </cell>
          <cell r="D320">
            <v>1783.98</v>
          </cell>
          <cell r="E320" t="str">
            <v>SIURB-I Jan/26</v>
          </cell>
        </row>
        <row r="321">
          <cell r="A321">
            <v>5094000</v>
          </cell>
          <cell r="B321" t="str">
            <v>INA.01 - REVESTIMENTO DE MISTURA ASFÁLTICA TIPO CPA COM POLÍMERO E FIBRA (SEM TRANSPORTE)</v>
          </cell>
          <cell r="C321" t="str">
            <v>M3</v>
          </cell>
          <cell r="D321">
            <v>1259.33</v>
          </cell>
          <cell r="E321" t="str">
            <v>SIURB-I Jan/26</v>
          </cell>
        </row>
        <row r="322">
          <cell r="A322">
            <v>5095000</v>
          </cell>
          <cell r="B322" t="str">
            <v>INA.01 - REVESTIMENTO DE MISTURA ASFÁLTICA TIPO CPA COM BORRACHA (SEM TRANSPORTE)</v>
          </cell>
          <cell r="C322" t="str">
            <v>M3</v>
          </cell>
          <cell r="D322">
            <v>1181.8599999999999</v>
          </cell>
          <cell r="E322" t="str">
            <v>SIURB-I Jan/26</v>
          </cell>
        </row>
        <row r="323">
          <cell r="A323">
            <v>5096000</v>
          </cell>
          <cell r="B323" t="str">
            <v>INA.01 - REVESTIMENTO DE MISTURA ASFÁLTICA TIPO "GAP GRADED" COM POLÍMERO (SEM TRANSPORTE)</v>
          </cell>
          <cell r="C323" t="str">
            <v>M3</v>
          </cell>
          <cell r="D323">
            <v>1512.19</v>
          </cell>
          <cell r="E323" t="str">
            <v>SIURB-I Jan/26</v>
          </cell>
        </row>
        <row r="324">
          <cell r="A324">
            <v>5097000</v>
          </cell>
          <cell r="B324" t="str">
            <v>INA.01 - REVESTIMENTO DE MISTURA ASFÁLTICA TIPO "GAP GRADED" COM BORRACHA (SEM TRANSPORTE)</v>
          </cell>
          <cell r="C324" t="str">
            <v>M3</v>
          </cell>
          <cell r="D324">
            <v>1456.58</v>
          </cell>
          <cell r="E324" t="str">
            <v>SIURB-I Jan/26</v>
          </cell>
        </row>
        <row r="325">
          <cell r="A325">
            <v>5099001</v>
          </cell>
          <cell r="B325" t="str">
            <v>BASE BETUMINOSA DE MATERIAIS PROVENIENTES DA FRESAGEM DE PAVIMENTOS ASFÁLTICOS (RAP) RECICLADO EM USINA MÓVEL COM ATÉ 3% DE EMULSÃO MODIFICADA COM POLÍMERO, FORNECIMENTO E APLICAÇÃO, NÃO INCLUI TRANSPORTE ATÉ O LOCAL DOS SERVIÇOS, CAMADA ACABADA</v>
          </cell>
          <cell r="C325" t="str">
            <v>M3</v>
          </cell>
          <cell r="D325">
            <v>542.91</v>
          </cell>
          <cell r="E325" t="str">
            <v>SIURB-I Jan/26</v>
          </cell>
        </row>
        <row r="326">
          <cell r="A326">
            <v>5099002</v>
          </cell>
          <cell r="B326" t="str">
            <v xml:space="preserve">BASE BETUMINOSA DE MATERIAIS PROVENIENTES DOS RESÍDUOS SÓLIDOS DA CONSTRUÇÃO CIVIL (RCC) E/OU DA FRESAGEM DE PAVIMENTOS ASFÁLTICOS (RAP) RECICLADO EM USINA MÓVEL COM ATÉ 3% DE CAP, FORNECIMENTO E APLICAÇÃO, NÃO INCLUI TRANSPORTE ATÉ O LOCAL DOS SERVIÇOS, </v>
          </cell>
          <cell r="C326" t="str">
            <v>M3</v>
          </cell>
          <cell r="D326">
            <v>679.62</v>
          </cell>
          <cell r="E326" t="str">
            <v>SIURB-I Jan/26</v>
          </cell>
        </row>
        <row r="327">
          <cell r="A327">
            <v>5099003</v>
          </cell>
          <cell r="B327" t="str">
            <v>INA.01 - REVESTIMENTO DE MISTURA ASFÁLTICA COM POLÍMERO - FAIXA III (SEM TRANSPORTE)</v>
          </cell>
          <cell r="C327" t="str">
            <v>M3</v>
          </cell>
          <cell r="D327">
            <v>1474.48</v>
          </cell>
          <cell r="E327" t="str">
            <v>SIURB-I Jan/26</v>
          </cell>
        </row>
        <row r="328">
          <cell r="A328">
            <v>5099004</v>
          </cell>
          <cell r="B328" t="str">
            <v>INA.01 - REVESTIMENTO DE CONCRETO ASFÁLTICO USINADO MORNO ( SEM TRANSPORTE)</v>
          </cell>
          <cell r="C328" t="str">
            <v>M3</v>
          </cell>
          <cell r="D328">
            <v>1133.23</v>
          </cell>
          <cell r="E328" t="str">
            <v>SIURB-I Jan/26</v>
          </cell>
        </row>
        <row r="329">
          <cell r="A329">
            <v>5099005</v>
          </cell>
          <cell r="B329" t="str">
            <v>MICRO REVESTIMENTO ASFÁLTICO À FRIO COM EMULSÃO MODIFICADA COM POLÍMERO, COM TAXA MÉDIA DE APLICAÇÃO DE 12 KG/M2 CONFORME NORMA DNIT 035/2018 - ES</v>
          </cell>
          <cell r="C329" t="str">
            <v>M2</v>
          </cell>
          <cell r="D329">
            <v>19</v>
          </cell>
          <cell r="E329" t="str">
            <v>SIURB-I Jan/26</v>
          </cell>
        </row>
        <row r="330">
          <cell r="A330">
            <v>5099006</v>
          </cell>
          <cell r="B330" t="str">
            <v>SELAGEM DE TRINCAS À QUENTE COM EQUIPAMENTO SELA TRINCA ACOPLADO AO CAMINHÃO CARROCERIA DE MADEIRA</v>
          </cell>
          <cell r="C330" t="str">
            <v>KG</v>
          </cell>
          <cell r="D330">
            <v>19.04</v>
          </cell>
          <cell r="E330" t="str">
            <v>SIURB-I Jan/26</v>
          </cell>
        </row>
        <row r="331">
          <cell r="A331">
            <v>5099007</v>
          </cell>
          <cell r="B331" t="str">
            <v>CONCRETO ASFÁLTICO RECICLADO EM USINA FIXA COM 3% DE CAP - FORNECIMENTO E APLICAÇÃO (EXCLUSIVE TRANSPORTE)</v>
          </cell>
          <cell r="C331" t="str">
            <v>M3</v>
          </cell>
          <cell r="D331">
            <v>678.05</v>
          </cell>
          <cell r="E331" t="str">
            <v>SIURB-I Jan/26</v>
          </cell>
        </row>
        <row r="332">
          <cell r="A332">
            <v>5099102</v>
          </cell>
          <cell r="B332" t="str">
            <v>REMENDO EM CONCRETO ASFÁLTICO</v>
          </cell>
          <cell r="C332" t="str">
            <v>M3</v>
          </cell>
          <cell r="D332">
            <v>1474.38</v>
          </cell>
          <cell r="E332" t="str">
            <v>SIURB-I Jan/26</v>
          </cell>
        </row>
        <row r="333">
          <cell r="A333">
            <v>5102001</v>
          </cell>
          <cell r="B333" t="str">
            <v>FORNECIMENTO E INSTALAÇÃO DE DEFENSA METÁLICA MALEÁVEL DUPLA COM POSTE ENGASTADO</v>
          </cell>
          <cell r="C333" t="str">
            <v>M</v>
          </cell>
          <cell r="D333">
            <v>983.95</v>
          </cell>
          <cell r="E333" t="str">
            <v>SIURB-I Jan/26</v>
          </cell>
        </row>
        <row r="334">
          <cell r="A334">
            <v>5102002</v>
          </cell>
          <cell r="B334" t="str">
            <v>FORNECIMENTO E INSTALAÇÃO DE DEFENSA METÁLICA MALEÁVEL DUPLA COM POSTE REMOVÍVEL E CHUMBAMENTO QUÍMICO</v>
          </cell>
          <cell r="C334" t="str">
            <v>M</v>
          </cell>
          <cell r="D334">
            <v>1065.98</v>
          </cell>
          <cell r="E334" t="str">
            <v>SIURB-I Jan/26</v>
          </cell>
        </row>
        <row r="335">
          <cell r="A335">
            <v>5102003</v>
          </cell>
          <cell r="B335" t="str">
            <v>FORNECIMENTO E INSTALAÇÃO DE DEFENSA METÁLICA MALEÁVEL SIMPLES COM POSTE ENGASTADO</v>
          </cell>
          <cell r="C335" t="str">
            <v>M</v>
          </cell>
          <cell r="D335">
            <v>646.5</v>
          </cell>
          <cell r="E335" t="str">
            <v>SIURB-I Jan/26</v>
          </cell>
        </row>
        <row r="336">
          <cell r="A336">
            <v>5102004</v>
          </cell>
          <cell r="B336" t="str">
            <v>FORNECIMENTO E INSTALAÇÃO DE DEFENSA METÁLICA MALEÁVEL SIMPLES COM POSTE REMOVÍVEL E CHUMBAMENTO QUÍMICO</v>
          </cell>
          <cell r="C336" t="str">
            <v>M</v>
          </cell>
          <cell r="D336">
            <v>849.25</v>
          </cell>
          <cell r="E336" t="str">
            <v>SIURB-I Jan/26</v>
          </cell>
        </row>
        <row r="337">
          <cell r="A337">
            <v>5102005</v>
          </cell>
          <cell r="B337" t="str">
            <v>FORNECIMENTO E INSTALAÇÃO DE DEFENSA METÁLICA SEMIMALEÁVEL DUPLA COM POSTE ENGASTADO</v>
          </cell>
          <cell r="C337" t="str">
            <v>M</v>
          </cell>
          <cell r="D337">
            <v>809.52</v>
          </cell>
          <cell r="E337" t="str">
            <v>SIURB-I Jan/26</v>
          </cell>
        </row>
        <row r="338">
          <cell r="A338">
            <v>5102006</v>
          </cell>
          <cell r="B338" t="str">
            <v>FORNECIMENTO E INSTALAÇÃO DE DEFENSA METÁLICA SEMIMALEÁVEL DUPLA COM POSTE REMOVÍVEL E CHUMBAMENTO QUÍMICO</v>
          </cell>
          <cell r="C338" t="str">
            <v>M</v>
          </cell>
          <cell r="D338">
            <v>922.18</v>
          </cell>
          <cell r="E338" t="str">
            <v>SIURB-I Jan/26</v>
          </cell>
        </row>
        <row r="339">
          <cell r="A339">
            <v>5102007</v>
          </cell>
          <cell r="B339" t="str">
            <v>FORNECIMENTO E INSTALAÇÃO DE DEFENSA METÁLICA SEMIMALEÁVEL SIMPLES COM POSTE REMOVÍVEL E CHUMBAMENTO QUÍMICO</v>
          </cell>
          <cell r="C339" t="str">
            <v>M</v>
          </cell>
          <cell r="D339">
            <v>574.42999999999995</v>
          </cell>
          <cell r="E339" t="str">
            <v>SIURB-I Jan/26</v>
          </cell>
        </row>
        <row r="340">
          <cell r="A340">
            <v>5104001</v>
          </cell>
          <cell r="B340" t="str">
            <v>PAINEL DE MENSAGEM VARIÁVEL MÓVEL 1800 x 2800 MM</v>
          </cell>
          <cell r="C340" t="str">
            <v>MÊS</v>
          </cell>
          <cell r="D340">
            <v>9898.2000000000007</v>
          </cell>
          <cell r="E340" t="str">
            <v>SIURB-I Jan/26</v>
          </cell>
        </row>
        <row r="341">
          <cell r="A341">
            <v>5104002</v>
          </cell>
          <cell r="B341" t="str">
            <v>PAINEL DE MENSAGEM VARIÁVEL MÓVEL 900 x 1800 MM</v>
          </cell>
          <cell r="C341" t="str">
            <v>MÊS</v>
          </cell>
          <cell r="D341">
            <v>8700.34</v>
          </cell>
          <cell r="E341" t="str">
            <v>SIURB-I Jan/26</v>
          </cell>
        </row>
        <row r="342">
          <cell r="A342">
            <v>5105002</v>
          </cell>
          <cell r="B342" t="str">
            <v>REMANEJAMENTO DE PLACAS DE SINALIZAÇÃO VERTICAL VIÁRIA</v>
          </cell>
          <cell r="C342" t="str">
            <v>UN</v>
          </cell>
          <cell r="D342">
            <v>86.94</v>
          </cell>
          <cell r="E342" t="str">
            <v>SIURB-I Jan/26</v>
          </cell>
        </row>
        <row r="343">
          <cell r="A343">
            <v>5105003</v>
          </cell>
          <cell r="B343" t="str">
            <v>RETIRADA DE PLACAS DE SINALIZAÇÃO VERTICAL VIÁRIA</v>
          </cell>
          <cell r="C343" t="str">
            <v>UN</v>
          </cell>
          <cell r="D343">
            <v>47.15</v>
          </cell>
          <cell r="E343" t="str">
            <v>SIURB-I Jan/26</v>
          </cell>
        </row>
        <row r="344">
          <cell r="A344">
            <v>5107001</v>
          </cell>
          <cell r="B344" t="str">
            <v>IN.07 - REMOÇÃO DE TACHA/TACHÕES</v>
          </cell>
          <cell r="C344" t="str">
            <v>UN</v>
          </cell>
          <cell r="D344">
            <v>16.579999999999998</v>
          </cell>
          <cell r="E344" t="str">
            <v>SIURB-I Jan/26</v>
          </cell>
        </row>
        <row r="345">
          <cell r="A345">
            <v>5107002</v>
          </cell>
          <cell r="B345" t="str">
            <v>IN.07 - TACHA TIPO I BIDIRECIONAL REFLETIVA</v>
          </cell>
          <cell r="C345" t="str">
            <v>UM</v>
          </cell>
          <cell r="D345">
            <v>29.06</v>
          </cell>
          <cell r="E345" t="str">
            <v>SIURB-I Jan/26</v>
          </cell>
        </row>
        <row r="346">
          <cell r="A346">
            <v>5107003</v>
          </cell>
          <cell r="B346" t="str">
            <v>IN.07 - TACHA TIPO I MONODIRECIONAL REFLETIVA</v>
          </cell>
          <cell r="C346" t="str">
            <v>UN</v>
          </cell>
          <cell r="D346">
            <v>26.98</v>
          </cell>
          <cell r="E346" t="str">
            <v>SIURB-I Jan/26</v>
          </cell>
        </row>
        <row r="347">
          <cell r="A347">
            <v>5107004</v>
          </cell>
          <cell r="B347" t="str">
            <v>IN.07 - TACHÃO TIPO I BIDIRECIONAL</v>
          </cell>
          <cell r="C347" t="str">
            <v>UN</v>
          </cell>
          <cell r="D347">
            <v>53.93</v>
          </cell>
          <cell r="E347" t="str">
            <v>SIURB-I Jan/26</v>
          </cell>
        </row>
        <row r="348">
          <cell r="A348">
            <v>5107005</v>
          </cell>
          <cell r="B348" t="str">
            <v>IN.07 - TACHÃO TIPO I MONODIRECIONAL</v>
          </cell>
          <cell r="C348" t="str">
            <v>UN</v>
          </cell>
          <cell r="D348">
            <v>52.77</v>
          </cell>
          <cell r="E348" t="str">
            <v>SIURB-I Jan/26</v>
          </cell>
        </row>
        <row r="349">
          <cell r="A349">
            <v>5108001</v>
          </cell>
          <cell r="B349" t="str">
            <v>BOTOEIRA CONVENCIONAL PARA PEDESTRE</v>
          </cell>
          <cell r="C349" t="str">
            <v>UN</v>
          </cell>
          <cell r="D349">
            <v>456.17</v>
          </cell>
          <cell r="E349" t="str">
            <v>SIURB-I Jan/26</v>
          </cell>
        </row>
        <row r="350">
          <cell r="A350">
            <v>5110001</v>
          </cell>
          <cell r="B350" t="str">
            <v>BASE DE BRITA GRADUADA SIMPLES - BGS</v>
          </cell>
          <cell r="C350" t="str">
            <v>M3</v>
          </cell>
          <cell r="D350">
            <v>250.38</v>
          </cell>
          <cell r="E350" t="str">
            <v>SIURB-I Jan/26</v>
          </cell>
        </row>
        <row r="351">
          <cell r="A351">
            <v>5111001</v>
          </cell>
          <cell r="B351" t="str">
            <v>DEMOLIÇÃO DE PASSEIO COM MARTELETE ATÉ 30KG</v>
          </cell>
          <cell r="C351" t="str">
            <v>M3</v>
          </cell>
          <cell r="D351">
            <v>100.66</v>
          </cell>
          <cell r="E351" t="str">
            <v>SIURB-I Jan/26</v>
          </cell>
        </row>
        <row r="352">
          <cell r="A352">
            <v>5111002</v>
          </cell>
          <cell r="B352" t="str">
            <v>DEMOLIÇÃO DE PAVIMENTO RÍGIDO DE CONCRETO ARMADO</v>
          </cell>
          <cell r="C352" t="str">
            <v>M3</v>
          </cell>
          <cell r="D352">
            <v>749.31</v>
          </cell>
          <cell r="E352" t="str">
            <v>SIURB-I Jan/26</v>
          </cell>
        </row>
        <row r="353">
          <cell r="A353">
            <v>5112001</v>
          </cell>
          <cell r="B353" t="str">
            <v>CANTEIRO AVANÇADO PARA ABRIGO TIPO BRT COM VIGILÂNCIA E TAPUME METÁLICO COM REAPROVEITAMENTO DE 3 USOS DO MATERIAL</v>
          </cell>
          <cell r="C353" t="str">
            <v>MÊS</v>
          </cell>
          <cell r="D353">
            <v>55243.82</v>
          </cell>
          <cell r="E353" t="str">
            <v>SIURB-I Jan/26</v>
          </cell>
        </row>
        <row r="354">
          <cell r="A354">
            <v>5112002</v>
          </cell>
          <cell r="B354" t="str">
            <v>ESTRUTURA METÁLICA MODULAR PARA ABRIGOS DE TRANSPORTE URBANO TIPO BRT - BENEFICIAMENTO DO AÇO</v>
          </cell>
          <cell r="C354" t="str">
            <v>KG</v>
          </cell>
          <cell r="D354">
            <v>27.83</v>
          </cell>
          <cell r="E354" t="str">
            <v>SIURB-I Jan/26</v>
          </cell>
        </row>
        <row r="355">
          <cell r="A355">
            <v>5112003</v>
          </cell>
          <cell r="B355" t="str">
            <v>ESTRUTURA METÁLICA MODULAR PARA ABRIGOS DE TRANSPORTE URBANO TIPO BRT - PRÉ-MONTAGEM E TRANSPORTE</v>
          </cell>
          <cell r="C355" t="str">
            <v>KG</v>
          </cell>
          <cell r="D355">
            <v>13.83</v>
          </cell>
          <cell r="E355" t="str">
            <v>SIURB-I Jan/26</v>
          </cell>
        </row>
        <row r="356">
          <cell r="A356">
            <v>5112004</v>
          </cell>
          <cell r="B356" t="str">
            <v>ESTRUTURA METÁLICA MODULAR PARA ABRIGOS DE TRANSPORTE URBANO TIPO BRT - DESMONTAGEM, MONTAGEM E COMISSIONAMENTO DE ESTRUTURAS METÁLICAS</v>
          </cell>
          <cell r="C356" t="str">
            <v>KG</v>
          </cell>
          <cell r="D356">
            <v>25.81</v>
          </cell>
          <cell r="E356" t="str">
            <v>SIURB-I Jan/26</v>
          </cell>
        </row>
        <row r="357">
          <cell r="A357">
            <v>5112005</v>
          </cell>
          <cell r="B357" t="str">
            <v>ESTRUTURA METÁLICA MODULAR PARA ABRIGOS DE TRANSPORTE URBANO TIPO BRT - JATEAMENTO DE ESTRUTURA METÁLICA</v>
          </cell>
          <cell r="C357" t="str">
            <v>M2</v>
          </cell>
          <cell r="D357">
            <v>7.59</v>
          </cell>
          <cell r="E357" t="str">
            <v>SIURB-I Jan/26</v>
          </cell>
        </row>
        <row r="358">
          <cell r="A358">
            <v>5112006</v>
          </cell>
          <cell r="B358" t="str">
            <v>ESTRUTURA METÁLICA MODULAR PARA ABRIGOS DE TRANSPORTE URBANO TIPO BRT - FUNDO PREPARADOR DE PINTURA DE CROMATO DE ZINCO DUAS DEMÃOS</v>
          </cell>
          <cell r="C358" t="str">
            <v>M2</v>
          </cell>
          <cell r="D358">
            <v>26.59</v>
          </cell>
          <cell r="E358" t="str">
            <v>SIURB-I Jan/26</v>
          </cell>
        </row>
        <row r="359">
          <cell r="A359">
            <v>5112007</v>
          </cell>
          <cell r="B359" t="str">
            <v>ESTRUTURA METÁLICA MODULAR PARA ABRIGOS DE TRANSPORTE URBANO TIPO BRT - PINTURA DE ACABAMENTO COM TINTA EPÓXI DUAS DEMÃOS</v>
          </cell>
          <cell r="C359" t="str">
            <v>M2</v>
          </cell>
          <cell r="D359">
            <v>37.85</v>
          </cell>
          <cell r="E359" t="str">
            <v>SIURB-I Jan/26</v>
          </cell>
        </row>
        <row r="360">
          <cell r="A360">
            <v>5112008</v>
          </cell>
          <cell r="B360" t="str">
            <v>ESTRUTURA METÁLICA MODULAR PARA ABRIGOS DE TRANSPORTE URBANO TIPO BRT - PINTURA CATÓDICA DE PROTEÇÃO DE ESTRUTURAS (GALVANIZAÇÃO A FRIO)</v>
          </cell>
          <cell r="C360" t="str">
            <v>M2</v>
          </cell>
          <cell r="D360">
            <v>78.7</v>
          </cell>
          <cell r="E360" t="str">
            <v>SIURB-I Jan/26</v>
          </cell>
        </row>
        <row r="361">
          <cell r="A361">
            <v>5117001</v>
          </cell>
          <cell r="B361" t="str">
            <v>CARGA DE PNEUS EM CAMINHÃO</v>
          </cell>
          <cell r="C361" t="str">
            <v>TON</v>
          </cell>
          <cell r="D361">
            <v>27.96</v>
          </cell>
          <cell r="E361" t="str">
            <v>SIURB-I Jan/26</v>
          </cell>
        </row>
        <row r="362">
          <cell r="A362">
            <v>5119001</v>
          </cell>
          <cell r="B362" t="str">
            <v>NP.01 - PAVIMENTO ESTRUTURAL DE CONCRETO ARMADO - FCTM,K = 4,2 MPA</v>
          </cell>
          <cell r="C362" t="str">
            <v>M3</v>
          </cell>
          <cell r="D362">
            <v>735.79</v>
          </cell>
          <cell r="E362" t="str">
            <v>SIURB-I Jan/26</v>
          </cell>
        </row>
        <row r="363">
          <cell r="A363">
            <v>5119002</v>
          </cell>
          <cell r="B363" t="str">
            <v>NP.01 - PAVIMENTO ESTRUTURAL DE CONCRETO ARMADO - FCTM,K = 4,5 MPA</v>
          </cell>
          <cell r="C363" t="str">
            <v>M3</v>
          </cell>
          <cell r="D363">
            <v>706.73</v>
          </cell>
          <cell r="E363" t="str">
            <v>SIURB-I Jan/26</v>
          </cell>
        </row>
        <row r="364">
          <cell r="A364">
            <v>6000000</v>
          </cell>
          <cell r="B364" t="str">
            <v>CANALIZAÇÃO DE TUBOS</v>
          </cell>
          <cell r="E364" t="str">
            <v>SIURB-I Jan/26</v>
          </cell>
        </row>
        <row r="365">
          <cell r="A365">
            <v>6001000</v>
          </cell>
          <cell r="B365" t="str">
            <v>ARRANCAMENTO E REMOÇÃO DE CANALIZAÇÃO, 30,0CM &lt; 0 &lt; OU = A 60CM</v>
          </cell>
          <cell r="C365" t="str">
            <v>M</v>
          </cell>
          <cell r="D365">
            <v>133.29</v>
          </cell>
          <cell r="E365" t="str">
            <v>SIURB-I Jan/26</v>
          </cell>
        </row>
        <row r="366">
          <cell r="A366">
            <v>6002000</v>
          </cell>
          <cell r="B366" t="str">
            <v>ARRANCAMENTO E REMOÇÃO DE CANALIZAÇÃO 0 &gt; 60CM</v>
          </cell>
          <cell r="C366" t="str">
            <v>M</v>
          </cell>
          <cell r="D366">
            <v>303.95999999999998</v>
          </cell>
          <cell r="E366" t="str">
            <v>SIURB-I Jan/26</v>
          </cell>
        </row>
        <row r="367">
          <cell r="A367">
            <v>6003000</v>
          </cell>
          <cell r="B367" t="str">
            <v>ESCORAMENTO DESCONTÍNUO DE MADEIRA PARA CANALIZAÇÃO DE TUBOS</v>
          </cell>
          <cell r="C367" t="str">
            <v>M2</v>
          </cell>
          <cell r="D367">
            <v>78.05</v>
          </cell>
          <cell r="E367" t="str">
            <v>SIURB-I Jan/26</v>
          </cell>
        </row>
        <row r="368">
          <cell r="A368">
            <v>6004000</v>
          </cell>
          <cell r="B368" t="str">
            <v>ESCORAMENTO CONTÍNUO DE MADEIRA PARA CANALIZAÇÃO DE TUBOS</v>
          </cell>
          <cell r="C368" t="str">
            <v>M2</v>
          </cell>
          <cell r="D368">
            <v>135.44</v>
          </cell>
          <cell r="E368" t="str">
            <v>SIURB-I Jan/26</v>
          </cell>
        </row>
        <row r="369">
          <cell r="A369">
            <v>6005000</v>
          </cell>
          <cell r="B369" t="str">
            <v>IHD.23 - LASTRO DE BRITA E PÓ DE PEDRA</v>
          </cell>
          <cell r="C369" t="str">
            <v>M3</v>
          </cell>
          <cell r="D369">
            <v>277.89999999999998</v>
          </cell>
          <cell r="E369" t="str">
            <v>SIURB-I Jan/26</v>
          </cell>
        </row>
        <row r="370">
          <cell r="A370">
            <v>6006000</v>
          </cell>
          <cell r="B370" t="str">
            <v>IHD.23 - LASTRO DE CONCRETO FCK=10MPA</v>
          </cell>
          <cell r="C370" t="str">
            <v>M3</v>
          </cell>
          <cell r="D370">
            <v>503.96</v>
          </cell>
          <cell r="E370" t="str">
            <v>SIURB-I Jan/26</v>
          </cell>
        </row>
        <row r="371">
          <cell r="A371">
            <v>6007000</v>
          </cell>
          <cell r="B371" t="str">
            <v>FORNECIMENTO E ASSENTAMENTO DE TUBOS DE CONCRETO SIMPLES - DIÂMETRO 30CM</v>
          </cell>
          <cell r="C371" t="str">
            <v>M</v>
          </cell>
          <cell r="D371">
            <v>72.3</v>
          </cell>
          <cell r="E371" t="str">
            <v>SIURB-I Jan/26</v>
          </cell>
        </row>
        <row r="372">
          <cell r="A372">
            <v>6008000</v>
          </cell>
          <cell r="B372" t="str">
            <v>FORNECIMENTO E ASSENTAMENTO DE TUBOS DE CONCRETO SIMPLES - DIÂMETRO 40CM</v>
          </cell>
          <cell r="C372" t="str">
            <v>M</v>
          </cell>
          <cell r="D372">
            <v>104.23</v>
          </cell>
          <cell r="E372" t="str">
            <v>SIURB-I Jan/26</v>
          </cell>
        </row>
        <row r="373">
          <cell r="A373">
            <v>6009000</v>
          </cell>
          <cell r="B373" t="str">
            <v>FORNECIMENTO E ASSENTAMENTO DE TUBOS DE CONCRETO SIMPLES - DIÂMETRO 50CM</v>
          </cell>
          <cell r="C373" t="str">
            <v>M</v>
          </cell>
          <cell r="D373">
            <v>141.08000000000001</v>
          </cell>
          <cell r="E373" t="str">
            <v>SIURB-I Jan/26</v>
          </cell>
        </row>
        <row r="374">
          <cell r="A374">
            <v>6010000</v>
          </cell>
          <cell r="B374" t="str">
            <v>FORNECIMENTO E ASSENTAMENTO DE TUBOS DE CONCRETO ARMADO, DIÂMETRO 60CM</v>
          </cell>
          <cell r="C374" t="str">
            <v>.</v>
          </cell>
          <cell r="D374" t="str">
            <v>.</v>
          </cell>
          <cell r="E374" t="str">
            <v>SIURB-I Jan/26</v>
          </cell>
        </row>
        <row r="375">
          <cell r="A375">
            <v>6010001</v>
          </cell>
          <cell r="B375" t="str">
            <v>FORNECIMENTO E ASSENTAMENTO DE TUBOS DE CONCRETO ARMADO, DIÂMETRO 60CM - TIPO PA-2</v>
          </cell>
          <cell r="C375" t="str">
            <v>M</v>
          </cell>
          <cell r="D375">
            <v>216.39</v>
          </cell>
          <cell r="E375" t="str">
            <v>SIURB-I Jan/26</v>
          </cell>
        </row>
        <row r="376">
          <cell r="A376">
            <v>6010002</v>
          </cell>
          <cell r="B376" t="str">
            <v>FORNECIMENTO E ASSENTAMENTO DE TUBOS DE CONCRETO ARMADO, DIÂMETRO 60CM - TIPO PA-3</v>
          </cell>
          <cell r="C376" t="str">
            <v>M</v>
          </cell>
          <cell r="D376">
            <v>327.48</v>
          </cell>
          <cell r="E376" t="str">
            <v>SIURB-I Jan/26</v>
          </cell>
        </row>
        <row r="377">
          <cell r="A377">
            <v>6011000</v>
          </cell>
          <cell r="B377" t="str">
            <v>FORNECIMENTO E ASSENTAMENTO DE TUBO DE CONCRETO ARMADO, DIÂMETRO 70CM</v>
          </cell>
          <cell r="C377" t="str">
            <v>.</v>
          </cell>
          <cell r="D377" t="str">
            <v>.</v>
          </cell>
          <cell r="E377" t="str">
            <v>SIURB-I Jan/26</v>
          </cell>
        </row>
        <row r="378">
          <cell r="A378">
            <v>6011001</v>
          </cell>
          <cell r="B378" t="str">
            <v>FORNECIMENTO E ASSENTAMENTO DE TUBO DE CONCRETO ARMADO, DIÂMETRO 70CM - TIPO PA-2</v>
          </cell>
          <cell r="C378" t="str">
            <v>M</v>
          </cell>
          <cell r="D378">
            <v>280.24</v>
          </cell>
          <cell r="E378" t="str">
            <v>SIURB-I Jan/26</v>
          </cell>
        </row>
        <row r="379">
          <cell r="A379">
            <v>6011002</v>
          </cell>
          <cell r="B379" t="str">
            <v>FORNECIMENTO E ASSENTAMENTO DE TUBO DE CONCRETO ARMADO, DIÂMETRO 70CM - TIPO PA-3</v>
          </cell>
          <cell r="C379" t="str">
            <v>M</v>
          </cell>
          <cell r="D379">
            <v>324.05</v>
          </cell>
          <cell r="E379" t="str">
            <v>SIURB-I Jan/26</v>
          </cell>
        </row>
        <row r="380">
          <cell r="A380">
            <v>6012000</v>
          </cell>
          <cell r="B380" t="str">
            <v>FORNECIMENTO E ASSENTAMENTO DE TUBOS DE CONCRETO ARMADO, DIÂMETRO 80CM</v>
          </cell>
          <cell r="C380" t="str">
            <v>.</v>
          </cell>
          <cell r="D380" t="str">
            <v>.</v>
          </cell>
          <cell r="E380" t="str">
            <v>SIURB-I Jan/26</v>
          </cell>
        </row>
        <row r="381">
          <cell r="A381">
            <v>6012001</v>
          </cell>
          <cell r="B381" t="str">
            <v>FORNECIMENTO E ASSENTAMENTO DE TUBOS DE CONCRETO ARMADO, DIÂMETRO 80CM - TIPO PA-2</v>
          </cell>
          <cell r="C381" t="str">
            <v>M</v>
          </cell>
          <cell r="D381">
            <v>423.8</v>
          </cell>
          <cell r="E381" t="str">
            <v>SIURB-I Jan/26</v>
          </cell>
        </row>
        <row r="382">
          <cell r="A382">
            <v>6012002</v>
          </cell>
          <cell r="B382" t="str">
            <v>FORNECIMENTO E ASSENTAMENTO DE TUBOS DE CONCRETO ARMADO, DIÂMETRO 80CM - TIPO PA-3</v>
          </cell>
          <cell r="C382" t="str">
            <v>M</v>
          </cell>
          <cell r="D382">
            <v>513.82000000000005</v>
          </cell>
          <cell r="E382" t="str">
            <v>SIURB-I Jan/26</v>
          </cell>
        </row>
        <row r="383">
          <cell r="A383">
            <v>6013000</v>
          </cell>
          <cell r="B383" t="str">
            <v>FORNECIMENTO E ASSENTAMENTO DE TUBOS DE CONCRETO ARMADO, DIÂMETRO 90CM</v>
          </cell>
          <cell r="C383" t="str">
            <v>.</v>
          </cell>
          <cell r="D383" t="str">
            <v>.</v>
          </cell>
          <cell r="E383" t="str">
            <v>SIURB-I Jan/26</v>
          </cell>
        </row>
        <row r="384">
          <cell r="A384">
            <v>6013001</v>
          </cell>
          <cell r="B384" t="str">
            <v>FORNECIMENTO E ASSENTAMENTO DE TUBOS DE CONCRETO ARMADO, DIÂMETRO 90CM - TIPO PA-2</v>
          </cell>
          <cell r="C384" t="str">
            <v>M</v>
          </cell>
          <cell r="D384">
            <v>483.99</v>
          </cell>
          <cell r="E384" t="str">
            <v>SIURB-I Jan/26</v>
          </cell>
        </row>
        <row r="385">
          <cell r="A385">
            <v>6013002</v>
          </cell>
          <cell r="B385" t="str">
            <v>FORNECIMENTO E ASSENTAMENTO DE TUBOS DE CONCRETO ARMADO, DIÂMETRO 90CM - TIPO PA-3</v>
          </cell>
          <cell r="C385" t="str">
            <v>M</v>
          </cell>
          <cell r="D385">
            <v>550.91</v>
          </cell>
          <cell r="E385" t="str">
            <v>SIURB-I Jan/26</v>
          </cell>
        </row>
        <row r="386">
          <cell r="A386">
            <v>6014000</v>
          </cell>
          <cell r="B386" t="str">
            <v>FORNECIMENTO E ASSENTAMENTO DE TUBOS DE CONCRETO ARMADO, DIÂMETRO 100CM</v>
          </cell>
          <cell r="C386" t="str">
            <v>.</v>
          </cell>
          <cell r="D386" t="str">
            <v>.</v>
          </cell>
          <cell r="E386" t="str">
            <v>SIURB-I Jan/26</v>
          </cell>
        </row>
        <row r="387">
          <cell r="A387">
            <v>6014001</v>
          </cell>
          <cell r="B387" t="str">
            <v>FORNECIMENTO E ASSENTAMENTO DE TUBOS DE CONCRETO ARMADO, DIÂMETRO 100CM - TIPO PA-2</v>
          </cell>
          <cell r="C387" t="str">
            <v>M</v>
          </cell>
          <cell r="D387">
            <v>572.29</v>
          </cell>
          <cell r="E387" t="str">
            <v>SIURB-I Jan/26</v>
          </cell>
        </row>
        <row r="388">
          <cell r="A388">
            <v>6014002</v>
          </cell>
          <cell r="B388" t="str">
            <v>FORNECIMENTO E ASSENTAMENTO DE TUBOS DE CONCRETO ARMADO, DIÂMETRO 100CM - TIPO PA-3</v>
          </cell>
          <cell r="C388" t="str">
            <v>M</v>
          </cell>
          <cell r="D388">
            <v>729.97</v>
          </cell>
          <cell r="E388" t="str">
            <v>SIURB-I Jan/26</v>
          </cell>
        </row>
        <row r="389">
          <cell r="A389">
            <v>6016000</v>
          </cell>
          <cell r="B389" t="str">
            <v>FORNECIMENTO E ASSENTAMENTO DE TUBOS DE CONCRETO ARMADO, DIÂMETRO 120CM</v>
          </cell>
          <cell r="C389" t="str">
            <v>.</v>
          </cell>
          <cell r="D389" t="str">
            <v>.</v>
          </cell>
          <cell r="E389" t="str">
            <v>SIURB-I Jan/26</v>
          </cell>
        </row>
        <row r="390">
          <cell r="A390">
            <v>6016001</v>
          </cell>
          <cell r="B390" t="str">
            <v>FORNECIMENTO E ASSENTAMENTO DE TUBOS DE CONCRETO ARMADO, DIÂMETRO 120CM - TIPO PA-2</v>
          </cell>
          <cell r="C390" t="str">
            <v>M</v>
          </cell>
          <cell r="D390">
            <v>874.22</v>
          </cell>
          <cell r="E390" t="str">
            <v>SIURB-I Jan/26</v>
          </cell>
        </row>
        <row r="391">
          <cell r="A391">
            <v>6016002</v>
          </cell>
          <cell r="B391" t="str">
            <v>FORNECIMENTO E ASSENTAMENTO DE TUBOS DE CONCRETO ARMADO, DIÂMETRO 120CM - TIPO PA-3</v>
          </cell>
          <cell r="C391" t="str">
            <v>M</v>
          </cell>
          <cell r="D391">
            <v>1075.44</v>
          </cell>
          <cell r="E391" t="str">
            <v>SIURB-I Jan/26</v>
          </cell>
        </row>
        <row r="392">
          <cell r="A392">
            <v>6017000</v>
          </cell>
          <cell r="B392" t="str">
            <v>FORNECIMENTO E ASSENTAMENTO DE TUBOS DE CONCRETO ARMADO, DIÂMETRO 150CM</v>
          </cell>
          <cell r="C392" t="str">
            <v>.</v>
          </cell>
          <cell r="D392" t="str">
            <v>.</v>
          </cell>
          <cell r="E392" t="str">
            <v>SIURB-I Jan/26</v>
          </cell>
        </row>
        <row r="393">
          <cell r="A393">
            <v>6017001</v>
          </cell>
          <cell r="B393" t="str">
            <v>FORNECIMENTO E ASSENTAMENTO DE TUBOS DE CONCRETO ARMADO, DIÂMETRO 150CM - TIPO PA-2</v>
          </cell>
          <cell r="C393" t="str">
            <v>M</v>
          </cell>
          <cell r="D393">
            <v>1188.17</v>
          </cell>
          <cell r="E393" t="str">
            <v>SIURB-I Jan/26</v>
          </cell>
        </row>
        <row r="394">
          <cell r="A394">
            <v>6017002</v>
          </cell>
          <cell r="B394" t="str">
            <v>FORNECIMENTO E ASSENTAMENTO DE TUBOS DE CONCRETO ARMADO, DIÂMETRO 150CM - TIPO PA-3</v>
          </cell>
          <cell r="C394" t="str">
            <v>M</v>
          </cell>
          <cell r="D394">
            <v>1490.37</v>
          </cell>
          <cell r="E394" t="str">
            <v>SIURB-I Jan/26</v>
          </cell>
        </row>
        <row r="395">
          <cell r="A395">
            <v>6017003</v>
          </cell>
          <cell r="B395" t="str">
            <v>FORNECIMENTO E ASSENTAMENTO DE TUBO EM POLIETILENO DE ALTA RESISTÊNCIA PEAD, COR PRETA, COM DN 300MM</v>
          </cell>
          <cell r="C395" t="str">
            <v>M</v>
          </cell>
          <cell r="D395">
            <v>150.72999999999999</v>
          </cell>
          <cell r="E395" t="str">
            <v>SIURB-I Jan/26</v>
          </cell>
        </row>
        <row r="396">
          <cell r="A396">
            <v>6017004</v>
          </cell>
          <cell r="B396" t="str">
            <v>FORNECIMENTO E ASSENTAMENTO DE TUBO EM POLIETILENO DE ALTA RESISTÊNCIA PEAD, COR PRETA, COM DN 400MM</v>
          </cell>
          <cell r="C396" t="str">
            <v>M</v>
          </cell>
          <cell r="D396">
            <v>227.62</v>
          </cell>
          <cell r="E396" t="str">
            <v>SIURB-I Jan/26</v>
          </cell>
        </row>
        <row r="397">
          <cell r="A397">
            <v>6017005</v>
          </cell>
          <cell r="B397" t="str">
            <v>FORNECIMENTO E ASSENTAMENTO DE TUBO EM POLIETILENO DE ALTA RESISTÊNCIA PEAD, COR PRETA, COM DN 500MM</v>
          </cell>
          <cell r="C397" t="str">
            <v>M</v>
          </cell>
          <cell r="D397">
            <v>334.71</v>
          </cell>
          <cell r="E397" t="str">
            <v>SIURB-I Jan/26</v>
          </cell>
        </row>
        <row r="398">
          <cell r="A398">
            <v>6017006</v>
          </cell>
          <cell r="B398" t="str">
            <v>FORNECIMENTO E ASSENTAMENTO DE TUBO EM POLIETILENO DE ALTA RESISTÊNCIA PEAD, COR PRETA, COM DN 600MM</v>
          </cell>
          <cell r="C398" t="str">
            <v>M</v>
          </cell>
          <cell r="D398">
            <v>488.94</v>
          </cell>
          <cell r="E398" t="str">
            <v>SIURB-I Jan/26</v>
          </cell>
        </row>
        <row r="399">
          <cell r="A399">
            <v>6017007</v>
          </cell>
          <cell r="B399" t="str">
            <v>FORNECIMENTO E ASSENTAMENTO DE TUBO EM POLIETILENO DE ALTA RESISTÊNCIA PEAD, COR PRETA, COM DN 800MM</v>
          </cell>
          <cell r="C399" t="str">
            <v>M</v>
          </cell>
          <cell r="D399">
            <v>773.69</v>
          </cell>
          <cell r="E399" t="str">
            <v>SIURB-I Jan/26</v>
          </cell>
        </row>
        <row r="400">
          <cell r="A400">
            <v>6017008</v>
          </cell>
          <cell r="B400" t="str">
            <v>FORNECIMENTO E ASSENTAMENTO DE TUBO EM POLIETILENO DE ALTA RESISTÊNCIA PEAD, COR PRETA, COM DN 1000MM</v>
          </cell>
          <cell r="C400" t="str">
            <v>M</v>
          </cell>
          <cell r="D400">
            <v>1184.33</v>
          </cell>
          <cell r="E400" t="str">
            <v>SIURB-I Jan/26</v>
          </cell>
        </row>
        <row r="401">
          <cell r="A401">
            <v>6017009</v>
          </cell>
          <cell r="B401" t="str">
            <v>FORNECIMENTO E ASSENTAMENTO DE TUBO EM POLIETILENO DE ALTA RESISTÊNCIA PEAD, COR PRETA, COM DN 1200MM</v>
          </cell>
          <cell r="C401" t="str">
            <v>M</v>
          </cell>
          <cell r="D401">
            <v>1586.69</v>
          </cell>
          <cell r="E401" t="str">
            <v>SIURB-I Jan/26</v>
          </cell>
        </row>
        <row r="402">
          <cell r="A402">
            <v>6018000</v>
          </cell>
          <cell r="B402" t="str">
            <v>POÇO DE VISITA</v>
          </cell>
          <cell r="C402" t="str">
            <v>.</v>
          </cell>
          <cell r="D402" t="str">
            <v>.</v>
          </cell>
          <cell r="E402" t="str">
            <v>SIURB-I Jan/26</v>
          </cell>
        </row>
        <row r="403">
          <cell r="A403">
            <v>6018001</v>
          </cell>
          <cell r="B403" t="str">
            <v>POÇO DE VISITA TIPO 1 - 1,40 X 1,40 X 1,40M</v>
          </cell>
          <cell r="C403" t="str">
            <v>UN</v>
          </cell>
          <cell r="D403">
            <v>5615.32</v>
          </cell>
          <cell r="E403" t="str">
            <v>SIURB-I Jan/26</v>
          </cell>
        </row>
        <row r="404">
          <cell r="A404">
            <v>6018002</v>
          </cell>
          <cell r="B404" t="str">
            <v>POÇO DE VISITA TIPO 2 - 1,60 X 1,60 X 1,60M</v>
          </cell>
          <cell r="C404" t="str">
            <v>UN</v>
          </cell>
          <cell r="D404">
            <v>6817.94</v>
          </cell>
          <cell r="E404" t="str">
            <v>SIURB-I Jan/26</v>
          </cell>
        </row>
        <row r="405">
          <cell r="A405">
            <v>6018003</v>
          </cell>
          <cell r="B405" t="str">
            <v>POÇO DE VISITA TIPO 3 - 2,20 X 2,20 X 2,20M</v>
          </cell>
          <cell r="C405" t="str">
            <v>UN</v>
          </cell>
          <cell r="D405">
            <v>11381.07</v>
          </cell>
          <cell r="E405" t="str">
            <v>SIURB-I Jan/26</v>
          </cell>
        </row>
        <row r="406">
          <cell r="A406">
            <v>6019000</v>
          </cell>
          <cell r="B406" t="str">
            <v>CHAMINÉ DE POÇO DE VISITA COM ALVENARIA DE UM TIJOLO COMUM</v>
          </cell>
          <cell r="C406" t="str">
            <v>M</v>
          </cell>
          <cell r="D406">
            <v>1261.0999999999999</v>
          </cell>
          <cell r="E406" t="str">
            <v>SIURB-I Jan/26</v>
          </cell>
        </row>
        <row r="407">
          <cell r="A407">
            <v>6019101</v>
          </cell>
          <cell r="B407" t="str">
            <v>CHAMINÉ DE POÇO DE VISITA PRÉ-MOLDADA DE CONCRETO - DI 600 MM</v>
          </cell>
          <cell r="C407" t="str">
            <v>M</v>
          </cell>
          <cell r="D407">
            <v>281.25</v>
          </cell>
          <cell r="E407" t="str">
            <v>SIURB-I Jan/26</v>
          </cell>
        </row>
        <row r="408">
          <cell r="A408">
            <v>6020000</v>
          </cell>
          <cell r="B408" t="str">
            <v>TAMPÃO PARA GALERIAS DE ÁGUAS PLUVIAIS</v>
          </cell>
          <cell r="C408" t="str">
            <v>.</v>
          </cell>
          <cell r="D408" t="str">
            <v>.</v>
          </cell>
          <cell r="E408" t="str">
            <v>SIURB-I Jan/26</v>
          </cell>
        </row>
        <row r="409">
          <cell r="A409">
            <v>6020003</v>
          </cell>
          <cell r="B409" t="str">
            <v>INC.27 - INSTALAÇÃO DE TAMPÃO PARA GALERIA DE ÁGUAS PLUVIAIS - ARTICULADO, EXCETO FORNECIMENTO DE TAMPÃO</v>
          </cell>
          <cell r="C409" t="str">
            <v>UN</v>
          </cell>
          <cell r="D409">
            <v>156.51</v>
          </cell>
          <cell r="E409" t="str">
            <v>SIURB-I Jan/26</v>
          </cell>
        </row>
        <row r="410">
          <cell r="A410">
            <v>6020004</v>
          </cell>
          <cell r="B410" t="str">
            <v>INC.27 - INSTALAÇÃO DE TAMPÃO PARA GALERIA DE ÁGUAS PLUVIAIS - NÃO ARTICULADO, EXCETO FORNECIMENTO DE TAMPÃO</v>
          </cell>
          <cell r="C410" t="str">
            <v>UN</v>
          </cell>
          <cell r="D410">
            <v>156.51</v>
          </cell>
          <cell r="E410" t="str">
            <v>SIURB-I Jan/26</v>
          </cell>
        </row>
        <row r="411">
          <cell r="A411">
            <v>6020021</v>
          </cell>
          <cell r="B411" t="str">
            <v>FORNECIMENTO DE TAMPÃO DE FERRO FUNDIDO DÚCTIL CLASSE MÍNIMA 400 (40T) D=600MM - NBR 10160 ARTICULADO - P/ GAL. ÁGUAS PLUV.</v>
          </cell>
          <cell r="C411" t="str">
            <v>UN</v>
          </cell>
          <cell r="D411">
            <v>586.87</v>
          </cell>
          <cell r="E411" t="str">
            <v>SIURB-I Jan/26</v>
          </cell>
        </row>
        <row r="412">
          <cell r="A412">
            <v>6020022</v>
          </cell>
          <cell r="B412" t="str">
            <v>FORNECIMENTO DE TAMPÃO DE FERRO FUNDIDO DÚCTIL CLASSE MÍNIMA 400 (40T) D=600MM - NBR 10160 NÃO ARTICULADO - P/ GAL. ÁGUAS PLUV.</v>
          </cell>
          <cell r="C412" t="str">
            <v>UN</v>
          </cell>
          <cell r="D412">
            <v>552.66</v>
          </cell>
          <cell r="E412" t="str">
            <v>SIURB-I Jan/26</v>
          </cell>
        </row>
        <row r="413">
          <cell r="A413">
            <v>6020023</v>
          </cell>
          <cell r="B413" t="str">
            <v>FORNECIMENTO DE TAMPÃO - GRELHA DE FERRO FUNDIDO DÚCTIL CLASSE MÍNIMA 400 (40T) D=600MM - NBR 10160 ARTICULADO - P/ GAL. ÁGUAS PLUV.</v>
          </cell>
          <cell r="C413" t="str">
            <v>UN</v>
          </cell>
          <cell r="D413">
            <v>617.04999999999995</v>
          </cell>
          <cell r="E413" t="str">
            <v>SIURB-I Jan/26</v>
          </cell>
        </row>
        <row r="414">
          <cell r="A414">
            <v>6020024</v>
          </cell>
          <cell r="B414" t="str">
            <v>FORNECIMENTO DE TAMPÃO - GRELHA DE FERRO FUNDIDO DÚCTIL CLASSE MÍNIMA 400 (40T) D=600MM - NBR 10160 NÃO ARTICULADO - P/ GAL. ÁGUAS PLUV.</v>
          </cell>
          <cell r="C414" t="str">
            <v>UN</v>
          </cell>
          <cell r="D414">
            <v>562.91</v>
          </cell>
          <cell r="E414" t="str">
            <v>SIURB-I Jan/26</v>
          </cell>
        </row>
        <row r="415">
          <cell r="A415">
            <v>6020025</v>
          </cell>
          <cell r="B415" t="str">
            <v>FORNECIMENTO DE TAMPÃO MAIS ARO, AMBOS EM PLÁSTICO CLASSE MÍNIMA 400 (40T) D=600MM - ABNT - P/ GAL. ÁGUAS PLUV.</v>
          </cell>
          <cell r="C415" t="str">
            <v>UN</v>
          </cell>
          <cell r="D415">
            <v>1505.33</v>
          </cell>
          <cell r="E415" t="str">
            <v>SIURB-I Jan/26</v>
          </cell>
        </row>
        <row r="416">
          <cell r="A416">
            <v>6021000</v>
          </cell>
          <cell r="B416" t="str">
            <v>LEVANTAMENTO OU REBAIXAMENTO DE TAMPÃO DE POÇO DE VISITA</v>
          </cell>
          <cell r="C416" t="str">
            <v>UN</v>
          </cell>
          <cell r="D416">
            <v>204.11</v>
          </cell>
          <cell r="E416" t="str">
            <v>SIURB-I Jan/26</v>
          </cell>
        </row>
        <row r="417">
          <cell r="A417">
            <v>6022000</v>
          </cell>
          <cell r="B417" t="str">
            <v>BOCA DE LOBO</v>
          </cell>
          <cell r="C417" t="str">
            <v>.</v>
          </cell>
          <cell r="D417" t="str">
            <v>.</v>
          </cell>
          <cell r="E417" t="str">
            <v>SIURB-I Jan/26</v>
          </cell>
        </row>
        <row r="418">
          <cell r="A418">
            <v>6022003</v>
          </cell>
          <cell r="B418" t="str">
            <v>BOCA DE LOBO SIMPLES</v>
          </cell>
          <cell r="C418" t="str">
            <v>UN</v>
          </cell>
          <cell r="D418">
            <v>2552.75</v>
          </cell>
          <cell r="E418" t="str">
            <v>SIURB-I Jan/26</v>
          </cell>
        </row>
        <row r="419">
          <cell r="A419">
            <v>6022004</v>
          </cell>
          <cell r="B419" t="str">
            <v>BOCA DE LOBO DUPLA</v>
          </cell>
          <cell r="C419" t="str">
            <v>UN</v>
          </cell>
          <cell r="D419">
            <v>4562.26</v>
          </cell>
          <cell r="E419" t="str">
            <v>SIURB-I Jan/26</v>
          </cell>
        </row>
        <row r="420">
          <cell r="A420">
            <v>6022005</v>
          </cell>
          <cell r="B420" t="str">
            <v>BOCA DE LOBO TRIPLA</v>
          </cell>
          <cell r="C420" t="str">
            <v>UN</v>
          </cell>
          <cell r="D420">
            <v>6560.59</v>
          </cell>
          <cell r="E420" t="str">
            <v>SIURB-I Jan/26</v>
          </cell>
        </row>
        <row r="421">
          <cell r="A421">
            <v>6022006</v>
          </cell>
          <cell r="B421" t="str">
            <v>BOCA DE LOBO QUÁDRUPLA</v>
          </cell>
          <cell r="C421" t="str">
            <v>UN</v>
          </cell>
          <cell r="D421">
            <v>8566.89</v>
          </cell>
          <cell r="E421" t="str">
            <v>SIURB-I Jan/26</v>
          </cell>
        </row>
        <row r="422">
          <cell r="A422">
            <v>6023000</v>
          </cell>
          <cell r="B422" t="str">
            <v>REFORMA DE BOCA DE LOBO</v>
          </cell>
          <cell r="C422" t="str">
            <v>.</v>
          </cell>
          <cell r="D422" t="str">
            <v>.</v>
          </cell>
          <cell r="E422" t="str">
            <v>SIURB-I Jan/26</v>
          </cell>
        </row>
        <row r="423">
          <cell r="A423">
            <v>6023001</v>
          </cell>
          <cell r="B423" t="str">
            <v>REFORMA DE BOCA DE LOBO SIMPLES</v>
          </cell>
          <cell r="C423" t="str">
            <v>UN</v>
          </cell>
          <cell r="D423">
            <v>1037.8</v>
          </cell>
          <cell r="E423" t="str">
            <v>SIURB-I Jan/26</v>
          </cell>
        </row>
        <row r="424">
          <cell r="A424">
            <v>6023002</v>
          </cell>
          <cell r="B424" t="str">
            <v>REFORMA DE BOCA DE LOBO DUPLA</v>
          </cell>
          <cell r="C424" t="str">
            <v>UN</v>
          </cell>
          <cell r="D424">
            <v>1149.8599999999999</v>
          </cell>
          <cell r="E424" t="str">
            <v>SIURB-I Jan/26</v>
          </cell>
        </row>
        <row r="425">
          <cell r="A425">
            <v>6023003</v>
          </cell>
          <cell r="B425" t="str">
            <v>REFORMA DE BOCA DE LOBO TRIPLA</v>
          </cell>
          <cell r="C425" t="str">
            <v>UN</v>
          </cell>
          <cell r="D425">
            <v>1261.93</v>
          </cell>
          <cell r="E425" t="str">
            <v>SIURB-I Jan/26</v>
          </cell>
        </row>
        <row r="426">
          <cell r="A426">
            <v>6023004</v>
          </cell>
          <cell r="B426" t="str">
            <v>SUBSTITUIÇÃO DE GUIA CHAPÉU PARA BOCA DE LOBO</v>
          </cell>
          <cell r="C426" t="str">
            <v>UN</v>
          </cell>
          <cell r="D426">
            <v>102.36</v>
          </cell>
          <cell r="E426" t="str">
            <v>SIURB-I Jan/26</v>
          </cell>
        </row>
        <row r="427">
          <cell r="A427">
            <v>6023005</v>
          </cell>
          <cell r="B427" t="str">
            <v>SUBSTITUIÇÃO DE TAMPA DE CONCRETO PARA BOCA DE LOBO</v>
          </cell>
          <cell r="C427" t="str">
            <v>UN</v>
          </cell>
          <cell r="D427">
            <v>406.22</v>
          </cell>
          <cell r="E427" t="str">
            <v>SIURB-I Jan/26</v>
          </cell>
        </row>
        <row r="428">
          <cell r="A428">
            <v>6024000</v>
          </cell>
          <cell r="B428" t="str">
            <v>DRENO DE BRITA</v>
          </cell>
          <cell r="C428" t="str">
            <v>M3</v>
          </cell>
          <cell r="D428">
            <v>238.62</v>
          </cell>
          <cell r="E428" t="str">
            <v>SIURB-I Jan/26</v>
          </cell>
        </row>
        <row r="429">
          <cell r="A429">
            <v>6025000</v>
          </cell>
          <cell r="B429" t="str">
            <v>DRENO DE AREIA</v>
          </cell>
          <cell r="C429" t="str">
            <v>M3</v>
          </cell>
          <cell r="D429">
            <v>229.2</v>
          </cell>
          <cell r="E429" t="str">
            <v>SIURB-I Jan/26</v>
          </cell>
        </row>
        <row r="430">
          <cell r="A430">
            <v>6026000</v>
          </cell>
          <cell r="B430" t="str">
            <v>FORNECIMENTO E ASSENTAMENTO DE TUBO DRENO DE CONCRETO FURADO - DIÂMETRO 20,0CM</v>
          </cell>
          <cell r="C430" t="str">
            <v>M</v>
          </cell>
          <cell r="D430">
            <v>54.3</v>
          </cell>
          <cell r="E430" t="str">
            <v>SIURB-I Jan/26</v>
          </cell>
        </row>
        <row r="431">
          <cell r="A431">
            <v>6029001</v>
          </cell>
          <cell r="B431" t="str">
            <v>IHD.23 - FORNECIMENTO E ASSENTAMENTO DE TUBO DE PEAD CORRUGADO E PERFURADOPARA DRENAGEM - DIÂMETRO 2,5" (EM ACORDO COM AS NORMAS DNIT 093/06, NBR 15073 E NBR 14692)</v>
          </cell>
          <cell r="C431" t="str">
            <v>M</v>
          </cell>
          <cell r="D431">
            <v>17.55</v>
          </cell>
          <cell r="E431" t="str">
            <v>SIURB-I Jan/26</v>
          </cell>
        </row>
        <row r="432">
          <cell r="A432">
            <v>6029002</v>
          </cell>
          <cell r="B432" t="str">
            <v>IHD.23 - FORNECIMENTO E ASSENTAMENTO DE TUBO DE PEAD CORRUGADO E PERFURADOPARA DRENAGEM - DIÂMETRO 3,0" (EM ACORDO COM AS NORMAS DNIT 093/06, NBR 15073 E NBR 14692)</v>
          </cell>
          <cell r="C432" t="str">
            <v>M</v>
          </cell>
          <cell r="D432">
            <v>18.61</v>
          </cell>
          <cell r="E432" t="str">
            <v>SIURB-I Jan/26</v>
          </cell>
        </row>
        <row r="433">
          <cell r="A433">
            <v>6029003</v>
          </cell>
          <cell r="B433" t="str">
            <v>IHD.23 - FORNECIMENTO E ASSENTAMENTO DE TUBO DE PEAD CORRUGADO E PERFURADOPARA DRENAGEM - DIÂMETRO 4,0" (EM ACORDO COM AS NORMAS DNIT 093/06, NBR 15073 E NBR 14692)</v>
          </cell>
          <cell r="C433" t="str">
            <v>M</v>
          </cell>
          <cell r="D433">
            <v>19.059999999999999</v>
          </cell>
          <cell r="E433" t="str">
            <v>SIURB-I Jan/26</v>
          </cell>
        </row>
        <row r="434">
          <cell r="A434">
            <v>6029004</v>
          </cell>
          <cell r="B434" t="str">
            <v>IHD.23 - FORNECIMENTO E ASSENTAMENTO DE TUBO DE PEAD CORRUGADO E PERFURADOPARA DRENAGEM - DIÂMETRO 6,0" (EM ACORDO COM AS NORMAS DNIT 093/06, NBR 15073 E NBR 14692)</v>
          </cell>
          <cell r="C434" t="str">
            <v>M</v>
          </cell>
          <cell r="D434">
            <v>30.24</v>
          </cell>
          <cell r="E434" t="str">
            <v>SIURB-I Jan/26</v>
          </cell>
        </row>
        <row r="435">
          <cell r="A435">
            <v>6031000</v>
          </cell>
          <cell r="B435" t="str">
            <v>FORNECIMENTO E ASSENTAMENTO DE MANILHA DE CERÂMICA - DIÂMETRO 4" X 60CM</v>
          </cell>
          <cell r="C435" t="str">
            <v>M</v>
          </cell>
          <cell r="D435">
            <v>30.54</v>
          </cell>
          <cell r="E435" t="str">
            <v>SIURB-I Jan/26</v>
          </cell>
        </row>
        <row r="436">
          <cell r="A436">
            <v>6032000</v>
          </cell>
          <cell r="B436" t="str">
            <v>FORNECIMENTO E ASSENTAMENTO DE MANILHA DE CERÂMICA - DIÂMETRO 6" X 1M</v>
          </cell>
          <cell r="C436" t="str">
            <v>M</v>
          </cell>
          <cell r="D436">
            <v>34.96</v>
          </cell>
          <cell r="E436" t="str">
            <v>SIURB-I Jan/26</v>
          </cell>
        </row>
        <row r="437">
          <cell r="A437">
            <v>6033000</v>
          </cell>
          <cell r="B437" t="str">
            <v>FORNECIMENTO E ASSENTAMENTO DE MANILHA DE CERÂMICA - DIÂMETRO 8" X 1M</v>
          </cell>
          <cell r="C437" t="str">
            <v>M</v>
          </cell>
          <cell r="D437">
            <v>54.91</v>
          </cell>
          <cell r="E437" t="str">
            <v>SIURB-I Jan/26</v>
          </cell>
        </row>
        <row r="438">
          <cell r="A438">
            <v>6034000</v>
          </cell>
          <cell r="B438" t="str">
            <v>FORNECIMENTO E ASSENTAMENTO DE MANILHA DE CERÂMICA - DIÂMETRO 12" X 1M</v>
          </cell>
          <cell r="C438" t="str">
            <v>M</v>
          </cell>
          <cell r="D438">
            <v>163.89</v>
          </cell>
          <cell r="E438" t="str">
            <v>SIURB-I Jan/26</v>
          </cell>
        </row>
        <row r="439">
          <cell r="A439">
            <v>6035000</v>
          </cell>
          <cell r="B439" t="str">
            <v>LIGAÇÃO DOMICILIAR DE ESGOTO COM MANILHA DE CERÂMICA TIPO SABESP - DIÂMETRO 4"</v>
          </cell>
          <cell r="C439" t="str">
            <v>M</v>
          </cell>
          <cell r="D439">
            <v>85.89</v>
          </cell>
          <cell r="E439" t="str">
            <v>SIURB-I Jan/26</v>
          </cell>
        </row>
        <row r="440">
          <cell r="A440">
            <v>6037000</v>
          </cell>
          <cell r="B440" t="str">
            <v>ASSENTAMENTO DE MANILHA DE CERÂMICA - DIÂMETRO 4"</v>
          </cell>
          <cell r="C440" t="str">
            <v>M</v>
          </cell>
          <cell r="D440">
            <v>9.66</v>
          </cell>
          <cell r="E440" t="str">
            <v>SIURB-I Jan/26</v>
          </cell>
        </row>
        <row r="441">
          <cell r="A441">
            <v>6038000</v>
          </cell>
          <cell r="B441" t="str">
            <v>ASSENTAMENTO DE MANILHA DE CERÂMICA - DIÂMETRO 6"</v>
          </cell>
          <cell r="C441" t="str">
            <v>M</v>
          </cell>
          <cell r="D441">
            <v>9.82</v>
          </cell>
          <cell r="E441" t="str">
            <v>SIURB-I Jan/26</v>
          </cell>
        </row>
        <row r="442">
          <cell r="A442">
            <v>6039000</v>
          </cell>
          <cell r="B442" t="str">
            <v>ASSENTAMENTO DE MANILHA DE CERÂMICA - DIÂMETRO 8"</v>
          </cell>
          <cell r="C442" t="str">
            <v>M</v>
          </cell>
          <cell r="D442">
            <v>12.32</v>
          </cell>
          <cell r="E442" t="str">
            <v>SIURB-I Jan/26</v>
          </cell>
        </row>
        <row r="443">
          <cell r="A443">
            <v>6040000</v>
          </cell>
          <cell r="B443" t="str">
            <v>ASSENTAMENTO DE MANILHA DE CERÂMICA - DIÂMETRO 12"</v>
          </cell>
          <cell r="C443" t="str">
            <v>M</v>
          </cell>
          <cell r="D443">
            <v>12.64</v>
          </cell>
          <cell r="E443" t="str">
            <v>SIURB-I Jan/26</v>
          </cell>
        </row>
        <row r="444">
          <cell r="A444">
            <v>6041000</v>
          </cell>
          <cell r="B444" t="str">
            <v>ASSENTAMENTO DE TUBULAÇÃO DE FERRO FUNDIDO TIPO SABESP - DIÂMETRO 75MM</v>
          </cell>
          <cell r="C444" t="str">
            <v>M</v>
          </cell>
          <cell r="D444">
            <v>12.87</v>
          </cell>
          <cell r="E444" t="str">
            <v>SIURB-I Jan/26</v>
          </cell>
        </row>
        <row r="445">
          <cell r="A445">
            <v>6042000</v>
          </cell>
          <cell r="B445" t="str">
            <v>ASSENTAMENTO DE TUBULAÇÃO DE FERRO FUNDIDO TIPO SABESP - DIÂMETRO 100MM</v>
          </cell>
          <cell r="C445" t="str">
            <v>M</v>
          </cell>
          <cell r="D445">
            <v>14.63</v>
          </cell>
          <cell r="E445" t="str">
            <v>SIURB-I Jan/26</v>
          </cell>
        </row>
        <row r="446">
          <cell r="A446">
            <v>6044000</v>
          </cell>
          <cell r="B446" t="str">
            <v>ENSECADEIRA DE MADEIRA EM PAREDES SIMPLES, COM POSTERIOR RETIRADA DO MATERIAL</v>
          </cell>
          <cell r="C446" t="str">
            <v>M2</v>
          </cell>
          <cell r="D446">
            <v>184.27</v>
          </cell>
          <cell r="E446" t="str">
            <v>SIURB-I Jan/26</v>
          </cell>
        </row>
        <row r="447">
          <cell r="A447">
            <v>6045000</v>
          </cell>
          <cell r="B447" t="str">
            <v>ENSECADEIRA DE MADEIRA EM PAREDES DUPLAS, COM POSTERIOR RETIRADA DO MATERIAL</v>
          </cell>
          <cell r="C447" t="str">
            <v>M2</v>
          </cell>
          <cell r="D447">
            <v>305.25</v>
          </cell>
          <cell r="E447" t="str">
            <v>SIURB-I Jan/26</v>
          </cell>
        </row>
        <row r="448">
          <cell r="A448">
            <v>6046000</v>
          </cell>
          <cell r="B448" t="str">
            <v>FORNECIMENTO E ASSENTAMENTO DE CANALETA (MEIO TUBO) DE CONCRETO - DIÂMETRO 30CM</v>
          </cell>
          <cell r="C448" t="str">
            <v>M</v>
          </cell>
          <cell r="D448">
            <v>40.54</v>
          </cell>
          <cell r="E448" t="str">
            <v>SIURB-I Jan/26</v>
          </cell>
        </row>
        <row r="449">
          <cell r="A449">
            <v>6047000</v>
          </cell>
          <cell r="B449" t="str">
            <v>FORNECIMENTO E ASSENTAMENTO DE CANALETA (MEIO TUBO) DE CONCRETO - DIÂMETRO 40CM</v>
          </cell>
          <cell r="C449" t="str">
            <v>M</v>
          </cell>
          <cell r="D449">
            <v>51.9</v>
          </cell>
          <cell r="E449" t="str">
            <v>SIURB-I Jan/26</v>
          </cell>
        </row>
        <row r="450">
          <cell r="A450">
            <v>6048000</v>
          </cell>
          <cell r="B450" t="str">
            <v>FORNECIMENTO E ASSENTAMENTO DE CANALETA (MEIO TUBO) DE CONCRETO - DIÂMETRO 50CM</v>
          </cell>
          <cell r="C450" t="str">
            <v>M</v>
          </cell>
          <cell r="D450">
            <v>66.97</v>
          </cell>
          <cell r="E450" t="str">
            <v>SIURB-I Jan/26</v>
          </cell>
        </row>
        <row r="451">
          <cell r="A451">
            <v>6049000</v>
          </cell>
          <cell r="B451" t="str">
            <v>ESGOTAMENTO D'ÁGUA COM BOMBA SUBMERSA - POTÊNCIA ATÉ 5HP</v>
          </cell>
          <cell r="C451" t="str">
            <v>HPXH</v>
          </cell>
          <cell r="D451">
            <v>1.84</v>
          </cell>
          <cell r="E451" t="str">
            <v>SIURB-I Jan/26</v>
          </cell>
        </row>
        <row r="452">
          <cell r="A452">
            <v>6050000</v>
          </cell>
          <cell r="B452" t="str">
            <v>ASSENTAMENTO DE TUBOS DE CONCRETO EXISTENTE - DIÂMETRO 30CM</v>
          </cell>
          <cell r="C452" t="str">
            <v>M</v>
          </cell>
          <cell r="D452">
            <v>5.22</v>
          </cell>
          <cell r="E452" t="str">
            <v>SIURB-I Jan/26</v>
          </cell>
        </row>
        <row r="453">
          <cell r="A453">
            <v>6051000</v>
          </cell>
          <cell r="B453" t="str">
            <v>ASSENTAMENTO DE TUBOS DE CONCRETO EXISTENTE - DIÂMETRO 40CM</v>
          </cell>
          <cell r="C453" t="str">
            <v>M</v>
          </cell>
          <cell r="D453">
            <v>16.52</v>
          </cell>
          <cell r="E453" t="str">
            <v>SIURB-I Jan/26</v>
          </cell>
        </row>
        <row r="454">
          <cell r="A454">
            <v>6052000</v>
          </cell>
          <cell r="B454" t="str">
            <v>ASSENTAMENTO DE TUBOS DE CONCRETO EXISTENTE - DIÂMETRO 50CM</v>
          </cell>
          <cell r="C454" t="str">
            <v>M</v>
          </cell>
          <cell r="D454">
            <v>22.64</v>
          </cell>
          <cell r="E454" t="str">
            <v>SIURB-I Jan/26</v>
          </cell>
        </row>
        <row r="455">
          <cell r="A455">
            <v>6053000</v>
          </cell>
          <cell r="B455" t="str">
            <v>ASSENTAMENTO DE TUBOS DE CONCRETO EXISTENTE - DIÂMETRO 60CM</v>
          </cell>
          <cell r="C455" t="str">
            <v>M</v>
          </cell>
          <cell r="D455">
            <v>28.69</v>
          </cell>
          <cell r="E455" t="str">
            <v>SIURB-I Jan/26</v>
          </cell>
        </row>
        <row r="456">
          <cell r="A456">
            <v>6054000</v>
          </cell>
          <cell r="B456" t="str">
            <v>ASSENTAMENTO DE TUBOS DE CONCRETO EXISTENTE -  DIÂMETRO 70CM</v>
          </cell>
          <cell r="C456" t="str">
            <v>M</v>
          </cell>
          <cell r="D456">
            <v>34.82</v>
          </cell>
          <cell r="E456" t="str">
            <v>SIURB-I Jan/26</v>
          </cell>
        </row>
        <row r="457">
          <cell r="A457">
            <v>6055000</v>
          </cell>
          <cell r="B457" t="str">
            <v>ASSENTAMENTO DE TUBOS DE CONCRETO EXISTENTE - DIÂMETRO 80CM</v>
          </cell>
          <cell r="C457" t="str">
            <v>M</v>
          </cell>
          <cell r="D457">
            <v>43.51</v>
          </cell>
          <cell r="E457" t="str">
            <v>SIURB-I Jan/26</v>
          </cell>
        </row>
        <row r="458">
          <cell r="A458">
            <v>6056000</v>
          </cell>
          <cell r="B458" t="str">
            <v>ASSENTAMENTO DE TUBOS DE CONCRETO EXISTENTE - DIÂMETRO 90CM</v>
          </cell>
          <cell r="C458" t="str">
            <v>M</v>
          </cell>
          <cell r="D458">
            <v>40.5</v>
          </cell>
          <cell r="E458" t="str">
            <v>SIURB-I Jan/26</v>
          </cell>
        </row>
        <row r="459">
          <cell r="A459">
            <v>6057000</v>
          </cell>
          <cell r="B459" t="str">
            <v>ASSENTAMENTO DE TUBOS DE CONCRETO EXISTENTE - DIÂMETRO 100CM</v>
          </cell>
          <cell r="C459" t="str">
            <v>M</v>
          </cell>
          <cell r="D459">
            <v>55.97</v>
          </cell>
          <cell r="E459" t="str">
            <v>SIURB-I Jan/26</v>
          </cell>
        </row>
        <row r="460">
          <cell r="A460">
            <v>6058000</v>
          </cell>
          <cell r="B460" t="str">
            <v>ASSENTAMENTO DE TUBOS DE CONCRETO EXISTENTE - DIÂMETRO 110CM</v>
          </cell>
          <cell r="C460" t="str">
            <v>M</v>
          </cell>
          <cell r="D460">
            <v>73.38</v>
          </cell>
          <cell r="E460" t="str">
            <v>SIURB-I Jan/26</v>
          </cell>
        </row>
        <row r="461">
          <cell r="A461">
            <v>6059000</v>
          </cell>
          <cell r="B461" t="str">
            <v>ASSENTAMENTO DE TUBOS DE CONCRETO EXISTENTE - DIÂMETRO 120CM</v>
          </cell>
          <cell r="C461" t="str">
            <v>M</v>
          </cell>
          <cell r="D461">
            <v>90.77</v>
          </cell>
          <cell r="E461" t="str">
            <v>SIURB-I Jan/26</v>
          </cell>
        </row>
        <row r="462">
          <cell r="A462">
            <v>6060000</v>
          </cell>
          <cell r="B462" t="str">
            <v>ASSENTAMENTO DE TUBOS DE CONCRETO EXISTENTE - DIÂMETRO 150CM</v>
          </cell>
          <cell r="C462" t="str">
            <v>M</v>
          </cell>
          <cell r="D462">
            <v>109.78</v>
          </cell>
          <cell r="E462" t="str">
            <v>SIURB-I Jan/26</v>
          </cell>
        </row>
        <row r="463">
          <cell r="A463">
            <v>6065000</v>
          </cell>
          <cell r="B463" t="str">
            <v>BOCA DE LEÃO</v>
          </cell>
          <cell r="C463" t="str">
            <v>.</v>
          </cell>
          <cell r="D463" t="str">
            <v>.</v>
          </cell>
          <cell r="E463" t="str">
            <v>SIURB-I Jan/26</v>
          </cell>
        </row>
        <row r="464">
          <cell r="A464">
            <v>6065005</v>
          </cell>
          <cell r="B464" t="str">
            <v>INC.27 - INSTALAÇÃO DE BOCA DE LEÃO SIMPLES COM GRELHA ARTICULADA, EXCETO FORNECIMENTO DA GRELHA</v>
          </cell>
          <cell r="C464" t="str">
            <v>UN</v>
          </cell>
          <cell r="D464">
            <v>2682.83</v>
          </cell>
          <cell r="E464" t="str">
            <v>SIURB-I Jan/26</v>
          </cell>
        </row>
        <row r="465">
          <cell r="A465">
            <v>6065006</v>
          </cell>
          <cell r="B465" t="str">
            <v>INC.27 - INSTALAÇÃO DE BOCA DE LEÃO SIMPLES COM GRELHA NÃO-ARTICULADA, EXCETO FORNECIMENTO DA GRELHA</v>
          </cell>
          <cell r="C465" t="str">
            <v>UN</v>
          </cell>
          <cell r="D465">
            <v>2682.82</v>
          </cell>
          <cell r="E465" t="str">
            <v>SIURB-I Jan/26</v>
          </cell>
        </row>
        <row r="466">
          <cell r="A466">
            <v>6065007</v>
          </cell>
          <cell r="B466" t="str">
            <v>INC.27 - INSTALAÇÃO DE BOCA DE LEÃO DUPLA COM GRELHA ARTICULADA, EXCETO O FORNECIMENTO DA GRELHA</v>
          </cell>
          <cell r="C466" t="str">
            <v>UN</v>
          </cell>
          <cell r="D466">
            <v>4282.7</v>
          </cell>
          <cell r="E466" t="str">
            <v>SIURB-I Jan/26</v>
          </cell>
        </row>
        <row r="467">
          <cell r="A467">
            <v>6065008</v>
          </cell>
          <cell r="B467" t="str">
            <v>INC.27 - INSTALAÇÃO DE BOCA DE LEÃO DUPLA COM GRELHA NÃO-ARTICULADA, EXCETO O FORNECIMENTO DA GRELHA</v>
          </cell>
          <cell r="C467" t="str">
            <v>UN</v>
          </cell>
          <cell r="D467">
            <v>4282.7</v>
          </cell>
          <cell r="E467" t="str">
            <v>SIURB-I Jan/26</v>
          </cell>
        </row>
        <row r="468">
          <cell r="A468">
            <v>6065021</v>
          </cell>
          <cell r="B468" t="str">
            <v>FORNECIMENTO DE GRELHA TIPO "BOCA DE LEÃO" DE FERRO FUND. DÚCTIL CL. MÍN.250 - 25T - DIM. APR=810X270MM - NBR 10160 - T. ARTICU. - P/ GAL. ÁGUAS PLUV.</v>
          </cell>
          <cell r="C468" t="str">
            <v>UN</v>
          </cell>
          <cell r="D468">
            <v>350.55</v>
          </cell>
          <cell r="E468" t="str">
            <v>SIURB-I Jan/26</v>
          </cell>
        </row>
        <row r="469">
          <cell r="A469">
            <v>6065022</v>
          </cell>
          <cell r="B469" t="str">
            <v>FORNECIMENTO DE GRELHA TIPO "BOCA DE LEÃO" DE FERRO FUND. DÚCTIL CL. MÍN.250 - 25T - DIM. APR=810X270MM - NBR 10160 - T. NÃO ARTICU. - P/ GAL. ÁGUAS PLUV.</v>
          </cell>
          <cell r="C469" t="str">
            <v>UN</v>
          </cell>
          <cell r="D469">
            <v>341.51</v>
          </cell>
          <cell r="E469" t="str">
            <v>SIURB-I Jan/26</v>
          </cell>
        </row>
        <row r="470">
          <cell r="A470">
            <v>6065023</v>
          </cell>
          <cell r="B470" t="str">
            <v>FORNECIMENTO DE GRELHA TIPO "BOCA DE LEÃO" DE FERRO FUND. DÚCTIL CL. MÍN.D400 - 40T - DIM. APR=810X270MM - NBR 10160 - T. ARTICU. - P/ GAL. ÁGUAS PLUV.</v>
          </cell>
          <cell r="C470" t="str">
            <v>UN</v>
          </cell>
          <cell r="D470">
            <v>460.63</v>
          </cell>
          <cell r="E470" t="str">
            <v>SIURB-I Jan/26</v>
          </cell>
        </row>
        <row r="471">
          <cell r="A471">
            <v>6065024</v>
          </cell>
          <cell r="B471" t="str">
            <v>FORNECIMENTO DE GRELHA TIPO "BOCA DE LEÃO" DE FERRO FUND. DÚCTIL CL. MÍN.D400 - 40T - DIM. APR=810X270MM - NBR 10160 - T. NÃO ARTICU. - P/ GAL. ÁGUAS PLUV.</v>
          </cell>
          <cell r="C471" t="str">
            <v>UN</v>
          </cell>
          <cell r="D471">
            <v>436.05</v>
          </cell>
          <cell r="E471" t="str">
            <v>SIURB-I Jan/26</v>
          </cell>
        </row>
        <row r="472">
          <cell r="A472">
            <v>6065025</v>
          </cell>
          <cell r="B472" t="str">
            <v>FORNECIMENTO DE GRELHA TIPO "BOCA DE LEÃO" DE FERRO FUND. DÚCTIL CL. MÍN.D400 - 40T - DIM. APR=500X500MM - NBR 10160 - T. ARTICU. - P/ GAL. ÁGUAS PLUV.</v>
          </cell>
          <cell r="C472" t="str">
            <v>UN</v>
          </cell>
          <cell r="D472">
            <v>541.79</v>
          </cell>
          <cell r="E472" t="str">
            <v>SIURB-I Jan/26</v>
          </cell>
        </row>
        <row r="473">
          <cell r="A473">
            <v>6065027</v>
          </cell>
          <cell r="B473" t="str">
            <v>FORNECIMENTO DE GRELHA TIPO "BOCA DE LEÃO" DE PLÁSTICO CL. MÍNIMA 250 - 25T - DIM.APR=810X270MM - ABNT - T. ARTICU. P/ GAL. ÁGUAS PLUV.</v>
          </cell>
          <cell r="C473" t="str">
            <v>UN</v>
          </cell>
          <cell r="D473">
            <v>1421.55</v>
          </cell>
          <cell r="E473" t="str">
            <v>SIURB-I Jan/26</v>
          </cell>
        </row>
        <row r="474">
          <cell r="A474">
            <v>6066000</v>
          </cell>
          <cell r="B474" t="str">
            <v>REFORMA DE BOCA DE LEÃO</v>
          </cell>
          <cell r="C474" t="str">
            <v>.</v>
          </cell>
          <cell r="D474" t="str">
            <v>.</v>
          </cell>
          <cell r="E474" t="str">
            <v>SIURB-I Jan/26</v>
          </cell>
        </row>
        <row r="475">
          <cell r="A475">
            <v>6066001</v>
          </cell>
          <cell r="B475" t="str">
            <v>INC.27 - REFORMA DE BOCA DE LEÃO SIMPLES</v>
          </cell>
          <cell r="C475" t="str">
            <v>UN</v>
          </cell>
          <cell r="D475">
            <v>1189.53</v>
          </cell>
          <cell r="E475" t="str">
            <v>SIURB-I Jan/26</v>
          </cell>
        </row>
        <row r="476">
          <cell r="A476">
            <v>6066002</v>
          </cell>
          <cell r="B476" t="str">
            <v>INC.27 - REFORMA DE BOCA DE LEÃO DUPLA</v>
          </cell>
          <cell r="C476" t="str">
            <v>UN</v>
          </cell>
          <cell r="D476">
            <v>1367.75</v>
          </cell>
          <cell r="E476" t="str">
            <v>SIURB-I Jan/26</v>
          </cell>
        </row>
        <row r="477">
          <cell r="A477">
            <v>6066005</v>
          </cell>
          <cell r="B477" t="str">
            <v>INC.27 - SUBSTITUIÇÃO DA GRELHA TIPO "BOCA DE LEÃO" - TIPO ARTICULADA, EXCETO O FORNECIMENTO DA GRELHA</v>
          </cell>
          <cell r="C477" t="str">
            <v>UN</v>
          </cell>
          <cell r="D477">
            <v>92.95</v>
          </cell>
          <cell r="E477" t="str">
            <v>SIURB-I Jan/26</v>
          </cell>
        </row>
        <row r="478">
          <cell r="A478">
            <v>6066006</v>
          </cell>
          <cell r="B478" t="str">
            <v>INC.27 - SUBSTITUIÇÃO DE GRELHA TIPO "BOCA DE LEÃO" - TIPO NÃO-ARTICULADA, EXCETO O FORNECIMENTO DA GRELHA</v>
          </cell>
          <cell r="C478" t="str">
            <v>UN</v>
          </cell>
          <cell r="D478">
            <v>92.95</v>
          </cell>
          <cell r="E478" t="str">
            <v>SIURB-I Jan/26</v>
          </cell>
        </row>
        <row r="479">
          <cell r="A479">
            <v>6068000</v>
          </cell>
          <cell r="B479" t="str">
            <v>FORNECIMENTO E ASSENTAMENTO DE TUBO DE PVC RÍGIDO, COR BRANCA, PARA ESGOTO, JUNTAS SOLDADAS</v>
          </cell>
          <cell r="C479" t="str">
            <v>.</v>
          </cell>
          <cell r="D479" t="str">
            <v>.</v>
          </cell>
          <cell r="E479" t="str">
            <v>SIURB-I Jan/26</v>
          </cell>
        </row>
        <row r="480">
          <cell r="A480">
            <v>6068001</v>
          </cell>
          <cell r="B480" t="str">
            <v>FORNECIMENTO E ASSENTAMENTO DE TUBO DE PVC RÍGIDO, COR BRANCA, PARA ESGOTO, PONTA E BOLSA - DIÂMETRO 50MM (2")</v>
          </cell>
          <cell r="C480" t="str">
            <v>M</v>
          </cell>
          <cell r="D480">
            <v>29.45</v>
          </cell>
          <cell r="E480" t="str">
            <v>SIURB-I Jan/26</v>
          </cell>
        </row>
        <row r="481">
          <cell r="A481">
            <v>6068002</v>
          </cell>
          <cell r="B481" t="str">
            <v>FORNECIMENTO E ASSENTAMENTO DE TUBO DE PVC RÍGIDO, COR BRANCA, PARA ESGOTO, PONTA E BOLSA - DIÂMETRO 75MM (3")</v>
          </cell>
          <cell r="C481" t="str">
            <v>M</v>
          </cell>
          <cell r="D481">
            <v>41.89</v>
          </cell>
          <cell r="E481" t="str">
            <v>SIURB-I Jan/26</v>
          </cell>
        </row>
        <row r="482">
          <cell r="A482">
            <v>6068003</v>
          </cell>
          <cell r="B482" t="str">
            <v>FORNECIMENTO E ASSENTAMENTO DE TUBO DE PVC RÍGIDO, COR BRANCA, PARA ESGOTO, PONTA E BOLSA - DIÂMETRO 100MM (4")</v>
          </cell>
          <cell r="C482" t="str">
            <v>M</v>
          </cell>
          <cell r="D482">
            <v>54.65</v>
          </cell>
          <cell r="E482" t="str">
            <v>SIURB-I Jan/26</v>
          </cell>
        </row>
        <row r="483">
          <cell r="A483">
            <v>6069001</v>
          </cell>
          <cell r="B483" t="str">
            <v>IHD.23 - FORNECIMENTO E COLOCAÇÃO DE MANTA GEOTÊXTIL COM RESISTÊNCIA À TRAÇÃO LONGITUDINAL DE 7KN/M E TRAÇÃO TRANSVERSAL DE 6KN/M</v>
          </cell>
          <cell r="C483" t="str">
            <v>M2</v>
          </cell>
          <cell r="D483">
            <v>5.54</v>
          </cell>
          <cell r="E483" t="str">
            <v>SIURB-I Jan/26</v>
          </cell>
        </row>
        <row r="484">
          <cell r="A484">
            <v>6069002</v>
          </cell>
          <cell r="B484" t="str">
            <v>IHD.23 - FORNECIMENTO E COLOCAÇÃO DE MANTA GEOTÊXTIL COM RESISTÊNCIA À TRAÇÃO LONGITUDINAL DE 8KN/M E TRAÇÃO TRANSVERSAL DE 7KN/M</v>
          </cell>
          <cell r="C484" t="str">
            <v>M2</v>
          </cell>
          <cell r="D484">
            <v>6.37</v>
          </cell>
          <cell r="E484" t="str">
            <v>SIURB-I Jan/26</v>
          </cell>
        </row>
        <row r="485">
          <cell r="A485">
            <v>6069003</v>
          </cell>
          <cell r="B485" t="str">
            <v>IHD.23 - FORNECIMENTO E COLOCAÇÃO DE MANTA GEOTÊXTIL COM RESISTÊNCIA À TRAÇÃO LONGITUDINAL DE 9KN/M E TRAÇÃO TRANSVERSAL DE 8KN/M</v>
          </cell>
          <cell r="C485" t="str">
            <v>M2</v>
          </cell>
          <cell r="D485">
            <v>7.26</v>
          </cell>
          <cell r="E485" t="str">
            <v>SIURB-I Jan/26</v>
          </cell>
        </row>
        <row r="486">
          <cell r="A486">
            <v>6069004</v>
          </cell>
          <cell r="B486" t="str">
            <v>IHD.23 - FORNECIMENTO E COLOCAÇÃO DE MANTA GEOTÊXTIL COM RESISTÊNCIA À TRAÇÃO LONGITUDINAL DE 10KN/M E TRAÇÃO TRANSVERSAL DE 9KN/M</v>
          </cell>
          <cell r="C486" t="str">
            <v>M2</v>
          </cell>
          <cell r="D486">
            <v>8.6199999999999992</v>
          </cell>
          <cell r="E486" t="str">
            <v>SIURB-I Jan/26</v>
          </cell>
        </row>
        <row r="487">
          <cell r="A487">
            <v>6069005</v>
          </cell>
          <cell r="B487" t="str">
            <v>IHD.23 - FORNECIMENTO E COLOCAÇÃO DE MANTA GEOTÊXTIL COM RESISTÊNCIA À TRAÇÃO LONGITUDINAL DE 14KN/M E TRAÇÃO TRANSVERSAL DE 12KN/M</v>
          </cell>
          <cell r="C487" t="str">
            <v>M2</v>
          </cell>
          <cell r="D487">
            <v>9.74</v>
          </cell>
          <cell r="E487" t="str">
            <v>SIURB-I Jan/26</v>
          </cell>
        </row>
        <row r="488">
          <cell r="A488">
            <v>6069006</v>
          </cell>
          <cell r="B488" t="str">
            <v>IHD.23 - FORNECIMENTO E COLOCAÇÃO DE MANTA GEOTÊXTIL COM RESISTÊNCIA À TRAÇÃO LONGITUDINAL DE 16KN/M E TRAÇÃO TRANSVERSAL DE 14KN/M</v>
          </cell>
          <cell r="C488" t="str">
            <v>M2</v>
          </cell>
          <cell r="D488">
            <v>11.16</v>
          </cell>
          <cell r="E488" t="str">
            <v>SIURB-I Jan/26</v>
          </cell>
        </row>
        <row r="489">
          <cell r="A489">
            <v>6069007</v>
          </cell>
          <cell r="B489" t="str">
            <v>IHD.23 - FORNECIMENTO E COLOCAÇÃO DE MANTA GEOTÊXTIL COM RESISTÊNCIA À TRAÇÃO LONGITUDINAL DE 21KN/M E TRAÇÃO TRANSVERSAL DE 19KN/M</v>
          </cell>
          <cell r="C489" t="str">
            <v>M2</v>
          </cell>
          <cell r="D489">
            <v>14.36</v>
          </cell>
          <cell r="E489" t="str">
            <v>SIURB-I Jan/26</v>
          </cell>
        </row>
        <row r="490">
          <cell r="A490">
            <v>6069008</v>
          </cell>
          <cell r="B490" t="str">
            <v>IHD.23 - FORNECIMENTO E COLOCAÇÃO DE MANTA GEOTÊXTIL COM RESISTÊNCIA À TRAÇÃO LONGITUDINAL DE 26KN/M E TRAÇÃO TRANSVERSAL DE 23KN/M</v>
          </cell>
          <cell r="C490" t="str">
            <v>M2</v>
          </cell>
          <cell r="D490">
            <v>15.09</v>
          </cell>
          <cell r="E490" t="str">
            <v>SIURB-I Jan/26</v>
          </cell>
        </row>
        <row r="491">
          <cell r="A491">
            <v>6069009</v>
          </cell>
          <cell r="B491" t="str">
            <v>IHD.23 - FORNECIMENTO E COLOCAÇÃO DE MANTA GEOTÊXTIL COM RESISTÊNCIA À TRAÇÃO LONGITUDINAL DE 31KN/M E TRAÇÃO TRANSVERSAL DE 27KN/M</v>
          </cell>
          <cell r="C491" t="str">
            <v>M2</v>
          </cell>
          <cell r="D491">
            <v>21.21</v>
          </cell>
          <cell r="E491" t="str">
            <v>SIURB-I Jan/26</v>
          </cell>
        </row>
        <row r="492">
          <cell r="A492">
            <v>6070001</v>
          </cell>
          <cell r="B492" t="str">
            <v>IHD.23 - FORNECIMENTO E APLICAÇÃO DE GEOMEMBRANA DE PEAD - 1MM DE ESPESSURA</v>
          </cell>
          <cell r="C492" t="str">
            <v>M2</v>
          </cell>
          <cell r="D492">
            <v>37.28</v>
          </cell>
          <cell r="E492" t="str">
            <v>SIURB-I Jan/26</v>
          </cell>
        </row>
        <row r="493">
          <cell r="A493">
            <v>6070002</v>
          </cell>
          <cell r="B493" t="str">
            <v>IHD.23 - FORNECIMENTO E APLICAÇÃO DE MANTA FORMADA PELA ASSOCIAÇÃO DE UM TECIDO TÉCNICO DE POLIESTER COM FILME DE POLIETILENO DE BAIXA DENSIDADE EM ACORDO COM A NBR12824</v>
          </cell>
          <cell r="C493" t="str">
            <v>M2</v>
          </cell>
          <cell r="D493">
            <v>22.76</v>
          </cell>
          <cell r="E493" t="str">
            <v>SIURB-I Jan/26</v>
          </cell>
        </row>
        <row r="494">
          <cell r="A494">
            <v>6070003</v>
          </cell>
          <cell r="B494" t="str">
            <v>IHD.23 - FORNECIMENTO E APLICAÇÃO DE GEOCOMPOSTO FORMADO POR NÚCLEO TRIDIMENSIONAL, FLEXÍVEL DE FILAMENTO DE POLIPROPILENO, ASSOCIADO ÀS SUAS DUAS SUPERFÍCIES GEOTEXTEIS NÃO TECIDOS</v>
          </cell>
          <cell r="C494" t="str">
            <v>M2</v>
          </cell>
          <cell r="D494">
            <v>39.880000000000003</v>
          </cell>
          <cell r="E494" t="str">
            <v>SIURB-I Jan/26</v>
          </cell>
        </row>
        <row r="495">
          <cell r="A495">
            <v>6071000</v>
          </cell>
          <cell r="B495" t="str">
            <v>SERVIÇOS DE LIMPEZA MECÂNICA DOS SISTEMAS DE DRENAGEM (GALERIAS, BOCA DE LOBO, PV, ETC), COM UTILIZAÇÃO DE EQUIPAMENTO COMBINADO HIDROJATO/ SUGADOR</v>
          </cell>
          <cell r="C495" t="str">
            <v>H</v>
          </cell>
          <cell r="D495">
            <v>507.57</v>
          </cell>
          <cell r="E495" t="str">
            <v>SIURB-I Jan/26</v>
          </cell>
        </row>
        <row r="496">
          <cell r="A496">
            <v>6072000</v>
          </cell>
          <cell r="B496" t="str">
            <v>SERVIÇOS DE LIMPEZA MECÂNICA DOS SISTEMAS DE DRENAGEM (GALERIAS, BOCA DE LOBO, PV, ETC), COM UTILIZAÇÃO DE EQUIPAMENTO COMBINADO HIDROJATO/ SUGADOR/ RECICLADOR</v>
          </cell>
          <cell r="C496" t="str">
            <v>H</v>
          </cell>
          <cell r="D496">
            <v>574.20000000000005</v>
          </cell>
          <cell r="E496" t="str">
            <v>SIURB-I Jan/26</v>
          </cell>
        </row>
        <row r="497">
          <cell r="A497">
            <v>7000000</v>
          </cell>
          <cell r="B497" t="str">
            <v>GALERIAS MOLDADAS, CÓRREGOS E DRENAGEM</v>
          </cell>
          <cell r="E497" t="str">
            <v>SIURB-I Jan/26</v>
          </cell>
        </row>
        <row r="498">
          <cell r="A498">
            <v>7001000</v>
          </cell>
          <cell r="B498" t="str">
            <v>ESCORAMENTO CONTÍNUO DE MADEIRA PARA GALERIAS MOLDADAS, COM REAPROVEITAMENTO</v>
          </cell>
          <cell r="C498" t="str">
            <v>M2</v>
          </cell>
          <cell r="D498">
            <v>145.66</v>
          </cell>
          <cell r="E498" t="str">
            <v>SIURB-I Jan/26</v>
          </cell>
        </row>
        <row r="499">
          <cell r="A499">
            <v>7003000</v>
          </cell>
          <cell r="B499" t="str">
            <v>ESCORAMENTO PARA GALERIAS MOLDADAS UTILIZANDO PERFIS METÁLICOS, COM REAPROVEITAMENTO</v>
          </cell>
          <cell r="C499" t="str">
            <v>.</v>
          </cell>
          <cell r="D499" t="str">
            <v>.</v>
          </cell>
          <cell r="E499" t="str">
            <v>SIURB-I Jan/26</v>
          </cell>
        </row>
        <row r="500">
          <cell r="A500">
            <v>7003001</v>
          </cell>
          <cell r="B500" t="str">
            <v>ESCORAMENTO PARA GALERIAS MOLDADAS, UTILIZANDO PERFIS METÁLICOS, COM REAPROVEITAMENTO - PROFUNDIDADE &lt; OU = 4M, COM BOCA DE 3 À 5M</v>
          </cell>
          <cell r="C500" t="str">
            <v>M2</v>
          </cell>
          <cell r="D500">
            <v>387.91</v>
          </cell>
          <cell r="E500" t="str">
            <v>SIURB-I Jan/26</v>
          </cell>
        </row>
        <row r="501">
          <cell r="A501">
            <v>7003002</v>
          </cell>
          <cell r="B501" t="str">
            <v>ESCORAMENTO PARA GALERIAS MOLDADAS, UTILIZANDO PERFIS METÁLICOS, COM REAPROVEITAMENTO - PROFUNDIDADE &lt; OU = 4M, COM BOCA DE 5 À 8M</v>
          </cell>
          <cell r="C501" t="str">
            <v>M2</v>
          </cell>
          <cell r="D501">
            <v>425.85</v>
          </cell>
          <cell r="E501" t="str">
            <v>SIURB-I Jan/26</v>
          </cell>
        </row>
        <row r="502">
          <cell r="A502">
            <v>7003003</v>
          </cell>
          <cell r="B502" t="str">
            <v>ESCORAMENTO PARA GALERIAS MOLDADAS, UTILIZANDO PERFIS METÁLICOS, COM REAPROVEITAMENTO - PROFUNDIDADE &gt; 4M, &lt; OU = 6M, COM BOCA DE 3 À 5M</v>
          </cell>
          <cell r="C502" t="str">
            <v>M2</v>
          </cell>
          <cell r="D502">
            <v>413.22</v>
          </cell>
          <cell r="E502" t="str">
            <v>SIURB-I Jan/26</v>
          </cell>
        </row>
        <row r="503">
          <cell r="A503">
            <v>7003004</v>
          </cell>
          <cell r="B503" t="str">
            <v>ESCORAMENTO PARA GALERIAS MOLDADAS, UTILIZANDO PERFIS METÁLICOS, COM REAPROVEITAMENTO - PROFUNDIDADE &gt; 4M, &lt; OU = 6M, COM BOCA DE 5 À 8M</v>
          </cell>
          <cell r="C503" t="str">
            <v>M2</v>
          </cell>
          <cell r="D503">
            <v>452.9</v>
          </cell>
          <cell r="E503" t="str">
            <v>SIURB-I Jan/26</v>
          </cell>
        </row>
        <row r="504">
          <cell r="A504">
            <v>7003005</v>
          </cell>
          <cell r="B504" t="str">
            <v>ESCORAMENTO PARA GALERIAS MOLDADAS, UTILIZANDO PERFIS METÁLICOS, COM REAPROVEITAMENTO - PROFUNDIDADE &gt; 6M, &lt; OU = 8M, COM BOCA DE 3 À 5M</v>
          </cell>
          <cell r="C504" t="str">
            <v>M2</v>
          </cell>
          <cell r="D504">
            <v>552.08000000000004</v>
          </cell>
          <cell r="E504" t="str">
            <v>SIURB-I Jan/26</v>
          </cell>
        </row>
        <row r="505">
          <cell r="A505">
            <v>7003006</v>
          </cell>
          <cell r="B505" t="str">
            <v>ESCORAMENTO PARA GALERIAS MOLDADAS, UTILIZANDO PERFIS METÁLICOS, COM REAPROVEITAMENTO - PROFUNDIDADE &gt; 6M, &lt; OU = 8M, COM BOCA DE 5 À 8M</v>
          </cell>
          <cell r="C505" t="str">
            <v>M2</v>
          </cell>
          <cell r="D505">
            <v>624.64</v>
          </cell>
          <cell r="E505" t="str">
            <v>SIURB-I Jan/26</v>
          </cell>
        </row>
        <row r="506">
          <cell r="A506">
            <v>7005000</v>
          </cell>
          <cell r="B506" t="str">
            <v>PERFIS METÁLICOS PERDIDOS EM ESCORAMENTOS, NO CASO DE IMPOSSIBILIDADE DO REAPROVEITAMENTO PREVISTO NOS ITENS 7.3.</v>
          </cell>
          <cell r="C506" t="str">
            <v>M2</v>
          </cell>
          <cell r="D506">
            <v>342</v>
          </cell>
          <cell r="E506" t="str">
            <v>SIURB-I Jan/26</v>
          </cell>
        </row>
        <row r="507">
          <cell r="A507">
            <v>7006000</v>
          </cell>
          <cell r="B507" t="str">
            <v>CIMBRAMENTO EM GALERIA MOLDADA</v>
          </cell>
          <cell r="C507" t="str">
            <v>M3</v>
          </cell>
          <cell r="D507">
            <v>68.540000000000006</v>
          </cell>
          <cell r="E507" t="str">
            <v>SIURB-I Jan/26</v>
          </cell>
        </row>
        <row r="508">
          <cell r="A508">
            <v>7007000</v>
          </cell>
          <cell r="B508" t="str">
            <v>FORMA PARA GALERIA MOLDADA</v>
          </cell>
          <cell r="C508" t="str">
            <v>M2</v>
          </cell>
          <cell r="D508">
            <v>74.900000000000006</v>
          </cell>
          <cell r="E508" t="str">
            <v>SIURB-I Jan/26</v>
          </cell>
        </row>
        <row r="509">
          <cell r="A509">
            <v>7008000</v>
          </cell>
          <cell r="B509" t="str">
            <v>FORNECIMENTO E APLICAÇÃO DE AÇO CA-25</v>
          </cell>
          <cell r="C509" t="str">
            <v>KG</v>
          </cell>
          <cell r="D509">
            <v>12.01</v>
          </cell>
          <cell r="E509" t="str">
            <v>SIURB-I Jan/26</v>
          </cell>
        </row>
        <row r="510">
          <cell r="A510">
            <v>7009000</v>
          </cell>
          <cell r="B510" t="str">
            <v>FORNECIMENTO E APLICAÇÃO DE AÇO CA-50 - DIÂMETRO &lt; 1/2"</v>
          </cell>
          <cell r="C510" t="str">
            <v>KG</v>
          </cell>
          <cell r="D510">
            <v>10.34</v>
          </cell>
          <cell r="E510" t="str">
            <v>SIURB-I Jan/26</v>
          </cell>
        </row>
        <row r="511">
          <cell r="A511">
            <v>7010000</v>
          </cell>
          <cell r="B511" t="str">
            <v>FORNECIMENTO E APLICAÇÃO DE AÇO CA-50 - DIÂMETRO &gt; OU = 1/2"</v>
          </cell>
          <cell r="C511" t="str">
            <v>KG</v>
          </cell>
          <cell r="D511">
            <v>10.37</v>
          </cell>
          <cell r="E511" t="str">
            <v>SIURB-I Jan/26</v>
          </cell>
        </row>
        <row r="512">
          <cell r="A512">
            <v>7011000</v>
          </cell>
          <cell r="B512" t="str">
            <v>FORNECIMENTO E APLICAÇÃO DE AÇO CA-60</v>
          </cell>
          <cell r="C512" t="str">
            <v>KG</v>
          </cell>
          <cell r="D512">
            <v>10.72</v>
          </cell>
          <cell r="E512" t="str">
            <v>SIURB-I Jan/26</v>
          </cell>
        </row>
        <row r="513">
          <cell r="A513">
            <v>7012000</v>
          </cell>
          <cell r="B513" t="str">
            <v>FORNECIMENTO E APLICAÇÃO DE TELA DE AÇO</v>
          </cell>
          <cell r="C513" t="str">
            <v>KG</v>
          </cell>
          <cell r="D513">
            <v>10.11</v>
          </cell>
          <cell r="E513" t="str">
            <v>SIURB-I Jan/26</v>
          </cell>
        </row>
        <row r="514">
          <cell r="A514">
            <v>7013000</v>
          </cell>
          <cell r="B514" t="str">
            <v>FORNECIMENTO E APLICAÇÃO DE CONCRETO USINADO FCK=10MPA</v>
          </cell>
          <cell r="C514" t="str">
            <v>M3</v>
          </cell>
          <cell r="D514">
            <v>486.6</v>
          </cell>
          <cell r="E514" t="str">
            <v>SIURB-I Jan/26</v>
          </cell>
        </row>
        <row r="515">
          <cell r="A515">
            <v>7014000</v>
          </cell>
          <cell r="B515" t="str">
            <v>FORNECIMENTO E APLICAÇÃO DE CONCRETO USINADO FCK=15,0MPA</v>
          </cell>
          <cell r="C515" t="str">
            <v>M3</v>
          </cell>
          <cell r="D515">
            <v>507.73</v>
          </cell>
          <cell r="E515" t="str">
            <v>SIURB-I Jan/26</v>
          </cell>
        </row>
        <row r="516">
          <cell r="A516">
            <v>7015000</v>
          </cell>
          <cell r="B516" t="str">
            <v>FORNECIMENTO E APLICAÇÃO DE CONCRETO USINADO FCK=20,0MPA</v>
          </cell>
          <cell r="C516" t="str">
            <v>M3</v>
          </cell>
          <cell r="D516">
            <v>530.01</v>
          </cell>
          <cell r="E516" t="str">
            <v>SIURB-I Jan/26</v>
          </cell>
        </row>
        <row r="517">
          <cell r="A517">
            <v>7016000</v>
          </cell>
          <cell r="B517" t="str">
            <v>FORNECIMENTO E APLICAÇÃO DE CONCRETO USINADO FCK=25MPA</v>
          </cell>
          <cell r="C517" t="str">
            <v>M3</v>
          </cell>
          <cell r="D517">
            <v>553.21</v>
          </cell>
          <cell r="E517" t="str">
            <v>SIURB-I Jan/26</v>
          </cell>
        </row>
        <row r="518">
          <cell r="A518">
            <v>7017000</v>
          </cell>
          <cell r="B518" t="str">
            <v>FORNECIMENTO E APLICAÇÃO DE CONCRETO USINADO FCK=30,0MPA</v>
          </cell>
          <cell r="C518" t="str">
            <v>M3</v>
          </cell>
          <cell r="D518">
            <v>577.51</v>
          </cell>
          <cell r="E518" t="str">
            <v>SIURB-I Jan/26</v>
          </cell>
        </row>
        <row r="519">
          <cell r="A519">
            <v>7018000</v>
          </cell>
          <cell r="B519" t="str">
            <v>ENROCAMENTO DE PEDRA EM TALUDES</v>
          </cell>
          <cell r="C519" t="str">
            <v>M3</v>
          </cell>
          <cell r="D519">
            <v>531.22</v>
          </cell>
          <cell r="E519" t="str">
            <v>SIURB-I Jan/26</v>
          </cell>
        </row>
        <row r="520">
          <cell r="A520">
            <v>7019000</v>
          </cell>
          <cell r="B520" t="str">
            <v>BARBACANS DE TUBOS DE PVC - DIÂMETRO 4"</v>
          </cell>
          <cell r="C520" t="str">
            <v>UN</v>
          </cell>
          <cell r="D520">
            <v>65.16</v>
          </cell>
          <cell r="E520" t="str">
            <v>SIURB-I Jan/26</v>
          </cell>
        </row>
        <row r="521">
          <cell r="A521">
            <v>7020000</v>
          </cell>
          <cell r="B521" t="str">
            <v>MURO DE ARRIMO DE RACHÃO COM ARGAMASSA DE CIMENTO E AREIA 1:3</v>
          </cell>
          <cell r="C521" t="str">
            <v>M3</v>
          </cell>
          <cell r="D521">
            <v>898.47</v>
          </cell>
          <cell r="E521" t="str">
            <v>SIURB-I Jan/26</v>
          </cell>
        </row>
        <row r="522">
          <cell r="A522">
            <v>7022000</v>
          </cell>
          <cell r="B522" t="str">
            <v>DESASSOREAMENTO, LIMPEZA E REMOÇÃO DE MATERIAL DE GALERIA MOLDADA</v>
          </cell>
          <cell r="C522" t="str">
            <v>M3</v>
          </cell>
          <cell r="D522">
            <v>252.21</v>
          </cell>
          <cell r="E522" t="str">
            <v>SIURB-I Jan/26</v>
          </cell>
        </row>
        <row r="523">
          <cell r="A523">
            <v>7023000</v>
          </cell>
          <cell r="B523" t="str">
            <v>IN.14 - FORNECIMENTO E COLOCAÇÃO DE GABIÃO TIPO CAIXA, H = 0,50 M, DE MALHA 8 X 10CM, GALVANIZADO, DE FIO Ø = 2,7MM</v>
          </cell>
          <cell r="C523" t="str">
            <v>M3</v>
          </cell>
          <cell r="D523">
            <v>944.34</v>
          </cell>
          <cell r="E523" t="str">
            <v>SIURB-I Jan/26</v>
          </cell>
        </row>
        <row r="524">
          <cell r="A524">
            <v>7024000</v>
          </cell>
          <cell r="B524" t="str">
            <v>IN.14 - FORNECIMENTO E COLOCAÇÃO DE GABIÃO TIPO CAIXA, H = 1,00M, DE MALHA 8 X 10CM, GALVANIZADO, DE FIO Ø = 2,7MM</v>
          </cell>
          <cell r="C524" t="str">
            <v>M3</v>
          </cell>
          <cell r="D524">
            <v>769.23</v>
          </cell>
          <cell r="E524" t="str">
            <v>SIURB-I Jan/26</v>
          </cell>
        </row>
        <row r="525">
          <cell r="A525">
            <v>7025000</v>
          </cell>
          <cell r="B525" t="str">
            <v>IN.14 - FORNECIMENTO E COLOCAÇÃO DE GABIÃO TIPO CAIXA, H = 0,50M, DE MALHA 8 X 10CM, GALVANIZADO E REVESTIDO EM PVC, DE FIO Ø = 2,4MM</v>
          </cell>
          <cell r="C525" t="str">
            <v>M3</v>
          </cell>
          <cell r="D525">
            <v>979.88</v>
          </cell>
          <cell r="E525" t="str">
            <v>SIURB-I Jan/26</v>
          </cell>
        </row>
        <row r="526">
          <cell r="A526">
            <v>7026000</v>
          </cell>
          <cell r="B526" t="str">
            <v>IN.14 - FORNECIMENTO E COLOCAÇÃO DE GABIÃO TIPO CAIXA, H = 1,00M, DE MALHA 8 X 10CM, GALVANIZADO E REVESTIDO EM PVC, DE FIO Ø = 2,4MM</v>
          </cell>
          <cell r="C526" t="str">
            <v>M3</v>
          </cell>
          <cell r="D526">
            <v>826.82</v>
          </cell>
          <cell r="E526" t="str">
            <v>SIURB-I Jan/26</v>
          </cell>
        </row>
        <row r="527">
          <cell r="A527">
            <v>7030000</v>
          </cell>
          <cell r="B527" t="str">
            <v>IN.14 - FORNECIMENTO  E COLOCAÇÃO DE GABIÃO TIPO COLCHÃO RENO, H = 0,17M, DE MALHA 6 X 8CM, GALVANIZADO, REVESTIDO EM PVC, DE FIO Ø = 2,0MM</v>
          </cell>
          <cell r="C527" t="str">
            <v>M2</v>
          </cell>
          <cell r="D527">
            <v>264.52999999999997</v>
          </cell>
          <cell r="E527" t="str">
            <v>SIURB-I Jan/26</v>
          </cell>
        </row>
        <row r="528">
          <cell r="A528">
            <v>7031000</v>
          </cell>
          <cell r="B528" t="str">
            <v>IN.14 - FORNECIMENTO  E COLOCAÇÃO DE GABIÃO TIPO COLCHÃO RENO, H = 0,23M, DE MALHA 6 X 8CM, GALVANIZADO, REVESTIDO EM PVC, DE FIO Ø = 2,0MM</v>
          </cell>
          <cell r="C528" t="str">
            <v>M2</v>
          </cell>
          <cell r="D528">
            <v>309.25</v>
          </cell>
          <cell r="E528" t="str">
            <v>SIURB-I Jan/26</v>
          </cell>
        </row>
        <row r="529">
          <cell r="A529">
            <v>7032000</v>
          </cell>
          <cell r="B529" t="str">
            <v>IN.14 - FORNECIMENTO E COLOCAÇÃO DE GABIÃO TIPO COLCHÃO RENO, H = 0,30M, DE MALHA 6 X 8CM, GALVANIZADO, REVESTIDO EM PVC, DE FIO Ø = 2,0MM</v>
          </cell>
          <cell r="C529" t="str">
            <v>M2</v>
          </cell>
          <cell r="D529">
            <v>336.02</v>
          </cell>
          <cell r="E529" t="str">
            <v>SIURB-I Jan/26</v>
          </cell>
        </row>
        <row r="530">
          <cell r="A530">
            <v>7034000</v>
          </cell>
          <cell r="B530" t="str">
            <v>FORNECIMENTO E COLOCAÇÃO DE GABIÃO TIPO SACO, D = 0,65M, DE MALHA 8 X 10CM, GALVANIZADO, REVESTIDO EM PVC, DE FIO Ø = 2,4MM</v>
          </cell>
          <cell r="C530" t="str">
            <v>M3</v>
          </cell>
          <cell r="D530">
            <v>782.52</v>
          </cell>
          <cell r="E530" t="str">
            <v>SIURB-I Jan/26</v>
          </cell>
        </row>
        <row r="531">
          <cell r="A531">
            <v>7035000</v>
          </cell>
          <cell r="B531" t="str">
            <v>ESGOTAMENTO D'ÁGUA COM BOMBA SUBMERSA - POTÊNCIA ATÉ 5HP</v>
          </cell>
          <cell r="C531" t="str">
            <v>HPXH</v>
          </cell>
          <cell r="D531">
            <v>1.84</v>
          </cell>
          <cell r="E531" t="str">
            <v>SIURB-I Jan/26</v>
          </cell>
        </row>
        <row r="532">
          <cell r="A532">
            <v>7040001</v>
          </cell>
          <cell r="B532" t="str">
            <v>FORNECIMENTO E COLOCAÇÃO DE MANTA GEOTÊXTIL COM RESISTÊNCIA À TRAÇÃO LONGITUDINAL DE 7KN/M E TRAÇÃO TRANSVERSAL DE 6KN/M EM JUNTA DE DILATAÇÃO</v>
          </cell>
          <cell r="C532" t="str">
            <v>M2</v>
          </cell>
          <cell r="D532">
            <v>14.62</v>
          </cell>
          <cell r="E532" t="str">
            <v>SIURB-I Jan/26</v>
          </cell>
        </row>
        <row r="533">
          <cell r="A533">
            <v>7040002</v>
          </cell>
          <cell r="B533" t="str">
            <v>FORNECIMENTO E COLOCAÇÃO DE MANTA GEOTÊXTIL COM RESISTÊNCIA À TRAÇÃO LONGITUDINAL DE 8KN/M E TRAÇÃO TRANSVERSAL DE 7KN/M EM JUNTA DE DILATAÇÃO</v>
          </cell>
          <cell r="C533" t="str">
            <v>M2</v>
          </cell>
          <cell r="D533">
            <v>15.46</v>
          </cell>
          <cell r="E533" t="str">
            <v>SIURB-I Jan/26</v>
          </cell>
        </row>
        <row r="534">
          <cell r="A534">
            <v>7040003</v>
          </cell>
          <cell r="B534" t="str">
            <v>FORNECIMENTO E COLOCAÇÃO DE MANTA GEOTÊXTIL COM RESISTÊNCIA À TRAÇÃO LONGITUDINAL DE 9KN/M E TRAÇÃO TRANSVERSAL DE 8KN/M EM JUNTA DE DILATAÇÃO</v>
          </cell>
          <cell r="C534" t="str">
            <v>M2</v>
          </cell>
          <cell r="D534">
            <v>16.37</v>
          </cell>
          <cell r="E534" t="str">
            <v>SIURB-I Jan/26</v>
          </cell>
        </row>
        <row r="535">
          <cell r="A535">
            <v>7040004</v>
          </cell>
          <cell r="B535" t="str">
            <v>FORNECIMENTO E COLOCAÇÃO DE MANTA GEOTÊXTIL COM RESISTÊNCIA À TRAÇÃO LONGITUDINAL DE 10KN/M E TRAÇÃO TRANSVERSAL DE 9KN/M EM JUNTA DE DILATAÇÃO</v>
          </cell>
          <cell r="C535" t="str">
            <v>M2</v>
          </cell>
          <cell r="D535">
            <v>17.760000000000002</v>
          </cell>
          <cell r="E535" t="str">
            <v>SIURB-I Jan/26</v>
          </cell>
        </row>
        <row r="536">
          <cell r="A536">
            <v>7040005</v>
          </cell>
          <cell r="B536" t="str">
            <v>FORNECIMENTO E COLOCAÇÃO DE MANTA GEOTÊXTIL COM RESISTÊNCIA À TRAÇÃO LONGITUDINAL DE 14KN/M E TRAÇÃO TRANSVERSAL DE 12KN/M EM JUNTA DE DILATAÇÃO</v>
          </cell>
          <cell r="C536" t="str">
            <v>M2</v>
          </cell>
          <cell r="D536">
            <v>18.899999999999999</v>
          </cell>
          <cell r="E536" t="str">
            <v>SIURB-I Jan/26</v>
          </cell>
        </row>
        <row r="537">
          <cell r="A537">
            <v>7040006</v>
          </cell>
          <cell r="B537" t="str">
            <v>FORNECIMENTO E COLOCAÇÃO DE MANTA GEOTÊXTIL COM RESISTÊNCIA À TRAÇÃO LONGITUDINAL DE 16KN/M E TRAÇÃO TRANSVERSAL DE 14KN/M EM JUNTA DE DILATAÇÃO</v>
          </cell>
          <cell r="C537" t="str">
            <v>M2</v>
          </cell>
          <cell r="D537">
            <v>20.34</v>
          </cell>
          <cell r="E537" t="str">
            <v>SIURB-I Jan/26</v>
          </cell>
        </row>
        <row r="538">
          <cell r="A538">
            <v>7040007</v>
          </cell>
          <cell r="B538" t="str">
            <v>FORNECIMENTO E COLOCAÇÃO DE MANTA GEOTÊXTIL COM RESISTÊNCIA À TRAÇÃO LONGITUDINAL DE 21KN/M E TRAÇÃO TRANSVERSAL DE 19KN/M EM JUNTA DE DILATAÇÃO</v>
          </cell>
          <cell r="C538" t="str">
            <v>M2</v>
          </cell>
          <cell r="D538">
            <v>23.61</v>
          </cell>
          <cell r="E538" t="str">
            <v>SIURB-I Jan/26</v>
          </cell>
        </row>
        <row r="539">
          <cell r="A539">
            <v>7040008</v>
          </cell>
          <cell r="B539" t="str">
            <v>FORNECIMENTO E COLOCAÇÃO DE MANTA GEOTÊXTIL COM RESISTÊNCIA À TRAÇÃO LONGITUDINAL DE 26KN/M E TRAÇÃO TRANSVERSAL DE 23KN/M EM JUNTA DE DILATAÇÃO</v>
          </cell>
          <cell r="C539" t="str">
            <v>M2</v>
          </cell>
          <cell r="D539">
            <v>24.35</v>
          </cell>
          <cell r="E539" t="str">
            <v>SIURB-I Jan/26</v>
          </cell>
        </row>
        <row r="540">
          <cell r="A540">
            <v>7040009</v>
          </cell>
          <cell r="B540" t="str">
            <v>FORNECIMENTO E COLOCAÇÃO DE MANTA GEOTÊXTIL COM RESISTÊNCIA À TRAÇÃO LONGITUDINAL DE 31KN/M E TRAÇÃO TRANSVERSAL DE 27KN/M EM JUNTA DE DILATAÇÃO</v>
          </cell>
          <cell r="C540" t="str">
            <v>M2</v>
          </cell>
          <cell r="D540">
            <v>30.59</v>
          </cell>
          <cell r="E540" t="str">
            <v>SIURB-I Jan/26</v>
          </cell>
        </row>
        <row r="541">
          <cell r="A541">
            <v>7101001</v>
          </cell>
          <cell r="B541" t="str">
            <v>FORNECIMENTO DE ADUELA PRÉ-FABRICADA EM CONCRETO ARMADO, SEÇÃO 1,50 X 1,50 X 0,15 – H ATERRO = 1,00 A 2,50 M – LINHA SIMPLES (BSCC), DIMENSIONADA PARA SOBRECARGA DE TRABALHO TB 45</v>
          </cell>
          <cell r="C541" t="str">
            <v>UN</v>
          </cell>
          <cell r="D541">
            <v>3216.19</v>
          </cell>
          <cell r="E541" t="str">
            <v>SIURB-I Jan/26</v>
          </cell>
        </row>
        <row r="542">
          <cell r="A542">
            <v>7101002</v>
          </cell>
          <cell r="B542" t="str">
            <v>FORNECIMENTO DE ADUELA PRÉ-FABRICADA EM CONCRETO ARMADO, SEÇÃO 2,00 X 1,50 X 0,15 – H ATERRO = 1,00 A 2,50 M – LINHA SIMPLES (BSCC), DIMENSIONADA PARA SOBRECARGA DE TRABALHO TB 45</v>
          </cell>
          <cell r="C542" t="str">
            <v>UN</v>
          </cell>
          <cell r="D542">
            <v>3658.18</v>
          </cell>
          <cell r="E542" t="str">
            <v>SIURB-I Jan/26</v>
          </cell>
        </row>
        <row r="543">
          <cell r="A543">
            <v>7101003</v>
          </cell>
          <cell r="B543" t="str">
            <v>FORNECIMENTO DE ADUELA PRÉ-FABRICADA EM CONCRETO ARMADO, SEÇÃO 2,00 X 2,00 X 0,15 – H ATERRO = 1,00 A 2,50 M – LINHA SIMPLES (BSCC), DIMENSIONADA PARA SOBRECARGA DE TRABALHO TB 45</v>
          </cell>
          <cell r="C543" t="str">
            <v>UN</v>
          </cell>
          <cell r="D543">
            <v>4083.93</v>
          </cell>
          <cell r="E543" t="str">
            <v>SIURB-I Jan/26</v>
          </cell>
        </row>
        <row r="544">
          <cell r="A544">
            <v>7101005</v>
          </cell>
          <cell r="B544" t="str">
            <v>FORNECIMENTO DE ADUELA PRÉ-FABRICADA EM CONCRETO ARMADO, SEÇÃO 2,50 X 2,00 X 0,15 – H ATERRO = 1,00 A 2,50 M – LINHA SIMPLES (BSCC), DIMENSIONADA PARA SOBRECARGA DE TRABALHO TB 45</v>
          </cell>
          <cell r="C544" t="str">
            <v>UN</v>
          </cell>
          <cell r="D544">
            <v>4630.03</v>
          </cell>
          <cell r="E544" t="str">
            <v>SIURB-I Jan/26</v>
          </cell>
        </row>
        <row r="545">
          <cell r="A545">
            <v>7101006</v>
          </cell>
          <cell r="B545" t="str">
            <v>FORNECIMENTO DE ADUELA PRÉ-FABRICADA EM CONCRETO ARMADO, SEÇÃO 2,50 X 2,50 X 0,15 – H ATERRO = 1,00 A 2,50 M – LINHA SIMPLES (BSCC), DIMENSIONADA PARA SOBRECARGA DE TRABALHO TB 45</v>
          </cell>
          <cell r="C545" t="str">
            <v>UN</v>
          </cell>
          <cell r="D545">
            <v>4880.43</v>
          </cell>
          <cell r="E545" t="str">
            <v>SIURB-I Jan/26</v>
          </cell>
        </row>
        <row r="546">
          <cell r="A546">
            <v>7101007</v>
          </cell>
          <cell r="B546" t="str">
            <v>FORNECIMENTO DE ADUELA PRÉ-FABRICADA EM CONCRETO ARMADO, SEÇÃO 3,00 X 2,00 X 0,20 – H ATERRO = 1,00 A 2,50 M – LINHA SIMPLES (BSCC), DIMENSIONADA PARA SOBRECARGA DE TRABALHO TB 45</v>
          </cell>
          <cell r="C546" t="str">
            <v>UN</v>
          </cell>
          <cell r="D546">
            <v>6546.74</v>
          </cell>
          <cell r="E546" t="str">
            <v>SIURB-I Jan/26</v>
          </cell>
        </row>
        <row r="547">
          <cell r="A547">
            <v>7101008</v>
          </cell>
          <cell r="B547" t="str">
            <v>FORNECIMENTO DE ADUELA PRÉ-FABRICADA EM CONCRETO ARMADO, SEÇÃO 3,00 X 2,50 X 0,20 – H ATERRO = 1,00 A 2,50 M – LINHA SIMPLES (BSCC), DIMENSIONADA PARA SOBRECARGA DE TRABALHO TB 45</v>
          </cell>
          <cell r="C547" t="str">
            <v>UN</v>
          </cell>
          <cell r="D547">
            <v>7134.73</v>
          </cell>
          <cell r="E547" t="str">
            <v>SIURB-I Jan/26</v>
          </cell>
        </row>
        <row r="548">
          <cell r="A548">
            <v>7101009</v>
          </cell>
          <cell r="B548" t="str">
            <v>FORNECIMENTO DE ADUELA PRÉ-FABRICADA EM CONCRETO ARMADO, SEÇÃO 3,00 X 3,00 X 0,20 – H ATERRO = 1,00 A 2,50 M – LINHA SIMPLES (BSCC), DIMENSIONADA PARA SOBRECARGA DE TRABALHO TB 45</v>
          </cell>
          <cell r="C548" t="str">
            <v>UN</v>
          </cell>
          <cell r="D548">
            <v>7810.38</v>
          </cell>
          <cell r="E548" t="str">
            <v>SIURB-I Jan/26</v>
          </cell>
        </row>
        <row r="549">
          <cell r="A549">
            <v>7102001</v>
          </cell>
          <cell r="B549" t="str">
            <v>LANÇAMENTO E ASSENTAMENTO DE ADUELAS PRÉ-FABRICADAS EM CONCRETO ARMADO, SEÇÃO 1,50 X 1,50 X 0,15 – H ATERRO = 1,00 A 2,50 M – LINHA SIMPLES (BSCC), DIMENSIONADA PARA SOBRECARGA DE TRABALHO TB 45</v>
          </cell>
          <cell r="C549" t="str">
            <v>M</v>
          </cell>
          <cell r="D549">
            <v>524.79999999999995</v>
          </cell>
          <cell r="E549" t="str">
            <v>SIURB-I Jan/26</v>
          </cell>
        </row>
        <row r="550">
          <cell r="A550">
            <v>7102002</v>
          </cell>
          <cell r="B550" t="str">
            <v>LANÇAMENTO E ASSENTAMENTO DE ADUELAS PRÉ-FABRICADAS EM CONCRETO ARMADO, SEÇÃO 2,00 X 1,50 X 0,15 – H ATERRO = 1,00 A 2,50 M – LINHA SIMPLES (BSCC), DIMENSIONADA PARA SOBRECARGA DE TRABALHO TB 45</v>
          </cell>
          <cell r="C550" t="str">
            <v>M</v>
          </cell>
          <cell r="D550">
            <v>589.45000000000005</v>
          </cell>
          <cell r="E550" t="str">
            <v>SIURB-I Jan/26</v>
          </cell>
        </row>
        <row r="551">
          <cell r="A551">
            <v>7102003</v>
          </cell>
          <cell r="B551" t="str">
            <v>LANÇAMENTO E ASSENTAMENTO DE ADUELAS PRÉ-FABRICADAS EM CONCRETO ARMADO, SEÇÃO 2,00 X 2,00 X 0,15 – H ATERRO = 1,00 A 2,50 M – LINHA SIMPLES (BSCC), DIMENSIONADA PARA SOBRECARGA DE TRABALHO TB 45</v>
          </cell>
          <cell r="C551" t="str">
            <v>M</v>
          </cell>
          <cell r="D551">
            <v>589.45000000000005</v>
          </cell>
          <cell r="E551" t="str">
            <v>SIURB-I Jan/26</v>
          </cell>
        </row>
        <row r="552">
          <cell r="A552">
            <v>7102004</v>
          </cell>
          <cell r="B552" t="str">
            <v>LANÇAMENTO E ASSENTAMENTO DE ADUELAS PRÉ-FABRICADAS EM CONCRETO ARMADO, SEÇÃO 2,50 X 2,00 X 0,15 – H ATERRO = 1,00 A 2,50 M – LINHA SIMPLES (BSCC), DIMENSIONADA PARA SOBRECARGA DE TRABALHO TB 45</v>
          </cell>
          <cell r="C552" t="str">
            <v>M</v>
          </cell>
          <cell r="D552">
            <v>653.76</v>
          </cell>
          <cell r="E552" t="str">
            <v>SIURB-I Jan/26</v>
          </cell>
        </row>
        <row r="553">
          <cell r="A553">
            <v>7102005</v>
          </cell>
          <cell r="B553" t="str">
            <v>LANÇAMENTO E ASSENTAMENTO DE ADUELAS PRÉ-FABRICADAS EM CONCRETO ARMADO, SEÇÃO 2,50 X 2,50 X 0,15 – H ATERRO = 1,00 A 2,50 M – LINHA SIMPLES (BSCC), DIMENSIONADA PARA SOBRECARGA DE TRABALHO TB 45</v>
          </cell>
          <cell r="C553" t="str">
            <v>M</v>
          </cell>
          <cell r="D553">
            <v>653.76</v>
          </cell>
          <cell r="E553" t="str">
            <v>SIURB-I Jan/26</v>
          </cell>
        </row>
        <row r="554">
          <cell r="A554">
            <v>7102006</v>
          </cell>
          <cell r="B554" t="str">
            <v>LANÇAMENTO E ASSENTAMENTO DE ADUELAS PRÉ-FABRICADAS EM CONCRETO ARMADO, SEÇÃO 3,00 X 2,00 X 0,20 – H ATERRO = 1,00 A 2,50 M – LINHA SIMPLES (BSCC), DIMENSIONADA PARA SOBRECARGA DE TRABALHO TB 45</v>
          </cell>
          <cell r="C554" t="str">
            <v>M</v>
          </cell>
          <cell r="D554">
            <v>692.24</v>
          </cell>
          <cell r="E554" t="str">
            <v>SIURB-I Jan/26</v>
          </cell>
        </row>
        <row r="555">
          <cell r="A555">
            <v>7102007</v>
          </cell>
          <cell r="B555" t="str">
            <v>LANÇAMENTO E ASSENTAMENTO DE ADUELAS PRÉ-FABRICADAS EM CONCRETO ARMADO, SEÇÃO 3,00 X 2,50 X 0,20 – H ATERRO = 1,00 A 2,50 M – LINHA SIMPLES (BSCC), DIMENSIONADA PARA SOBRECARGA DE TRABALHO TB 45</v>
          </cell>
          <cell r="C555" t="str">
            <v>M</v>
          </cell>
          <cell r="D555">
            <v>752.72</v>
          </cell>
          <cell r="E555" t="str">
            <v>SIURB-I Jan/26</v>
          </cell>
        </row>
        <row r="556">
          <cell r="A556">
            <v>7102008</v>
          </cell>
          <cell r="B556" t="str">
            <v>LANÇAMENTO E ASSENTAMENTO DE ADUELAS PRÉ-FABRICADAS EM CONCRETO ARMADO, SEÇÃO 3,00 X 3,00 X 0,20 – H ATERRO = 1,00 A 2,50 M – LINHA SIMPLES (BSCC), DIMENSIONADA PARA SOBRECARGA DE TRABALHO TB 45</v>
          </cell>
          <cell r="C556" t="str">
            <v>M</v>
          </cell>
          <cell r="D556">
            <v>752.72</v>
          </cell>
          <cell r="E556" t="str">
            <v>SIURB-I Jan/26</v>
          </cell>
        </row>
        <row r="557">
          <cell r="A557">
            <v>7103001</v>
          </cell>
          <cell r="B557" t="str">
            <v>FORNECIMENTO DE CANAL U PRÉ-FABRICADO EM CONCRETO ARMADO  1,50 X 1,50 X 0,15 - TB 45</v>
          </cell>
          <cell r="C557" t="str">
            <v>UN</v>
          </cell>
          <cell r="D557">
            <v>2585.6999999999998</v>
          </cell>
          <cell r="E557" t="str">
            <v>SIURB-I Jan/26</v>
          </cell>
        </row>
        <row r="558">
          <cell r="A558">
            <v>7103002</v>
          </cell>
          <cell r="B558" t="str">
            <v>FORNECIMENTO DE CANAL U PRÉ-FABRICADO EM CONCRETO ARMADO 2,00 X 1,50 X 0,15 - TB 45</v>
          </cell>
          <cell r="C558" t="str">
            <v>UN</v>
          </cell>
          <cell r="D558">
            <v>2849.72</v>
          </cell>
          <cell r="E558" t="str">
            <v>SIURB-I Jan/26</v>
          </cell>
        </row>
        <row r="559">
          <cell r="A559">
            <v>7103003</v>
          </cell>
          <cell r="B559" t="str">
            <v>FORNECIMENTO DE CANAL U PRÉ-FABRICADO EM CONCRETO ARMADO 2,00 X 2,00 X 0,20 - TB 45</v>
          </cell>
          <cell r="C559" t="str">
            <v>UN</v>
          </cell>
          <cell r="D559">
            <v>4484.45</v>
          </cell>
          <cell r="E559" t="str">
            <v>SIURB-I Jan/26</v>
          </cell>
        </row>
        <row r="560">
          <cell r="A560">
            <v>7103004</v>
          </cell>
          <cell r="B560" t="str">
            <v>FORNECIMENTO DE CANAL U PRÉ-FABRICADO EM CONCRETO ARMADO 2,50 X 1,50 X 0,20 - TB 45</v>
          </cell>
          <cell r="C560" t="str">
            <v>UN</v>
          </cell>
          <cell r="D560">
            <v>4165.3</v>
          </cell>
          <cell r="E560" t="str">
            <v>SIURB-I Jan/26</v>
          </cell>
        </row>
        <row r="561">
          <cell r="A561">
            <v>7103005</v>
          </cell>
          <cell r="B561" t="str">
            <v>FORNECIMENTO DE CANAL U PRÉ-FABRICADO EM CONCRETO ARMADO 2,50 X 2,00 X 0,20 - TB 45</v>
          </cell>
          <cell r="C561" t="str">
            <v>UN</v>
          </cell>
          <cell r="D561">
            <v>4652.99</v>
          </cell>
          <cell r="E561" t="str">
            <v>SIURB-I Jan/26</v>
          </cell>
        </row>
        <row r="562">
          <cell r="A562">
            <v>7103006</v>
          </cell>
          <cell r="B562" t="str">
            <v>FORNECIMENTO DE CANAL U PRÉ-FABRICADO EM CONCRETO ARMADO 2,50 X 2,50 X 0,20 - TB 45</v>
          </cell>
          <cell r="C562" t="str">
            <v>UN</v>
          </cell>
          <cell r="D562">
            <v>5485.34</v>
          </cell>
          <cell r="E562" t="str">
            <v>SIURB-I Jan/26</v>
          </cell>
        </row>
        <row r="563">
          <cell r="A563">
            <v>7103007</v>
          </cell>
          <cell r="B563" t="str">
            <v>FORNECIMENTO DE CANAL U PRÉ-FABRICADO EM CONCRETO ARMADO 3,00 X 1,50 X 0,20 - TB 45</v>
          </cell>
          <cell r="C563" t="str">
            <v>UN</v>
          </cell>
          <cell r="D563">
            <v>4360.71</v>
          </cell>
          <cell r="E563" t="str">
            <v>SIURB-I Jan/26</v>
          </cell>
        </row>
        <row r="564">
          <cell r="A564">
            <v>7103008</v>
          </cell>
          <cell r="B564" t="str">
            <v>FORNECIMENTO DE CANAL U PRÉ-FABRICADO EM CONCRETO ARMADO 3,00 X 2,00 X 0,20 COM ARRANQUES - TB 45</v>
          </cell>
          <cell r="C564" t="str">
            <v>UN</v>
          </cell>
          <cell r="D564">
            <v>5052.45</v>
          </cell>
          <cell r="E564" t="str">
            <v>SIURB-I Jan/26</v>
          </cell>
        </row>
        <row r="565">
          <cell r="A565">
            <v>7103009</v>
          </cell>
          <cell r="B565" t="str">
            <v>FORNECIMENTO DE CANAL U PRÉ-FABRICADO EM CONCRETO ARMADO 3,00 X 2,50 X 0,25 - TB 45</v>
          </cell>
          <cell r="C565" t="str">
            <v>UN</v>
          </cell>
          <cell r="D565">
            <v>7131.97</v>
          </cell>
          <cell r="E565" t="str">
            <v>SIURB-I Jan/26</v>
          </cell>
        </row>
        <row r="566">
          <cell r="A566">
            <v>7103010</v>
          </cell>
          <cell r="B566" t="str">
            <v>FORNECIMENTO DE CANAL U PRÉ-FABRICADO EM CONCRETO ARMADO 4,00 X 2,50 X 0,25 COM ARRANQUES - TB 45</v>
          </cell>
          <cell r="C566" t="str">
            <v>UN</v>
          </cell>
          <cell r="D566">
            <v>8025.61</v>
          </cell>
          <cell r="E566" t="str">
            <v>SIURB-I Jan/26</v>
          </cell>
        </row>
        <row r="567">
          <cell r="A567">
            <v>7103011</v>
          </cell>
          <cell r="B567" t="str">
            <v>FORNECIMENTO DE CANAL U PRÉ-FABRICADO EM CONCRETO ARMADO 4,00 X 3,00 X 0,25 COM ARRANQUES - TB 45</v>
          </cell>
          <cell r="C567" t="str">
            <v>UN</v>
          </cell>
          <cell r="D567">
            <v>8656.16</v>
          </cell>
          <cell r="E567" t="str">
            <v>SIURB-I Jan/26</v>
          </cell>
        </row>
        <row r="568">
          <cell r="A568">
            <v>7103012</v>
          </cell>
          <cell r="B568" t="str">
            <v>FORNECIMENTO DE CANAL U PRÉ-FABRICADO EM CONCRETO ARMADO 5,00 X 1,00 X 0,25 COM ARRANQUES - TB 45</v>
          </cell>
          <cell r="C568" t="str">
            <v>UN</v>
          </cell>
          <cell r="D568">
            <v>7357.68</v>
          </cell>
          <cell r="E568" t="str">
            <v>SIURB-I Jan/26</v>
          </cell>
        </row>
        <row r="569">
          <cell r="A569">
            <v>7103013</v>
          </cell>
          <cell r="B569" t="str">
            <v>FORNECIMENTO DE CANAL U PRÉ-FABRICADO EM CONCRETO ARMADO 5,00 X 2,50 X 0,25 COM ARRANQUES - TB 45</v>
          </cell>
          <cell r="C569" t="str">
            <v>UN</v>
          </cell>
          <cell r="D569">
            <v>10026.950000000001</v>
          </cell>
          <cell r="E569" t="str">
            <v>SIURB-I Jan/26</v>
          </cell>
        </row>
        <row r="570">
          <cell r="A570">
            <v>7103014</v>
          </cell>
          <cell r="B570" t="str">
            <v>FORNECIMENTO DE CANAL U PRÉ-FABRICADO EM CONCRETO ARMADO 5,00 X 3,00 X 0,25 COM ARRANQUES - TB 45</v>
          </cell>
          <cell r="C570" t="str">
            <v>UN</v>
          </cell>
          <cell r="D570">
            <v>10850.16</v>
          </cell>
          <cell r="E570" t="str">
            <v>SIURB-I Jan/26</v>
          </cell>
        </row>
        <row r="571">
          <cell r="A571">
            <v>7103015</v>
          </cell>
          <cell r="B571" t="str">
            <v>FORNECIMENTO DE CANAL U PRÉ-FABRICADO EM CONCRETO ARMADO 6,00 X 3,00 X 0,30 COM ARRANQUES - TB 45</v>
          </cell>
          <cell r="C571" t="str">
            <v>UN</v>
          </cell>
          <cell r="D571">
            <v>16132.41</v>
          </cell>
          <cell r="E571" t="str">
            <v>SIURB-I Jan/26</v>
          </cell>
        </row>
        <row r="572">
          <cell r="A572">
            <v>7104001</v>
          </cell>
          <cell r="B572" t="str">
            <v>LANÇAMENTO E ASSENTAMENTO DE CANAL U PRÉ-FABRICADAS EM CONCRETO ARMADO  1,50 X 1,50 X 0,15 - TB 45</v>
          </cell>
          <cell r="C572" t="str">
            <v>M</v>
          </cell>
          <cell r="D572">
            <v>513.66999999999996</v>
          </cell>
          <cell r="E572" t="str">
            <v>SIURB-I Jan/26</v>
          </cell>
        </row>
        <row r="573">
          <cell r="A573">
            <v>7104002</v>
          </cell>
          <cell r="B573" t="str">
            <v>LANÇAMENTO E ASSENTAMENTO DE CANAL U PRÉ-FABRICADAS EM CONCRETO ARMADO 2,00 X 1,50 X 0,15 - TB 45</v>
          </cell>
          <cell r="C573" t="str">
            <v>M</v>
          </cell>
          <cell r="D573">
            <v>513.66999999999996</v>
          </cell>
          <cell r="E573" t="str">
            <v>SIURB-I Jan/26</v>
          </cell>
        </row>
        <row r="574">
          <cell r="A574">
            <v>7104003</v>
          </cell>
          <cell r="B574" t="str">
            <v>LANÇAMENTO E ASSENTAMENTO DE CANAL U PRÉ-FABRICADAS EM CONCRETO ARMADO 2,00 X 2,00 X 0,20 - TB 45</v>
          </cell>
          <cell r="C574" t="str">
            <v>M</v>
          </cell>
          <cell r="D574">
            <v>513.66999999999996</v>
          </cell>
          <cell r="E574" t="str">
            <v>SIURB-I Jan/26</v>
          </cell>
        </row>
        <row r="575">
          <cell r="A575">
            <v>7104004</v>
          </cell>
          <cell r="B575" t="str">
            <v>LANÇAMENTO E ASSENTAMENTO DE CANAL U PRÉ-FABRICADAS EM CONCRETO ARMADO 2,50 X 1,50 X 0,20 - TB 45</v>
          </cell>
          <cell r="C575" t="str">
            <v>M</v>
          </cell>
          <cell r="D575">
            <v>615.86</v>
          </cell>
          <cell r="E575" t="str">
            <v>SIURB-I Jan/26</v>
          </cell>
        </row>
        <row r="576">
          <cell r="A576">
            <v>7104005</v>
          </cell>
          <cell r="B576" t="str">
            <v>LANÇAMENTO E ASSENTAMENTO DE CANAL U PRÉ-FABRICADAS EM CONCRETO ARMADO 2,50 X 2,00 X 0,20 - TB 45</v>
          </cell>
          <cell r="C576" t="str">
            <v>M</v>
          </cell>
          <cell r="D576">
            <v>630.44000000000005</v>
          </cell>
          <cell r="E576" t="str">
            <v>SIURB-I Jan/26</v>
          </cell>
        </row>
        <row r="577">
          <cell r="A577">
            <v>7104006</v>
          </cell>
          <cell r="B577" t="str">
            <v>LANÇAMENTO E ASSENTAMENTO DE CANAL U PRÉ-FABRICADAS EM CONCRETO ARMADO 2,50 X 2,50 X 0,20 - TB 45</v>
          </cell>
          <cell r="C577" t="str">
            <v>M
M</v>
          </cell>
          <cell r="D577">
            <v>636.5</v>
          </cell>
          <cell r="E577" t="str">
            <v>SIURB-I Jan/26</v>
          </cell>
        </row>
        <row r="578">
          <cell r="A578">
            <v>7104007</v>
          </cell>
          <cell r="B578" t="str">
            <v>LANÇAMENTO E ASSENTAMENTO DE CANAL U PRÉ-FABRICADAS EM CONCRETO ARMADO 3,00 X 1,50 X 0,20 - TB 45</v>
          </cell>
          <cell r="C578" t="str">
            <v>M</v>
          </cell>
          <cell r="D578">
            <v>625.25</v>
          </cell>
          <cell r="E578" t="str">
            <v>SIURB-I Jan/26</v>
          </cell>
        </row>
        <row r="579">
          <cell r="A579">
            <v>7104008</v>
          </cell>
          <cell r="B579" t="str">
            <v>LANÇAMENTO E ASSENTAMENTO DE CANAL U PRÉ-FABRICADAS EM CONCRETO ARMADO 3,00 X 2,00 X 0,20 COM ARRANQUES - TB 45</v>
          </cell>
          <cell r="C579" t="str">
            <v>M</v>
          </cell>
          <cell r="D579">
            <v>636.09</v>
          </cell>
          <cell r="E579" t="str">
            <v>SIURB-I Jan/26</v>
          </cell>
        </row>
        <row r="580">
          <cell r="A580">
            <v>7104009</v>
          </cell>
          <cell r="B580" t="str">
            <v>LANÇAMENTO E ASSENTAMENTO DE CANAL U PRÉ-FABRICADAS EM CONCRETO ARMADO 3,00 X 2,50 X 0,25 - TB 45</v>
          </cell>
          <cell r="C580" t="str">
            <v>M</v>
          </cell>
          <cell r="D580">
            <v>637.36</v>
          </cell>
          <cell r="E580" t="str">
            <v>SIURB-I Jan/26</v>
          </cell>
        </row>
        <row r="581">
          <cell r="A581">
            <v>7104010</v>
          </cell>
          <cell r="B581" t="str">
            <v>LANÇAMENTO E ASSENTAMENTO DE CANAL U PRÉ-FABRICADAS EM CONCRETO ARMADO 4,00 X 2,50 X 0,25 COM ARRANQUES - TB 45</v>
          </cell>
          <cell r="C581" t="str">
            <v>M</v>
          </cell>
          <cell r="D581">
            <v>666.39</v>
          </cell>
          <cell r="E581" t="str">
            <v>SIURB-I Jan/26</v>
          </cell>
        </row>
        <row r="582">
          <cell r="A582">
            <v>7104011</v>
          </cell>
          <cell r="B582" t="str">
            <v>LANÇAMENTO E ASSENTAMENTO DE CANAL U PRÉ-FABRICADAS EM CONCRETO ARMADO 4,00 X 3,00 X 0,25 COM ARRANQUES - TB 45</v>
          </cell>
          <cell r="C582" t="str">
            <v>M</v>
          </cell>
          <cell r="D582">
            <v>656.87</v>
          </cell>
          <cell r="E582" t="str">
            <v>SIURB-I Jan/26</v>
          </cell>
        </row>
        <row r="583">
          <cell r="A583">
            <v>7104012</v>
          </cell>
          <cell r="B583" t="str">
            <v>LANÇAMENTO E ASSENTAMENTO DE CANAL U PRÉ-FABRICADAS EM CONCRETO ARMADO 5,00 X 1,00 X 0,25 COM ARRANQUES - TB 45</v>
          </cell>
          <cell r="C583" t="str">
            <v>M</v>
          </cell>
          <cell r="D583">
            <v>649.87</v>
          </cell>
          <cell r="E583" t="str">
            <v>SIURB-I Jan/26</v>
          </cell>
        </row>
        <row r="584">
          <cell r="A584">
            <v>7104013</v>
          </cell>
          <cell r="B584" t="str">
            <v>LANÇAMENTO E ASSENTAMENTO DE CANAL U PRÉ-FABRICADAS EM CONCRETO ARMADO 5,00 X 2,50 X 0,25 COM ARRANQUES - TB 45</v>
          </cell>
          <cell r="C584" t="str">
            <v>M</v>
          </cell>
          <cell r="D584">
            <v>739.91</v>
          </cell>
          <cell r="E584" t="str">
            <v>SIURB-I Jan/26</v>
          </cell>
        </row>
        <row r="585">
          <cell r="A585">
            <v>7104014</v>
          </cell>
          <cell r="B585" t="str">
            <v>LANÇAMENTO E ASSENTAMENTO DE CANAL U PRÉ-FABRICADAS EM CONCRETO ARMADO 5,00 X 3,00 X 0,25 COM ARRANQUES - TB 45</v>
          </cell>
          <cell r="C585" t="str">
            <v>M</v>
          </cell>
          <cell r="D585">
            <v>734.57</v>
          </cell>
          <cell r="E585" t="str">
            <v>SIURB-I Jan/26</v>
          </cell>
        </row>
        <row r="586">
          <cell r="A586">
            <v>7104015</v>
          </cell>
          <cell r="B586" t="str">
            <v>LANÇAMENTO E ASSENTAMENTO DE CANAL U PRÉ-FABRICADAS EM CONCRETO ARMADO 6,00 X 3,00 X 0,30 COM ARRANQUES - TB 45</v>
          </cell>
          <cell r="C586" t="str">
            <v>M</v>
          </cell>
          <cell r="D586">
            <v>764.74</v>
          </cell>
          <cell r="E586" t="str">
            <v>SIURB-I Jan/26</v>
          </cell>
        </row>
        <row r="587">
          <cell r="A587">
            <v>7106002</v>
          </cell>
          <cell r="B587" t="str">
            <v>CANALETA E GRELHA EMBUTIDA DE CONCRETO POLÍMERO 95MPA ANTIFURTO CLASSE D400 26,2X30,5X100CM, OU SILMILAR. QUE ATENDA A VAZÃO 22,10 L/S. DECLIVIDADE 0% ACABAMENTO TRÁFEGO DE PEDESTRES E ACESSIBILIDADE</v>
          </cell>
          <cell r="C587" t="str">
            <v>M</v>
          </cell>
          <cell r="D587">
            <v>803.8</v>
          </cell>
          <cell r="E587" t="str">
            <v>SIURB-I Jan/26</v>
          </cell>
        </row>
        <row r="588">
          <cell r="A588">
            <v>7106003</v>
          </cell>
          <cell r="B588" t="str">
            <v>CANALETA E GRELHA EMBUTIDA DE CONCRETO POLÍMERO 95MPA ANTIFURTO CLASSE D400 26,2X70,5X100CM, OU SILMILAR. QUE ATENDA A VAZÃO 83,20 L/S. DECLIVIDADE 0% ACABAMENTO TRÁFEGO DE PEDESTRES E ACESSIBILIDADE</v>
          </cell>
          <cell r="C588" t="str">
            <v>M</v>
          </cell>
          <cell r="D588">
            <v>1194.3499999999999</v>
          </cell>
          <cell r="E588" t="str">
            <v>SIURB-I Jan/26</v>
          </cell>
        </row>
        <row r="589">
          <cell r="A589">
            <v>7106004</v>
          </cell>
          <cell r="B589" t="str">
            <v>CANALETA E GRELHA EMBUTIDA DE CONCRETO POLÍMERO 95MPA ANTIFURTO CLASSE F900 20,6X30X100CM OU SIMILAR. QUE ATENDA A VAZÃO 14,5 L/S. DECLIVIDADE 0%. ACABAMENTO TRÁFEGO VEÍCULOS</v>
          </cell>
          <cell r="C589" t="str">
            <v>M</v>
          </cell>
          <cell r="D589">
            <v>824.34</v>
          </cell>
          <cell r="E589" t="str">
            <v>SIURB-I Jan/26</v>
          </cell>
        </row>
        <row r="590">
          <cell r="A590">
            <v>7106005</v>
          </cell>
          <cell r="B590" t="str">
            <v>CANALETA E GRELHA EMBUTIDA DE CONCRETO POLÍMERO 95MPA ANTIFURTO CLASSE F900 26,2X32,5X100CM OU SILMILAR. QUE ATENDA A VAZÃO 22,1 L/S.DECLIVIDADE 0% ACABAMENTO TRÁFEGO VEÏCULOS.</v>
          </cell>
          <cell r="C590" t="str">
            <v>M</v>
          </cell>
          <cell r="D590">
            <v>899.36</v>
          </cell>
          <cell r="E590" t="str">
            <v>SIURB-I Jan/26</v>
          </cell>
        </row>
        <row r="591">
          <cell r="A591">
            <v>7106006</v>
          </cell>
          <cell r="B591" t="str">
            <v>CANALETA E GRELHA EMBUTIDA DE CONCRETO POLÍMERO 95MPA ANTIFURTO CLASSE F900 26,2X72,5X100CM, OU SILMILAR. QUE ATENDA A VAZÃO 83,20 L/S. DECLIVIDADE 0% ACABAMENTO TRÁFEGO VEICULOS</v>
          </cell>
          <cell r="C591" t="str">
            <v>M</v>
          </cell>
          <cell r="D591">
            <v>1201.5899999999999</v>
          </cell>
          <cell r="E591" t="str">
            <v>SIURB-I Jan/26</v>
          </cell>
        </row>
        <row r="592">
          <cell r="A592">
            <v>7107001</v>
          </cell>
          <cell r="B592" t="str">
            <v>IN.10 - EXECUÇÃO DE VALETA DE PROTEÇÃO DE ATERRO COM REVESTIMENTO EM CONCRETO (0,75 M3/M)</v>
          </cell>
          <cell r="C592" t="str">
            <v>M</v>
          </cell>
          <cell r="D592">
            <v>180.02</v>
          </cell>
          <cell r="E592" t="str">
            <v>SIURB-I Jan/26</v>
          </cell>
        </row>
        <row r="593">
          <cell r="A593">
            <v>7107002</v>
          </cell>
          <cell r="B593" t="str">
            <v>IN.11 - EXECUÇÃO DE VALETA DE PROTEÇÃO DE CORTE (0,75 M3/M)</v>
          </cell>
          <cell r="C593" t="str">
            <v>M</v>
          </cell>
          <cell r="D593">
            <v>70.83</v>
          </cell>
          <cell r="E593" t="str">
            <v>SIURB-I Jan/26</v>
          </cell>
        </row>
        <row r="594">
          <cell r="A594">
            <v>7107003</v>
          </cell>
          <cell r="B594" t="str">
            <v>IN.12 - EXECUÇÃO DE VALETA DE PROTEÇÃO DE CORTE COM REVESTIMENTO EM CONCRETO (0,75 M3/M)</v>
          </cell>
          <cell r="C594" t="str">
            <v>M</v>
          </cell>
          <cell r="D594">
            <v>180.02</v>
          </cell>
          <cell r="E594" t="str">
            <v>SIURB-I Jan/26</v>
          </cell>
        </row>
        <row r="595">
          <cell r="A595">
            <v>7109001</v>
          </cell>
          <cell r="B595" t="str">
            <v>IN.14 - FORNECIMENTO E COLOCAÇÃO DE GABIÃO TIPO COLCHÃO RENO, H = 0,30M, DE MALHA 6 X 2CM, GALVANIZADO, REVESTIDO EM PVC, DE FIO Ø = 2,20MM</v>
          </cell>
          <cell r="C595" t="str">
            <v>M2</v>
          </cell>
          <cell r="D595">
            <v>325.45</v>
          </cell>
          <cell r="E595" t="str">
            <v>SIURB-I Jan/26</v>
          </cell>
        </row>
        <row r="596">
          <cell r="A596">
            <v>7109002</v>
          </cell>
          <cell r="B596" t="str">
            <v>FORNECIMENTO E COLOCAÇÃO DE GABIÃO TIPO CAIXA, H = 1,00M, DE MALHA 8 X 10CM, GALVANIZADO E REVESTIDO EM PVC, DE FIO Ø = 2,7MM, ENCHIMENTO COM RESÍDUO DE CONSTRUÇÃO E DEMOLIÇÃO</v>
          </cell>
          <cell r="C596" t="str">
            <v>M3</v>
          </cell>
          <cell r="D596">
            <v>1166.6099999999999</v>
          </cell>
          <cell r="E596" t="str">
            <v>SIURB-I Jan/26</v>
          </cell>
        </row>
        <row r="597">
          <cell r="A597">
            <v>8000000</v>
          </cell>
          <cell r="B597" t="str">
            <v>PONTES E VIADUTOS</v>
          </cell>
          <cell r="E597" t="str">
            <v>SIURB-I Jan/26</v>
          </cell>
        </row>
        <row r="598">
          <cell r="A598">
            <v>8001000</v>
          </cell>
          <cell r="B598" t="str">
            <v>FORNECIMENTO E CRAVAÇÃO DE ESTACAS DE EUCALIPTO - DIÂMETRO 20 À 30CM</v>
          </cell>
          <cell r="C598" t="str">
            <v>M</v>
          </cell>
          <cell r="D598">
            <v>130.76</v>
          </cell>
          <cell r="E598" t="str">
            <v>SIURB-I Jan/26</v>
          </cell>
        </row>
        <row r="599">
          <cell r="A599">
            <v>8006000</v>
          </cell>
          <cell r="B599" t="str">
            <v>FORNECIMENTO E CRAVAÇÃO DE ESTACA METÁLICA - PERFIL DE AÇO LAMINADO W 250X32,7</v>
          </cell>
          <cell r="C599" t="str">
            <v>M</v>
          </cell>
          <cell r="D599">
            <v>374.83</v>
          </cell>
          <cell r="E599" t="str">
            <v>SIURB-I Jan/26</v>
          </cell>
        </row>
        <row r="600">
          <cell r="A600">
            <v>8007000</v>
          </cell>
          <cell r="B600" t="str">
            <v>FORNECIMENTO E CRAVAÇÃO DE ESTACA METÁLICA - PERFIL DE AÇO LAMINADO W 310X52</v>
          </cell>
          <cell r="C600" t="str">
            <v>M</v>
          </cell>
          <cell r="D600">
            <v>548.39</v>
          </cell>
          <cell r="E600" t="str">
            <v>SIURB-I Jan/26</v>
          </cell>
        </row>
        <row r="601">
          <cell r="A601">
            <v>8013000</v>
          </cell>
          <cell r="B601" t="str">
            <v>FORMA PARA SAPATAS E BALDRAMES</v>
          </cell>
          <cell r="C601" t="str">
            <v>M2</v>
          </cell>
          <cell r="D601">
            <v>83.05</v>
          </cell>
          <cell r="E601" t="str">
            <v>SIURB-I Jan/26</v>
          </cell>
        </row>
        <row r="602">
          <cell r="A602">
            <v>8014000</v>
          </cell>
          <cell r="B602" t="str">
            <v>FORMA COMUM</v>
          </cell>
          <cell r="C602" t="str">
            <v>.</v>
          </cell>
          <cell r="D602" t="str">
            <v>.</v>
          </cell>
          <cell r="E602" t="str">
            <v>SIURB-I Jan/26</v>
          </cell>
        </row>
        <row r="603">
          <cell r="A603">
            <v>8014001</v>
          </cell>
          <cell r="B603" t="str">
            <v>FORMA COMUM, INCLUSIVE CIMBRAMENTO</v>
          </cell>
          <cell r="C603" t="str">
            <v>M2</v>
          </cell>
          <cell r="D603">
            <v>88.67</v>
          </cell>
          <cell r="E603" t="str">
            <v>SIURB-I Jan/26</v>
          </cell>
        </row>
        <row r="604">
          <cell r="A604">
            <v>8014002</v>
          </cell>
          <cell r="B604" t="str">
            <v>FORMA COMUM, EXCLUSIVE  CIMBRAMENTO</v>
          </cell>
          <cell r="C604" t="str">
            <v>M2</v>
          </cell>
          <cell r="D604">
            <v>84.27</v>
          </cell>
          <cell r="E604" t="str">
            <v>SIURB-I Jan/26</v>
          </cell>
        </row>
        <row r="605">
          <cell r="A605">
            <v>8015000</v>
          </cell>
          <cell r="B605" t="str">
            <v>FORMA PARA CONCRETO APARENTE</v>
          </cell>
          <cell r="C605" t="str">
            <v>.</v>
          </cell>
          <cell r="D605" t="str">
            <v>.</v>
          </cell>
          <cell r="E605" t="str">
            <v>SIURB-I Jan/26</v>
          </cell>
        </row>
        <row r="606">
          <cell r="A606">
            <v>8015001</v>
          </cell>
          <cell r="B606" t="str">
            <v>FORMA PARA CONCRETO APARENTE, INCLUSIVE CIMBRAMENTO DE ALTURA ATÉ 3M</v>
          </cell>
          <cell r="C606" t="str">
            <v>M2</v>
          </cell>
          <cell r="D606">
            <v>113.87</v>
          </cell>
          <cell r="E606" t="str">
            <v>SIURB-I Jan/26</v>
          </cell>
        </row>
        <row r="607">
          <cell r="A607">
            <v>8015002</v>
          </cell>
          <cell r="B607" t="str">
            <v>FORMA PARA CONCRETO APARENTE, EXCLUSIVE CIMBRAMENTO</v>
          </cell>
          <cell r="C607" t="str">
            <v>M2</v>
          </cell>
          <cell r="D607">
            <v>90.05</v>
          </cell>
          <cell r="E607" t="str">
            <v>SIURB-I Jan/26</v>
          </cell>
        </row>
        <row r="608">
          <cell r="A608">
            <v>8016000</v>
          </cell>
          <cell r="B608" t="str">
            <v>FORMA INTERNA NÃO RECUPERÁVEL, INCLUSIVE CIMBRAMENTO ATÉ 3,00M</v>
          </cell>
          <cell r="C608" t="str">
            <v>M2</v>
          </cell>
          <cell r="D608">
            <v>132.43</v>
          </cell>
          <cell r="E608" t="str">
            <v>SIURB-I Jan/26</v>
          </cell>
        </row>
        <row r="609">
          <cell r="A609">
            <v>8018001</v>
          </cell>
          <cell r="B609" t="str">
            <v>CIMBRAMENTO METÁLICO DE ALTURA MAIOR QUE 3,00M - FORNECIMENTO DOS MATERIAIS</v>
          </cell>
          <cell r="C609" t="str">
            <v>M3XMÊS</v>
          </cell>
          <cell r="D609">
            <v>11.83</v>
          </cell>
          <cell r="E609" t="str">
            <v>SIURB-I Jan/26</v>
          </cell>
        </row>
        <row r="610">
          <cell r="A610">
            <v>8018002</v>
          </cell>
          <cell r="B610" t="str">
            <v>CIMBRAMENTO METÁLICO DE ALTURA MAIOR QUE 3,00M, MONTAGEM E POSTERIOR DESMONTAGEM, INCLUSIVE O TRANSPORTE DOS MATERIAIS</v>
          </cell>
          <cell r="C610" t="str">
            <v>M3</v>
          </cell>
          <cell r="D610">
            <v>37.94</v>
          </cell>
          <cell r="E610" t="str">
            <v>SIURB-I Jan/26</v>
          </cell>
        </row>
        <row r="611">
          <cell r="A611">
            <v>8019000</v>
          </cell>
          <cell r="B611" t="str">
            <v>FORNECIMENTO E APLICAÇÃO DE AÇO CA-25</v>
          </cell>
          <cell r="C611" t="str">
            <v>KG</v>
          </cell>
          <cell r="D611">
            <v>12.01</v>
          </cell>
          <cell r="E611" t="str">
            <v>SIURB-I Jan/26</v>
          </cell>
        </row>
        <row r="612">
          <cell r="A612">
            <v>8020000</v>
          </cell>
          <cell r="B612" t="str">
            <v>FORNECIMENTO E APLICAÇÃO DE AÇO CA-50 - DIÂMETRO MENOR QUE 1/2"</v>
          </cell>
          <cell r="C612" t="str">
            <v>KG</v>
          </cell>
          <cell r="D612">
            <v>10.37</v>
          </cell>
          <cell r="E612" t="str">
            <v>SIURB-I Jan/26</v>
          </cell>
        </row>
        <row r="613">
          <cell r="A613">
            <v>8021000</v>
          </cell>
          <cell r="B613" t="str">
            <v>FORNECIMENTO E APLICAÇÃO DE AÇO CA-50 - DIÂMETRO MAIOR OU IGUAL À 1/2"</v>
          </cell>
          <cell r="C613" t="str">
            <v>KG</v>
          </cell>
          <cell r="D613">
            <v>10.37</v>
          </cell>
          <cell r="E613" t="str">
            <v>SIURB-I Jan/26</v>
          </cell>
        </row>
        <row r="614">
          <cell r="A614">
            <v>8022000</v>
          </cell>
          <cell r="B614" t="str">
            <v>FORNECIMENTO E APLICAÇÃO DE AÇO CA-60</v>
          </cell>
          <cell r="C614" t="str">
            <v>KG</v>
          </cell>
          <cell r="D614">
            <v>10.72</v>
          </cell>
          <cell r="E614" t="str">
            <v>SIURB-I Jan/26</v>
          </cell>
        </row>
        <row r="615">
          <cell r="A615">
            <v>8023000</v>
          </cell>
          <cell r="B615" t="str">
            <v>FORNECIMENTO E APLICAÇÃO DE TELA DE AÇO</v>
          </cell>
          <cell r="C615" t="str">
            <v>KG</v>
          </cell>
          <cell r="D615">
            <v>10.11</v>
          </cell>
          <cell r="E615" t="str">
            <v>SIURB-I Jan/26</v>
          </cell>
        </row>
        <row r="616">
          <cell r="A616">
            <v>8024000</v>
          </cell>
          <cell r="B616" t="str">
            <v>FORNECIMENTO E APLICAÇÃO DE CONCRETO USINADO FCK=10MPA - BOMBEADO</v>
          </cell>
          <cell r="C616" t="str">
            <v>M3</v>
          </cell>
          <cell r="D616">
            <v>474.41</v>
          </cell>
          <cell r="E616" t="str">
            <v>SIURB-I Jan/26</v>
          </cell>
        </row>
        <row r="617">
          <cell r="A617">
            <v>8025000</v>
          </cell>
          <cell r="B617" t="str">
            <v>FORNECIMENTO E APLICAÇÃO DE CONCRETO USINADO FCK=15,0MPA - BOMBEADO</v>
          </cell>
          <cell r="C617" t="str">
            <v>M3</v>
          </cell>
          <cell r="D617">
            <v>495.63</v>
          </cell>
          <cell r="E617" t="str">
            <v>SIURB-I Jan/26</v>
          </cell>
        </row>
        <row r="618">
          <cell r="A618">
            <v>8026000</v>
          </cell>
          <cell r="B618" t="str">
            <v>FORNECIMENTO E APLICAÇÃO DE CONCRETO USINADO FCK=20,0MPA - BOMBEADO</v>
          </cell>
          <cell r="C618" t="str">
            <v>M3</v>
          </cell>
          <cell r="D618">
            <v>519.78</v>
          </cell>
          <cell r="E618" t="str">
            <v>SIURB-I Jan/26</v>
          </cell>
        </row>
        <row r="619">
          <cell r="A619">
            <v>8027000</v>
          </cell>
          <cell r="B619" t="str">
            <v>FORNECIMENTO E APLICAÇÃO DE CONCRETO USINADO FCK=25MPA -BOMBEADO</v>
          </cell>
          <cell r="C619" t="str">
            <v>M3</v>
          </cell>
          <cell r="D619">
            <v>541.13</v>
          </cell>
          <cell r="E619" t="str">
            <v>SIURB-I Jan/26</v>
          </cell>
        </row>
        <row r="620">
          <cell r="A620">
            <v>8028000</v>
          </cell>
          <cell r="B620" t="str">
            <v>FORNECIMENTO E APLICAÇÃO DE CONCRETO USINADO FCK=30,0MPA - BOMBEADO</v>
          </cell>
          <cell r="C620" t="str">
            <v>M3</v>
          </cell>
          <cell r="D620">
            <v>563.66</v>
          </cell>
          <cell r="E620" t="str">
            <v>SIURB-I Jan/26</v>
          </cell>
        </row>
        <row r="621">
          <cell r="A621">
            <v>8029000</v>
          </cell>
          <cell r="B621" t="str">
            <v>FORNECIMENTO E APLICAÇÃO DE CONCRETO CICLÓPICO, CONTENDO 70% DE CONCRETO FCK=15,0MPA E 30% DE PEDRA AMARROADA</v>
          </cell>
          <cell r="C621" t="str">
            <v>M3</v>
          </cell>
          <cell r="D621">
            <v>817.46</v>
          </cell>
          <cell r="E621" t="str">
            <v>SIURB-I Jan/26</v>
          </cell>
        </row>
        <row r="622">
          <cell r="A622">
            <v>8030000</v>
          </cell>
          <cell r="B622" t="str">
            <v>ALVENARIA DE TIJOLO COMUM PARA FUNDAÇÃO</v>
          </cell>
          <cell r="C622" t="str">
            <v>M3</v>
          </cell>
          <cell r="D622">
            <v>1158.6300000000001</v>
          </cell>
          <cell r="E622" t="str">
            <v>SIURB-I Jan/26</v>
          </cell>
        </row>
        <row r="623">
          <cell r="A623">
            <v>8031000</v>
          </cell>
          <cell r="B623" t="str">
            <v>ALVENARIA DE UM TIJOLO COMUM</v>
          </cell>
          <cell r="C623" t="str">
            <v>M2</v>
          </cell>
          <cell r="D623">
            <v>283.29000000000002</v>
          </cell>
          <cell r="E623" t="str">
            <v>SIURB-I Jan/26</v>
          </cell>
        </row>
        <row r="624">
          <cell r="A624">
            <v>8032000</v>
          </cell>
          <cell r="B624" t="str">
            <v>ALVENARIA DE MEIO TIJOLO COMUM</v>
          </cell>
          <cell r="C624" t="str">
            <v>M2</v>
          </cell>
          <cell r="D624">
            <v>163.66999999999999</v>
          </cell>
          <cell r="E624" t="str">
            <v>SIURB-I Jan/26</v>
          </cell>
        </row>
        <row r="625">
          <cell r="A625">
            <v>8033000</v>
          </cell>
          <cell r="B625" t="str">
            <v>ALVENARIA EM BLOCOS DE CONCRETO 09 X 19 X 39CM</v>
          </cell>
          <cell r="C625" t="str">
            <v>M2</v>
          </cell>
          <cell r="D625">
            <v>90.11</v>
          </cell>
          <cell r="E625" t="str">
            <v>SIURB-I Jan/26</v>
          </cell>
        </row>
        <row r="626">
          <cell r="A626">
            <v>8034000</v>
          </cell>
          <cell r="B626" t="str">
            <v>ALVENARIA EM BLOCOS DE CONCRETO 19 X 19 X 39CM</v>
          </cell>
          <cell r="C626" t="str">
            <v>M2</v>
          </cell>
          <cell r="D626">
            <v>127.07</v>
          </cell>
          <cell r="E626" t="str">
            <v>SIURB-I Jan/26</v>
          </cell>
        </row>
        <row r="627">
          <cell r="A627">
            <v>8035000</v>
          </cell>
          <cell r="B627" t="str">
            <v>ALVENARIA DE PEDRA SECA</v>
          </cell>
          <cell r="C627" t="str">
            <v>M3</v>
          </cell>
          <cell r="D627">
            <v>547.34</v>
          </cell>
          <cell r="E627" t="str">
            <v>SIURB-I Jan/26</v>
          </cell>
        </row>
        <row r="628">
          <cell r="A628">
            <v>8036000</v>
          </cell>
          <cell r="B628" t="str">
            <v>ALVENARIA DE PEDRA ARGAMASSADA</v>
          </cell>
          <cell r="C628" t="str">
            <v>M3</v>
          </cell>
          <cell r="D628">
            <v>839.76</v>
          </cell>
          <cell r="E628" t="str">
            <v>SIURB-I Jan/26</v>
          </cell>
        </row>
        <row r="629">
          <cell r="A629">
            <v>8037000</v>
          </cell>
          <cell r="B629" t="str">
            <v>CHAPISCO COM ARGAMASSA DE CIMENTO E AREIA 1:6</v>
          </cell>
          <cell r="C629" t="str">
            <v>M2</v>
          </cell>
          <cell r="D629">
            <v>11.18</v>
          </cell>
          <cell r="E629" t="str">
            <v>SIURB-I Jan/26</v>
          </cell>
        </row>
        <row r="630">
          <cell r="A630">
            <v>8038000</v>
          </cell>
          <cell r="B630" t="str">
            <v>REVESTIMENTO COM 2CM DE ARGAMASSA, CIMENTO E AREIA 1:3</v>
          </cell>
          <cell r="C630" t="str">
            <v>M2</v>
          </cell>
          <cell r="D630">
            <v>64.12</v>
          </cell>
          <cell r="E630" t="str">
            <v>SIURB-I Jan/26</v>
          </cell>
        </row>
        <row r="631">
          <cell r="A631">
            <v>8039000</v>
          </cell>
          <cell r="B631" t="str">
            <v>EMBOÇO COM ARGAMASSA DE CIMENTO, CAL E AREIA NO TRAÇO 1:2:8</v>
          </cell>
          <cell r="C631" t="str">
            <v>M2</v>
          </cell>
          <cell r="D631">
            <v>36.44</v>
          </cell>
          <cell r="E631" t="str">
            <v>SIURB-I Jan/26</v>
          </cell>
        </row>
        <row r="632">
          <cell r="A632">
            <v>8040000</v>
          </cell>
          <cell r="B632" t="str">
            <v>REBOCO</v>
          </cell>
          <cell r="C632" t="str">
            <v>M2</v>
          </cell>
          <cell r="D632">
            <v>26.87</v>
          </cell>
          <cell r="E632" t="str">
            <v>SIURB-I Jan/26</v>
          </cell>
        </row>
        <row r="633">
          <cell r="A633">
            <v>8041000</v>
          </cell>
          <cell r="B633" t="str">
            <v>IMPERMEABILIZAÇÃO DE CONCRETO EM CONTATO COM A TERRA</v>
          </cell>
          <cell r="C633" t="str">
            <v>M2</v>
          </cell>
          <cell r="D633">
            <v>86.2</v>
          </cell>
          <cell r="E633" t="str">
            <v>SIURB-I Jan/26</v>
          </cell>
        </row>
        <row r="634">
          <cell r="A634">
            <v>8042000</v>
          </cell>
          <cell r="B634" t="str">
            <v>IMPERMEABILIZAÇÃO DE TABULEIROS</v>
          </cell>
          <cell r="C634" t="str">
            <v>M2</v>
          </cell>
          <cell r="D634">
            <v>230.11</v>
          </cell>
          <cell r="E634" t="str">
            <v>SIURB-I Jan/26</v>
          </cell>
        </row>
        <row r="635">
          <cell r="A635">
            <v>8043000</v>
          </cell>
          <cell r="B635" t="str">
            <v>JUNTA TIPO FUNGENBAND O-12 OU SIMILAR</v>
          </cell>
          <cell r="C635" t="str">
            <v>M</v>
          </cell>
          <cell r="D635">
            <v>51.75</v>
          </cell>
          <cell r="E635" t="str">
            <v>SIURB-I Jan/26</v>
          </cell>
        </row>
        <row r="636">
          <cell r="A636">
            <v>8044000</v>
          </cell>
          <cell r="B636" t="str">
            <v>JUNTA TIPO FUNGENBAND O-22 OU SIMILAR</v>
          </cell>
          <cell r="C636" t="str">
            <v>M</v>
          </cell>
          <cell r="D636">
            <v>101.59</v>
          </cell>
          <cell r="E636" t="str">
            <v>SIURB-I Jan/26</v>
          </cell>
        </row>
        <row r="637">
          <cell r="A637">
            <v>8045000</v>
          </cell>
          <cell r="B637" t="str">
            <v>APOIO DE NEOPRENE SIMPLES</v>
          </cell>
          <cell r="C637" t="str">
            <v>DM3</v>
          </cell>
          <cell r="D637">
            <v>59.58</v>
          </cell>
          <cell r="E637" t="str">
            <v>SIURB-I Jan/26</v>
          </cell>
        </row>
        <row r="638">
          <cell r="A638">
            <v>8046000</v>
          </cell>
          <cell r="B638" t="str">
            <v>APOIO DE NEOPRENE FRETADO</v>
          </cell>
          <cell r="C638" t="str">
            <v>DM3</v>
          </cell>
          <cell r="D638">
            <v>163.66999999999999</v>
          </cell>
          <cell r="E638" t="str">
            <v>SIURB-I Jan/26</v>
          </cell>
        </row>
        <row r="639">
          <cell r="A639">
            <v>8048000</v>
          </cell>
          <cell r="B639" t="str">
            <v>GRADIL DE FERRO MODELO PMSP</v>
          </cell>
          <cell r="C639" t="str">
            <v>.</v>
          </cell>
          <cell r="D639" t="str">
            <v>.</v>
          </cell>
          <cell r="E639" t="str">
            <v>SIURB-I Jan/26</v>
          </cell>
        </row>
        <row r="640">
          <cell r="A640">
            <v>8048001</v>
          </cell>
          <cell r="B640" t="str">
            <v>GRADIL DE FERRO MODELO PMSP, INCLUI PINTURA</v>
          </cell>
          <cell r="C640" t="str">
            <v>M</v>
          </cell>
          <cell r="D640">
            <v>1148.8599999999999</v>
          </cell>
          <cell r="E640" t="str">
            <v>SIURB-I Jan/26</v>
          </cell>
        </row>
        <row r="641">
          <cell r="A641">
            <v>8048002</v>
          </cell>
          <cell r="B641" t="str">
            <v>PINTURA DE GRADIL DE FERRO, MODELO PMSP</v>
          </cell>
          <cell r="C641" t="str">
            <v>M2</v>
          </cell>
          <cell r="D641">
            <v>82.55</v>
          </cell>
          <cell r="E641" t="str">
            <v>SIURB-I Jan/26</v>
          </cell>
        </row>
        <row r="642">
          <cell r="A642">
            <v>8049000</v>
          </cell>
          <cell r="B642" t="str">
            <v>DEMOLIÇÃO DE CONCRETO SIMPLES</v>
          </cell>
          <cell r="C642" t="str">
            <v>M3</v>
          </cell>
          <cell r="D642">
            <v>110.22</v>
          </cell>
          <cell r="E642" t="str">
            <v>SIURB-I Jan/26</v>
          </cell>
        </row>
        <row r="643">
          <cell r="A643">
            <v>8050000</v>
          </cell>
          <cell r="B643" t="str">
            <v>DEMOLIÇÃO DE ALVENARIA</v>
          </cell>
          <cell r="C643" t="str">
            <v>M3</v>
          </cell>
          <cell r="D643">
            <v>87.41</v>
          </cell>
          <cell r="E643" t="str">
            <v>SIURB-I Jan/26</v>
          </cell>
        </row>
        <row r="644">
          <cell r="A644">
            <v>8051000</v>
          </cell>
          <cell r="B644" t="str">
            <v>DEMOLIÇÃO DE CONCRETO ARMADO</v>
          </cell>
          <cell r="C644" t="str">
            <v>M3</v>
          </cell>
          <cell r="D644">
            <v>444.92</v>
          </cell>
          <cell r="E644" t="str">
            <v>SIURB-I Jan/26</v>
          </cell>
        </row>
        <row r="645">
          <cell r="A645">
            <v>8053000</v>
          </cell>
          <cell r="B645" t="str">
            <v>CORTE DE PERFIL DE AÇO 10"</v>
          </cell>
          <cell r="C645" t="str">
            <v>UN</v>
          </cell>
          <cell r="D645">
            <v>223.17</v>
          </cell>
          <cell r="E645" t="str">
            <v>SIURB-I Jan/26</v>
          </cell>
        </row>
        <row r="646">
          <cell r="A646">
            <v>8054000</v>
          </cell>
          <cell r="B646" t="str">
            <v>CORTE DE PERFIL DE AÇO 12"</v>
          </cell>
          <cell r="C646" t="str">
            <v>UN</v>
          </cell>
          <cell r="D646">
            <v>259.27</v>
          </cell>
          <cell r="E646" t="str">
            <v>SIURB-I Jan/26</v>
          </cell>
        </row>
        <row r="647">
          <cell r="A647">
            <v>8055000</v>
          </cell>
          <cell r="B647" t="str">
            <v>EMENDA DE TOPO DE PERFIL DE AÇO 10"</v>
          </cell>
          <cell r="C647" t="str">
            <v>UN</v>
          </cell>
          <cell r="D647">
            <v>628.94000000000005</v>
          </cell>
          <cell r="E647" t="str">
            <v>SIURB-I Jan/26</v>
          </cell>
        </row>
        <row r="648">
          <cell r="A648">
            <v>8056000</v>
          </cell>
          <cell r="B648" t="str">
            <v>EMENDA DE TOPO DE PERFIL DE AÇO 12"</v>
          </cell>
          <cell r="C648" t="str">
            <v>UN</v>
          </cell>
          <cell r="D648">
            <v>781.47</v>
          </cell>
          <cell r="E648" t="str">
            <v>SIURB-I Jan/26</v>
          </cell>
        </row>
        <row r="649">
          <cell r="A649">
            <v>8057000</v>
          </cell>
          <cell r="B649" t="str">
            <v>FORNECIMENTO E COLOCAÇÃO DE JUNTA DE DILATAÇÃO DE ELASTÔMERO DE NEOPRENE, TIPO JEENE JJ 2540 VV OU SIMILAR</v>
          </cell>
          <cell r="C649" t="str">
            <v>M</v>
          </cell>
          <cell r="D649">
            <v>563.88</v>
          </cell>
          <cell r="E649" t="str">
            <v>SIURB-I Jan/26</v>
          </cell>
        </row>
        <row r="650">
          <cell r="A650">
            <v>8058000</v>
          </cell>
          <cell r="B650" t="str">
            <v>FORNECIMENTO E COLOCAÇÃO DE JUNTA DE DILATAÇÃO DE ELASTÔMERO DE NEOPRENE, TIPO JEENE JJ 3550 VV OU SIMILAR</v>
          </cell>
          <cell r="C650" t="str">
            <v>M</v>
          </cell>
          <cell r="D650">
            <v>960</v>
          </cell>
          <cell r="E650" t="str">
            <v>SIURB-I Jan/26</v>
          </cell>
        </row>
        <row r="651">
          <cell r="A651">
            <v>8062000</v>
          </cell>
          <cell r="B651" t="str">
            <v>FORNECIMENTO E COLOCAÇÃO DE AÇO DE PROTENSÃO CP-190-RB - 4 Ø=1/2" INCLUINDO BAINHA, PROTENSÃO E INJEÇÃO</v>
          </cell>
          <cell r="C651" t="str">
            <v>KG</v>
          </cell>
          <cell r="D651">
            <v>29.98</v>
          </cell>
          <cell r="E651" t="str">
            <v>SIURB-I Jan/26</v>
          </cell>
        </row>
        <row r="652">
          <cell r="A652">
            <v>8063000</v>
          </cell>
          <cell r="B652" t="str">
            <v>FORNECIMENTO E COLOCAÇÃO DE AÇO DE PROTENSÃO CP-190-RB 6 Ø = 1/2"   INCLUINDO BAINHA, PROTENSÃO E INJEÇÃO</v>
          </cell>
          <cell r="C652" t="str">
            <v>KG</v>
          </cell>
          <cell r="D652">
            <v>28.11</v>
          </cell>
          <cell r="E652" t="str">
            <v>SIURB-I Jan/26</v>
          </cell>
        </row>
        <row r="653">
          <cell r="A653">
            <v>8064000</v>
          </cell>
          <cell r="B653" t="str">
            <v>FORNECIMENTO E COLOCAÇÃO DE AÇO DE PROTENSÃO CP-190-RB - 12 Ø = 1/2" INCLUINDO BAINHA, PROTENSÃO E INJEÇÃO</v>
          </cell>
          <cell r="C653" t="str">
            <v>KG</v>
          </cell>
          <cell r="D653">
            <v>26.66</v>
          </cell>
          <cell r="E653" t="str">
            <v>SIURB-I Jan/26</v>
          </cell>
        </row>
        <row r="654">
          <cell r="A654">
            <v>8065000</v>
          </cell>
          <cell r="B654" t="str">
            <v>ICO.03 - ANCORAGEM ATIVA SÉRIE V- 4 Ø = 1/2"</v>
          </cell>
          <cell r="C654" t="str">
            <v>UN</v>
          </cell>
          <cell r="D654">
            <v>391.17</v>
          </cell>
          <cell r="E654" t="str">
            <v>SIURB-I Jan/26</v>
          </cell>
        </row>
        <row r="655">
          <cell r="A655">
            <v>8066000</v>
          </cell>
          <cell r="B655" t="str">
            <v>ICO.03 - ANCORAGEM ATIVA SÉRIE V-6 - Ø = 1/2"</v>
          </cell>
          <cell r="C655" t="str">
            <v>UN</v>
          </cell>
          <cell r="D655">
            <v>565.71</v>
          </cell>
          <cell r="E655" t="str">
            <v>SIURB-I Jan/26</v>
          </cell>
        </row>
        <row r="656">
          <cell r="A656">
            <v>8067000</v>
          </cell>
          <cell r="B656" t="str">
            <v>ICO.03 - ANCORAGEM ATIVA SÉRIE V-12 - Ø = 1/2"</v>
          </cell>
          <cell r="C656" t="str">
            <v>UN</v>
          </cell>
          <cell r="D656">
            <v>1099.47</v>
          </cell>
          <cell r="E656" t="str">
            <v>SIURB-I Jan/26</v>
          </cell>
        </row>
        <row r="657">
          <cell r="A657">
            <v>8068000</v>
          </cell>
          <cell r="B657" t="str">
            <v>BROCA, DIÂMETRO 25CM, PROFUNDIDADE ATÉ 4M</v>
          </cell>
          <cell r="C657" t="str">
            <v>M</v>
          </cell>
          <cell r="D657">
            <v>97.93</v>
          </cell>
          <cell r="E657" t="str">
            <v>SIURB-I Jan/26</v>
          </cell>
        </row>
        <row r="658">
          <cell r="A658">
            <v>8070000</v>
          </cell>
          <cell r="B658" t="str">
            <v>ALVENARIA DE BLOCOS DE CONCRETO 14 X 19 X 39CM</v>
          </cell>
          <cell r="C658" t="str">
            <v>M2</v>
          </cell>
          <cell r="D658">
            <v>104.86</v>
          </cell>
          <cell r="E658" t="str">
            <v>SIURB-I Jan/26</v>
          </cell>
        </row>
        <row r="659">
          <cell r="A659">
            <v>8071000</v>
          </cell>
          <cell r="B659" t="str">
            <v>INC.27 - FORNECIMENTO E COLOCAÇÃO DE JUNTA DE DILATAÇÃO DE ELASTÔMERO DE NEOPRENE, TIPO JEENE JJ6080VV OU SIMILAR</v>
          </cell>
          <cell r="C659" t="str">
            <v>M</v>
          </cell>
          <cell r="D659">
            <v>1164.3499999999999</v>
          </cell>
          <cell r="E659" t="str">
            <v>SIURB-I Jan/26</v>
          </cell>
        </row>
        <row r="660">
          <cell r="A660">
            <v>8072000</v>
          </cell>
          <cell r="B660" t="str">
            <v>INC.27 - FORNECIMENTO E COLOCAÇÃO DE JUNTA DE DILATAÇÃO DE ELASTÔMERO DE NEOPRENE, TIPO JEENE JJ 99120 VV OU SIMILAR</v>
          </cell>
          <cell r="C660" t="str">
            <v>M</v>
          </cell>
          <cell r="D660">
            <v>1452.41</v>
          </cell>
          <cell r="E660" t="str">
            <v>SIURB-I Jan/26</v>
          </cell>
        </row>
        <row r="661">
          <cell r="A661">
            <v>8073000</v>
          </cell>
          <cell r="B661" t="str">
            <v>FORNECIMENTO E COLOCAÇÃO DE AÇO DE PROTENSÃO CP-190 RB 12 DIÂMETRO 5/8", INCLUIDO BAINHA, PROTENSÃO E INJEÇÃO</v>
          </cell>
          <cell r="C661" t="str">
            <v>KG</v>
          </cell>
          <cell r="D661">
            <v>25.55</v>
          </cell>
          <cell r="E661" t="str">
            <v>SIURB-I Jan/26</v>
          </cell>
        </row>
        <row r="662">
          <cell r="A662">
            <v>8076000</v>
          </cell>
          <cell r="B662" t="str">
            <v>INC.27 - FORNECIMENTO E COLOCAÇÃO DE JUNTA DE DILATAÇÃO DE ELASTÔMERO DE NEOPRENE, TIPO JEENE JJ 0411 M OU SIMILAR</v>
          </cell>
          <cell r="C662" t="str">
            <v>M</v>
          </cell>
          <cell r="D662">
            <v>37.700000000000003</v>
          </cell>
          <cell r="E662" t="str">
            <v>SIURB-I Jan/26</v>
          </cell>
        </row>
        <row r="663">
          <cell r="A663">
            <v>8077000</v>
          </cell>
          <cell r="B663" t="str">
            <v>INC.27 - FORNECIMENTO E COLOCAÇÃO DE JUNTA DILATAÇÃO ELASTÔMERO NEOPRENE, JEENE JJ2027M OU SIMILAR</v>
          </cell>
          <cell r="C663" t="str">
            <v>M</v>
          </cell>
          <cell r="D663">
            <v>164</v>
          </cell>
          <cell r="E663" t="str">
            <v>SIURB-I Jan/26</v>
          </cell>
        </row>
        <row r="664">
          <cell r="A664">
            <v>8078000</v>
          </cell>
          <cell r="B664" t="str">
            <v>INC.27 - FORNECIMENTO E COLOCAÇÃO DE JUNTA DE DILATAÇÃO DE ELASTÔMERO DE NEOPRENE, TIPO JEENE JJ5070 OU SIMILAR</v>
          </cell>
          <cell r="C664" t="str">
            <v>M</v>
          </cell>
          <cell r="D664">
            <v>1084.44</v>
          </cell>
          <cell r="E664" t="str">
            <v>SIURB-I Jan/26</v>
          </cell>
        </row>
        <row r="665">
          <cell r="A665">
            <v>8079000</v>
          </cell>
          <cell r="B665" t="str">
            <v>ICO.03 - ANCORAGEM ATIVA SÉRIE V 12 Ø = 5/8 "</v>
          </cell>
          <cell r="C665" t="str">
            <v>UN</v>
          </cell>
          <cell r="D665">
            <v>1660.62</v>
          </cell>
          <cell r="E665" t="str">
            <v>SIURB-I Jan/26</v>
          </cell>
        </row>
        <row r="666">
          <cell r="A666">
            <v>8080000</v>
          </cell>
          <cell r="B666" t="str">
            <v>CARGA E REMOÇÃO DE ENTULHO ATÉ A DISTÂNCIA MÉDIA DE IDA E VOLTA DE 1KM</v>
          </cell>
          <cell r="C666" t="str">
            <v>M3</v>
          </cell>
          <cell r="D666">
            <v>19.25</v>
          </cell>
          <cell r="E666" t="str">
            <v>SIURB-I Jan/26</v>
          </cell>
        </row>
        <row r="667">
          <cell r="A667">
            <v>8086000</v>
          </cell>
          <cell r="B667" t="str">
            <v>REMOÇÃO DE ENTULHO ALÉM DO PRIMEIRO KM</v>
          </cell>
          <cell r="C667" t="str">
            <v>M3XKM</v>
          </cell>
          <cell r="D667">
            <v>1.71</v>
          </cell>
          <cell r="E667" t="str">
            <v>SIURB-I Jan/26</v>
          </cell>
        </row>
        <row r="668">
          <cell r="A668">
            <v>8087000</v>
          </cell>
          <cell r="B668" t="str">
            <v>BRITAGEM DOS MATERIAIS PROVENIENTES DOS RESÍDUOS DA CONSTRUÇÃO CIVIL</v>
          </cell>
          <cell r="C668" t="str">
            <v>M3</v>
          </cell>
          <cell r="D668">
            <v>33.03</v>
          </cell>
          <cell r="E668" t="str">
            <v>SIURB-I Jan/26</v>
          </cell>
        </row>
        <row r="669">
          <cell r="A669">
            <v>8104001</v>
          </cell>
          <cell r="B669" t="str">
            <v>ANCORAGEM ATIVA SÉRIE V-10 - Ø= 12,7 MM</v>
          </cell>
          <cell r="C669" t="str">
            <v>UN</v>
          </cell>
          <cell r="D669">
            <v>948.32</v>
          </cell>
          <cell r="E669" t="str">
            <v>SIURB-I Jan/26</v>
          </cell>
        </row>
        <row r="670">
          <cell r="A670">
            <v>8104002</v>
          </cell>
          <cell r="B670" t="str">
            <v>ICO.03 - ANCORAGEM ATIVA SÉRIE V-10 - Ø= 15,2 MM</v>
          </cell>
          <cell r="C670" t="str">
            <v>UN</v>
          </cell>
          <cell r="D670">
            <v>1521.63</v>
          </cell>
          <cell r="E670" t="str">
            <v>SIURB-I Jan/26</v>
          </cell>
        </row>
        <row r="671">
          <cell r="A671">
            <v>8104003</v>
          </cell>
          <cell r="B671" t="str">
            <v>ANCORAGEM ATIVA SÉRIE V-19 - Ø= 12,7 MM</v>
          </cell>
          <cell r="C671" t="str">
            <v>UN</v>
          </cell>
          <cell r="D671">
            <v>1875.06</v>
          </cell>
          <cell r="E671" t="str">
            <v>SIURB-I Jan/26</v>
          </cell>
        </row>
        <row r="672">
          <cell r="A672">
            <v>8104004</v>
          </cell>
          <cell r="B672" t="str">
            <v xml:space="preserve"> ANCORAGEM ATIVA SÉRIE V-19 - Ø= 15,2 MM</v>
          </cell>
          <cell r="C672" t="str">
            <v>UN</v>
          </cell>
          <cell r="D672">
            <v>2885.5</v>
          </cell>
          <cell r="E672" t="str">
            <v>SIURB-I Jan/26</v>
          </cell>
        </row>
        <row r="673">
          <cell r="A673">
            <v>8104009</v>
          </cell>
          <cell r="B673" t="str">
            <v>ICO.03 - ANCORAGEM PASSIVA TIPO LAÇO SÉRIE V-10 - Ø= 12,7 MM</v>
          </cell>
          <cell r="C673" t="str">
            <v>UN</v>
          </cell>
          <cell r="D673">
            <v>173.54</v>
          </cell>
          <cell r="E673" t="str">
            <v>SIURB-I Jan/26</v>
          </cell>
        </row>
        <row r="674">
          <cell r="A674">
            <v>8104010</v>
          </cell>
          <cell r="B674" t="str">
            <v>ICO.03 - ANCORAGEM PASSIVA TIPO LAÇO SÉRIE V-10 - Ø= 15,2 MM</v>
          </cell>
          <cell r="C674" t="str">
            <v>UN</v>
          </cell>
          <cell r="D674">
            <v>185.07</v>
          </cell>
          <cell r="E674" t="str">
            <v>SIURB-I Jan/26</v>
          </cell>
        </row>
        <row r="675">
          <cell r="A675">
            <v>8104011</v>
          </cell>
          <cell r="B675" t="str">
            <v xml:space="preserve"> ANCORAGEM PASSIVA TIPO LAÇO SÉRIE V-19 - Ø= 12,7 MM</v>
          </cell>
          <cell r="C675" t="str">
            <v>UN</v>
          </cell>
          <cell r="D675">
            <v>265.29000000000002</v>
          </cell>
          <cell r="E675" t="str">
            <v>SIURB-I Jan/26</v>
          </cell>
        </row>
        <row r="676">
          <cell r="A676">
            <v>8104012</v>
          </cell>
          <cell r="B676" t="str">
            <v>ICO.03 - ANCORAGEM PASSIVA TIPO LAÇO SÉRIE V-19 - Ø= 15,2 MM</v>
          </cell>
          <cell r="C676" t="str">
            <v>UN</v>
          </cell>
          <cell r="D676">
            <v>270.05</v>
          </cell>
          <cell r="E676" t="str">
            <v>SIURB-I Jan/26</v>
          </cell>
        </row>
        <row r="677">
          <cell r="A677">
            <v>9000000</v>
          </cell>
          <cell r="B677" t="str">
            <v>FRESAGEM</v>
          </cell>
          <cell r="E677" t="str">
            <v>SIURB-I Jan/26</v>
          </cell>
        </row>
        <row r="678">
          <cell r="A678">
            <v>9001000</v>
          </cell>
          <cell r="B678" t="str">
            <v>FRESAGEM DE PAVIMENTO ASFÁLTICO COM ESPESSURA ATÉ 3CM, EM VIAS EXPRESSAS, INCLUSIVE REMOÇÃO DO MATERIAL FRESADO ATÉ 10KM E VARRIÇÃO</v>
          </cell>
          <cell r="C678" t="str">
            <v>M2</v>
          </cell>
          <cell r="D678">
            <v>15.9</v>
          </cell>
          <cell r="E678" t="str">
            <v>SIURB-I Jan/26</v>
          </cell>
        </row>
        <row r="679">
          <cell r="A679">
            <v>9002000</v>
          </cell>
          <cell r="B679" t="str">
            <v>FRESAGEM DE PAVIMENTO ASFÁLTICO COM ESPESSURA ATÉ 3CM, EM VIAS ARTERIAIS, INCLUSIVE REMOÇÃO DO MATERIAL FRESADO ATÉ 10KM E VARRIÇÃO</v>
          </cell>
          <cell r="C679" t="str">
            <v>M2</v>
          </cell>
          <cell r="D679">
            <v>16.829999999999998</v>
          </cell>
          <cell r="E679" t="str">
            <v>SIURB-I Jan/26</v>
          </cell>
        </row>
        <row r="680">
          <cell r="A680">
            <v>9003000</v>
          </cell>
          <cell r="B680" t="str">
            <v>FRESAGEM DE PAVIMENTO ASFÁLTICO COM ESPESSURA ATÉ 5CM, EM VIAS EXPRESSAS, INCLUSIVE REMOÇÃO DO MATERIAL FRESADO ATÉ 10KM E VARRIÇÃO</v>
          </cell>
          <cell r="C680" t="str">
            <v>M2</v>
          </cell>
          <cell r="D680">
            <v>20.38</v>
          </cell>
          <cell r="E680" t="str">
            <v>SIURB-I Jan/26</v>
          </cell>
        </row>
        <row r="681">
          <cell r="A681">
            <v>9004000</v>
          </cell>
          <cell r="B681" t="str">
            <v>FRESAGEM DE PAVIMENTO ASFÁLTICO COM ESPESSURA ATÉ 5CM, EM VIAS ARTERIAIS, INCLUSIVE REMOÇÃO DO MATERIAL FRESADO ATÉ 10KM E VARRIÇÃO</v>
          </cell>
          <cell r="C681" t="str">
            <v>M2</v>
          </cell>
          <cell r="D681">
            <v>21.98</v>
          </cell>
          <cell r="E681" t="str">
            <v>SIURB-I Jan/26</v>
          </cell>
        </row>
        <row r="682">
          <cell r="A682">
            <v>10000000</v>
          </cell>
          <cell r="B682" t="str">
            <v>RECUPERAÇÃO ESTRUTURAL DE OBRAS DE ARTE (PONTES E VIADUTOS)</v>
          </cell>
          <cell r="E682" t="str">
            <v>SIURB-I Jan/26</v>
          </cell>
        </row>
        <row r="683">
          <cell r="A683">
            <v>10001000</v>
          </cell>
          <cell r="B683" t="str">
            <v>ANDAIMES METÁLICOS</v>
          </cell>
          <cell r="C683" t="str">
            <v>.</v>
          </cell>
          <cell r="D683" t="str">
            <v>.</v>
          </cell>
          <cell r="E683" t="str">
            <v>SIURB-I Jan/26</v>
          </cell>
        </row>
        <row r="684">
          <cell r="A684">
            <v>10001001</v>
          </cell>
          <cell r="B684" t="str">
            <v>ANDAIMES METÁLICOS - FORNECIMENTO</v>
          </cell>
          <cell r="C684" t="str">
            <v>M3XMES</v>
          </cell>
          <cell r="D684">
            <v>10.42</v>
          </cell>
          <cell r="E684" t="str">
            <v>SIURB-I Jan/26</v>
          </cell>
        </row>
        <row r="685">
          <cell r="A685">
            <v>10001002</v>
          </cell>
          <cell r="B685" t="str">
            <v>ANDAIMES METÁLICOS - MONTAGEM E DESMONTAGEM</v>
          </cell>
          <cell r="C685" t="str">
            <v>M3</v>
          </cell>
          <cell r="D685">
            <v>4.8600000000000003</v>
          </cell>
          <cell r="E685" t="str">
            <v>SIURB-I Jan/26</v>
          </cell>
        </row>
        <row r="686">
          <cell r="A686">
            <v>10002000</v>
          </cell>
          <cell r="B686" t="str">
            <v>PLATAFORMA DE MADEIRA A SEREM ARMADAS SOBRE ANDAIMES METÁLICOS</v>
          </cell>
          <cell r="C686" t="str">
            <v>M2</v>
          </cell>
          <cell r="D686">
            <v>10.74</v>
          </cell>
          <cell r="E686" t="str">
            <v>SIURB-I Jan/26</v>
          </cell>
        </row>
        <row r="687">
          <cell r="A687">
            <v>10003000</v>
          </cell>
          <cell r="B687" t="str">
            <v>IN.21 - APICOAMENTO DE SUPERFÍCIES DE CONCRETO (COM EQUIPAMENTO PNEUMÁTICO)</v>
          </cell>
          <cell r="C687" t="str">
            <v>M2</v>
          </cell>
          <cell r="D687">
            <v>44.69</v>
          </cell>
          <cell r="E687" t="str">
            <v>SIURB-I Jan/26</v>
          </cell>
        </row>
        <row r="688">
          <cell r="A688">
            <v>10004000</v>
          </cell>
          <cell r="B688" t="str">
            <v>CORTE E REMOÇÃO SUPERFICIAL DE CONCRETO ATÉ 3 CM DE PROFUNDIDADE</v>
          </cell>
          <cell r="C688" t="str">
            <v>M2</v>
          </cell>
          <cell r="D688">
            <v>154.33000000000001</v>
          </cell>
          <cell r="E688" t="str">
            <v>SIURB-I Jan/26</v>
          </cell>
        </row>
        <row r="689">
          <cell r="A689">
            <v>10005000</v>
          </cell>
          <cell r="B689" t="str">
            <v>JATEAMENTO PARA LIMPEZA DE FERRAGENS E SUPERFÍCIES DE CONCRETO</v>
          </cell>
          <cell r="C689" t="str">
            <v>M2</v>
          </cell>
          <cell r="D689">
            <v>139.36000000000001</v>
          </cell>
          <cell r="E689" t="str">
            <v>SIURB-I Jan/26</v>
          </cell>
        </row>
        <row r="690">
          <cell r="A690">
            <v>10006000</v>
          </cell>
          <cell r="B690" t="str">
            <v>FORNECIMENTO, PREPARO E APLICAÇÃO DE ADESIVO EPOXÍDICO PARA COLAGEM</v>
          </cell>
          <cell r="C690" t="str">
            <v>M2</v>
          </cell>
          <cell r="D690">
            <v>53.96</v>
          </cell>
          <cell r="E690" t="str">
            <v>SIURB-I Jan/26</v>
          </cell>
        </row>
        <row r="691">
          <cell r="A691">
            <v>10007000</v>
          </cell>
          <cell r="B691" t="str">
            <v>FORNECIMENTO, PREPARO E APLICAÇÃO DE CONCRETO PROJETADO, MEDIDO NO PROJETO</v>
          </cell>
          <cell r="C691" t="str">
            <v>.</v>
          </cell>
          <cell r="D691" t="str">
            <v>.</v>
          </cell>
          <cell r="E691" t="str">
            <v>SIURB-I Jan/26</v>
          </cell>
        </row>
        <row r="692">
          <cell r="A692">
            <v>10007002</v>
          </cell>
          <cell r="B692" t="str">
            <v>FORNECIMENTO, PREPARO E APLICAÇÃO DE CONCRETO PROJETADO, MEDIDO NO PROJETO - FCK = 20MPA - EM OBRAS DE CONTENÇÃO</v>
          </cell>
          <cell r="C692" t="str">
            <v>M3</v>
          </cell>
          <cell r="D692">
            <v>1003.88</v>
          </cell>
          <cell r="E692" t="str">
            <v>SIURB-I Jan/26</v>
          </cell>
        </row>
        <row r="693">
          <cell r="A693">
            <v>10007003</v>
          </cell>
          <cell r="B693" t="str">
            <v>FORNECIMENTO, PREPARO E APLICAÇÃO DE CONCRETO PROJETADO, MEDIDO NO PROJETO - FCK = 25MPA - EM OBRAS DE CONTENÇÃO</v>
          </cell>
          <cell r="C693" t="str">
            <v>M3</v>
          </cell>
          <cell r="D693">
            <v>1024.5</v>
          </cell>
          <cell r="E693" t="str">
            <v>SIURB-I Jan/26</v>
          </cell>
        </row>
        <row r="694">
          <cell r="A694">
            <v>10007004</v>
          </cell>
          <cell r="B694" t="str">
            <v>FORNECIMENTO, PREPARO E APLICAÇÃO DE CONCRETO PROJETADO, MEDIDO NO PROJETO - FCK = 30MPA - EM OBRAS DE CONTENÇÃO</v>
          </cell>
          <cell r="C694" t="str">
            <v>M3</v>
          </cell>
          <cell r="D694">
            <v>1056.8</v>
          </cell>
          <cell r="E694" t="str">
            <v>SIURB-I Jan/26</v>
          </cell>
        </row>
        <row r="695">
          <cell r="A695">
            <v>10008000</v>
          </cell>
          <cell r="B695" t="str">
            <v>GRAUTE</v>
          </cell>
          <cell r="C695" t="str">
            <v>.</v>
          </cell>
          <cell r="D695" t="str">
            <v>.</v>
          </cell>
          <cell r="E695" t="str">
            <v>SIURB-I Jan/26</v>
          </cell>
        </row>
        <row r="696">
          <cell r="A696">
            <v>10008001</v>
          </cell>
          <cell r="B696" t="str">
            <v>GRAUTE COM PEDRISCO - FORNECIMENTO, PREPARO E APLICAÇÃO</v>
          </cell>
          <cell r="C696" t="str">
            <v>M3</v>
          </cell>
          <cell r="D696">
            <v>3968.57</v>
          </cell>
          <cell r="E696" t="str">
            <v>SIURB-I Jan/26</v>
          </cell>
        </row>
        <row r="697">
          <cell r="A697">
            <v>10008002</v>
          </cell>
          <cell r="B697" t="str">
            <v>GRAUTE - FORNECIMENTO, PREPARO E APLICAÇÃO</v>
          </cell>
          <cell r="C697" t="str">
            <v>M3</v>
          </cell>
          <cell r="D697">
            <v>3917.22</v>
          </cell>
          <cell r="E697" t="str">
            <v>SIURB-I Jan/26</v>
          </cell>
        </row>
        <row r="698">
          <cell r="A698">
            <v>10009000</v>
          </cell>
          <cell r="B698" t="str">
            <v>COLMATAÇÃO DE FISSURAS COM FORNECIMENTO E APLICAÇÃO DE ARGAMASSA EPOXÍDICA</v>
          </cell>
          <cell r="C698" t="str">
            <v>M</v>
          </cell>
          <cell r="D698">
            <v>16.63</v>
          </cell>
          <cell r="E698" t="str">
            <v>SIURB-I Jan/26</v>
          </cell>
        </row>
        <row r="699">
          <cell r="A699">
            <v>10010000</v>
          </cell>
          <cell r="B699" t="str">
            <v>BICOS DE INJEÇÃO PARA RESINAS - FORNECIMENTO, INSTALAÇÃO E POSTERIOR CORTE</v>
          </cell>
          <cell r="C699" t="str">
            <v>UN</v>
          </cell>
          <cell r="D699">
            <v>7.56</v>
          </cell>
          <cell r="E699" t="str">
            <v>SIURB-I Jan/26</v>
          </cell>
        </row>
        <row r="700">
          <cell r="A700">
            <v>10011000</v>
          </cell>
          <cell r="B700" t="str">
            <v>TRATAMENTO DE TRINCAS INATIVAS COM INJEÇÃO DE RESINA EPÓXI</v>
          </cell>
          <cell r="C700" t="str">
            <v>KG</v>
          </cell>
          <cell r="D700">
            <v>179.81</v>
          </cell>
          <cell r="E700" t="str">
            <v>SIURB-I Jan/26</v>
          </cell>
        </row>
        <row r="701">
          <cell r="A701">
            <v>10012000</v>
          </cell>
          <cell r="B701" t="str">
            <v>CALDA DE CIMENTO PARA INJEÇÃO - FORNECIMENTO, PREPARO E APLICAÇÃO</v>
          </cell>
          <cell r="C701" t="str">
            <v>L</v>
          </cell>
          <cell r="D701">
            <v>1.41</v>
          </cell>
          <cell r="E701" t="str">
            <v>SIURB-I Jan/26</v>
          </cell>
        </row>
        <row r="702">
          <cell r="A702">
            <v>10013000</v>
          </cell>
          <cell r="B702" t="str">
            <v>TRATAMENTO DE TRINCAS INATIVAS COM INJEÇÃO DE RESINA EPÓXI DE BAIXA VISCOSIDADE, BICOMPONENTE, ISENTA DE SOLVENTES</v>
          </cell>
          <cell r="C702" t="str">
            <v>KG</v>
          </cell>
          <cell r="D702">
            <v>171.53</v>
          </cell>
          <cell r="E702" t="str">
            <v>SIURB-I Jan/26</v>
          </cell>
        </row>
        <row r="703">
          <cell r="A703">
            <v>10015000</v>
          </cell>
          <cell r="B703" t="str">
            <v>CURA QUÍMICA</v>
          </cell>
          <cell r="C703" t="str">
            <v>M2</v>
          </cell>
          <cell r="D703">
            <v>2.2400000000000002</v>
          </cell>
          <cell r="E703" t="str">
            <v>SIURB-I Jan/26</v>
          </cell>
        </row>
        <row r="704">
          <cell r="A704">
            <v>10016000</v>
          </cell>
          <cell r="B704" t="str">
            <v>SINALIZAÇÃO</v>
          </cell>
          <cell r="C704" t="str">
            <v>.</v>
          </cell>
          <cell r="D704" t="str">
            <v>.</v>
          </cell>
          <cell r="E704" t="str">
            <v>SIURB-I Jan/26</v>
          </cell>
        </row>
        <row r="705">
          <cell r="A705">
            <v>10016001</v>
          </cell>
          <cell r="B705" t="str">
            <v>SINALIZAÇÃO - TAPUME MÓVEL</v>
          </cell>
          <cell r="C705" t="str">
            <v>M2</v>
          </cell>
          <cell r="D705">
            <v>67.2</v>
          </cell>
          <cell r="E705" t="str">
            <v>SIURB-I Jan/26</v>
          </cell>
        </row>
        <row r="706">
          <cell r="A706">
            <v>10016002</v>
          </cell>
          <cell r="B706" t="str">
            <v>SINALIZAÇÃO - ILUMINAÇÃO</v>
          </cell>
          <cell r="C706" t="str">
            <v>M</v>
          </cell>
          <cell r="D706">
            <v>17.309999999999999</v>
          </cell>
          <cell r="E706" t="str">
            <v>SIURB-I Jan/26</v>
          </cell>
        </row>
        <row r="707">
          <cell r="A707">
            <v>10016003</v>
          </cell>
          <cell r="B707" t="str">
            <v>PLACA DE OBRA EM CHAPA DE AÇO GALVANIZADO</v>
          </cell>
          <cell r="C707" t="str">
            <v>M2</v>
          </cell>
          <cell r="D707">
            <v>399.1</v>
          </cell>
          <cell r="E707" t="str">
            <v>SIURB-I Jan/26</v>
          </cell>
        </row>
        <row r="708">
          <cell r="A708">
            <v>10017000</v>
          </cell>
          <cell r="B708" t="str">
            <v>HIDROJATEAMENTO DE ALTA PRESSÃO PARA LIMPEZA DE SUPERFÍCIES</v>
          </cell>
          <cell r="C708" t="str">
            <v>M2</v>
          </cell>
          <cell r="D708">
            <v>0.45</v>
          </cell>
          <cell r="E708" t="str">
            <v>SIURB-I Jan/26</v>
          </cell>
        </row>
        <row r="709">
          <cell r="A709">
            <v>10018000</v>
          </cell>
          <cell r="B709" t="str">
            <v>PROTEÇÃO PARA TERCEIROS COM TELA DE NYLON</v>
          </cell>
          <cell r="C709" t="str">
            <v>M2</v>
          </cell>
          <cell r="D709">
            <v>4.54</v>
          </cell>
          <cell r="E709" t="str">
            <v>SIURB-I Jan/26</v>
          </cell>
        </row>
        <row r="710">
          <cell r="A710">
            <v>10019000</v>
          </cell>
          <cell r="B710" t="str">
            <v>LIXAMENTO MECÂNICO DE SUPERFÍCIES DE CONCRETO</v>
          </cell>
          <cell r="C710" t="str">
            <v>M2</v>
          </cell>
          <cell r="D710">
            <v>8.09</v>
          </cell>
          <cell r="E710" t="str">
            <v>SIURB-I Jan/26</v>
          </cell>
        </row>
        <row r="711">
          <cell r="A711">
            <v>10020000</v>
          </cell>
          <cell r="B711" t="str">
            <v>FORNECIMENTO E APLICAÇÃO DE RESINA EPOXÍDICA PARA CHUMBAMENTO DE ARMADURAS EM FUROS DE CONCRETO</v>
          </cell>
          <cell r="C711" t="str">
            <v>KG</v>
          </cell>
          <cell r="D711">
            <v>101.26</v>
          </cell>
          <cell r="E711" t="str">
            <v>SIURB-I Jan/26</v>
          </cell>
        </row>
        <row r="712">
          <cell r="A712">
            <v>10021000</v>
          </cell>
          <cell r="B712" t="str">
            <v>CORTE DE CONCRETO COM DISCO DIAMANTADO ATÉ PROFUNDIDADE DE 13CM</v>
          </cell>
          <cell r="C712" t="str">
            <v>M2</v>
          </cell>
          <cell r="D712">
            <v>155.57</v>
          </cell>
          <cell r="E712" t="str">
            <v>SIURB-I Jan/26</v>
          </cell>
        </row>
        <row r="713">
          <cell r="A713">
            <v>10022000</v>
          </cell>
          <cell r="B713" t="str">
            <v>REMOÇÃO DE PINTURA EXISTENTE COM REMOVEDOR "PINTOFF" OU SIMILAR</v>
          </cell>
          <cell r="C713" t="str">
            <v>M2</v>
          </cell>
          <cell r="D713">
            <v>17.34</v>
          </cell>
          <cell r="E713" t="str">
            <v>SIURB-I Jan/26</v>
          </cell>
        </row>
        <row r="714">
          <cell r="A714">
            <v>10023000</v>
          </cell>
          <cell r="B714" t="str">
            <v>TINTA PVA (LÁTEX) - CONCRETO OU REBOCO SEM MASSA CORRIDA</v>
          </cell>
          <cell r="C714" t="str">
            <v>M2</v>
          </cell>
          <cell r="D714">
            <v>18.12</v>
          </cell>
          <cell r="E714" t="str">
            <v>SIURB-I Jan/26</v>
          </cell>
        </row>
        <row r="715">
          <cell r="A715">
            <v>10024000</v>
          </cell>
          <cell r="B715" t="str">
            <v>FURAÇÃO EM CONCRETO ARMADO</v>
          </cell>
          <cell r="C715" t="str">
            <v>.</v>
          </cell>
          <cell r="D715" t="str">
            <v>.</v>
          </cell>
          <cell r="E715" t="str">
            <v>SIURB-I Jan/26</v>
          </cell>
        </row>
        <row r="716">
          <cell r="A716">
            <v>10024001</v>
          </cell>
          <cell r="B716" t="str">
            <v>FURAÇÃO EM CONCRETO - DIÂMETRO 5/8"</v>
          </cell>
          <cell r="C716" t="str">
            <v>CM</v>
          </cell>
          <cell r="D716">
            <v>0.92</v>
          </cell>
          <cell r="E716" t="str">
            <v>SIURB-I Jan/26</v>
          </cell>
        </row>
        <row r="717">
          <cell r="A717">
            <v>10024002</v>
          </cell>
          <cell r="B717" t="str">
            <v>FURAÇÃO EM CONCRETO - DIÂMETRO 3/4"</v>
          </cell>
          <cell r="C717" t="str">
            <v>CM</v>
          </cell>
          <cell r="D717">
            <v>1.1499999999999999</v>
          </cell>
          <cell r="E717" t="str">
            <v>SIURB-I Jan/26</v>
          </cell>
        </row>
        <row r="718">
          <cell r="A718">
            <v>10024003</v>
          </cell>
          <cell r="B718" t="str">
            <v>FURAÇÃO EM CONCRETO - DIÂMETRO 1"</v>
          </cell>
          <cell r="C718" t="str">
            <v>CM</v>
          </cell>
          <cell r="D718">
            <v>1.47</v>
          </cell>
          <cell r="E718" t="str">
            <v>SIURB-I Jan/26</v>
          </cell>
        </row>
        <row r="719">
          <cell r="A719">
            <v>10024004</v>
          </cell>
          <cell r="B719" t="str">
            <v>FURAÇÃO EM CONCRETO - DIÂMETRO 1 1/4"</v>
          </cell>
          <cell r="C719" t="str">
            <v>CM</v>
          </cell>
          <cell r="D719">
            <v>4.3600000000000003</v>
          </cell>
          <cell r="E719" t="str">
            <v>SIURB-I Jan/26</v>
          </cell>
        </row>
        <row r="720">
          <cell r="A720">
            <v>10024005</v>
          </cell>
          <cell r="B720" t="str">
            <v>FURAÇÃO EM CONCRETO ARMADO - DIÂMETRO 2"</v>
          </cell>
          <cell r="C720" t="str">
            <v>CM</v>
          </cell>
          <cell r="D720">
            <v>4.51</v>
          </cell>
          <cell r="E720" t="str">
            <v>SIURB-I Jan/26</v>
          </cell>
        </row>
        <row r="721">
          <cell r="A721">
            <v>10024006</v>
          </cell>
          <cell r="B721" t="str">
            <v>FURAÇÃO EM CONCRETO ARMADO - DIÂMETRO 3"</v>
          </cell>
          <cell r="C721" t="str">
            <v>CM</v>
          </cell>
          <cell r="D721">
            <v>4.8499999999999996</v>
          </cell>
          <cell r="E721" t="str">
            <v>SIURB-I Jan/26</v>
          </cell>
        </row>
        <row r="722">
          <cell r="A722">
            <v>10024007</v>
          </cell>
          <cell r="B722" t="str">
            <v>FURAÇÃO EM CONCRETO ARMADO - DIÂMETRO 4"</v>
          </cell>
          <cell r="C722" t="str">
            <v>CM</v>
          </cell>
          <cell r="D722">
            <v>5.13</v>
          </cell>
          <cell r="E722" t="str">
            <v>SIURB-I Jan/26</v>
          </cell>
        </row>
        <row r="723">
          <cell r="A723">
            <v>10024008</v>
          </cell>
          <cell r="B723" t="str">
            <v>FURAÇÃO DE CONCRETO ARMADO - DIÂMETRO 1 1/2"</v>
          </cell>
          <cell r="C723" t="str">
            <v>CM</v>
          </cell>
          <cell r="D723">
            <v>4.1100000000000003</v>
          </cell>
          <cell r="E723" t="str">
            <v>SIURB-I Jan/26</v>
          </cell>
        </row>
        <row r="724">
          <cell r="A724">
            <v>10024101</v>
          </cell>
          <cell r="B724" t="str">
            <v>FURAÇÃO EM CONCRETO ARMADO - DIÂMETRO 2 1/2"</v>
          </cell>
          <cell r="C724" t="str">
            <v>CM</v>
          </cell>
          <cell r="D724">
            <v>3.97</v>
          </cell>
          <cell r="E724" t="str">
            <v>SIURB-I Jan/26</v>
          </cell>
        </row>
        <row r="725">
          <cell r="A725">
            <v>10025001</v>
          </cell>
          <cell r="B725" t="str">
            <v>APLICAÇÃO DE TINTA ANTI-PICHAÇÃO - BASE SOLVENTE - 2 DEMÃOS</v>
          </cell>
          <cell r="C725" t="str">
            <v>M2</v>
          </cell>
          <cell r="D725">
            <v>84.21</v>
          </cell>
          <cell r="E725" t="str">
            <v>SIURB-I Jan/26</v>
          </cell>
        </row>
        <row r="726">
          <cell r="A726">
            <v>10025003</v>
          </cell>
          <cell r="B726" t="str">
            <v>APLICAÇÃO DE VERNIZ ANTI-PICHAÇÃO - BASE SOLVENTE - 2 DEMÃOS (REMOÇÃO DA PICHAÇÃO SOMENTE A SECO OU COM ÁGUA E SABÃO)</v>
          </cell>
          <cell r="C726" t="str">
            <v>M2</v>
          </cell>
          <cell r="D726">
            <v>44</v>
          </cell>
          <cell r="E726" t="str">
            <v>SIURB-I Jan/26</v>
          </cell>
        </row>
        <row r="727">
          <cell r="A727">
            <v>10101001</v>
          </cell>
          <cell r="B727" t="str">
            <v>FORNECIMENTO E APLICAÇÃO DE ADESIVO ESTRUTURAL A BASE DE RESINA EPÓXI, BICOMPONENTE, FLUIDO</v>
          </cell>
          <cell r="C727" t="str">
            <v>M2</v>
          </cell>
          <cell r="D727">
            <v>211.12</v>
          </cell>
          <cell r="E727" t="str">
            <v>SIURB-I Jan/26</v>
          </cell>
        </row>
        <row r="728">
          <cell r="A728">
            <v>10102001</v>
          </cell>
          <cell r="B728" t="str">
            <v>FURAÇÃO PARA 10,0MM EM CONCRETO ARMADO, INCLUSIVE COLAGEM DE ARMADURA (PARA 8MM)</v>
          </cell>
          <cell r="C728" t="str">
            <v>CM</v>
          </cell>
          <cell r="D728">
            <v>1.0900000000000001</v>
          </cell>
          <cell r="E728" t="str">
            <v>SIURB-I Jan/26</v>
          </cell>
        </row>
        <row r="729">
          <cell r="A729">
            <v>10102002</v>
          </cell>
          <cell r="B729" t="str">
            <v>FURAÇÃO PARA 12,5MM EM CONCRETO ARMADO, INCLUSIVE COLAGEM DE ARMADURA (PARA 10MM)</v>
          </cell>
          <cell r="C729" t="str">
            <v>CM</v>
          </cell>
          <cell r="D729">
            <v>1.1100000000000001</v>
          </cell>
          <cell r="E729" t="str">
            <v>SIURB-I Jan/26</v>
          </cell>
        </row>
        <row r="730">
          <cell r="A730">
            <v>10103001</v>
          </cell>
          <cell r="B730" t="str">
            <v>IX.01 - APICOAMENTO DE SUPERFÍCIES DE CONCRETO (COM EQUIPAMENTO ELÉTRICO)</v>
          </cell>
          <cell r="C730" t="str">
            <v>M2</v>
          </cell>
          <cell r="D730">
            <v>35.35</v>
          </cell>
          <cell r="E730" t="str">
            <v>SIURB-I Jan/26</v>
          </cell>
        </row>
        <row r="731">
          <cell r="A731">
            <v>10105001</v>
          </cell>
          <cell r="B731" t="str">
            <v>ARGAMASSA CIMENTÍCIA COM POLÍMERO INCORPORADO</v>
          </cell>
          <cell r="C731" t="str">
            <v>M2</v>
          </cell>
          <cell r="D731">
            <v>192.93</v>
          </cell>
          <cell r="E731" t="str">
            <v>SIURB-I Jan/26</v>
          </cell>
        </row>
        <row r="732">
          <cell r="A732">
            <v>10106001</v>
          </cell>
          <cell r="B732" t="str">
            <v xml:space="preserve"> REPARO SUPERFICIAL DO CONCRETO COM ARGAMASSA INDUSTRIALIZADA POLIMÉRICA BICOMPONENTE</v>
          </cell>
          <cell r="C732" t="str">
            <v>M3</v>
          </cell>
          <cell r="D732">
            <v>9271.5300000000007</v>
          </cell>
          <cell r="E732" t="str">
            <v>SIURB-I Jan/26</v>
          </cell>
        </row>
        <row r="733">
          <cell r="A733">
            <v>10107001</v>
          </cell>
          <cell r="B733" t="str">
            <v>APLICAÇÃO MECANIZADA DE CURA QUÍMICA</v>
          </cell>
          <cell r="C733" t="str">
            <v>M2</v>
          </cell>
          <cell r="D733">
            <v>1.91</v>
          </cell>
          <cell r="E733" t="str">
            <v>SIURB-I Jan/26</v>
          </cell>
        </row>
        <row r="734">
          <cell r="A734">
            <v>10108001</v>
          </cell>
          <cell r="B734" t="str">
            <v>LIXAMENTO MANUAL DE SUPERFÍCIE DE CONCRETO</v>
          </cell>
          <cell r="C734" t="str">
            <v>M2</v>
          </cell>
          <cell r="D734">
            <v>3.2</v>
          </cell>
          <cell r="E734" t="str">
            <v>SIURB-I Jan/26</v>
          </cell>
        </row>
        <row r="735">
          <cell r="A735">
            <v>10109001</v>
          </cell>
          <cell r="B735" t="str">
            <v>PINTURA COM SELADOR PARA TINTA ACRILICA</v>
          </cell>
          <cell r="C735" t="str">
            <v>M2</v>
          </cell>
          <cell r="D735">
            <v>4.7</v>
          </cell>
          <cell r="E735" t="str">
            <v>SIURB-I Jan/26</v>
          </cell>
        </row>
        <row r="736">
          <cell r="A736">
            <v>10111001</v>
          </cell>
          <cell r="B736" t="str">
            <v>FORNECIMENTO E INSTALAÇÃO DE FIBRA DE CARBONO PARA REFORÇO ESTRUTURAL DE ALTA RESISTÊNCIA</v>
          </cell>
          <cell r="C736" t="str">
            <v>M2</v>
          </cell>
          <cell r="D736">
            <v>418.41</v>
          </cell>
          <cell r="E736" t="str">
            <v>SIURB-I Jan/26</v>
          </cell>
        </row>
        <row r="737">
          <cell r="A737">
            <v>10112001</v>
          </cell>
          <cell r="B737" t="str">
            <v>REMOÇÃO DE PERFIL ELASTOMÉRICO DA JUNTA DE DILATAÇÃO</v>
          </cell>
          <cell r="C737" t="str">
            <v>M</v>
          </cell>
          <cell r="D737">
            <v>27.33</v>
          </cell>
          <cell r="E737" t="str">
            <v>SIURB-I Jan/26</v>
          </cell>
        </row>
        <row r="738">
          <cell r="A738">
            <v>10116001</v>
          </cell>
          <cell r="B738" t="str">
            <v>ESTUCAMENTO COM ARGAMASSA POLIMÉRICA RESISTENTE A SULFATOS</v>
          </cell>
          <cell r="C738" t="str">
            <v>M2</v>
          </cell>
          <cell r="D738">
            <v>21.14</v>
          </cell>
          <cell r="E738" t="str">
            <v>SIURB-I Jan/26</v>
          </cell>
        </row>
        <row r="739">
          <cell r="A739">
            <v>10116002</v>
          </cell>
          <cell r="B739" t="str">
            <v xml:space="preserve"> ESTUCAMENTO E LIXAMENTO DE ELEMENTO CONCRETO DETERIORADO</v>
          </cell>
          <cell r="C739" t="str">
            <v>M2</v>
          </cell>
          <cell r="D739">
            <v>23.05</v>
          </cell>
          <cell r="E739" t="str">
            <v>SIURB-I Jan/26</v>
          </cell>
        </row>
        <row r="740">
          <cell r="A740">
            <v>10117002</v>
          </cell>
          <cell r="B740" t="str">
            <v>LOCAÇÃO E OPERAÇÃO DE PLATAFORMA MECANIZADA DE INSPEÇÃO SOB PONTES COMPRIMENTO DA PLATAFORMA SOB A PONTE DE 6 M</v>
          </cell>
          <cell r="C740" t="str">
            <v>DIA</v>
          </cell>
          <cell r="D740">
            <v>5696.31</v>
          </cell>
          <cell r="E740" t="str">
            <v>SIURB-I Jan/26</v>
          </cell>
        </row>
        <row r="741">
          <cell r="A741">
            <v>10117003</v>
          </cell>
          <cell r="B741" t="str">
            <v>PLATAFORMA ELEVATÓRIA ARTICULADA ELÉTRICA COM ALCANCE DE 14 M</v>
          </cell>
          <cell r="C741" t="str">
            <v>DIA</v>
          </cell>
          <cell r="D741">
            <v>17717.169999999998</v>
          </cell>
          <cell r="E741" t="str">
            <v>SIURB-I Jan/26</v>
          </cell>
        </row>
        <row r="742">
          <cell r="A742">
            <v>10117004</v>
          </cell>
          <cell r="B742" t="str">
            <v>PLATAFORMA ELEVATÓRIA ARTICULADA ELÉTRICA COM ALCANCE DE 7 M</v>
          </cell>
          <cell r="C742" t="str">
            <v>DIA</v>
          </cell>
          <cell r="D742">
            <v>19430.28</v>
          </cell>
          <cell r="E742" t="str">
            <v>SIURB-I Jan/26</v>
          </cell>
        </row>
        <row r="743">
          <cell r="A743">
            <v>10117005</v>
          </cell>
          <cell r="B743" t="str">
            <v>PLATAFORMA ELEVATÓRIA TESOURA ELÉTRICA COM ALTURA MÁXIMA DE TRABALHO ATÉ 10 M</v>
          </cell>
          <cell r="C743" t="str">
            <v>DIA</v>
          </cell>
          <cell r="D743">
            <v>6523.64</v>
          </cell>
          <cell r="E743" t="str">
            <v>SIURB-I Jan/26</v>
          </cell>
        </row>
        <row r="744">
          <cell r="A744">
            <v>10118002</v>
          </cell>
          <cell r="B744" t="str">
            <v>ICO.03 - BARRA DE AÇO ROSCADA DE ALTA CAPACIDADE PARA TIRANTE - D= 25 MM. TENSÃO DE ESCOAMENTO MÍNIMA 500 MPA</v>
          </cell>
          <cell r="C744" t="str">
            <v>M</v>
          </cell>
          <cell r="D744">
            <v>81.45</v>
          </cell>
          <cell r="E744" t="str">
            <v>SIURB-I Jan/26</v>
          </cell>
        </row>
        <row r="745">
          <cell r="A745">
            <v>10118003</v>
          </cell>
          <cell r="B745" t="str">
            <v>ICO.03 - BARRA DE AÇO ROSCADA DE ALTA CAPACIDADE PARA TIRANTE - D= 25 MM. TENSÃO DE ESCOAMENTO MÍNIMA 900 MPA</v>
          </cell>
          <cell r="C745" t="str">
            <v>M</v>
          </cell>
          <cell r="D745">
            <v>85.73</v>
          </cell>
          <cell r="E745" t="str">
            <v>SIURB-I Jan/26</v>
          </cell>
        </row>
        <row r="746">
          <cell r="A746">
            <v>10118004</v>
          </cell>
          <cell r="B746" t="str">
            <v>ICO.03 - BARRA DE AÇO ROSCADA DE ALTA CAPACIDADE PARA TIRANTE - D= 32 MM. TENSÃO DE ESCOAMENTO MÍNIMA 500 MPA</v>
          </cell>
          <cell r="C746" t="str">
            <v>M</v>
          </cell>
          <cell r="D746">
            <v>130.84</v>
          </cell>
          <cell r="E746" t="str">
            <v>SIURB-I Jan/26</v>
          </cell>
        </row>
        <row r="747">
          <cell r="A747">
            <v>10118005</v>
          </cell>
          <cell r="B747" t="str">
            <v>ICO.03 - BARRA DE AÇO ROSCADA DE ALTA CAPACIDADE PARA TIRANTE - D= 32 MM. TENSÃO DE ESCOAMENTO MÍNIMA 900 MPA</v>
          </cell>
          <cell r="C747" t="str">
            <v>M</v>
          </cell>
          <cell r="D747">
            <v>242.65</v>
          </cell>
          <cell r="E747" t="str">
            <v>SIURB-I Jan/26</v>
          </cell>
        </row>
        <row r="748">
          <cell r="A748">
            <v>10118006</v>
          </cell>
          <cell r="B748" t="str">
            <v>ICO.03 - BARRA DE AÇO ROSCADA DE ALTA CAPACIDADE PARA TIRANTE - D= 36 MM. TENSÃO DE ESCOAMENTO MÍNIMA 500 MPA</v>
          </cell>
          <cell r="C748" t="str">
            <v>M</v>
          </cell>
          <cell r="D748">
            <v>188.4</v>
          </cell>
          <cell r="E748" t="str">
            <v>SIURB-I Jan/26</v>
          </cell>
        </row>
        <row r="749">
          <cell r="A749">
            <v>10118007</v>
          </cell>
          <cell r="B749" t="str">
            <v>ICO.03 - BARRA DE AÇO ROSCADA DE ALTA CAPACIDADE PARA TIRANTE - D= 36 MM. TENSÃO DE ESCOAMENTO MÍNIMA 900 MPA</v>
          </cell>
          <cell r="C749" t="str">
            <v>M</v>
          </cell>
          <cell r="D749">
            <v>318.64999999999998</v>
          </cell>
          <cell r="E749" t="str">
            <v>SIURB-I Jan/26</v>
          </cell>
        </row>
        <row r="750">
          <cell r="A750">
            <v>11000000</v>
          </cell>
          <cell r="B750" t="str">
            <v>CUSTO HORÁRIO EM OPERAÇÃO DE MÁQUINAS E VIATURAS (INCLUI COMBUSTÍVEL E OPERADOR)</v>
          </cell>
          <cell r="E750" t="str">
            <v>SIURB-I Jan/26</v>
          </cell>
        </row>
        <row r="751">
          <cell r="A751">
            <v>11002000</v>
          </cell>
          <cell r="B751" t="str">
            <v>CAMINHÃO BASCULANTE 4,0M3</v>
          </cell>
          <cell r="C751" t="str">
            <v>H</v>
          </cell>
          <cell r="D751">
            <v>229.53</v>
          </cell>
          <cell r="E751" t="str">
            <v>SIURB-I Jan/26</v>
          </cell>
        </row>
        <row r="752">
          <cell r="A752">
            <v>11003000</v>
          </cell>
          <cell r="B752" t="str">
            <v>CAMINHÃO CARGA SECA CAPACIDADE  8TON.</v>
          </cell>
          <cell r="C752" t="str">
            <v>H</v>
          </cell>
          <cell r="D752">
            <v>217.52</v>
          </cell>
          <cell r="E752" t="str">
            <v>SIURB-I Jan/26</v>
          </cell>
        </row>
        <row r="753">
          <cell r="A753">
            <v>11004000</v>
          </cell>
          <cell r="B753" t="str">
            <v>CAMINHÃO CARGA SECA CAPACIDADE 8TON COM GUINDASTE</v>
          </cell>
          <cell r="C753" t="str">
            <v>H</v>
          </cell>
          <cell r="D753">
            <v>237.83</v>
          </cell>
          <cell r="E753" t="str">
            <v>SIURB-I Jan/26</v>
          </cell>
        </row>
        <row r="754">
          <cell r="A754">
            <v>11005000</v>
          </cell>
          <cell r="B754" t="str">
            <v>CAMINHÃO COM TANQUE IRRIGADOR DE 6000 LITROS</v>
          </cell>
          <cell r="C754" t="str">
            <v>H</v>
          </cell>
          <cell r="D754">
            <v>226.06</v>
          </cell>
          <cell r="E754" t="str">
            <v>SIURB-I Jan/26</v>
          </cell>
        </row>
        <row r="755">
          <cell r="A755">
            <v>11006000</v>
          </cell>
          <cell r="B755" t="str">
            <v>CAMINHÃO TRATOR COM SEMI REBOQUE PLANO CARREGA TUDO</v>
          </cell>
          <cell r="C755" t="str">
            <v>H</v>
          </cell>
          <cell r="D755">
            <v>448.14</v>
          </cell>
          <cell r="E755" t="str">
            <v>SIURB-I Jan/26</v>
          </cell>
        </row>
        <row r="756">
          <cell r="A756">
            <v>11007000</v>
          </cell>
          <cell r="B756" t="str">
            <v>COMPRESSOR PORTÁTIL - 295 PCM</v>
          </cell>
          <cell r="C756" t="str">
            <v>H</v>
          </cell>
          <cell r="D756">
            <v>100.17</v>
          </cell>
          <cell r="E756" t="str">
            <v>SIURB-I Jan/26</v>
          </cell>
        </row>
        <row r="757">
          <cell r="A757">
            <v>11008000</v>
          </cell>
          <cell r="B757" t="str">
            <v>CARRO POPULAR 50% EM OPERAÇÃO</v>
          </cell>
          <cell r="C757" t="str">
            <v>H</v>
          </cell>
          <cell r="D757">
            <v>55.09</v>
          </cell>
          <cell r="E757" t="str">
            <v>SIURB-I Jan/26</v>
          </cell>
        </row>
        <row r="758">
          <cell r="A758">
            <v>11009000</v>
          </cell>
          <cell r="B758" t="str">
            <v>MOTONIVELADORA - 125HP</v>
          </cell>
          <cell r="C758" t="str">
            <v>H</v>
          </cell>
          <cell r="D758">
            <v>344.13</v>
          </cell>
          <cell r="E758" t="str">
            <v>SIURB-I Jan/26</v>
          </cell>
        </row>
        <row r="759">
          <cell r="A759">
            <v>11010000</v>
          </cell>
          <cell r="B759" t="str">
            <v>MOTONIVELADORA</v>
          </cell>
          <cell r="C759" t="str">
            <v>H</v>
          </cell>
          <cell r="D759">
            <v>336.65</v>
          </cell>
          <cell r="E759" t="str">
            <v>SIURB-I Jan/26</v>
          </cell>
        </row>
        <row r="760">
          <cell r="A760">
            <v>11011000</v>
          </cell>
          <cell r="B760" t="str">
            <v>PÁ CARREGADEIRA DE PNEUS - 1,80M3</v>
          </cell>
          <cell r="C760" t="str">
            <v>H</v>
          </cell>
          <cell r="D760">
            <v>295.06</v>
          </cell>
          <cell r="E760" t="str">
            <v>SIURB-I Jan/26</v>
          </cell>
        </row>
        <row r="761">
          <cell r="A761">
            <v>11014000</v>
          </cell>
          <cell r="B761" t="str">
            <v>RETROESCAVADEIRA CAP CAÇAMBA FRONTAL 0,76M3</v>
          </cell>
          <cell r="C761" t="str">
            <v>H</v>
          </cell>
          <cell r="D761">
            <v>179.78</v>
          </cell>
          <cell r="E761" t="str">
            <v>SIURB-I Jan/26</v>
          </cell>
        </row>
        <row r="762">
          <cell r="A762">
            <v>11015000</v>
          </cell>
          <cell r="B762" t="str">
            <v>ROLO COMPACTADOR VIBRATÓRIO LISO 4T</v>
          </cell>
          <cell r="C762" t="str">
            <v>H</v>
          </cell>
          <cell r="D762">
            <v>135.21</v>
          </cell>
          <cell r="E762" t="str">
            <v>SIURB-I Jan/26</v>
          </cell>
        </row>
        <row r="763">
          <cell r="A763">
            <v>11017000</v>
          </cell>
          <cell r="B763" t="str">
            <v>ROLO COMPACTADOR  PÉ DE CARNEIRO DE UM CIL. 12,2 TON</v>
          </cell>
          <cell r="C763" t="str">
            <v>H</v>
          </cell>
          <cell r="D763">
            <v>308.14999999999998</v>
          </cell>
          <cell r="E763" t="str">
            <v>SIURB-I Jan/26</v>
          </cell>
        </row>
        <row r="764">
          <cell r="A764">
            <v>11018000</v>
          </cell>
          <cell r="B764" t="str">
            <v>TRATOR DE TRAÇÃO AGRÍCOLA</v>
          </cell>
          <cell r="C764" t="str">
            <v>H</v>
          </cell>
          <cell r="D764">
            <v>165.63</v>
          </cell>
          <cell r="E764" t="str">
            <v>SIURB-I Jan/26</v>
          </cell>
        </row>
        <row r="765">
          <cell r="A765">
            <v>11019000</v>
          </cell>
          <cell r="B765" t="str">
            <v>TRATOR DE ESTEIRA - 9TON</v>
          </cell>
          <cell r="C765" t="str">
            <v>H</v>
          </cell>
          <cell r="D765">
            <v>311.10000000000002</v>
          </cell>
          <cell r="E765" t="str">
            <v>SIURB-I Jan/26</v>
          </cell>
        </row>
        <row r="766">
          <cell r="A766">
            <v>11020000</v>
          </cell>
          <cell r="B766" t="str">
            <v>TRATOR DE ESTEIRA - 16TON</v>
          </cell>
          <cell r="C766" t="str">
            <v>H</v>
          </cell>
          <cell r="D766">
            <v>427.87</v>
          </cell>
          <cell r="E766" t="str">
            <v>SIURB-I Jan/26</v>
          </cell>
        </row>
        <row r="767">
          <cell r="A767">
            <v>11022000</v>
          </cell>
          <cell r="B767" t="str">
            <v>FURGÃO LONGO, TETO ALTO  50% EM OPERAÇÃO</v>
          </cell>
          <cell r="C767" t="str">
            <v>H</v>
          </cell>
          <cell r="D767">
            <v>100.84</v>
          </cell>
          <cell r="E767" t="str">
            <v>SIURB-I Jan/26</v>
          </cell>
        </row>
        <row r="768">
          <cell r="A768">
            <v>11023000</v>
          </cell>
          <cell r="B768" t="str">
            <v>CAMINHÃO BASCULANTE 10M3</v>
          </cell>
          <cell r="C768" t="str">
            <v>H</v>
          </cell>
          <cell r="D768">
            <v>323.77</v>
          </cell>
          <cell r="E768" t="str">
            <v>SIURB-I Jan/26</v>
          </cell>
        </row>
        <row r="769">
          <cell r="A769">
            <v>11024000</v>
          </cell>
          <cell r="B769" t="str">
            <v>ROMPEDOR</v>
          </cell>
          <cell r="C769" t="str">
            <v>H</v>
          </cell>
          <cell r="D769">
            <v>35.25</v>
          </cell>
          <cell r="E769" t="str">
            <v>SIURB-I Jan/26</v>
          </cell>
        </row>
        <row r="770">
          <cell r="A770">
            <v>11025000</v>
          </cell>
          <cell r="B770" t="str">
            <v>CAMINHÃO ESPARGIDOR - 6000L</v>
          </cell>
          <cell r="C770" t="str">
            <v>H</v>
          </cell>
          <cell r="D770">
            <v>284.5</v>
          </cell>
          <cell r="E770" t="str">
            <v>SIURB-I Jan/26</v>
          </cell>
        </row>
        <row r="771">
          <cell r="A771">
            <v>11027000</v>
          </cell>
          <cell r="B771" t="str">
            <v>GUINDASTE DE LANÇA FIXA SOBRE ESTEIRAS - 12T</v>
          </cell>
          <cell r="C771" t="str">
            <v>H</v>
          </cell>
          <cell r="D771">
            <v>138.86000000000001</v>
          </cell>
          <cell r="E771" t="str">
            <v>SIURB-I Jan/26</v>
          </cell>
        </row>
        <row r="772">
          <cell r="A772">
            <v>11028000</v>
          </cell>
          <cell r="B772" t="str">
            <v>GUINDASTE HIDRÁULICO SOBRE PNEUS - 20/25 T</v>
          </cell>
          <cell r="C772" t="str">
            <v>H</v>
          </cell>
          <cell r="D772">
            <v>518.12</v>
          </cell>
          <cell r="E772" t="str">
            <v>SIURB-I Jan/26</v>
          </cell>
        </row>
        <row r="773">
          <cell r="A773">
            <v>12000000</v>
          </cell>
          <cell r="B773" t="str">
            <v>MÃO DE OBRA PARA SERVIÇOS NAS SUBPREFEITURAS  (INCLUI ENCARGOS SOCIAIS)</v>
          </cell>
          <cell r="E773" t="str">
            <v>SIURB-I Jan/26</v>
          </cell>
        </row>
        <row r="774">
          <cell r="A774">
            <v>12002000</v>
          </cell>
          <cell r="B774" t="str">
            <v>CALCETEIRO</v>
          </cell>
          <cell r="C774" t="str">
            <v>H</v>
          </cell>
          <cell r="D774">
            <v>32.76</v>
          </cell>
          <cell r="E774" t="str">
            <v>SIURB-I Jan/26</v>
          </cell>
        </row>
        <row r="775">
          <cell r="A775">
            <v>12003000</v>
          </cell>
          <cell r="B775" t="str">
            <v>CARPINTEIRO</v>
          </cell>
          <cell r="C775" t="str">
            <v>H</v>
          </cell>
          <cell r="D775">
            <v>33.86</v>
          </cell>
          <cell r="E775" t="str">
            <v>SIURB-I Jan/26</v>
          </cell>
        </row>
        <row r="776">
          <cell r="A776">
            <v>12004000</v>
          </cell>
          <cell r="B776" t="str">
            <v>ELETRICISTA</v>
          </cell>
          <cell r="C776" t="str">
            <v>H</v>
          </cell>
          <cell r="D776">
            <v>35.82</v>
          </cell>
          <cell r="E776" t="str">
            <v>SIURB-I Jan/26</v>
          </cell>
        </row>
        <row r="777">
          <cell r="A777">
            <v>12005000</v>
          </cell>
          <cell r="B777" t="str">
            <v>ENCANADOR</v>
          </cell>
          <cell r="C777" t="str">
            <v>H</v>
          </cell>
          <cell r="D777">
            <v>32.549999999999997</v>
          </cell>
          <cell r="E777" t="str">
            <v>SIURB-I Jan/26</v>
          </cell>
        </row>
        <row r="778">
          <cell r="A778">
            <v>12006000</v>
          </cell>
          <cell r="B778" t="str">
            <v>ESGOTEIRO</v>
          </cell>
          <cell r="C778" t="str">
            <v>H</v>
          </cell>
          <cell r="D778">
            <v>35.64</v>
          </cell>
          <cell r="E778" t="str">
            <v>SIURB-I Jan/26</v>
          </cell>
        </row>
        <row r="779">
          <cell r="A779">
            <v>12007000</v>
          </cell>
          <cell r="B779" t="str">
            <v>FERREIRO</v>
          </cell>
          <cell r="C779" t="str">
            <v>H</v>
          </cell>
          <cell r="D779">
            <v>33.4</v>
          </cell>
          <cell r="E779" t="str">
            <v>SIURB-I Jan/26</v>
          </cell>
        </row>
        <row r="780">
          <cell r="A780">
            <v>12008000</v>
          </cell>
          <cell r="B780" t="str">
            <v>MOTORISTA DE CAMINHÃO</v>
          </cell>
          <cell r="C780" t="str">
            <v>H</v>
          </cell>
          <cell r="D780">
            <v>41.28</v>
          </cell>
          <cell r="E780" t="str">
            <v>SIURB-I Jan/26</v>
          </cell>
        </row>
        <row r="781">
          <cell r="A781">
            <v>12009000</v>
          </cell>
          <cell r="B781" t="str">
            <v>OPERADOR DE MÁQUINA PESADA</v>
          </cell>
          <cell r="C781" t="str">
            <v>H</v>
          </cell>
          <cell r="D781">
            <v>46.66</v>
          </cell>
          <cell r="E781" t="str">
            <v>SIURB-I Jan/26</v>
          </cell>
        </row>
        <row r="782">
          <cell r="A782">
            <v>12010000</v>
          </cell>
          <cell r="B782" t="str">
            <v>PEDREIRO</v>
          </cell>
          <cell r="C782" t="str">
            <v>H</v>
          </cell>
          <cell r="D782">
            <v>32.479999999999997</v>
          </cell>
          <cell r="E782" t="str">
            <v>SIURB-I Jan/26</v>
          </cell>
        </row>
        <row r="783">
          <cell r="A783">
            <v>12011000</v>
          </cell>
          <cell r="B783" t="str">
            <v>SERVENTE</v>
          </cell>
          <cell r="C783" t="str">
            <v>H</v>
          </cell>
          <cell r="D783">
            <v>25.89</v>
          </cell>
          <cell r="E783" t="str">
            <v>SIURB-I Jan/26</v>
          </cell>
        </row>
        <row r="784">
          <cell r="A784">
            <v>12012000</v>
          </cell>
          <cell r="B784" t="str">
            <v>ENCARREGADO</v>
          </cell>
          <cell r="C784" t="str">
            <v>H</v>
          </cell>
          <cell r="D784">
            <v>73.400000000000006</v>
          </cell>
          <cell r="E784" t="str">
            <v>SIURB-I Jan/26</v>
          </cell>
        </row>
        <row r="785">
          <cell r="A785">
            <v>12013000</v>
          </cell>
          <cell r="B785" t="str">
            <v>ENGENHEIRO DA OBRA</v>
          </cell>
          <cell r="C785" t="str">
            <v>H</v>
          </cell>
          <cell r="D785">
            <v>183.27</v>
          </cell>
          <cell r="E785" t="str">
            <v>SIURB-I Jan/26</v>
          </cell>
        </row>
        <row r="786">
          <cell r="A786">
            <v>13000000</v>
          </cell>
          <cell r="B786" t="str">
            <v>FUNDAÇÕES</v>
          </cell>
          <cell r="E786" t="str">
            <v>SIURB-I Jan/26</v>
          </cell>
        </row>
        <row r="787">
          <cell r="A787">
            <v>13001000</v>
          </cell>
          <cell r="B787" t="str">
            <v>EXECUÇÃO DE ESTACA RAIZ, SEM O FORNECIMENTO DOS MATERIAIS</v>
          </cell>
          <cell r="C787" t="str">
            <v>.</v>
          </cell>
          <cell r="D787" t="str">
            <v>.</v>
          </cell>
          <cell r="E787" t="str">
            <v>SIURB-I Jan/26</v>
          </cell>
        </row>
        <row r="788">
          <cell r="A788">
            <v>13001001</v>
          </cell>
          <cell r="B788" t="str">
            <v>ESTACA TIPO RAIZ, 100MM, COM PERFURAÇÃO EM SOLO - 10T</v>
          </cell>
          <cell r="C788" t="str">
            <v>M</v>
          </cell>
          <cell r="D788">
            <v>238.74</v>
          </cell>
          <cell r="E788" t="str">
            <v>SIURB-I Jan/26</v>
          </cell>
        </row>
        <row r="789">
          <cell r="A789">
            <v>13001002</v>
          </cell>
          <cell r="B789" t="str">
            <v>ESTACA TIPO RAIZ, 100MM, COM PERFURAÇÃO EM ROCHA - 10T</v>
          </cell>
          <cell r="C789" t="str">
            <v>M</v>
          </cell>
          <cell r="D789">
            <v>711.22</v>
          </cell>
          <cell r="E789" t="str">
            <v>SIURB-I Jan/26</v>
          </cell>
        </row>
        <row r="790">
          <cell r="A790">
            <v>13001003</v>
          </cell>
          <cell r="B790" t="str">
            <v>ESTACA TIPO RAIZ, 120MM, COM PERFURAÇÃO EM SOLO - 15T</v>
          </cell>
          <cell r="C790" t="str">
            <v>M</v>
          </cell>
          <cell r="D790">
            <v>252.62</v>
          </cell>
          <cell r="E790" t="str">
            <v>SIURB-I Jan/26</v>
          </cell>
        </row>
        <row r="791">
          <cell r="A791">
            <v>13001004</v>
          </cell>
          <cell r="B791" t="str">
            <v>ESTACA TIPO RAIZ, 120MM, COM PERFURAÇÃO EM ROCHA - 15T</v>
          </cell>
          <cell r="C791" t="str">
            <v>M</v>
          </cell>
          <cell r="D791">
            <v>793.98</v>
          </cell>
          <cell r="E791" t="str">
            <v>SIURB-I Jan/26</v>
          </cell>
        </row>
        <row r="792">
          <cell r="A792">
            <v>13001005</v>
          </cell>
          <cell r="B792" t="str">
            <v>ESTACA TIPO RAIZ, 150MM, COM PERFURAÇÃO EM SOLO - 25T</v>
          </cell>
          <cell r="C792" t="str">
            <v>M</v>
          </cell>
          <cell r="D792">
            <v>295.79000000000002</v>
          </cell>
          <cell r="E792" t="str">
            <v>SIURB-I Jan/26</v>
          </cell>
        </row>
        <row r="793">
          <cell r="A793">
            <v>13001006</v>
          </cell>
          <cell r="B793" t="str">
            <v>ESTACA TIPO RAIZ, 150MM, COM PERFURAÇÃO EM ROCHA - 25T</v>
          </cell>
          <cell r="C793" t="str">
            <v>M</v>
          </cell>
          <cell r="D793">
            <v>884.55</v>
          </cell>
          <cell r="E793" t="str">
            <v>SIURB-I Jan/26</v>
          </cell>
        </row>
        <row r="794">
          <cell r="A794">
            <v>13001007</v>
          </cell>
          <cell r="B794" t="str">
            <v>ESTACA TIPO RAIZ, 160MM, COM PERFURAÇÃO EM SOLO - 35T</v>
          </cell>
          <cell r="C794" t="str">
            <v>M</v>
          </cell>
          <cell r="D794">
            <v>300</v>
          </cell>
          <cell r="E794" t="str">
            <v>SIURB-I Jan/26</v>
          </cell>
        </row>
        <row r="795">
          <cell r="A795">
            <v>13001008</v>
          </cell>
          <cell r="B795" t="str">
            <v>ESTACA TIPO RAIZ, 160MM, COM PERFURAÇÃO EM ROCHA - 35T</v>
          </cell>
          <cell r="C795" t="str">
            <v>M</v>
          </cell>
          <cell r="D795">
            <v>898.44</v>
          </cell>
          <cell r="E795" t="str">
            <v>SIURB-I Jan/26</v>
          </cell>
        </row>
        <row r="796">
          <cell r="A796">
            <v>13001009</v>
          </cell>
          <cell r="B796" t="str">
            <v>ESTACA TIPO RAIZ, 200MM, COM PERFURAÇÃO EM SOLO - 50T</v>
          </cell>
          <cell r="C796" t="str">
            <v>M</v>
          </cell>
          <cell r="D796">
            <v>310.45999999999998</v>
          </cell>
          <cell r="E796" t="str">
            <v>SIURB-I Jan/26</v>
          </cell>
        </row>
        <row r="797">
          <cell r="A797">
            <v>13001010</v>
          </cell>
          <cell r="B797" t="str">
            <v>ESTACA TIPO RAIZ, 200MM, COM PERFURAÇÃO EM ROCHA - 50T</v>
          </cell>
          <cell r="C797" t="str">
            <v>M</v>
          </cell>
          <cell r="D797">
            <v>1009.85</v>
          </cell>
          <cell r="E797" t="str">
            <v>SIURB-I Jan/26</v>
          </cell>
        </row>
        <row r="798">
          <cell r="A798">
            <v>13001011</v>
          </cell>
          <cell r="B798" t="str">
            <v>ESTACA TIPO RAIZ, 250MM, COM PERFURAÇÃO EM SOLO - 80T</v>
          </cell>
          <cell r="C798" t="str">
            <v>M</v>
          </cell>
          <cell r="D798">
            <v>341.11</v>
          </cell>
          <cell r="E798" t="str">
            <v>SIURB-I Jan/26</v>
          </cell>
        </row>
        <row r="799">
          <cell r="A799">
            <v>13001012</v>
          </cell>
          <cell r="B799" t="str">
            <v>ESTACA TIPO RAIZ, 250MM, COM PERFURAÇÃO EM ROCHA - 80T</v>
          </cell>
          <cell r="C799" t="str">
            <v>M</v>
          </cell>
          <cell r="D799">
            <v>1119.94</v>
          </cell>
          <cell r="E799" t="str">
            <v>SIURB-I Jan/26</v>
          </cell>
        </row>
        <row r="800">
          <cell r="A800">
            <v>13001013</v>
          </cell>
          <cell r="B800" t="str">
            <v>ESTACA TIPO RAIZ, 310MM, COM PERFURAÇÃO EM SOLO - 100T</v>
          </cell>
          <cell r="C800" t="str">
            <v>M</v>
          </cell>
          <cell r="D800">
            <v>407.55</v>
          </cell>
          <cell r="E800" t="str">
            <v>SIURB-I Jan/26</v>
          </cell>
        </row>
        <row r="801">
          <cell r="A801">
            <v>13001014</v>
          </cell>
          <cell r="B801" t="str">
            <v>ESTACA TIPO RAIZ, 310MM, COM PERFURAÇÃO EM ROCHA - 100T</v>
          </cell>
          <cell r="C801" t="str">
            <v>M</v>
          </cell>
          <cell r="D801">
            <v>1314.07</v>
          </cell>
          <cell r="E801" t="str">
            <v>SIURB-I Jan/26</v>
          </cell>
        </row>
        <row r="802">
          <cell r="A802">
            <v>13001015</v>
          </cell>
          <cell r="B802" t="str">
            <v>ESTACA TIPO RAIZ, 400MM, COM PERFURAÇÃO EM SOLO - 130T</v>
          </cell>
          <cell r="C802" t="str">
            <v>M</v>
          </cell>
          <cell r="D802">
            <v>458.21</v>
          </cell>
          <cell r="E802" t="str">
            <v>SIURB-I Jan/26</v>
          </cell>
        </row>
        <row r="803">
          <cell r="A803">
            <v>13001016</v>
          </cell>
          <cell r="B803" t="str">
            <v>ESTACA TIPO RAIZ, 400MM, COM PERFURAÇÃO EM ROCHA - 130T</v>
          </cell>
          <cell r="C803" t="str">
            <v>M</v>
          </cell>
          <cell r="D803">
            <v>1503.72</v>
          </cell>
          <cell r="E803" t="str">
            <v>SIURB-I Jan/26</v>
          </cell>
        </row>
        <row r="804">
          <cell r="A804">
            <v>13002000</v>
          </cell>
          <cell r="B804" t="str">
            <v>MATERIAIS PARA A ESTACA TIPO RAIZ (AS QUANTIDADES SERÃO LEVANTADAS NO PROJETO)</v>
          </cell>
          <cell r="C804" t="str">
            <v>.</v>
          </cell>
          <cell r="D804" t="str">
            <v>.</v>
          </cell>
          <cell r="E804" t="str">
            <v>SIURB-I Jan/26</v>
          </cell>
        </row>
        <row r="805">
          <cell r="A805">
            <v>13002001</v>
          </cell>
          <cell r="B805" t="str">
            <v>MATERIAIS PARA A ESTACA TIPO RAIZ (AS QUANTIDADES SERÃO LEVANTADAS NO PROJETO) - FORNECIMENTO DE CIMENTO COMUM</v>
          </cell>
          <cell r="C805" t="str">
            <v>KG</v>
          </cell>
          <cell r="D805">
            <v>0.65</v>
          </cell>
          <cell r="E805" t="str">
            <v>SIURB-I Jan/26</v>
          </cell>
        </row>
        <row r="806">
          <cell r="A806">
            <v>13002002</v>
          </cell>
          <cell r="B806" t="str">
            <v>MATERIAIS PARA A ESTACA TIPO RAIZ (AS QUANTIDADES SERÃO LEVANTADAS NO PROJETO) - FORNECIMENTO DE AREIA</v>
          </cell>
          <cell r="C806" t="str">
            <v>M3</v>
          </cell>
          <cell r="D806">
            <v>170.71</v>
          </cell>
          <cell r="E806" t="str">
            <v>SIURB-I Jan/26</v>
          </cell>
        </row>
        <row r="807">
          <cell r="A807">
            <v>13002003</v>
          </cell>
          <cell r="B807" t="str">
            <v>MATERIAIS PARA A ESTACA TIPO RAIZ (AS QUANTIDADES SERÃO LEVANTADAS NO PROJETO) - FORNECIMENTO DE AÇO CA-50, COM BITOLA &gt; = 12,5MM</v>
          </cell>
          <cell r="C807" t="str">
            <v>KG</v>
          </cell>
          <cell r="D807">
            <v>6.07</v>
          </cell>
          <cell r="E807" t="str">
            <v>SIURB-I Jan/26</v>
          </cell>
        </row>
        <row r="808">
          <cell r="A808">
            <v>13002004</v>
          </cell>
          <cell r="B808" t="str">
            <v>MATERIAIS PARA A ESTACA TIPO RAIZ (AS QUANTIDADES SERÃO LEVANTADAS NO PROJETO) - FORNECIMENTO DE AÇO CA-50, COM BITOLA = &lt; 12,5MM</v>
          </cell>
          <cell r="C808" t="str">
            <v>KG</v>
          </cell>
          <cell r="D808">
            <v>6.18</v>
          </cell>
          <cell r="E808" t="str">
            <v>SIURB-I Jan/26</v>
          </cell>
        </row>
        <row r="809">
          <cell r="A809">
            <v>13002005</v>
          </cell>
          <cell r="B809" t="str">
            <v>MATERIAIS PARA A ESTACA TIPO RAIZ (AS QUANTIDADES SERÃO LEVANTADAS NO PROJETO) - FORNECIMENTO DE ÁGUA</v>
          </cell>
          <cell r="C809" t="str">
            <v>M3</v>
          </cell>
          <cell r="D809">
            <v>50.87</v>
          </cell>
          <cell r="E809" t="str">
            <v>SIURB-I Jan/26</v>
          </cell>
        </row>
        <row r="810">
          <cell r="A810">
            <v>13002006</v>
          </cell>
          <cell r="B810" t="str">
            <v>MATERIAIS PARA A ESTACA TIPO RAIZ (AS QUANTIDADES SERÃO LEVANTADAS NO PROJETO) - FORNECIMENTO DE ARAME RECOZIDO N.18</v>
          </cell>
          <cell r="C810" t="str">
            <v>KG</v>
          </cell>
          <cell r="D810">
            <v>12.33</v>
          </cell>
          <cell r="E810" t="str">
            <v>SIURB-I Jan/26</v>
          </cell>
        </row>
        <row r="811">
          <cell r="A811">
            <v>14000000</v>
          </cell>
          <cell r="B811" t="str">
            <v>SERVIÇOS COM AGREGADOS RECICLADOS DE RESÍDUOS DA CONSTRUÇÃO</v>
          </cell>
          <cell r="E811" t="str">
            <v>SIURB-I Jan/26</v>
          </cell>
        </row>
        <row r="812">
          <cell r="A812">
            <v>14001000</v>
          </cell>
          <cell r="B812" t="str">
            <v>SERVIÇOS NÃO INCLUINDO O FORNECIMENTO DOS  AGREGADOS RECICLADOS</v>
          </cell>
          <cell r="C812" t="str">
            <v>.</v>
          </cell>
          <cell r="D812" t="str">
            <v>.</v>
          </cell>
          <cell r="E812" t="str">
            <v>SIURB-I Jan/26</v>
          </cell>
        </row>
        <row r="813">
          <cell r="A813">
            <v>14001001</v>
          </cell>
          <cell r="B813" t="str">
            <v>FUNDAÇÃO DE RACHÃO</v>
          </cell>
          <cell r="C813" t="str">
            <v>M3</v>
          </cell>
          <cell r="D813">
            <v>32.15</v>
          </cell>
          <cell r="E813" t="str">
            <v>SIURB-I Jan/26</v>
          </cell>
        </row>
        <row r="814">
          <cell r="A814">
            <v>14001002</v>
          </cell>
          <cell r="B814" t="str">
            <v>REVESTIMENTO PRIMÁRIO COM AGREGADO RECICLADO MISTURADO AO SOLO LOCAL, INCLUSIVE ESCARIFICAÇÃO, VERIFICAÇÃO, UMEDECIMENTO, COMPACTAÇÃO E ENSAIOS, CAMADA ACABADA, SEM FORNECIMENTO DE AGREGADO</v>
          </cell>
          <cell r="C814" t="str">
            <v>M3</v>
          </cell>
          <cell r="D814">
            <v>85.72</v>
          </cell>
          <cell r="E814" t="str">
            <v>SIURB-I Jan/26</v>
          </cell>
        </row>
        <row r="815">
          <cell r="A815">
            <v>14001003</v>
          </cell>
          <cell r="B815" t="str">
            <v>BASE DE AGREGADO RECICLADO, SEM FORNECIMENTO DE AGREGADO</v>
          </cell>
          <cell r="C815" t="str">
            <v>M3</v>
          </cell>
          <cell r="D815">
            <v>40.65</v>
          </cell>
          <cell r="E815" t="str">
            <v>SIURB-I Jan/26</v>
          </cell>
        </row>
        <row r="816">
          <cell r="A816">
            <v>14001004</v>
          </cell>
          <cell r="B816" t="str">
            <v>REFORÇO SO SUB-LEITO/SUB-BASE DE SOLO MELHORADO COM AGREGADO RECICLADO 10% EM VOLUME, SEM FORNECIMENTO DE AGREGADO</v>
          </cell>
          <cell r="C816" t="str">
            <v>M3</v>
          </cell>
          <cell r="D816">
            <v>32.56</v>
          </cell>
          <cell r="E816" t="str">
            <v>SIURB-I Jan/26</v>
          </cell>
        </row>
        <row r="817">
          <cell r="A817">
            <v>14001005</v>
          </cell>
          <cell r="B817" t="str">
            <v>REFORÇO DO SUB-LEITO/SUB-BASE DE SOLO MELHORADO COM AGREGADO RECICLADO 20% EM VOLUME, SEM FORNECIMENTO DE AGREGADO</v>
          </cell>
          <cell r="C817" t="str">
            <v>M3</v>
          </cell>
          <cell r="D817">
            <v>32.56</v>
          </cell>
          <cell r="E817" t="str">
            <v>SIURB-I Jan/26</v>
          </cell>
        </row>
        <row r="818">
          <cell r="A818">
            <v>14001006</v>
          </cell>
          <cell r="B818" t="str">
            <v>REFORÇO DO SUB-LEITO/SUB-BASE DE SOLO MELHORADO COM AGREGADO RECICLADO 30% EM VOLUME, SEM FORNECIMENTO DE AGREGADO</v>
          </cell>
          <cell r="C818" t="str">
            <v>M3</v>
          </cell>
          <cell r="D818">
            <v>32.56</v>
          </cell>
          <cell r="E818" t="str">
            <v>SIURB-I Jan/26</v>
          </cell>
        </row>
        <row r="819">
          <cell r="A819">
            <v>14001007</v>
          </cell>
          <cell r="B819" t="str">
            <v>REFORÇO DO SUB-LEITO/SUB-BASE DE SOLO MELHORADO COM AGREGADO RECICLADO 40% EM VOLUME, SEM FORNECIMENTO DE AGREGADO</v>
          </cell>
          <cell r="C819" t="str">
            <v>M3</v>
          </cell>
          <cell r="D819">
            <v>32.56</v>
          </cell>
          <cell r="E819" t="str">
            <v>SIURB-I Jan/26</v>
          </cell>
        </row>
        <row r="820">
          <cell r="A820">
            <v>14001008</v>
          </cell>
          <cell r="B820" t="str">
            <v>REFORÇO DO SUB-LEITO/SUB-BASE DE SOLO MELHORADO COM AGREGADO RECICLADO 50% EM VOLUME, SEM FORNECIMENTO DE AGREGADO</v>
          </cell>
          <cell r="C820" t="str">
            <v>M3</v>
          </cell>
          <cell r="D820">
            <v>32.56</v>
          </cell>
          <cell r="E820" t="str">
            <v>SIURB-I Jan/26</v>
          </cell>
        </row>
        <row r="821">
          <cell r="A821">
            <v>14001009</v>
          </cell>
          <cell r="B821" t="str">
            <v>REFORÇO DO SUB-LEITO/SUB-BASE DE SOLO MELHORADO COM AGREGADO RECICLADO 60% EM VOLUME, SEM FORNECIMENTO DE AGREGADO</v>
          </cell>
          <cell r="C821" t="str">
            <v>M3</v>
          </cell>
          <cell r="D821">
            <v>32.56</v>
          </cell>
          <cell r="E821" t="str">
            <v>SIURB-I Jan/26</v>
          </cell>
        </row>
        <row r="822">
          <cell r="A822">
            <v>14001010</v>
          </cell>
          <cell r="B822" t="str">
            <v>LASTRO DE AGREGADO RECICLADO, SEM FORNECIMENTO DE AGREGADO</v>
          </cell>
          <cell r="C822" t="str">
            <v>M3</v>
          </cell>
          <cell r="D822">
            <v>28.04</v>
          </cell>
          <cell r="E822" t="str">
            <v>SIURB-I Jan/26</v>
          </cell>
        </row>
        <row r="823">
          <cell r="A823">
            <v>14001011</v>
          </cell>
          <cell r="B823" t="str">
            <v>DRENO DE AGREGADO RECICLADO, SEM FORNECIMENTO DE AGREGADO</v>
          </cell>
          <cell r="C823" t="str">
            <v>M3</v>
          </cell>
          <cell r="D823">
            <v>51.78</v>
          </cell>
          <cell r="E823" t="str">
            <v>SIURB-I Jan/26</v>
          </cell>
        </row>
        <row r="824">
          <cell r="A824">
            <v>14002000</v>
          </cell>
          <cell r="B824" t="str">
            <v>SERVIÇOS INCLUINDO O FORNECIMENTO DOS AGREGADOS RECICLADOS</v>
          </cell>
          <cell r="C824" t="str">
            <v>.</v>
          </cell>
          <cell r="D824" t="str">
            <v>.</v>
          </cell>
          <cell r="E824" t="str">
            <v>SIURB-I Jan/26</v>
          </cell>
        </row>
        <row r="825">
          <cell r="A825">
            <v>14002001</v>
          </cell>
          <cell r="B825" t="str">
            <v>FUNDAÇÃO DE AGREGADO RECICLADO, COM FORNECIMENTO DE AGREGADO</v>
          </cell>
          <cell r="C825" t="str">
            <v>M3</v>
          </cell>
          <cell r="D825">
            <v>173.91</v>
          </cell>
          <cell r="E825" t="str">
            <v>SIURB-I Jan/26</v>
          </cell>
        </row>
        <row r="826">
          <cell r="A826">
            <v>14002002</v>
          </cell>
          <cell r="B826" t="str">
            <v>REVESTIMENTO PRIMÁRIO COM AGREGADO RECICLADO MISTURADO AO SOLO LOCAL, COM FORNECIMENTO DE AGREGADO</v>
          </cell>
          <cell r="C826" t="str">
            <v>M3</v>
          </cell>
          <cell r="D826">
            <v>120.53</v>
          </cell>
          <cell r="E826" t="str">
            <v>SIURB-I Jan/26</v>
          </cell>
        </row>
        <row r="827">
          <cell r="A827">
            <v>14002003</v>
          </cell>
          <cell r="B827" t="str">
            <v>BASE DE AGREGADO RECICLADO, COM FORNECIMENTO DE AGREGADO</v>
          </cell>
          <cell r="C827" t="str">
            <v>M3</v>
          </cell>
          <cell r="D827">
            <v>145.09</v>
          </cell>
          <cell r="E827" t="str">
            <v>SIURB-I Jan/26</v>
          </cell>
        </row>
        <row r="828">
          <cell r="A828">
            <v>14002004</v>
          </cell>
          <cell r="B828" t="str">
            <v>REFORÇO DO SUB-LEITO/SUB-BASE DE SOLO MELHORADO COM AGREGADO RECICLADO 10% EM VOLUME, COM FORNECIMENTO DE AGREGADO</v>
          </cell>
          <cell r="C828" t="str">
            <v>M3</v>
          </cell>
          <cell r="D828">
            <v>43</v>
          </cell>
          <cell r="E828" t="str">
            <v>SIURB-I Jan/26</v>
          </cell>
        </row>
        <row r="829">
          <cell r="A829">
            <v>14002005</v>
          </cell>
          <cell r="B829" t="str">
            <v>REFORÇO DO SUB-LEITO/SUB-BASE DE SOLO MELHORADO COM AGREGADO RECICLADO 20% EM VOLUME, COM FORNECIMENTO DE AGREGADO</v>
          </cell>
          <cell r="C829" t="str">
            <v>M3</v>
          </cell>
          <cell r="D829">
            <v>53.45</v>
          </cell>
          <cell r="E829" t="str">
            <v>SIURB-I Jan/26</v>
          </cell>
        </row>
        <row r="830">
          <cell r="A830">
            <v>14002006</v>
          </cell>
          <cell r="B830" t="str">
            <v>REFORÇO DO SUB-LEITO/SUB-BASE DE SOLO MELHORADO COM AGREGADO RECICLADO 30% EM VOLUME, COM FORNECIMENTO DE AGREGADO</v>
          </cell>
          <cell r="C830" t="str">
            <v>M3</v>
          </cell>
          <cell r="D830">
            <v>63.89</v>
          </cell>
          <cell r="E830" t="str">
            <v>SIURB-I Jan/26</v>
          </cell>
        </row>
        <row r="831">
          <cell r="A831">
            <v>14002007</v>
          </cell>
          <cell r="B831" t="str">
            <v>REFORÇO DO SUB-LEITO/SUB-BASE DE SOLO MELHORADO COM AGREGADO RECICLADO 40% EM VOLUME, COM FORNECIMENTO DE AGREGADO</v>
          </cell>
          <cell r="C831" t="str">
            <v>M3</v>
          </cell>
          <cell r="D831">
            <v>74.33</v>
          </cell>
          <cell r="E831" t="str">
            <v>SIURB-I Jan/26</v>
          </cell>
        </row>
        <row r="832">
          <cell r="A832">
            <v>14002008</v>
          </cell>
          <cell r="B832" t="str">
            <v>REFORÇO DO SUB-LEITO/SUB-BASE DE SOLO MELHORADO COM AGREGADO RECICLADO 50% EM VOLUME, COM FORNECIMENTO DE AGREGADO</v>
          </cell>
          <cell r="C832" t="str">
            <v>M3</v>
          </cell>
          <cell r="D832">
            <v>84.78</v>
          </cell>
          <cell r="E832" t="str">
            <v>SIURB-I Jan/26</v>
          </cell>
        </row>
        <row r="833">
          <cell r="A833">
            <v>14002009</v>
          </cell>
          <cell r="B833" t="str">
            <v>REFORÇO DO SUB-LEITO/SUB-BASE DE SOLO MELHORADO COM AGREGADO RECICLADO 60% EM VOLUME, COM FORNECIMENTO DE AGREGADO</v>
          </cell>
          <cell r="C833" t="str">
            <v>M3</v>
          </cell>
          <cell r="D833">
            <v>95.22</v>
          </cell>
          <cell r="E833" t="str">
            <v>SIURB-I Jan/26</v>
          </cell>
        </row>
        <row r="834">
          <cell r="A834">
            <v>14002010</v>
          </cell>
          <cell r="B834" t="str">
            <v>LASTRO DE AGREGADO RECICLADO, COM FORNECIMENTO DE AGREGADO</v>
          </cell>
          <cell r="C834" t="str">
            <v>M3</v>
          </cell>
          <cell r="D834">
            <v>132.47999999999999</v>
          </cell>
          <cell r="E834" t="str">
            <v>SIURB-I Jan/26</v>
          </cell>
        </row>
        <row r="835">
          <cell r="A835">
            <v>14002011</v>
          </cell>
          <cell r="B835" t="str">
            <v>DRENO DE AGREGADO RECICLADO, COM FORNECIMENTO DE AGREGADO</v>
          </cell>
          <cell r="C835" t="str">
            <v>M3</v>
          </cell>
          <cell r="D835">
            <v>156.21</v>
          </cell>
          <cell r="E835" t="str">
            <v>SIURB-I Jan/26</v>
          </cell>
        </row>
        <row r="836">
          <cell r="A836">
            <v>15000000</v>
          </cell>
          <cell r="B836" t="str">
            <v>TÚNEIS</v>
          </cell>
          <cell r="E836" t="str">
            <v>SIURB-I Jan/26</v>
          </cell>
        </row>
        <row r="837">
          <cell r="A837">
            <v>15001000</v>
          </cell>
          <cell r="B837" t="str">
            <v>ESCAVAÇÃO MANUAL EM SOLO PARA EXECUÇÃO DE TÚNEL POR SISTEMA NÃO DESTRUTIVO, INCLUSIVE REMOÇÃO DO MATERIAL ESCAVADO ATÉ FORA DO POÇO</v>
          </cell>
          <cell r="C837" t="str">
            <v>M3</v>
          </cell>
          <cell r="D837">
            <v>384.62</v>
          </cell>
          <cell r="E837" t="str">
            <v>SIURB-I Jan/26</v>
          </cell>
        </row>
        <row r="838">
          <cell r="A838">
            <v>15002000</v>
          </cell>
          <cell r="B838" t="str">
            <v>ESCAVAÇÃO MANUAL EM SOLO PARA EXECUÇÃO DE POÇO DE ACESSO</v>
          </cell>
          <cell r="C838" t="str">
            <v>M3</v>
          </cell>
          <cell r="D838">
            <v>169.37</v>
          </cell>
          <cell r="E838" t="str">
            <v>SIURB-I Jan/26</v>
          </cell>
        </row>
        <row r="839">
          <cell r="A839">
            <v>15003000</v>
          </cell>
          <cell r="B839" t="str">
            <v>ILUMINAÇÃO E VENTILAÇÃO PARA EXECUÇÃO DE TÚNEL POR SISTEMA NÃO DESTRUTIVO</v>
          </cell>
          <cell r="C839" t="str">
            <v>M</v>
          </cell>
          <cell r="D839">
            <v>115.47</v>
          </cell>
          <cell r="E839" t="str">
            <v>SIURB-I Jan/26</v>
          </cell>
        </row>
        <row r="840">
          <cell r="A840">
            <v>15004000</v>
          </cell>
          <cell r="B840" t="str">
            <v>EXECUÇÃO DE POÇO DE ACESSO EM CHAPA DE AÇO CORRUGADA, INCLUSA MONTAGEM DAS CHAPAS E CONSOLIDAÇÃO EXTERNA COM INJEÇÃO DE SOLO-CIMENTO, SEM FORNECIMENTO DE SOLO, CIMENTO E CHAPAS DE AÇO</v>
          </cell>
          <cell r="C840" t="str">
            <v>.</v>
          </cell>
          <cell r="D840" t="str">
            <v>.</v>
          </cell>
          <cell r="E840" t="str">
            <v>SIURB-I Jan/26</v>
          </cell>
        </row>
        <row r="841">
          <cell r="A841">
            <v>15004001</v>
          </cell>
          <cell r="B841" t="str">
            <v>EXECUÇÃO DE POÇO DE ACESSO EM CHAPA DE AÇO CORRUGADA, INCLUSA MONTAGEM DAS CHAPAS E CONSOLIDAÇÃO EXTERNA COM INJEÇÃO DE SOLO-CIMENTO, SEM FORNECIMENTO DE SOLO, CIMENTO E CHAPAS DE AÇO - DIÂMETRO 2,40M</v>
          </cell>
          <cell r="C841" t="str">
            <v>M</v>
          </cell>
          <cell r="D841">
            <v>396.86</v>
          </cell>
          <cell r="E841" t="str">
            <v>SIURB-I Jan/26</v>
          </cell>
        </row>
        <row r="842">
          <cell r="A842">
            <v>15004002</v>
          </cell>
          <cell r="B842" t="str">
            <v>EXECUÇÃO DE POÇO DE ACESSO EM CHAPA DE AÇO CORRUGADA, INCLUSA MONTAGEM DAS CHAPAS E CONSOLIDAÇÃO EXTERNA COM INJEÇÃO DE SOLO-CIMENTO, SEM FORNECIMENTO DE SOLO, CIMENTO E CHAPAS DE AÇO - DIÂMETRO 2,60M</v>
          </cell>
          <cell r="C842" t="str">
            <v>M</v>
          </cell>
          <cell r="D842">
            <v>436.89</v>
          </cell>
          <cell r="E842" t="str">
            <v>SIURB-I Jan/26</v>
          </cell>
        </row>
        <row r="843">
          <cell r="A843">
            <v>15004003</v>
          </cell>
          <cell r="B843" t="str">
            <v>EXECUÇÃO DE POÇO DE ACESSO EM CHAPA DE AÇO CORRUGADA, INCLUSA MONTAGEM DAS CHAPAS E CONSOLIDAÇÃO EXTERNA COM INJEÇÃO DE SOLO-CIMENTO, SEM FORNECIMENTO DE SOLO, CIMENTO E CHAPAS DE AÇO - DIÂMETRO 2,80M</v>
          </cell>
          <cell r="C843" t="str">
            <v>M</v>
          </cell>
          <cell r="D843">
            <v>475.76</v>
          </cell>
          <cell r="E843" t="str">
            <v>SIURB-I Jan/26</v>
          </cell>
        </row>
        <row r="844">
          <cell r="A844">
            <v>15004004</v>
          </cell>
          <cell r="B844" t="str">
            <v>EXECUÇÃO DE POÇO DE ACESSO EM CHAPA DE AÇO CORRUGADA, INCLUSA MONTAGEM DAS CHAPAS E CONSOLIDAÇÃO EXTERNA COM INJEÇÃO DE SOLO-CIMENTO, SEM FORNECIMENTO DE SOLO, CIMENTO E CHAPAS DE AÇO - DIÂMETRO 3,00M</v>
          </cell>
          <cell r="C844" t="str">
            <v>M</v>
          </cell>
          <cell r="D844">
            <v>515.79999999999995</v>
          </cell>
          <cell r="E844" t="str">
            <v>SIURB-I Jan/26</v>
          </cell>
        </row>
        <row r="845">
          <cell r="A845">
            <v>15004005</v>
          </cell>
          <cell r="B845" t="str">
            <v>EXECUÇÃO DE POÇO DE ACESSO EM CHAPA DE AÇO CORRUGADA, INCLUSA MONTAGEM DAS CHAPAS E CONSOLIDAÇÃO EXTERNA COM INJEÇÃO DE SOLO-CIMENTO, SEM FORNECIMENTO DE SOLO, CIMENTO E CHAPAS DE AÇO - DIÂMETRO 3,20M</v>
          </cell>
          <cell r="C845" t="str">
            <v>M</v>
          </cell>
          <cell r="D845">
            <v>555.83000000000004</v>
          </cell>
          <cell r="E845" t="str">
            <v>SIURB-I Jan/26</v>
          </cell>
        </row>
        <row r="846">
          <cell r="A846">
            <v>15005000</v>
          </cell>
          <cell r="B846" t="str">
            <v>EXECUÇÃO DE "TUNNEL LINER" INCLUSA MONTAGEM DAS CHAPAS E CONSOLIDAÇÃO EXTERNA COM INJEÇÃO DE SOLO-CIMENTO, SEM FORNECIMENTO DAS CHAPAS DE AÇO, SOLO E CIMENTO</v>
          </cell>
          <cell r="C846" t="str">
            <v>.</v>
          </cell>
          <cell r="D846" t="str">
            <v>.</v>
          </cell>
          <cell r="E846" t="str">
            <v>SIURB-I Jan/26</v>
          </cell>
        </row>
        <row r="847">
          <cell r="A847">
            <v>15005001</v>
          </cell>
          <cell r="B847" t="str">
            <v>EXECUÇÃO DE "TUNNEL LINER" INCLUSA MONTAGEM DAS CHAPAS E CONSOLIDAÇÃO EXTERNA COM INJEÇÃO DE SOLO-CIMENTO, SEM FORNECIMENTO DAS CHAPAS DE AÇO, SOLO E CIMENTO - DIÂMETRO 1,60M</v>
          </cell>
          <cell r="C847" t="str">
            <v>M</v>
          </cell>
          <cell r="D847">
            <v>403.84</v>
          </cell>
          <cell r="E847" t="str">
            <v>SIURB-I Jan/26</v>
          </cell>
        </row>
        <row r="848">
          <cell r="A848">
            <v>15005002</v>
          </cell>
          <cell r="B848" t="str">
            <v>EXECUÇÃO DE "TUNNEL LINER" INCLUSA MONTAGEM DAS CHAPAS E CONSOLIDAÇÃO EXTERNA COM INJEÇÃO DE SOLO-CIMENTO, SEM FORNECIMENTO DAS CHAPAS DE AÇO, SOLO E CIMENTO - DIÂMETRO 1,80M</v>
          </cell>
          <cell r="C848" t="str">
            <v>M</v>
          </cell>
          <cell r="D848">
            <v>445.04</v>
          </cell>
          <cell r="E848" t="str">
            <v>SIURB-I Jan/26</v>
          </cell>
        </row>
        <row r="849">
          <cell r="A849">
            <v>15005003</v>
          </cell>
          <cell r="B849" t="str">
            <v>EXECUÇÃO DE "TUNNEL LINER" INCLUSA MONTAGEM DAS CHAPAS E CONSOLIDAÇÃO EXTERNA COM INJEÇÃO DE SOLO-CIMENTO, SEM FORNECIMENTO DAS CHAPAS DE AÇO, SOLO E CIMENTO - DIÂMETRO 2,00M</v>
          </cell>
          <cell r="C849" t="str">
            <v>M</v>
          </cell>
          <cell r="D849">
            <v>485.08</v>
          </cell>
          <cell r="E849" t="str">
            <v>SIURB-I Jan/26</v>
          </cell>
        </row>
        <row r="850">
          <cell r="A850">
            <v>15005004</v>
          </cell>
          <cell r="B850" t="str">
            <v>EXECUÇÃO DE "TUNNEL LINER" INCLUSA MONTAGEM DAS CHAPAS E CONSOLIDAÇÃO EXTERNA COM INJEÇÃO DE SOLO-CIMENTO, SEM FORNECIMENTO DAS CHAPAS DE AÇO, SOLO E CIMENTO - DIÂMETRO 2,20M</v>
          </cell>
          <cell r="C850" t="str">
            <v>M</v>
          </cell>
          <cell r="D850">
            <v>525.12</v>
          </cell>
          <cell r="E850" t="str">
            <v>SIURB-I Jan/26</v>
          </cell>
        </row>
        <row r="851">
          <cell r="A851">
            <v>15006000</v>
          </cell>
          <cell r="B851" t="str">
            <v>FORNECIMENTO DE CHAPA DE AÇO CORRUGADA, TIPO "TUNNEL LINER", GALVANIZADA</v>
          </cell>
          <cell r="C851" t="str">
            <v>.</v>
          </cell>
          <cell r="D851" t="str">
            <v>.</v>
          </cell>
          <cell r="E851" t="str">
            <v>SIURB-I Jan/26</v>
          </cell>
        </row>
        <row r="852">
          <cell r="A852">
            <v>15006001</v>
          </cell>
          <cell r="B852" t="str">
            <v>FORNECIMENTO DE CHAPA DE AÇO CORRUGADA, TIPO "TUNNEL LINER", GALVANIZADA - DIÂMETRO 1,60M E ESPESSURA 2,70MM</v>
          </cell>
          <cell r="C852" t="str">
            <v>M</v>
          </cell>
          <cell r="D852">
            <v>6252.63</v>
          </cell>
          <cell r="E852" t="str">
            <v>SIURB-I Jan/26</v>
          </cell>
        </row>
        <row r="853">
          <cell r="A853">
            <v>15006002</v>
          </cell>
          <cell r="B853" t="str">
            <v>FORNECIMENTO DE CHAPA DE AÇO CORRUGADA, TIPO "TUNNEL LINER", GALVANIZADA - DIÂMETRO 1,80M E ESPESSURA 2,70MM</v>
          </cell>
          <cell r="C853" t="str">
            <v>M</v>
          </cell>
          <cell r="D853">
            <v>7140.35</v>
          </cell>
          <cell r="E853" t="str">
            <v>SIURB-I Jan/26</v>
          </cell>
        </row>
        <row r="854">
          <cell r="A854">
            <v>15006003</v>
          </cell>
          <cell r="B854" t="str">
            <v>FORNECIMENTO DE CHAPA DE AÇO CORRUGADA, TIPO "TUNNEL LINER", GALVANIZADA - DIÂMETRO 2,00M E ESPESSURA 2,70MM</v>
          </cell>
          <cell r="C854" t="str">
            <v>M</v>
          </cell>
          <cell r="D854">
            <v>7835.08</v>
          </cell>
          <cell r="E854" t="str">
            <v>SIURB-I Jan/26</v>
          </cell>
        </row>
        <row r="855">
          <cell r="A855">
            <v>15006004</v>
          </cell>
          <cell r="B855" t="str">
            <v>FORNECIMENTO DE CHAPA DE AÇO CORRUGADA, TIPO "TUNNEL LINER", GALVANIZADA - DIÂMETRO 2,20M E ESPESSURA 2,70MM</v>
          </cell>
          <cell r="C855" t="str">
            <v>M</v>
          </cell>
          <cell r="D855">
            <v>8684.2099999999991</v>
          </cell>
          <cell r="E855" t="str">
            <v>SIURB-I Jan/26</v>
          </cell>
        </row>
        <row r="856">
          <cell r="A856">
            <v>15006005</v>
          </cell>
          <cell r="B856" t="str">
            <v>FORNECIMENTO DE CHAPA DE AÇO CORRUGADA, TIPO "TUNNEL LINER", GALVANIZADA - DIÂMETRO 2,40M E ESPESSURA 2,70MM</v>
          </cell>
          <cell r="C856" t="str">
            <v>M</v>
          </cell>
          <cell r="D856">
            <v>9417.5400000000009</v>
          </cell>
          <cell r="E856" t="str">
            <v>SIURB-I Jan/26</v>
          </cell>
        </row>
        <row r="857">
          <cell r="A857">
            <v>15006006</v>
          </cell>
          <cell r="B857" t="str">
            <v>FORNECIMENTO DE CHAPA DE AÇO CORRUGADA, TIPO "TUNNEL LINER", GALVANIZADA - DIÂMETRO 2,60M E ESPESSURA 2,70MM</v>
          </cell>
          <cell r="C857" t="str">
            <v>M</v>
          </cell>
          <cell r="D857">
            <v>10266.66</v>
          </cell>
          <cell r="E857" t="str">
            <v>SIURB-I Jan/26</v>
          </cell>
        </row>
        <row r="858">
          <cell r="A858">
            <v>15006007</v>
          </cell>
          <cell r="B858" t="str">
            <v>FORNECIMENTO DE CHAPA DE AÇO CORRUGADA, TIPO "TUNNEL LINER", GALVANIZADA - DIÂMETRO 2,80M E ESPESSURA 2,70MM</v>
          </cell>
          <cell r="C858" t="str">
            <v>M</v>
          </cell>
          <cell r="D858">
            <v>10961.4</v>
          </cell>
          <cell r="E858" t="str">
            <v>SIURB-I Jan/26</v>
          </cell>
        </row>
        <row r="859">
          <cell r="A859">
            <v>15006008</v>
          </cell>
          <cell r="B859" t="str">
            <v>FORNECIMENTO DE CHAPA DE AÇO CORRUGADA, TIPO "TUNNEL LINER", GALVANIZADA - DIÂMETRO 3,00M E ESPESSURA 2,70MM</v>
          </cell>
          <cell r="C859" t="str">
            <v>M</v>
          </cell>
          <cell r="D859">
            <v>11810.52</v>
          </cell>
          <cell r="E859" t="str">
            <v>SIURB-I Jan/26</v>
          </cell>
        </row>
        <row r="860">
          <cell r="A860">
            <v>15006009</v>
          </cell>
          <cell r="B860" t="str">
            <v>FORNECIMENTO DE CHAPA DE AÇO CORRUGADA, TIPO "TUNNEL LINER", GALVANIZADA - DIÂMETRO 3,20M E ESPESSURA 2,70MM</v>
          </cell>
          <cell r="C860" t="str">
            <v>M</v>
          </cell>
          <cell r="D860">
            <v>12543.85</v>
          </cell>
          <cell r="E860" t="str">
            <v>SIURB-I Jan/26</v>
          </cell>
        </row>
        <row r="861">
          <cell r="A861">
            <v>15006010</v>
          </cell>
          <cell r="B861" t="str">
            <v>FORNECIMENTO DE CHAPA DE AÇO CORRUGADA, TIPO "TUNNEL LINER", GALVANIZADA - DIÂMETRO 2,00M E ESPESSURA 3,40MM</v>
          </cell>
          <cell r="C861" t="str">
            <v>M</v>
          </cell>
          <cell r="D861">
            <v>9192.77</v>
          </cell>
          <cell r="E861" t="str">
            <v>SIURB-I Jan/26</v>
          </cell>
        </row>
        <row r="862">
          <cell r="A862">
            <v>15006011</v>
          </cell>
          <cell r="B862" t="str">
            <v>FORNECIMENTO DE CHAPA DE AÇO CORRUGADA, TIPO "TUNNEL LINER", GALVANIZADA - DIÂMETRO 2,20M E ESPESSURA 3,40MM</v>
          </cell>
          <cell r="C862" t="str">
            <v>M</v>
          </cell>
          <cell r="D862">
            <v>10185.59</v>
          </cell>
          <cell r="E862" t="str">
            <v>SIURB-I Jan/26</v>
          </cell>
        </row>
        <row r="863">
          <cell r="A863">
            <v>15006012</v>
          </cell>
          <cell r="B863" t="str">
            <v>FORNECIMENTO DE CHAPA DE AÇO CORRUGADA, TIPO "TUNNEL LINER", GALVANIZADA - DIÂMETRO 2,40M E ESPESSURA 3,40MM</v>
          </cell>
          <cell r="C863" t="str">
            <v>M</v>
          </cell>
          <cell r="D863">
            <v>11031.32</v>
          </cell>
          <cell r="E863" t="str">
            <v>SIURB-I Jan/26</v>
          </cell>
        </row>
        <row r="864">
          <cell r="A864">
            <v>15006013</v>
          </cell>
          <cell r="B864" t="str">
            <v>FORNECIMENTO DE CHAPA DE AÇO CORRUGADA, TIPO "TUNNEL LINER", GALVANIZADA - DIÂMETRO 2,60M E ESPESSURA 3,40MM</v>
          </cell>
          <cell r="C864" t="str">
            <v>M</v>
          </cell>
          <cell r="D864">
            <v>12024.14</v>
          </cell>
          <cell r="E864" t="str">
            <v>SIURB-I Jan/26</v>
          </cell>
        </row>
        <row r="865">
          <cell r="A865">
            <v>15006014</v>
          </cell>
          <cell r="B865" t="str">
            <v>FORNECIMENTO DE CHAPA DE AÇO CORRUGADA, TIPO "TUNNEL LINER", GALVANIZADA - DIÂMETRO 2,80M E ESPESSURA 3,40MM</v>
          </cell>
          <cell r="C865" t="str">
            <v>M</v>
          </cell>
          <cell r="D865">
            <v>12869.87</v>
          </cell>
          <cell r="E865" t="str">
            <v>SIURB-I Jan/26</v>
          </cell>
        </row>
        <row r="866">
          <cell r="A866">
            <v>15006015</v>
          </cell>
          <cell r="B866" t="str">
            <v>FORNECIMENTO DE CHAPA DE AÇO CORRUGADA, TIPO "TUNNEL LINER", GALVANIZADA - DIÂMETRO 3,00M E ESPESSURA 3,40MM</v>
          </cell>
          <cell r="C866" t="str">
            <v>M</v>
          </cell>
          <cell r="D866">
            <v>13862.69</v>
          </cell>
          <cell r="E866" t="str">
            <v>SIURB-I Jan/26</v>
          </cell>
        </row>
        <row r="867">
          <cell r="A867">
            <v>15006016</v>
          </cell>
          <cell r="B867" t="str">
            <v>FORNECIMENTO DE CHAPA DE AÇO CORRUGADA, TIPO "TUNNEL LINER", GALVANIZADA - DIÂMETRO 3,20M E ESPESSURA 3,40MM</v>
          </cell>
          <cell r="C867" t="str">
            <v>M</v>
          </cell>
          <cell r="D867">
            <v>14708.43</v>
          </cell>
          <cell r="E867" t="str">
            <v>SIURB-I Jan/26</v>
          </cell>
        </row>
        <row r="868">
          <cell r="A868">
            <v>15007000</v>
          </cell>
          <cell r="B868" t="str">
            <v>FORNECIMENTO DE CHAPA PRETA DE AÇO CORRUGADA, TIPO "TUNNEL LINER"</v>
          </cell>
          <cell r="C868" t="str">
            <v>.</v>
          </cell>
          <cell r="D868" t="str">
            <v>.</v>
          </cell>
          <cell r="E868" t="str">
            <v>SIURB-I Jan/26</v>
          </cell>
        </row>
        <row r="869">
          <cell r="A869">
            <v>15007001</v>
          </cell>
          <cell r="B869" t="str">
            <v>FORNECIMENTO DE CHAPA PRETA DE AÇO CORRUGADA, TIPO "TUNNEL LINER" - DIÂMETRO 1,60M E ESPESSURA 2,50MM</v>
          </cell>
          <cell r="C869" t="str">
            <v>M</v>
          </cell>
          <cell r="D869">
            <v>4195.3900000000003</v>
          </cell>
          <cell r="E869" t="str">
            <v>SIURB-I Jan/26</v>
          </cell>
        </row>
        <row r="870">
          <cell r="A870">
            <v>15007002</v>
          </cell>
          <cell r="B870" t="str">
            <v>FORNECIMENTO DE CHAPA PRETA DE AÇO CORRUGADA, TIPO "TUNNEL LINER" - DIÂMETRO 1,80M E ESPESSURA 2,50MM</v>
          </cell>
          <cell r="C870" t="str">
            <v>M</v>
          </cell>
          <cell r="D870">
            <v>4790.87</v>
          </cell>
          <cell r="E870" t="str">
            <v>SIURB-I Jan/26</v>
          </cell>
        </row>
        <row r="871">
          <cell r="A871">
            <v>15007003</v>
          </cell>
          <cell r="B871" t="str">
            <v>FORNECIMENTO DE CHAPA PRETA DE AÇO CORRUGADA, TIPO "TUNNEL LINER" - DIÂMETRO 2,00M E ESPESSURA 2,50MM</v>
          </cell>
          <cell r="C871" t="str">
            <v>M</v>
          </cell>
          <cell r="D871">
            <v>5278.07</v>
          </cell>
          <cell r="E871" t="str">
            <v>SIURB-I Jan/26</v>
          </cell>
        </row>
        <row r="872">
          <cell r="A872">
            <v>15007004</v>
          </cell>
          <cell r="B872" t="str">
            <v>FORNECIMENTO DE CHAPA PRETA DE AÇO CORRUGADA, TIPO "TUNNEL LINER" - DIÂMETRO 2,20M E ESPESSURA 2,50MM</v>
          </cell>
          <cell r="C872" t="str">
            <v>M</v>
          </cell>
          <cell r="D872">
            <v>5873.55</v>
          </cell>
          <cell r="E872" t="str">
            <v>SIURB-I Jan/26</v>
          </cell>
        </row>
        <row r="873">
          <cell r="A873">
            <v>15007005</v>
          </cell>
          <cell r="B873" t="str">
            <v>FORNECIMENTO DE CHAPA PRETA DE AÇO CORRUGADA, TIPO "TUNNEL LINER" - DIÂMETRO 2,40M E ESPESSURA 2,50MM</v>
          </cell>
          <cell r="C873" t="str">
            <v>M</v>
          </cell>
          <cell r="D873">
            <v>6333.69</v>
          </cell>
          <cell r="E873" t="str">
            <v>SIURB-I Jan/26</v>
          </cell>
        </row>
        <row r="874">
          <cell r="A874">
            <v>15007006</v>
          </cell>
          <cell r="B874" t="str">
            <v>FORNECIMENTO DE CHAPA PRETA DE AÇO CORRUGADA, TIPO "TUNNEL LINER" - DIÂMETRO 2,60M E ESPESSURA 2,50MM</v>
          </cell>
          <cell r="C874" t="str">
            <v>M</v>
          </cell>
          <cell r="D874">
            <v>6875.03</v>
          </cell>
          <cell r="E874" t="str">
            <v>SIURB-I Jan/26</v>
          </cell>
        </row>
        <row r="875">
          <cell r="A875">
            <v>15007007</v>
          </cell>
          <cell r="B875" t="str">
            <v>FORNECIMENTO DE CHAPA PRETA DE AÇO CORRUGADA, TIPO "TUNNEL LINER" - DIÂMETRO 2,80M E ESPESSURA 2,50MM</v>
          </cell>
          <cell r="C875" t="str">
            <v>M</v>
          </cell>
          <cell r="D875">
            <v>7335.17</v>
          </cell>
          <cell r="E875" t="str">
            <v>SIURB-I Jan/26</v>
          </cell>
        </row>
        <row r="876">
          <cell r="A876">
            <v>15007008</v>
          </cell>
          <cell r="B876" t="str">
            <v>FORNECIMENTO DE CHAPA PRETA DE AÇO CORRUGADA, TIPO "TUNNEL LINER" - DIÂMETRO 3,00M E ESPESSURA 2,50MM</v>
          </cell>
          <cell r="C876" t="str">
            <v>M</v>
          </cell>
          <cell r="D876">
            <v>7930.65</v>
          </cell>
          <cell r="E876" t="str">
            <v>SIURB-I Jan/26</v>
          </cell>
        </row>
        <row r="877">
          <cell r="A877">
            <v>15007009</v>
          </cell>
          <cell r="B877" t="str">
            <v>FORNECIMENTO DE CHAPA PRETA DE AÇO CORRUGADA, TIPO "TUNNEL LINER" - DIÂMETRO 3,20M E ESPESSURA 2,50MM</v>
          </cell>
          <cell r="C877" t="str">
            <v>M</v>
          </cell>
          <cell r="D877">
            <v>8417.85</v>
          </cell>
          <cell r="E877" t="str">
            <v>SIURB-I Jan/26</v>
          </cell>
        </row>
        <row r="878">
          <cell r="A878">
            <v>15007010</v>
          </cell>
          <cell r="B878" t="str">
            <v>FORNECIMENTO DE CHAPA PRETA DE AÇO CORRUGADA, TIPO "TUNNEL LINER" - DIÂMETRO 2,00M E ESPESSURA 3,40MM</v>
          </cell>
          <cell r="C878" t="str">
            <v>M</v>
          </cell>
          <cell r="D878">
            <v>6520.14</v>
          </cell>
          <cell r="E878" t="str">
            <v>SIURB-I Jan/26</v>
          </cell>
        </row>
        <row r="879">
          <cell r="A879">
            <v>15007011</v>
          </cell>
          <cell r="B879" t="str">
            <v>FORNECIMENTO DE CHAPA PRETA DE AÇO CORRUGADA, TIPO "TUNNEL LINER" - DIÂMETRO 2,20M E ESPESSURA 3,40MM</v>
          </cell>
          <cell r="C879" t="str">
            <v>M</v>
          </cell>
          <cell r="D879">
            <v>7223.56</v>
          </cell>
          <cell r="E879" t="str">
            <v>SIURB-I Jan/26</v>
          </cell>
        </row>
        <row r="880">
          <cell r="A880">
            <v>15007012</v>
          </cell>
          <cell r="B880" t="str">
            <v>FORNECIMENTO DE CHAPA PRETA DE AÇO CORRUGADA, TIPO "TUNNEL LINER" - DIÂMETRO 2,40M E ESPESSURA 3,40MM</v>
          </cell>
          <cell r="C880" t="str">
            <v>M</v>
          </cell>
          <cell r="D880">
            <v>7818.76</v>
          </cell>
          <cell r="E880" t="str">
            <v>SIURB-I Jan/26</v>
          </cell>
        </row>
        <row r="881">
          <cell r="A881">
            <v>15007013</v>
          </cell>
          <cell r="B881" t="str">
            <v>FORNECIMENTO DE CHAPA PRETA DE AÇO CORRUGADA, TIPO "TUNNEL LINER" - DIÂMETRO 2,60M E ESPESSURA 3,40MM</v>
          </cell>
          <cell r="C881" t="str">
            <v>M</v>
          </cell>
          <cell r="D881">
            <v>8522.17</v>
          </cell>
          <cell r="E881" t="str">
            <v>SIURB-I Jan/26</v>
          </cell>
        </row>
        <row r="882">
          <cell r="A882">
            <v>15007014</v>
          </cell>
          <cell r="B882" t="str">
            <v>FORNECIMENTO DE CHAPA PRETA DE AÇO CORRUGADA, TIPO "TUNNEL LINER" - DIÂMETRO 2,80M E ESPESSURA 3,40MM</v>
          </cell>
          <cell r="C882" t="str">
            <v>M</v>
          </cell>
          <cell r="D882">
            <v>9117.3700000000008</v>
          </cell>
          <cell r="E882" t="str">
            <v>SIURB-I Jan/26</v>
          </cell>
        </row>
        <row r="883">
          <cell r="A883">
            <v>15007015</v>
          </cell>
          <cell r="B883" t="str">
            <v>FORNECIMENTO DE CHAPA PRETA DE AÇO CORRUGADA, TIPO "TUNNEL LINER" - DIÂMETRO 3,00M E ESPESSURA 3,40MM</v>
          </cell>
          <cell r="C883" t="str">
            <v>M</v>
          </cell>
          <cell r="D883">
            <v>9820.7900000000009</v>
          </cell>
          <cell r="E883" t="str">
            <v>SIURB-I Jan/26</v>
          </cell>
        </row>
        <row r="884">
          <cell r="A884">
            <v>15007016</v>
          </cell>
          <cell r="B884" t="str">
            <v>FORNECIMENTO DE CHAPA PRETA DE AÇO CORRUGADA, TIPO "TUNNEL LINER" - DIÂMETRO 3,20M E ESPESSURA 3,40MM</v>
          </cell>
          <cell r="C884" t="str">
            <v>M</v>
          </cell>
          <cell r="D884">
            <v>10415.99</v>
          </cell>
          <cell r="E884" t="str">
            <v>SIURB-I Jan/26</v>
          </cell>
        </row>
        <row r="885">
          <cell r="A885">
            <v>15008000</v>
          </cell>
          <cell r="B885" t="str">
            <v>CAMBOTAS METÁLICAS PARA TÚNEL NATM</v>
          </cell>
          <cell r="C885" t="str">
            <v>KG</v>
          </cell>
          <cell r="D885">
            <v>16.940000000000001</v>
          </cell>
          <cell r="E885" t="str">
            <v>SIURB-I Jan/26</v>
          </cell>
        </row>
        <row r="886">
          <cell r="A886">
            <v>15009000</v>
          </cell>
          <cell r="B886" t="str">
            <v>FORNECIMENTO E APLICAÇÃO DE ENFILAGEM, COM TUBO DE AÇO, DIÂMETRO 2 1/2" E PAREDE DE 5,16MM DE ESPESSURA, EXCETO INJEÇÃO, PARA IMPLATAÇÃO DE TÚNEL NATM</v>
          </cell>
          <cell r="C886" t="str">
            <v>M</v>
          </cell>
          <cell r="D886">
            <v>129.86000000000001</v>
          </cell>
          <cell r="E886" t="str">
            <v>SIURB-I Jan/26</v>
          </cell>
        </row>
        <row r="887">
          <cell r="A887">
            <v>15010000</v>
          </cell>
          <cell r="B887" t="str">
            <v>FORMAS METÁLICAS PARA CONCRETAGEM DO REVESTIMENTO INTERNO DE "TUNNEL LINER", FORNECIMENTO, MONTAGEM E POSTERIOR DESMONTAGEM</v>
          </cell>
          <cell r="C887" t="str">
            <v>M2</v>
          </cell>
          <cell r="D887">
            <v>53.29</v>
          </cell>
          <cell r="E887" t="str">
            <v>SIURB-I Jan/26</v>
          </cell>
        </row>
        <row r="888">
          <cell r="A888">
            <v>16001001</v>
          </cell>
          <cell r="B888" t="str">
            <v>RELATÓRIO DE CONSULTA PRÉVIA</v>
          </cell>
          <cell r="C888" t="str">
            <v>UN</v>
          </cell>
          <cell r="D888">
            <v>27001.87</v>
          </cell>
          <cell r="E888" t="str">
            <v>SIURB-I Jan/26</v>
          </cell>
        </row>
        <row r="889">
          <cell r="A889">
            <v>16001104</v>
          </cell>
          <cell r="B889" t="str">
            <v>PLANO DE TRABALHO</v>
          </cell>
          <cell r="C889" t="str">
            <v>UN</v>
          </cell>
          <cell r="D889">
            <v>16387.54</v>
          </cell>
          <cell r="E889" t="str">
            <v>SIURB-I Jan/26</v>
          </cell>
        </row>
        <row r="890">
          <cell r="A890">
            <v>16001105</v>
          </cell>
          <cell r="B890" t="str">
            <v>PLANO DE RECUPERAÇÃO DE ÁREAS DEGRADADAS - PRAD (CONFORME RESOLUÇÃO CADES 284/2024, ANEXO ÚNICO, ITEM 18, OU A QUE VIER SUBSTITUÍ-LA)</v>
          </cell>
          <cell r="C890" t="str">
            <v>UN</v>
          </cell>
          <cell r="D890">
            <v>190917.15</v>
          </cell>
          <cell r="E890" t="str">
            <v>SIURB-I Jan/26</v>
          </cell>
        </row>
        <row r="891">
          <cell r="A891">
            <v>16001106</v>
          </cell>
          <cell r="B891" t="str">
            <v>ESTUDO AMBIENTAL SIMPLIFICADO - EAS (CORFOME RESOLUÇÃO CADES 284/2024, ANEXO ÚNICO, ITENS 20 a 24, OU A QUE VIER SUBSTITUÍ-LA)</v>
          </cell>
          <cell r="C891" t="str">
            <v>UN</v>
          </cell>
          <cell r="D891">
            <v>253138.27</v>
          </cell>
          <cell r="E891" t="str">
            <v>SIURB-I Jan/26</v>
          </cell>
        </row>
        <row r="892">
          <cell r="A892">
            <v>16001107</v>
          </cell>
          <cell r="B892" t="str">
            <v>ESTUDO DE VIABILIDADE AMBIENTAL - EVA (CONFORME RESOLUÇÃO CADES 284/2024, ANEXO ÚNICO, itens 8 À 15, OU A QUE QUE VIER SUBSTITUÍ-LA)</v>
          </cell>
          <cell r="C892" t="str">
            <v>UN</v>
          </cell>
          <cell r="D892">
            <v>504627.68</v>
          </cell>
          <cell r="E892" t="str">
            <v>SIURB-I Jan/26</v>
          </cell>
        </row>
        <row r="893">
          <cell r="A893">
            <v>16001108</v>
          </cell>
          <cell r="B893" t="str">
            <v>ESTUDO DE IMPACTO AMBIENTAL e RELATÓRIO DE IMPACTO AMBIENTAL - EIA/RIMA (CONFORME RESOLUÇÃO CADES 284/2024 ANEXO ÚNICO, ITENS 1, 2, 3, 5 e 6, OU A QUE VIERSUBSTITUÍ-LA).</v>
          </cell>
          <cell r="C893" t="str">
            <v>UN</v>
          </cell>
          <cell r="D893">
            <v>766179.4</v>
          </cell>
          <cell r="E893" t="str">
            <v>SIURB-I Jan/26</v>
          </cell>
        </row>
        <row r="894">
          <cell r="A894">
            <v>16001109</v>
          </cell>
          <cell r="B894" t="str">
            <v>ELABORAÇÃO DE 1 (um) PROGRAMA AMBIENTAL PARA COMPOSIÇÃO DO PLANO BÁSICO AMBIENTAL (PBA)</v>
          </cell>
          <cell r="C894" t="str">
            <v>UN</v>
          </cell>
          <cell r="D894">
            <v>12965.74</v>
          </cell>
          <cell r="E894" t="str">
            <v>SIURB-I Jan/26</v>
          </cell>
        </row>
        <row r="895">
          <cell r="A895">
            <v>16001110</v>
          </cell>
          <cell r="B895" t="str">
            <v>MANUAL DE LIMPEZA DOS RESERVATÓRIOS (ENTREGA ÚNICA)</v>
          </cell>
          <cell r="C895" t="str">
            <v>UN</v>
          </cell>
          <cell r="D895">
            <v>9494.36</v>
          </cell>
          <cell r="E895" t="str">
            <v>SIURB-I Jan/26</v>
          </cell>
        </row>
        <row r="896">
          <cell r="A896">
            <v>16001111</v>
          </cell>
          <cell r="B896" t="str">
            <v>REQUERIMENTO, ESTUDOS, DOCUMENTOS, MAPAS E PLANTAS PARA OBTENÇÃO DO ALVARÁ METROPOLITANO (CETESB)</v>
          </cell>
          <cell r="C896" t="str">
            <v>UN</v>
          </cell>
          <cell r="D896">
            <v>52409.22</v>
          </cell>
          <cell r="E896" t="str">
            <v>SIURB-I Jan/26</v>
          </cell>
        </row>
        <row r="897">
          <cell r="A897">
            <v>16001112</v>
          </cell>
          <cell r="B897" t="str">
            <v>REQUERIMENTO, ESTUDOS, DOCUMENTOS, MAPAS E PLANTAS PARA OBTENÇÃO DA OUTORGA da SP AGUAS (DAEE)</v>
          </cell>
          <cell r="C897" t="str">
            <v>UN</v>
          </cell>
          <cell r="D897">
            <v>11818.09</v>
          </cell>
          <cell r="E897" t="str">
            <v>SIURB-I Jan/26</v>
          </cell>
        </row>
        <row r="898">
          <cell r="A898">
            <v>16001113</v>
          </cell>
          <cell r="B898" t="str">
            <v>AUDIÊNCIA PÚBLICA</v>
          </cell>
          <cell r="C898" t="str">
            <v>UN</v>
          </cell>
          <cell r="D898">
            <v>31919.4</v>
          </cell>
          <cell r="E898" t="str">
            <v>SIURB-I Jan/26</v>
          </cell>
        </row>
        <row r="899">
          <cell r="A899">
            <v>16001114</v>
          </cell>
          <cell r="B899" t="str">
            <v>RELATÓRIO DE ATENDIMENTO A LAP, OBTENÇÃO DA LAI</v>
          </cell>
          <cell r="C899" t="str">
            <v>UN</v>
          </cell>
          <cell r="D899">
            <v>80712.11</v>
          </cell>
          <cell r="E899" t="str">
            <v>SIURB-I Jan/26</v>
          </cell>
        </row>
        <row r="900">
          <cell r="A900">
            <v>16002050</v>
          </cell>
          <cell r="B900" t="str">
            <v>ELABORAÇÃO DE DOCUMENTOS TÉCNICOS PARA O TERMO DE COMPROMISSO AMBIENTAL - TCA OU TERMO DE COMPROMISSO DE RECUPERAÇÃO AMBIENTAL - TCRA PARA ATÉ 100 EXEMPLARES ARBÓREOS</v>
          </cell>
          <cell r="C900" t="str">
            <v>UN</v>
          </cell>
          <cell r="D900">
            <v>28253.87</v>
          </cell>
          <cell r="E900" t="str">
            <v>SIURB-I Jan/26</v>
          </cell>
        </row>
        <row r="901">
          <cell r="A901">
            <v>16002051</v>
          </cell>
          <cell r="B901" t="str">
            <v>ELABORAÇÃO DE DOCUMENTOS TÉCNICOS PARA O TERMO DE COMPROMISSO AMBIENTAL - TCA  OU TERMO DE COMPROMISSO DE RECUPERAÇÃO AMBIENTAL - TCRA DE 101 ATÉ 1000 EXEMPLARES ARBÓREOS</v>
          </cell>
          <cell r="C901" t="str">
            <v>UN</v>
          </cell>
          <cell r="D901">
            <v>41880.43</v>
          </cell>
          <cell r="E901" t="str">
            <v>SIURB-I Jan/26</v>
          </cell>
        </row>
        <row r="902">
          <cell r="A902">
            <v>16002052</v>
          </cell>
          <cell r="B902" t="str">
            <v>ELABORAÇÃO DE DOCUMENTOS TÉCNICOS PARA O TERMO DE COMPROMISSO AMBIENTAL - TCA OU TERMO DE COMPROMISSO DE RECUPERAÇÃO AMBIENTAL - TCRA PARA MAIS DE 1000 EXEMPLARES ARBÓREOS</v>
          </cell>
          <cell r="C902" t="str">
            <v>UN</v>
          </cell>
          <cell r="D902">
            <v>59800.01</v>
          </cell>
          <cell r="E902" t="str">
            <v>SIURB-I Jan/26</v>
          </cell>
        </row>
        <row r="903">
          <cell r="A903">
            <v>16002053</v>
          </cell>
          <cell r="B903" t="str">
            <v>ELABORAÇÃO DE ADITIVO AO TERMO DE COMPROMISSO AMBIENTAL - TCA</v>
          </cell>
          <cell r="C903" t="str">
            <v>UN</v>
          </cell>
          <cell r="D903">
            <v>23836.58</v>
          </cell>
          <cell r="E903" t="str">
            <v>SIURB-I Jan/26</v>
          </cell>
        </row>
        <row r="904">
          <cell r="A904">
            <v>16003001</v>
          </cell>
          <cell r="B904" t="str">
            <v>RELATÓRIO DE AVALIAÇÃO PRELIMINAR CONFORME CETESB DD N°38/2017/C</v>
          </cell>
          <cell r="C904" t="str">
            <v>UN</v>
          </cell>
          <cell r="D904">
            <v>20555.490000000002</v>
          </cell>
          <cell r="E904" t="str">
            <v>SIURB-I Jan/26</v>
          </cell>
        </row>
        <row r="905">
          <cell r="A905">
            <v>16003002</v>
          </cell>
          <cell r="B905" t="str">
            <v>RELATÓRIO DE INVESTIGAÇÃO CONFIRMATÓRIA OU DETALHADA CONFORME CETESB DD nº 38/2017/C  E DD nº 125/2021/E</v>
          </cell>
          <cell r="C905" t="str">
            <v>UN</v>
          </cell>
          <cell r="D905">
            <v>33825.72</v>
          </cell>
          <cell r="E905" t="str">
            <v>SIURB-I Jan/26</v>
          </cell>
        </row>
        <row r="906">
          <cell r="A906">
            <v>16003003</v>
          </cell>
          <cell r="B906" t="str">
            <v>SERVIÇOS DE CAMPO PARA AMOSTRAGEM DE AGUA E SOLO CONFORME CETESB DD nº 38/2017/C E DD nº 125/2021/E PARA ÁREAS ATÉ 1200 m²</v>
          </cell>
          <cell r="C906" t="str">
            <v>UN</v>
          </cell>
          <cell r="D906">
            <v>30508.400000000001</v>
          </cell>
          <cell r="E906" t="str">
            <v>SIURB-I Jan/26</v>
          </cell>
        </row>
        <row r="907">
          <cell r="A907">
            <v>16003004</v>
          </cell>
          <cell r="B907" t="str">
            <v>SERVIÇOS DE CAMPO PARA AMOSTRAGEM DE AGUA E SOLO CONFORME CETESB DD nº 38/2017/C E DD nº 125/2021/E PARA ÁREAS ACIMA 1200 m² ATÉ 2400 m²</v>
          </cell>
          <cell r="C907" t="str">
            <v>UN</v>
          </cell>
          <cell r="D907">
            <v>65900.06</v>
          </cell>
          <cell r="E907" t="str">
            <v>SIURB-I Jan/26</v>
          </cell>
        </row>
        <row r="908">
          <cell r="A908">
            <v>16003005</v>
          </cell>
          <cell r="B908" t="str">
            <v>SERVIÇOS DE CAMPO PARA AMOSTRAGEM DE AGUA E SOLO CONFORME CETESB DD nº 38/2017/C E DD nº 125/2021/E PARA ÁREAS ACIMA DE 2400 m²</v>
          </cell>
          <cell r="C908" t="str">
            <v>UN</v>
          </cell>
          <cell r="D908">
            <v>104708.23</v>
          </cell>
          <cell r="E908" t="str">
            <v>SIURB-I Jan/26</v>
          </cell>
        </row>
        <row r="909">
          <cell r="A909">
            <v>16004001</v>
          </cell>
          <cell r="B909" t="str">
            <v>FICHA DE CARACTERIZAÇÃO DO EMPREENDIMENTO - FCA, CONFORME INSTRUÇÃO NORMATIVA IPHAN N°01/2015</v>
          </cell>
          <cell r="C909" t="str">
            <v>UN</v>
          </cell>
          <cell r="D909">
            <v>9612.6200000000008</v>
          </cell>
          <cell r="E909" t="str">
            <v>SIURB-I Jan/26</v>
          </cell>
        </row>
        <row r="910">
          <cell r="A910">
            <v>16004002</v>
          </cell>
          <cell r="B910" t="str">
            <v>RELATÓRIO DE AVALIAÇÃO DE IMPACTO AOS BENS CULTURAIS TOMBADOS, VALORADOS E REGISTRADOS</v>
          </cell>
          <cell r="C910" t="str">
            <v>UN</v>
          </cell>
          <cell r="D910">
            <v>17567.7</v>
          </cell>
          <cell r="E910" t="str">
            <v>SIURB-I Jan/26</v>
          </cell>
        </row>
        <row r="911">
          <cell r="A911">
            <v>16004003</v>
          </cell>
          <cell r="B911" t="str">
            <v>PROJETO DE AVALIAÇÃO DE IMPACTO AO PATRIMÔNIO ARQUEOLÓGICO</v>
          </cell>
          <cell r="C911" t="str">
            <v>UN</v>
          </cell>
          <cell r="D911">
            <v>17589.990000000002</v>
          </cell>
          <cell r="E911" t="str">
            <v>SIURB-I Jan/26</v>
          </cell>
        </row>
        <row r="912">
          <cell r="A912">
            <v>16004004</v>
          </cell>
          <cell r="B912" t="str">
            <v>RELATÓRIO DE AVALIAÇÃO DE IMPACTO AO PATRIMÔNIO ARQUEOLÓGICO</v>
          </cell>
          <cell r="C912" t="str">
            <v>UN</v>
          </cell>
          <cell r="D912">
            <v>7806.11</v>
          </cell>
          <cell r="E912" t="str">
            <v>SIURB-I Jan/26</v>
          </cell>
        </row>
        <row r="913">
          <cell r="A913">
            <v>16004005</v>
          </cell>
          <cell r="B913" t="str">
            <v>PROGRAMA DE GESTÃO DOS BENS CULTURAIS TOMBADOS, VALORADOS E REGISTRADOS</v>
          </cell>
          <cell r="C913" t="str">
            <v>UN</v>
          </cell>
          <cell r="D913">
            <v>17496.89</v>
          </cell>
          <cell r="E913" t="str">
            <v>SIURB-I Jan/26</v>
          </cell>
        </row>
        <row r="914">
          <cell r="A914">
            <v>16004006</v>
          </cell>
          <cell r="B914" t="str">
            <v>RELATÓRIO DE GESTÃO DOS BENS CULTURAIS TOMBADOS, VALORADOS E REGISTRADOS</v>
          </cell>
          <cell r="C914" t="str">
            <v>UN</v>
          </cell>
          <cell r="D914">
            <v>7630.84</v>
          </cell>
          <cell r="E914" t="str">
            <v>SIURB-I Jan/26</v>
          </cell>
        </row>
        <row r="915">
          <cell r="A915">
            <v>16004007</v>
          </cell>
          <cell r="B915" t="str">
            <v>PROJETO DE SALVAMENTO ARQUEOLÓGICO</v>
          </cell>
          <cell r="C915" t="str">
            <v>UN</v>
          </cell>
          <cell r="D915">
            <v>16619.62</v>
          </cell>
          <cell r="E915" t="str">
            <v>SIURB-I Jan/26</v>
          </cell>
        </row>
        <row r="916">
          <cell r="A916">
            <v>16004008</v>
          </cell>
          <cell r="B916" t="str">
            <v>RELATÓRIO DE SALVAMENTO ARQUEOLÓGICO</v>
          </cell>
          <cell r="C916" t="str">
            <v>UN</v>
          </cell>
          <cell r="D916">
            <v>16669.919999999998</v>
          </cell>
          <cell r="E916" t="str">
            <v>SIURB-I Jan/26</v>
          </cell>
        </row>
        <row r="917">
          <cell r="A917">
            <v>16004009</v>
          </cell>
          <cell r="B917" t="str">
            <v>PROJETO E RELATÓRIO INTEGRADO DE EDUCAÇÃO PATRIMONIAL</v>
          </cell>
          <cell r="C917" t="str">
            <v>UN</v>
          </cell>
          <cell r="D917">
            <v>17487.95</v>
          </cell>
          <cell r="E917" t="str">
            <v>SIURB-I Jan/26</v>
          </cell>
        </row>
        <row r="918">
          <cell r="A918">
            <v>16005001</v>
          </cell>
          <cell r="B918" t="str">
            <v>RELATÓRIO SEMESTRAL DE ATENDIMENTO À LAI - LICENÇA AMBIENTAL DE INSTALAÇÃO OBTIDA ATRAVÉS DE EAS (ESTUDO AMBIENTAL SIMPLIFICADO)</v>
          </cell>
          <cell r="C918" t="str">
            <v>UN</v>
          </cell>
          <cell r="D918">
            <v>8558.09</v>
          </cell>
          <cell r="E918" t="str">
            <v>SIURB-I Jan/26</v>
          </cell>
        </row>
        <row r="919">
          <cell r="A919">
            <v>16005002</v>
          </cell>
          <cell r="B919" t="str">
            <v>RELATÓRIO SEMESTRAL DE ATENDIMENTO À LAI - LICENÇA AMBIENTAL DE INSTALAÇÃO OBTIDA ATRAVÉS DE EVA (ESTUDO DE VIABILIDADE AMBIENTAL - EVA).</v>
          </cell>
          <cell r="C919" t="str">
            <v>UN</v>
          </cell>
          <cell r="D919">
            <v>10996.72</v>
          </cell>
          <cell r="E919" t="str">
            <v>SIURB-I Jan/26</v>
          </cell>
        </row>
        <row r="920">
          <cell r="A920">
            <v>16005003</v>
          </cell>
          <cell r="B920" t="str">
            <v>RELATÓRIO SEMESTRAL DE ATENDIMENTO À LAI - LICENÇA AMBIENTAL DE INSTALAÇÃO OBTIDA ATRAVÉS DE EIA/RIMA</v>
          </cell>
          <cell r="C920" t="str">
            <v>UN</v>
          </cell>
          <cell r="D920">
            <v>13498.73</v>
          </cell>
          <cell r="E920" t="str">
            <v>SIURB-I Jan/26</v>
          </cell>
        </row>
        <row r="921">
          <cell r="A921">
            <v>16005004</v>
          </cell>
          <cell r="B921" t="str">
            <v>IMPLEMENTAÇÃO E RELATÓRIO MENSAL DOS PROGRAMAS AMBIENTAIS DE OBRAS DISPENSADAS DE LICENCIAMENTO AMBIENTAL</v>
          </cell>
          <cell r="C921" t="str">
            <v>UN</v>
          </cell>
          <cell r="D921">
            <v>32515.22</v>
          </cell>
          <cell r="E921" t="str">
            <v>SIURB-I Jan/26</v>
          </cell>
        </row>
        <row r="922">
          <cell r="A922">
            <v>16005005</v>
          </cell>
          <cell r="B922" t="str">
            <v>IMPLEMENTAÇÃO E RELATÓRIO MENSAL DOS PROGRAMAS AMBIENTAIS DE OBRAS PREVISTOS NO ESTUDO AMBIENTAL SIMPLIFICADO - EAS</v>
          </cell>
          <cell r="C922" t="str">
            <v>UN</v>
          </cell>
          <cell r="D922">
            <v>38749.42</v>
          </cell>
          <cell r="E922" t="str">
            <v>SIURB-I Jan/26</v>
          </cell>
        </row>
        <row r="923">
          <cell r="A923">
            <v>16005006</v>
          </cell>
          <cell r="B923" t="str">
            <v>IMPLEMENTAÇÃO E  RELATÓRIO MENSAL DOS PROGRAMAS AMBIENTAIS DE OBRAS PREVISTOS NO ESTUDO DE VIABILIDADE AMBIENTAL - EVA</v>
          </cell>
          <cell r="C923" t="str">
            <v>UN</v>
          </cell>
          <cell r="D923">
            <v>55878.25</v>
          </cell>
          <cell r="E923" t="str">
            <v>SIURB-I Jan/26</v>
          </cell>
        </row>
        <row r="924">
          <cell r="A924">
            <v>16005007</v>
          </cell>
          <cell r="B924" t="str">
            <v>IMPLEMENTAÇÃO E RELATÓRIO MENSAL DOS PROGRAMAS AMBIENTAIS DE OBRAS PREVISTOS NO EIA/RIMA</v>
          </cell>
          <cell r="C924" t="str">
            <v>UN</v>
          </cell>
          <cell r="D924">
            <v>84387.69</v>
          </cell>
          <cell r="E924" t="str">
            <v>SIURB-I Jan/26</v>
          </cell>
        </row>
      </sheetData>
      <sheetData sheetId="2">
        <row r="1">
          <cell r="A1" t="str">
            <v>SINAPI - Sistema Nacional de Pesquisa de Custos e Índices da Construção Civil</v>
          </cell>
        </row>
        <row r="2">
          <cell r="A2" t="str">
            <v>RELATÓRIO DE CUSTOS DE COMPOSIÇÕES - ENCARGOS SOCIAIS SEM DESONERAÇÃO</v>
          </cell>
        </row>
        <row r="3">
          <cell r="A3" t="str">
            <v>Mês de Referência:</v>
          </cell>
          <cell r="B3" t="str">
            <v>06/2026</v>
          </cell>
          <cell r="D3" t="str">
            <v>Encargos sociais sobre a mão de obra:</v>
          </cell>
        </row>
        <row r="4">
          <cell r="A4" t="str">
            <v>Data de emissão:</v>
          </cell>
          <cell r="B4" t="str">
            <v>10/07/2026</v>
          </cell>
          <cell r="D4" t="str">
            <v>(SEM DESONERAÇÃO)</v>
          </cell>
          <cell r="E4" t="str">
            <v>SP</v>
          </cell>
        </row>
        <row r="5">
          <cell r="D5" t="str">
            <v>Localidade</v>
          </cell>
          <cell r="E5" t="str">
            <v>SAO PAULO</v>
          </cell>
        </row>
        <row r="6">
          <cell r="A6" t="str">
            <v>Observação:</v>
          </cell>
          <cell r="B6" t="str">
            <v>%AS (porcentagem Atribuído São Paulo) corresponde a porcentagem do custo total da</v>
          </cell>
          <cell r="D6" t="str">
            <v>Horista</v>
          </cell>
          <cell r="E6">
            <v>1.1500999999999999</v>
          </cell>
        </row>
        <row r="7">
          <cell r="B7" t="str">
            <v>composição que foi obtida utilizando preços de insumos de São Paulo por indisponibilidade</v>
          </cell>
          <cell r="D7" t="str">
            <v>Mensalista</v>
          </cell>
          <cell r="E7">
            <v>0.71179999999999999</v>
          </cell>
        </row>
        <row r="8">
          <cell r="B8" t="str">
            <v>dos preços de insumos necessários à composição no estado em questão. Custo zerado (hífen)</v>
          </cell>
        </row>
        <row r="9">
          <cell r="B9" t="str">
            <v>indica que pelo menos um dos itens da composição não tem custo/preço.</v>
          </cell>
          <cell r="E9" t="str">
            <v>SP</v>
          </cell>
        </row>
        <row r="10">
          <cell r="A10" t="str">
            <v>Código da
Composição</v>
          </cell>
          <cell r="B10" t="str">
            <v>Descrição</v>
          </cell>
          <cell r="C10" t="str">
            <v>Unidade</v>
          </cell>
          <cell r="D10" t="str">
            <v>Custo (R$)</v>
          </cell>
          <cell r="E10" t="str">
            <v>Grupo</v>
          </cell>
          <cell r="F10" t="str">
            <v>Mês de Referência</v>
          </cell>
        </row>
        <row r="11">
          <cell r="A11">
            <v>104658</v>
          </cell>
          <cell r="B11" t="str">
            <v>PISO PODOTÁTIL DE ALERTA OU DIRECIONAL, DE CONCRETO, ASSENTADO SOBRE ARGAMASSA. AF_03/2024</v>
          </cell>
          <cell r="C11" t="str">
            <v>M2</v>
          </cell>
          <cell r="D11">
            <v>208.33</v>
          </cell>
          <cell r="E11" t="str">
            <v>Acessibilidade</v>
          </cell>
          <cell r="F11" t="str">
            <v>SINAPI Jun/26</v>
          </cell>
        </row>
        <row r="12">
          <cell r="A12">
            <v>105002</v>
          </cell>
          <cell r="B12" t="str">
            <v>RAMPA DE ACESSIBILIDADE EM CONCRETO MOLDADO IN LOCO, EM CALÇADA NOVA COM LARGURA MAIOR OU IGUAL À 3,00 M, FCK 25MPA, COM PISO PODOTÁTIL. AF_03/2024</v>
          </cell>
          <cell r="C12" t="str">
            <v>UN</v>
          </cell>
          <cell r="D12">
            <v>834.75</v>
          </cell>
          <cell r="E12" t="str">
            <v>Acessibilidade</v>
          </cell>
          <cell r="F12" t="str">
            <v>SINAPI Jun/26</v>
          </cell>
        </row>
        <row r="13">
          <cell r="A13">
            <v>105004</v>
          </cell>
          <cell r="B13" t="str">
            <v>RAMPA DE ACESSIBILIDADE EM CONCRETO MOLDADO IN LOCO, EM CALÇADA NOVA COM LARGURA MENOR À 3,00 M, FCK 25MPA, COM PISO PODOTÁTIL. AF_03/2024</v>
          </cell>
          <cell r="C13" t="str">
            <v>M2</v>
          </cell>
          <cell r="D13">
            <v>141.55000000000001</v>
          </cell>
          <cell r="E13" t="str">
            <v>Acessibilidade</v>
          </cell>
          <cell r="F13" t="str">
            <v>SINAPI Jun/26</v>
          </cell>
        </row>
        <row r="14">
          <cell r="A14">
            <v>105003</v>
          </cell>
          <cell r="B14" t="str">
            <v>RAMPA DE ACESSIBILIDADE EM CONCRETO MOLDADO IN LOCO, EM CALÇADA PRÉ EXISTENTE COM LARGURA MAIOR OU IGUAL À 3,00 M, FCK 25MPA, COM PISO PODOTÁTIL. AF_03/2024</v>
          </cell>
          <cell r="C14" t="str">
            <v>UN</v>
          </cell>
          <cell r="D14">
            <v>1420.25</v>
          </cell>
          <cell r="E14" t="str">
            <v>Acessibilidade</v>
          </cell>
          <cell r="F14" t="str">
            <v>SINAPI Jun/26</v>
          </cell>
        </row>
        <row r="15">
          <cell r="A15">
            <v>105005</v>
          </cell>
          <cell r="B15" t="str">
            <v>RAMPA DE ACESSIBILIDADE EM CONCRETO MOLDADO IN LOCO, EM CALÇADA PRÉ EXISTENTE COM LARGURA MENOR À 3,00 M, FCK 25MPA, COM PISO PODOTÁTIL. AF_03/2024</v>
          </cell>
          <cell r="C15" t="str">
            <v>M2</v>
          </cell>
          <cell r="D15">
            <v>249.96</v>
          </cell>
          <cell r="E15" t="str">
            <v>Acessibilidade</v>
          </cell>
          <cell r="F15" t="str">
            <v>SINAPI Jun/26</v>
          </cell>
        </row>
        <row r="16">
          <cell r="A16">
            <v>105006</v>
          </cell>
          <cell r="B16" t="str">
            <v>RAMPA DE ACESSIBILIDADE EM CONCRETO PRÉ MOLDADO, EM CALÇADA NOVA COM LARGURA MAIOR OU IGUAL À 3,00 M, FCK 25MPA, COM PISO PODOTÁTIL. AF_03/2024</v>
          </cell>
          <cell r="C16" t="str">
            <v>UN</v>
          </cell>
          <cell r="D16">
            <v>0</v>
          </cell>
          <cell r="E16" t="str">
            <v>Acessibilidade</v>
          </cell>
          <cell r="F16" t="str">
            <v>SINAPI Jun/26</v>
          </cell>
        </row>
        <row r="17">
          <cell r="A17">
            <v>104999</v>
          </cell>
          <cell r="B17" t="str">
            <v>RAMPA DE ACESSIBILIDADE EM CONCRETO PRÉ MOLDADO, EM CALÇADA PRÉ EXISTENTE COM LARGURA MAIOR OU IGUAL À 3,00 M, FCK 25MPA, COM PISO PODOTÁTIL. AF_03/2024</v>
          </cell>
          <cell r="C17" t="str">
            <v>UN</v>
          </cell>
          <cell r="D17">
            <v>0</v>
          </cell>
          <cell r="E17" t="str">
            <v>Acessibilidade</v>
          </cell>
          <cell r="F17" t="str">
            <v>SINAPI Jun/26</v>
          </cell>
        </row>
        <row r="18">
          <cell r="A18">
            <v>105000</v>
          </cell>
          <cell r="B18" t="str">
            <v>RAMPA DE ACESSIBILIDADE PARA ACESSO A EDIFICAÇÕES COM INCLINAÇÃO DE 8,33% EM CONCRETO MOLDADO IN LOCO, COM LARGURA DE 1,20M, FCK 25MPA, NÃO ARMADA, COM JUNTA A CADA 2M COM CORTE À SECO. AF_03/2024</v>
          </cell>
          <cell r="C18" t="str">
            <v>M</v>
          </cell>
          <cell r="D18">
            <v>1390.11</v>
          </cell>
          <cell r="E18" t="str">
            <v>Acessibilidade</v>
          </cell>
          <cell r="F18" t="str">
            <v>SINAPI Jun/26</v>
          </cell>
        </row>
        <row r="19">
          <cell r="A19">
            <v>105001</v>
          </cell>
          <cell r="B19" t="str">
            <v>RAMPA DE ACESSIBILIDADE PARA ACESSO A EDIFICAÇÕES COM INCLINAÇÃO DE 8,33% EM CONCRETO MOLDADO IN LOCO, COM LARGURA DE 1,50M, FCK 25MPA, NÃO ARMADA, COM JUNTA A CADA 2M COM CORTE À SECO. AF_03/2024</v>
          </cell>
          <cell r="C19" t="str">
            <v>M</v>
          </cell>
          <cell r="D19">
            <v>1423.18</v>
          </cell>
          <cell r="E19" t="str">
            <v>Acessibilidade</v>
          </cell>
          <cell r="F19" t="str">
            <v>SINAPI Jun/26</v>
          </cell>
        </row>
        <row r="20">
          <cell r="A20">
            <v>89306</v>
          </cell>
          <cell r="B20" t="str">
            <v>ALVENARIA ESTRUTURAL DE BLOCOS CERÂMICOS 14X19X29, (ESPESSURA DE 14 CM), UTILIZANDO COLHER DE PEDREIRO E ARGAMASSA DE ASSENTAMENTO COM PREPARO EM BETONEIRA. AF_03/2023</v>
          </cell>
          <cell r="C20" t="str">
            <v>M2</v>
          </cell>
          <cell r="D20">
            <v>114.66</v>
          </cell>
          <cell r="E20" t="str">
            <v>Alvenaria Estrutural - Blocos Cerâmicos</v>
          </cell>
          <cell r="F20" t="str">
            <v>SINAPI Jun/26</v>
          </cell>
        </row>
        <row r="21">
          <cell r="A21">
            <v>89307</v>
          </cell>
          <cell r="B21" t="str">
            <v>ALVENARIA ESTRUTURAL DE BLOCOS CERÂMICOS 14X19X29, (ESPESSURA DE 14 CM), UTILIZANDO COLHER DE PEDREIRO E ARGAMASSA DE ASSENTAMENTO COM PREPARO MANUAL. AF_03/2023</v>
          </cell>
          <cell r="C21" t="str">
            <v>M2</v>
          </cell>
          <cell r="D21">
            <v>118</v>
          </cell>
          <cell r="E21" t="str">
            <v>Alvenaria Estrutural - Blocos Cerâmicos</v>
          </cell>
          <cell r="F21" t="str">
            <v>SINAPI Jun/26</v>
          </cell>
        </row>
        <row r="22">
          <cell r="A22">
            <v>89290</v>
          </cell>
          <cell r="B22" t="str">
            <v>ALVENARIA ESTRUTURAL DE BLOCOS CERÂMICOS 14X19X29, (ESPESSURA DE 14 CM), UTILIZANDO PALHETA E ARGAMASSA DE ASSENTAMENTO COM PREPARO EM BETONEIRA. AF_03/2023</v>
          </cell>
          <cell r="C22" t="str">
            <v>M2</v>
          </cell>
          <cell r="D22">
            <v>93.51</v>
          </cell>
          <cell r="E22" t="str">
            <v>Alvenaria Estrutural - Blocos Cerâmicos</v>
          </cell>
          <cell r="F22" t="str">
            <v>SINAPI Jun/26</v>
          </cell>
        </row>
        <row r="23">
          <cell r="A23">
            <v>89291</v>
          </cell>
          <cell r="B23" t="str">
            <v>ALVENARIA ESTRUTURAL DE BLOCOS CERÂMICOS 14X19X29, (ESPESSURA DE 14 CM), UTILIZANDO PALHETA E ARGAMASSA DE ASSENTAMENTO COM PREPARO MANUAL. AF_03/2023</v>
          </cell>
          <cell r="C23" t="str">
            <v>M2</v>
          </cell>
          <cell r="D23">
            <v>96</v>
          </cell>
          <cell r="E23" t="str">
            <v>Alvenaria Estrutural - Blocos Cerâmicos</v>
          </cell>
          <cell r="F23" t="str">
            <v>SINAPI Jun/26</v>
          </cell>
        </row>
        <row r="24">
          <cell r="A24">
            <v>89298</v>
          </cell>
          <cell r="B24" t="str">
            <v>ALVENARIA ESTRUTURAL DE BLOCOS CERÂMICOS 14X19X39, (ESPESSURA DE 14 CM), UTILIZANDO COLHER DE PEDREIRO E ARGAMASSA DE ASSENTAMENTO COM PREPARO EM BETONEIRA. AF_03/2023</v>
          </cell>
          <cell r="C24" t="str">
            <v>M2</v>
          </cell>
          <cell r="D24">
            <v>97.37</v>
          </cell>
          <cell r="E24" t="str">
            <v>Alvenaria Estrutural - Blocos Cerâmicos</v>
          </cell>
          <cell r="F24" t="str">
            <v>SINAPI Jun/26</v>
          </cell>
        </row>
        <row r="25">
          <cell r="A25">
            <v>89299</v>
          </cell>
          <cell r="B25" t="str">
            <v>ALVENARIA ESTRUTURAL DE BLOCOS CERÂMICOS 14X19X39, (ESPESSURA DE 14 CM), UTILIZANDO COLHER DE PEDREIRO E ARGAMASSA DE ASSENTAMENTO COM PREPARO MANUAL. AF_03/2023</v>
          </cell>
          <cell r="C25" t="str">
            <v>M2</v>
          </cell>
          <cell r="D25">
            <v>100.37</v>
          </cell>
          <cell r="E25" t="str">
            <v>Alvenaria Estrutural - Blocos Cerâmicos</v>
          </cell>
          <cell r="F25" t="str">
            <v>SINAPI Jun/26</v>
          </cell>
        </row>
        <row r="26">
          <cell r="A26">
            <v>89282</v>
          </cell>
          <cell r="B26" t="str">
            <v>ALVENARIA ESTRUTURAL DE BLOCOS CERÂMICOS 14X19X39, (ESPESSURA DE 14 CM), UTILIZANDO PALHETA E ARGAMASSA DE ASSENTAMENTO COM PREPARO EM BETONEIRA. AF_03/2023</v>
          </cell>
          <cell r="C26" t="str">
            <v>M2</v>
          </cell>
          <cell r="D26">
            <v>82.62</v>
          </cell>
          <cell r="E26" t="str">
            <v>Alvenaria Estrutural - Blocos Cerâmicos</v>
          </cell>
          <cell r="F26" t="str">
            <v>SINAPI Jun/26</v>
          </cell>
        </row>
        <row r="27">
          <cell r="A27">
            <v>89283</v>
          </cell>
          <cell r="B27" t="str">
            <v>ALVENARIA ESTRUTURAL DE BLOCOS CERÂMICOS 14X19X39, (ESPESSURA DE 14 CM), UTILIZANDO PALHETA E ARGAMASSA DE ASSENTAMENTO COM PREPARO MANUAL. AF_03/2023</v>
          </cell>
          <cell r="C27" t="str">
            <v>M2</v>
          </cell>
          <cell r="D27">
            <v>84.87</v>
          </cell>
          <cell r="E27" t="str">
            <v>Alvenaria Estrutural - Blocos Cerâmicos</v>
          </cell>
          <cell r="F27" t="str">
            <v>SINAPI Jun/26</v>
          </cell>
        </row>
        <row r="28">
          <cell r="A28">
            <v>89480</v>
          </cell>
          <cell r="B28" t="str">
            <v>ALVENARIA DE BLOCOS DE CONCRETO ESTRUTURAL 14X19X29 CM (ESPESSURA 14 CM), FBK = 14 MPA, UTILIZANDO COLHER DE PEDREIRO. AF_10/2022</v>
          </cell>
          <cell r="C28" t="str">
            <v>M2</v>
          </cell>
          <cell r="D28">
            <v>187.79</v>
          </cell>
          <cell r="E28" t="str">
            <v>Alvenaria Estrutural - Blocos de Concreto</v>
          </cell>
          <cell r="F28" t="str">
            <v>SINAPI Jun/26</v>
          </cell>
        </row>
        <row r="29">
          <cell r="A29">
            <v>89464</v>
          </cell>
          <cell r="B29" t="str">
            <v>ALVENARIA DE BLOCOS DE CONCRETO ESTRUTURAL 14X19X29 CM (ESPESSURA 14 CM), FBK = 14,0 MPA, UTILIZANDO PALHETA. AF_10/2022</v>
          </cell>
          <cell r="C29" t="str">
            <v>M2</v>
          </cell>
          <cell r="D29">
            <v>161.33000000000001</v>
          </cell>
          <cell r="E29" t="str">
            <v>Alvenaria Estrutural - Blocos de Concreto</v>
          </cell>
          <cell r="F29" t="str">
            <v>SINAPI Jun/26</v>
          </cell>
        </row>
        <row r="30">
          <cell r="A30">
            <v>89478</v>
          </cell>
          <cell r="B30" t="str">
            <v>ALVENARIA DE BLOCOS DE CONCRETO ESTRUTURAL 14X19X29 CM (ESPESSURA 14 CM), FBK = 4,5 MPA, UTILIZANDO COLHER DE PEDREIRO. AF_10/2022</v>
          </cell>
          <cell r="C30" t="str">
            <v>M2</v>
          </cell>
          <cell r="D30">
            <v>162.75</v>
          </cell>
          <cell r="E30" t="str">
            <v>Alvenaria Estrutural - Blocos de Concreto</v>
          </cell>
          <cell r="F30" t="str">
            <v>SINAPI Jun/26</v>
          </cell>
        </row>
        <row r="31">
          <cell r="A31">
            <v>89462</v>
          </cell>
          <cell r="B31" t="str">
            <v>ALVENARIA DE BLOCOS DE CONCRETO ESTRUTURAL 14X19X29 CM (ESPESSURA 14 CM), FBK = 4,5 MPA, UTILIZANDO PALHETA. AF_10/2022</v>
          </cell>
          <cell r="C31" t="str">
            <v>M2</v>
          </cell>
          <cell r="D31">
            <v>137.69</v>
          </cell>
          <cell r="E31" t="str">
            <v>Alvenaria Estrutural - Blocos de Concreto</v>
          </cell>
          <cell r="F31" t="str">
            <v>SINAPI Jun/26</v>
          </cell>
        </row>
        <row r="32">
          <cell r="A32">
            <v>104444</v>
          </cell>
          <cell r="B32" t="str">
            <v>ALVENARIA DE BLOCOS DE CONCRETO ESTRUTURAL 14X19X29 CM (ESPESSURA 14 CM), FBK = 8 MPA, UTILIZANDO COLHER DE PEDREIRO. AF_10/2022</v>
          </cell>
          <cell r="C32" t="str">
            <v>M2</v>
          </cell>
          <cell r="D32">
            <v>0</v>
          </cell>
          <cell r="E32" t="str">
            <v>Alvenaria Estrutural - Blocos de Concreto</v>
          </cell>
          <cell r="F32" t="str">
            <v>SINAPI Jun/26</v>
          </cell>
        </row>
        <row r="33">
          <cell r="A33">
            <v>104442</v>
          </cell>
          <cell r="B33" t="str">
            <v>ALVENARIA DE BLOCOS DE CONCRETO ESTRUTURAL 14X19X29 CM (ESPESSURA 14 CM), FBK = 8 MPA, UTILIZANDO PALHETA. AF_10/2022</v>
          </cell>
          <cell r="C33" t="str">
            <v>M2</v>
          </cell>
          <cell r="D33">
            <v>0</v>
          </cell>
          <cell r="E33" t="str">
            <v>Alvenaria Estrutural - Blocos de Concreto</v>
          </cell>
          <cell r="F33" t="str">
            <v>SINAPI Jun/26</v>
          </cell>
        </row>
        <row r="34">
          <cell r="A34">
            <v>89472</v>
          </cell>
          <cell r="B34" t="str">
            <v>ALVENARIA DE BLOCOS DE CONCRETO ESTRUTURAL 14X19X39 CM (ESPESSURA 14 CM), FBK = 14 MPA, UTILIZANDO COLHER DE PEDREIRO. AF_10/2022</v>
          </cell>
          <cell r="C34" t="str">
            <v>M2</v>
          </cell>
          <cell r="D34">
            <v>140.54</v>
          </cell>
          <cell r="E34" t="str">
            <v>Alvenaria Estrutural - Blocos de Concreto</v>
          </cell>
          <cell r="F34" t="str">
            <v>SINAPI Jun/26</v>
          </cell>
        </row>
        <row r="35">
          <cell r="A35">
            <v>89455</v>
          </cell>
          <cell r="B35" t="str">
            <v>ALVENARIA DE BLOCOS DE CONCRETO ESTRUTURAL 14X19X39 CM (ESPESSURA 14 CM), FBK = 14 MPA, UTILIZANDO PALHETA. AF_10/2022</v>
          </cell>
          <cell r="C35" t="str">
            <v>M2</v>
          </cell>
          <cell r="D35">
            <v>124.2</v>
          </cell>
          <cell r="E35" t="str">
            <v>Alvenaria Estrutural - Blocos de Concreto</v>
          </cell>
          <cell r="F35" t="str">
            <v>SINAPI Jun/26</v>
          </cell>
        </row>
        <row r="36">
          <cell r="A36">
            <v>89470</v>
          </cell>
          <cell r="B36" t="str">
            <v>ALVENARIA DE BLOCOS DE CONCRETO ESTRUTURAL 14X19X39 CM (ESPESSURA 14 CM), FBK = 4,5 MPA, UTILIZANDO COLHER DE PEDREIRO. AF_10/2022</v>
          </cell>
          <cell r="C36" t="str">
            <v>M2</v>
          </cell>
          <cell r="D36">
            <v>117.94</v>
          </cell>
          <cell r="E36" t="str">
            <v>Alvenaria Estrutural - Blocos de Concreto</v>
          </cell>
          <cell r="F36" t="str">
            <v>SINAPI Jun/26</v>
          </cell>
        </row>
        <row r="37">
          <cell r="A37">
            <v>89453</v>
          </cell>
          <cell r="B37" t="str">
            <v>ALVENARIA DE BLOCOS DE CONCRETO ESTRUTURAL 14X19X39 CM (ESPESSURA 14 CM), FBK = 4,5 MPA, UTILIZANDO PALHETA. AF_10/2022</v>
          </cell>
          <cell r="C37" t="str">
            <v>M2</v>
          </cell>
          <cell r="D37">
            <v>102.99</v>
          </cell>
          <cell r="E37" t="str">
            <v>Alvenaria Estrutural - Blocos de Concreto</v>
          </cell>
          <cell r="F37" t="str">
            <v>SINAPI Jun/26</v>
          </cell>
        </row>
        <row r="38">
          <cell r="A38">
            <v>104443</v>
          </cell>
          <cell r="B38" t="str">
            <v>ALVENARIA DE BLOCOS DE CONCRETO ESTRUTURAL 14X19X39 CM (ESPESSURA 14 CM), FBK = 8 MPA, UTILIZANDO COLHER DE PEDREIRO. AF_10/2022</v>
          </cell>
          <cell r="C38" t="str">
            <v>M2</v>
          </cell>
          <cell r="D38">
            <v>0</v>
          </cell>
          <cell r="E38" t="str">
            <v>Alvenaria Estrutural - Blocos de Concreto</v>
          </cell>
          <cell r="F38" t="str">
            <v>SINAPI Jun/26</v>
          </cell>
        </row>
        <row r="39">
          <cell r="A39">
            <v>104441</v>
          </cell>
          <cell r="B39" t="str">
            <v>ALVENARIA DE BLOCOS DE CONCRETO ESTRUTURAL 14X19X39 CM (ESPESSURA 14 CM), FBK = 8 MPA, UTILIZANDO PALHETA. AF_10/2022</v>
          </cell>
          <cell r="C39" t="str">
            <v>M2</v>
          </cell>
          <cell r="D39">
            <v>0</v>
          </cell>
          <cell r="E39" t="str">
            <v>Alvenaria Estrutural - Blocos de Concreto</v>
          </cell>
          <cell r="F39" t="str">
            <v>SINAPI Jun/26</v>
          </cell>
        </row>
        <row r="40">
          <cell r="A40">
            <v>103354</v>
          </cell>
          <cell r="B40" t="str">
            <v>ALVENARIA DE VEDAÇÃO DE BLOCOS CERÂMICOS FURADOS NA HORIZONTAL DE 11,5X14X24 CM (ESPESSURA 11,5 CM) E ARGAMASSA DE ASSENTAMENTO COM PREPARO EM BETONEIRA. AF_12/2021</v>
          </cell>
          <cell r="C40" t="str">
            <v>M2</v>
          </cell>
          <cell r="D40">
            <v>108.64</v>
          </cell>
          <cell r="E40" t="str">
            <v>Alvenaria de Vedação</v>
          </cell>
          <cell r="F40" t="str">
            <v>SINAPI Jun/26</v>
          </cell>
        </row>
        <row r="41">
          <cell r="A41">
            <v>103355</v>
          </cell>
          <cell r="B41" t="str">
            <v>ALVENARIA DE VEDAÇÃO DE BLOCOS CERÂMICOS FURADOS NA HORIZONTAL DE 11,5X14X24 CM (ESPESSURA 11,5 CM) E ARGAMASSA DE ASSENTAMENTO COM PREPARO MANUAL. AF_12/2021</v>
          </cell>
          <cell r="C41" t="str">
            <v>M2</v>
          </cell>
          <cell r="D41">
            <v>110.61</v>
          </cell>
          <cell r="E41" t="str">
            <v>Alvenaria de Vedação</v>
          </cell>
          <cell r="F41" t="str">
            <v>SINAPI Jun/26</v>
          </cell>
        </row>
        <row r="42">
          <cell r="A42">
            <v>103330</v>
          </cell>
          <cell r="B42" t="str">
            <v>ALVENARIA DE VEDAÇÃO DE BLOCOS CERÂMICOS FURADOS NA HORIZONTAL DE 11,5X19X19 CM (ESPESSURA 11,5 CM) E ARGAMASSA DE ASSENTAMENTO COM PREPARO EM BETONEIRA. AF_12/2021</v>
          </cell>
          <cell r="C42" t="str">
            <v>M2</v>
          </cell>
          <cell r="D42">
            <v>99.82</v>
          </cell>
          <cell r="E42" t="str">
            <v>Alvenaria de Vedação</v>
          </cell>
          <cell r="F42" t="str">
            <v>SINAPI Jun/26</v>
          </cell>
        </row>
        <row r="43">
          <cell r="A43">
            <v>103331</v>
          </cell>
          <cell r="B43" t="str">
            <v>ALVENARIA DE VEDAÇÃO DE BLOCOS CERÂMICOS FURADOS NA HORIZONTAL DE 11,5X19X19 CM (ESPESSURA 11,5 CM) E ARGAMASSA DE ASSENTAMENTO COM PREPARO MANUAL. AF_12/2021</v>
          </cell>
          <cell r="C43" t="str">
            <v>M2</v>
          </cell>
          <cell r="D43">
            <v>101.67</v>
          </cell>
          <cell r="E43" t="str">
            <v>Alvenaria de Vedação</v>
          </cell>
          <cell r="F43" t="str">
            <v>SINAPI Jun/26</v>
          </cell>
        </row>
        <row r="44">
          <cell r="A44">
            <v>103358</v>
          </cell>
          <cell r="B44" t="str">
            <v>ALVENARIA DE VEDAÇÃO DE BLOCOS CERÂMICOS FURADOS NA HORIZONTAL DE 11,5X19X29 CM (ESPESSURA 11,5 CM) E ARGAMASSA DE ASSENTAMENTO COM PREPARO EM BETONEIRA. AF_12/2021</v>
          </cell>
          <cell r="C44" t="str">
            <v>M2</v>
          </cell>
          <cell r="D44">
            <v>83.83</v>
          </cell>
          <cell r="E44" t="str">
            <v>Alvenaria de Vedação</v>
          </cell>
          <cell r="F44" t="str">
            <v>SINAPI Jun/26</v>
          </cell>
        </row>
        <row r="45">
          <cell r="A45">
            <v>103359</v>
          </cell>
          <cell r="B45" t="str">
            <v>ALVENARIA DE VEDAÇÃO DE BLOCOS CERÂMICOS FURADOS NA HORIZONTAL DE 11,5X19X29 CM (ESPESSURA 11,5 CM) E ARGAMASSA DE ASSENTAMENTO COM PREPARO MANUAL. AF_12/2021</v>
          </cell>
          <cell r="C45" t="str">
            <v>M2</v>
          </cell>
          <cell r="D45">
            <v>85.4</v>
          </cell>
          <cell r="E45" t="str">
            <v>Alvenaria de Vedação</v>
          </cell>
          <cell r="F45" t="str">
            <v>SINAPI Jun/26</v>
          </cell>
        </row>
        <row r="46">
          <cell r="A46">
            <v>103366</v>
          </cell>
          <cell r="B46" t="str">
            <v>ALVENARIA DE VEDAÇÃO DE BLOCOS CERÂMICOS FURADOS NA HORIZONTAL DE 11,5X19X39 CM (ESPESSURA 11,5 CM) E ARGAMASSA DE ASSENTAMENTO COM PREPARO EM BETONEIRA. AF_12/2021</v>
          </cell>
          <cell r="C46" t="str">
            <v>M2</v>
          </cell>
          <cell r="D46">
            <v>72.17</v>
          </cell>
          <cell r="E46" t="str">
            <v>Alvenaria de Vedação</v>
          </cell>
          <cell r="F46" t="str">
            <v>SINAPI Jun/26</v>
          </cell>
        </row>
        <row r="47">
          <cell r="A47">
            <v>103367</v>
          </cell>
          <cell r="B47" t="str">
            <v>ALVENARIA DE VEDAÇÃO DE BLOCOS CERÂMICOS FURADOS NA HORIZONTAL DE 11,5X19X39 CM (ESPESSURA 11,5 CM) E ARGAMASSA DE ASSENTAMENTO COM PREPARO MANUAL. AF_12/2021</v>
          </cell>
          <cell r="C47" t="str">
            <v>M2</v>
          </cell>
          <cell r="D47">
            <v>73.59</v>
          </cell>
          <cell r="E47" t="str">
            <v>Alvenaria de Vedação</v>
          </cell>
          <cell r="F47" t="str">
            <v>SINAPI Jun/26</v>
          </cell>
        </row>
        <row r="48">
          <cell r="A48">
            <v>103360</v>
          </cell>
          <cell r="B48" t="str">
            <v>ALVENARIA DE VEDAÇÃO DE BLOCOS CERÂMICOS FURADOS NA HORIZONTAL DE 14X19X29 CM (ESPESSURA 14 CM) E ARGAMASSA DE ASSENTAMENTO COM PREPARO EM BETONEIRA. AF_12/2021</v>
          </cell>
          <cell r="C48" t="str">
            <v>M2</v>
          </cell>
          <cell r="D48">
            <v>98.08</v>
          </cell>
          <cell r="E48" t="str">
            <v>Alvenaria de Vedação</v>
          </cell>
          <cell r="F48" t="str">
            <v>SINAPI Jun/26</v>
          </cell>
        </row>
        <row r="49">
          <cell r="A49">
            <v>103361</v>
          </cell>
          <cell r="B49" t="str">
            <v>ALVENARIA DE VEDAÇÃO DE BLOCOS CERÂMICOS FURADOS NA HORIZONTAL DE 14X19X29 CM (ESPESSURA 14 CM) E ARGAMASSA DE ASSENTAMENTO COM PREPARO MANUAL. AF_12/2021</v>
          </cell>
          <cell r="C49" t="str">
            <v>M2</v>
          </cell>
          <cell r="D49">
            <v>100.07</v>
          </cell>
          <cell r="E49" t="str">
            <v>Alvenaria de Vedação</v>
          </cell>
          <cell r="F49" t="str">
            <v>SINAPI Jun/26</v>
          </cell>
        </row>
        <row r="50">
          <cell r="A50">
            <v>103368</v>
          </cell>
          <cell r="B50" t="str">
            <v>ALVENARIA DE VEDAÇÃO DE BLOCOS CERÂMICOS FURADOS NA HORIZONTAL DE 14X19X39 CM (ESPESSURA 14 CM) E ARGAMASSA DE ASSENTAMENTO COM PREPARO EM BETONEIRA. AF_12/2021</v>
          </cell>
          <cell r="C50" t="str">
            <v>M2</v>
          </cell>
          <cell r="D50">
            <v>82.03</v>
          </cell>
          <cell r="E50" t="str">
            <v>Alvenaria de Vedação</v>
          </cell>
          <cell r="F50" t="str">
            <v>SINAPI Jun/26</v>
          </cell>
        </row>
        <row r="51">
          <cell r="A51">
            <v>103369</v>
          </cell>
          <cell r="B51" t="str">
            <v>ALVENARIA DE VEDAÇÃO DE BLOCOS CERÂMICOS FURADOS NA HORIZONTAL DE 14X19X39 CM (ESPESSURA 14 CM) E ARGAMASSA DE ASSENTAMENTO COM PREPARO MANUAL. AF_12/2021</v>
          </cell>
          <cell r="C51" t="str">
            <v>M2</v>
          </cell>
          <cell r="D51">
            <v>83.82</v>
          </cell>
          <cell r="E51" t="str">
            <v>Alvenaria de Vedação</v>
          </cell>
          <cell r="F51" t="str">
            <v>SINAPI Jun/26</v>
          </cell>
        </row>
        <row r="52">
          <cell r="A52">
            <v>103334</v>
          </cell>
          <cell r="B52" t="str">
            <v>ALVENARIA DE VEDAÇÃO DE BLOCOS CERÂMICOS FURADOS NA HORIZONTAL DE 14X9X19 CM (ESPESSURA 14 CM, BLOCO DEITADO) E ARGAMASSA DE ASSENTAMENTO COM PREPARO EM BETONEIRA. AF_12/2021</v>
          </cell>
          <cell r="C52" t="str">
            <v>M2</v>
          </cell>
          <cell r="D52">
            <v>177.41</v>
          </cell>
          <cell r="E52" t="str">
            <v>Alvenaria de Vedação</v>
          </cell>
          <cell r="F52" t="str">
            <v>SINAPI Jun/26</v>
          </cell>
        </row>
        <row r="53">
          <cell r="A53">
            <v>103335</v>
          </cell>
          <cell r="B53" t="str">
            <v>ALVENARIA DE VEDAÇÃO DE BLOCOS CERÂMICOS FURADOS NA HORIZONTAL DE 14X9X19 CM (ESPESSURA 14 CM, BLOCO DEITADO) E ARGAMASSA DE ASSENTAMENTO COM PREPARO MANUAL. AF_12/2021</v>
          </cell>
          <cell r="C53" t="str">
            <v>M2</v>
          </cell>
          <cell r="D53">
            <v>180.86</v>
          </cell>
          <cell r="E53" t="str">
            <v>Alvenaria de Vedação</v>
          </cell>
          <cell r="F53" t="str">
            <v>SINAPI Jun/26</v>
          </cell>
        </row>
        <row r="54">
          <cell r="A54">
            <v>103362</v>
          </cell>
          <cell r="B54" t="str">
            <v>ALVENARIA DE VEDAÇÃO DE BLOCOS CERÂMICOS FURADOS NA HORIZONTAL DE 19X19X29 CM (ESPESSURA 19 CM) E ARGAMASSA DE ASSENTAMENTO COM PREPARO EM BETONEIRA. AF_12/2021</v>
          </cell>
          <cell r="C54" t="str">
            <v>M2</v>
          </cell>
          <cell r="D54">
            <v>118.08</v>
          </cell>
          <cell r="E54" t="str">
            <v>Alvenaria de Vedação</v>
          </cell>
          <cell r="F54" t="str">
            <v>SINAPI Jun/26</v>
          </cell>
        </row>
        <row r="55">
          <cell r="A55">
            <v>103363</v>
          </cell>
          <cell r="B55" t="str">
            <v>ALVENARIA DE VEDAÇÃO DE BLOCOS CERÂMICOS FURADOS NA HORIZONTAL DE 19X19X29 CM (ESPESSURA 19 CM) E ARGAMASSA DE ASSENTAMENTO COM PREPARO MANUAL. AF_12/2021</v>
          </cell>
          <cell r="C55" t="str">
            <v>M2</v>
          </cell>
          <cell r="D55">
            <v>120.31</v>
          </cell>
          <cell r="E55" t="str">
            <v>Alvenaria de Vedação</v>
          </cell>
          <cell r="F55" t="str">
            <v>SINAPI Jun/26</v>
          </cell>
        </row>
        <row r="56">
          <cell r="A56">
            <v>103370</v>
          </cell>
          <cell r="B56" t="str">
            <v>ALVENARIA DE VEDAÇÃO DE BLOCOS CERÂMICOS FURADOS NA HORIZONTAL DE 19X19X39 CM (ESPESSURA 19 CM) E ARGAMASSA DE ASSENTAMENTO COM PREPARO EM BETONEIRA. AF_12/2021</v>
          </cell>
          <cell r="C56" t="str">
            <v>M2</v>
          </cell>
          <cell r="D56">
            <v>102.59</v>
          </cell>
          <cell r="E56" t="str">
            <v>Alvenaria de Vedação</v>
          </cell>
          <cell r="F56" t="str">
            <v>SINAPI Jun/26</v>
          </cell>
        </row>
        <row r="57">
          <cell r="A57">
            <v>103371</v>
          </cell>
          <cell r="B57" t="str">
            <v>ALVENARIA DE VEDAÇÃO DE BLOCOS CERÂMICOS FURADOS NA HORIZONTAL DE 19X19X39 CM (ESPESSURA 19 CM) E ARGAMASSA DE ASSENTAMENTO COM PREPARO MANUAL. AF_12/2021</v>
          </cell>
          <cell r="C57" t="str">
            <v>M2</v>
          </cell>
          <cell r="D57">
            <v>104.61</v>
          </cell>
          <cell r="E57" t="str">
            <v>Alvenaria de Vedação</v>
          </cell>
          <cell r="F57" t="str">
            <v>SINAPI Jun/26</v>
          </cell>
        </row>
        <row r="58">
          <cell r="A58">
            <v>103332</v>
          </cell>
          <cell r="B58" t="str">
            <v>ALVENARIA DE VEDAÇÃO DE BLOCOS CERÂMICOS FURADOS NA HORIZONTAL DE 9X14X19 CM (ESPESSURA 9 CM) E ARGAMASSA DE ASSENTAMENTO COM PREPARO EM BETONEIRA. AF_12/2021</v>
          </cell>
          <cell r="C58" t="str">
            <v>M2</v>
          </cell>
          <cell r="D58">
            <v>151.25</v>
          </cell>
          <cell r="E58" t="str">
            <v>Alvenaria de Vedação</v>
          </cell>
          <cell r="F58" t="str">
            <v>SINAPI Jun/26</v>
          </cell>
        </row>
        <row r="59">
          <cell r="A59">
            <v>103333</v>
          </cell>
          <cell r="B59" t="str">
            <v>ALVENARIA DE VEDAÇÃO DE BLOCOS CERÂMICOS FURADOS NA HORIZONTAL DE 9X14X19 CM (ESPESSURA 9 CM) E ARGAMASSA DE ASSENTAMENTO COM PREPARO MANUAL. AF_12/2021</v>
          </cell>
          <cell r="C59" t="str">
            <v>M2</v>
          </cell>
          <cell r="D59">
            <v>153.24</v>
          </cell>
          <cell r="E59" t="str">
            <v>Alvenaria de Vedação</v>
          </cell>
          <cell r="F59" t="str">
            <v>SINAPI Jun/26</v>
          </cell>
        </row>
        <row r="60">
          <cell r="A60">
            <v>103352</v>
          </cell>
          <cell r="B60" t="str">
            <v>ALVENARIA DE VEDAÇÃO DE BLOCOS CERÂMICOS FURADOS NA HORIZONTAL DE 9X14X24 CM (ESPESSURA 9 CM) E ARGAMASSA DE ASSENTAMENTO COM PREPARO EM BETONEIRA. AF_12/2021</v>
          </cell>
          <cell r="C60" t="str">
            <v>M2</v>
          </cell>
          <cell r="D60">
            <v>128.74</v>
          </cell>
          <cell r="E60" t="str">
            <v>Alvenaria de Vedação</v>
          </cell>
          <cell r="F60" t="str">
            <v>SINAPI Jun/26</v>
          </cell>
        </row>
        <row r="61">
          <cell r="A61">
            <v>103353</v>
          </cell>
          <cell r="B61" t="str">
            <v>ALVENARIA DE VEDAÇÃO DE BLOCOS CERÂMICOS FURADOS NA HORIZONTAL DE 9X14X24 CM (ESPESSURA 9 CM) E ARGAMASSA DE ASSENTAMENTO COM PREPARO MANUAL. AF_12/2021</v>
          </cell>
          <cell r="C61" t="str">
            <v>M2</v>
          </cell>
          <cell r="D61">
            <v>130.57</v>
          </cell>
          <cell r="E61" t="str">
            <v>Alvenaria de Vedação</v>
          </cell>
          <cell r="F61" t="str">
            <v>SINAPI Jun/26</v>
          </cell>
        </row>
        <row r="62">
          <cell r="A62">
            <v>103328</v>
          </cell>
          <cell r="B62" t="str">
            <v>ALVENARIA DE VEDAÇÃO DE BLOCOS CERÂMICOS FURADOS NA HORIZONTAL DE 9X19X19 CM (ESPESSURA 9 CM) E ARGAMASSA DE ASSENTAMENTO COM PREPARO EM BETONEIRA. AF_12/2021</v>
          </cell>
          <cell r="C62" t="str">
            <v>M2</v>
          </cell>
          <cell r="D62">
            <v>117.39</v>
          </cell>
          <cell r="E62" t="str">
            <v>Alvenaria de Vedação</v>
          </cell>
          <cell r="F62" t="str">
            <v>SINAPI Jun/26</v>
          </cell>
        </row>
        <row r="63">
          <cell r="A63">
            <v>103329</v>
          </cell>
          <cell r="B63" t="str">
            <v>ALVENARIA DE VEDAÇÃO DE BLOCOS CERÂMICOS FURADOS NA HORIZONTAL DE 9X19X19 CM (ESPESSURA 9 CM) E ARGAMASSA DE ASSENTAMENTO COM PREPARO MANUAL. AF_12/2021</v>
          </cell>
          <cell r="C63" t="str">
            <v>M2</v>
          </cell>
          <cell r="D63">
            <v>119.11</v>
          </cell>
          <cell r="E63" t="str">
            <v>Alvenaria de Vedação</v>
          </cell>
          <cell r="F63" t="str">
            <v>SINAPI Jun/26</v>
          </cell>
        </row>
        <row r="64">
          <cell r="A64">
            <v>103356</v>
          </cell>
          <cell r="B64" t="str">
            <v>ALVENARIA DE VEDAÇÃO DE BLOCOS CERÂMICOS FURADOS NA HORIZONTAL DE 9X19X29 CM (ESPESSURA 9 CM) E ARGAMASSA DE ASSENTAMENTO COM PREPARO EM BETONEIRA. AF_12/2021</v>
          </cell>
          <cell r="C64" t="str">
            <v>M2</v>
          </cell>
          <cell r="D64">
            <v>72.680000000000007</v>
          </cell>
          <cell r="E64" t="str">
            <v>Alvenaria de Vedação</v>
          </cell>
          <cell r="F64" t="str">
            <v>SINAPI Jun/26</v>
          </cell>
        </row>
        <row r="65">
          <cell r="A65">
            <v>103357</v>
          </cell>
          <cell r="B65" t="str">
            <v>ALVENARIA DE VEDAÇÃO DE BLOCOS CERÂMICOS FURADOS NA HORIZONTAL DE 9X19X29 CM (ESPESSURA 9 CM) E ARGAMASSA DE ASSENTAMENTO COM PREPARO MANUAL. AF_12/2021</v>
          </cell>
          <cell r="C65" t="str">
            <v>M2</v>
          </cell>
          <cell r="D65">
            <v>74.13</v>
          </cell>
          <cell r="E65" t="str">
            <v>Alvenaria de Vedação</v>
          </cell>
          <cell r="F65" t="str">
            <v>SINAPI Jun/26</v>
          </cell>
        </row>
        <row r="66">
          <cell r="A66">
            <v>103364</v>
          </cell>
          <cell r="B66" t="str">
            <v>ALVENARIA DE VEDAÇÃO DE BLOCOS CERÂMICOS FURADOS NA HORIZONTAL DE 9X19X39 CM (ESPESSURA 9 CM) E ARGAMASSA DE ASSENTAMENTO COM PREPARO EM BETONEIRA. AF_12/2021</v>
          </cell>
          <cell r="C66" t="str">
            <v>M2</v>
          </cell>
          <cell r="D66">
            <v>60.03</v>
          </cell>
          <cell r="E66" t="str">
            <v>Alvenaria de Vedação</v>
          </cell>
          <cell r="F66" t="str">
            <v>SINAPI Jun/26</v>
          </cell>
        </row>
        <row r="67">
          <cell r="A67">
            <v>103365</v>
          </cell>
          <cell r="B67" t="str">
            <v>ALVENARIA DE VEDAÇÃO DE BLOCOS CERÂMICOS FURADOS NA HORIZONTAL DE 9X19X39 CM (ESPESSURA 9 CM) E ARGAMASSA DE ASSENTAMENTO COM PREPARO MANUAL. AF_12/2021</v>
          </cell>
          <cell r="C67" t="str">
            <v>M2</v>
          </cell>
          <cell r="D67">
            <v>61.1</v>
          </cell>
          <cell r="E67" t="str">
            <v>Alvenaria de Vedação</v>
          </cell>
          <cell r="F67" t="str">
            <v>SINAPI Jun/26</v>
          </cell>
        </row>
        <row r="68">
          <cell r="A68">
            <v>103350</v>
          </cell>
          <cell r="B68" t="str">
            <v>ALVENARIA DE VEDAÇÃO DE BLOCOS CERÂMICOS FURADOS NA HORIZONTAL DE 9X9X19 CM (ESPESSURA 9 CM) E ARGAMASSA DE ASSENTAMENTO COM PREPARO EM BETONEIRA. AF_12/2021</v>
          </cell>
          <cell r="C68" t="str">
            <v>M2</v>
          </cell>
          <cell r="D68">
            <v>218.27</v>
          </cell>
          <cell r="E68" t="str">
            <v>Alvenaria de Vedação</v>
          </cell>
          <cell r="F68" t="str">
            <v>SINAPI Jun/26</v>
          </cell>
        </row>
        <row r="69">
          <cell r="A69">
            <v>103351</v>
          </cell>
          <cell r="B69" t="str">
            <v>ALVENARIA DE VEDAÇÃO DE BLOCOS CERÂMICOS FURADOS NA HORIZONTAL DE 9X9X19 CM (ESPESSURA 9 CM) E ARGAMASSA DE ASSENTAMENTO COM PREPARO MANUAL. AF_12/2021</v>
          </cell>
          <cell r="C69" t="str">
            <v>M2</v>
          </cell>
          <cell r="D69">
            <v>220.81</v>
          </cell>
          <cell r="E69" t="str">
            <v>Alvenaria de Vedação</v>
          </cell>
          <cell r="F69" t="str">
            <v>SINAPI Jun/26</v>
          </cell>
        </row>
        <row r="70">
          <cell r="A70">
            <v>103344</v>
          </cell>
          <cell r="B70" t="str">
            <v>ALVENARIA DE VEDAÇÃO DE BLOCOS CERÂMICOS FURADOS NA VERTICAL DE 11,5X19X29 CM (ESPESSURA 11,5 CM) E ARGAMASSA DE ASSENTAMENTO COM PREPARO EM BETONEIRA. AF_12/2021</v>
          </cell>
          <cell r="C70" t="str">
            <v>M2</v>
          </cell>
          <cell r="D70">
            <v>97.16</v>
          </cell>
          <cell r="E70" t="str">
            <v>Alvenaria de Vedação</v>
          </cell>
          <cell r="F70" t="str">
            <v>SINAPI Jun/26</v>
          </cell>
        </row>
        <row r="71">
          <cell r="A71">
            <v>103345</v>
          </cell>
          <cell r="B71" t="str">
            <v>ALVENARIA DE VEDAÇÃO DE BLOCOS CERÂMICOS FURADOS NA VERTICAL DE 11,5X19X29 CM (ESPESSURA 11,5 CM) E ARGAMASSA DE ASSENTAMENTO COM PREPARO MANUAL. AF_12/2021</v>
          </cell>
          <cell r="C71" t="str">
            <v>M2</v>
          </cell>
          <cell r="D71">
            <v>99.46</v>
          </cell>
          <cell r="E71" t="str">
            <v>Alvenaria de Vedação</v>
          </cell>
          <cell r="F71" t="str">
            <v>SINAPI Jun/26</v>
          </cell>
        </row>
        <row r="72">
          <cell r="A72">
            <v>103348</v>
          </cell>
          <cell r="B72" t="str">
            <v>ALVENARIA DE VEDAÇÃO DE BLOCOS CERÂMICOS FURADOS NA VERTICAL DE 11,5X19X39 CM (ESPESSURA 11,5 CM) E ARGAMASSA DE ASSENTAMENTO COM PREPARO EM BETONEIRA. AF_12/2021</v>
          </cell>
          <cell r="C72" t="str">
            <v>M2</v>
          </cell>
          <cell r="D72">
            <v>81.08</v>
          </cell>
          <cell r="E72" t="str">
            <v>Alvenaria de Vedação</v>
          </cell>
          <cell r="F72" t="str">
            <v>SINAPI Jun/26</v>
          </cell>
        </row>
        <row r="73">
          <cell r="A73">
            <v>103349</v>
          </cell>
          <cell r="B73" t="str">
            <v>ALVENARIA DE VEDAÇÃO DE BLOCOS CERÂMICOS FURADOS NA VERTICAL DE 11,5X19X39 CM (ESPESSURA 11,5 CM) E ARGAMASSA DE ASSENTAMENTO COM PREPARO MANUAL. AF_12/2021</v>
          </cell>
          <cell r="C73" t="str">
            <v>M2</v>
          </cell>
          <cell r="D73">
            <v>83.18</v>
          </cell>
          <cell r="E73" t="str">
            <v>Alvenaria de Vedação</v>
          </cell>
          <cell r="F73" t="str">
            <v>SINAPI Jun/26</v>
          </cell>
        </row>
        <row r="74">
          <cell r="A74">
            <v>103346</v>
          </cell>
          <cell r="B74" t="str">
            <v>ALVENARIA DE VEDAÇÃO DE BLOCOS CERÂMICOS FURADOS NA VERTICAL DE 14X19X29 CM (ESPESSURA 14 CM) E ARGAMASSA DE ASSENTAMENTO COM PREPARO EM BETONEIRA. AF_12/2021</v>
          </cell>
          <cell r="C74" t="str">
            <v>M2</v>
          </cell>
          <cell r="D74">
            <v>108.61</v>
          </cell>
          <cell r="E74" t="str">
            <v>Alvenaria de Vedação</v>
          </cell>
          <cell r="F74" t="str">
            <v>SINAPI Jun/26</v>
          </cell>
        </row>
        <row r="75">
          <cell r="A75">
            <v>103347</v>
          </cell>
          <cell r="B75" t="str">
            <v>ALVENARIA DE VEDAÇÃO DE BLOCOS CERÂMICOS FURADOS NA VERTICAL DE 14X19X29 CM (ESPESSURA 14 CM) E ARGAMASSA DE ASSENTAMENTO COM PREPARO MANUAL. AF_12/2021</v>
          </cell>
          <cell r="C75" t="str">
            <v>M2</v>
          </cell>
          <cell r="D75">
            <v>111.07</v>
          </cell>
          <cell r="E75" t="str">
            <v>Alvenaria de Vedação</v>
          </cell>
          <cell r="F75" t="str">
            <v>SINAPI Jun/26</v>
          </cell>
        </row>
        <row r="76">
          <cell r="A76">
            <v>103324</v>
          </cell>
          <cell r="B76" t="str">
            <v>ALVENARIA DE VEDAÇÃO DE BLOCOS CERÂMICOS FURADOS NA VERTICAL DE 14X19X39 CM (ESPESSURA 14 CM) E ARGAMASSA DE ASSENTAMENTO COM PREPARO EM BETONEIRA. AF_12/2021</v>
          </cell>
          <cell r="C76" t="str">
            <v>M2</v>
          </cell>
          <cell r="D76">
            <v>92.1</v>
          </cell>
          <cell r="E76" t="str">
            <v>Alvenaria de Vedação</v>
          </cell>
          <cell r="F76" t="str">
            <v>SINAPI Jun/26</v>
          </cell>
        </row>
        <row r="77">
          <cell r="A77">
            <v>103325</v>
          </cell>
          <cell r="B77" t="str">
            <v>ALVENARIA DE VEDAÇÃO DE BLOCOS CERÂMICOS FURADOS NA VERTICAL DE 14X19X39 CM (ESPESSURA 14 CM) E ARGAMASSA DE ASSENTAMENTO COM PREPARO MANUAL. AF_12/2021</v>
          </cell>
          <cell r="C77" t="str">
            <v>M2</v>
          </cell>
          <cell r="D77">
            <v>94.33</v>
          </cell>
          <cell r="E77" t="str">
            <v>Alvenaria de Vedação</v>
          </cell>
          <cell r="F77" t="str">
            <v>SINAPI Jun/26</v>
          </cell>
        </row>
        <row r="78">
          <cell r="A78">
            <v>103326</v>
          </cell>
          <cell r="B78" t="str">
            <v>ALVENARIA DE VEDAÇÃO DE BLOCOS CERÂMICOS FURADOS NA VERTICAL DE 19X19X39 CM (ESPESSURA 19 CM) E ARGAMASSA DE ASSENTAMENTO COM PREPARO EM BETONEIRA. AF_12/2021</v>
          </cell>
          <cell r="C78" t="str">
            <v>M2</v>
          </cell>
          <cell r="D78">
            <v>108.19</v>
          </cell>
          <cell r="E78" t="str">
            <v>Alvenaria de Vedação</v>
          </cell>
          <cell r="F78" t="str">
            <v>SINAPI Jun/26</v>
          </cell>
        </row>
        <row r="79">
          <cell r="A79">
            <v>103327</v>
          </cell>
          <cell r="B79" t="str">
            <v>ALVENARIA DE VEDAÇÃO DE BLOCOS CERÂMICOS FURADOS NA VERTICAL DE 19X19X39 CM (ESPESSURA 19 CM) E ARGAMASSA DE ASSENTAMENTO COM PREPARO MANUAL. AF_12/2021</v>
          </cell>
          <cell r="C79" t="str">
            <v>M2</v>
          </cell>
          <cell r="D79">
            <v>110.79</v>
          </cell>
          <cell r="E79" t="str">
            <v>Alvenaria de Vedação</v>
          </cell>
          <cell r="F79" t="str">
            <v>SINAPI Jun/26</v>
          </cell>
        </row>
        <row r="80">
          <cell r="A80">
            <v>103322</v>
          </cell>
          <cell r="B80" t="str">
            <v>ALVENARIA DE VEDAÇÃO DE BLOCOS CERÂMICOS FURADOS NA VERTICAL DE 9X19X39 CM (ESPESSURA 9 CM) E ARGAMASSA DE ASSENTAMENTO COM PREPARO EM BETONEIRA. AF_12/2021</v>
          </cell>
          <cell r="C80" t="str">
            <v>M2</v>
          </cell>
          <cell r="D80">
            <v>68.37</v>
          </cell>
          <cell r="E80" t="str">
            <v>Alvenaria de Vedação</v>
          </cell>
          <cell r="F80" t="str">
            <v>SINAPI Jun/26</v>
          </cell>
        </row>
        <row r="81">
          <cell r="A81">
            <v>103323</v>
          </cell>
          <cell r="B81" t="str">
            <v>ALVENARIA DE VEDAÇÃO DE BLOCOS CERÂMICOS FURADOS NA VERTICAL DE 9X19X39 CM (ESPESSURA 9 CM) E ARGAMASSA DE ASSENTAMENTO COM PREPARO MANUAL. AF_12/2021</v>
          </cell>
          <cell r="C81" t="str">
            <v>M2</v>
          </cell>
          <cell r="D81">
            <v>70.34</v>
          </cell>
          <cell r="E81" t="str">
            <v>Alvenaria de Vedação</v>
          </cell>
          <cell r="F81" t="str">
            <v>SINAPI Jun/26</v>
          </cell>
        </row>
        <row r="82">
          <cell r="A82">
            <v>103338</v>
          </cell>
          <cell r="B82" t="str">
            <v>ALVENARIA DE VEDAÇÃO DE BLOCOS VAZADOS DE CONCRETO APARENTE DE 14X19X39 CM (ESPESSURA 14 CM) E ARGAMASSA DE ASSENTAMENTO COM PREPARO EM BETONEIRA. AF_12/2021</v>
          </cell>
          <cell r="C82" t="str">
            <v>M2</v>
          </cell>
          <cell r="D82">
            <v>137.31</v>
          </cell>
          <cell r="E82" t="str">
            <v>Alvenaria de Vedação</v>
          </cell>
          <cell r="F82" t="str">
            <v>SINAPI Jun/26</v>
          </cell>
        </row>
        <row r="83">
          <cell r="A83">
            <v>103339</v>
          </cell>
          <cell r="B83" t="str">
            <v>ALVENARIA DE VEDAÇÃO DE BLOCOS VAZADOS DE CONCRETO APARENTE DE 14X19X39 CM (ESPESSURA 14 CM) E ARGAMASSA DE ASSENTAMENTO COM PREPARO MANUAL. AF_12/2021</v>
          </cell>
          <cell r="C83" t="str">
            <v>M2</v>
          </cell>
          <cell r="D83">
            <v>139.24</v>
          </cell>
          <cell r="E83" t="str">
            <v>Alvenaria de Vedação</v>
          </cell>
          <cell r="F83" t="str">
            <v>SINAPI Jun/26</v>
          </cell>
        </row>
        <row r="84">
          <cell r="A84">
            <v>103340</v>
          </cell>
          <cell r="B84" t="str">
            <v>ALVENARIA DE VEDAÇÃO DE BLOCOS VAZADOS DE CONCRETO APARENTE DE 19X19X39 CM (ESPESSURA 19 CM) E ARGAMASSA DE ASSENTAMENTO COM PREPARO EM BETONEIRA. AF_12/2021</v>
          </cell>
          <cell r="C84" t="str">
            <v>M2</v>
          </cell>
          <cell r="D84">
            <v>165.03</v>
          </cell>
          <cell r="E84" t="str">
            <v>Alvenaria de Vedação</v>
          </cell>
          <cell r="F84" t="str">
            <v>SINAPI Jun/26</v>
          </cell>
        </row>
        <row r="85">
          <cell r="A85">
            <v>103341</v>
          </cell>
          <cell r="B85" t="str">
            <v>ALVENARIA DE VEDAÇÃO DE BLOCOS VAZADOS DE CONCRETO APARENTE DE 19X19X39 CM (ESPESSURA 19 CM) E ARGAMASSA DE ASSENTAMENTO COM PREPARO MANUAL. AF_12/2021</v>
          </cell>
          <cell r="C85" t="str">
            <v>M2</v>
          </cell>
          <cell r="D85">
            <v>167.45</v>
          </cell>
          <cell r="E85" t="str">
            <v>Alvenaria de Vedação</v>
          </cell>
          <cell r="F85" t="str">
            <v>SINAPI Jun/26</v>
          </cell>
        </row>
        <row r="86">
          <cell r="A86">
            <v>103336</v>
          </cell>
          <cell r="B86" t="str">
            <v>ALVENARIA DE VEDAÇÃO DE BLOCOS VAZADOS DE CONCRETO APARENTE DE 9X19X39 CM (ESPESSURA 9 CM) E ARGAMASSA DE ASSENTAMENTO COM PREPARO EM BETONEIRA. AF_12/2021</v>
          </cell>
          <cell r="C86" t="str">
            <v>M2</v>
          </cell>
          <cell r="D86">
            <v>104.08</v>
          </cell>
          <cell r="E86" t="str">
            <v>Alvenaria de Vedação</v>
          </cell>
          <cell r="F86" t="str">
            <v>SINAPI Jun/26</v>
          </cell>
        </row>
        <row r="87">
          <cell r="A87">
            <v>103337</v>
          </cell>
          <cell r="B87" t="str">
            <v>ALVENARIA DE VEDAÇÃO DE BLOCOS VAZADOS DE CONCRETO APARENTE DE 9X19X39 CM (ESPESSURA 9 CM) E ARGAMASSA DE ASSENTAMENTO COM PREPARO MANUAL. AF_12/2021</v>
          </cell>
          <cell r="C87" t="str">
            <v>M2</v>
          </cell>
          <cell r="D87">
            <v>105.73</v>
          </cell>
          <cell r="E87" t="str">
            <v>Alvenaria de Vedação</v>
          </cell>
          <cell r="F87" t="str">
            <v>SINAPI Jun/26</v>
          </cell>
        </row>
        <row r="88">
          <cell r="A88">
            <v>103342</v>
          </cell>
          <cell r="B88" t="str">
            <v>ALVENARIA DE VEDAÇÃO DE BLOCOS VAZADOS DE CONCRETO DE 14X19X29 CM (ESPESSURA 14 CM) E ARGAMASSA DE ASSENTAMENTO COM PREPARO EM BETONEIRA. AF_12/2021</v>
          </cell>
          <cell r="C88" t="str">
            <v>M2</v>
          </cell>
          <cell r="D88">
            <v>138.97</v>
          </cell>
          <cell r="E88" t="str">
            <v>Alvenaria de Vedação</v>
          </cell>
          <cell r="F88" t="str">
            <v>SINAPI Jun/26</v>
          </cell>
        </row>
        <row r="89">
          <cell r="A89">
            <v>103343</v>
          </cell>
          <cell r="B89" t="str">
            <v>ALVENARIA DE VEDAÇÃO DE BLOCOS VAZADOS DE CONCRETO DE 14X19X29 CM (ESPESSURA 14 CM) E ARGAMASSA DE ASSENTAMENTO COM PREPARO MANUAL. AF_12/2021</v>
          </cell>
          <cell r="C89" t="str">
            <v>M2</v>
          </cell>
          <cell r="D89">
            <v>141.1</v>
          </cell>
          <cell r="E89" t="str">
            <v>Alvenaria de Vedação</v>
          </cell>
          <cell r="F89" t="str">
            <v>SINAPI Jun/26</v>
          </cell>
        </row>
        <row r="90">
          <cell r="A90">
            <v>103318</v>
          </cell>
          <cell r="B90" t="str">
            <v>ALVENARIA DE VEDAÇÃO DE BLOCOS VAZADOS DE CONCRETO DE 14X19X39 CM (ESPESSURA 14 CM) E ARGAMASSA DE ASSENTAMENTO COM PREPARO EM BETONEIRA. AF_12/2021</v>
          </cell>
          <cell r="C90" t="str">
            <v>M2</v>
          </cell>
          <cell r="D90">
            <v>119.15</v>
          </cell>
          <cell r="E90" t="str">
            <v>Alvenaria de Vedação</v>
          </cell>
          <cell r="F90" t="str">
            <v>SINAPI Jun/26</v>
          </cell>
        </row>
        <row r="91">
          <cell r="A91">
            <v>103319</v>
          </cell>
          <cell r="B91" t="str">
            <v>ALVENARIA DE VEDAÇÃO DE BLOCOS VAZADOS DE CONCRETO DE 14X19X39 CM (ESPESSURA 14 CM) E ARGAMASSA DE ASSENTAMENTO COM PREPARO MANUAL. AF_12/2021</v>
          </cell>
          <cell r="C91" t="str">
            <v>M2</v>
          </cell>
          <cell r="D91">
            <v>121.08</v>
          </cell>
          <cell r="E91" t="str">
            <v>Alvenaria de Vedação</v>
          </cell>
          <cell r="F91" t="str">
            <v>SINAPI Jun/26</v>
          </cell>
        </row>
        <row r="92">
          <cell r="A92">
            <v>103320</v>
          </cell>
          <cell r="B92" t="str">
            <v>ALVENARIA DE VEDAÇÃO DE BLOCOS VAZADOS DE CONCRETO DE 19X19X39 CM (ESPESSURA 19 CM) E ARGAMASSA DE ASSENTAMENTO COM PREPARO EM BETONEIRA. AF_12/2021</v>
          </cell>
          <cell r="C92" t="str">
            <v>M2</v>
          </cell>
          <cell r="D92">
            <v>142.4</v>
          </cell>
          <cell r="E92" t="str">
            <v>Alvenaria de Vedação</v>
          </cell>
          <cell r="F92" t="str">
            <v>SINAPI Jun/26</v>
          </cell>
        </row>
        <row r="93">
          <cell r="A93">
            <v>103321</v>
          </cell>
          <cell r="B93" t="str">
            <v>ALVENARIA DE VEDAÇÃO DE BLOCOS VAZADOS DE CONCRETO DE 19X19X39 CM (ESPESSURA 19 CM) E ARGAMASSA DE ASSENTAMENTO COM PREPARO MANUAL. AF_12/2021</v>
          </cell>
          <cell r="C93" t="str">
            <v>M2</v>
          </cell>
          <cell r="D93">
            <v>144.82</v>
          </cell>
          <cell r="E93" t="str">
            <v>Alvenaria de Vedação</v>
          </cell>
          <cell r="F93" t="str">
            <v>SINAPI Jun/26</v>
          </cell>
        </row>
        <row r="94">
          <cell r="A94">
            <v>103316</v>
          </cell>
          <cell r="B94" t="str">
            <v>ALVENARIA DE VEDAÇÃO DE BLOCOS VAZADOS DE CONCRETO DE 9X19X39 CM (ESPESSURA 9 CM) E ARGAMASSA DE ASSENTAMENTO COM PREPARO EM BETONEIRA. AF_12/2021</v>
          </cell>
          <cell r="C94" t="str">
            <v>M2</v>
          </cell>
          <cell r="D94">
            <v>91.53</v>
          </cell>
          <cell r="E94" t="str">
            <v>Alvenaria de Vedação</v>
          </cell>
          <cell r="F94" t="str">
            <v>SINAPI Jun/26</v>
          </cell>
        </row>
        <row r="95">
          <cell r="A95">
            <v>103317</v>
          </cell>
          <cell r="B95" t="str">
            <v>ALVENARIA DE VEDAÇÃO DE BLOCOS VAZADOS DE CONCRETO DE 9X19X39 CM (ESPESSURA 9 CM) E ARGAMASSA DE ASSENTAMENTO COM PREPARO MANUAL. AF_12/2021</v>
          </cell>
          <cell r="C95" t="str">
            <v>M2</v>
          </cell>
          <cell r="D95">
            <v>93.18</v>
          </cell>
          <cell r="E95" t="str">
            <v>Alvenaria de Vedação</v>
          </cell>
          <cell r="F95" t="str">
            <v>SINAPI Jun/26</v>
          </cell>
        </row>
        <row r="96">
          <cell r="A96">
            <v>101166</v>
          </cell>
          <cell r="B96" t="str">
            <v>ALVENARIA DE EMBASAMENTO COM BLOCO ESTRUTURAL DE CERÂMICA, DE 14X19X29CM E ARGAMASSA DE ASSENTAMENTO COM PREPARO EM BETONEIRA. AF_05/2020</v>
          </cell>
          <cell r="C96" t="str">
            <v>M3</v>
          </cell>
          <cell r="D96">
            <v>789.31</v>
          </cell>
          <cell r="E96" t="str">
            <v>Alvenarias Diversas</v>
          </cell>
          <cell r="F96" t="str">
            <v>SINAPI Jun/26</v>
          </cell>
        </row>
        <row r="97">
          <cell r="A97">
            <v>101165</v>
          </cell>
          <cell r="B97" t="str">
            <v>ALVENARIA DE EMBASAMENTO COM BLOCO ESTRUTURAL DE CONCRETO, DE 14X19X29CM E ARGAMASSA DE ASSENTAMENTO COM PREPARO EM BETONEIRA. AF_05/2020</v>
          </cell>
          <cell r="C97" t="str">
            <v>M3</v>
          </cell>
          <cell r="D97">
            <v>1190.04</v>
          </cell>
          <cell r="E97" t="str">
            <v>Alvenarias Diversas</v>
          </cell>
          <cell r="F97" t="str">
            <v>SINAPI Jun/26</v>
          </cell>
        </row>
        <row r="98">
          <cell r="A98">
            <v>101163</v>
          </cell>
          <cell r="B98" t="str">
            <v>ALVENARIA DE VEDAÇÃO COM BLOCO DE VIDRO VAZADO, TIPO VENEZIANA, DE 6X20X20CM E ARGAMASSA DE ASSENTAMENTO COM PREPARO EM BETONEIRA. AF_05/2020</v>
          </cell>
          <cell r="C98" t="str">
            <v>M2</v>
          </cell>
          <cell r="D98">
            <v>687.4</v>
          </cell>
          <cell r="E98" t="str">
            <v>Alvenarias Diversas</v>
          </cell>
          <cell r="F98" t="str">
            <v>SINAPI Jun/26</v>
          </cell>
        </row>
        <row r="99">
          <cell r="A99">
            <v>101164</v>
          </cell>
          <cell r="B99" t="str">
            <v>ALVENARIA DE VEDAÇÃO COM BLOCO DE VIDRO, TIPO CANELADO, DE 8X19X19CM E ARGAMASSA DE ASSENTAMENTO COM PREPARO EM BETONEIRA. AF_05/2020</v>
          </cell>
          <cell r="C99" t="str">
            <v>M2</v>
          </cell>
          <cell r="D99">
            <v>697.04</v>
          </cell>
          <cell r="E99" t="str">
            <v>Alvenarias Diversas</v>
          </cell>
          <cell r="F99" t="str">
            <v>SINAPI Jun/26</v>
          </cell>
        </row>
        <row r="100">
          <cell r="A100">
            <v>101162</v>
          </cell>
          <cell r="B100" t="str">
            <v>ALVENARIA DE VEDAÇÃO COM ELEMENTO VAZADO DE CERÂMICA (COBOGÓ) DE 7X20X20CM E ARGAMASSA DE ASSENTAMENTO COM PREPARO EM BETONEIRA. AF_05/2020</v>
          </cell>
          <cell r="C100" t="str">
            <v>M2</v>
          </cell>
          <cell r="D100">
            <v>188.06</v>
          </cell>
          <cell r="E100" t="str">
            <v>Alvenarias Diversas</v>
          </cell>
          <cell r="F100" t="str">
            <v>SINAPI Jun/26</v>
          </cell>
        </row>
        <row r="101">
          <cell r="A101">
            <v>101161</v>
          </cell>
          <cell r="B101" t="str">
            <v>ALVENARIA DE VEDAÇÃO COM ELEMENTO VAZADO DE CONCRETO (COBOGÓ) DE 7X50X50CM E ARGAMASSA DE ASSENTAMENTO COM PREPARO EM BETONEIRA. AF_05/2020</v>
          </cell>
          <cell r="C101" t="str">
            <v>M2</v>
          </cell>
          <cell r="D101">
            <v>272.77</v>
          </cell>
          <cell r="E101" t="str">
            <v>Alvenarias Diversas</v>
          </cell>
          <cell r="F101" t="str">
            <v>SINAPI Jun/26</v>
          </cell>
        </row>
        <row r="102">
          <cell r="A102">
            <v>101160</v>
          </cell>
          <cell r="B102" t="str">
            <v>ALVENARIA DE VEDAÇÃO DE BLOCO DE SOLO-CIMENTO (TIJOLO ECOLÓGICO) DE 7X15X30CM (ESPESSURA 15CM). AF_05/2020</v>
          </cell>
          <cell r="C102" t="str">
            <v>M2</v>
          </cell>
          <cell r="D102">
            <v>0</v>
          </cell>
          <cell r="E102" t="str">
            <v>Alvenarias Diversas</v>
          </cell>
          <cell r="F102" t="str">
            <v>SINAPI Jun/26</v>
          </cell>
        </row>
        <row r="103">
          <cell r="A103">
            <v>101159</v>
          </cell>
          <cell r="B103" t="str">
            <v>ALVENARIA DE VEDAÇÃO DE BLOCOS CERÂMICOS MACIÇOS DE 5X10X20CM (ESPESSURA 10CM) E ARGAMASSA DE ASSENTAMENTO COM PREPARO EM BETONEIRA. AF_05/2020</v>
          </cell>
          <cell r="C103" t="str">
            <v>M2</v>
          </cell>
          <cell r="D103">
            <v>164.52</v>
          </cell>
          <cell r="E103" t="str">
            <v>Alvenarias Diversas</v>
          </cell>
          <cell r="F103" t="str">
            <v>SINAPI Jun/26</v>
          </cell>
        </row>
        <row r="104">
          <cell r="A104">
            <v>101154</v>
          </cell>
          <cell r="B104" t="str">
            <v>ALVENARIA DE VEDAÇÃO DE BLOCOS DE CONCRETO CELULAR DE 10X30X60CM (ESPESSURA 10CM) E ARGAMASSA DE ASSENTAMENTO COM PREPARO EM BETONEIRA. AF_05/2020</v>
          </cell>
          <cell r="C104" t="str">
            <v>M2</v>
          </cell>
          <cell r="D104">
            <v>164.62</v>
          </cell>
          <cell r="E104" t="str">
            <v>Alvenarias Diversas</v>
          </cell>
          <cell r="F104" t="str">
            <v>SINAPI Jun/26</v>
          </cell>
        </row>
        <row r="105">
          <cell r="A105">
            <v>101155</v>
          </cell>
          <cell r="B105" t="str">
            <v>ALVENARIA DE VEDAÇÃO DE BLOCOS DE CONCRETO CELULAR DE 15X30X60CM (ESPESSURA 15CM) E ARGAMASSA DE ASSENTAMENTO COM PREPARO EM BETONEIRA. AF_05/2020</v>
          </cell>
          <cell r="C105" t="str">
            <v>M2</v>
          </cell>
          <cell r="D105">
            <v>231.79</v>
          </cell>
          <cell r="E105" t="str">
            <v>Alvenarias Diversas</v>
          </cell>
          <cell r="F105" t="str">
            <v>SINAPI Jun/26</v>
          </cell>
        </row>
        <row r="106">
          <cell r="A106">
            <v>101156</v>
          </cell>
          <cell r="B106" t="str">
            <v>ALVENARIA DE VEDAÇÃO DE BLOCOS DE CONCRETO CELULAR DE 20X30X60CM (ESPESSURA 20CM) E ARGAMASSA DE ASSENTAMENTO COM PREPARO EM BETONEIRA. AF_05/2020</v>
          </cell>
          <cell r="C106" t="str">
            <v>M2</v>
          </cell>
          <cell r="D106">
            <v>340.13</v>
          </cell>
          <cell r="E106" t="str">
            <v>Alvenarias Diversas</v>
          </cell>
          <cell r="F106" t="str">
            <v>SINAPI Jun/26</v>
          </cell>
        </row>
        <row r="107">
          <cell r="A107">
            <v>101158</v>
          </cell>
          <cell r="B107" t="str">
            <v>ALVENARIA DE VEDAÇÃO DE BLOCOS DE GESSO DE 10X50X66CM (ESPESSURA 10CM). AF_05/2020</v>
          </cell>
          <cell r="C107" t="str">
            <v>M2</v>
          </cell>
          <cell r="D107">
            <v>90.96</v>
          </cell>
          <cell r="E107" t="str">
            <v>Alvenarias Diversas</v>
          </cell>
          <cell r="F107" t="str">
            <v>SINAPI Jun/26</v>
          </cell>
        </row>
        <row r="108">
          <cell r="A108">
            <v>101157</v>
          </cell>
          <cell r="B108" t="str">
            <v>ALVENARIA DE VEDAÇÃO DE BLOCOS DE GESSO DE 7X50X66CM (ESPESSURA 7CM). AF_05/2020</v>
          </cell>
          <cell r="C108" t="str">
            <v>M2</v>
          </cell>
          <cell r="D108">
            <v>70.34</v>
          </cell>
          <cell r="E108" t="str">
            <v>Alvenarias Diversas</v>
          </cell>
          <cell r="F108" t="str">
            <v>SINAPI Jun/26</v>
          </cell>
        </row>
        <row r="109">
          <cell r="A109">
            <v>87382</v>
          </cell>
          <cell r="B109" t="str">
            <v>ARGAMASSA INDUSTRIALIZADA MULTIUSO PARA REVESTIMENTOS E ASSENTAMENTO DA ALVENARIA, PREPARO COM MISTURADOR DE EIXO HORIZONTAL DE 160 KG. AF_08/2019</v>
          </cell>
          <cell r="C109" t="str">
            <v>M3</v>
          </cell>
          <cell r="D109">
            <v>1653.13</v>
          </cell>
          <cell r="E109" t="str">
            <v>Argamassas</v>
          </cell>
          <cell r="F109" t="str">
            <v>SINAPI Jun/26</v>
          </cell>
        </row>
        <row r="110">
          <cell r="A110">
            <v>87383</v>
          </cell>
          <cell r="B110" t="str">
            <v>ARGAMASSA INDUSTRIALIZADA MULTIUSO PARA REVESTIMENTOS E ASSENTAMENTO DA ALVENARIA, PREPARO COM MISTURADOR DE EIXO HORIZONTAL DE 300 KG. AF_08/2019</v>
          </cell>
          <cell r="C110" t="str">
            <v>M3</v>
          </cell>
          <cell r="D110">
            <v>1634.31</v>
          </cell>
          <cell r="E110" t="str">
            <v>Argamassas</v>
          </cell>
          <cell r="F110" t="str">
            <v>SINAPI Jun/26</v>
          </cell>
        </row>
        <row r="111">
          <cell r="A111">
            <v>87384</v>
          </cell>
          <cell r="B111" t="str">
            <v>ARGAMASSA INDUSTRIALIZADA MULTIUSO PARA REVESTIMENTOS E ASSENTAMENTO DA ALVENARIA, PREPARO COM MISTURADOR DE EIXO HORIZONTAL DE 600 KG. AF_08/2019</v>
          </cell>
          <cell r="C111" t="str">
            <v>M3</v>
          </cell>
          <cell r="D111">
            <v>1612.6</v>
          </cell>
          <cell r="E111" t="str">
            <v>Argamassas</v>
          </cell>
          <cell r="F111" t="str">
            <v>SINAPI Jun/26</v>
          </cell>
        </row>
        <row r="112">
          <cell r="A112">
            <v>87398</v>
          </cell>
          <cell r="B112" t="str">
            <v>ARGAMASSA INDUSTRIALIZADA MULTIUSO PARA REVESTIMENTOS E ASSENTAMENTO DA ALVENARIA, PREPARO MANUAL. AF_08/2019</v>
          </cell>
          <cell r="C112" t="str">
            <v>M3</v>
          </cell>
          <cell r="D112">
            <v>1936.04</v>
          </cell>
          <cell r="E112" t="str">
            <v>Argamassas</v>
          </cell>
          <cell r="F112" t="str">
            <v>SINAPI Jun/26</v>
          </cell>
        </row>
        <row r="113">
          <cell r="A113">
            <v>87395</v>
          </cell>
          <cell r="B113" t="str">
            <v>ARGAMASSA INDUSTRIALIZADA PARA CHAPISCO COLANTE, PREPARO COM MISTURADOR DE EIXO HORIZONTAL DE 160 KG. AF_08/2019</v>
          </cell>
          <cell r="C113" t="str">
            <v>M3</v>
          </cell>
          <cell r="D113">
            <v>3203.85</v>
          </cell>
          <cell r="E113" t="str">
            <v>Argamassas</v>
          </cell>
          <cell r="F113" t="str">
            <v>SINAPI Jun/26</v>
          </cell>
        </row>
        <row r="114">
          <cell r="A114">
            <v>87396</v>
          </cell>
          <cell r="B114" t="str">
            <v>ARGAMASSA INDUSTRIALIZADA PARA CHAPISCO COLANTE, PREPARO COM MISTURADOR DE EIXO HORIZONTAL DE 300 KG. AF_08/2019</v>
          </cell>
          <cell r="C114" t="str">
            <v>M3</v>
          </cell>
          <cell r="D114">
            <v>3205.35</v>
          </cell>
          <cell r="E114" t="str">
            <v>Argamassas</v>
          </cell>
          <cell r="F114" t="str">
            <v>SINAPI Jun/26</v>
          </cell>
        </row>
        <row r="115">
          <cell r="A115">
            <v>87397</v>
          </cell>
          <cell r="B115" t="str">
            <v>ARGAMASSA INDUSTRIALIZADA PARA CHAPISCO COLANTE, PREPARO COM MISTURADOR DE EIXO HORIZONTAL DE 600 KG. AF_08/2019</v>
          </cell>
          <cell r="C115" t="str">
            <v>M3</v>
          </cell>
          <cell r="D115">
            <v>3209.29</v>
          </cell>
          <cell r="E115" t="str">
            <v>Argamassas</v>
          </cell>
          <cell r="F115" t="str">
            <v>SINAPI Jun/26</v>
          </cell>
        </row>
        <row r="116">
          <cell r="A116">
            <v>87402</v>
          </cell>
          <cell r="B116" t="str">
            <v>ARGAMASSA INDUSTRIALIZADA PARA CHAPISCO COLANTE, PREPARO MANUAL. AF_08/2019</v>
          </cell>
          <cell r="C116" t="str">
            <v>M3</v>
          </cell>
          <cell r="D116">
            <v>3560.15</v>
          </cell>
          <cell r="E116" t="str">
            <v>Argamassas</v>
          </cell>
          <cell r="F116" t="str">
            <v>SINAPI Jun/26</v>
          </cell>
        </row>
        <row r="117">
          <cell r="A117">
            <v>87391</v>
          </cell>
          <cell r="B117" t="str">
            <v>ARGAMASSA INDUSTRIALIZADA PARA CHAPISCO ROLADO, PREPARO COM MISTURADOR DE EIXO HORIZONTAL DE 160 KG. AF_08/2019</v>
          </cell>
          <cell r="C117" t="str">
            <v>M3</v>
          </cell>
          <cell r="D117">
            <v>5021.97</v>
          </cell>
          <cell r="E117" t="str">
            <v>Argamassas</v>
          </cell>
          <cell r="F117" t="str">
            <v>SINAPI Jun/26</v>
          </cell>
        </row>
        <row r="118">
          <cell r="A118">
            <v>87393</v>
          </cell>
          <cell r="B118" t="str">
            <v>ARGAMASSA INDUSTRIALIZADA PARA CHAPISCO ROLADO, PREPARO COM MISTURADOR DE EIXO HORIZONTAL DE 300 KG. AF_08/2019</v>
          </cell>
          <cell r="C118" t="str">
            <v>M3</v>
          </cell>
          <cell r="D118">
            <v>5047.8900000000003</v>
          </cell>
          <cell r="E118" t="str">
            <v>Argamassas</v>
          </cell>
          <cell r="F118" t="str">
            <v>SINAPI Jun/26</v>
          </cell>
        </row>
        <row r="119">
          <cell r="A119">
            <v>87394</v>
          </cell>
          <cell r="B119" t="str">
            <v>ARGAMASSA INDUSTRIALIZADA PARA CHAPISCO ROLADO, PREPARO COM MISTURADOR DE EIXO HORIZONTAL DE 600 KG. AF_08/2019</v>
          </cell>
          <cell r="C119" t="str">
            <v>M3</v>
          </cell>
          <cell r="D119">
            <v>5075.16</v>
          </cell>
          <cell r="E119" t="str">
            <v>Argamassas</v>
          </cell>
          <cell r="F119" t="str">
            <v>SINAPI Jun/26</v>
          </cell>
        </row>
        <row r="120">
          <cell r="A120">
            <v>87401</v>
          </cell>
          <cell r="B120" t="str">
            <v>ARGAMASSA INDUSTRIALIZADA PARA CHAPISCO ROLADO, PREPARO MANUAL. AF_08/2019</v>
          </cell>
          <cell r="C120" t="str">
            <v>M3</v>
          </cell>
          <cell r="D120">
            <v>5415.5</v>
          </cell>
          <cell r="E120" t="str">
            <v>Argamassas</v>
          </cell>
          <cell r="F120" t="str">
            <v>SINAPI Jun/26</v>
          </cell>
        </row>
        <row r="121">
          <cell r="A121">
            <v>87407</v>
          </cell>
          <cell r="B121" t="str">
            <v>ARGAMASSA INDUSTRIALIZADA PARA REVESTIMENTOS, MISTURA E PROJEÇÃO DE 1,5 M³/H DE ARGAMASSA. AF_08/2019</v>
          </cell>
          <cell r="C121" t="str">
            <v>M3</v>
          </cell>
          <cell r="D121">
            <v>1686.06</v>
          </cell>
          <cell r="E121" t="str">
            <v>Argamassas</v>
          </cell>
          <cell r="F121" t="str">
            <v>SINAPI Jun/26</v>
          </cell>
        </row>
        <row r="122">
          <cell r="A122">
            <v>87408</v>
          </cell>
          <cell r="B122" t="str">
            <v>ARGAMASSA INDUSTRIALIZADA PARA REVESTIMENTOS, MISTURA E PROJEÇÃO DE 2 M³/H DE ARGAMASSA. AF_08/2019</v>
          </cell>
          <cell r="C122" t="str">
            <v>M3</v>
          </cell>
          <cell r="D122">
            <v>1658.1</v>
          </cell>
          <cell r="E122" t="str">
            <v>Argamassas</v>
          </cell>
          <cell r="F122" t="str">
            <v>SINAPI Jun/26</v>
          </cell>
        </row>
        <row r="123">
          <cell r="A123">
            <v>87404</v>
          </cell>
          <cell r="B123" t="str">
            <v>ARGAMASSA PARA REVESTIMENTO DECORATIVO MONOCAMADA (MONOCAPA), MISTURA E PROJEÇÃO DE 1,5 M3/H DE ARGAMASSA. AF_08/2019</v>
          </cell>
          <cell r="C123" t="str">
            <v>M3</v>
          </cell>
          <cell r="D123">
            <v>4716.75</v>
          </cell>
          <cell r="E123" t="str">
            <v>Argamassas</v>
          </cell>
          <cell r="F123" t="str">
            <v>SINAPI Jun/26</v>
          </cell>
        </row>
        <row r="124">
          <cell r="A124">
            <v>87405</v>
          </cell>
          <cell r="B124" t="str">
            <v>ARGAMASSA PARA REVESTIMENTO DECORATIVO MONOCAMADA (MONOCAPA), MISTURA E PROJEÇÃO DE 2 M3/H DE ARGAMASSA. AF_08/2019</v>
          </cell>
          <cell r="C124" t="str">
            <v>M3</v>
          </cell>
          <cell r="D124">
            <v>4702.25</v>
          </cell>
          <cell r="E124" t="str">
            <v>Argamassas</v>
          </cell>
          <cell r="F124" t="str">
            <v>SINAPI Jun/26</v>
          </cell>
        </row>
        <row r="125">
          <cell r="A125">
            <v>87388</v>
          </cell>
          <cell r="B125" t="str">
            <v>ARGAMASSA PARA REVESTIMENTO DECORATIVO MONOCAMADA (MONOCAPA), PREPARO COM MISTURADOR DE EIXO HORIZONTAL DE 160 KG. AF_08/2019</v>
          </cell>
          <cell r="C125" t="str">
            <v>M3</v>
          </cell>
          <cell r="D125">
            <v>4507.7299999999996</v>
          </cell>
          <cell r="E125" t="str">
            <v>Argamassas</v>
          </cell>
          <cell r="F125" t="str">
            <v>SINAPI Jun/26</v>
          </cell>
        </row>
        <row r="126">
          <cell r="A126">
            <v>87389</v>
          </cell>
          <cell r="B126" t="str">
            <v>ARGAMASSA PARA REVESTIMENTO DECORATIVO MONOCAMADA (MONOCAPA), PREPARO COM MISTURADOR DE EIXO HORIZONTAL DE 300 KG. AF_08/2019</v>
          </cell>
          <cell r="C126" t="str">
            <v>M3</v>
          </cell>
          <cell r="D126">
            <v>4508.2700000000004</v>
          </cell>
          <cell r="E126" t="str">
            <v>Argamassas</v>
          </cell>
          <cell r="F126" t="str">
            <v>SINAPI Jun/26</v>
          </cell>
        </row>
        <row r="127">
          <cell r="A127">
            <v>87390</v>
          </cell>
          <cell r="B127" t="str">
            <v>ARGAMASSA PARA REVESTIMENTO DECORATIVO MONOCAMADA (MONOCAPA), PREPARO COM MISTURADOR DE EIXO HORIZONTAL DE 600 KG. AF_08/2019</v>
          </cell>
          <cell r="C127" t="str">
            <v>M3</v>
          </cell>
          <cell r="D127">
            <v>4516.4799999999996</v>
          </cell>
          <cell r="E127" t="str">
            <v>Argamassas</v>
          </cell>
          <cell r="F127" t="str">
            <v>SINAPI Jun/26</v>
          </cell>
        </row>
        <row r="128">
          <cell r="A128">
            <v>87385</v>
          </cell>
          <cell r="B128" t="str">
            <v>ARGAMASSA PRONTA PARA CONTRAPISO, PREPARO COM MISTURADOR DE EIXO HORIZONTAL DE 160 KG. AF_08/2019</v>
          </cell>
          <cell r="C128" t="str">
            <v>M3</v>
          </cell>
          <cell r="D128">
            <v>1929.43</v>
          </cell>
          <cell r="E128" t="str">
            <v>Argamassas</v>
          </cell>
          <cell r="F128" t="str">
            <v>SINAPI Jun/26</v>
          </cell>
        </row>
        <row r="129">
          <cell r="A129">
            <v>87386</v>
          </cell>
          <cell r="B129" t="str">
            <v>ARGAMASSA PRONTA PARA CONTRAPISO, PREPARO COM MISTURADOR DE EIXO HORIZONTAL DE 300 KG. AF_08/2019</v>
          </cell>
          <cell r="C129" t="str">
            <v>M3</v>
          </cell>
          <cell r="D129">
            <v>1900.78</v>
          </cell>
          <cell r="E129" t="str">
            <v>Argamassas</v>
          </cell>
          <cell r="F129" t="str">
            <v>SINAPI Jun/26</v>
          </cell>
        </row>
        <row r="130">
          <cell r="A130">
            <v>87387</v>
          </cell>
          <cell r="B130" t="str">
            <v>ARGAMASSA PRONTA PARA CONTRAPISO, PREPARO COM MISTURADOR DE EIXO HORIZONTAL DE 600 KG. AF_08/2019</v>
          </cell>
          <cell r="C130" t="str">
            <v>M3</v>
          </cell>
          <cell r="D130">
            <v>1879.81</v>
          </cell>
          <cell r="E130" t="str">
            <v>Argamassas</v>
          </cell>
          <cell r="F130" t="str">
            <v>SINAPI Jun/26</v>
          </cell>
        </row>
        <row r="131">
          <cell r="A131">
            <v>87399</v>
          </cell>
          <cell r="B131" t="str">
            <v>ARGAMASSA PRONTA PARA CONTRAPISO, PREPARO MANUAL. AF_08/2019</v>
          </cell>
          <cell r="C131" t="str">
            <v>M3</v>
          </cell>
          <cell r="D131">
            <v>2214.09</v>
          </cell>
          <cell r="E131" t="str">
            <v>Argamassas</v>
          </cell>
          <cell r="F131" t="str">
            <v>SINAPI Jun/26</v>
          </cell>
        </row>
        <row r="132">
          <cell r="A132">
            <v>88627</v>
          </cell>
          <cell r="B132" t="str">
            <v>ARGAMASSA TRAÇO 1:0,5:4,5 (EM VOLUME DE CIMENTO, CAL E AREIA MÉDIA ÚMIDA) PARA ASSENTAMENTO DE ALVENARIA, PREPARO MANUAL. AF_08/2019</v>
          </cell>
          <cell r="C132" t="str">
            <v>M3</v>
          </cell>
          <cell r="D132">
            <v>714.42</v>
          </cell>
          <cell r="E132" t="str">
            <v>Argamassas</v>
          </cell>
          <cell r="F132" t="str">
            <v>SINAPI Jun/26</v>
          </cell>
        </row>
        <row r="133">
          <cell r="A133">
            <v>100463</v>
          </cell>
          <cell r="B133" t="str">
            <v>ARGAMASSA TRAÇO 1:0,5:4,5 (EM VOLUME DE CIMENTO, CAL E AREIA MÉDIA ÚMIDA), PREPARO MECÂNICO COM BETONEIRA 250 L. AF_08/2019</v>
          </cell>
          <cell r="C133" t="str">
            <v>M3</v>
          </cell>
          <cell r="D133">
            <v>0</v>
          </cell>
          <cell r="E133" t="str">
            <v>Argamassas</v>
          </cell>
          <cell r="F133" t="str">
            <v>SINAPI Jun/26</v>
          </cell>
        </row>
        <row r="134">
          <cell r="A134">
            <v>88626</v>
          </cell>
          <cell r="B134" t="str">
            <v>ARGAMASSA TRAÇO 1:0,5:4,5 (EM VOLUME DE CIMENTO, CAL E AREIA MÉDIA ÚMIDA), PREPARO MECÂNICO COM BETONEIRA 400 L. AF_08/2019</v>
          </cell>
          <cell r="C134" t="str">
            <v>M3</v>
          </cell>
          <cell r="D134">
            <v>570.29</v>
          </cell>
          <cell r="E134" t="str">
            <v>Argamassas</v>
          </cell>
          <cell r="F134" t="str">
            <v>SINAPI Jun/26</v>
          </cell>
        </row>
        <row r="135">
          <cell r="A135">
            <v>100488</v>
          </cell>
          <cell r="B135" t="str">
            <v>ARGAMASSA TRAÇO 1:0,5:4,5 (EM VOLUME DE CIMENTO, CAL E AREIA MÉDIA ÚMIDA), PREPARO MECÂNICO COM BETONEIRA 600 L. AF_08/2019</v>
          </cell>
          <cell r="C135" t="str">
            <v>M3</v>
          </cell>
          <cell r="D135">
            <v>551.83000000000004</v>
          </cell>
          <cell r="E135" t="str">
            <v>Argamassas</v>
          </cell>
          <cell r="F135" t="str">
            <v>SINAPI Jun/26</v>
          </cell>
        </row>
        <row r="136">
          <cell r="A136">
            <v>100464</v>
          </cell>
          <cell r="B136" t="str">
            <v>ARGAMASSA TRAÇO 1:0,5:4,5 (EM VOLUME DE CIMENTO, CAL E AREIA MÉDIA ÚMIDA), PREPARO MECÂNICO COM MISTURADOR DE EIXO HORIZONTAL DE 160 KG. AF_08/2019</v>
          </cell>
          <cell r="C136" t="str">
            <v>M3</v>
          </cell>
          <cell r="D136">
            <v>615.09</v>
          </cell>
          <cell r="E136" t="str">
            <v>Argamassas</v>
          </cell>
          <cell r="F136" t="str">
            <v>SINAPI Jun/26</v>
          </cell>
        </row>
        <row r="137">
          <cell r="A137">
            <v>100465</v>
          </cell>
          <cell r="B137" t="str">
            <v>ARGAMASSA TRAÇO 1:0,5:4,5 (EM VOLUME DE CIMENTO, CAL E AREIA MÉDIA ÚMIDA), PREPARO MECÂNICO COM MISTURADOR DE EIXO HORIZONTAL DE 300 KG. AF_08/2019</v>
          </cell>
          <cell r="C137" t="str">
            <v>M3</v>
          </cell>
          <cell r="D137">
            <v>553.26</v>
          </cell>
          <cell r="E137" t="str">
            <v>Argamassas</v>
          </cell>
          <cell r="F137" t="str">
            <v>SINAPI Jun/26</v>
          </cell>
        </row>
        <row r="138">
          <cell r="A138">
            <v>100466</v>
          </cell>
          <cell r="B138" t="str">
            <v>ARGAMASSA TRAÇO 1:0,5:4,5 (EM VOLUME DE CIMENTO, CAL E AREIA MÉDIA ÚMIDA), PREPARO MECÂNICO COM MISTURADOR DE EIXO HORIZONTAL DE 600 KG. AF_08/2019</v>
          </cell>
          <cell r="C138" t="str">
            <v>M3</v>
          </cell>
          <cell r="D138">
            <v>521.32000000000005</v>
          </cell>
          <cell r="E138" t="str">
            <v>Argamassas</v>
          </cell>
          <cell r="F138" t="str">
            <v>SINAPI Jun/26</v>
          </cell>
        </row>
        <row r="139">
          <cell r="A139">
            <v>87368</v>
          </cell>
          <cell r="B139" t="str">
            <v>ARGAMASSA TRAÇO 1:1,5:7,5 (EM VOLUME DE CIMENTO, CAL E AREIA MÉDIA ÚMIDA) PARA EMBOÇO/MASSA ÚNICA/ASSENTAMENTO DE ALVENARIA DE VEDAÇÃO, PREPARO MANUAL. AF_08/2019</v>
          </cell>
          <cell r="C139" t="str">
            <v>M3</v>
          </cell>
          <cell r="D139">
            <v>778.14</v>
          </cell>
          <cell r="E139" t="str">
            <v>Argamassas</v>
          </cell>
          <cell r="F139" t="str">
            <v>SINAPI Jun/26</v>
          </cell>
        </row>
        <row r="140">
          <cell r="A140">
            <v>100450</v>
          </cell>
          <cell r="B140" t="str">
            <v>ARGAMASSA TRAÇO 1:1,5:7,5 (EM VOLUME DE CIMENTO, CAL E AREIA MÉDIA ÚMIDA) PARA EMBOÇO/MASSA ÚNICA/ASSENTAMENTO DE ALVENARIA DE VEDAÇÃO, PREPARO MECÂNICO COM BETONEIRA 250 L. AF_08/2019</v>
          </cell>
          <cell r="C140" t="str">
            <v>M3</v>
          </cell>
          <cell r="D140">
            <v>0</v>
          </cell>
          <cell r="E140" t="str">
            <v>Argamassas</v>
          </cell>
          <cell r="F140" t="str">
            <v>SINAPI Jun/26</v>
          </cell>
        </row>
        <row r="141">
          <cell r="A141">
            <v>87289</v>
          </cell>
          <cell r="B141" t="str">
            <v>ARGAMASSA TRAÇO 1:1,5:7,5 (EM VOLUME DE CIMENTO, CAL E AREIA MÉDIA ÚMIDA) PARA EMBOÇO/MASSA ÚNICA/ASSENTAMENTO DE ALVENARIA DE VEDAÇÃO, PREPARO MECÂNICO COM BETONEIRA 400 L. AF_08/2019</v>
          </cell>
          <cell r="C141" t="str">
            <v>M3</v>
          </cell>
          <cell r="D141">
            <v>594.78</v>
          </cell>
          <cell r="E141" t="str">
            <v>Argamassas</v>
          </cell>
          <cell r="F141" t="str">
            <v>SINAPI Jun/26</v>
          </cell>
        </row>
        <row r="142">
          <cell r="A142">
            <v>87290</v>
          </cell>
          <cell r="B142" t="str">
            <v>ARGAMASSA TRAÇO 1:1,5:7,5 (EM VOLUME DE CIMENTO, CAL E AREIA MÉDIA ÚMIDA) PARA EMBOÇO/MASSA ÚNICA/ASSENTAMENTO DE ALVENARIA DE VEDAÇÃO, PREPARO MECÂNICO COM BETONEIRA 600 L. AF_08/2019</v>
          </cell>
          <cell r="C142" t="str">
            <v>M3</v>
          </cell>
          <cell r="D142">
            <v>574.46</v>
          </cell>
          <cell r="E142" t="str">
            <v>Argamassas</v>
          </cell>
          <cell r="F142" t="str">
            <v>SINAPI Jun/26</v>
          </cell>
        </row>
        <row r="143">
          <cell r="A143">
            <v>87333</v>
          </cell>
          <cell r="B143" t="str">
            <v>ARGAMASSA TRAÇO 1:1,5:7,5 (EM VOLUME DE CIMENTO, CAL E AREIA MÉDIA ÚMIDA) PARA EMBOÇO/MASSA ÚNICA/ASSENTAMENTO DE ALVENARIA DE VEDAÇÃO, PREPARO MECÂNICO COM MISTURADOR DE EIXO HORIZONTAL DE 300 KG. AF_08/2019</v>
          </cell>
          <cell r="C143" t="str">
            <v>M3</v>
          </cell>
          <cell r="D143">
            <v>606.07000000000005</v>
          </cell>
          <cell r="E143" t="str">
            <v>Argamassas</v>
          </cell>
          <cell r="F143" t="str">
            <v>SINAPI Jun/26</v>
          </cell>
        </row>
        <row r="144">
          <cell r="A144">
            <v>87334</v>
          </cell>
          <cell r="B144" t="str">
            <v>ARGAMASSA TRAÇO 1:1,5:7,5 (EM VOLUME DE CIMENTO, CAL E AREIA MÉDIA ÚMIDA) PARA EMBOÇO/MASSA ÚNICA/ASSENTAMENTO DE ALVENARIA DE VEDAÇÃO, PREPARO MECÂNICO COM MISTURADOR DE EIXO HORIZONTAL DE 600 KG. AF_08/2019</v>
          </cell>
          <cell r="C144" t="str">
            <v>M3</v>
          </cell>
          <cell r="D144">
            <v>545.69000000000005</v>
          </cell>
          <cell r="E144" t="str">
            <v>Argamassas</v>
          </cell>
          <cell r="F144" t="str">
            <v>SINAPI Jun/26</v>
          </cell>
        </row>
        <row r="145">
          <cell r="A145">
            <v>105515</v>
          </cell>
          <cell r="B145" t="str">
            <v>ARGAMASSA TRAÇO 1:1,93 (EM VOLUME DE CIMENTO E AREIA MÉDIA ÚMIDA), FCK 20MPA, PREPARO MECÂNICO COM MISTURADOR DUPLO HORIZONTAL DE ALTA TURBULÊNCIA. AF_03/2020</v>
          </cell>
          <cell r="C145" t="str">
            <v>M3</v>
          </cell>
          <cell r="D145">
            <v>866.88</v>
          </cell>
          <cell r="E145" t="str">
            <v>Argamassas</v>
          </cell>
          <cell r="F145" t="str">
            <v>SINAPI Jun/26</v>
          </cell>
        </row>
        <row r="146">
          <cell r="A146">
            <v>87367</v>
          </cell>
          <cell r="B146" t="str">
            <v>ARGAMASSA TRAÇO 1:1:6 (EM VOLUME DE CIMENTO, CAL E AREIA MÉDIA ÚMIDA) PARA EMBOÇO/MASSA ÚNICA/ASSENTAMENTO DE ALVENARIA DE VEDAÇÃO, PREPARO MANUAL. AF_08/2019</v>
          </cell>
          <cell r="C146" t="str">
            <v>M3</v>
          </cell>
          <cell r="D146">
            <v>787.9</v>
          </cell>
          <cell r="E146" t="str">
            <v>Argamassas</v>
          </cell>
          <cell r="F146" t="str">
            <v>SINAPI Jun/26</v>
          </cell>
        </row>
        <row r="147">
          <cell r="A147">
            <v>100449</v>
          </cell>
          <cell r="B147" t="str">
            <v>ARGAMASSA TRAÇO 1:1:6 (EM VOLUME DE CIMENTO, CAL E AREIA MÉDIA ÚMIDA) PARA EMBOÇO/MASSA ÚNICA/ASSENTAMENTO DE ALVENARIA DE VEDAÇÃO, PREPARO MECÂNICO COM BETONEIRA 250 L. AF_08/2019</v>
          </cell>
          <cell r="C147" t="str">
            <v>M3</v>
          </cell>
          <cell r="D147">
            <v>0</v>
          </cell>
          <cell r="E147" t="str">
            <v>Argamassas</v>
          </cell>
          <cell r="F147" t="str">
            <v>SINAPI Jun/26</v>
          </cell>
        </row>
        <row r="148">
          <cell r="A148">
            <v>87286</v>
          </cell>
          <cell r="B148" t="str">
            <v>ARGAMASSA TRAÇO 1:1:6 (EM VOLUME DE CIMENTO, CAL E AREIA MÉDIA ÚMIDA) PARA EMBOÇO/MASSA ÚNICA/ASSENTAMENTO DE ALVENARIA DE VEDAÇÃO, PREPARO MECÂNICO COM BETONEIRA 400 L. AF_08/2019</v>
          </cell>
          <cell r="C148" t="str">
            <v>M3</v>
          </cell>
          <cell r="D148">
            <v>613.79999999999995</v>
          </cell>
          <cell r="E148" t="str">
            <v>Argamassas</v>
          </cell>
          <cell r="F148" t="str">
            <v>SINAPI Jun/26</v>
          </cell>
        </row>
        <row r="149">
          <cell r="A149">
            <v>87287</v>
          </cell>
          <cell r="B149" t="str">
            <v>ARGAMASSA TRAÇO 1:1:6 (EM VOLUME DE CIMENTO, CAL E AREIA MÉDIA ÚMIDA) PARA EMBOÇO/MASSA ÚNICA/ASSENTAMENTO DE ALVENARIA DE VEDAÇÃO, PREPARO MECÂNICO COM BETONEIRA 600 L. AF_08/2019</v>
          </cell>
          <cell r="C149" t="str">
            <v>M3</v>
          </cell>
          <cell r="D149">
            <v>577.41</v>
          </cell>
          <cell r="E149" t="str">
            <v>Argamassas</v>
          </cell>
          <cell r="F149" t="str">
            <v>SINAPI Jun/26</v>
          </cell>
        </row>
        <row r="150">
          <cell r="A150">
            <v>87331</v>
          </cell>
          <cell r="B150" t="str">
            <v>ARGAMASSA TRAÇO 1:1:6 (EM VOLUME DE CIMENTO, CAL E AREIA MÉDIA ÚMIDA) PARA EMBOÇO/MASSA ÚNICA/ASSENTAMENTO DE ALVENARIA DE VEDAÇÃO, PREPARO MECÂNICO COM MISTURADOR DE EIXO HORIZONTAL DE 300 KG. AF_08/2019</v>
          </cell>
          <cell r="C150" t="str">
            <v>M3</v>
          </cell>
          <cell r="D150">
            <v>649.57000000000005</v>
          </cell>
          <cell r="E150" t="str">
            <v>Argamassas</v>
          </cell>
          <cell r="F150" t="str">
            <v>SINAPI Jun/26</v>
          </cell>
        </row>
        <row r="151">
          <cell r="A151">
            <v>87332</v>
          </cell>
          <cell r="B151" t="str">
            <v>ARGAMASSA TRAÇO 1:1:6 (EM VOLUME DE CIMENTO, CAL E AREIA MÉDIA ÚMIDA) PARA EMBOÇO/MASSA ÚNICA/ASSENTAMENTO DE ALVENARIA DE VEDAÇÃO, PREPARO MECÂNICO COM MISTURADOR DE EIXO HORIZONTAL DE 600 KG. AF_08/2019</v>
          </cell>
          <cell r="C151" t="str">
            <v>M3</v>
          </cell>
          <cell r="D151">
            <v>551.09</v>
          </cell>
          <cell r="E151" t="str">
            <v>Argamassas</v>
          </cell>
          <cell r="F151" t="str">
            <v>SINAPI Jun/26</v>
          </cell>
        </row>
        <row r="152">
          <cell r="A152">
            <v>87369</v>
          </cell>
          <cell r="B152" t="str">
            <v>ARGAMASSA TRAÇO 1:2:8 (EM VOLUME DE CIMENTO, CAL E AREIA MÉDIA ÚMIDA) PARA EMBOÇO/MASSA ÚNICA/ASSENTAMENTO DE ALVENARIA DE VEDAÇÃO, PREPARO MANUAL. AF_08/2019</v>
          </cell>
          <cell r="C152" t="str">
            <v>M3</v>
          </cell>
          <cell r="D152">
            <v>795.54</v>
          </cell>
          <cell r="E152" t="str">
            <v>Argamassas</v>
          </cell>
          <cell r="F152" t="str">
            <v>SINAPI Jun/26</v>
          </cell>
        </row>
        <row r="153">
          <cell r="A153">
            <v>100451</v>
          </cell>
          <cell r="B153" t="str">
            <v>ARGAMASSA TRAÇO 1:2:8 (EM VOLUME DE CIMENTO, CAL E AREIA MÉDIA ÚMIDA) PARA EMBOÇO/MASSA ÚNICA/ASSENTAMENTO DE ALVENARIA DE VEDAÇÃO, PREPARO MECÂNICO COM BETONEIRA 250 L. AF_08/2019</v>
          </cell>
          <cell r="C153" t="str">
            <v>M3</v>
          </cell>
          <cell r="D153">
            <v>0</v>
          </cell>
          <cell r="E153" t="str">
            <v>Argamassas</v>
          </cell>
          <cell r="F153" t="str">
            <v>SINAPI Jun/26</v>
          </cell>
        </row>
        <row r="154">
          <cell r="A154">
            <v>87292</v>
          </cell>
          <cell r="B154" t="str">
            <v>ARGAMASSA TRAÇO 1:2:8 (EM VOLUME DE CIMENTO, CAL E AREIA MÉDIA ÚMIDA) PARA EMBOÇO/MASSA ÚNICA/ASSENTAMENTO DE ALVENARIA DE VEDAÇÃO, PREPARO MECÂNICO COM BETONEIRA 400 L. AF_08/2019</v>
          </cell>
          <cell r="C154" t="str">
            <v>M3</v>
          </cell>
          <cell r="D154">
            <v>606.55999999999995</v>
          </cell>
          <cell r="E154" t="str">
            <v>Argamassas</v>
          </cell>
          <cell r="F154" t="str">
            <v>SINAPI Jun/26</v>
          </cell>
        </row>
        <row r="155">
          <cell r="A155">
            <v>87335</v>
          </cell>
          <cell r="B155" t="str">
            <v>ARGAMASSA TRAÇO 1:2:8 (EM VOLUME DE CIMENTO, CAL E AREIA MÉDIA ÚMIDA) PARA EMBOÇO/MASSA ÚNICA/ASSENTAMENTO DE ALVENARIA DE VEDAÇÃO, PREPARO MECÂNICO COM MISTURADOR DE EIXO HORIZONTAL DE 300 KG. AF_08/2019</v>
          </cell>
          <cell r="C155" t="str">
            <v>M3</v>
          </cell>
          <cell r="D155">
            <v>593.54</v>
          </cell>
          <cell r="E155" t="str">
            <v>Argamassas</v>
          </cell>
          <cell r="F155" t="str">
            <v>SINAPI Jun/26</v>
          </cell>
        </row>
        <row r="156">
          <cell r="A156">
            <v>87336</v>
          </cell>
          <cell r="B156" t="str">
            <v>ARGAMASSA TRAÇO 1:2:8 (EM VOLUME DE CIMENTO, CAL E AREIA MÉDIA ÚMIDA) PARA EMBOÇO/MASSA ÚNICA/ASSENTAMENTO DE ALVENARIA DE VEDAÇÃO, PREPARO MECÂNICO COM MISTURADOR DE EIXO HORIZONTAL DE 600 KG. AF_08/2019</v>
          </cell>
          <cell r="C156" t="str">
            <v>M3</v>
          </cell>
          <cell r="D156">
            <v>564.85</v>
          </cell>
          <cell r="E156" t="str">
            <v>Argamassas</v>
          </cell>
          <cell r="F156" t="str">
            <v>SINAPI Jun/26</v>
          </cell>
        </row>
        <row r="157">
          <cell r="A157">
            <v>87370</v>
          </cell>
          <cell r="B157" t="str">
            <v>ARGAMASSA TRAÇO 1:2:9 (EM VOLUME DE CIMENTO, CAL E AREIA MÉDIA ÚMIDA) PARA EMBOÇO/MASSA ÚNICA/ASSENTAMENTO DE ALVENARIA DE VEDAÇÃO, PREPARO MANUAL. AF_08/2019</v>
          </cell>
          <cell r="C157" t="str">
            <v>M3</v>
          </cell>
          <cell r="D157">
            <v>770.81</v>
          </cell>
          <cell r="E157" t="str">
            <v>Argamassas</v>
          </cell>
          <cell r="F157" t="str">
            <v>SINAPI Jun/26</v>
          </cell>
        </row>
        <row r="158">
          <cell r="A158">
            <v>100452</v>
          </cell>
          <cell r="B158" t="str">
            <v>ARGAMASSA TRAÇO 1:2:9 (EM VOLUME DE CIMENTO, CAL E AREIA MÉDIA ÚMIDA) PARA EMBOÇO/MASSA ÚNICA/ASSENTAMENTO DE ALVENARIA DE VEDAÇÃO, PREPARO MECÂNICO COM BETONEIRA 250 L. AF_08/2019</v>
          </cell>
          <cell r="C158" t="str">
            <v>M3</v>
          </cell>
          <cell r="D158">
            <v>0</v>
          </cell>
          <cell r="E158" t="str">
            <v>Argamassas</v>
          </cell>
          <cell r="F158" t="str">
            <v>SINAPI Jun/26</v>
          </cell>
        </row>
        <row r="159">
          <cell r="A159">
            <v>88715</v>
          </cell>
          <cell r="B159" t="str">
            <v>ARGAMASSA TRAÇO 1:2:9 (EM VOLUME DE CIMENTO, CAL E AREIA MÉDIA ÚMIDA) PARA EMBOÇO/MASSA ÚNICA/ASSENTAMENTO DE ALVENARIA DE VEDAÇÃO, PREPARO MECÂNICO COM BETONEIRA 400 L. AF_08/2019</v>
          </cell>
          <cell r="C159" t="str">
            <v>M3</v>
          </cell>
          <cell r="D159">
            <v>571.22</v>
          </cell>
          <cell r="E159" t="str">
            <v>Argamassas</v>
          </cell>
          <cell r="F159" t="str">
            <v>SINAPI Jun/26</v>
          </cell>
        </row>
        <row r="160">
          <cell r="A160">
            <v>87294</v>
          </cell>
          <cell r="B160" t="str">
            <v>ARGAMASSA TRAÇO 1:2:9 (EM VOLUME DE CIMENTO, CAL E AREIA MÉDIA ÚMIDA) PARA EMBOÇO/MASSA ÚNICA/ASSENTAMENTO DE ALVENARIA DE VEDAÇÃO, PREPARO MECÂNICO COM BETONEIRA 600 L. AF_08/2019</v>
          </cell>
          <cell r="C160" t="str">
            <v>M3</v>
          </cell>
          <cell r="D160">
            <v>577.52</v>
          </cell>
          <cell r="E160" t="str">
            <v>Argamassas</v>
          </cell>
          <cell r="F160" t="str">
            <v>SINAPI Jun/26</v>
          </cell>
        </row>
        <row r="161">
          <cell r="A161">
            <v>87337</v>
          </cell>
          <cell r="B161" t="str">
            <v>ARGAMASSA TRAÇO 1:2:9 (EM VOLUME DE CIMENTO, CAL E AREIA MÉDIA ÚMIDA) PARA EMBOÇO/MASSA ÚNICA/ASSENTAMENTO DE ALVENARIA DE VEDAÇÃO, PREPARO MECÂNICO COM MISTURADOR DE EIXO HORIZONTAL DE 300 KG. AF_08/2019</v>
          </cell>
          <cell r="C161" t="str">
            <v>M3</v>
          </cell>
          <cell r="D161">
            <v>587.69000000000005</v>
          </cell>
          <cell r="E161" t="str">
            <v>Argamassas</v>
          </cell>
          <cell r="F161" t="str">
            <v>SINAPI Jun/26</v>
          </cell>
        </row>
        <row r="162">
          <cell r="A162">
            <v>100487</v>
          </cell>
          <cell r="B162" t="str">
            <v>ARGAMASSA TRAÇO 1:2:9 (EM VOLUME DE CIMENTO, CAL E AREIA MÉDIA ÚMIDA) PARA EMBOÇO/MASSA ÚNICA/ASSENTAMENTO DE ALVENARIA DE VEDAÇÃO, PREPARO MECÂNICO COM MISTURADOR DE EIXO HORIZONTAL DE 600 KG. AF_08/2019</v>
          </cell>
          <cell r="C162" t="str">
            <v>M3</v>
          </cell>
          <cell r="D162">
            <v>533.79999999999995</v>
          </cell>
          <cell r="E162" t="str">
            <v>Argamassas</v>
          </cell>
          <cell r="F162" t="str">
            <v>SINAPI Jun/26</v>
          </cell>
        </row>
        <row r="163">
          <cell r="A163">
            <v>87380</v>
          </cell>
          <cell r="B163" t="str">
            <v>ARGAMASSA TRAÇO 1:3 (EM VOLUME DE CIMENTO E AREIA GROSSA ÚMIDA) COM ADIÇÃO DE EMULSÃO POLIMÉRICA PARA CHAPISCO ROLADO, PREPARO MANUAL. AF_08/2019</v>
          </cell>
          <cell r="C163" t="str">
            <v>M3</v>
          </cell>
          <cell r="D163">
            <v>3475.28</v>
          </cell>
          <cell r="E163" t="str">
            <v>Argamassas</v>
          </cell>
          <cell r="F163" t="str">
            <v>SINAPI Jun/26</v>
          </cell>
        </row>
        <row r="164">
          <cell r="A164">
            <v>100461</v>
          </cell>
          <cell r="B164" t="str">
            <v>ARGAMASSA TRAÇO 1:3 (EM VOLUME DE CIMENTO E AREIA GROSSA ÚMIDA) COM ADIÇÃO DE EMULSÃO POLIMÉRICA PARA CHAPISCO ROLADO, PREPARO MECÂNICO COM BETONEIRA 250 L. AF_08/2019</v>
          </cell>
          <cell r="C164" t="str">
            <v>M3</v>
          </cell>
          <cell r="D164">
            <v>0</v>
          </cell>
          <cell r="E164" t="str">
            <v>Argamassas</v>
          </cell>
          <cell r="F164" t="str">
            <v>SINAPI Jun/26</v>
          </cell>
        </row>
        <row r="165">
          <cell r="A165">
            <v>87322</v>
          </cell>
          <cell r="B165" t="str">
            <v>ARGAMASSA TRAÇO 1:3 (EM VOLUME DE CIMENTO E AREIA GROSSA ÚMIDA) COM ADIÇÃO DE EMULSÃO POLIMÉRICA PARA CHAPISCO ROLADO, PREPARO MECÂNICO COM BETONEIRA 400 L. AF_08/2019</v>
          </cell>
          <cell r="C165" t="str">
            <v>M3</v>
          </cell>
          <cell r="D165">
            <v>3320.86</v>
          </cell>
          <cell r="E165" t="str">
            <v>Argamassas</v>
          </cell>
          <cell r="F165" t="str">
            <v>SINAPI Jun/26</v>
          </cell>
        </row>
        <row r="166">
          <cell r="A166">
            <v>87323</v>
          </cell>
          <cell r="B166" t="str">
            <v>ARGAMASSA TRAÇO 1:3 (EM VOLUME DE CIMENTO E AREIA GROSSA ÚMIDA) COM ADIÇÃO DE EMULSÃO POLIMÉRICA PARA CHAPISCO ROLADO, PREPARO MECÂNICO COM BETONEIRA 600 L. AF_08/2019</v>
          </cell>
          <cell r="C166" t="str">
            <v>M3</v>
          </cell>
          <cell r="D166">
            <v>3304.27</v>
          </cell>
          <cell r="E166" t="str">
            <v>Argamassas</v>
          </cell>
          <cell r="F166" t="str">
            <v>SINAPI Jun/26</v>
          </cell>
        </row>
        <row r="167">
          <cell r="A167">
            <v>87360</v>
          </cell>
          <cell r="B167" t="str">
            <v>ARGAMASSA TRAÇO 1:3 (EM VOLUME DE CIMENTO E AREIA GROSSA ÚMIDA) COM ADIÇÃO DE EMULSÃO POLIMÉRICA PARA CHAPISCO ROLADO, PREPARO MECÂNICO COM MISTURADOR DE EIXO HORIZONTAL DE 160 KG. AF_08/2019</v>
          </cell>
          <cell r="C167" t="str">
            <v>M3</v>
          </cell>
          <cell r="D167">
            <v>3319.24</v>
          </cell>
          <cell r="E167" t="str">
            <v>Argamassas</v>
          </cell>
          <cell r="F167" t="str">
            <v>SINAPI Jun/26</v>
          </cell>
        </row>
        <row r="168">
          <cell r="A168">
            <v>87361</v>
          </cell>
          <cell r="B168" t="str">
            <v>ARGAMASSA TRAÇO 1:3 (EM VOLUME DE CIMENTO E AREIA GROSSA ÚMIDA) COM ADIÇÃO DE EMULSÃO POLIMÉRICA PARA CHAPISCO ROLADO, PREPARO MECÂNICO COM MISTURADOR DE EIXO HORIZONTAL DE 300 KG. AF_08/2019</v>
          </cell>
          <cell r="C168" t="str">
            <v>M3</v>
          </cell>
          <cell r="D168">
            <v>3237.82</v>
          </cell>
          <cell r="E168" t="str">
            <v>Argamassas</v>
          </cell>
          <cell r="F168" t="str">
            <v>SINAPI Jun/26</v>
          </cell>
        </row>
        <row r="169">
          <cell r="A169">
            <v>87362</v>
          </cell>
          <cell r="B169" t="str">
            <v>ARGAMASSA TRAÇO 1:3 (EM VOLUME DE CIMENTO E AREIA GROSSA ÚMIDA) COM ADIÇÃO DE EMULSÃO POLIMÉRICA PARA CHAPISCO ROLADO, PREPARO MECÂNICO COM MISTURADOR DE EIXO HORIZONTAL DE 600 KG. AF_08/2019</v>
          </cell>
          <cell r="C169" t="str">
            <v>M3</v>
          </cell>
          <cell r="D169">
            <v>3219.09</v>
          </cell>
          <cell r="E169" t="str">
            <v>Argamassas</v>
          </cell>
          <cell r="F169" t="str">
            <v>SINAPI Jun/26</v>
          </cell>
        </row>
        <row r="170">
          <cell r="A170">
            <v>87377</v>
          </cell>
          <cell r="B170" t="str">
            <v>ARGAMASSA TRAÇO 1:3 (EM VOLUME DE CIMENTO E AREIA GROSSA ÚMIDA) PARA CHAPISCO CONVENCIONAL, PREPARO MANUAL. AF_08/2019</v>
          </cell>
          <cell r="C170" t="str">
            <v>M3</v>
          </cell>
          <cell r="D170">
            <v>742.28</v>
          </cell>
          <cell r="E170" t="str">
            <v>Argamassas</v>
          </cell>
          <cell r="F170" t="str">
            <v>SINAPI Jun/26</v>
          </cell>
        </row>
        <row r="171">
          <cell r="A171">
            <v>100458</v>
          </cell>
          <cell r="B171" t="str">
            <v>ARGAMASSA TRAÇO 1:3 (EM VOLUME DE CIMENTO E AREIA GROSSA ÚMIDA) PARA CHAPISCO CONVENCIONAL, PREPARO MECÂNICO COM BETONEIRA 250 L. AF_08/2019</v>
          </cell>
          <cell r="C171" t="str">
            <v>M3</v>
          </cell>
          <cell r="D171">
            <v>0</v>
          </cell>
          <cell r="E171" t="str">
            <v>Argamassas</v>
          </cell>
          <cell r="F171" t="str">
            <v>SINAPI Jun/26</v>
          </cell>
        </row>
        <row r="172">
          <cell r="A172">
            <v>87313</v>
          </cell>
          <cell r="B172" t="str">
            <v>ARGAMASSA TRAÇO 1:3 (EM VOLUME DE CIMENTO E AREIA GROSSA ÚMIDA) PARA CHAPISCO CONVENCIONAL, PREPARO MECÂNICO COM BETONEIRA 400 L. AF_08/2019</v>
          </cell>
          <cell r="C172" t="str">
            <v>M3</v>
          </cell>
          <cell r="D172">
            <v>545.48</v>
          </cell>
          <cell r="E172" t="str">
            <v>Argamassas</v>
          </cell>
          <cell r="F172" t="str">
            <v>SINAPI Jun/26</v>
          </cell>
        </row>
        <row r="173">
          <cell r="A173">
            <v>87314</v>
          </cell>
          <cell r="B173" t="str">
            <v>ARGAMASSA TRAÇO 1:3 (EM VOLUME DE CIMENTO E AREIA GROSSA ÚMIDA) PARA CHAPISCO CONVENCIONAL, PREPARO MECÂNICO COM BETONEIRA 600 L. AF_08/2019</v>
          </cell>
          <cell r="C173" t="str">
            <v>M3</v>
          </cell>
          <cell r="D173">
            <v>527.66999999999996</v>
          </cell>
          <cell r="E173" t="str">
            <v>Argamassas</v>
          </cell>
          <cell r="F173" t="str">
            <v>SINAPI Jun/26</v>
          </cell>
        </row>
        <row r="174">
          <cell r="A174">
            <v>87352</v>
          </cell>
          <cell r="B174" t="str">
            <v>ARGAMASSA TRAÇO 1:3 (EM VOLUME DE CIMENTO E AREIA GROSSA ÚMIDA) PARA CHAPISCO CONVENCIONAL, PREPARO MECÂNICO COM MISTURADOR DE EIXO HORIZONTAL DE 160 KG. AF_08/2019</v>
          </cell>
          <cell r="C174" t="str">
            <v>M3</v>
          </cell>
          <cell r="D174">
            <v>676.74</v>
          </cell>
          <cell r="E174" t="str">
            <v>Argamassas</v>
          </cell>
          <cell r="F174" t="str">
            <v>SINAPI Jun/26</v>
          </cell>
        </row>
        <row r="175">
          <cell r="A175">
            <v>87353</v>
          </cell>
          <cell r="B175" t="str">
            <v>ARGAMASSA TRAÇO 1:3 (EM VOLUME DE CIMENTO E AREIA GROSSA ÚMIDA) PARA CHAPISCO CONVENCIONAL, PREPARO MECÂNICO COM MISTURADOR DE EIXO HORIZONTAL DE 300 KG. AF_08/2019</v>
          </cell>
          <cell r="C175" t="str">
            <v>M3</v>
          </cell>
          <cell r="D175">
            <v>556.45000000000005</v>
          </cell>
          <cell r="E175" t="str">
            <v>Argamassas</v>
          </cell>
          <cell r="F175" t="str">
            <v>SINAPI Jun/26</v>
          </cell>
        </row>
        <row r="176">
          <cell r="A176">
            <v>87354</v>
          </cell>
          <cell r="B176" t="str">
            <v>ARGAMASSA TRAÇO 1:3 (EM VOLUME DE CIMENTO E AREIA GROSSA ÚMIDA) PARA CHAPISCO CONVENCIONAL, PREPARO MECÂNICO COM MISTURADOR DE EIXO HORIZONTAL DE 600 KG. AF_08/2019</v>
          </cell>
          <cell r="C176" t="str">
            <v>M3</v>
          </cell>
          <cell r="D176">
            <v>499.45</v>
          </cell>
          <cell r="E176" t="str">
            <v>Argamassas</v>
          </cell>
          <cell r="F176" t="str">
            <v>SINAPI Jun/26</v>
          </cell>
        </row>
        <row r="177">
          <cell r="A177">
            <v>100480</v>
          </cell>
          <cell r="B177" t="str">
            <v>ARGAMASSA TRAÇO 1:3 (EM VOLUME DE CIMENTO E AREIA MÉDIA ÚMIDA) COM ADIÇÃO DE IMPERMEABILIZANTE, PREPARO MANUAL. AF_08/2019</v>
          </cell>
          <cell r="C177" t="str">
            <v>M3</v>
          </cell>
          <cell r="D177">
            <v>867.73</v>
          </cell>
          <cell r="E177" t="str">
            <v>Argamassas</v>
          </cell>
          <cell r="F177" t="str">
            <v>SINAPI Jun/26</v>
          </cell>
        </row>
        <row r="178">
          <cell r="A178">
            <v>100476</v>
          </cell>
          <cell r="B178" t="str">
            <v>ARGAMASSA TRAÇO 1:3 (EM VOLUME DE CIMENTO E AREIA MÉDIA ÚMIDA) COM ADIÇÃO DE IMPERMEABILIZANTE, PREPARO MECÂNICO COM BETONEIRA 250 L. AF_08/2019</v>
          </cell>
          <cell r="C178" t="str">
            <v>M3</v>
          </cell>
          <cell r="D178">
            <v>0</v>
          </cell>
          <cell r="E178" t="str">
            <v>Argamassas</v>
          </cell>
          <cell r="F178" t="str">
            <v>SINAPI Jun/26</v>
          </cell>
        </row>
        <row r="179">
          <cell r="A179">
            <v>100475</v>
          </cell>
          <cell r="B179" t="str">
            <v>ARGAMASSA TRAÇO 1:3 (EM VOLUME DE CIMENTO E AREIA MÉDIA ÚMIDA) COM ADIÇÃO DE IMPERMEABILIZANTE, PREPARO MECÂNICO COM BETONEIRA 400 L. AF_08/2019</v>
          </cell>
          <cell r="C179" t="str">
            <v>M3</v>
          </cell>
          <cell r="D179">
            <v>716.43</v>
          </cell>
          <cell r="E179" t="str">
            <v>Argamassas</v>
          </cell>
          <cell r="F179" t="str">
            <v>SINAPI Jun/26</v>
          </cell>
        </row>
        <row r="180">
          <cell r="A180">
            <v>100491</v>
          </cell>
          <cell r="B180" t="str">
            <v>ARGAMASSA TRAÇO 1:3 (EM VOLUME DE CIMENTO E AREIA MÉDIA ÚMIDA) COM ADIÇÃO DE IMPERMEABILIZANTE, PREPARO MECÂNICO COM BETONEIRA 600 L. AF_08/2019</v>
          </cell>
          <cell r="C180" t="str">
            <v>M3</v>
          </cell>
          <cell r="D180">
            <v>711.33</v>
          </cell>
          <cell r="E180" t="str">
            <v>Argamassas</v>
          </cell>
          <cell r="F180" t="str">
            <v>SINAPI Jun/26</v>
          </cell>
        </row>
        <row r="181">
          <cell r="A181">
            <v>100477</v>
          </cell>
          <cell r="B181" t="str">
            <v>ARGAMASSA TRAÇO 1:3 (EM VOLUME DE CIMENTO E AREIA MÉDIA ÚMIDA) COM ADIÇÃO DE IMPERMEABILIZANTE, PREPARO MECÂNICO COM MISTURADOR DE EIXO HORIZONTAL DE 160 KG. AF_08/2019</v>
          </cell>
          <cell r="C181" t="str">
            <v>M3</v>
          </cell>
          <cell r="D181">
            <v>823.13</v>
          </cell>
          <cell r="E181" t="str">
            <v>Argamassas</v>
          </cell>
          <cell r="F181" t="str">
            <v>SINAPI Jun/26</v>
          </cell>
        </row>
        <row r="182">
          <cell r="A182">
            <v>100478</v>
          </cell>
          <cell r="B182" t="str">
            <v>ARGAMASSA TRAÇO 1:3 (EM VOLUME DE CIMENTO E AREIA MÉDIA ÚMIDA) COM ADIÇÃO DE IMPERMEABILIZANTE, PREPARO MECÂNICO COM MISTURADOR DE EIXO HORIZONTAL DE 300 KG. AF_08/2019</v>
          </cell>
          <cell r="C182" t="str">
            <v>M3</v>
          </cell>
          <cell r="D182">
            <v>701.7</v>
          </cell>
          <cell r="E182" t="str">
            <v>Argamassas</v>
          </cell>
          <cell r="F182" t="str">
            <v>SINAPI Jun/26</v>
          </cell>
        </row>
        <row r="183">
          <cell r="A183">
            <v>100479</v>
          </cell>
          <cell r="B183" t="str">
            <v>ARGAMASSA TRAÇO 1:3 (EM VOLUME DE CIMENTO E AREIA MÉDIA ÚMIDA) COM ADIÇÃO DE IMPERMEABILIZANTE, PREPARO MECÂNICO COM MISTURADOR DE EIXO HORIZONTAL DE 600 KG. AF_08/2019</v>
          </cell>
          <cell r="C183" t="str">
            <v>M3</v>
          </cell>
          <cell r="D183">
            <v>673.99</v>
          </cell>
          <cell r="E183" t="str">
            <v>Argamassas</v>
          </cell>
          <cell r="F183" t="str">
            <v>SINAPI Jun/26</v>
          </cell>
        </row>
        <row r="184">
          <cell r="A184">
            <v>87372</v>
          </cell>
          <cell r="B184" t="str">
            <v>ARGAMASSA TRAÇO 1:3 (EM VOLUME DE CIMENTO E AREIA MÉDIA ÚMIDA) PARA CONTRAPISO, PREPARO MANUAL. AF_08/2019</v>
          </cell>
          <cell r="C184" t="str">
            <v>M3</v>
          </cell>
          <cell r="D184">
            <v>890.03</v>
          </cell>
          <cell r="E184" t="str">
            <v>Argamassas</v>
          </cell>
          <cell r="F184" t="str">
            <v>SINAPI Jun/26</v>
          </cell>
        </row>
        <row r="185">
          <cell r="A185">
            <v>100453</v>
          </cell>
          <cell r="B185" t="str">
            <v>ARGAMASSA TRAÇO 1:3 (EM VOLUME DE CIMENTO E AREIA MÉDIA ÚMIDA) PARA CONTRAPISO, PREPARO MECÂNICO COM BETONEIRA 250 L. AF_08/2019</v>
          </cell>
          <cell r="C185" t="str">
            <v>M3</v>
          </cell>
          <cell r="D185">
            <v>0</v>
          </cell>
          <cell r="E185" t="str">
            <v>Argamassas</v>
          </cell>
          <cell r="F185" t="str">
            <v>SINAPI Jun/26</v>
          </cell>
        </row>
        <row r="186">
          <cell r="A186">
            <v>87298</v>
          </cell>
          <cell r="B186" t="str">
            <v>ARGAMASSA TRAÇO 1:3 (EM VOLUME DE CIMENTO E AREIA MÉDIA ÚMIDA) PARA CONTRAPISO, PREPARO MECÂNICO COM BETONEIRA 400 L. AF_08/2019</v>
          </cell>
          <cell r="C186" t="str">
            <v>M3</v>
          </cell>
          <cell r="D186">
            <v>681.8</v>
          </cell>
          <cell r="E186" t="str">
            <v>Argamassas</v>
          </cell>
          <cell r="F186" t="str">
            <v>SINAPI Jun/26</v>
          </cell>
        </row>
        <row r="187">
          <cell r="A187">
            <v>87299</v>
          </cell>
          <cell r="B187" t="str">
            <v>ARGAMASSA TRAÇO 1:3 (EM VOLUME DE CIMENTO E AREIA MÉDIA ÚMIDA) PARA CONTRAPISO, PREPARO MECÂNICO COM BETONEIRA 600 L. AF_08/2019</v>
          </cell>
          <cell r="C187" t="str">
            <v>M3</v>
          </cell>
          <cell r="D187">
            <v>460.03</v>
          </cell>
          <cell r="E187" t="str">
            <v>Argamassas</v>
          </cell>
          <cell r="F187" t="str">
            <v>SINAPI Jun/26</v>
          </cell>
        </row>
        <row r="188">
          <cell r="A188">
            <v>87339</v>
          </cell>
          <cell r="B188" t="str">
            <v>ARGAMASSA TRAÇO 1:3 (EM VOLUME DE CIMENTO E AREIA MÉDIA ÚMIDA) PARA CONTRAPISO, PREPARO MECÂNICO COM MISTURADOR DE EIXO HORIZONTAL DE 160 KG. AF_08/2019</v>
          </cell>
          <cell r="C188" t="str">
            <v>M3</v>
          </cell>
          <cell r="D188">
            <v>881.88</v>
          </cell>
          <cell r="E188" t="str">
            <v>Argamassas</v>
          </cell>
          <cell r="F188" t="str">
            <v>SINAPI Jun/26</v>
          </cell>
        </row>
        <row r="189">
          <cell r="A189">
            <v>87340</v>
          </cell>
          <cell r="B189" t="str">
            <v>ARGAMASSA TRAÇO 1:3 (EM VOLUME DE CIMENTO E AREIA MÉDIA ÚMIDA) PARA CONTRAPISO, PREPARO MECÂNICO COM MISTURADOR DE EIXO HORIZONTAL DE 300 KG. AF_08/2019</v>
          </cell>
          <cell r="C189" t="str">
            <v>M3</v>
          </cell>
          <cell r="D189">
            <v>685.63</v>
          </cell>
          <cell r="E189" t="str">
            <v>Argamassas</v>
          </cell>
          <cell r="F189" t="str">
            <v>SINAPI Jun/26</v>
          </cell>
        </row>
        <row r="190">
          <cell r="A190">
            <v>87341</v>
          </cell>
          <cell r="B190" t="str">
            <v>ARGAMASSA TRAÇO 1:3 (EM VOLUME DE CIMENTO E AREIA MÉDIA ÚMIDA) PARA CONTRAPISO, PREPARO MECÂNICO COM MISTURADOR DE EIXO HORIZONTAL DE 600 KG. AF_08/2019</v>
          </cell>
          <cell r="C190" t="str">
            <v>M3</v>
          </cell>
          <cell r="D190">
            <v>634.78</v>
          </cell>
          <cell r="E190" t="str">
            <v>Argamassas</v>
          </cell>
          <cell r="F190" t="str">
            <v>SINAPI Jun/26</v>
          </cell>
        </row>
        <row r="191">
          <cell r="A191">
            <v>88629</v>
          </cell>
          <cell r="B191" t="str">
            <v>ARGAMASSA TRAÇO 1:3 (EM VOLUME DE CIMENTO E AREIA MÉDIA ÚMIDA), PREPARO MANUAL. AF_08/2019</v>
          </cell>
          <cell r="C191" t="str">
            <v>M3</v>
          </cell>
          <cell r="D191">
            <v>717.12</v>
          </cell>
          <cell r="E191" t="str">
            <v>Argamassas</v>
          </cell>
          <cell r="F191" t="str">
            <v>SINAPI Jun/26</v>
          </cell>
        </row>
        <row r="192">
          <cell r="A192">
            <v>100467</v>
          </cell>
          <cell r="B192" t="str">
            <v>ARGAMASSA TRAÇO 1:3 (EM VOLUME DE CIMENTO E AREIA MÉDIA ÚMIDA), PREPARO MECÂNICO COM BETONEIRA 250 L. AF_08/2019</v>
          </cell>
          <cell r="C192" t="str">
            <v>M3</v>
          </cell>
          <cell r="D192">
            <v>0</v>
          </cell>
          <cell r="E192" t="str">
            <v>Argamassas</v>
          </cell>
          <cell r="F192" t="str">
            <v>SINAPI Jun/26</v>
          </cell>
        </row>
        <row r="193">
          <cell r="A193">
            <v>88628</v>
          </cell>
          <cell r="B193" t="str">
            <v>ARGAMASSA TRAÇO 1:3 (EM VOLUME DE CIMENTO E AREIA MÉDIA ÚMIDA), PREPARO MECÂNICO COM BETONEIRA 400 L. AF_08/2019</v>
          </cell>
          <cell r="C193" t="str">
            <v>M3</v>
          </cell>
          <cell r="D193">
            <v>563.88</v>
          </cell>
          <cell r="E193" t="str">
            <v>Argamassas</v>
          </cell>
          <cell r="F193" t="str">
            <v>SINAPI Jun/26</v>
          </cell>
        </row>
        <row r="194">
          <cell r="A194">
            <v>100489</v>
          </cell>
          <cell r="B194" t="str">
            <v>ARGAMASSA TRAÇO 1:3 (EM VOLUME DE CIMENTO E AREIA MÉDIA ÚMIDA), PREPARO MECÂNICO COM BETONEIRA 600 L. AF_08/2019</v>
          </cell>
          <cell r="C194" t="str">
            <v>M3</v>
          </cell>
          <cell r="D194">
            <v>557.41999999999996</v>
          </cell>
          <cell r="E194" t="str">
            <v>Argamassas</v>
          </cell>
          <cell r="F194" t="str">
            <v>SINAPI Jun/26</v>
          </cell>
        </row>
        <row r="195">
          <cell r="A195">
            <v>100468</v>
          </cell>
          <cell r="B195" t="str">
            <v>ARGAMASSA TRAÇO 1:3 (EM VOLUME DE CIMENTO E AREIA MÉDIA ÚMIDA), PREPARO MECÂNICO COM MISTURADOR DE EIXO HORIZONTAL DE 160 KG. AF_08/2019</v>
          </cell>
          <cell r="C195" t="str">
            <v>M3</v>
          </cell>
          <cell r="D195">
            <v>724.98</v>
          </cell>
          <cell r="E195" t="str">
            <v>Argamassas</v>
          </cell>
          <cell r="F195" t="str">
            <v>SINAPI Jun/26</v>
          </cell>
        </row>
        <row r="196">
          <cell r="A196">
            <v>100469</v>
          </cell>
          <cell r="B196" t="str">
            <v>ARGAMASSA TRAÇO 1:3 (EM VOLUME DE CIMENTO E AREIA MÉDIA ÚMIDA), PREPARO MECÂNICO COM MISTURADOR DE EIXO HORIZONTAL DE 300 KG. AF_08/2019</v>
          </cell>
          <cell r="C196" t="str">
            <v>M3</v>
          </cell>
          <cell r="D196">
            <v>552.64</v>
          </cell>
          <cell r="E196" t="str">
            <v>Argamassas</v>
          </cell>
          <cell r="F196" t="str">
            <v>SINAPI Jun/26</v>
          </cell>
        </row>
        <row r="197">
          <cell r="A197">
            <v>100470</v>
          </cell>
          <cell r="B197" t="str">
            <v>ARGAMASSA TRAÇO 1:3 (EM VOLUME DE CIMENTO E AREIA MÉDIA ÚMIDA), PREPARO MECÂNICO COM MISTURADOR DE EIXO HORIZONTAL DE 600 KG. AF_08/2019</v>
          </cell>
          <cell r="C197" t="str">
            <v>M3</v>
          </cell>
          <cell r="D197">
            <v>503.71</v>
          </cell>
          <cell r="E197" t="str">
            <v>Argamassas</v>
          </cell>
          <cell r="F197" t="str">
            <v>SINAPI Jun/26</v>
          </cell>
        </row>
        <row r="198">
          <cell r="A198">
            <v>87371</v>
          </cell>
          <cell r="B198" t="str">
            <v>ARGAMASSA TRAÇO 1:3:12 (EM VOLUME DE CIMENTO, CAL E AREIA MÉDIA ÚMIDA) PARA EMBOÇO/MASSA ÚNICA/ASSENTAMENTO DE ALVENARIA DE VEDAÇÃO, PREPARO MANUAL. AF_08/2019</v>
          </cell>
          <cell r="C198" t="str">
            <v>M3</v>
          </cell>
          <cell r="D198">
            <v>758.93</v>
          </cell>
          <cell r="E198" t="str">
            <v>Argamassas</v>
          </cell>
          <cell r="F198" t="str">
            <v>SINAPI Jun/26</v>
          </cell>
        </row>
        <row r="199">
          <cell r="A199">
            <v>87295</v>
          </cell>
          <cell r="B199" t="str">
            <v>ARGAMASSA TRAÇO 1:3:12 (EM VOLUME DE CIMENTO, CAL E AREIA MÉDIA ÚMIDA) PARA EMBOÇO/MASSA ÚNICA/ASSENTAMENTO DE ALVENARIA DE VEDAÇÃO, PREPARO MECÂNICO COM BETONEIRA 400 L. AF_08/2019</v>
          </cell>
          <cell r="C199" t="str">
            <v>M3</v>
          </cell>
          <cell r="D199">
            <v>610.04</v>
          </cell>
          <cell r="E199" t="str">
            <v>Argamassas</v>
          </cell>
          <cell r="F199" t="str">
            <v>SINAPI Jun/26</v>
          </cell>
        </row>
        <row r="200">
          <cell r="A200">
            <v>87296</v>
          </cell>
          <cell r="B200" t="str">
            <v>ARGAMASSA TRAÇO 1:3:12 (EM VOLUME DE CIMENTO, CAL E AREIA MÉDIA ÚMIDA) PARA EMBOÇO/MASSA ÚNICA/ASSENTAMENTO DE ALVENARIA DE VEDAÇÃO, PREPARO MECÂNICO COM BETONEIRA 600 L. AF_08/2019</v>
          </cell>
          <cell r="C200" t="str">
            <v>M3</v>
          </cell>
          <cell r="D200">
            <v>559.37</v>
          </cell>
          <cell r="E200" t="str">
            <v>Argamassas</v>
          </cell>
          <cell r="F200" t="str">
            <v>SINAPI Jun/26</v>
          </cell>
        </row>
        <row r="201">
          <cell r="A201">
            <v>87338</v>
          </cell>
          <cell r="B201" t="str">
            <v>ARGAMASSA TRAÇO 1:3:12 (EM VOLUME DE CIMENTO, CAL E AREIA MÉDIA ÚMIDA) PARA EMBOÇO/MASSA ÚNICA/ASSENTAMENTO DE ALVENARIA DE VEDAÇÃO, PREPARO MECÂNICO COM MISTURADOR DE EIXO HORIZONTAL DE 600 KG. AF_08/2019</v>
          </cell>
          <cell r="C201" t="str">
            <v>M3</v>
          </cell>
          <cell r="D201">
            <v>563.27</v>
          </cell>
          <cell r="E201" t="str">
            <v>Argamassas</v>
          </cell>
          <cell r="F201" t="str">
            <v>SINAPI Jun/26</v>
          </cell>
        </row>
        <row r="202">
          <cell r="A202">
            <v>88630</v>
          </cell>
          <cell r="B202" t="str">
            <v>ARGAMASSA TRAÇO 1:4 (CIMENTO E AREIA MÉDIA), PREPARO MECÂNICO COM BETONEIRA 400 L. AF_08/2019</v>
          </cell>
          <cell r="C202" t="str">
            <v>M3</v>
          </cell>
          <cell r="D202">
            <v>485.11</v>
          </cell>
          <cell r="E202" t="str">
            <v>Argamassas</v>
          </cell>
          <cell r="F202" t="str">
            <v>SINAPI Jun/26</v>
          </cell>
        </row>
        <row r="203">
          <cell r="A203">
            <v>87381</v>
          </cell>
          <cell r="B203" t="str">
            <v>ARGAMASSA TRAÇO 1:4 (EM VOLUME DE CIMENTO E AREIA GROSSA ÚMIDA) COM ADIÇÃO DE EMULSÃO POLIMÉRICA PARA CHAPISCO ROLADO, PREPARO MANUAL. AF_08/2019</v>
          </cell>
          <cell r="C203" t="str">
            <v>M3</v>
          </cell>
          <cell r="D203">
            <v>3413.56</v>
          </cell>
          <cell r="E203" t="str">
            <v>Argamassas</v>
          </cell>
          <cell r="F203" t="str">
            <v>SINAPI Jun/26</v>
          </cell>
        </row>
        <row r="204">
          <cell r="A204">
            <v>100462</v>
          </cell>
          <cell r="B204" t="str">
            <v>ARGAMASSA TRAÇO 1:4 (EM VOLUME DE CIMENTO E AREIA GROSSA ÚMIDA) COM ADIÇÃO DE EMULSÃO POLIMÉRICA PARA CHAPISCO ROLADO, PREPARO MECÂNICO COM BETONEIRA 250 L. AF_08/2019</v>
          </cell>
          <cell r="C204" t="str">
            <v>M3</v>
          </cell>
          <cell r="D204">
            <v>0</v>
          </cell>
          <cell r="E204" t="str">
            <v>Argamassas</v>
          </cell>
          <cell r="F204" t="str">
            <v>SINAPI Jun/26</v>
          </cell>
        </row>
        <row r="205">
          <cell r="A205">
            <v>87325</v>
          </cell>
          <cell r="B205" t="str">
            <v>ARGAMASSA TRAÇO 1:4 (EM VOLUME DE CIMENTO E AREIA GROSSA ÚMIDA) COM ADIÇÃO DE EMULSÃO POLIMÉRICA PARA CHAPISCO ROLADO, PREPARO MECÂNICO COM BETONEIRA 400 L. AF_08/2019</v>
          </cell>
          <cell r="C205" t="str">
            <v>M3</v>
          </cell>
          <cell r="D205">
            <v>3247.92</v>
          </cell>
          <cell r="E205" t="str">
            <v>Argamassas</v>
          </cell>
          <cell r="F205" t="str">
            <v>SINAPI Jun/26</v>
          </cell>
        </row>
        <row r="206">
          <cell r="A206">
            <v>87326</v>
          </cell>
          <cell r="B206" t="str">
            <v>ARGAMASSA TRAÇO 1:4 (EM VOLUME DE CIMENTO E AREIA GROSSA ÚMIDA) COM ADIÇÃO DE EMULSÃO POLIMÉRICA PARA CHAPISCO ROLADO, PREPARO MECÂNICO COM BETONEIRA 600 L. AF_08/2019</v>
          </cell>
          <cell r="C206" t="str">
            <v>M3</v>
          </cell>
          <cell r="D206">
            <v>3235.11</v>
          </cell>
          <cell r="E206" t="str">
            <v>Argamassas</v>
          </cell>
          <cell r="F206" t="str">
            <v>SINAPI Jun/26</v>
          </cell>
        </row>
        <row r="207">
          <cell r="A207">
            <v>87363</v>
          </cell>
          <cell r="B207" t="str">
            <v>ARGAMASSA TRAÇO 1:4 (EM VOLUME DE CIMENTO E AREIA GROSSA ÚMIDA) COM ADIÇÃO DE EMULSÃO POLIMÉRICA PARA CHAPISCO ROLADO, PREPARO MECÂNICO COM MISTURADOR DE EIXO HORIZONTAL DE 300 KG. AF_08/2019</v>
          </cell>
          <cell r="C207" t="str">
            <v>M3</v>
          </cell>
          <cell r="D207">
            <v>3240.21</v>
          </cell>
          <cell r="E207" t="str">
            <v>Argamassas</v>
          </cell>
          <cell r="F207" t="str">
            <v>SINAPI Jun/26</v>
          </cell>
        </row>
        <row r="208">
          <cell r="A208">
            <v>87364</v>
          </cell>
          <cell r="B208" t="str">
            <v>ARGAMASSA TRAÇO 1:4 (EM VOLUME DE CIMENTO E AREIA GROSSA ÚMIDA) COM ADIÇÃO DE EMULSÃO POLIMÉRICA PARA CHAPISCO ROLADO, PREPARO MECÂNICO COM MISTURADOR DE EIXO HORIZONTAL DE 600 KG. AF_08/2019</v>
          </cell>
          <cell r="C208" t="str">
            <v>M3</v>
          </cell>
          <cell r="D208">
            <v>3173.06</v>
          </cell>
          <cell r="E208" t="str">
            <v>Argamassas</v>
          </cell>
          <cell r="F208" t="str">
            <v>SINAPI Jun/26</v>
          </cell>
        </row>
        <row r="209">
          <cell r="A209">
            <v>87378</v>
          </cell>
          <cell r="B209" t="str">
            <v>ARGAMASSA TRAÇO 1:4 (EM VOLUME DE CIMENTO E AREIA GROSSA ÚMIDA) PARA CHAPISCO CONVENCIONAL, PREPARO MANUAL. AF_08/2019</v>
          </cell>
          <cell r="C209" t="str">
            <v>M3</v>
          </cell>
          <cell r="D209">
            <v>678.85</v>
          </cell>
          <cell r="E209" t="str">
            <v>Argamassas</v>
          </cell>
          <cell r="F209" t="str">
            <v>SINAPI Jun/26</v>
          </cell>
        </row>
        <row r="210">
          <cell r="A210">
            <v>100459</v>
          </cell>
          <cell r="B210" t="str">
            <v>ARGAMASSA TRAÇO 1:4 (EM VOLUME DE CIMENTO E AREIA GROSSA ÚMIDA) PARA CHAPISCO CONVENCIONAL, PREPARO MECÂNICO COM BETONEIRA 250 L. AF_08/2019</v>
          </cell>
          <cell r="C210" t="str">
            <v>M3</v>
          </cell>
          <cell r="D210">
            <v>0</v>
          </cell>
          <cell r="E210" t="str">
            <v>Argamassas</v>
          </cell>
          <cell r="F210" t="str">
            <v>SINAPI Jun/26</v>
          </cell>
        </row>
        <row r="211">
          <cell r="A211">
            <v>87316</v>
          </cell>
          <cell r="B211" t="str">
            <v>ARGAMASSA TRAÇO 1:4 (EM VOLUME DE CIMENTO E AREIA GROSSA ÚMIDA) PARA CHAPISCO CONVENCIONAL, PREPARO MECÂNICO COM BETONEIRA 400 L. AF_08/2019</v>
          </cell>
          <cell r="C211" t="str">
            <v>M3</v>
          </cell>
          <cell r="D211">
            <v>504.5</v>
          </cell>
          <cell r="E211" t="str">
            <v>Argamassas</v>
          </cell>
          <cell r="F211" t="str">
            <v>SINAPI Jun/26</v>
          </cell>
        </row>
        <row r="212">
          <cell r="A212">
            <v>87317</v>
          </cell>
          <cell r="B212" t="str">
            <v>ARGAMASSA TRAÇO 1:4 (EM VOLUME DE CIMENTO E AREIA GROSSA ÚMIDA) PARA CHAPISCO CONVENCIONAL, PREPARO MECÂNICO COM BETONEIRA 600 L. AF_08/2019</v>
          </cell>
          <cell r="C212" t="str">
            <v>M3</v>
          </cell>
          <cell r="D212">
            <v>475.44</v>
          </cell>
          <cell r="E212" t="str">
            <v>Argamassas</v>
          </cell>
          <cell r="F212" t="str">
            <v>SINAPI Jun/26</v>
          </cell>
        </row>
        <row r="213">
          <cell r="A213">
            <v>87355</v>
          </cell>
          <cell r="B213" t="str">
            <v>ARGAMASSA TRAÇO 1:4 (EM VOLUME DE CIMENTO E AREIA GROSSA ÚMIDA) PARA CHAPISCO CONVENCIONAL, PREPARO MECÂNICO COM MISTURADOR DE EIXO HORIZONTAL DE 160 KG. AF_08/2019</v>
          </cell>
          <cell r="C213" t="str">
            <v>M3</v>
          </cell>
          <cell r="D213">
            <v>568.35</v>
          </cell>
          <cell r="E213" t="str">
            <v>Argamassas</v>
          </cell>
          <cell r="F213" t="str">
            <v>SINAPI Jun/26</v>
          </cell>
        </row>
        <row r="214">
          <cell r="A214">
            <v>87356</v>
          </cell>
          <cell r="B214" t="str">
            <v>ARGAMASSA TRAÇO 1:4 (EM VOLUME DE CIMENTO E AREIA GROSSA ÚMIDA) PARA CHAPISCO CONVENCIONAL, PREPARO MECÂNICO COM MISTURADOR DE EIXO HORIZONTAL DE 300 KG. AF_08/2019</v>
          </cell>
          <cell r="C214" t="str">
            <v>M3</v>
          </cell>
          <cell r="D214">
            <v>485.81</v>
          </cell>
          <cell r="E214" t="str">
            <v>Argamassas</v>
          </cell>
          <cell r="F214" t="str">
            <v>SINAPI Jun/26</v>
          </cell>
        </row>
        <row r="215">
          <cell r="A215">
            <v>87357</v>
          </cell>
          <cell r="B215" t="str">
            <v>ARGAMASSA TRAÇO 1:4 (EM VOLUME DE CIMENTO E AREIA GROSSA ÚMIDA) PARA CHAPISCO CONVENCIONAL, PREPARO MECÂNICO COM MISTURADOR DE EIXO HORIZONTAL DE 600 KG. AF_08/2019</v>
          </cell>
          <cell r="C215" t="str">
            <v>M3</v>
          </cell>
          <cell r="D215">
            <v>444.74</v>
          </cell>
          <cell r="E215" t="str">
            <v>Argamassas</v>
          </cell>
          <cell r="F215" t="str">
            <v>SINAPI Jun/26</v>
          </cell>
        </row>
        <row r="216">
          <cell r="A216">
            <v>100486</v>
          </cell>
          <cell r="B216" t="str">
            <v>ARGAMASSA TRAÇO 1:4 (EM VOLUME DE CIMENTO E AREIA MÉDIA ÚMIDA) COM ADIÇÃO DE IMPERMEABILIZANTE, PREPARO MANUAL. AF_08/2019</v>
          </cell>
          <cell r="C216" t="str">
            <v>M3</v>
          </cell>
          <cell r="D216">
            <v>775.3</v>
          </cell>
          <cell r="E216" t="str">
            <v>Argamassas</v>
          </cell>
          <cell r="F216" t="str">
            <v>SINAPI Jun/26</v>
          </cell>
        </row>
        <row r="217">
          <cell r="A217">
            <v>100482</v>
          </cell>
          <cell r="B217" t="str">
            <v>ARGAMASSA TRAÇO 1:4 (EM VOLUME DE CIMENTO E AREIA MÉDIA ÚMIDA) COM ADIÇÃO DE IMPERMEABILIZANTE, PREPARO MECÂNICO COM BETONEIRA 250 L. AF_08/2019</v>
          </cell>
          <cell r="C217" t="str">
            <v>M3</v>
          </cell>
          <cell r="D217">
            <v>0</v>
          </cell>
          <cell r="E217" t="str">
            <v>Argamassas</v>
          </cell>
          <cell r="F217" t="str">
            <v>SINAPI Jun/26</v>
          </cell>
        </row>
        <row r="218">
          <cell r="A218">
            <v>100481</v>
          </cell>
          <cell r="B218" t="str">
            <v>ARGAMASSA TRAÇO 1:4 (EM VOLUME DE CIMENTO E AREIA MÉDIA ÚMIDA) COM ADIÇÃO DE IMPERMEABILIZANTE, PREPARO MECÂNICO COM BETONEIRA 400 L. AF_08/2019</v>
          </cell>
          <cell r="C218" t="str">
            <v>M3</v>
          </cell>
          <cell r="D218">
            <v>620.27</v>
          </cell>
          <cell r="E218" t="str">
            <v>Argamassas</v>
          </cell>
          <cell r="F218" t="str">
            <v>SINAPI Jun/26</v>
          </cell>
        </row>
        <row r="219">
          <cell r="A219">
            <v>100492</v>
          </cell>
          <cell r="B219" t="str">
            <v>ARGAMASSA TRAÇO 1:4 (EM VOLUME DE CIMENTO E AREIA MÉDIA ÚMIDA) COM ADIÇÃO DE IMPERMEABILIZANTE, PREPARO MECÂNICO COM BETONEIRA 600 L. AF_08/2019</v>
          </cell>
          <cell r="C219" t="str">
            <v>M3</v>
          </cell>
          <cell r="D219">
            <v>615.51</v>
          </cell>
          <cell r="E219" t="str">
            <v>Argamassas</v>
          </cell>
          <cell r="F219" t="str">
            <v>SINAPI Jun/26</v>
          </cell>
        </row>
        <row r="220">
          <cell r="A220">
            <v>100483</v>
          </cell>
          <cell r="B220" t="str">
            <v>ARGAMASSA TRAÇO 1:4 (EM VOLUME DE CIMENTO E AREIA MÉDIA ÚMIDA) COM ADIÇÃO DE IMPERMEABILIZANTE, PREPARO MECÂNICO COM MISTURADOR DE EIXO HORIZONTAL DE 160 KG. AF_08/2019</v>
          </cell>
          <cell r="C220" t="str">
            <v>M3</v>
          </cell>
          <cell r="D220">
            <v>699.91</v>
          </cell>
          <cell r="E220" t="str">
            <v>Argamassas</v>
          </cell>
          <cell r="F220" t="str">
            <v>SINAPI Jun/26</v>
          </cell>
        </row>
        <row r="221">
          <cell r="A221">
            <v>100484</v>
          </cell>
          <cell r="B221" t="str">
            <v>ARGAMASSA TRAÇO 1:4 (EM VOLUME DE CIMENTO E AREIA MÉDIA ÚMIDA) COM ADIÇÃO DE IMPERMEABILIZANTE, PREPARO MECÂNICO COM MISTURADOR DE EIXO HORIZONTAL DE 300 KG. AF_08/2019</v>
          </cell>
          <cell r="C221" t="str">
            <v>M3</v>
          </cell>
          <cell r="D221">
            <v>623.51</v>
          </cell>
          <cell r="E221" t="str">
            <v>Argamassas</v>
          </cell>
          <cell r="F221" t="str">
            <v>SINAPI Jun/26</v>
          </cell>
        </row>
        <row r="222">
          <cell r="A222">
            <v>100485</v>
          </cell>
          <cell r="B222" t="str">
            <v>ARGAMASSA TRAÇO 1:4 (EM VOLUME DE CIMENTO E AREIA MÉDIA ÚMIDA) COM ADIÇÃO DE IMPERMEABILIZANTE, PREPARO MECÂNICO COM MISTURADOR DE EIXO HORIZONTAL DE 600 KG. AF_08/2019</v>
          </cell>
          <cell r="C222" t="str">
            <v>M3</v>
          </cell>
          <cell r="D222">
            <v>589.41</v>
          </cell>
          <cell r="E222" t="str">
            <v>Argamassas</v>
          </cell>
          <cell r="F222" t="str">
            <v>SINAPI Jun/26</v>
          </cell>
        </row>
        <row r="223">
          <cell r="A223">
            <v>87373</v>
          </cell>
          <cell r="B223" t="str">
            <v>ARGAMASSA TRAÇO 1:4 (EM VOLUME DE CIMENTO E AREIA MÉDIA ÚMIDA) PARA CONTRAPISO, PREPARO MANUAL. AF_08/2019</v>
          </cell>
          <cell r="C223" t="str">
            <v>M3</v>
          </cell>
          <cell r="D223">
            <v>801.57</v>
          </cell>
          <cell r="E223" t="str">
            <v>Argamassas</v>
          </cell>
          <cell r="F223" t="str">
            <v>SINAPI Jun/26</v>
          </cell>
        </row>
        <row r="224">
          <cell r="A224">
            <v>100454</v>
          </cell>
          <cell r="B224" t="str">
            <v>ARGAMASSA TRAÇO 1:4 (EM VOLUME DE CIMENTO E AREIA MÉDIA ÚMIDA) PARA CONTRAPISO, PREPARO MECÂNICO COM BETONEIRA 250 L. AF_08/2019</v>
          </cell>
          <cell r="C224" t="str">
            <v>M3</v>
          </cell>
          <cell r="D224">
            <v>0</v>
          </cell>
          <cell r="E224" t="str">
            <v>Argamassas</v>
          </cell>
          <cell r="F224" t="str">
            <v>SINAPI Jun/26</v>
          </cell>
        </row>
        <row r="225">
          <cell r="A225">
            <v>87301</v>
          </cell>
          <cell r="B225" t="str">
            <v>ARGAMASSA TRAÇO 1:4 (EM VOLUME DE CIMENTO E AREIA MÉDIA ÚMIDA) PARA CONTRAPISO, PREPARO MECÂNICO COM BETONEIRA 400 L. AF_08/2019</v>
          </cell>
          <cell r="C225" t="str">
            <v>M3</v>
          </cell>
          <cell r="D225">
            <v>624.65</v>
          </cell>
          <cell r="E225" t="str">
            <v>Argamassas</v>
          </cell>
          <cell r="F225" t="str">
            <v>SINAPI Jun/26</v>
          </cell>
        </row>
        <row r="226">
          <cell r="A226">
            <v>87302</v>
          </cell>
          <cell r="B226" t="str">
            <v>ARGAMASSA TRAÇO 1:4 (EM VOLUME DE CIMENTO E AREIA MÉDIA ÚMIDA) PARA CONTRAPISO, PREPARO MECÂNICO COM BETONEIRA 600 L. AF_08/2019</v>
          </cell>
          <cell r="C226" t="str">
            <v>M3</v>
          </cell>
          <cell r="D226">
            <v>603.92999999999995</v>
          </cell>
          <cell r="E226" t="str">
            <v>Argamassas</v>
          </cell>
          <cell r="F226" t="str">
            <v>SINAPI Jun/26</v>
          </cell>
        </row>
        <row r="227">
          <cell r="A227">
            <v>87342</v>
          </cell>
          <cell r="B227" t="str">
            <v>ARGAMASSA TRAÇO 1:4 (EM VOLUME DE CIMENTO E AREIA MÉDIA ÚMIDA) PARA CONTRAPISO, PREPARO MECÂNICO COM MISTURADOR DE EIXO HORIZONTAL DE 160 KG. AF_08/2019</v>
          </cell>
          <cell r="C227" t="str">
            <v>M3</v>
          </cell>
          <cell r="D227">
            <v>742.29</v>
          </cell>
          <cell r="E227" t="str">
            <v>Argamassas</v>
          </cell>
          <cell r="F227" t="str">
            <v>SINAPI Jun/26</v>
          </cell>
        </row>
        <row r="228">
          <cell r="A228">
            <v>87343</v>
          </cell>
          <cell r="B228" t="str">
            <v>ARGAMASSA TRAÇO 1:4 (EM VOLUME DE CIMENTO E AREIA MÉDIA ÚMIDA) PARA CONTRAPISO, PREPARO MECÂNICO COM MISTURADOR DE EIXO HORIZONTAL DE 300 KG. AF_08/2019</v>
          </cell>
          <cell r="C228" t="str">
            <v>M3</v>
          </cell>
          <cell r="D228">
            <v>631.01</v>
          </cell>
          <cell r="E228" t="str">
            <v>Argamassas</v>
          </cell>
          <cell r="F228" t="str">
            <v>SINAPI Jun/26</v>
          </cell>
        </row>
        <row r="229">
          <cell r="A229">
            <v>87344</v>
          </cell>
          <cell r="B229" t="str">
            <v>ARGAMASSA TRAÇO 1:4 (EM VOLUME DE CIMENTO E AREIA MÉDIA ÚMIDA) PARA CONTRAPISO, PREPARO MECÂNICO COM MISTURADOR DE EIXO HORIZONTAL DE 600 KG. AF_08/2019</v>
          </cell>
          <cell r="C229" t="str">
            <v>M3</v>
          </cell>
          <cell r="D229">
            <v>567.04999999999995</v>
          </cell>
          <cell r="E229" t="str">
            <v>Argamassas</v>
          </cell>
          <cell r="F229" t="str">
            <v>SINAPI Jun/26</v>
          </cell>
        </row>
        <row r="230">
          <cell r="A230">
            <v>88631</v>
          </cell>
          <cell r="B230" t="str">
            <v>ARGAMASSA TRAÇO 1:4 (EM VOLUME DE CIMENTO E AREIA MÉDIA ÚMIDA), PREPARO MANUAL. AF_08/2019</v>
          </cell>
          <cell r="C230" t="str">
            <v>M3</v>
          </cell>
          <cell r="D230">
            <v>649.14</v>
          </cell>
          <cell r="E230" t="str">
            <v>Argamassas</v>
          </cell>
          <cell r="F230" t="str">
            <v>SINAPI Jun/26</v>
          </cell>
        </row>
        <row r="231">
          <cell r="A231">
            <v>100471</v>
          </cell>
          <cell r="B231" t="str">
            <v>ARGAMASSA TRAÇO 1:4 (EM VOLUME DE CIMENTO E AREIA MÉDIA ÚMIDA), PREPARO MECÂNICO COM BETONEIRA 250 L. AF_08/2019</v>
          </cell>
          <cell r="C231" t="str">
            <v>M3</v>
          </cell>
          <cell r="D231">
            <v>0</v>
          </cell>
          <cell r="E231" t="str">
            <v>Argamassas</v>
          </cell>
          <cell r="F231" t="str">
            <v>SINAPI Jun/26</v>
          </cell>
        </row>
        <row r="232">
          <cell r="A232">
            <v>100490</v>
          </cell>
          <cell r="B232" t="str">
            <v>ARGAMASSA TRAÇO 1:4 (EM VOLUME DE CIMENTO E AREIA MÉDIA ÚMIDA), PREPARO MECÂNICO COM BETONEIRA 600 L. AF_08/2019</v>
          </cell>
          <cell r="C232" t="str">
            <v>M3</v>
          </cell>
          <cell r="D232">
            <v>492.74</v>
          </cell>
          <cell r="E232" t="str">
            <v>Argamassas</v>
          </cell>
          <cell r="F232" t="str">
            <v>SINAPI Jun/26</v>
          </cell>
        </row>
        <row r="233">
          <cell r="A233">
            <v>100472</v>
          </cell>
          <cell r="B233" t="str">
            <v>ARGAMASSA TRAÇO 1:4 (EM VOLUME DE CIMENTO E AREIA MÉDIA ÚMIDA), PREPARO MECÂNICO COM MISTURADOR DE EIXO HORIZONTAL DE 160 KG. AF_08/2019</v>
          </cell>
          <cell r="C233" t="str">
            <v>M3</v>
          </cell>
          <cell r="D233">
            <v>581.92999999999995</v>
          </cell>
          <cell r="E233" t="str">
            <v>Argamassas</v>
          </cell>
          <cell r="F233" t="str">
            <v>SINAPI Jun/26</v>
          </cell>
        </row>
        <row r="234">
          <cell r="A234">
            <v>100473</v>
          </cell>
          <cell r="B234" t="str">
            <v>ARGAMASSA TRAÇO 1:4 (EM VOLUME DE CIMENTO E AREIA MÉDIA ÚMIDA), PREPARO MECÂNICO COM MISTURADOR DE EIXO HORIZONTAL DE 300 KG. AF_08/2019</v>
          </cell>
          <cell r="C234" t="str">
            <v>M3</v>
          </cell>
          <cell r="D234">
            <v>504.5</v>
          </cell>
          <cell r="E234" t="str">
            <v>Argamassas</v>
          </cell>
          <cell r="F234" t="str">
            <v>SINAPI Jun/26</v>
          </cell>
        </row>
        <row r="235">
          <cell r="A235">
            <v>100474</v>
          </cell>
          <cell r="B235" t="str">
            <v>ARGAMASSA TRAÇO 1:4 (EM VOLUME DE CIMENTO E AREIA MÉDIA ÚMIDA), PREPARO MECÂNICO COM MISTURADOR DE EIXO HORIZONTAL DE 600 KG. AF_08/2019</v>
          </cell>
          <cell r="C235" t="str">
            <v>M3</v>
          </cell>
          <cell r="D235">
            <v>468.41</v>
          </cell>
          <cell r="E235" t="str">
            <v>Argamassas</v>
          </cell>
          <cell r="F235" t="str">
            <v>SINAPI Jun/26</v>
          </cell>
        </row>
        <row r="236">
          <cell r="A236">
            <v>87379</v>
          </cell>
          <cell r="B236" t="str">
            <v>ARGAMASSA TRAÇO 1:5 (EM VOLUME DE CIMENTO E AREIA GROSSA ÚMIDA) COM ADIÇÃO DE EMULSÃO POLIMÉRICA PARA CHAPISCO ROLADO, PREPARO MANUAL. AF_08/2019</v>
          </cell>
          <cell r="C236" t="str">
            <v>M3</v>
          </cell>
          <cell r="D236">
            <v>3384.86</v>
          </cell>
          <cell r="E236" t="str">
            <v>Argamassas</v>
          </cell>
          <cell r="F236" t="str">
            <v>SINAPI Jun/26</v>
          </cell>
        </row>
        <row r="237">
          <cell r="A237">
            <v>100460</v>
          </cell>
          <cell r="B237" t="str">
            <v>ARGAMASSA TRAÇO 1:5 (EM VOLUME DE CIMENTO E AREIA GROSSA ÚMIDA) COM ADIÇÃO DE EMULSÃO POLIMÉRICA PARA CHAPISCO ROLADO, PREPARO MECÂNICO COM BETONEIRA 250 L. AF_08/2019</v>
          </cell>
          <cell r="C237" t="str">
            <v>M3</v>
          </cell>
          <cell r="D237">
            <v>0</v>
          </cell>
          <cell r="E237" t="str">
            <v>Argamassas</v>
          </cell>
          <cell r="F237" t="str">
            <v>SINAPI Jun/26</v>
          </cell>
        </row>
        <row r="238">
          <cell r="A238">
            <v>87319</v>
          </cell>
          <cell r="B238" t="str">
            <v>ARGAMASSA TRAÇO 1:5 (EM VOLUME DE CIMENTO E AREIA GROSSA ÚMIDA) COM ADIÇÃO DE EMULSÃO POLIMÉRICA PARA CHAPISCO ROLADO, PREPARO MECÂNICO COM BETONEIRA 400 L. AF_08/2019</v>
          </cell>
          <cell r="C238" t="str">
            <v>M3</v>
          </cell>
          <cell r="D238">
            <v>3216.1</v>
          </cell>
          <cell r="E238" t="str">
            <v>Argamassas</v>
          </cell>
          <cell r="F238" t="str">
            <v>SINAPI Jun/26</v>
          </cell>
        </row>
        <row r="239">
          <cell r="A239">
            <v>87320</v>
          </cell>
          <cell r="B239" t="str">
            <v>ARGAMASSA TRAÇO 1:5 (EM VOLUME DE CIMENTO E AREIA GROSSA ÚMIDA) COM ADIÇÃO DE EMULSÃO POLIMÉRICA PARA CHAPISCO ROLADO, PREPARO MECÂNICO COM BETONEIRA 600 L. AF_08/2019</v>
          </cell>
          <cell r="C239" t="str">
            <v>M3</v>
          </cell>
          <cell r="D239">
            <v>3211.04</v>
          </cell>
          <cell r="E239" t="str">
            <v>Argamassas</v>
          </cell>
          <cell r="F239" t="str">
            <v>SINAPI Jun/26</v>
          </cell>
        </row>
        <row r="240">
          <cell r="A240">
            <v>87358</v>
          </cell>
          <cell r="B240" t="str">
            <v>ARGAMASSA TRAÇO 1:5 (EM VOLUME DE CIMENTO E AREIA GROSSA ÚMIDA) COM ADIÇÃO DE EMULSÃO POLIMÉRICA PARA CHAPISCO ROLADO, PREPARO MECÂNICO COM MISTURADOR DE EIXO HORIZONTAL DE 300 KG. AF_08/2019</v>
          </cell>
          <cell r="C240" t="str">
            <v>M3</v>
          </cell>
          <cell r="D240">
            <v>3198.07</v>
          </cell>
          <cell r="E240" t="str">
            <v>Argamassas</v>
          </cell>
          <cell r="F240" t="str">
            <v>SINAPI Jun/26</v>
          </cell>
        </row>
        <row r="241">
          <cell r="A241">
            <v>87359</v>
          </cell>
          <cell r="B241" t="str">
            <v>ARGAMASSA TRAÇO 1:5 (EM VOLUME DE CIMENTO E AREIA GROSSA ÚMIDA) COM ADIÇÃO DE EMULSÃO POLIMÉRICA PARA CHAPISCO ROLADO, PREPARO MECÂNICO COM MISTURADOR DE EIXO HORIZONTAL DE 600 KG. AF_08/2019</v>
          </cell>
          <cell r="C241" t="str">
            <v>M3</v>
          </cell>
          <cell r="D241">
            <v>3144.31</v>
          </cell>
          <cell r="E241" t="str">
            <v>Argamassas</v>
          </cell>
          <cell r="F241" t="str">
            <v>SINAPI Jun/26</v>
          </cell>
        </row>
        <row r="242">
          <cell r="A242">
            <v>87376</v>
          </cell>
          <cell r="B242" t="str">
            <v>ARGAMASSA TRAÇO 1:5 (EM VOLUME DE CIMENTO E AREIA GROSSA ÚMIDA) PARA CHAPISCO CONVENCIONAL, PREPARO MANUAL. AF_08/2019</v>
          </cell>
          <cell r="C242" t="str">
            <v>M3</v>
          </cell>
          <cell r="D242">
            <v>648.65</v>
          </cell>
          <cell r="E242" t="str">
            <v>Argamassas</v>
          </cell>
          <cell r="F242" t="str">
            <v>SINAPI Jun/26</v>
          </cell>
        </row>
        <row r="243">
          <cell r="A243">
            <v>100457</v>
          </cell>
          <cell r="B243" t="str">
            <v>ARGAMASSA TRAÇO 1:5 (EM VOLUME DE CIMENTO E AREIA GROSSA ÚMIDA) PARA CHAPISCO CONVENCIONAL, PREPARO MECÂNICO COM BETONEIRA 250 L. AF_08/2019</v>
          </cell>
          <cell r="C243" t="str">
            <v>M3</v>
          </cell>
          <cell r="D243">
            <v>0</v>
          </cell>
          <cell r="E243" t="str">
            <v>Argamassas</v>
          </cell>
          <cell r="F243" t="str">
            <v>SINAPI Jun/26</v>
          </cell>
        </row>
        <row r="244">
          <cell r="A244">
            <v>87310</v>
          </cell>
          <cell r="B244" t="str">
            <v>ARGAMASSA TRAÇO 1:5 (EM VOLUME DE CIMENTO E AREIA GROSSA ÚMIDA) PARA CHAPISCO CONVENCIONAL, PREPARO MECÂNICO COM BETONEIRA 400 L. AF_08/2019</v>
          </cell>
          <cell r="C244" t="str">
            <v>M3</v>
          </cell>
          <cell r="D244">
            <v>458.57</v>
          </cell>
          <cell r="E244" t="str">
            <v>Argamassas</v>
          </cell>
          <cell r="F244" t="str">
            <v>SINAPI Jun/26</v>
          </cell>
        </row>
        <row r="245">
          <cell r="A245">
            <v>87311</v>
          </cell>
          <cell r="B245" t="str">
            <v>ARGAMASSA TRAÇO 1:5 (EM VOLUME DE CIMENTO E AREIA GROSSA ÚMIDA) PARA CHAPISCO CONVENCIONAL, PREPARO MECÂNICO COM BETONEIRA 600 L. AF_08/2019</v>
          </cell>
          <cell r="C245" t="str">
            <v>M3</v>
          </cell>
          <cell r="D245">
            <v>439.05</v>
          </cell>
          <cell r="E245" t="str">
            <v>Argamassas</v>
          </cell>
          <cell r="F245" t="str">
            <v>SINAPI Jun/26</v>
          </cell>
        </row>
        <row r="246">
          <cell r="A246">
            <v>87350</v>
          </cell>
          <cell r="B246" t="str">
            <v>ARGAMASSA TRAÇO 1:5 (EM VOLUME DE CIMENTO E AREIA GROSSA ÚMIDA) PARA CHAPISCO CONVENCIONAL, PREPARO MECÂNICO COM MISTURADOR DE EIXO HORIZONTAL DE 300 KG. AF_08/2019</v>
          </cell>
          <cell r="C246" t="str">
            <v>M3</v>
          </cell>
          <cell r="D246">
            <v>532.37</v>
          </cell>
          <cell r="E246" t="str">
            <v>Argamassas</v>
          </cell>
          <cell r="F246" t="str">
            <v>SINAPI Jun/26</v>
          </cell>
        </row>
        <row r="247">
          <cell r="A247">
            <v>87351</v>
          </cell>
          <cell r="B247" t="str">
            <v>ARGAMASSA TRAÇO 1:5 (EM VOLUME DE CIMENTO E AREIA GROSSA ÚMIDA) PARA CHAPISCO CONVENCIONAL, PREPARO MECÂNICO COM MISTURADOR DE EIXO HORIZONTAL DE 600 KG. AF_08/2019</v>
          </cell>
          <cell r="C247" t="str">
            <v>M3</v>
          </cell>
          <cell r="D247">
            <v>418.73</v>
          </cell>
          <cell r="E247" t="str">
            <v>Argamassas</v>
          </cell>
          <cell r="F247" t="str">
            <v>SINAPI Jun/26</v>
          </cell>
        </row>
        <row r="248">
          <cell r="A248">
            <v>87374</v>
          </cell>
          <cell r="B248" t="str">
            <v>ARGAMASSA TRAÇO 1:5 (EM VOLUME DE CIMENTO E AREIA MÉDIA ÚMIDA) PARA CONTRAPISO, PREPARO MANUAL. AF_08/2019</v>
          </cell>
          <cell r="C248" t="str">
            <v>M3</v>
          </cell>
          <cell r="D248">
            <v>757.34</v>
          </cell>
          <cell r="E248" t="str">
            <v>Argamassas</v>
          </cell>
          <cell r="F248" t="str">
            <v>SINAPI Jun/26</v>
          </cell>
        </row>
        <row r="249">
          <cell r="A249">
            <v>100455</v>
          </cell>
          <cell r="B249" t="str">
            <v>ARGAMASSA TRAÇO 1:5 (EM VOLUME DE CIMENTO E AREIA MÉDIA ÚMIDA) PARA CONTRAPISO, PREPARO MECÂNICO COM BETONEIRA 250 L. AF_08/2019</v>
          </cell>
          <cell r="C249" t="str">
            <v>M3</v>
          </cell>
          <cell r="D249">
            <v>0</v>
          </cell>
          <cell r="E249" t="str">
            <v>Argamassas</v>
          </cell>
          <cell r="F249" t="str">
            <v>SINAPI Jun/26</v>
          </cell>
        </row>
        <row r="250">
          <cell r="A250">
            <v>87304</v>
          </cell>
          <cell r="B250" t="str">
            <v>ARGAMASSA TRAÇO 1:5 (EM VOLUME DE CIMENTO E AREIA MÉDIA ÚMIDA) PARA CONTRAPISO, PREPARO MECÂNICO COM BETONEIRA 400 L. AF_08/2019</v>
          </cell>
          <cell r="C250" t="str">
            <v>M3</v>
          </cell>
          <cell r="D250">
            <v>563.47</v>
          </cell>
          <cell r="E250" t="str">
            <v>Argamassas</v>
          </cell>
          <cell r="F250" t="str">
            <v>SINAPI Jun/26</v>
          </cell>
        </row>
        <row r="251">
          <cell r="A251">
            <v>87305</v>
          </cell>
          <cell r="B251" t="str">
            <v>ARGAMASSA TRAÇO 1:5 (EM VOLUME DE CIMENTO E AREIA MÉDIA ÚMIDA) PARA CONTRAPISO, PREPARO MECÂNICO COM BETONEIRA 600 L. AF_08/2019</v>
          </cell>
          <cell r="C251" t="str">
            <v>M3</v>
          </cell>
          <cell r="D251">
            <v>562.32000000000005</v>
          </cell>
          <cell r="E251" t="str">
            <v>Argamassas</v>
          </cell>
          <cell r="F251" t="str">
            <v>SINAPI Jun/26</v>
          </cell>
        </row>
        <row r="252">
          <cell r="A252">
            <v>87345</v>
          </cell>
          <cell r="B252" t="str">
            <v>ARGAMASSA TRAÇO 1:5 (EM VOLUME DE CIMENTO E AREIA MÉDIA ÚMIDA) PARA CONTRAPISO, PREPARO MECÂNICO COM MISTURADOR DE EIXO HORIZONTAL DE 160 KG. AF_08/2019</v>
          </cell>
          <cell r="C252" t="str">
            <v>M3</v>
          </cell>
          <cell r="D252">
            <v>663.84</v>
          </cell>
          <cell r="E252" t="str">
            <v>Argamassas</v>
          </cell>
          <cell r="F252" t="str">
            <v>SINAPI Jun/26</v>
          </cell>
        </row>
        <row r="253">
          <cell r="A253">
            <v>87346</v>
          </cell>
          <cell r="B253" t="str">
            <v>ARGAMASSA TRAÇO 1:5 (EM VOLUME DE CIMENTO E AREIA MÉDIA ÚMIDA) PARA CONTRAPISO, PREPARO MECÂNICO COM MISTURADOR DE EIXO HORIZONTAL DE 300 KG. AF_08/2019</v>
          </cell>
          <cell r="C253" t="str">
            <v>M3</v>
          </cell>
          <cell r="D253">
            <v>571.55999999999995</v>
          </cell>
          <cell r="E253" t="str">
            <v>Argamassas</v>
          </cell>
          <cell r="F253" t="str">
            <v>SINAPI Jun/26</v>
          </cell>
        </row>
        <row r="254">
          <cell r="A254">
            <v>87347</v>
          </cell>
          <cell r="B254" t="str">
            <v>ARGAMASSA TRAÇO 1:5 (EM VOLUME DE CIMENTO E AREIA MÉDIA ÚMIDA) PARA CONTRAPISO, PREPARO MECÂNICO COM MISTURADOR DE EIXO HORIZONTAL DE 600 KG. AF_08/2019</v>
          </cell>
          <cell r="C254" t="str">
            <v>M3</v>
          </cell>
          <cell r="D254">
            <v>520.91</v>
          </cell>
          <cell r="E254" t="str">
            <v>Argamassas</v>
          </cell>
          <cell r="F254" t="str">
            <v>SINAPI Jun/26</v>
          </cell>
        </row>
        <row r="255">
          <cell r="A255">
            <v>87366</v>
          </cell>
          <cell r="B255" t="str">
            <v>ARGAMASSA TRAÇO 1:6 (EM VOLUME DE CIMENTO E AREIA MÉDIA ÚMIDA) COM ADIÇÃO DE PLASTIFICANTE PARA EMBOÇO/MASSA ÚNICA/ASSENTAMENTO DE ALVENARIA DE VEDAÇÃO, PREPARO MANUAL. AF_08/2019</v>
          </cell>
          <cell r="C255" t="str">
            <v>M3</v>
          </cell>
          <cell r="D255">
            <v>673.38</v>
          </cell>
          <cell r="E255" t="str">
            <v>Argamassas</v>
          </cell>
          <cell r="F255" t="str">
            <v>SINAPI Jun/26</v>
          </cell>
        </row>
        <row r="256">
          <cell r="A256">
            <v>100448</v>
          </cell>
          <cell r="B256" t="str">
            <v>ARGAMASSA TRAÇO 1:6 (EM VOLUME DE CIMENTO E AREIA MÉDIA ÚMIDA) COM ADIÇÃO DE PLASTIFICANTE PARA EMBOÇO/MASSA ÚNICA/ASSENTAMENTO DE ALVENARIA DE VEDAÇÃO, PREPARO MECÂNICO COM BETONEIRA 250 L. AF_08/2019</v>
          </cell>
          <cell r="C256" t="str">
            <v>M3</v>
          </cell>
          <cell r="D256">
            <v>0</v>
          </cell>
          <cell r="E256" t="str">
            <v>Argamassas</v>
          </cell>
          <cell r="F256" t="str">
            <v>SINAPI Jun/26</v>
          </cell>
        </row>
        <row r="257">
          <cell r="A257">
            <v>87283</v>
          </cell>
          <cell r="B257" t="str">
            <v>ARGAMASSA TRAÇO 1:6 (EM VOLUME DE CIMENTO E AREIA MÉDIA ÚMIDA) COM ADIÇÃO DE PLASTIFICANTE PARA EMBOÇO/MASSA ÚNICA/ASSENTAMENTO DE ALVENARIA DE VEDAÇÃO, PREPARO MECÂNICO COM BETONEIRA 400 L. AF_08/2019</v>
          </cell>
          <cell r="C257" t="str">
            <v>M3</v>
          </cell>
          <cell r="D257">
            <v>475.03</v>
          </cell>
          <cell r="E257" t="str">
            <v>Argamassas</v>
          </cell>
          <cell r="F257" t="str">
            <v>SINAPI Jun/26</v>
          </cell>
        </row>
        <row r="258">
          <cell r="A258">
            <v>87284</v>
          </cell>
          <cell r="B258" t="str">
            <v>ARGAMASSA TRAÇO 1:6 (EM VOLUME DE CIMENTO E AREIA MÉDIA ÚMIDA) COM ADIÇÃO DE PLASTIFICANTE PARA EMBOÇO/MASSA ÚNICA/ASSENTAMENTO DE ALVENARIA DE VEDAÇÃO, PREPARO MECÂNICO COM BETONEIRA 600 L. AF_08/2019</v>
          </cell>
          <cell r="C258" t="str">
            <v>M3</v>
          </cell>
          <cell r="D258">
            <v>458.9</v>
          </cell>
          <cell r="E258" t="str">
            <v>Argamassas</v>
          </cell>
          <cell r="F258" t="str">
            <v>SINAPI Jun/26</v>
          </cell>
        </row>
        <row r="259">
          <cell r="A259">
            <v>87329</v>
          </cell>
          <cell r="B259" t="str">
            <v>ARGAMASSA TRAÇO 1:6 (EM VOLUME DE CIMENTO E AREIA MÉDIA ÚMIDA) COM ADIÇÃO DE PLASTIFICANTE PARA EMBOÇO/MASSA ÚNICA/ASSENTAMENTO DE ALVENARIA DE VEDAÇÃO, PREPARO MECÂNICO COM MISTURADOR DE EIXO HORIZONTAL DE 300 KG. AF_08/2019</v>
          </cell>
          <cell r="C259" t="str">
            <v>M3</v>
          </cell>
          <cell r="D259">
            <v>542.87</v>
          </cell>
          <cell r="E259" t="str">
            <v>Argamassas</v>
          </cell>
          <cell r="F259" t="str">
            <v>SINAPI Jun/26</v>
          </cell>
        </row>
        <row r="260">
          <cell r="A260">
            <v>87330</v>
          </cell>
          <cell r="B260" t="str">
            <v>ARGAMASSA TRAÇO 1:6 (EM VOLUME DE CIMENTO E AREIA MÉDIA ÚMIDA) COM ADIÇÃO DE PLASTIFICANTE PARA EMBOÇO/MASSA ÚNICA/ASSENTAMENTO DE ALVENARIA DE VEDAÇÃO, PREPARO MECÂNICO COM MISTURADOR DE EIXO HORIZONTAL DE 600 KG. AF_08/2019</v>
          </cell>
          <cell r="C260" t="str">
            <v>M3</v>
          </cell>
          <cell r="D260">
            <v>436.57</v>
          </cell>
          <cell r="E260" t="str">
            <v>Argamassas</v>
          </cell>
          <cell r="F260" t="str">
            <v>SINAPI Jun/26</v>
          </cell>
        </row>
        <row r="261">
          <cell r="A261">
            <v>87375</v>
          </cell>
          <cell r="B261" t="str">
            <v>ARGAMASSA TRAÇO 1:6 (EM VOLUME DE CIMENTO E AREIA MÉDIA ÚMIDA) PARA CONTRAPISO, PREPARO MANUAL. AF_08/2019</v>
          </cell>
          <cell r="C261" t="str">
            <v>M3</v>
          </cell>
          <cell r="D261">
            <v>730.99</v>
          </cell>
          <cell r="E261" t="str">
            <v>Argamassas</v>
          </cell>
          <cell r="F261" t="str">
            <v>SINAPI Jun/26</v>
          </cell>
        </row>
        <row r="262">
          <cell r="A262">
            <v>100456</v>
          </cell>
          <cell r="B262" t="str">
            <v>ARGAMASSA TRAÇO 1:6 (EM VOLUME DE CIMENTO E AREIA MÉDIA ÚMIDA) PARA CONTRAPISO, PREPARO MECÂNICO COM BETONEIRA 250 L. AF_08/2019</v>
          </cell>
          <cell r="C262" t="str">
            <v>M3</v>
          </cell>
          <cell r="D262">
            <v>0</v>
          </cell>
          <cell r="E262" t="str">
            <v>Argamassas</v>
          </cell>
          <cell r="F262" t="str">
            <v>SINAPI Jun/26</v>
          </cell>
        </row>
        <row r="263">
          <cell r="A263">
            <v>87307</v>
          </cell>
          <cell r="B263" t="str">
            <v>ARGAMASSA TRAÇO 1:6 (EM VOLUME DE CIMENTO E AREIA MÉDIA ÚMIDA) PARA CONTRAPISO, PREPARO MECÂNICO COM BETONEIRA 400 L. AF_08/2019</v>
          </cell>
          <cell r="C263" t="str">
            <v>M3</v>
          </cell>
          <cell r="D263">
            <v>545.19000000000005</v>
          </cell>
          <cell r="E263" t="str">
            <v>Argamassas</v>
          </cell>
          <cell r="F263" t="str">
            <v>SINAPI Jun/26</v>
          </cell>
        </row>
        <row r="264">
          <cell r="A264">
            <v>87308</v>
          </cell>
          <cell r="B264" t="str">
            <v>ARGAMASSA TRAÇO 1:6 (EM VOLUME DE CIMENTO E AREIA MÉDIA ÚMIDA) PARA CONTRAPISO, PREPARO MECÂNICO COM BETONEIRA 600 L. AF_08/2019</v>
          </cell>
          <cell r="C264" t="str">
            <v>M3</v>
          </cell>
          <cell r="D264">
            <v>525.73</v>
          </cell>
          <cell r="E264" t="str">
            <v>Argamassas</v>
          </cell>
          <cell r="F264" t="str">
            <v>SINAPI Jun/26</v>
          </cell>
        </row>
        <row r="265">
          <cell r="A265">
            <v>87348</v>
          </cell>
          <cell r="B265" t="str">
            <v>ARGAMASSA TRAÇO 1:6 (EM VOLUME DE CIMENTO E AREIA MÉDIA ÚMIDA) PARA CONTRAPISO, PREPARO MECÂNICO COM MISTURADOR DE EIXO HORIZONTAL DE 160 KG. AF_08/2019</v>
          </cell>
          <cell r="C265" t="str">
            <v>M3</v>
          </cell>
          <cell r="D265">
            <v>604.42999999999995</v>
          </cell>
          <cell r="E265" t="str">
            <v>Argamassas</v>
          </cell>
          <cell r="F265" t="str">
            <v>SINAPI Jun/26</v>
          </cell>
        </row>
        <row r="266">
          <cell r="A266">
            <v>87349</v>
          </cell>
          <cell r="B266" t="str">
            <v>ARGAMASSA TRAÇO 1:6 (EM VOLUME DE CIMENTO E AREIA MÉDIA ÚMIDA) PARA CONTRAPISO, PREPARO MECÂNICO COM MISTURADOR DE EIXO HORIZONTAL DE 600 KG. AF_08/2019</v>
          </cell>
          <cell r="C266" t="str">
            <v>M3</v>
          </cell>
          <cell r="D266">
            <v>481.33</v>
          </cell>
          <cell r="E266" t="str">
            <v>Argamassas</v>
          </cell>
          <cell r="F266" t="str">
            <v>SINAPI Jun/26</v>
          </cell>
        </row>
        <row r="267">
          <cell r="A267">
            <v>87365</v>
          </cell>
          <cell r="B267" t="str">
            <v>ARGAMASSA TRAÇO 1:7 (EM VOLUME DE CIMENTO E AREIA MÉDIA ÚMIDA) COM ADIÇÃO DE PLASTIFICANTE PARA EMBOÇO/MASSA ÚNICA/ASSENTAMENTO DE ALVENARIA DE VEDAÇÃO, PREPARO MANUAL. AF_08/2019</v>
          </cell>
          <cell r="C267" t="str">
            <v>M3</v>
          </cell>
          <cell r="D267">
            <v>640.74</v>
          </cell>
          <cell r="E267" t="str">
            <v>Argamassas</v>
          </cell>
          <cell r="F267" t="str">
            <v>SINAPI Jun/26</v>
          </cell>
        </row>
        <row r="268">
          <cell r="A268">
            <v>100447</v>
          </cell>
          <cell r="B268" t="str">
            <v>ARGAMASSA TRAÇO 1:7 (EM VOLUME DE CIMENTO E AREIA MÉDIA ÚMIDA) COM ADIÇÃO DE PLASTIFICANTE PARA EMBOÇO/MASSA ÚNICA/ASSENTAMENTO DE ALVENARIA DE VEDAÇÃO, PREPARO MECÂNICO COM BETONEIRA 250 L. AF_08/2019</v>
          </cell>
          <cell r="C268" t="str">
            <v>M3</v>
          </cell>
          <cell r="D268">
            <v>0</v>
          </cell>
          <cell r="E268" t="str">
            <v>Argamassas</v>
          </cell>
          <cell r="F268" t="str">
            <v>SINAPI Jun/26</v>
          </cell>
        </row>
        <row r="269">
          <cell r="A269">
            <v>87280</v>
          </cell>
          <cell r="B269" t="str">
            <v>ARGAMASSA TRAÇO 1:7 (EM VOLUME DE CIMENTO E AREIA MÉDIA ÚMIDA) COM ADIÇÃO DE PLASTIFICANTE PARA EMBOÇO/MASSA ÚNICA/ASSENTAMENTO DE ALVENARIA DE VEDAÇÃO, PREPARO MECÂNICO COM BETONEIRA 400 L. AF_08/2019</v>
          </cell>
          <cell r="C269" t="str">
            <v>M3</v>
          </cell>
          <cell r="D269">
            <v>467.26</v>
          </cell>
          <cell r="E269" t="str">
            <v>Argamassas</v>
          </cell>
          <cell r="F269" t="str">
            <v>SINAPI Jun/26</v>
          </cell>
        </row>
        <row r="270">
          <cell r="A270">
            <v>87281</v>
          </cell>
          <cell r="B270" t="str">
            <v>ARGAMASSA TRAÇO 1:7 (EM VOLUME DE CIMENTO E AREIA MÉDIA ÚMIDA) COM ADIÇÃO DE PLASTIFICANTE PARA EMBOÇO/MASSA ÚNICA/ASSENTAMENTO DE ALVENARIA DE VEDAÇÃO, PREPARO MECÂNICO COM BETONEIRA 600 L. AF_08/2019</v>
          </cell>
          <cell r="C270" t="str">
            <v>M3</v>
          </cell>
          <cell r="D270">
            <v>451.61</v>
          </cell>
          <cell r="E270" t="str">
            <v>Argamassas</v>
          </cell>
          <cell r="F270" t="str">
            <v>SINAPI Jun/26</v>
          </cell>
        </row>
        <row r="271">
          <cell r="A271">
            <v>87327</v>
          </cell>
          <cell r="B271" t="str">
            <v>ARGAMASSA TRAÇO 1:7 (EM VOLUME DE CIMENTO E AREIA MÉDIA ÚMIDA) COM ADIÇÃO DE PLASTIFICANTE PARA EMBOÇO/MASSA ÚNICA/ASSENTAMENTO DE ALVENARIA DE VEDAÇÃO, PREPARO MECÂNICO COM MISTURADOR DE EIXO HORIZONTAL DE 300 KG. AF_08/2019</v>
          </cell>
          <cell r="C271" t="str">
            <v>M3</v>
          </cell>
          <cell r="D271">
            <v>504.15</v>
          </cell>
          <cell r="E271" t="str">
            <v>Argamassas</v>
          </cell>
          <cell r="F271" t="str">
            <v>SINAPI Jun/26</v>
          </cell>
        </row>
        <row r="272">
          <cell r="A272">
            <v>87328</v>
          </cell>
          <cell r="B272" t="str">
            <v>ARGAMASSA TRAÇO 1:7 (EM VOLUME DE CIMENTO E AREIA MÉDIA ÚMIDA) COM ADIÇÃO DE PLASTIFICANTE PARA EMBOÇO/MASSA ÚNICA/ASSENTAMENTO DE ALVENARIA DE VEDAÇÃO, PREPARO MECÂNICO COM MISTURADOR DE EIXO HORIZONTAL DE 600 KG. AF_08/2019</v>
          </cell>
          <cell r="C272" t="str">
            <v>M3</v>
          </cell>
          <cell r="D272">
            <v>409.99</v>
          </cell>
          <cell r="E272" t="str">
            <v>Argamassas</v>
          </cell>
          <cell r="F272" t="str">
            <v>SINAPI Jun/26</v>
          </cell>
        </row>
        <row r="273">
          <cell r="A273">
            <v>87410</v>
          </cell>
          <cell r="B273" t="str">
            <v>ARGAMASSA À BASE DE GESSO, MISTURA E PROJEÇÃO DE 1,5 M³/H DE ARGAMASSA. AF_08/2019</v>
          </cell>
          <cell r="C273" t="str">
            <v>M3</v>
          </cell>
          <cell r="D273">
            <v>941</v>
          </cell>
          <cell r="E273" t="str">
            <v>Argamassas</v>
          </cell>
          <cell r="F273" t="str">
            <v>SINAPI Jun/26</v>
          </cell>
        </row>
        <row r="274">
          <cell r="A274">
            <v>95577</v>
          </cell>
          <cell r="B274" t="str">
            <v>MONTAGEM DE ARMADURA DE ESTACAS, DIÂMETRO = 10,0 MM. AF_09/2021_PS</v>
          </cell>
          <cell r="C274" t="str">
            <v>KG</v>
          </cell>
          <cell r="D274">
            <v>9.36</v>
          </cell>
          <cell r="E274" t="str">
            <v>Armação de Estacas</v>
          </cell>
          <cell r="F274" t="str">
            <v>SINAPI Jun/26</v>
          </cell>
        </row>
        <row r="275">
          <cell r="A275">
            <v>95578</v>
          </cell>
          <cell r="B275" t="str">
            <v>MONTAGEM DE ARMADURA DE ESTACAS, DIÂMETRO = 12,5 MM. AF_09/2021_PS</v>
          </cell>
          <cell r="C275" t="str">
            <v>KG</v>
          </cell>
          <cell r="D275">
            <v>7.59</v>
          </cell>
          <cell r="E275" t="str">
            <v>Armação de Estacas</v>
          </cell>
          <cell r="F275" t="str">
            <v>SINAPI Jun/26</v>
          </cell>
        </row>
        <row r="276">
          <cell r="A276">
            <v>95579</v>
          </cell>
          <cell r="B276" t="str">
            <v>MONTAGEM DE ARMADURA DE ESTACAS, DIÂMETRO = 16,0 MM. AF_09/2021_PS</v>
          </cell>
          <cell r="C276" t="str">
            <v>KG</v>
          </cell>
          <cell r="D276">
            <v>7.19</v>
          </cell>
          <cell r="E276" t="str">
            <v>Armação de Estacas</v>
          </cell>
          <cell r="F276" t="str">
            <v>SINAPI Jun/26</v>
          </cell>
        </row>
        <row r="277">
          <cell r="A277">
            <v>95580</v>
          </cell>
          <cell r="B277" t="str">
            <v>MONTAGEM DE ARMADURA DE ESTACAS, DIÂMETRO = 20,0 MM. AF_09/2021_PS</v>
          </cell>
          <cell r="C277" t="str">
            <v>KG</v>
          </cell>
          <cell r="D277">
            <v>8.15</v>
          </cell>
          <cell r="E277" t="str">
            <v>Armação de Estacas</v>
          </cell>
          <cell r="F277" t="str">
            <v>SINAPI Jun/26</v>
          </cell>
        </row>
        <row r="278">
          <cell r="A278">
            <v>95581</v>
          </cell>
          <cell r="B278" t="str">
            <v>MONTAGEM DE ARMADURA DE ESTACAS, DIÂMETRO = 25,0 MM. AF_09/2021_PS</v>
          </cell>
          <cell r="C278" t="str">
            <v>KG</v>
          </cell>
          <cell r="D278">
            <v>8.11</v>
          </cell>
          <cell r="E278" t="str">
            <v>Armação de Estacas</v>
          </cell>
          <cell r="F278" t="str">
            <v>SINAPI Jun/26</v>
          </cell>
        </row>
        <row r="279">
          <cell r="A279">
            <v>95582</v>
          </cell>
          <cell r="B279" t="str">
            <v>MONTAGEM DE ARMADURA DE ESTACAS, DIÂMETRO = 32,0 MM. AF_09/2021_PS</v>
          </cell>
          <cell r="C279" t="str">
            <v>KG</v>
          </cell>
          <cell r="D279">
            <v>8.7899999999999991</v>
          </cell>
          <cell r="E279" t="str">
            <v>Armação de Estacas</v>
          </cell>
          <cell r="F279" t="str">
            <v>SINAPI Jun/26</v>
          </cell>
        </row>
        <row r="280">
          <cell r="A280">
            <v>95576</v>
          </cell>
          <cell r="B280" t="str">
            <v>MONTAGEM DE ARMADURA DE ESTACAS, DIÂMETRO = 8,0 MM. AF_09/2021_PS</v>
          </cell>
          <cell r="C280" t="str">
            <v>KG</v>
          </cell>
          <cell r="D280">
            <v>11.64</v>
          </cell>
          <cell r="E280" t="str">
            <v>Armação de Estacas</v>
          </cell>
          <cell r="F280" t="str">
            <v>SINAPI Jun/26</v>
          </cell>
        </row>
        <row r="281">
          <cell r="A281">
            <v>95583</v>
          </cell>
          <cell r="B281" t="str">
            <v>MONTAGEM DE ARMADURA TRANSVERSAL DE ESTACAS DE SEÇÃO CIRCULAR, DIÂMETRO = 5,0 MM. AF_09/2021_PS</v>
          </cell>
          <cell r="C281" t="str">
            <v>KG</v>
          </cell>
          <cell r="D281">
            <v>16.89</v>
          </cell>
          <cell r="E281" t="str">
            <v>Armação de Estacas</v>
          </cell>
          <cell r="F281" t="str">
            <v>SINAPI Jun/26</v>
          </cell>
        </row>
        <row r="282">
          <cell r="A282">
            <v>95584</v>
          </cell>
          <cell r="B282" t="str">
            <v>MONTAGEM DE ARMADURA TRANSVERSAL DE ESTACAS DE SEÇÃO CIRCULAR, DIÂMETRO = 6,30 MM. AF_09/2021_PS</v>
          </cell>
          <cell r="C282" t="str">
            <v>KG</v>
          </cell>
          <cell r="D282">
            <v>13.75</v>
          </cell>
          <cell r="E282" t="str">
            <v>Armação de Estacas</v>
          </cell>
          <cell r="F282" t="str">
            <v>SINAPI Jun/26</v>
          </cell>
        </row>
        <row r="283">
          <cell r="A283">
            <v>95593</v>
          </cell>
          <cell r="B283" t="str">
            <v>MONTAGEM DE ARMADURA TRANSVERSAL DE ESTACAS DE SEÇÃO RETANGULAR, DIÂMETRO = 6,30 MM. AF_09/2021_PS</v>
          </cell>
          <cell r="C283" t="str">
            <v>KG</v>
          </cell>
          <cell r="D283">
            <v>13.75</v>
          </cell>
          <cell r="E283" t="str">
            <v>Armação de Estacas</v>
          </cell>
          <cell r="F283" t="str">
            <v>SINAPI Jun/26</v>
          </cell>
        </row>
        <row r="284">
          <cell r="A284">
            <v>95592</v>
          </cell>
          <cell r="B284" t="str">
            <v>MONTAGEM DE ARMADURA TRANVERSAL DE ESTACAS DE SEÇÃO RETANGULAR, DIÂMETRO = 5,0 MM. AF_09/2021_PS</v>
          </cell>
          <cell r="C284" t="str">
            <v>KG</v>
          </cell>
          <cell r="D284">
            <v>16.89</v>
          </cell>
          <cell r="E284" t="str">
            <v>Armação de Estacas</v>
          </cell>
          <cell r="F284" t="str">
            <v>SINAPI Jun/26</v>
          </cell>
        </row>
        <row r="285">
          <cell r="A285">
            <v>92919</v>
          </cell>
          <cell r="B285" t="str">
            <v>ARMAÇÃO DE ESTRUTURAS DIVERSAS DE CONCRETO ARMADO, EXCETO VIGAS, PILARES, LAJES E FUNDAÇÕES, UTILIZANDO AÇO CA-50 DE 10,0 MM - MONTAGEM. AF_06/2022</v>
          </cell>
          <cell r="C285" t="str">
            <v>KG</v>
          </cell>
          <cell r="D285">
            <v>11.15</v>
          </cell>
          <cell r="E285" t="str">
            <v>Armação para Estruturas de Concreto Armado</v>
          </cell>
          <cell r="F285" t="str">
            <v>SINAPI Jun/26</v>
          </cell>
        </row>
        <row r="286">
          <cell r="A286">
            <v>92921</v>
          </cell>
          <cell r="B286" t="str">
            <v>ARMAÇÃO DE ESTRUTURAS DIVERSAS DE CONCRETO ARMADO, EXCETO VIGAS, PILARES, LAJES E FUNDAÇÕES, UTILIZANDO AÇO CA-50 DE 12,5 MM - MONTAGEM. AF_06/2022</v>
          </cell>
          <cell r="C286" t="str">
            <v>KG</v>
          </cell>
          <cell r="D286">
            <v>8.9499999999999993</v>
          </cell>
          <cell r="E286" t="str">
            <v>Armação para Estruturas de Concreto Armado</v>
          </cell>
          <cell r="F286" t="str">
            <v>SINAPI Jun/26</v>
          </cell>
        </row>
        <row r="287">
          <cell r="A287">
            <v>92922</v>
          </cell>
          <cell r="B287" t="str">
            <v>ARMAÇÃO DE ESTRUTURAS DIVERSAS DE CONCRETO ARMADO, EXCETO VIGAS, PILARES, LAJES E FUNDAÇÕES, UTILIZANDO AÇO CA-50 DE 16,0 MM - MONTAGEM. AF_06/2022</v>
          </cell>
          <cell r="C287" t="str">
            <v>KG</v>
          </cell>
          <cell r="D287">
            <v>8.32</v>
          </cell>
          <cell r="E287" t="str">
            <v>Armação para Estruturas de Concreto Armado</v>
          </cell>
          <cell r="F287" t="str">
            <v>SINAPI Jun/26</v>
          </cell>
        </row>
        <row r="288">
          <cell r="A288">
            <v>92923</v>
          </cell>
          <cell r="B288" t="str">
            <v>ARMAÇÃO DE ESTRUTURAS DIVERSAS DE CONCRETO ARMADO, EXCETO VIGAS, PILARES, LAJES E FUNDAÇÕES, UTILIZANDO AÇO CA-50 DE 20,0 MM - MONTAGEM. AF_06/2022</v>
          </cell>
          <cell r="C288" t="str">
            <v>KG</v>
          </cell>
          <cell r="D288">
            <v>9.06</v>
          </cell>
          <cell r="E288" t="str">
            <v>Armação para Estruturas de Concreto Armado</v>
          </cell>
          <cell r="F288" t="str">
            <v>SINAPI Jun/26</v>
          </cell>
        </row>
        <row r="289">
          <cell r="A289">
            <v>92924</v>
          </cell>
          <cell r="B289" t="str">
            <v>ARMAÇÃO DE ESTRUTURAS DIVERSAS DE CONCRETO ARMADO, EXCETO VIGAS, PILARES, LAJES E FUNDAÇÕES, UTILIZANDO AÇO CA-50 DE 25,0 MM - MONTAGEM. AF_06/2022</v>
          </cell>
          <cell r="C289" t="str">
            <v>KG</v>
          </cell>
          <cell r="D289">
            <v>8.8000000000000007</v>
          </cell>
          <cell r="E289" t="str">
            <v>Armação para Estruturas de Concreto Armado</v>
          </cell>
          <cell r="F289" t="str">
            <v>SINAPI Jun/26</v>
          </cell>
        </row>
        <row r="290">
          <cell r="A290">
            <v>104104</v>
          </cell>
          <cell r="B290" t="str">
            <v>ARMAÇÃO DE ESTRUTURAS DIVERSAS DE CONCRETO ARMADO, EXCETO VIGAS, PILARES, LAJES E FUNDAÇÕES, UTILIZANDO AÇO CA-50 DE 32,0 MM - MONTAGEM. AF_06/2022</v>
          </cell>
          <cell r="C290" t="str">
            <v>KG</v>
          </cell>
          <cell r="D290">
            <v>8.9600000000000009</v>
          </cell>
          <cell r="E290" t="str">
            <v>Armação para Estruturas de Concreto Armado</v>
          </cell>
          <cell r="F290" t="str">
            <v>SINAPI Jun/26</v>
          </cell>
        </row>
        <row r="291">
          <cell r="A291">
            <v>92916</v>
          </cell>
          <cell r="B291" t="str">
            <v>ARMAÇÃO DE ESTRUTURAS DIVERSAS DE CONCRETO ARMADO, EXCETO VIGAS, PILARES, LAJES E FUNDAÇÕES, UTILIZANDO AÇO CA-50 DE 6,3 MM - MONTAGEM. AF_06/2022</v>
          </cell>
          <cell r="C291" t="str">
            <v>KG</v>
          </cell>
          <cell r="D291">
            <v>15.38</v>
          </cell>
          <cell r="E291" t="str">
            <v>Armação para Estruturas de Concreto Armado</v>
          </cell>
          <cell r="F291" t="str">
            <v>SINAPI Jun/26</v>
          </cell>
        </row>
        <row r="292">
          <cell r="A292">
            <v>92917</v>
          </cell>
          <cell r="B292" t="str">
            <v>ARMAÇÃO DE ESTRUTURAS DIVERSAS DE CONCRETO ARMADO, EXCETO VIGAS, PILARES, LAJES E FUNDAÇÕES, UTILIZANDO AÇO CA-50 DE 8,0 MM - MONTAGEM. AF_06/2022</v>
          </cell>
          <cell r="C292" t="str">
            <v>KG</v>
          </cell>
          <cell r="D292">
            <v>13.25</v>
          </cell>
          <cell r="E292" t="str">
            <v>Armação para Estruturas de Concreto Armado</v>
          </cell>
          <cell r="F292" t="str">
            <v>SINAPI Jun/26</v>
          </cell>
        </row>
        <row r="293">
          <cell r="A293">
            <v>92915</v>
          </cell>
          <cell r="B293" t="str">
            <v>ARMAÇÃO DE ESTRUTURAS DIVERSAS DE CONCRETO ARMADO, EXCETO VIGAS, PILARES, LAJES E FUNDAÇÕES, UTILIZANDO AÇO CA-60 DE 5,0 MM - MONTAGEM. AF_06/2022</v>
          </cell>
          <cell r="C293" t="str">
            <v>KG</v>
          </cell>
          <cell r="D293">
            <v>17.989999999999998</v>
          </cell>
          <cell r="E293" t="str">
            <v>Armação para Estruturas de Concreto Armado</v>
          </cell>
          <cell r="F293" t="str">
            <v>SINAPI Jun/26</v>
          </cell>
        </row>
        <row r="294">
          <cell r="A294">
            <v>92771</v>
          </cell>
          <cell r="B294" t="str">
            <v>ARMAÇÃO DE LAJE DE ESTRUTURA CONVENCIONAL DE CONCRETO ARMADO UTILIZANDO AÇO CA-50 DE 10,0 MM - MONTAGEM. AF_06/2022</v>
          </cell>
          <cell r="C294" t="str">
            <v>KG</v>
          </cell>
          <cell r="D294">
            <v>9.18</v>
          </cell>
          <cell r="E294" t="str">
            <v>Armação para Estruturas de Concreto Armado</v>
          </cell>
          <cell r="F294" t="str">
            <v>SINAPI Jun/26</v>
          </cell>
        </row>
        <row r="295">
          <cell r="A295">
            <v>92772</v>
          </cell>
          <cell r="B295" t="str">
            <v>ARMAÇÃO DE LAJE DE ESTRUTURA CONVENCIONAL DE CONCRETO ARMADO UTILIZANDO AÇO CA-50 DE 12,5 MM - MONTAGEM. AF_06/2022</v>
          </cell>
          <cell r="C295" t="str">
            <v>KG</v>
          </cell>
          <cell r="D295">
            <v>7.52</v>
          </cell>
          <cell r="E295" t="str">
            <v>Armação para Estruturas de Concreto Armado</v>
          </cell>
          <cell r="F295" t="str">
            <v>SINAPI Jun/26</v>
          </cell>
        </row>
        <row r="296">
          <cell r="A296">
            <v>92773</v>
          </cell>
          <cell r="B296" t="str">
            <v>ARMAÇÃO DE LAJE DE ESTRUTURA CONVENCIONAL DE CONCRETO ARMADO UTILIZANDO AÇO CA-50 DE 16,0 MM - MONTAGEM. AF_06/2022</v>
          </cell>
          <cell r="C296" t="str">
            <v>KG</v>
          </cell>
          <cell r="D296">
            <v>7.3</v>
          </cell>
          <cell r="E296" t="str">
            <v>Armação para Estruturas de Concreto Armado</v>
          </cell>
          <cell r="F296" t="str">
            <v>SINAPI Jun/26</v>
          </cell>
        </row>
        <row r="297">
          <cell r="A297">
            <v>92774</v>
          </cell>
          <cell r="B297" t="str">
            <v>ARMAÇÃO DE LAJE DE ESTRUTURA CONVENCIONAL DE CONCRETO ARMADO UTILIZANDO AÇO CA-50 DE 20,0 MM - MONTAGEM. AF_06/2022</v>
          </cell>
          <cell r="C297" t="str">
            <v>KG</v>
          </cell>
          <cell r="D297">
            <v>8.33</v>
          </cell>
          <cell r="E297" t="str">
            <v>Armação para Estruturas de Concreto Armado</v>
          </cell>
          <cell r="F297" t="str">
            <v>SINAPI Jun/26</v>
          </cell>
        </row>
        <row r="298">
          <cell r="A298">
            <v>92769</v>
          </cell>
          <cell r="B298" t="str">
            <v>ARMAÇÃO DE LAJE DE ESTRUTURA CONVENCIONAL DE CONCRETO ARMADO UTILIZANDO AÇO CA-50 DE 6,3 MM - MONTAGEM. AF_06/2022</v>
          </cell>
          <cell r="C298" t="str">
            <v>KG</v>
          </cell>
          <cell r="D298">
            <v>11.91</v>
          </cell>
          <cell r="E298" t="str">
            <v>Armação para Estruturas de Concreto Armado</v>
          </cell>
          <cell r="F298" t="str">
            <v>SINAPI Jun/26</v>
          </cell>
        </row>
        <row r="299">
          <cell r="A299">
            <v>92770</v>
          </cell>
          <cell r="B299" t="str">
            <v>ARMAÇÃO DE LAJE DE ESTRUTURA CONVENCIONAL DE CONCRETO ARMADO UTILIZANDO AÇO CA-50 DE 8,0 MM - MONTAGEM. AF_06/2022</v>
          </cell>
          <cell r="C299" t="str">
            <v>KG</v>
          </cell>
          <cell r="D299">
            <v>10.64</v>
          </cell>
          <cell r="E299" t="str">
            <v>Armação para Estruturas de Concreto Armado</v>
          </cell>
          <cell r="F299" t="str">
            <v>SINAPI Jun/26</v>
          </cell>
        </row>
        <row r="300">
          <cell r="A300">
            <v>92767</v>
          </cell>
          <cell r="B300" t="str">
            <v>ARMAÇÃO DE LAJE DE ESTRUTURA CONVENCIONAL DE CONCRETO ARMADO UTILIZANDO AÇO CA-60 DE 4,2 MM - MONTAGEM. AF_06/2022</v>
          </cell>
          <cell r="C300" t="str">
            <v>KG</v>
          </cell>
          <cell r="D300">
            <v>16.100000000000001</v>
          </cell>
          <cell r="E300" t="str">
            <v>Armação para Estruturas de Concreto Armado</v>
          </cell>
          <cell r="F300" t="str">
            <v>SINAPI Jun/26</v>
          </cell>
        </row>
        <row r="301">
          <cell r="A301">
            <v>92768</v>
          </cell>
          <cell r="B301" t="str">
            <v>ARMAÇÃO DE LAJE DE ESTRUTURA CONVENCIONAL DE CONCRETO ARMADO UTILIZANDO AÇO CA-60 DE 5,0 MM - MONTAGEM. AF_06/2022</v>
          </cell>
          <cell r="C301" t="str">
            <v>KG</v>
          </cell>
          <cell r="D301">
            <v>13.51</v>
          </cell>
          <cell r="E301" t="str">
            <v>Armação para Estruturas de Concreto Armado</v>
          </cell>
          <cell r="F301" t="str">
            <v>SINAPI Jun/26</v>
          </cell>
        </row>
        <row r="302">
          <cell r="A302">
            <v>92762</v>
          </cell>
          <cell r="B302" t="str">
            <v>ARMAÇÃO DE PILAR OU VIGA DE ESTRUTURA CONVENCIONAL DE CONCRETO ARMADO UTILIZANDO AÇO CA-50 DE 10,0 MM - MONTAGEM. AF_06/2022</v>
          </cell>
          <cell r="C302" t="str">
            <v>KG</v>
          </cell>
          <cell r="D302">
            <v>9.8000000000000007</v>
          </cell>
          <cell r="E302" t="str">
            <v>Armação para Estruturas de Concreto Armado</v>
          </cell>
          <cell r="F302" t="str">
            <v>SINAPI Jun/26</v>
          </cell>
        </row>
        <row r="303">
          <cell r="A303">
            <v>92763</v>
          </cell>
          <cell r="B303" t="str">
            <v>ARMAÇÃO DE PILAR OU VIGA DE ESTRUTURA CONVENCIONAL DE CONCRETO ARMADO UTILIZANDO AÇO CA-50 DE 12,5 MM - MONTAGEM. AF_06/2022</v>
          </cell>
          <cell r="C303" t="str">
            <v>KG</v>
          </cell>
          <cell r="D303">
            <v>8.07</v>
          </cell>
          <cell r="E303" t="str">
            <v>Armação para Estruturas de Concreto Armado</v>
          </cell>
          <cell r="F303" t="str">
            <v>SINAPI Jun/26</v>
          </cell>
        </row>
        <row r="304">
          <cell r="A304">
            <v>92764</v>
          </cell>
          <cell r="B304" t="str">
            <v>ARMAÇÃO DE PILAR OU VIGA DE ESTRUTURA CONVENCIONAL DE CONCRETO ARMADO UTILIZANDO AÇO CA-50 DE 16,0 MM - MONTAGEM. AF_06/2022</v>
          </cell>
          <cell r="C304" t="str">
            <v>KG</v>
          </cell>
          <cell r="D304">
            <v>7.66</v>
          </cell>
          <cell r="E304" t="str">
            <v>Armação para Estruturas de Concreto Armado</v>
          </cell>
          <cell r="F304" t="str">
            <v>SINAPI Jun/26</v>
          </cell>
        </row>
        <row r="305">
          <cell r="A305">
            <v>92765</v>
          </cell>
          <cell r="B305" t="str">
            <v>ARMAÇÃO DE PILAR OU VIGA DE ESTRUTURA CONVENCIONAL DE CONCRETO ARMADO UTILIZANDO AÇO CA-50 DE 20,0 MM - MONTAGEM. AF_06/2022</v>
          </cell>
          <cell r="C305" t="str">
            <v>KG</v>
          </cell>
          <cell r="D305">
            <v>8.5399999999999991</v>
          </cell>
          <cell r="E305" t="str">
            <v>Armação para Estruturas de Concreto Armado</v>
          </cell>
          <cell r="F305" t="str">
            <v>SINAPI Jun/26</v>
          </cell>
        </row>
        <row r="306">
          <cell r="A306">
            <v>92766</v>
          </cell>
          <cell r="B306" t="str">
            <v>ARMAÇÃO DE PILAR OU VIGA DE ESTRUTURA CONVENCIONAL DE CONCRETO ARMADO UTILIZANDO AÇO CA-50 DE 25,0 MM - MONTAGEM. AF_06/2022</v>
          </cell>
          <cell r="C306" t="str">
            <v>KG</v>
          </cell>
          <cell r="D306">
            <v>8.39</v>
          </cell>
          <cell r="E306" t="str">
            <v>Armação para Estruturas de Concreto Armado</v>
          </cell>
          <cell r="F306" t="str">
            <v>SINAPI Jun/26</v>
          </cell>
        </row>
        <row r="307">
          <cell r="A307">
            <v>104105</v>
          </cell>
          <cell r="B307" t="str">
            <v>ARMAÇÃO DE PILAR OU VIGA DE ESTRUTURA CONVENCIONAL DE CONCRETO ARMADO UTILIZANDO AÇO CA-50 DE 32,0 MM. AF_06/2022</v>
          </cell>
          <cell r="C307" t="str">
            <v>KG</v>
          </cell>
          <cell r="D307">
            <v>8.9700000000000006</v>
          </cell>
          <cell r="E307" t="str">
            <v>Armação para Estruturas de Concreto Armado</v>
          </cell>
          <cell r="F307" t="str">
            <v>SINAPI Jun/26</v>
          </cell>
        </row>
        <row r="308">
          <cell r="A308">
            <v>92760</v>
          </cell>
          <cell r="B308" t="str">
            <v>ARMAÇÃO DE PILAR OU VIGA DE ESTRUTURA CONVENCIONAL DE CONCRETO ARMADO UTILIZANDO AÇO CA-50 DE 6,3 MM - MONTAGEM. AF_06/2022</v>
          </cell>
          <cell r="C308" t="str">
            <v>KG</v>
          </cell>
          <cell r="D308">
            <v>12.66</v>
          </cell>
          <cell r="E308" t="str">
            <v>Armação para Estruturas de Concreto Armado</v>
          </cell>
          <cell r="F308" t="str">
            <v>SINAPI Jun/26</v>
          </cell>
        </row>
        <row r="309">
          <cell r="A309">
            <v>92761</v>
          </cell>
          <cell r="B309" t="str">
            <v>ARMAÇÃO DE PILAR OU VIGA DE ESTRUTURA CONVENCIONAL DE CONCRETO ARMADO UTILIZANDO AÇO CA-50 DE 8,0 MM - MONTAGEM. AF_06/2022</v>
          </cell>
          <cell r="C309" t="str">
            <v>KG</v>
          </cell>
          <cell r="D309">
            <v>11.31</v>
          </cell>
          <cell r="E309" t="str">
            <v>Armação para Estruturas de Concreto Armado</v>
          </cell>
          <cell r="F309" t="str">
            <v>SINAPI Jun/26</v>
          </cell>
        </row>
        <row r="310">
          <cell r="A310">
            <v>92759</v>
          </cell>
          <cell r="B310" t="str">
            <v>ARMAÇÃO DE PILAR OU VIGA DE ESTRUTURA CONVENCIONAL DE CONCRETO ARMADO UTILIZANDO AÇO CA-60 DE 5,0 MM - MONTAGEM. AF_06/2022</v>
          </cell>
          <cell r="C310" t="str">
            <v>KG</v>
          </cell>
          <cell r="D310">
            <v>14.3</v>
          </cell>
          <cell r="E310" t="str">
            <v>Armação para Estruturas de Concreto Armado</v>
          </cell>
          <cell r="F310" t="str">
            <v>SINAPI Jun/26</v>
          </cell>
        </row>
        <row r="311">
          <cell r="A311">
            <v>104108</v>
          </cell>
          <cell r="B311" t="str">
            <v>ARMAÇÃO DE PILAR OU VIGA DE ESTRUTURA DE CONCRETO ARMADO EMBUTIDA EM ALVENARIA DE VEDAÇÃO UTILIZANDO AÇO CA-50 DE 10,0 MM - MONTAGEM. AF_06/2022</v>
          </cell>
          <cell r="C311" t="str">
            <v>KG</v>
          </cell>
          <cell r="D311">
            <v>12.2</v>
          </cell>
          <cell r="E311" t="str">
            <v>Armação para Estruturas de Concreto Armado</v>
          </cell>
          <cell r="F311" t="str">
            <v>SINAPI Jun/26</v>
          </cell>
        </row>
        <row r="312">
          <cell r="A312">
            <v>104107</v>
          </cell>
          <cell r="B312" t="str">
            <v>ARMAÇÃO DE PILAR OU VIGA DE ESTRUTURA DE CONCRETO ARMADO EMBUTIDA EM ALVENARIA DE VEDAÇÃO UTILIZANDO AÇO CA-50 DE 12,5 MM - MONTAGEM. AF_06/2022</v>
          </cell>
          <cell r="C312" t="str">
            <v>KG</v>
          </cell>
          <cell r="D312">
            <v>10.130000000000001</v>
          </cell>
          <cell r="E312" t="str">
            <v>Armação para Estruturas de Concreto Armado</v>
          </cell>
          <cell r="F312" t="str">
            <v>SINAPI Jun/26</v>
          </cell>
        </row>
        <row r="313">
          <cell r="A313">
            <v>104106</v>
          </cell>
          <cell r="B313" t="str">
            <v>ARMAÇÃO DE PILAR OU VIGA DE ESTRUTURA DE CONCRETO ARMADO EMBUTIDA EM ALVENARIA DE VEDAÇÃO UTILIZANDO AÇO CA-50 DE 16,0 MM - MONTAGEM. AF_06/2022</v>
          </cell>
          <cell r="C313" t="str">
            <v>KG</v>
          </cell>
          <cell r="D313">
            <v>9.2200000000000006</v>
          </cell>
          <cell r="E313" t="str">
            <v>Armação para Estruturas de Concreto Armado</v>
          </cell>
          <cell r="F313" t="str">
            <v>SINAPI Jun/26</v>
          </cell>
        </row>
        <row r="314">
          <cell r="A314">
            <v>104110</v>
          </cell>
          <cell r="B314" t="str">
            <v>ARMAÇÃO DE PILAR OU VIGA DE ESTRUTURA DE CONCRETO ARMADO EMBUTIDA EM ALVENARIA DE VEDAÇÃO UTILIZANDO AÇO CA-50 DE 6,3 MM - MONTAGEM. AF_06/2022</v>
          </cell>
          <cell r="C314" t="str">
            <v>KG</v>
          </cell>
          <cell r="D314">
            <v>19.04</v>
          </cell>
          <cell r="E314" t="str">
            <v>Armação para Estruturas de Concreto Armado</v>
          </cell>
          <cell r="F314" t="str">
            <v>SINAPI Jun/26</v>
          </cell>
        </row>
        <row r="315">
          <cell r="A315">
            <v>104109</v>
          </cell>
          <cell r="B315" t="str">
            <v>ARMAÇÃO DE PILAR OU VIGA DE ESTRUTURA DE CONCRETO ARMADO EMBUTIDA EM ALVENARIA DE VEDAÇÃO UTILIZANDO AÇO CA-50 DE 8,0 MM - MONTAGEM. AF_06/2022</v>
          </cell>
          <cell r="C315" t="str">
            <v>KG</v>
          </cell>
          <cell r="D315">
            <v>15.85</v>
          </cell>
          <cell r="E315" t="str">
            <v>Armação para Estruturas de Concreto Armado</v>
          </cell>
          <cell r="F315" t="str">
            <v>SINAPI Jun/26</v>
          </cell>
        </row>
        <row r="316">
          <cell r="A316">
            <v>104111</v>
          </cell>
          <cell r="B316" t="str">
            <v>ARMAÇÃO DE PILAR OU VIGA DE ESTRUTURA DE CONCRETO ARMADO EMBUTIDA EM ALVENARIA DE VEDAÇÃO UTILIZANDO AÇO CA-60 DE 5,0 MM - MONTAGEM. AF_06/2022</v>
          </cell>
          <cell r="C316" t="str">
            <v>KG</v>
          </cell>
          <cell r="D316">
            <v>22.93</v>
          </cell>
          <cell r="E316" t="str">
            <v>Armação para Estruturas de Concreto Armado</v>
          </cell>
          <cell r="F316" t="str">
            <v>SINAPI Jun/26</v>
          </cell>
        </row>
        <row r="317">
          <cell r="A317">
            <v>92884</v>
          </cell>
          <cell r="B317" t="str">
            <v>ARMAÇÃO UTILIZANDO AÇO CA-25 DE 10,0 MM - MONTAGEM. AF_06/2022</v>
          </cell>
          <cell r="C317" t="str">
            <v>KG</v>
          </cell>
          <cell r="D317">
            <v>11.05</v>
          </cell>
          <cell r="E317" t="str">
            <v>Armação para Estruturas de Concreto Armado</v>
          </cell>
          <cell r="F317" t="str">
            <v>SINAPI Jun/26</v>
          </cell>
        </row>
        <row r="318">
          <cell r="A318">
            <v>92885</v>
          </cell>
          <cell r="B318" t="str">
            <v>ARMAÇÃO UTILIZANDO AÇO CA-25 DE 12,5 MM - MONTAGEM. AF_06/2022</v>
          </cell>
          <cell r="C318" t="str">
            <v>KG</v>
          </cell>
          <cell r="D318">
            <v>10.17</v>
          </cell>
          <cell r="E318" t="str">
            <v>Armação para Estruturas de Concreto Armado</v>
          </cell>
          <cell r="F318" t="str">
            <v>SINAPI Jun/26</v>
          </cell>
        </row>
        <row r="319">
          <cell r="A319">
            <v>92886</v>
          </cell>
          <cell r="B319" t="str">
            <v>ARMAÇÃO UTILIZANDO AÇO CA-25 DE 16,0 MM - MONTAGEM. AF_06/2022</v>
          </cell>
          <cell r="C319" t="str">
            <v>KG</v>
          </cell>
          <cell r="D319">
            <v>9.4499999999999993</v>
          </cell>
          <cell r="E319" t="str">
            <v>Armação para Estruturas de Concreto Armado</v>
          </cell>
          <cell r="F319" t="str">
            <v>SINAPI Jun/26</v>
          </cell>
        </row>
        <row r="320">
          <cell r="A320">
            <v>92887</v>
          </cell>
          <cell r="B320" t="str">
            <v>ARMAÇÃO UTILIZANDO AÇO CA-25 DE 20,0 MM - MONTAGEM. AF_06/2022</v>
          </cell>
          <cell r="C320" t="str">
            <v>KG</v>
          </cell>
          <cell r="D320">
            <v>9.1999999999999993</v>
          </cell>
          <cell r="E320" t="str">
            <v>Armação para Estruturas de Concreto Armado</v>
          </cell>
          <cell r="F320" t="str">
            <v>SINAPI Jun/26</v>
          </cell>
        </row>
        <row r="321">
          <cell r="A321">
            <v>92888</v>
          </cell>
          <cell r="B321" t="str">
            <v>ARMAÇÃO UTILIZANDO AÇO CA-25 DE 25,0 MM - MONTAGEM. AF_06/2022</v>
          </cell>
          <cell r="C321" t="str">
            <v>KG</v>
          </cell>
          <cell r="D321">
            <v>8.85</v>
          </cell>
          <cell r="E321" t="str">
            <v>Armação para Estruturas de Concreto Armado</v>
          </cell>
          <cell r="F321" t="str">
            <v>SINAPI Jun/26</v>
          </cell>
        </row>
        <row r="322">
          <cell r="A322">
            <v>92882</v>
          </cell>
          <cell r="B322" t="str">
            <v>ARMAÇÃO UTILIZANDO AÇO CA-25 DE 6,3 MM - MONTAGEM. AF_06/2022</v>
          </cell>
          <cell r="C322" t="str">
            <v>KG</v>
          </cell>
          <cell r="D322">
            <v>13.12</v>
          </cell>
          <cell r="E322" t="str">
            <v>Armação para Estruturas de Concreto Armado</v>
          </cell>
          <cell r="F322" t="str">
            <v>SINAPI Jun/26</v>
          </cell>
        </row>
        <row r="323">
          <cell r="A323">
            <v>92883</v>
          </cell>
          <cell r="B323" t="str">
            <v>ARMAÇÃO UTILIZANDO AÇO CA-25 DE 8,0 MM - MONTAGEM. AF_06/2022</v>
          </cell>
          <cell r="C323" t="str">
            <v>KG</v>
          </cell>
          <cell r="D323">
            <v>11.46</v>
          </cell>
          <cell r="E323" t="str">
            <v>Armação para Estruturas de Concreto Armado</v>
          </cell>
          <cell r="F323" t="str">
            <v>SINAPI Jun/26</v>
          </cell>
        </row>
        <row r="324">
          <cell r="A324">
            <v>92877</v>
          </cell>
          <cell r="B324" t="str">
            <v>CORTE E DOBRA DE AÇO CA-25, DIÂMETRO DE 10,0 MM. AF_06/2022</v>
          </cell>
          <cell r="C324" t="str">
            <v>KG</v>
          </cell>
          <cell r="D324">
            <v>8.16</v>
          </cell>
          <cell r="E324" t="str">
            <v>Armação para Estruturas de Concreto Armado</v>
          </cell>
          <cell r="F324" t="str">
            <v>SINAPI Jun/26</v>
          </cell>
        </row>
        <row r="325">
          <cell r="A325">
            <v>92878</v>
          </cell>
          <cell r="B325" t="str">
            <v>CORTE E DOBRA DE AÇO CA-25, DIÂMETRO DE 12,5 MM. AF_06/2022</v>
          </cell>
          <cell r="C325" t="str">
            <v>KG</v>
          </cell>
          <cell r="D325">
            <v>7.92</v>
          </cell>
          <cell r="E325" t="str">
            <v>Armação para Estruturas de Concreto Armado</v>
          </cell>
          <cell r="F325" t="str">
            <v>SINAPI Jun/26</v>
          </cell>
        </row>
        <row r="326">
          <cell r="A326">
            <v>92879</v>
          </cell>
          <cell r="B326" t="str">
            <v>CORTE E DOBRA DE AÇO CA-25, DIÂMETRO DE 16,0 MM. AF_06/2022</v>
          </cell>
          <cell r="C326" t="str">
            <v>KG</v>
          </cell>
          <cell r="D326">
            <v>7.77</v>
          </cell>
          <cell r="E326" t="str">
            <v>Armação para Estruturas de Concreto Armado</v>
          </cell>
          <cell r="F326" t="str">
            <v>SINAPI Jun/26</v>
          </cell>
        </row>
        <row r="327">
          <cell r="A327">
            <v>92880</v>
          </cell>
          <cell r="B327" t="str">
            <v>CORTE E DOBRA DE AÇO CA-25, DIÂMETRO DE 20,0 MM. AF_06/2022</v>
          </cell>
          <cell r="C327" t="str">
            <v>KG</v>
          </cell>
          <cell r="D327">
            <v>7.92</v>
          </cell>
          <cell r="E327" t="str">
            <v>Armação para Estruturas de Concreto Armado</v>
          </cell>
          <cell r="F327" t="str">
            <v>SINAPI Jun/26</v>
          </cell>
        </row>
        <row r="328">
          <cell r="A328">
            <v>92881</v>
          </cell>
          <cell r="B328" t="str">
            <v>CORTE E DOBRA DE AÇO CA-25, DIÂMETRO DE 25,0 MM. AF_06/2022</v>
          </cell>
          <cell r="C328" t="str">
            <v>KG</v>
          </cell>
          <cell r="D328">
            <v>7.89</v>
          </cell>
          <cell r="E328" t="str">
            <v>Armação para Estruturas de Concreto Armado</v>
          </cell>
          <cell r="F328" t="str">
            <v>SINAPI Jun/26</v>
          </cell>
        </row>
        <row r="329">
          <cell r="A329">
            <v>92875</v>
          </cell>
          <cell r="B329" t="str">
            <v>CORTE E DOBRA DE AÇO CA-25, DIÂMETRO DE 6,3 MM. AF_06/2022</v>
          </cell>
          <cell r="C329" t="str">
            <v>KG</v>
          </cell>
          <cell r="D329">
            <v>8.34</v>
          </cell>
          <cell r="E329" t="str">
            <v>Armação para Estruturas de Concreto Armado</v>
          </cell>
          <cell r="F329" t="str">
            <v>SINAPI Jun/26</v>
          </cell>
        </row>
        <row r="330">
          <cell r="A330">
            <v>92876</v>
          </cell>
          <cell r="B330" t="str">
            <v>CORTE E DOBRA DE AÇO CA-25, DIÂMETRO DE 8,0 MM. AF_06/2022</v>
          </cell>
          <cell r="C330" t="str">
            <v>KG</v>
          </cell>
          <cell r="D330">
            <v>7.76</v>
          </cell>
          <cell r="E330" t="str">
            <v>Armação para Estruturas de Concreto Armado</v>
          </cell>
          <cell r="F330" t="str">
            <v>SINAPI Jun/26</v>
          </cell>
        </row>
        <row r="331">
          <cell r="A331">
            <v>92803</v>
          </cell>
          <cell r="B331" t="str">
            <v>CORTE E DOBRA DE AÇO CA-50, DIÂMETRO DE 10,0 MM. AF_06/2022</v>
          </cell>
          <cell r="C331" t="str">
            <v>KG</v>
          </cell>
          <cell r="D331">
            <v>7.48</v>
          </cell>
          <cell r="E331" t="str">
            <v>Armação para Estruturas de Concreto Armado</v>
          </cell>
          <cell r="F331" t="str">
            <v>SINAPI Jun/26</v>
          </cell>
        </row>
        <row r="332">
          <cell r="A332">
            <v>92804</v>
          </cell>
          <cell r="B332" t="str">
            <v>CORTE E DOBRA DE AÇO CA-50, DIÂMETRO DE 12,5 MM. AF_06/2022</v>
          </cell>
          <cell r="C332" t="str">
            <v>KG</v>
          </cell>
          <cell r="D332">
            <v>6.36</v>
          </cell>
          <cell r="E332" t="str">
            <v>Armação para Estruturas de Concreto Armado</v>
          </cell>
          <cell r="F332" t="str">
            <v>SINAPI Jun/26</v>
          </cell>
        </row>
        <row r="333">
          <cell r="A333">
            <v>92805</v>
          </cell>
          <cell r="B333" t="str">
            <v>CORTE E DOBRA DE AÇO CA-50, DIÂMETRO DE 16,0 MM. AF_06/2022</v>
          </cell>
          <cell r="C333" t="str">
            <v>KG</v>
          </cell>
          <cell r="D333">
            <v>6.26</v>
          </cell>
          <cell r="E333" t="str">
            <v>Armação para Estruturas de Concreto Armado</v>
          </cell>
          <cell r="F333" t="str">
            <v>SINAPI Jun/26</v>
          </cell>
        </row>
        <row r="334">
          <cell r="A334">
            <v>92806</v>
          </cell>
          <cell r="B334" t="str">
            <v>CORTE E DOBRA DE AÇO CA-50, DIÂMETRO DE 20,0 MM. AF_06/2022</v>
          </cell>
          <cell r="C334" t="str">
            <v>KG</v>
          </cell>
          <cell r="D334">
            <v>7.34</v>
          </cell>
          <cell r="E334" t="str">
            <v>Armação para Estruturas de Concreto Armado</v>
          </cell>
          <cell r="F334" t="str">
            <v>SINAPI Jun/26</v>
          </cell>
        </row>
        <row r="335">
          <cell r="A335">
            <v>92798</v>
          </cell>
          <cell r="B335" t="str">
            <v>CORTE E DOBRA DE AÇO CA-50, DIÂMETRO DE 25,0 MM. AF_06/2022</v>
          </cell>
          <cell r="C335" t="str">
            <v>KG</v>
          </cell>
          <cell r="D335">
            <v>7.34</v>
          </cell>
          <cell r="E335" t="str">
            <v>Armação para Estruturas de Concreto Armado</v>
          </cell>
          <cell r="F335" t="str">
            <v>SINAPI Jun/26</v>
          </cell>
        </row>
        <row r="336">
          <cell r="A336">
            <v>95448</v>
          </cell>
          <cell r="B336" t="str">
            <v>CORTE E DOBRA DE AÇO CA-50, DIÂMETRO DE 32 MM. AF_06/2022</v>
          </cell>
          <cell r="C336" t="str">
            <v>KG</v>
          </cell>
          <cell r="D336">
            <v>8.0399999999999991</v>
          </cell>
          <cell r="E336" t="str">
            <v>Armação para Estruturas de Concreto Armado</v>
          </cell>
          <cell r="F336" t="str">
            <v>SINAPI Jun/26</v>
          </cell>
        </row>
        <row r="337">
          <cell r="A337">
            <v>92801</v>
          </cell>
          <cell r="B337" t="str">
            <v>CORTE E DOBRA DE AÇO CA-50, DIÂMETRO DE 6,3 MM. AF_06/2022</v>
          </cell>
          <cell r="C337" t="str">
            <v>KG</v>
          </cell>
          <cell r="D337">
            <v>8.5500000000000007</v>
          </cell>
          <cell r="E337" t="str">
            <v>Armação para Estruturas de Concreto Armado</v>
          </cell>
          <cell r="F337" t="str">
            <v>SINAPI Jun/26</v>
          </cell>
        </row>
        <row r="338">
          <cell r="A338">
            <v>92802</v>
          </cell>
          <cell r="B338" t="str">
            <v>CORTE E DOBRA DE AÇO CA-50, DIÂMETRO DE 8,0 MM. AF_06/2022</v>
          </cell>
          <cell r="C338" t="str">
            <v>KG</v>
          </cell>
          <cell r="D338">
            <v>8.23</v>
          </cell>
          <cell r="E338" t="str">
            <v>Armação para Estruturas de Concreto Armado</v>
          </cell>
          <cell r="F338" t="str">
            <v>SINAPI Jun/26</v>
          </cell>
        </row>
        <row r="339">
          <cell r="A339">
            <v>92799</v>
          </cell>
          <cell r="B339" t="str">
            <v>CORTE E DOBRA DE AÇO CA-60, DIÂMETRO DE 4,2 MM. AF_06/2022</v>
          </cell>
          <cell r="C339" t="str">
            <v>KG</v>
          </cell>
          <cell r="D339">
            <v>10.46</v>
          </cell>
          <cell r="E339" t="str">
            <v>Armação para Estruturas de Concreto Armado</v>
          </cell>
          <cell r="F339" t="str">
            <v>SINAPI Jun/26</v>
          </cell>
        </row>
        <row r="340">
          <cell r="A340">
            <v>92800</v>
          </cell>
          <cell r="B340" t="str">
            <v>CORTE E DOBRA DE AÇO CA-60, DIÂMETRO DE 5,0 MM. AF_06/2022</v>
          </cell>
          <cell r="C340" t="str">
            <v>KG</v>
          </cell>
          <cell r="D340">
            <v>8.9499999999999993</v>
          </cell>
          <cell r="E340" t="str">
            <v>Armação para Estruturas de Concreto Armado</v>
          </cell>
          <cell r="F340" t="str">
            <v>SINAPI Jun/26</v>
          </cell>
        </row>
        <row r="341">
          <cell r="A341">
            <v>95605</v>
          </cell>
          <cell r="B341" t="str">
            <v>ARRASAMENTO MECANICO DE ESTACA DE CONCRETO ARMADO, DIAMETROS DE 101 CM A 150 CM. AF_05/2021</v>
          </cell>
          <cell r="C341" t="str">
            <v>UN</v>
          </cell>
          <cell r="D341">
            <v>196.35</v>
          </cell>
          <cell r="E341" t="str">
            <v>Arrasamento de Estacas</v>
          </cell>
          <cell r="F341" t="str">
            <v>SINAPI Jun/26</v>
          </cell>
        </row>
        <row r="342">
          <cell r="A342">
            <v>95602</v>
          </cell>
          <cell r="B342" t="str">
            <v>ARRASAMENTO MECANICO DE ESTACA DE CONCRETO ARMADO, DIAMETROS DE 41 CM A 60 CM. AF_05/2021</v>
          </cell>
          <cell r="C342" t="str">
            <v>UN</v>
          </cell>
          <cell r="D342">
            <v>40.4</v>
          </cell>
          <cell r="E342" t="str">
            <v>Arrasamento de Estacas</v>
          </cell>
          <cell r="F342" t="str">
            <v>SINAPI Jun/26</v>
          </cell>
        </row>
        <row r="343">
          <cell r="A343">
            <v>95603</v>
          </cell>
          <cell r="B343" t="str">
            <v>ARRASAMENTO MECANICO DE ESTACA DE CONCRETO ARMADO, DIAMETROS DE 61 CM A 80 CM. AF_05/2021</v>
          </cell>
          <cell r="C343" t="str">
            <v>UN</v>
          </cell>
          <cell r="D343">
            <v>68.91</v>
          </cell>
          <cell r="E343" t="str">
            <v>Arrasamento de Estacas</v>
          </cell>
          <cell r="F343" t="str">
            <v>SINAPI Jun/26</v>
          </cell>
        </row>
        <row r="344">
          <cell r="A344">
            <v>95604</v>
          </cell>
          <cell r="B344" t="str">
            <v>ARRASAMENTO MECANICO DE ESTACA DE CONCRETO ARMADO, DIAMETROS DE 81 CM A 100 CM. AF_05/2021</v>
          </cell>
          <cell r="C344" t="str">
            <v>UN</v>
          </cell>
          <cell r="D344">
            <v>106.92</v>
          </cell>
          <cell r="E344" t="str">
            <v>Arrasamento de Estacas</v>
          </cell>
          <cell r="F344" t="str">
            <v>SINAPI Jun/26</v>
          </cell>
        </row>
        <row r="345">
          <cell r="A345">
            <v>95601</v>
          </cell>
          <cell r="B345" t="str">
            <v>ARRASAMENTO MECANICO DE ESTACA DE CONCRETO ARMADO, DIAMETROS DE ATÉ 40 CM. AF_05/2021</v>
          </cell>
          <cell r="C345" t="str">
            <v>UN</v>
          </cell>
          <cell r="D345">
            <v>25.24</v>
          </cell>
          <cell r="E345" t="str">
            <v>Arrasamento de Estacas</v>
          </cell>
          <cell r="F345" t="str">
            <v>SINAPI Jun/26</v>
          </cell>
        </row>
        <row r="346">
          <cell r="A346">
            <v>102521</v>
          </cell>
          <cell r="B346" t="str">
            <v>ARRASAMENTO MECÂNICO DE ESTACA BARRETE DE CONCRETO ARMADO, SEÇÃO DE 0,40 X 2,50 M. AF_05/2021</v>
          </cell>
          <cell r="C346" t="str">
            <v>UN</v>
          </cell>
          <cell r="D346">
            <v>161.97</v>
          </cell>
          <cell r="E346" t="str">
            <v>Arrasamento de Estacas</v>
          </cell>
          <cell r="F346" t="str">
            <v>SINAPI Jun/26</v>
          </cell>
        </row>
        <row r="347">
          <cell r="A347">
            <v>102522</v>
          </cell>
          <cell r="B347" t="str">
            <v>ARRASAMENTO MECÂNICO DE ESTACA BARRETE DE CONCRETO ARMADO, SEÇÃO DE 0,60 X 2,50 M. AF_05/2021</v>
          </cell>
          <cell r="C347" t="str">
            <v>UN</v>
          </cell>
          <cell r="D347">
            <v>237.63</v>
          </cell>
          <cell r="E347" t="str">
            <v>Arrasamento de Estacas</v>
          </cell>
          <cell r="F347" t="str">
            <v>SINAPI Jun/26</v>
          </cell>
        </row>
        <row r="348">
          <cell r="A348">
            <v>102523</v>
          </cell>
          <cell r="B348" t="str">
            <v>ARRASAMENTO MECÂNICO DE ESTACA BARRETE DE CONCRETO ARMADO, SEÇÃO DE 0,80 X 2,50 M. AF_05/2021</v>
          </cell>
          <cell r="C348" t="str">
            <v>UN</v>
          </cell>
          <cell r="D348">
            <v>313.26</v>
          </cell>
          <cell r="E348" t="str">
            <v>Arrasamento de Estacas</v>
          </cell>
          <cell r="F348" t="str">
            <v>SINAPI Jun/26</v>
          </cell>
        </row>
        <row r="349">
          <cell r="A349">
            <v>95608</v>
          </cell>
          <cell r="B349" t="str">
            <v>ARRASAMENTO MECÂNICO DE ESTACA METÁLICA, PERFIL LAMINADO TIPO H - FAMÍLIA 250. AF_05/2021</v>
          </cell>
          <cell r="C349" t="str">
            <v>UN</v>
          </cell>
          <cell r="D349">
            <v>45.19</v>
          </cell>
          <cell r="E349" t="str">
            <v>Arrasamento de Estacas</v>
          </cell>
          <cell r="F349" t="str">
            <v>SINAPI Jun/26</v>
          </cell>
        </row>
        <row r="350">
          <cell r="A350">
            <v>95609</v>
          </cell>
          <cell r="B350" t="str">
            <v>ARRASAMENTO MECÂNICO DE ESTACA METÁLICA, PERFIL LAMINADO TIPO H - FAMÍLIA 310. AF_05/2021</v>
          </cell>
          <cell r="C350" t="str">
            <v>UN</v>
          </cell>
          <cell r="D350">
            <v>57.31</v>
          </cell>
          <cell r="E350" t="str">
            <v>Arrasamento de Estacas</v>
          </cell>
          <cell r="F350" t="str">
            <v>SINAPI Jun/26</v>
          </cell>
        </row>
        <row r="351">
          <cell r="A351">
            <v>95607</v>
          </cell>
          <cell r="B351" t="str">
            <v>ARRASAMENTO MECÂNICO DE ESTACA METÁLICA, PERFIL LAMINADO TIPO I FAMÍLIA 250. AF_05/2021</v>
          </cell>
          <cell r="C351" t="str">
            <v>UN</v>
          </cell>
          <cell r="D351">
            <v>31.15</v>
          </cell>
          <cell r="E351" t="str">
            <v>Arrasamento de Estacas</v>
          </cell>
          <cell r="F351" t="str">
            <v>SINAPI Jun/26</v>
          </cell>
        </row>
        <row r="352">
          <cell r="A352">
            <v>106132</v>
          </cell>
          <cell r="B352" t="str">
            <v>EXECUÇÃO DE MICRORREVESTIMENTO FAIXA 2 DNIT. AF_10/2025</v>
          </cell>
          <cell r="C352" t="str">
            <v>M3</v>
          </cell>
          <cell r="D352">
            <v>0</v>
          </cell>
          <cell r="E352" t="str">
            <v>Asfalto</v>
          </cell>
          <cell r="F352" t="str">
            <v>SINAPI Jun/26</v>
          </cell>
        </row>
        <row r="353">
          <cell r="A353">
            <v>106133</v>
          </cell>
          <cell r="B353" t="str">
            <v>EXECUÇÃO DE MICRORREVESTIMENTO FAIXA 3 DNIT. AF_10/2025</v>
          </cell>
          <cell r="C353" t="str">
            <v>M3</v>
          </cell>
          <cell r="D353">
            <v>0</v>
          </cell>
          <cell r="E353" t="str">
            <v>Asfalto</v>
          </cell>
          <cell r="F353" t="str">
            <v>SINAPI Jun/26</v>
          </cell>
        </row>
        <row r="354">
          <cell r="A354">
            <v>95996</v>
          </cell>
          <cell r="B354" t="str">
            <v>EXECUÇÃO DE PAVIMENTO COM APLICAÇÃO DE CONCRETO ASFÁLTICO, CAMADA DE BINDER - EXCLUSIVE CARGA E TRANSPORTE. AF_10/2025</v>
          </cell>
          <cell r="C354" t="str">
            <v>M3</v>
          </cell>
          <cell r="D354">
            <v>1319.93</v>
          </cell>
          <cell r="E354" t="str">
            <v>Asfalto</v>
          </cell>
          <cell r="F354" t="str">
            <v>SINAPI Jun/26</v>
          </cell>
        </row>
        <row r="355">
          <cell r="A355">
            <v>95995</v>
          </cell>
          <cell r="B355" t="str">
            <v>EXECUÇÃO DE PAVIMENTO COM APLICAÇÃO DE CONCRETO ASFÁLTICO, CAMADA DE ROLAMENTO - EXCLUSIVE CARGA E TRANSPORTE. AF_10/2025</v>
          </cell>
          <cell r="C355" t="str">
            <v>M3</v>
          </cell>
          <cell r="D355">
            <v>1534.35</v>
          </cell>
          <cell r="E355" t="str">
            <v>Asfalto</v>
          </cell>
          <cell r="F355" t="str">
            <v>SINAPI Jun/26</v>
          </cell>
        </row>
        <row r="356">
          <cell r="A356">
            <v>104372</v>
          </cell>
          <cell r="B356" t="str">
            <v>EXECUÇÃO DE PAVIMENTO COM APLICAÇÃO DE PRÉ-MISTURADO A FRIO, CAMADA DE BINDER - EXCLUSIVE CARGA E TRANSPORTE. AF_10/2025</v>
          </cell>
          <cell r="C356" t="str">
            <v>M3</v>
          </cell>
          <cell r="D356">
            <v>0</v>
          </cell>
          <cell r="E356" t="str">
            <v>Asfalto</v>
          </cell>
          <cell r="F356" t="str">
            <v>SINAPI Jun/26</v>
          </cell>
        </row>
        <row r="357">
          <cell r="A357">
            <v>104371</v>
          </cell>
          <cell r="B357" t="str">
            <v>EXECUÇÃO DE PAVIMENTO COM APLICAÇÃO DE PRÉ-MISTURADO A FRIO, CAMADA DE ROLAMENTO - EXCLUSIVE CARGA E TRANSPORTE. AF_10/2025</v>
          </cell>
          <cell r="C357" t="str">
            <v>M3</v>
          </cell>
          <cell r="D357">
            <v>0</v>
          </cell>
          <cell r="E357" t="str">
            <v>Asfalto</v>
          </cell>
          <cell r="F357" t="str">
            <v>SINAPI Jun/26</v>
          </cell>
        </row>
        <row r="358">
          <cell r="A358">
            <v>106138</v>
          </cell>
          <cell r="B358" t="str">
            <v>FRESAGEM DE PAVIMENTO ASFÁLTICO, COM LARGURA DA VIA MAIOR QUE 10,00 M, EM LOCAIS COM NIVEL ALTO DE INTERFERÊNCIA. AF_10/2025</v>
          </cell>
          <cell r="C358" t="str">
            <v>M2</v>
          </cell>
          <cell r="D358">
            <v>9.23</v>
          </cell>
          <cell r="E358" t="str">
            <v>Asfalto</v>
          </cell>
          <cell r="F358" t="str">
            <v>SINAPI Jun/26</v>
          </cell>
        </row>
        <row r="359">
          <cell r="A359">
            <v>106135</v>
          </cell>
          <cell r="B359" t="str">
            <v>FRESAGEM DE PAVIMENTO ASFÁLTICO, COM LARGURA DA VIA MAIOR QUE 10,00 M, EM LOCAIS COM NIVEL BAIXO DE INTERFERÊNCIA. AF_10/2025</v>
          </cell>
          <cell r="C359" t="str">
            <v>M2</v>
          </cell>
          <cell r="D359">
            <v>7.84</v>
          </cell>
          <cell r="E359" t="str">
            <v>Asfalto</v>
          </cell>
          <cell r="F359" t="str">
            <v>SINAPI Jun/26</v>
          </cell>
        </row>
        <row r="360">
          <cell r="A360">
            <v>106137</v>
          </cell>
          <cell r="B360" t="str">
            <v>FRESAGEM DE PAVIMENTO ASFÁLTICO, COM LARGURA DA VIA MAIOR QUE 6,00 M E MENOR OU IGUAL 10,00 M, EM LOCAIS COM NIVEL ALTO DE INTERFERÊNCIA. AF_10/2025</v>
          </cell>
          <cell r="C360" t="str">
            <v>M2</v>
          </cell>
          <cell r="D360">
            <v>10.67</v>
          </cell>
          <cell r="E360" t="str">
            <v>Asfalto</v>
          </cell>
          <cell r="F360" t="str">
            <v>SINAPI Jun/26</v>
          </cell>
        </row>
        <row r="361">
          <cell r="A361">
            <v>96001</v>
          </cell>
          <cell r="B361" t="str">
            <v>FRESAGEM DE PAVIMENTO ASFÁLTICO, COM LARGURA DA VIA MAIOR QUE 6,00 M E MENOR OU IGUAL 10,00 M, EM LOCAIS COM NIVEL BAIXO DE INTERFERÊNCIA. AF_10/2025</v>
          </cell>
          <cell r="C361" t="str">
            <v>M2</v>
          </cell>
          <cell r="D361">
            <v>9.01</v>
          </cell>
          <cell r="E361" t="str">
            <v>Asfalto</v>
          </cell>
          <cell r="F361" t="str">
            <v>SINAPI Jun/26</v>
          </cell>
        </row>
        <row r="362">
          <cell r="A362">
            <v>106136</v>
          </cell>
          <cell r="B362" t="str">
            <v>FRESAGEM DE PAVIMENTO ASFÁLTICO, COM LARGURA DA VIA MENOR OU IGUAL 6,00 M, EM LOCAIS COM NIVEL ALTO DE INTERFERÊNCIA. AF_10/2025</v>
          </cell>
          <cell r="C362" t="str">
            <v>M2</v>
          </cell>
          <cell r="D362">
            <v>12.52</v>
          </cell>
          <cell r="E362" t="str">
            <v>Asfalto</v>
          </cell>
          <cell r="F362" t="str">
            <v>SINAPI Jun/26</v>
          </cell>
        </row>
        <row r="363">
          <cell r="A363">
            <v>106134</v>
          </cell>
          <cell r="B363" t="str">
            <v>FRESAGEM DE PAVIMENTO ASFÁLTICO, COM LARGURA DA VIA MENOR OU IGUAL 6,00 M, EM LOCAIS COM NIVEL BAIXO DE INTERFERÊNCIA. AF_10/2025</v>
          </cell>
          <cell r="C363" t="str">
            <v>M2</v>
          </cell>
          <cell r="D363">
            <v>10.48</v>
          </cell>
          <cell r="E363" t="str">
            <v>Asfalto</v>
          </cell>
          <cell r="F363" t="str">
            <v>SINAPI Jun/26</v>
          </cell>
        </row>
        <row r="364">
          <cell r="A364">
            <v>94880</v>
          </cell>
          <cell r="B364" t="str">
            <v>ASSENTAMENTO DE TUBO DE PEAD CORRUGADO DE DUPLA PAREDE PARA REDE COLETORA DE ESGOTO, DN 1000 MM, JUNTA ELÁSTICA INTEGRADA (NÃO INCLUI FORNECIMENTO). AF_01/2021</v>
          </cell>
          <cell r="C364" t="str">
            <v>M</v>
          </cell>
          <cell r="D364">
            <v>52.32</v>
          </cell>
          <cell r="E364" t="str">
            <v>Assentamento de Tubos de Esgoto em PVC e PEAD</v>
          </cell>
          <cell r="F364" t="str">
            <v>SINAPI Jun/26</v>
          </cell>
        </row>
        <row r="365">
          <cell r="A365">
            <v>94882</v>
          </cell>
          <cell r="B365" t="str">
            <v>ASSENTAMENTO DE TUBO DE PEAD CORRUGADO DE DUPLA PAREDE PARA REDE COLETORA DE ESGOTO, DN 1200 MM, JUNTA ELÁSTICA INTEGRADA (NÃO INCLUI FORNECIMENTO). AF_01/2021</v>
          </cell>
          <cell r="C365" t="str">
            <v>M</v>
          </cell>
          <cell r="D365">
            <v>60.98</v>
          </cell>
          <cell r="E365" t="str">
            <v>Assentamento de Tubos de Esgoto em PVC e PEAD</v>
          </cell>
          <cell r="F365" t="str">
            <v>SINAPI Jun/26</v>
          </cell>
        </row>
        <row r="366">
          <cell r="A366">
            <v>94884</v>
          </cell>
          <cell r="B366" t="str">
            <v>ASSENTAMENTO DE TUBO DE PEAD CORRUGADO DE DUPLA PAREDE PARA REDE COLETORA DE ESGOTO, DN 1500 MM, JUNTA ELÁSTICA INTEGRADA (NÃO INCLUI FORNECIMENTO). AF_01/2021</v>
          </cell>
          <cell r="C366" t="str">
            <v>M</v>
          </cell>
          <cell r="D366">
            <v>78.569999999999993</v>
          </cell>
          <cell r="E366" t="str">
            <v>Assentamento de Tubos de Esgoto em PVC e PEAD</v>
          </cell>
          <cell r="F366" t="str">
            <v>SINAPI Jun/26</v>
          </cell>
        </row>
        <row r="367">
          <cell r="A367">
            <v>94870</v>
          </cell>
          <cell r="B367" t="str">
            <v>ASSENTAMENTO DE TUBO DE PEAD CORRUGADO DE DUPLA PAREDE PARA REDE COLETORA DE ESGOTO, DN 250 MM, JUNTA ELÁSTICA INTEGRADA (NÃO INCLUI FORNECIMENTO). AF_01/2021</v>
          </cell>
          <cell r="C367" t="str">
            <v>M</v>
          </cell>
          <cell r="D367">
            <v>2.33</v>
          </cell>
          <cell r="E367" t="str">
            <v>Assentamento de Tubos de Esgoto em PVC e PEAD</v>
          </cell>
          <cell r="F367" t="str">
            <v>SINAPI Jun/26</v>
          </cell>
        </row>
        <row r="368">
          <cell r="A368">
            <v>94872</v>
          </cell>
          <cell r="B368" t="str">
            <v>ASSENTAMENTO DE TUBO DE PEAD CORRUGADO DE DUPLA PAREDE PARA REDE COLETORA DE ESGOTO, DN 300 MM, JUNTA ELÁSTICA INTEGRADA (NÃO INCLUI FORNECIMENTO). AF_01/2021</v>
          </cell>
          <cell r="C368" t="str">
            <v>M</v>
          </cell>
          <cell r="D368">
            <v>3.4</v>
          </cell>
          <cell r="E368" t="str">
            <v>Assentamento de Tubos de Esgoto em PVC e PEAD</v>
          </cell>
          <cell r="F368" t="str">
            <v>SINAPI Jun/26</v>
          </cell>
        </row>
        <row r="369">
          <cell r="A369">
            <v>90746</v>
          </cell>
          <cell r="B369" t="str">
            <v>ASSENTAMENTO DE TUBO DE PEAD CORRUGADO DE DUPLA PAREDE PARA REDE COLETORA DE ESGOTO, DN 450 MM, JUNTA ELÁSTICA INTEGRADA (NÃO INCLUI FORNECIMENTO). AF_01/2021</v>
          </cell>
          <cell r="C369" t="str">
            <v>M</v>
          </cell>
          <cell r="D369">
            <v>5.28</v>
          </cell>
          <cell r="E369" t="str">
            <v>Assentamento de Tubos de Esgoto em PVC e PEAD</v>
          </cell>
          <cell r="F369" t="str">
            <v>SINAPI Jun/26</v>
          </cell>
        </row>
        <row r="370">
          <cell r="A370">
            <v>90747</v>
          </cell>
          <cell r="B370" t="str">
            <v>ASSENTAMENTO DE TUBO DE PEAD CORRUGADO DE DUPLA PAREDE PARA REDE COLETORA DE ESGOTO, DN 600 MM, JUNTA ELÁSTICA INTEGRADA (NÃO INCLUI FORNECIMENTO). AF_01/2021</v>
          </cell>
          <cell r="C370" t="str">
            <v>M</v>
          </cell>
          <cell r="D370">
            <v>21.42</v>
          </cell>
          <cell r="E370" t="str">
            <v>Assentamento de Tubos de Esgoto em PVC e PEAD</v>
          </cell>
          <cell r="F370" t="str">
            <v>SINAPI Jun/26</v>
          </cell>
        </row>
        <row r="371">
          <cell r="A371">
            <v>94876</v>
          </cell>
          <cell r="B371" t="str">
            <v>ASSENTAMENTO DE TUBO DE PEAD CORRUGADO DE DUPLA PAREDE PARA REDE COLETORA DE ESGOTO, DN 800 MM, JUNTA ELÁSTICA INTEGRADA (NÃO INCLUI FORNECIMENTO). AF_01/2021</v>
          </cell>
          <cell r="C371" t="str">
            <v>M</v>
          </cell>
          <cell r="D371">
            <v>35.270000000000003</v>
          </cell>
          <cell r="E371" t="str">
            <v>Assentamento de Tubos de Esgoto em PVC e PEAD</v>
          </cell>
          <cell r="F371" t="str">
            <v>SINAPI Jun/26</v>
          </cell>
        </row>
        <row r="372">
          <cell r="A372">
            <v>94878</v>
          </cell>
          <cell r="B372" t="str">
            <v>ASSENTAMENTO DE TUBO DE PEAD CORRUGADO DE DUPLA PAREDE PARA REDE COLETORA DE ESGOTO, DN 900 MM, JUNTA ELÁSTICA INTEGRADA (NÃO INCLUI FORNECIMENTO). AF_01/2021</v>
          </cell>
          <cell r="C372" t="str">
            <v>M</v>
          </cell>
          <cell r="D372">
            <v>40.909999999999997</v>
          </cell>
          <cell r="E372" t="str">
            <v>Assentamento de Tubos de Esgoto em PVC e PEAD</v>
          </cell>
          <cell r="F372" t="str">
            <v>SINAPI Jun/26</v>
          </cell>
        </row>
        <row r="373">
          <cell r="A373">
            <v>90740</v>
          </cell>
          <cell r="B373" t="str">
            <v>ASSENTAMENTO DE TUBO DE PVC CORRUGADO DE DUPLA PAREDE PARA REDE COLETORA DE ESGOTO, DN 150 MM, JUNTA ELÁSTICA (NÃO INCLUI FORNECIMENTO). AF_01/2021</v>
          </cell>
          <cell r="C373" t="str">
            <v>M</v>
          </cell>
          <cell r="D373">
            <v>6.45</v>
          </cell>
          <cell r="E373" t="str">
            <v>Assentamento de Tubos de Esgoto em PVC e PEAD</v>
          </cell>
          <cell r="F373" t="str">
            <v>SINAPI Jun/26</v>
          </cell>
        </row>
        <row r="374">
          <cell r="A374">
            <v>90741</v>
          </cell>
          <cell r="B374" t="str">
            <v>ASSENTAMENTO DE TUBO DE PVC CORRUGADO DE DUPLA PAREDE PARA REDE COLETORA DE ESGOTO, DN 200 MM, JUNTA ELÁSTICA (NÃO INCLUI FORNECIMENTO). AF_01/2021</v>
          </cell>
          <cell r="C374" t="str">
            <v>M</v>
          </cell>
          <cell r="D374">
            <v>7.35</v>
          </cell>
          <cell r="E374" t="str">
            <v>Assentamento de Tubos de Esgoto em PVC e PEAD</v>
          </cell>
          <cell r="F374" t="str">
            <v>SINAPI Jun/26</v>
          </cell>
        </row>
        <row r="375">
          <cell r="A375">
            <v>90742</v>
          </cell>
          <cell r="B375" t="str">
            <v>ASSENTAMENTO DE TUBO DE PVC CORRUGADO DE DUPLA PAREDE PARA REDE COLETORA DE ESGOTO, DN 250 MM, JUNTA ELÁSTICA (NÃO INCLUI FORNECIMENTO). AF_01/2021</v>
          </cell>
          <cell r="C375" t="str">
            <v>M</v>
          </cell>
          <cell r="D375">
            <v>8.26</v>
          </cell>
          <cell r="E375" t="str">
            <v>Assentamento de Tubos de Esgoto em PVC e PEAD</v>
          </cell>
          <cell r="F375" t="str">
            <v>SINAPI Jun/26</v>
          </cell>
        </row>
        <row r="376">
          <cell r="A376">
            <v>90743</v>
          </cell>
          <cell r="B376" t="str">
            <v>ASSENTAMENTO DE TUBO DE PVC CORRUGADO DE DUPLA PAREDE PARA REDE COLETORA DE ESGOTO, DN 300 MM, JUNTA ELÁSTICA (NÃO INCLUI FORNECIMENTO). AF_01/2021</v>
          </cell>
          <cell r="C376" t="str">
            <v>M</v>
          </cell>
          <cell r="D376">
            <v>9.15</v>
          </cell>
          <cell r="E376" t="str">
            <v>Assentamento de Tubos de Esgoto em PVC e PEAD</v>
          </cell>
          <cell r="F376" t="str">
            <v>SINAPI Jun/26</v>
          </cell>
        </row>
        <row r="377">
          <cell r="A377">
            <v>90744</v>
          </cell>
          <cell r="B377" t="str">
            <v>ASSENTAMENTO DE TUBO DE PVC CORRUGADO DE DUPLA PAREDE PARA REDE COLETORA DE ESGOTO, DN 350 MM, JUNTA ELÁSTICA (NÃO INCLUI FORNECIMENTO). AF_01/2021</v>
          </cell>
          <cell r="C377" t="str">
            <v>M</v>
          </cell>
          <cell r="D377">
            <v>10.06</v>
          </cell>
          <cell r="E377" t="str">
            <v>Assentamento de Tubos de Esgoto em PVC e PEAD</v>
          </cell>
          <cell r="F377" t="str">
            <v>SINAPI Jun/26</v>
          </cell>
        </row>
        <row r="378">
          <cell r="A378">
            <v>90745</v>
          </cell>
          <cell r="B378" t="str">
            <v>ASSENTAMENTO DE TUBO DE PVC CORRUGADO DE DUPLA PAREDE PARA REDE COLETORA DE ESGOTO, DN 400 MM, JUNTA ELÁSTICA (NÃO INCLUI FORNECIMENTO). AF_01/2021</v>
          </cell>
          <cell r="C378" t="str">
            <v>M</v>
          </cell>
          <cell r="D378">
            <v>13.32</v>
          </cell>
          <cell r="E378" t="str">
            <v>Assentamento de Tubos de Esgoto em PVC e PEAD</v>
          </cell>
          <cell r="F378" t="str">
            <v>SINAPI Jun/26</v>
          </cell>
        </row>
        <row r="379">
          <cell r="A379">
            <v>90733</v>
          </cell>
          <cell r="B379" t="str">
            <v>ASSENTAMENTO DE TUBO DE PVC PARA REDE COLETORA DE ESGOTO DE PAREDE MACIÇA, DN 100 MM, JUNTA ELÁSTICA (NÃO INCLUI FORNECIMENTO). AF_01/2021</v>
          </cell>
          <cell r="C379" t="str">
            <v>M</v>
          </cell>
          <cell r="D379">
            <v>4.8899999999999997</v>
          </cell>
          <cell r="E379" t="str">
            <v>Assentamento de Tubos de Esgoto em PVC e PEAD</v>
          </cell>
          <cell r="F379" t="str">
            <v>SINAPI Jun/26</v>
          </cell>
        </row>
        <row r="380">
          <cell r="A380">
            <v>90734</v>
          </cell>
          <cell r="B380" t="str">
            <v>ASSENTAMENTO DE TUBO DE PVC PARA REDE COLETORA DE ESGOTO DE PAREDE MACIÇA, DN 150 MM, JUNTA ELÁSTICA, (NÃO INCLUI FORNECIMENTO). AF_01/2021</v>
          </cell>
          <cell r="C380" t="str">
            <v>M</v>
          </cell>
          <cell r="D380">
            <v>5.79</v>
          </cell>
          <cell r="E380" t="str">
            <v>Assentamento de Tubos de Esgoto em PVC e PEAD</v>
          </cell>
          <cell r="F380" t="str">
            <v>SINAPI Jun/26</v>
          </cell>
        </row>
        <row r="381">
          <cell r="A381">
            <v>90735</v>
          </cell>
          <cell r="B381" t="str">
            <v>ASSENTAMENTO DE TUBO DE PVC PARA REDE COLETORA DE ESGOTO DE PAREDE MACIÇA, DN 200 MM, JUNTA ELÁSTICA (NÃO INCLUI FORNECIMENTO). AF_01/2021</v>
          </cell>
          <cell r="C381" t="str">
            <v>M</v>
          </cell>
          <cell r="D381">
            <v>6.69</v>
          </cell>
          <cell r="E381" t="str">
            <v>Assentamento de Tubos de Esgoto em PVC e PEAD</v>
          </cell>
          <cell r="F381" t="str">
            <v>SINAPI Jun/26</v>
          </cell>
        </row>
        <row r="382">
          <cell r="A382">
            <v>90736</v>
          </cell>
          <cell r="B382" t="str">
            <v>ASSENTAMENTO DE TUBO DE PVC PARA REDE COLETORA DE ESGOTO DE PAREDE MACIÇA, DN 250 MM, JUNTA ELÁSTICA (NÃO INCLUI FORNECIMENTO). AF_01/2021</v>
          </cell>
          <cell r="C382" t="str">
            <v>M</v>
          </cell>
          <cell r="D382">
            <v>7.59</v>
          </cell>
          <cell r="E382" t="str">
            <v>Assentamento de Tubos de Esgoto em PVC e PEAD</v>
          </cell>
          <cell r="F382" t="str">
            <v>SINAPI Jun/26</v>
          </cell>
        </row>
        <row r="383">
          <cell r="A383">
            <v>90737</v>
          </cell>
          <cell r="B383" t="str">
            <v>ASSENTAMENTO DE TUBO DE PVC PARA REDE COLETORA DE ESGOTO DE PAREDE MACIÇA, DN 300 MM, JUNTA ELÁSTICA (NÃO INCLUI FORNECIMENTO). AF_01/2021</v>
          </cell>
          <cell r="C383" t="str">
            <v>M</v>
          </cell>
          <cell r="D383">
            <v>8.49</v>
          </cell>
          <cell r="E383" t="str">
            <v>Assentamento de Tubos de Esgoto em PVC e PEAD</v>
          </cell>
          <cell r="F383" t="str">
            <v>SINAPI Jun/26</v>
          </cell>
        </row>
        <row r="384">
          <cell r="A384">
            <v>90738</v>
          </cell>
          <cell r="B384" t="str">
            <v>ASSENTAMENTO DE TUBO DE PVC PARA REDE COLETORA DE ESGOTO DE PAREDE MACIÇA, DN 350 MM, JUNTA ELÁSTICA (NÃO INCLUI FORNECIMENTO). AF_01/2021</v>
          </cell>
          <cell r="C384" t="str">
            <v>M</v>
          </cell>
          <cell r="D384">
            <v>9.4</v>
          </cell>
          <cell r="E384" t="str">
            <v>Assentamento de Tubos de Esgoto em PVC e PEAD</v>
          </cell>
          <cell r="F384" t="str">
            <v>SINAPI Jun/26</v>
          </cell>
        </row>
        <row r="385">
          <cell r="A385">
            <v>90739</v>
          </cell>
          <cell r="B385" t="str">
            <v>ASSENTAMENTO DE TUBO DE PVC PARA REDE COLETORA DE ESGOTO DE PAREDE MACIÇA, DN 400 MM, JUNTA ELÁSTICA (NÃO INCLUI FORNECIMENTO). AF_01/2021</v>
          </cell>
          <cell r="C385" t="str">
            <v>M</v>
          </cell>
          <cell r="D385">
            <v>11.92</v>
          </cell>
          <cell r="E385" t="str">
            <v>Assentamento de Tubos de Esgoto em PVC e PEAD</v>
          </cell>
          <cell r="F385" t="str">
            <v>SINAPI Jun/26</v>
          </cell>
        </row>
        <row r="386">
          <cell r="A386">
            <v>90724</v>
          </cell>
          <cell r="B386" t="str">
            <v>JUNTA ARGAMASSADA ENTRE TUBO DN 100 MM E O POÇO DE VISITA/ CAIXA DE CONCRETO OU ALVENARIA EM REDES DE ESGOTO. AF_01/2021</v>
          </cell>
          <cell r="C386" t="str">
            <v>UN</v>
          </cell>
          <cell r="D386">
            <v>34.340000000000003</v>
          </cell>
          <cell r="E386" t="str">
            <v>Assentamento de Tubos de Esgoto em PVC e PEAD</v>
          </cell>
          <cell r="F386" t="str">
            <v>SINAPI Jun/26</v>
          </cell>
        </row>
        <row r="387">
          <cell r="A387">
            <v>102267</v>
          </cell>
          <cell r="B387" t="str">
            <v>JUNTA ARGAMASSADA ENTRE TUBO DN 1000 MM E O POÇO DE VISITA/ CAIXA DE CONCRETO OU ALVENARIA EM REDES DE ESGOTO. AF_01/2021</v>
          </cell>
          <cell r="C387" t="str">
            <v>UN</v>
          </cell>
          <cell r="D387">
            <v>183.72</v>
          </cell>
          <cell r="E387" t="str">
            <v>Assentamento de Tubos de Esgoto em PVC e PEAD</v>
          </cell>
          <cell r="F387" t="str">
            <v>SINAPI Jun/26</v>
          </cell>
        </row>
        <row r="388">
          <cell r="A388">
            <v>102268</v>
          </cell>
          <cell r="B388" t="str">
            <v>JUNTA ARGAMASSADA ENTRE TUBO DN 1200 MM E O POÇO DE VISITA/ CAIXA DE CONCRETO OU ALVENARIA EM REDES DE ESGOTO. AF_01/2021</v>
          </cell>
          <cell r="C388" t="str">
            <v>UN</v>
          </cell>
          <cell r="D388">
            <v>207.28</v>
          </cell>
          <cell r="E388" t="str">
            <v>Assentamento de Tubos de Esgoto em PVC e PEAD</v>
          </cell>
          <cell r="F388" t="str">
            <v>SINAPI Jun/26</v>
          </cell>
        </row>
        <row r="389">
          <cell r="A389">
            <v>90725</v>
          </cell>
          <cell r="B389" t="str">
            <v>JUNTA ARGAMASSADA ENTRE TUBO DN 150 MM E O POÇO DE VISITA/ CAIXA DE CONCRETO OU ALVENARIA EM REDES DE ESGOTO. AF_01/2021</v>
          </cell>
          <cell r="C389" t="str">
            <v>UN</v>
          </cell>
          <cell r="D389">
            <v>42.2</v>
          </cell>
          <cell r="E389" t="str">
            <v>Assentamento de Tubos de Esgoto em PVC e PEAD</v>
          </cell>
          <cell r="F389" t="str">
            <v>SINAPI Jun/26</v>
          </cell>
        </row>
        <row r="390">
          <cell r="A390">
            <v>102269</v>
          </cell>
          <cell r="B390" t="str">
            <v>JUNTA ARGAMASSADA ENTRE TUBO DN 1500 MM E O POÇO DE VISITA/ CAIXA DE CONCRETO OU ALVENARIA EM REDES DE ESGOTO. AF_01/2021</v>
          </cell>
          <cell r="C390" t="str">
            <v>UN</v>
          </cell>
          <cell r="D390">
            <v>254.41</v>
          </cell>
          <cell r="E390" t="str">
            <v>Assentamento de Tubos de Esgoto em PVC e PEAD</v>
          </cell>
          <cell r="F390" t="str">
            <v>SINAPI Jun/26</v>
          </cell>
        </row>
        <row r="391">
          <cell r="A391">
            <v>90726</v>
          </cell>
          <cell r="B391" t="str">
            <v>JUNTA ARGAMASSADA ENTRE TUBO DN 200 MM E O POÇO/ CAIXA DE CONCRETO OU ALVENARIA EM REDES DE ESGOTO. AF_01/2021</v>
          </cell>
          <cell r="C391" t="str">
            <v>UN</v>
          </cell>
          <cell r="D391">
            <v>50.12</v>
          </cell>
          <cell r="E391" t="str">
            <v>Assentamento de Tubos de Esgoto em PVC e PEAD</v>
          </cell>
          <cell r="F391" t="str">
            <v>SINAPI Jun/26</v>
          </cell>
        </row>
        <row r="392">
          <cell r="A392">
            <v>90727</v>
          </cell>
          <cell r="B392" t="str">
            <v>JUNTA ARGAMASSADA ENTRE TUBO DN 250 MM E O POÇO DE VISITA/ CAIXA DE CONCRETO OU ALVENARIA EM REDES DE ESGOTO. AF_01/2021</v>
          </cell>
          <cell r="C392" t="str">
            <v>UN</v>
          </cell>
          <cell r="D392">
            <v>57.97</v>
          </cell>
          <cell r="E392" t="str">
            <v>Assentamento de Tubos de Esgoto em PVC e PEAD</v>
          </cell>
          <cell r="F392" t="str">
            <v>SINAPI Jun/26</v>
          </cell>
        </row>
        <row r="393">
          <cell r="A393">
            <v>90728</v>
          </cell>
          <cell r="B393" t="str">
            <v>JUNTA ARGAMASSADA ENTRE TUBO DN 300 MM E O POÇO DE VISITA/ CAIXA DE CONCRETO OU ALVENARIA EM REDES DE ESGOTO. AF_01/2021</v>
          </cell>
          <cell r="C393" t="str">
            <v>UN</v>
          </cell>
          <cell r="D393">
            <v>65.83</v>
          </cell>
          <cell r="E393" t="str">
            <v>Assentamento de Tubos de Esgoto em PVC e PEAD</v>
          </cell>
          <cell r="F393" t="str">
            <v>SINAPI Jun/26</v>
          </cell>
        </row>
        <row r="394">
          <cell r="A394">
            <v>90729</v>
          </cell>
          <cell r="B394" t="str">
            <v>JUNTA ARGAMASSADA ENTRE TUBO DN 350 MM E O POÇO DE VISITA/ CAIXA DE CONCRETO OU ALVENARIA EM REDES DE ESGOTO. AF_01/2021</v>
          </cell>
          <cell r="C394" t="str">
            <v>UN</v>
          </cell>
          <cell r="D394">
            <v>73.69</v>
          </cell>
          <cell r="E394" t="str">
            <v>Assentamento de Tubos de Esgoto em PVC e PEAD</v>
          </cell>
          <cell r="F394" t="str">
            <v>SINAPI Jun/26</v>
          </cell>
        </row>
        <row r="395">
          <cell r="A395">
            <v>90730</v>
          </cell>
          <cell r="B395" t="str">
            <v>JUNTA ARGAMASSADA ENTRE TUBO DN 400 MM E O POÇO DE VISITA/ CAIXA DE CONCRETO OU ALVENARIA EM REDES DE ESGOTO. AF_01/2021</v>
          </cell>
          <cell r="C395" t="str">
            <v>UN</v>
          </cell>
          <cell r="D395">
            <v>81.540000000000006</v>
          </cell>
          <cell r="E395" t="str">
            <v>Assentamento de Tubos de Esgoto em PVC e PEAD</v>
          </cell>
          <cell r="F395" t="str">
            <v>SINAPI Jun/26</v>
          </cell>
        </row>
        <row r="396">
          <cell r="A396">
            <v>90731</v>
          </cell>
          <cell r="B396" t="str">
            <v>JUNTA ARGAMASSADA ENTRE TUBO DN 450 MM E O POÇO DE VISITA/ CAIXA DE CONCRETO OU ALVENARIA EM REDES DE ESGOTO. AF_01/2021</v>
          </cell>
          <cell r="C396" t="str">
            <v>UN</v>
          </cell>
          <cell r="D396">
            <v>89.39</v>
          </cell>
          <cell r="E396" t="str">
            <v>Assentamento de Tubos de Esgoto em PVC e PEAD</v>
          </cell>
          <cell r="F396" t="str">
            <v>SINAPI Jun/26</v>
          </cell>
        </row>
        <row r="397">
          <cell r="A397">
            <v>90732</v>
          </cell>
          <cell r="B397" t="str">
            <v>JUNTA ARGAMASSADA ENTRE TUBO DN 600 MM E O POÇO DE VISITA/ CAIXA DE CONCRETO OU ALVENARIA EM REDES DE ESGOTO. AF_01/2021</v>
          </cell>
          <cell r="C397" t="str">
            <v>UN</v>
          </cell>
          <cell r="D397">
            <v>112.96</v>
          </cell>
          <cell r="E397" t="str">
            <v>Assentamento de Tubos de Esgoto em PVC e PEAD</v>
          </cell>
          <cell r="F397" t="str">
            <v>SINAPI Jun/26</v>
          </cell>
        </row>
        <row r="398">
          <cell r="A398">
            <v>102265</v>
          </cell>
          <cell r="B398" t="str">
            <v>JUNTA ARGAMASSADA ENTRE TUBO DN 800 MM E O POÇO DE VISITA/ CAIXA DE CONCRETO OU ALVENARIA EM REDES DE ESGOTO. AF_01/2021</v>
          </cell>
          <cell r="C398" t="str">
            <v>UN</v>
          </cell>
          <cell r="D398">
            <v>144.38999999999999</v>
          </cell>
          <cell r="E398" t="str">
            <v>Assentamento de Tubos de Esgoto em PVC e PEAD</v>
          </cell>
          <cell r="F398" t="str">
            <v>SINAPI Jun/26</v>
          </cell>
        </row>
        <row r="399">
          <cell r="A399">
            <v>102266</v>
          </cell>
          <cell r="B399" t="str">
            <v>JUNTA ARGAMASSADA ENTRE TUBO DN 900 MM E O POÇO DE VISITA/ CAIXA DE CONCRETO OU ALVENARIA EM REDES DE ESGOTO. AF_01/2021</v>
          </cell>
          <cell r="C399" t="str">
            <v>UN</v>
          </cell>
          <cell r="D399">
            <v>160.08000000000001</v>
          </cell>
          <cell r="E399" t="str">
            <v>Assentamento de Tubos de Esgoto em PVC e PEAD</v>
          </cell>
          <cell r="F399" t="str">
            <v>SINAPI Jun/26</v>
          </cell>
        </row>
        <row r="400">
          <cell r="A400">
            <v>94879</v>
          </cell>
          <cell r="B400" t="str">
            <v>TUBO DE PEAD CORRUGADO DE DUPLA PAREDE PARA REDE COLETORA DE ESGOTO, DN 1000 MM, JUNTA ELÁSTICA INTEGRADA - FORNECIMENTO E ASSENTAMENTO. AF_01/2021</v>
          </cell>
          <cell r="C400" t="str">
            <v>M</v>
          </cell>
          <cell r="D400">
            <v>1802.25</v>
          </cell>
          <cell r="E400" t="str">
            <v>Assentamento de Tubos de Esgoto em PVC e PEAD</v>
          </cell>
          <cell r="F400" t="str">
            <v>SINAPI Jun/26</v>
          </cell>
        </row>
        <row r="401">
          <cell r="A401">
            <v>94881</v>
          </cell>
          <cell r="B401" t="str">
            <v>TUBO DE PEAD CORRUGADO DE DUPLA PAREDE PARA REDE COLETORA DE ESGOTO, DN 1200 MM, JUNTA ELÁSTICA INTEGRADA - FORNECIMENTO E ASSENTAMENTO. AF_01/2021</v>
          </cell>
          <cell r="C401" t="str">
            <v>M</v>
          </cell>
          <cell r="D401">
            <v>2479.4899999999998</v>
          </cell>
          <cell r="E401" t="str">
            <v>Assentamento de Tubos de Esgoto em PVC e PEAD</v>
          </cell>
          <cell r="F401" t="str">
            <v>SINAPI Jun/26</v>
          </cell>
        </row>
        <row r="402">
          <cell r="A402">
            <v>94869</v>
          </cell>
          <cell r="B402" t="str">
            <v>TUBO DE PEAD CORRUGADO DE DUPLA PAREDE PARA REDE COLETORA DE ESGOTO, DN 250 MM, JUNTA ELÁSTICA INTEGRADA - FORNECIMENTO E ASSENTAMENTO. AF_01/2021</v>
          </cell>
          <cell r="C402" t="str">
            <v>M</v>
          </cell>
          <cell r="D402">
            <v>126.77</v>
          </cell>
          <cell r="E402" t="str">
            <v>Assentamento de Tubos de Esgoto em PVC e PEAD</v>
          </cell>
          <cell r="F402" t="str">
            <v>SINAPI Jun/26</v>
          </cell>
        </row>
        <row r="403">
          <cell r="A403">
            <v>94871</v>
          </cell>
          <cell r="B403" t="str">
            <v>TUBO DE PEAD CORRUGADO DE DUPLA PAREDE PARA REDE COLETORA DE ESGOTO, DN 300 MM, JUNTA ELÁSTICA INTEGRADA - FORNECIMENTO E ASSENTAMENTO. AF_01/2021</v>
          </cell>
          <cell r="C403" t="str">
            <v>M</v>
          </cell>
          <cell r="D403">
            <v>198.36</v>
          </cell>
          <cell r="E403" t="str">
            <v>Assentamento de Tubos de Esgoto em PVC e PEAD</v>
          </cell>
          <cell r="F403" t="str">
            <v>SINAPI Jun/26</v>
          </cell>
        </row>
        <row r="404">
          <cell r="A404">
            <v>90708</v>
          </cell>
          <cell r="B404" t="str">
            <v>TUBO DE PEAD CORRUGADO DE DUPLA PAREDE PARA REDE COLETORA DE ESGOTO, DN 600 MM, JUNTA ELÁSTICA INTEGRADA - FORNECIMENTO E ASSENTAMENTO. AF_01/2021</v>
          </cell>
          <cell r="C404" t="str">
            <v>M</v>
          </cell>
          <cell r="D404">
            <v>721.71</v>
          </cell>
          <cell r="E404" t="str">
            <v>Assentamento de Tubos de Esgoto em PVC e PEAD</v>
          </cell>
          <cell r="F404" t="str">
            <v>SINAPI Jun/26</v>
          </cell>
        </row>
        <row r="405">
          <cell r="A405">
            <v>94875</v>
          </cell>
          <cell r="B405" t="str">
            <v>TUBO DE PEAD CORRUGADO DE DUPLA PAREDE PARA REDE COLETORA DE ESGOTO, DN 800 MM, JUNTA ELÁSTICA INTEGRADA - FORNECIMENTO E ASSENTAMENTO. AF_01/2021</v>
          </cell>
          <cell r="C405" t="str">
            <v>M</v>
          </cell>
          <cell r="D405">
            <v>1171.23</v>
          </cell>
          <cell r="E405" t="str">
            <v>Assentamento de Tubos de Esgoto em PVC e PEAD</v>
          </cell>
          <cell r="F405" t="str">
            <v>SINAPI Jun/26</v>
          </cell>
        </row>
        <row r="406">
          <cell r="A406">
            <v>102264</v>
          </cell>
          <cell r="B406" t="str">
            <v>TUBO DE PVC BRANCO PARA REDE COLETORA DE ESGOTO CONDOMINIAL DE PAREDE MACIÇA, DN 100 MM, JUNTA ELÁSTICA - FORNECIMENTO E ASSENTAMENTO. AF_01/2021</v>
          </cell>
          <cell r="C406" t="str">
            <v>M</v>
          </cell>
          <cell r="D406">
            <v>26.39</v>
          </cell>
          <cell r="E406" t="str">
            <v>Assentamento de Tubos de Esgoto em PVC e PEAD</v>
          </cell>
          <cell r="F406" t="str">
            <v>SINAPI Jun/26</v>
          </cell>
        </row>
        <row r="407">
          <cell r="A407">
            <v>90701</v>
          </cell>
          <cell r="B407" t="str">
            <v>TUBO DE PVC CORRUGADO DE DUPLA PAREDE PARA REDE COLETORA DE ESGOTO, DN 150 MM, JUNTA ELÁSTICA - FORNECIMENTO E ASSENTAMENTO. AF_01/2021</v>
          </cell>
          <cell r="C407" t="str">
            <v>M</v>
          </cell>
          <cell r="D407">
            <v>90.27</v>
          </cell>
          <cell r="E407" t="str">
            <v>Assentamento de Tubos de Esgoto em PVC e PEAD</v>
          </cell>
          <cell r="F407" t="str">
            <v>SINAPI Jun/26</v>
          </cell>
        </row>
        <row r="408">
          <cell r="A408">
            <v>90702</v>
          </cell>
          <cell r="B408" t="str">
            <v>TUBO DE PVC CORRUGADO DE DUPLA PAREDE PARA REDE COLETORA DE ESGOTO, DN 200 MM, JUNTA ELÁSTICA - FORNECIMENTO E ASSENTAMENTO. AF_01/2021</v>
          </cell>
          <cell r="C408" t="str">
            <v>M</v>
          </cell>
          <cell r="D408">
            <v>149.29</v>
          </cell>
          <cell r="E408" t="str">
            <v>Assentamento de Tubos de Esgoto em PVC e PEAD</v>
          </cell>
          <cell r="F408" t="str">
            <v>SINAPI Jun/26</v>
          </cell>
        </row>
        <row r="409">
          <cell r="A409">
            <v>90703</v>
          </cell>
          <cell r="B409" t="str">
            <v>TUBO DE PVC CORRUGADO DE DUPLA PAREDE PARA REDE COLETORA DE ESGOTO, DN 250 MM, JUNTA ELÁSTICA - FORNECIMENTO E ASSENTAMENTO. AF_01/2021</v>
          </cell>
          <cell r="C409" t="str">
            <v>M</v>
          </cell>
          <cell r="D409">
            <v>232.93</v>
          </cell>
          <cell r="E409" t="str">
            <v>Assentamento de Tubos de Esgoto em PVC e PEAD</v>
          </cell>
          <cell r="F409" t="str">
            <v>SINAPI Jun/26</v>
          </cell>
        </row>
        <row r="410">
          <cell r="A410">
            <v>90704</v>
          </cell>
          <cell r="B410" t="str">
            <v>TUBO DE PVC CORRUGADO DE DUPLA PAREDE PARA REDE COLETORA DE ESGOTO, DN 300 MM, JUNTA ELÁSTICA - FORNECIMENTO E ASSENTAMENTO. AF_01/2021</v>
          </cell>
          <cell r="C410" t="str">
            <v>M</v>
          </cell>
          <cell r="D410">
            <v>344.54</v>
          </cell>
          <cell r="E410" t="str">
            <v>Assentamento de Tubos de Esgoto em PVC e PEAD</v>
          </cell>
          <cell r="F410" t="str">
            <v>SINAPI Jun/26</v>
          </cell>
        </row>
        <row r="411">
          <cell r="A411">
            <v>90705</v>
          </cell>
          <cell r="B411" t="str">
            <v>TUBO DE PVC CORRUGADO DE DUPLA PAREDE PARA REDE COLETORA DE ESGOTO, DN 350 MM, JUNTA ELÁSTICA - FORNECIMENTO E ASSENTAMENTO. AF_01/2021</v>
          </cell>
          <cell r="C411" t="str">
            <v>M</v>
          </cell>
          <cell r="D411">
            <v>452.65</v>
          </cell>
          <cell r="E411" t="str">
            <v>Assentamento de Tubos de Esgoto em PVC e PEAD</v>
          </cell>
          <cell r="F411" t="str">
            <v>SINAPI Jun/26</v>
          </cell>
        </row>
        <row r="412">
          <cell r="A412">
            <v>90706</v>
          </cell>
          <cell r="B412" t="str">
            <v>TUBO DE PVC CORRUGADO DE DUPLA PAREDE PARA REDE COLETORA DE ESGOTO, DN 400 MM, JUNTA ELÁSTICA - FORNECIMENTO E ASSENTAMENTO. AF_01/2021</v>
          </cell>
          <cell r="C412" t="str">
            <v>M</v>
          </cell>
          <cell r="D412">
            <v>598.49</v>
          </cell>
          <cell r="E412" t="str">
            <v>Assentamento de Tubos de Esgoto em PVC e PEAD</v>
          </cell>
          <cell r="F412" t="str">
            <v>SINAPI Jun/26</v>
          </cell>
        </row>
        <row r="413">
          <cell r="A413">
            <v>90694</v>
          </cell>
          <cell r="B413" t="str">
            <v>TUBO DE PVC PARA REDE COLETORA DE ESGOTO DE PAREDE MACIÇA, DN 100 MM, JUNTA ELÁSTICA - FORNECIMENTO E ASSENTAMENTO. AF_01/2021</v>
          </cell>
          <cell r="C413" t="str">
            <v>M</v>
          </cell>
          <cell r="D413">
            <v>60.85</v>
          </cell>
          <cell r="E413" t="str">
            <v>Assentamento de Tubos de Esgoto em PVC e PEAD</v>
          </cell>
          <cell r="F413" t="str">
            <v>SINAPI Jun/26</v>
          </cell>
        </row>
        <row r="414">
          <cell r="A414">
            <v>90695</v>
          </cell>
          <cell r="B414" t="str">
            <v>TUBO DE PVC PARA REDE COLETORA DE ESGOTO DE PAREDE MACIÇA, DN 150 MM, JUNTA ELÁSTICA - FORNECIMENTO E ASSENTAMENTO. AF_01/2021</v>
          </cell>
          <cell r="C414" t="str">
            <v>M</v>
          </cell>
          <cell r="D414">
            <v>115.39</v>
          </cell>
          <cell r="E414" t="str">
            <v>Assentamento de Tubos de Esgoto em PVC e PEAD</v>
          </cell>
          <cell r="F414" t="str">
            <v>SINAPI Jun/26</v>
          </cell>
        </row>
        <row r="415">
          <cell r="A415">
            <v>90696</v>
          </cell>
          <cell r="B415" t="str">
            <v>TUBO DE PVC PARA REDE COLETORA DE ESGOTO DE PAREDE MACIÇA, DN 200 MM, JUNTA ELÁSTICA - FORNECIMENTO E ASSENTAMENTO. AF_01/2021</v>
          </cell>
          <cell r="C415" t="str">
            <v>M</v>
          </cell>
          <cell r="D415">
            <v>192.59</v>
          </cell>
          <cell r="E415" t="str">
            <v>Assentamento de Tubos de Esgoto em PVC e PEAD</v>
          </cell>
          <cell r="F415" t="str">
            <v>SINAPI Jun/26</v>
          </cell>
        </row>
        <row r="416">
          <cell r="A416">
            <v>90697</v>
          </cell>
          <cell r="B416" t="str">
            <v>TUBO DE PVC PARA REDE COLETORA DE ESGOTO DE PAREDE MACIÇA, DN 250 MM, JUNTA ELÁSTICA - FORNECIMENTO E ASSENTAMENTO. AF_01/2021</v>
          </cell>
          <cell r="C416" t="str">
            <v>M</v>
          </cell>
          <cell r="D416">
            <v>298.62</v>
          </cell>
          <cell r="E416" t="str">
            <v>Assentamento de Tubos de Esgoto em PVC e PEAD</v>
          </cell>
          <cell r="F416" t="str">
            <v>SINAPI Jun/26</v>
          </cell>
        </row>
        <row r="417">
          <cell r="A417">
            <v>90698</v>
          </cell>
          <cell r="B417" t="str">
            <v>TUBO DE PVC PARA REDE COLETORA DE ESGOTO DE PAREDE MACIÇA, DN 300 MM, JUNTA ELÁSTICA, FORNECIMENTO E ASSENTAMENTO. AF_01/2021</v>
          </cell>
          <cell r="C417" t="str">
            <v>M</v>
          </cell>
          <cell r="D417">
            <v>456.24</v>
          </cell>
          <cell r="E417" t="str">
            <v>Assentamento de Tubos de Esgoto em PVC e PEAD</v>
          </cell>
          <cell r="F417" t="str">
            <v>SINAPI Jun/26</v>
          </cell>
        </row>
        <row r="418">
          <cell r="A418">
            <v>90699</v>
          </cell>
          <cell r="B418" t="str">
            <v>TUBO DE PVC PARA REDE COLETORA DE ESGOTO DE PAREDE MACIÇA, DN 350 MM, JUNTA ELÁSTICA - FORNECIMENTO E ASSENTAMENTO. AF_01/2021</v>
          </cell>
          <cell r="C418" t="str">
            <v>M</v>
          </cell>
          <cell r="D418">
            <v>642.02</v>
          </cell>
          <cell r="E418" t="str">
            <v>Assentamento de Tubos de Esgoto em PVC e PEAD</v>
          </cell>
          <cell r="F418" t="str">
            <v>SINAPI Jun/26</v>
          </cell>
        </row>
        <row r="419">
          <cell r="A419">
            <v>90700</v>
          </cell>
          <cell r="B419" t="str">
            <v>TUBO DE PVC PARA REDE COLETORA DE ESGOTO DE PAREDE MACIÇA, DN 400 MM, JUNTA ELÁSTICA FORNECIMENTO E ASSENTAMENTO. AF_01/2021</v>
          </cell>
          <cell r="C419" t="str">
            <v>M</v>
          </cell>
          <cell r="D419">
            <v>748.67</v>
          </cell>
          <cell r="E419" t="str">
            <v>Assentamento de Tubos de Esgoto em PVC e PEAD</v>
          </cell>
          <cell r="F419" t="str">
            <v>SINAPI Jun/26</v>
          </cell>
        </row>
        <row r="420">
          <cell r="A420">
            <v>105378</v>
          </cell>
          <cell r="B420" t="str">
            <v>ASSENTAMENTO DE CONEXÃO 2 ACESSOS ALINHADOS DE FERRO FUNDIDO PARA REDE DE ÁGUA, DN 100, JUNTA ELÁSTICA, INSTALADO EM LOCAL COM NÍVEL ALTO DE INTERFERÊNCIAS (NÃO INCLUI FORNECIMENTO). AF_05/2024</v>
          </cell>
          <cell r="C420" t="str">
            <v>UN</v>
          </cell>
          <cell r="D420">
            <v>15.49</v>
          </cell>
          <cell r="E420" t="str">
            <v>Assentamento de Tubos de PVC e Metálicos em Redes de Água</v>
          </cell>
          <cell r="F420" t="str">
            <v>SINAPI Jun/26</v>
          </cell>
        </row>
        <row r="421">
          <cell r="A421">
            <v>105373</v>
          </cell>
          <cell r="B421" t="str">
            <v>ASSENTAMENTO DE CONEXÃO 2 ACESSOS ALINHADOS DE FERRO FUNDIDO PARA REDE DE ÁGUA, DN 100, JUNTA ELÁSTICA, INSTALADO EM LOCAL COM NÍVEL BAIXO DE INTERFERÊNCIAS (NÃO INCLUI FORNECIMENTO). AF_05/2024</v>
          </cell>
          <cell r="C421" t="str">
            <v>UN</v>
          </cell>
          <cell r="D421">
            <v>12.13</v>
          </cell>
          <cell r="E421" t="str">
            <v>Assentamento de Tubos de PVC e Metálicos em Redes de Água</v>
          </cell>
          <cell r="F421" t="str">
            <v>SINAPI Jun/26</v>
          </cell>
        </row>
        <row r="422">
          <cell r="A422">
            <v>105380</v>
          </cell>
          <cell r="B422" t="str">
            <v>ASSENTAMENTO DE CONEXÃO 2 ACESSOS ALINHADOS DE FERRO FUNDIDO PARA REDE DE ÁGUA, DN 1000, JUNTA ELÁSTICA, INSTALADO EM LOCAL COM NÍVEL ALTO DE INTERFERÊNCIAS (NÃO INCLUI FORNECIMENTO). AF_05/2024</v>
          </cell>
          <cell r="C422" t="str">
            <v>UN</v>
          </cell>
          <cell r="D422">
            <v>124.64</v>
          </cell>
          <cell r="E422" t="str">
            <v>Assentamento de Tubos de PVC e Metálicos em Redes de Água</v>
          </cell>
          <cell r="F422" t="str">
            <v>SINAPI Jun/26</v>
          </cell>
        </row>
        <row r="423">
          <cell r="A423">
            <v>105267</v>
          </cell>
          <cell r="B423" t="str">
            <v>ASSENTAMENTO DE CONEXÃO 2 ACESSOS ALINHADOS DE FERRO FUNDIDO PARA REDE DE ÁGUA, DN 1000, JUNTA ELÁSTICA, INSTALADO EM LOCAL COM NÍVEL BAIXO DE INTERFERÊNCIAS (NÃO INCLUI FORNECIMENTO). AF_05/2024</v>
          </cell>
          <cell r="C423" t="str">
            <v>UN</v>
          </cell>
          <cell r="D423">
            <v>101.96</v>
          </cell>
          <cell r="E423" t="str">
            <v>Assentamento de Tubos de PVC e Metálicos em Redes de Água</v>
          </cell>
          <cell r="F423" t="str">
            <v>SINAPI Jun/26</v>
          </cell>
        </row>
        <row r="424">
          <cell r="A424">
            <v>105249</v>
          </cell>
          <cell r="B424" t="str">
            <v>ASSENTAMENTO DE CONEXÃO 2 ACESSOS ALINHADOS DE FERRO FUNDIDO PARA REDE DE ÁGUA, DN 1200, JUNTA ELÁSTICA, INSTALADO EM LOCAL COM NÍVEL ALTO DE INTERFERÊNCIAS (NÃO INCLUI FORNECIMENTO). AF_05/2024</v>
          </cell>
          <cell r="C424" t="str">
            <v>UN</v>
          </cell>
          <cell r="D424">
            <v>151.44</v>
          </cell>
          <cell r="E424" t="str">
            <v>Assentamento de Tubos de PVC e Metálicos em Redes de Água</v>
          </cell>
          <cell r="F424" t="str">
            <v>SINAPI Jun/26</v>
          </cell>
        </row>
        <row r="425">
          <cell r="A425">
            <v>105268</v>
          </cell>
          <cell r="B425" t="str">
            <v>ASSENTAMENTO DE CONEXÃO 2 ACESSOS ALINHADOS DE FERRO FUNDIDO PARA REDE DE ÁGUA, DN 1200, JUNTA ELÁSTICA, INSTALADO EM LOCAL COM NÍVEL BAIXO DE INTERFERÊNCIAS (NÃO INCLUI FORNECIMENTO). AF_05/2024</v>
          </cell>
          <cell r="C425" t="str">
            <v>UN</v>
          </cell>
          <cell r="D425">
            <v>124.68</v>
          </cell>
          <cell r="E425" t="str">
            <v>Assentamento de Tubos de PVC e Metálicos em Redes de Água</v>
          </cell>
          <cell r="F425" t="str">
            <v>SINAPI Jun/26</v>
          </cell>
        </row>
        <row r="426">
          <cell r="A426">
            <v>105379</v>
          </cell>
          <cell r="B426" t="str">
            <v>ASSENTAMENTO DE CONEXÃO 2 ACESSOS ALINHADOS DE FERRO FUNDIDO PARA REDE DE ÁGUA, DN 150, JUNTA ELÁSTICA, INSTALADO EM LOCAL COM NÍVEL ALTO DE INTERFERÊNCIAS (NÃO INCLUI FORNECIMENTO). AF_05/2024</v>
          </cell>
          <cell r="C426" t="str">
            <v>UN</v>
          </cell>
          <cell r="D426">
            <v>20.75</v>
          </cell>
          <cell r="E426" t="str">
            <v>Assentamento de Tubos de PVC e Metálicos em Redes de Água</v>
          </cell>
          <cell r="F426" t="str">
            <v>SINAPI Jun/26</v>
          </cell>
        </row>
        <row r="427">
          <cell r="A427">
            <v>105388</v>
          </cell>
          <cell r="B427" t="str">
            <v>ASSENTAMENTO DE CONEXÃO 2 ACESSOS ALINHADOS DE FERRO FUNDIDO PARA REDE DE ÁGUA, DN 150, JUNTA ELÁSTICA, INSTALADO EM LOCAL COM NÍVEL BAIXO DE INTERFERÊNCIAS (NÃO INCLUI FORNECIMENTO). AF_05/2024</v>
          </cell>
          <cell r="C427" t="str">
            <v>UN</v>
          </cell>
          <cell r="D427">
            <v>16.54</v>
          </cell>
          <cell r="E427" t="str">
            <v>Assentamento de Tubos de PVC e Metálicos em Redes de Água</v>
          </cell>
          <cell r="F427" t="str">
            <v>SINAPI Jun/26</v>
          </cell>
        </row>
        <row r="428">
          <cell r="A428">
            <v>105392</v>
          </cell>
          <cell r="B428" t="str">
            <v>ASSENTAMENTO DE CONEXÃO 2 ACESSOS ALINHADOS DE FERRO FUNDIDO PARA REDE DE ÁGUA, DN 200, JUNTA ELÁSTICA, INSTALADO EM LOCAL COM NÍVEL ALTO DE INTERFERÊNCIAS (NÃO INCLUI FORNECIMENTO). AF_05/2024</v>
          </cell>
          <cell r="C428" t="str">
            <v>UN</v>
          </cell>
          <cell r="D428">
            <v>26.01</v>
          </cell>
          <cell r="E428" t="str">
            <v>Assentamento de Tubos de PVC e Metálicos em Redes de Água</v>
          </cell>
          <cell r="F428" t="str">
            <v>SINAPI Jun/26</v>
          </cell>
        </row>
        <row r="429">
          <cell r="A429">
            <v>105389</v>
          </cell>
          <cell r="B429" t="str">
            <v>ASSENTAMENTO DE CONEXÃO 2 ACESSOS ALINHADOS DE FERRO FUNDIDO PARA REDE DE ÁGUA, DN 200, JUNTA ELÁSTICA, INSTALADO EM LOCAL COM NÍVEL BAIXO DE INTERFERÊNCIAS (NÃO INCLUI FORNECIMENTO). AF_05/2024</v>
          </cell>
          <cell r="C429" t="str">
            <v>UN</v>
          </cell>
          <cell r="D429">
            <v>20.95</v>
          </cell>
          <cell r="E429" t="str">
            <v>Assentamento de Tubos de PVC e Metálicos em Redes de Água</v>
          </cell>
          <cell r="F429" t="str">
            <v>SINAPI Jun/26</v>
          </cell>
        </row>
        <row r="430">
          <cell r="A430">
            <v>105393</v>
          </cell>
          <cell r="B430" t="str">
            <v>ASSENTAMENTO DE CONEXÃO 2 ACESSOS ALINHADOS DE FERRO FUNDIDO PARA REDE DE ÁGUA, DN 250, JUNTA ELÁSTICA, INSTALADO EM LOCAL COM NÍVEL ALTO DE INTERFERÊNCIAS (NÃO INCLUI FORNECIMENTO). AF_05/2024</v>
          </cell>
          <cell r="C430" t="str">
            <v>UN</v>
          </cell>
          <cell r="D430">
            <v>31.44</v>
          </cell>
          <cell r="E430" t="str">
            <v>Assentamento de Tubos de PVC e Metálicos em Redes de Água</v>
          </cell>
          <cell r="F430" t="str">
            <v>SINAPI Jun/26</v>
          </cell>
        </row>
        <row r="431">
          <cell r="A431">
            <v>105316</v>
          </cell>
          <cell r="B431" t="str">
            <v>ASSENTAMENTO DE CONEXÃO 2 ACESSOS ALINHADOS DE FERRO FUNDIDO PARA REDE DE ÁGUA, DN 250, JUNTA ELÁSTICA, INSTALADO EM LOCAL COM NÍVEL BAIXO DE INTERFERÊNCIAS (NÃO INCLUI FORNECIMENTO). AF_05/2024</v>
          </cell>
          <cell r="C431" t="str">
            <v>UN</v>
          </cell>
          <cell r="D431">
            <v>25.54</v>
          </cell>
          <cell r="E431" t="str">
            <v>Assentamento de Tubos de PVC e Metálicos em Redes de Água</v>
          </cell>
          <cell r="F431" t="str">
            <v>SINAPI Jun/26</v>
          </cell>
        </row>
        <row r="432">
          <cell r="A432">
            <v>105394</v>
          </cell>
          <cell r="B432" t="str">
            <v>ASSENTAMENTO DE CONEXÃO 2 ACESSOS ALINHADOS DE FERRO FUNDIDO PARA REDE DE ÁGUA, DN 300, JUNTA ELÁSTICA, INSTALADO EM LOCAL COM NÍVEL ALTO DE INTERFERÊNCIAS (NÃO INCLUI FORNECIMENTO). AF_05/2024</v>
          </cell>
          <cell r="C432" t="str">
            <v>UN</v>
          </cell>
          <cell r="D432">
            <v>36.840000000000003</v>
          </cell>
          <cell r="E432" t="str">
            <v>Assentamento de Tubos de PVC e Metálicos em Redes de Água</v>
          </cell>
          <cell r="F432" t="str">
            <v>SINAPI Jun/26</v>
          </cell>
        </row>
        <row r="433">
          <cell r="A433">
            <v>105317</v>
          </cell>
          <cell r="B433" t="str">
            <v>ASSENTAMENTO DE CONEXÃO 2 ACESSOS ALINHADOS DE FERRO FUNDIDO PARA REDE DE ÁGUA, DN 300, JUNTA ELÁSTICA, INSTALADO EM LOCAL COM NÍVEL BAIXO DE INTERFERÊNCIAS (NÃO INCLUI FORNECIMENTO). AF_05/2024</v>
          </cell>
          <cell r="C433" t="str">
            <v>UN</v>
          </cell>
          <cell r="D433">
            <v>30.08</v>
          </cell>
          <cell r="E433" t="str">
            <v>Assentamento de Tubos de PVC e Metálicos em Redes de Água</v>
          </cell>
          <cell r="F433" t="str">
            <v>SINAPI Jun/26</v>
          </cell>
        </row>
        <row r="434">
          <cell r="A434">
            <v>105395</v>
          </cell>
          <cell r="B434" t="str">
            <v>ASSENTAMENTO DE CONEXÃO 2 ACESSOS ALINHADOS DE FERRO FUNDIDO PARA REDE DE ÁGUA, DN 350, JUNTA ELÁSTICA, INSTALADO EM LOCAL COM NÍVEL ALTO DE INTERFERÊNCIAS (NÃO INCLUI FORNECIMENTO). AF_05/2024</v>
          </cell>
          <cell r="C434" t="str">
            <v>UN</v>
          </cell>
          <cell r="D434">
            <v>42.25</v>
          </cell>
          <cell r="E434" t="str">
            <v>Assentamento de Tubos de PVC e Metálicos em Redes de Água</v>
          </cell>
          <cell r="F434" t="str">
            <v>SINAPI Jun/26</v>
          </cell>
        </row>
        <row r="435">
          <cell r="A435">
            <v>105318</v>
          </cell>
          <cell r="B435" t="str">
            <v>ASSENTAMENTO DE CONEXÃO 2 ACESSOS ALINHADOS DE FERRO FUNDIDO PARA REDE DE ÁGUA, DN 350, JUNTA ELÁSTICA, INSTALADO EM LOCAL COM NÍVEL BAIXO DE INTERFERÊNCIAS (NÃO INCLUI FORNECIMENTO). AF_05/2024</v>
          </cell>
          <cell r="C435" t="str">
            <v>UN</v>
          </cell>
          <cell r="D435">
            <v>34.64</v>
          </cell>
          <cell r="E435" t="str">
            <v>Assentamento de Tubos de PVC e Metálicos em Redes de Água</v>
          </cell>
          <cell r="F435" t="str">
            <v>SINAPI Jun/26</v>
          </cell>
        </row>
        <row r="436">
          <cell r="A436">
            <v>105396</v>
          </cell>
          <cell r="B436" t="str">
            <v>ASSENTAMENTO DE CONEXÃO 2 ACESSOS ALINHADOS DE FERRO FUNDIDO PARA REDE DE ÁGUA, DN 400, JUNTA ELÁSTICA, INSTALADO EM LOCAL COM NÍVEL ALTO DE INTERFERÊNCIAS (NÃO INCLUI FORNECIMENTO). AF_05/2024</v>
          </cell>
          <cell r="C436" t="str">
            <v>UN</v>
          </cell>
          <cell r="D436">
            <v>47.65</v>
          </cell>
          <cell r="E436" t="str">
            <v>Assentamento de Tubos de PVC e Metálicos em Redes de Água</v>
          </cell>
          <cell r="F436" t="str">
            <v>SINAPI Jun/26</v>
          </cell>
        </row>
        <row r="437">
          <cell r="A437">
            <v>105258</v>
          </cell>
          <cell r="B437" t="str">
            <v>ASSENTAMENTO DE CONEXÃO 2 ACESSOS ALINHADOS DE FERRO FUNDIDO PARA REDE DE ÁGUA, DN 400, JUNTA ELÁSTICA, INSTALADO EM LOCAL COM NÍVEL BAIXO DE INTERFERÊNCIAS (NÃO INCLUI FORNECIMENTO). AF_05/2024</v>
          </cell>
          <cell r="C437" t="str">
            <v>UN</v>
          </cell>
          <cell r="D437">
            <v>39.200000000000003</v>
          </cell>
          <cell r="E437" t="str">
            <v>Assentamento de Tubos de PVC e Metálicos em Redes de Água</v>
          </cell>
          <cell r="F437" t="str">
            <v>SINAPI Jun/26</v>
          </cell>
        </row>
        <row r="438">
          <cell r="A438">
            <v>105397</v>
          </cell>
          <cell r="B438" t="str">
            <v>ASSENTAMENTO DE CONEXÃO 2 ACESSOS ALINHADOS DE FERRO FUNDIDO PARA REDE DE ÁGUA, DN 450, JUNTA ELÁSTICA, INSTALADO EM LOCAL COM NÍVEL ALTO DE INTERFERÊNCIAS (NÃO INCLUI FORNECIMENTO). AF_05/2024</v>
          </cell>
          <cell r="C438" t="str">
            <v>UN</v>
          </cell>
          <cell r="D438">
            <v>53.19</v>
          </cell>
          <cell r="E438" t="str">
            <v>Assentamento de Tubos de PVC e Metálicos em Redes de Água</v>
          </cell>
          <cell r="F438" t="str">
            <v>SINAPI Jun/26</v>
          </cell>
        </row>
        <row r="439">
          <cell r="A439">
            <v>105261</v>
          </cell>
          <cell r="B439" t="str">
            <v>ASSENTAMENTO DE CONEXÃO 2 ACESSOS ALINHADOS DE FERRO FUNDIDO PARA REDE DE ÁGUA, DN 450, JUNTA ELÁSTICA, INSTALADO EM LOCAL COM NÍVEL BAIXO DE INTERFERÊNCIAS (NÃO INCLUI FORNECIMENTO). AF_05/2024</v>
          </cell>
          <cell r="C439" t="str">
            <v>UN</v>
          </cell>
          <cell r="D439">
            <v>43.87</v>
          </cell>
          <cell r="E439" t="str">
            <v>Assentamento de Tubos de PVC e Metálicos em Redes de Água</v>
          </cell>
          <cell r="F439" t="str">
            <v>SINAPI Jun/26</v>
          </cell>
        </row>
        <row r="440">
          <cell r="A440">
            <v>105398</v>
          </cell>
          <cell r="B440" t="str">
            <v>ASSENTAMENTO DE CONEXÃO 2 ACESSOS ALINHADOS DE FERRO FUNDIDO PARA REDE DE ÁGUA, DN 500, JUNTA ELÁSTICA, INSTALADO EM LOCAL COM NÍVEL ALTO DE INTERFERÊNCIAS (NÃO INCLUI FORNECIMENTO). AF_05/2024</v>
          </cell>
          <cell r="C440" t="str">
            <v>UN</v>
          </cell>
          <cell r="D440">
            <v>65.7</v>
          </cell>
          <cell r="E440" t="str">
            <v>Assentamento de Tubos de PVC e Metálicos em Redes de Água</v>
          </cell>
          <cell r="F440" t="str">
            <v>SINAPI Jun/26</v>
          </cell>
        </row>
        <row r="441">
          <cell r="A441">
            <v>105262</v>
          </cell>
          <cell r="B441" t="str">
            <v>ASSENTAMENTO DE CONEXÃO 2 ACESSOS ALINHADOS DE FERRO FUNDIDO PARA REDE DE ÁGUA, DN 500, JUNTA ELÁSTICA, INSTALADO EM LOCAL COM NÍVEL BAIXO DE INTERFERÊNCIAS (NÃO INCLUI FORNECIMENTO). AF_05/2024</v>
          </cell>
          <cell r="C441" t="str">
            <v>UN</v>
          </cell>
          <cell r="D441">
            <v>53.25</v>
          </cell>
          <cell r="E441" t="str">
            <v>Assentamento de Tubos de PVC e Metálicos em Redes de Água</v>
          </cell>
          <cell r="F441" t="str">
            <v>SINAPI Jun/26</v>
          </cell>
        </row>
        <row r="442">
          <cell r="A442">
            <v>105399</v>
          </cell>
          <cell r="B442" t="str">
            <v>ASSENTAMENTO DE CONEXÃO 2 ACESSOS ALINHADOS DE FERRO FUNDIDO PARA REDE DE ÁGUA, DN 600, JUNTA ELÁSTICA, INSTALADO EM LOCAL COM NÍVEL ALTO DE INTERFERÊNCIAS (NÃO INCLUI FORNECIMENTO). AF_05/2024</v>
          </cell>
          <cell r="C442" t="str">
            <v>UN</v>
          </cell>
          <cell r="D442">
            <v>77.819999999999993</v>
          </cell>
          <cell r="E442" t="str">
            <v>Assentamento de Tubos de PVC e Metálicos em Redes de Água</v>
          </cell>
          <cell r="F442" t="str">
            <v>SINAPI Jun/26</v>
          </cell>
        </row>
        <row r="443">
          <cell r="A443">
            <v>105263</v>
          </cell>
          <cell r="B443" t="str">
            <v>ASSENTAMENTO DE CONEXÃO 2 ACESSOS ALINHADOS DE FERRO FUNDIDO PARA REDE DE ÁGUA, DN 600, JUNTA ELÁSTICA, INSTALADO EM LOCAL COM NÍVEL BAIXO DE INTERFERÊNCIAS (NÃO INCLUI FORNECIMENTO). AF_05/2024</v>
          </cell>
          <cell r="C443" t="str">
            <v>UN</v>
          </cell>
          <cell r="D443">
            <v>63.33</v>
          </cell>
          <cell r="E443" t="str">
            <v>Assentamento de Tubos de PVC e Metálicos em Redes de Água</v>
          </cell>
          <cell r="F443" t="str">
            <v>SINAPI Jun/26</v>
          </cell>
        </row>
        <row r="444">
          <cell r="A444">
            <v>105400</v>
          </cell>
          <cell r="B444" t="str">
            <v>ASSENTAMENTO DE CONEXÃO 2 ACESSOS ALINHADOS DE FERRO FUNDIDO PARA REDE DE ÁGUA, DN 700, JUNTA ELÁSTICA, INSTALADO EM LOCAL COM NÍVEL ALTO DE INTERFERÊNCIAS (NÃO INCLUI FORNECIMENTO). AF_05/2024</v>
          </cell>
          <cell r="C444" t="str">
            <v>UN</v>
          </cell>
          <cell r="D444">
            <v>89.19</v>
          </cell>
          <cell r="E444" t="str">
            <v>Assentamento de Tubos de PVC e Metálicos em Redes de Água</v>
          </cell>
          <cell r="F444" t="str">
            <v>SINAPI Jun/26</v>
          </cell>
        </row>
        <row r="445">
          <cell r="A445">
            <v>105264</v>
          </cell>
          <cell r="B445" t="str">
            <v>ASSENTAMENTO DE CONEXÃO 2 ACESSOS ALINHADOS DE FERRO FUNDIDO PARA REDE DE ÁGUA, DN 700, JUNTA ELÁSTICA, INSTALADO EM LOCAL COM NÍVEL BAIXO DE INTERFERÊNCIAS (NÃO INCLUI FORNECIMENTO). AF_05/2024</v>
          </cell>
          <cell r="C445" t="str">
            <v>UN</v>
          </cell>
          <cell r="D445">
            <v>72.650000000000006</v>
          </cell>
          <cell r="E445" t="str">
            <v>Assentamento de Tubos de PVC e Metálicos em Redes de Água</v>
          </cell>
          <cell r="F445" t="str">
            <v>SINAPI Jun/26</v>
          </cell>
        </row>
        <row r="446">
          <cell r="A446">
            <v>105297</v>
          </cell>
          <cell r="B446" t="str">
            <v>ASSENTAMENTO DE CONEXÃO 2 ACESSOS ALINHADOS DE FERRO FUNDIDO PARA REDE DE ÁGUA, DN 80, JUNTA ELÁSTICA, INSTALADO EM LOCAL COM NÍVEL ALTO DE INTERFERÊNCIAS (NÃO INCLUI FORNECIMENTO). AF_05/2024</v>
          </cell>
          <cell r="C446" t="str">
            <v>UN</v>
          </cell>
          <cell r="D446">
            <v>13.35</v>
          </cell>
          <cell r="E446" t="str">
            <v>Assentamento de Tubos de PVC e Metálicos em Redes de Água</v>
          </cell>
          <cell r="F446" t="str">
            <v>SINAPI Jun/26</v>
          </cell>
        </row>
        <row r="447">
          <cell r="A447">
            <v>105372</v>
          </cell>
          <cell r="B447" t="str">
            <v>ASSENTAMENTO DE CONEXÃO 2 ACESSOS ALINHADOS DE FERRO FUNDIDO PARA REDE DE ÁGUA, DN 80, JUNTA ELÁSTICA, INSTALADO EM LOCAL COM NÍVEL BAIXO DE INTERFERÊNCIAS (NÃO INCLUI FORNECIMENTO). AF_05/2024</v>
          </cell>
          <cell r="C447" t="str">
            <v>UN</v>
          </cell>
          <cell r="D447">
            <v>10.33</v>
          </cell>
          <cell r="E447" t="str">
            <v>Assentamento de Tubos de PVC e Metálicos em Redes de Água</v>
          </cell>
          <cell r="F447" t="str">
            <v>SINAPI Jun/26</v>
          </cell>
        </row>
        <row r="448">
          <cell r="A448">
            <v>105401</v>
          </cell>
          <cell r="B448" t="str">
            <v>ASSENTAMENTO DE CONEXÃO 2 ACESSOS ALINHADOS DE FERRO FUNDIDO PARA REDE DE ÁGUA, DN 800, JUNTA ELÁSTICA, INSTALADO EM LOCAL COM NÍVEL ALTO DE INTERFERÊNCIAS (NÃO INCLUI FORNECIMENTO). AF_05/2024</v>
          </cell>
          <cell r="C448" t="str">
            <v>UN</v>
          </cell>
          <cell r="D448">
            <v>100.83</v>
          </cell>
          <cell r="E448" t="str">
            <v>Assentamento de Tubos de PVC e Metálicos em Redes de Água</v>
          </cell>
          <cell r="F448" t="str">
            <v>SINAPI Jun/26</v>
          </cell>
        </row>
        <row r="449">
          <cell r="A449">
            <v>105265</v>
          </cell>
          <cell r="B449" t="str">
            <v>ASSENTAMENTO DE CONEXÃO 2 ACESSOS ALINHADOS DE FERRO FUNDIDO PARA REDE DE ÁGUA, DN 800, JUNTA ELÁSTICA, INSTALADO EM LOCAL COM NÍVEL BAIXO DE INTERFERÊNCIAS (NÃO INCLUI FORNECIMENTO). AF_05/2024</v>
          </cell>
          <cell r="C449" t="str">
            <v>UN</v>
          </cell>
          <cell r="D449">
            <v>82.24</v>
          </cell>
          <cell r="E449" t="str">
            <v>Assentamento de Tubos de PVC e Metálicos em Redes de Água</v>
          </cell>
          <cell r="F449" t="str">
            <v>SINAPI Jun/26</v>
          </cell>
        </row>
        <row r="450">
          <cell r="A450">
            <v>105402</v>
          </cell>
          <cell r="B450" t="str">
            <v>ASSENTAMENTO DE CONEXÃO 2 ACESSOS ALINHADOS DE FERRO FUNDIDO PARA REDE DE ÁGUA, DN 900, JUNTA ELÁSTICA, INSTALADO EM LOCAL COM NÍVEL ALTO DE INTERFERÊNCIAS (NÃO INCLUI FORNECIMENTO). AF_05/2024</v>
          </cell>
          <cell r="C450" t="str">
            <v>UN</v>
          </cell>
          <cell r="D450">
            <v>112.69</v>
          </cell>
          <cell r="E450" t="str">
            <v>Assentamento de Tubos de PVC e Metálicos em Redes de Água</v>
          </cell>
          <cell r="F450" t="str">
            <v>SINAPI Jun/26</v>
          </cell>
        </row>
        <row r="451">
          <cell r="A451">
            <v>105266</v>
          </cell>
          <cell r="B451" t="str">
            <v>ASSENTAMENTO DE CONEXÃO 2 ACESSOS ALINHADOS DE FERRO FUNDIDO PARA REDE DE ÁGUA, DN 900, JUNTA ELÁSTICA, INSTALADO EM LOCAL COM NÍVEL BAIXO DE INTERFERÊNCIAS (NÃO INCLUI FORNECIMENTO). AF_05/2024</v>
          </cell>
          <cell r="C451" t="str">
            <v>UN</v>
          </cell>
          <cell r="D451">
            <v>92.05</v>
          </cell>
          <cell r="E451" t="str">
            <v>Assentamento de Tubos de PVC e Metálicos em Redes de Água</v>
          </cell>
          <cell r="F451" t="str">
            <v>SINAPI Jun/26</v>
          </cell>
        </row>
        <row r="452">
          <cell r="A452">
            <v>105361</v>
          </cell>
          <cell r="B452" t="str">
            <v>ASSENTAMENTO DE CONEXÃO 2 ACESSOS ALINHADOS DE PVC PBA PARA REDE DE ÁGUA, DN 100, JUNTA ELÁSTICA INTEGRADA, INSTALADO EM LOCAL COM NÍVEL ALTO DE INTERFERÊNCIAS (NÃO INCLUI FORNECIMENTO). AF_05/2024</v>
          </cell>
          <cell r="C452" t="str">
            <v>UN</v>
          </cell>
          <cell r="D452">
            <v>24.43</v>
          </cell>
          <cell r="E452" t="str">
            <v>Assentamento de Tubos de PVC e Metálicos em Redes de Água</v>
          </cell>
          <cell r="F452" t="str">
            <v>SINAPI Jun/26</v>
          </cell>
        </row>
        <row r="453">
          <cell r="A453">
            <v>105382</v>
          </cell>
          <cell r="B453" t="str">
            <v>ASSENTAMENTO DE CONEXÃO 2 ACESSOS ALINHADOS DE PVC PBA PARA REDE DE ÁGUA, DN 100, JUNTA ELÁSTICA INTEGRADA, INSTALADO EM LOCAL COM NÍVEL BAIXO DE INTERFERÊNCIAS (NÃO INCLUI FORNECIMENTO). AF_05/2024</v>
          </cell>
          <cell r="C453" t="str">
            <v>UN</v>
          </cell>
          <cell r="D453">
            <v>20.11</v>
          </cell>
          <cell r="E453" t="str">
            <v>Assentamento de Tubos de PVC e Metálicos em Redes de Água</v>
          </cell>
          <cell r="F453" t="str">
            <v>SINAPI Jun/26</v>
          </cell>
        </row>
        <row r="454">
          <cell r="A454">
            <v>105359</v>
          </cell>
          <cell r="B454" t="str">
            <v>ASSENTAMENTO DE CONEXÃO 2 ACESSOS ALINHADOS DE PVC PBA PARA REDE DE ÁGUA, DN 50, JUNTA ELÁSTICA INTEGRADA, INSTALADO EM LOCAL COM NÍVEL ALTO DE INTERFERÊNCIAS (NÃO INCLUI FORNECIMENTO). AF_05/2024</v>
          </cell>
          <cell r="C454" t="str">
            <v>UN</v>
          </cell>
          <cell r="D454">
            <v>17.47</v>
          </cell>
          <cell r="E454" t="str">
            <v>Assentamento de Tubos de PVC e Metálicos em Redes de Água</v>
          </cell>
          <cell r="F454" t="str">
            <v>SINAPI Jun/26</v>
          </cell>
        </row>
        <row r="455">
          <cell r="A455">
            <v>105315</v>
          </cell>
          <cell r="B455" t="str">
            <v>ASSENTAMENTO DE CONEXÃO 2 ACESSOS ALINHADOS DE PVC PBA PARA REDE DE ÁGUA, DN 50, JUNTA ELÁSTICA INTEGRADA, INSTALADO EM LOCAL COM NÍVEL BAIXO DE INTERFERÊNCIAS (NÃO INCLUI FORNECIMENTO). AF_05/2024</v>
          </cell>
          <cell r="C455" t="str">
            <v>UN</v>
          </cell>
          <cell r="D455">
            <v>14.3</v>
          </cell>
          <cell r="E455" t="str">
            <v>Assentamento de Tubos de PVC e Metálicos em Redes de Água</v>
          </cell>
          <cell r="F455" t="str">
            <v>SINAPI Jun/26</v>
          </cell>
        </row>
        <row r="456">
          <cell r="A456">
            <v>105360</v>
          </cell>
          <cell r="B456" t="str">
            <v>ASSENTAMENTO DE CONEXÃO 2 ACESSOS ALINHADOS DE PVC PBA PARA REDE DE ÁGUA, DN 75, JUNTA ELÁSTICA INTEGRADA, INSTALADO EM LOCAL COM NÍVEL ALTO DE INTERFERÊNCIAS (NÃO INCLUI FORNECIMENTO). AF_05/2024</v>
          </cell>
          <cell r="C456" t="str">
            <v>UN</v>
          </cell>
          <cell r="D456">
            <v>21.04</v>
          </cell>
          <cell r="E456" t="str">
            <v>Assentamento de Tubos de PVC e Metálicos em Redes de Água</v>
          </cell>
          <cell r="F456" t="str">
            <v>SINAPI Jun/26</v>
          </cell>
        </row>
        <row r="457">
          <cell r="A457">
            <v>105381</v>
          </cell>
          <cell r="B457" t="str">
            <v>ASSENTAMENTO DE CONEXÃO 2 ACESSOS ALINHADOS DE PVC PBA PARA REDE DE ÁGUA, DN 75, JUNTA ELÁSTICA INTEGRADA, INSTALADO EM LOCAL COM NÍVEL BAIXO DE INTERFERÊNCIAS (NÃO INCLUI FORNECIMENTO). AF_05/2024</v>
          </cell>
          <cell r="C457" t="str">
            <v>UN</v>
          </cell>
          <cell r="D457">
            <v>17.3</v>
          </cell>
          <cell r="E457" t="str">
            <v>Assentamento de Tubos de PVC e Metálicos em Redes de Água</v>
          </cell>
          <cell r="F457" t="str">
            <v>SINAPI Jun/26</v>
          </cell>
        </row>
        <row r="458">
          <cell r="A458">
            <v>105251</v>
          </cell>
          <cell r="B458" t="str">
            <v>ASSENTAMENTO DE CONEXÃO 2 ACESSOS INCLINADOS DE FERRO FUNDIDO PARA REDE DE ÁGUA, DN 100, JUNTA ELÁSTICA, INSTALADO EM LOCAL COM NÍVEL ALTO DE INTERFERÊNCIAS (NÃO INCLUI FORNECIMENTO). AF_05/2024</v>
          </cell>
          <cell r="C458" t="str">
            <v>UN</v>
          </cell>
          <cell r="D458">
            <v>22.79</v>
          </cell>
          <cell r="E458" t="str">
            <v>Assentamento de Tubos de PVC e Metálicos em Redes de Água</v>
          </cell>
          <cell r="F458" t="str">
            <v>SINAPI Jun/26</v>
          </cell>
        </row>
        <row r="459">
          <cell r="A459">
            <v>105282</v>
          </cell>
          <cell r="B459" t="str">
            <v>ASSENTAMENTO DE CONEXÃO 2 ACESSOS INCLINADOS DE FERRO FUNDIDO PARA REDE DE ÁGUA, DN 100, JUNTA ELÁSTICA, INSTALADO EM LOCAL COM NÍVEL BAIXO DE INTERFERÊNCIAS (NÃO INCLUI FORNECIMENTO). AF_05/2024</v>
          </cell>
          <cell r="C459" t="str">
            <v>UN</v>
          </cell>
          <cell r="D459">
            <v>17.760000000000002</v>
          </cell>
          <cell r="E459" t="str">
            <v>Assentamento de Tubos de PVC e Metálicos em Redes de Água</v>
          </cell>
          <cell r="F459" t="str">
            <v>SINAPI Jun/26</v>
          </cell>
        </row>
        <row r="460">
          <cell r="A460">
            <v>105276</v>
          </cell>
          <cell r="B460" t="str">
            <v>ASSENTAMENTO DE CONEXÃO 2 ACESSOS INCLINADOS DE FERRO FUNDIDO PARA REDE DE ÁGUA, DN 1000, JUNTA ELÁSTICA, INSTALADO EM LOCAL COM NÍVEL ALTO DE INTERFERÊNCIAS (NÃO INCLUI FORNECIMENTO). AF_05/2024</v>
          </cell>
          <cell r="C460" t="str">
            <v>UN</v>
          </cell>
          <cell r="D460">
            <v>183.09</v>
          </cell>
          <cell r="E460" t="str">
            <v>Assentamento de Tubos de PVC e Metálicos em Redes de Água</v>
          </cell>
          <cell r="F460" t="str">
            <v>SINAPI Jun/26</v>
          </cell>
        </row>
        <row r="461">
          <cell r="A461">
            <v>105341</v>
          </cell>
          <cell r="B461" t="str">
            <v>ASSENTAMENTO DE CONEXÃO 2 ACESSOS INCLINADOS DE FERRO FUNDIDO PARA REDE DE ÁGUA, DN 1000, JUNTA ELÁSTICA, INSTALADO EM LOCAL COM NÍVEL BAIXO DE INTERFERÊNCIAS (NÃO INCLUI FORNECIMENTO). AF_05/2024</v>
          </cell>
          <cell r="C461" t="str">
            <v>UN</v>
          </cell>
          <cell r="D461">
            <v>149.06</v>
          </cell>
          <cell r="E461" t="str">
            <v>Assentamento de Tubos de PVC e Metálicos em Redes de Água</v>
          </cell>
          <cell r="F461" t="str">
            <v>SINAPI Jun/26</v>
          </cell>
        </row>
        <row r="462">
          <cell r="A462">
            <v>105277</v>
          </cell>
          <cell r="B462" t="str">
            <v>ASSENTAMENTO DE CONEXÃO 2 ACESSOS INCLINADOS DE FERRO FUNDIDO PARA REDE DE ÁGUA, DN 1200, JUNTA ELÁSTICA, INSTALADO EM LOCAL COM NÍVEL ALTO DE INTERFERÊNCIAS (NÃO INCLUI FORNECIMENTO). AF_05/2024</v>
          </cell>
          <cell r="C462" t="str">
            <v>UN</v>
          </cell>
          <cell r="D462">
            <v>220.94</v>
          </cell>
          <cell r="E462" t="str">
            <v>Assentamento de Tubos de PVC e Metálicos em Redes de Água</v>
          </cell>
          <cell r="F462" t="str">
            <v>SINAPI Jun/26</v>
          </cell>
        </row>
        <row r="463">
          <cell r="A463">
            <v>105342</v>
          </cell>
          <cell r="B463" t="str">
            <v>ASSENTAMENTO DE CONEXÃO 2 ACESSOS INCLINADOS DE FERRO FUNDIDO PARA REDE DE ÁGUA, DN 1200, JUNTA ELÁSTICA, INSTALADO EM LOCAL COM NÍVEL BAIXO DE INTERFERÊNCIAS (NÃO INCLUI FORNECIMENTO). AF_05/2024</v>
          </cell>
          <cell r="C463" t="str">
            <v>UN</v>
          </cell>
          <cell r="D463">
            <v>180.78</v>
          </cell>
          <cell r="E463" t="str">
            <v>Assentamento de Tubos de PVC e Metálicos em Redes de Água</v>
          </cell>
          <cell r="F463" t="str">
            <v>SINAPI Jun/26</v>
          </cell>
        </row>
        <row r="464">
          <cell r="A464">
            <v>105252</v>
          </cell>
          <cell r="B464" t="str">
            <v>ASSENTAMENTO DE CONEXÃO 2 ACESSOS INCLINADOS DE FERRO FUNDIDO PARA REDE DE ÁGUA, DN 150, JUNTA ELÁSTICA, INSTALADO EM LOCAL COM NÍVEL ALTO DE INTERFERÊNCIAS (NÃO INCLUI FORNECIMENTO). AF_05/2024</v>
          </cell>
          <cell r="C464" t="str">
            <v>UN</v>
          </cell>
          <cell r="D464">
            <v>30.56</v>
          </cell>
          <cell r="E464" t="str">
            <v>Assentamento de Tubos de PVC e Metálicos em Redes de Água</v>
          </cell>
          <cell r="F464" t="str">
            <v>SINAPI Jun/26</v>
          </cell>
        </row>
        <row r="465">
          <cell r="A465">
            <v>105298</v>
          </cell>
          <cell r="B465" t="str">
            <v>ASSENTAMENTO DE CONEXÃO 2 ACESSOS INCLINADOS DE FERRO FUNDIDO PARA REDE DE ÁGUA, DN 150, JUNTA ELÁSTICA, INSTALADO EM LOCAL COM NÍVEL BAIXO DE INTERFERÊNCIAS (NÃO INCLUI FORNECIMENTO). AF_05/2024</v>
          </cell>
          <cell r="C465" t="str">
            <v>UN</v>
          </cell>
          <cell r="D465">
            <v>24.24</v>
          </cell>
          <cell r="E465" t="str">
            <v>Assentamento de Tubos de PVC e Metálicos em Redes de Água</v>
          </cell>
          <cell r="F465" t="str">
            <v>SINAPI Jun/26</v>
          </cell>
        </row>
        <row r="466">
          <cell r="A466">
            <v>105253</v>
          </cell>
          <cell r="B466" t="str">
            <v>ASSENTAMENTO DE CONEXÃO 2 ACESSOS INCLINADOS DE FERRO FUNDIDO PARA REDE DE ÁGUA, DN 200, JUNTA ELÁSTICA, INSTALADO EM LOCAL COM NÍVEL ALTO DE INTERFERÊNCIAS (NÃO INCLUI FORNECIMENTO). AF_05/2024</v>
          </cell>
          <cell r="C466" t="str">
            <v>UN</v>
          </cell>
          <cell r="D466">
            <v>38.31</v>
          </cell>
          <cell r="E466" t="str">
            <v>Assentamento de Tubos de PVC e Metálicos em Redes de Água</v>
          </cell>
          <cell r="F466" t="str">
            <v>SINAPI Jun/26</v>
          </cell>
        </row>
        <row r="467">
          <cell r="A467">
            <v>105299</v>
          </cell>
          <cell r="B467" t="str">
            <v>ASSENTAMENTO DE CONEXÃO 2 ACESSOS INCLINADOS DE FERRO FUNDIDO PARA REDE DE ÁGUA, DN 200, JUNTA ELÁSTICA, INSTALADO EM LOCAL COM NÍVEL BAIXO DE INTERFERÊNCIAS (NÃO INCLUI FORNECIMENTO). AF_05/2024</v>
          </cell>
          <cell r="C467" t="str">
            <v>UN</v>
          </cell>
          <cell r="D467">
            <v>30.72</v>
          </cell>
          <cell r="E467" t="str">
            <v>Assentamento de Tubos de PVC e Metálicos em Redes de Água</v>
          </cell>
          <cell r="F467" t="str">
            <v>SINAPI Jun/26</v>
          </cell>
        </row>
        <row r="468">
          <cell r="A468">
            <v>105254</v>
          </cell>
          <cell r="B468" t="str">
            <v>ASSENTAMENTO DE CONEXÃO 2 ACESSOS INCLINADOS DE FERRO FUNDIDO PARA REDE DE ÁGUA, DN 250, JUNTA ELÁSTICA, INSTALADO EM LOCAL COM NÍVEL ALTO DE INTERFERÊNCIAS (NÃO INCLUI FORNECIMENTO). AF_05/2024</v>
          </cell>
          <cell r="C468" t="str">
            <v>UN</v>
          </cell>
          <cell r="D468">
            <v>46.24</v>
          </cell>
          <cell r="E468" t="str">
            <v>Assentamento de Tubos de PVC e Metálicos em Redes de Água</v>
          </cell>
          <cell r="F468" t="str">
            <v>SINAPI Jun/26</v>
          </cell>
        </row>
        <row r="469">
          <cell r="A469">
            <v>105300</v>
          </cell>
          <cell r="B469" t="str">
            <v>ASSENTAMENTO DE CONEXÃO 2 ACESSOS INCLINADOS DE FERRO FUNDIDO PARA REDE DE ÁGUA, DN 250, JUNTA ELÁSTICA, INSTALADO EM LOCAL COM NÍVEL BAIXO DE INTERFERÊNCIAS (NÃO INCLUI FORNECIMENTO). AF_05/2024</v>
          </cell>
          <cell r="C469" t="str">
            <v>UN</v>
          </cell>
          <cell r="D469">
            <v>37.380000000000003</v>
          </cell>
          <cell r="E469" t="str">
            <v>Assentamento de Tubos de PVC e Metálicos em Redes de Água</v>
          </cell>
          <cell r="F469" t="str">
            <v>SINAPI Jun/26</v>
          </cell>
        </row>
        <row r="470">
          <cell r="A470">
            <v>105255</v>
          </cell>
          <cell r="B470" t="str">
            <v>ASSENTAMENTO DE CONEXÃO 2 ACESSOS INCLINADOS DE FERRO FUNDIDO PARA REDE DE ÁGUA, DN 300, JUNTA ELÁSTICA, INSTALADO EM LOCAL COM NÍVEL ALTO DE INTERFERÊNCIAS (NÃO INCLUI FORNECIMENTO). AF_05/2024</v>
          </cell>
          <cell r="C470" t="str">
            <v>UN</v>
          </cell>
          <cell r="D470">
            <v>54.14</v>
          </cell>
          <cell r="E470" t="str">
            <v>Assentamento de Tubos de PVC e Metálicos em Redes de Água</v>
          </cell>
          <cell r="F470" t="str">
            <v>SINAPI Jun/26</v>
          </cell>
        </row>
        <row r="471">
          <cell r="A471">
            <v>105301</v>
          </cell>
          <cell r="B471" t="str">
            <v>ASSENTAMENTO DE CONEXÃO 2 ACESSOS INCLINADOS DE FERRO FUNDIDO PARA REDE DE ÁGUA, DN 300, JUNTA ELÁSTICA, INSTALADO EM LOCAL COM NÍVEL BAIXO DE INTERFERÊNCIAS (NÃO INCLUI FORNECIMENTO). AF_05/2024</v>
          </cell>
          <cell r="C471" t="str">
            <v>UN</v>
          </cell>
          <cell r="D471">
            <v>44</v>
          </cell>
          <cell r="E471" t="str">
            <v>Assentamento de Tubos de PVC e Metálicos em Redes de Água</v>
          </cell>
          <cell r="F471" t="str">
            <v>SINAPI Jun/26</v>
          </cell>
        </row>
        <row r="472">
          <cell r="A472">
            <v>105256</v>
          </cell>
          <cell r="B472" t="str">
            <v>ASSENTAMENTO DE CONEXÃO 2 ACESSOS INCLINADOS DE FERRO FUNDIDO PARA REDE DE ÁGUA, DN 350, JUNTA ELÁSTICA, INSTALADO EM LOCAL COM NÍVEL ALTO DE INTERFERÊNCIAS (NÃO INCLUI FORNECIMENTO). AF_05/2024</v>
          </cell>
          <cell r="C472" t="str">
            <v>UN</v>
          </cell>
          <cell r="D472">
            <v>62.05</v>
          </cell>
          <cell r="E472" t="str">
            <v>Assentamento de Tubos de PVC e Metálicos em Redes de Água</v>
          </cell>
          <cell r="F472" t="str">
            <v>SINAPI Jun/26</v>
          </cell>
        </row>
        <row r="473">
          <cell r="A473">
            <v>105302</v>
          </cell>
          <cell r="B473" t="str">
            <v>ASSENTAMENTO DE CONEXÃO 2 ACESSOS INCLINADOS DE FERRO FUNDIDO PARA REDE DE ÁGUA, DN 350, JUNTA ELÁSTICA, INSTALADO EM LOCAL COM NÍVEL BAIXO DE INTERFERÊNCIAS (NÃO INCLUI FORNECIMENTO). AF_05/2024</v>
          </cell>
          <cell r="C473" t="str">
            <v>UN</v>
          </cell>
          <cell r="D473">
            <v>50.63</v>
          </cell>
          <cell r="E473" t="str">
            <v>Assentamento de Tubos de PVC e Metálicos em Redes de Água</v>
          </cell>
          <cell r="F473" t="str">
            <v>SINAPI Jun/26</v>
          </cell>
        </row>
        <row r="474">
          <cell r="A474">
            <v>105257</v>
          </cell>
          <cell r="B474" t="str">
            <v>ASSENTAMENTO DE CONEXÃO 2 ACESSOS INCLINADOS DE FERRO FUNDIDO PARA REDE DE ÁGUA, DN 400, JUNTA ELÁSTICA, INSTALADO EM LOCAL COM NÍVEL ALTO DE INTERFERÊNCIAS (NÃO INCLUI FORNECIMENTO). AF_05/2024</v>
          </cell>
          <cell r="C474" t="str">
            <v>UN</v>
          </cell>
          <cell r="D474">
            <v>69.94</v>
          </cell>
          <cell r="E474" t="str">
            <v>Assentamento de Tubos de PVC e Metálicos em Redes de Água</v>
          </cell>
          <cell r="F474" t="str">
            <v>SINAPI Jun/26</v>
          </cell>
        </row>
        <row r="475">
          <cell r="A475">
            <v>105303</v>
          </cell>
          <cell r="B475" t="str">
            <v>ASSENTAMENTO DE CONEXÃO 2 ACESSOS INCLINADOS DE FERRO FUNDIDO PARA REDE DE ÁGUA, DN 400, JUNTA ELÁSTICA, INSTALADO EM LOCAL COM NÍVEL BAIXO DE INTERFERÊNCIAS (NÃO INCLUI FORNECIMENTO). AF_05/2024</v>
          </cell>
          <cell r="C475" t="str">
            <v>UN</v>
          </cell>
          <cell r="D475">
            <v>57.25</v>
          </cell>
          <cell r="E475" t="str">
            <v>Assentamento de Tubos de PVC e Metálicos em Redes de Água</v>
          </cell>
          <cell r="F475" t="str">
            <v>SINAPI Jun/26</v>
          </cell>
        </row>
        <row r="476">
          <cell r="A476">
            <v>105270</v>
          </cell>
          <cell r="B476" t="str">
            <v>ASSENTAMENTO DE CONEXÃO 2 ACESSOS INCLINADOS DE FERRO FUNDIDO PARA REDE DE ÁGUA, DN 450, JUNTA ELÁSTICA, INSTALADO EM LOCAL COM NÍVEL ALTO DE INTERFERÊNCIAS (NÃO INCLUI FORNECIMENTO). AF_05/2024</v>
          </cell>
          <cell r="C476" t="str">
            <v>UN</v>
          </cell>
          <cell r="D476">
            <v>77.98</v>
          </cell>
          <cell r="E476" t="str">
            <v>Assentamento de Tubos de PVC e Metálicos em Redes de Água</v>
          </cell>
          <cell r="F476" t="str">
            <v>SINAPI Jun/26</v>
          </cell>
        </row>
        <row r="477">
          <cell r="A477">
            <v>105304</v>
          </cell>
          <cell r="B477" t="str">
            <v>ASSENTAMENTO DE CONEXÃO 2 ACESSOS INCLINADOS DE FERRO FUNDIDO PARA REDE DE ÁGUA, DN 450, JUNTA ELÁSTICA, INSTALADO EM LOCAL COM NÍVEL BAIXO DE INTERFERÊNCIAS (NÃO INCLUI FORNECIMENTO). AF_05/2024</v>
          </cell>
          <cell r="C477" t="str">
            <v>UN</v>
          </cell>
          <cell r="D477">
            <v>64.010000000000005</v>
          </cell>
          <cell r="E477" t="str">
            <v>Assentamento de Tubos de PVC e Metálicos em Redes de Água</v>
          </cell>
          <cell r="F477" t="str">
            <v>SINAPI Jun/26</v>
          </cell>
        </row>
        <row r="478">
          <cell r="A478">
            <v>105271</v>
          </cell>
          <cell r="B478" t="str">
            <v>ASSENTAMENTO DE CONEXÃO 2 ACESSOS INCLINADOS DE FERRO FUNDIDO PARA REDE DE ÁGUA, DN 500, JUNTA ELÁSTICA, INSTALADO EM LOCAL COM NÍVEL ALTO DE INTERFERÊNCIAS (NÃO INCLUI FORNECIMENTO). AF_05/2024</v>
          </cell>
          <cell r="C478" t="str">
            <v>UN</v>
          </cell>
          <cell r="D478">
            <v>96.51</v>
          </cell>
          <cell r="E478" t="str">
            <v>Assentamento de Tubos de PVC e Metálicos em Redes de Água</v>
          </cell>
          <cell r="F478" t="str">
            <v>SINAPI Jun/26</v>
          </cell>
        </row>
        <row r="479">
          <cell r="A479">
            <v>105305</v>
          </cell>
          <cell r="B479" t="str">
            <v>ASSENTAMENTO DE CONEXÃO 2 ACESSOS INCLINADOS DE FERRO FUNDIDO PARA REDE DE ÁGUA, DN 500, JUNTA ELÁSTICA, INSTALADO EM LOCAL COM NÍVEL BAIXO DE INTERFERÊNCIAS (NÃO INCLUI FORNECIMENTO). AF_05/2024</v>
          </cell>
          <cell r="C479" t="str">
            <v>UN</v>
          </cell>
          <cell r="D479">
            <v>77.84</v>
          </cell>
          <cell r="E479" t="str">
            <v>Assentamento de Tubos de PVC e Metálicos em Redes de Água</v>
          </cell>
          <cell r="F479" t="str">
            <v>SINAPI Jun/26</v>
          </cell>
        </row>
        <row r="480">
          <cell r="A480">
            <v>105272</v>
          </cell>
          <cell r="B480" t="str">
            <v>ASSENTAMENTO DE CONEXÃO 2 ACESSOS INCLINADOS DE FERRO FUNDIDO PARA REDE DE ÁGUA, DN 600, JUNTA ELÁSTICA, INSTALADO EM LOCAL COM NÍVEL ALTO DE INTERFERÊNCIAS (NÃO INCLUI FORNECIMENTO). AF_05/2024</v>
          </cell>
          <cell r="C480" t="str">
            <v>UN</v>
          </cell>
          <cell r="D480">
            <v>114.17</v>
          </cell>
          <cell r="E480" t="str">
            <v>Assentamento de Tubos de PVC e Metálicos em Redes de Água</v>
          </cell>
          <cell r="F480" t="str">
            <v>SINAPI Jun/26</v>
          </cell>
        </row>
        <row r="481">
          <cell r="A481">
            <v>105306</v>
          </cell>
          <cell r="B481" t="str">
            <v>ASSENTAMENTO DE CONEXÃO 2 ACESSOS INCLINADOS DE FERRO FUNDIDO PARA REDE DE ÁGUA, DN 600, JUNTA ELÁSTICA, INSTALADO EM LOCAL COM NÍVEL BAIXO DE INTERFERÊNCIAS (NÃO INCLUI FORNECIMENTO). AF_05/2024</v>
          </cell>
          <cell r="C481" t="str">
            <v>UN</v>
          </cell>
          <cell r="D481">
            <v>92.42</v>
          </cell>
          <cell r="E481" t="str">
            <v>Assentamento de Tubos de PVC e Metálicos em Redes de Água</v>
          </cell>
          <cell r="F481" t="str">
            <v>SINAPI Jun/26</v>
          </cell>
        </row>
        <row r="482">
          <cell r="A482">
            <v>105273</v>
          </cell>
          <cell r="B482" t="str">
            <v>ASSENTAMENTO DE CONEXÃO 2 ACESSOS INCLINADOS DE FERRO FUNDIDO PARA REDE DE ÁGUA, DN 700, JUNTA ELÁSTICA, INSTALADO EM LOCAL COM NÍVEL ALTO DE INTERFERÊNCIAS (NÃO INCLUI FORNECIMENTO). AF_05/2024</v>
          </cell>
          <cell r="C482" t="str">
            <v>UN</v>
          </cell>
          <cell r="D482">
            <v>131.04</v>
          </cell>
          <cell r="E482" t="str">
            <v>Assentamento de Tubos de PVC e Metálicos em Redes de Água</v>
          </cell>
          <cell r="F482" t="str">
            <v>SINAPI Jun/26</v>
          </cell>
        </row>
        <row r="483">
          <cell r="A483">
            <v>105307</v>
          </cell>
          <cell r="B483" t="str">
            <v>ASSENTAMENTO DE CONEXÃO 2 ACESSOS INCLINADOS DE FERRO FUNDIDO PARA REDE DE ÁGUA, DN 700, JUNTA ELÁSTICA, INSTALADO EM LOCAL COM NÍVEL BAIXO DE INTERFERÊNCIAS (NÃO INCLUI FORNECIMENTO). AF_05/2024</v>
          </cell>
          <cell r="C483" t="str">
            <v>UN</v>
          </cell>
          <cell r="D483">
            <v>106.24</v>
          </cell>
          <cell r="E483" t="str">
            <v>Assentamento de Tubos de PVC e Metálicos em Redes de Água</v>
          </cell>
          <cell r="F483" t="str">
            <v>SINAPI Jun/26</v>
          </cell>
        </row>
        <row r="484">
          <cell r="A484">
            <v>105250</v>
          </cell>
          <cell r="B484" t="str">
            <v>ASSENTAMENTO DE CONEXÃO 2 ACESSOS INCLINADOS DE FERRO FUNDIDO PARA REDE DE ÁGUA, DN 80, JUNTA ELÁSTICA, INSTALADO EM LOCAL COM NÍVEL ALTO DE INTERFERÊNCIAS (NÃO INCLUI FORNECIMENTO). AF_05/2024</v>
          </cell>
          <cell r="C484" t="str">
            <v>UN</v>
          </cell>
          <cell r="D484">
            <v>19.649999999999999</v>
          </cell>
          <cell r="E484" t="str">
            <v>Assentamento de Tubos de PVC e Metálicos em Redes de Água</v>
          </cell>
          <cell r="F484" t="str">
            <v>SINAPI Jun/26</v>
          </cell>
        </row>
        <row r="485">
          <cell r="A485">
            <v>105269</v>
          </cell>
          <cell r="B485" t="str">
            <v>ASSENTAMENTO DE CONEXÃO 2 ACESSOS INCLINADOS DE FERRO FUNDIDO PARA REDE DE ÁGUA, DN 80, JUNTA ELÁSTICA, INSTALADO EM LOCAL COM NÍVEL BAIXO DE INTERFERÊNCIAS (NÃO INCLUI FORNECIMENTO). AF_05/2024</v>
          </cell>
          <cell r="C485" t="str">
            <v>UN</v>
          </cell>
          <cell r="D485">
            <v>15.14</v>
          </cell>
          <cell r="E485" t="str">
            <v>Assentamento de Tubos de PVC e Metálicos em Redes de Água</v>
          </cell>
          <cell r="F485" t="str">
            <v>SINAPI Jun/26</v>
          </cell>
        </row>
        <row r="486">
          <cell r="A486">
            <v>105274</v>
          </cell>
          <cell r="B486" t="str">
            <v>ASSENTAMENTO DE CONEXÃO 2 ACESSOS INCLINADOS DE FERRO FUNDIDO PARA REDE DE ÁGUA, DN 800, JUNTA ELÁSTICA, INSTALADO EM LOCAL COM NÍVEL ALTO DE INTERFERÊNCIAS (NÃO INCLUI FORNECIMENTO). AF_05/2024</v>
          </cell>
          <cell r="C486" t="str">
            <v>UN</v>
          </cell>
          <cell r="D486">
            <v>148.22</v>
          </cell>
          <cell r="E486" t="str">
            <v>Assentamento de Tubos de PVC e Metálicos em Redes de Água</v>
          </cell>
          <cell r="F486" t="str">
            <v>SINAPI Jun/26</v>
          </cell>
        </row>
        <row r="487">
          <cell r="A487">
            <v>105340</v>
          </cell>
          <cell r="B487" t="str">
            <v>ASSENTAMENTO DE CONEXÃO 2 ACESSOS INCLINADOS DE FERRO FUNDIDO PARA REDE DE ÁGUA, DN 800, JUNTA ELÁSTICA, INSTALADO EM LOCAL COM NÍVEL BAIXO DE INTERFERÊNCIAS (NÃO INCLUI FORNECIMENTO). AF_05/2024</v>
          </cell>
          <cell r="C487" t="str">
            <v>UN</v>
          </cell>
          <cell r="D487">
            <v>120.33</v>
          </cell>
          <cell r="E487" t="str">
            <v>Assentamento de Tubos de PVC e Metálicos em Redes de Água</v>
          </cell>
          <cell r="F487" t="str">
            <v>SINAPI Jun/26</v>
          </cell>
        </row>
        <row r="488">
          <cell r="A488">
            <v>105275</v>
          </cell>
          <cell r="B488" t="str">
            <v>ASSENTAMENTO DE CONEXÃO 2 ACESSOS INCLINADOS DE FERRO FUNDIDO PARA REDE DE ÁGUA, DN 900, JUNTA ELÁSTICA, INSTALADO EM LOCAL COM NÍVEL ALTO DE INTERFERÊNCIAS (NÃO INCLUI FORNECIMENTO). AF_05/2024</v>
          </cell>
          <cell r="C488" t="str">
            <v>UN</v>
          </cell>
          <cell r="D488">
            <v>165.6</v>
          </cell>
          <cell r="E488" t="str">
            <v>Assentamento de Tubos de PVC e Metálicos em Redes de Água</v>
          </cell>
          <cell r="F488" t="str">
            <v>SINAPI Jun/26</v>
          </cell>
        </row>
        <row r="489">
          <cell r="A489">
            <v>105390</v>
          </cell>
          <cell r="B489" t="str">
            <v>ASSENTAMENTO DE CONEXÃO 2 ACESSOS INCLINADOS DE FERRO FUNDIDO PARA REDE DE ÁGUA, DN 900, JUNTA ELÁSTICA, INSTALADO EM LOCAL COM NÍVEL BAIXO DE INTERFERÊNCIAS (NÃO INCLUI FORNECIMENTO). AF_05/2024</v>
          </cell>
          <cell r="C489" t="str">
            <v>UN</v>
          </cell>
          <cell r="D489">
            <v>134.63999999999999</v>
          </cell>
          <cell r="E489" t="str">
            <v>Assentamento de Tubos de PVC e Metálicos em Redes de Água</v>
          </cell>
          <cell r="F489" t="str">
            <v>SINAPI Jun/26</v>
          </cell>
        </row>
        <row r="490">
          <cell r="A490">
            <v>105364</v>
          </cell>
          <cell r="B490" t="str">
            <v>ASSENTAMENTO DE CONEXÃO 2 ACESSOS INCLINADOS DE PVC PBA PARA REDE DE ÁGUA, DN 100, JUNTA ELÁSTICA INTEGRADA, INSTALADO EM LOCAL COM NÍVEL ALTO DE INTERFERÊNCIAS (NÃO INCLUI FORNECIMENTO). AF_05/2024</v>
          </cell>
          <cell r="C490" t="str">
            <v>UN</v>
          </cell>
          <cell r="D490">
            <v>35.880000000000003</v>
          </cell>
          <cell r="E490" t="str">
            <v>Assentamento de Tubos de PVC e Metálicos em Redes de Água</v>
          </cell>
          <cell r="F490" t="str">
            <v>SINAPI Jun/26</v>
          </cell>
        </row>
        <row r="491">
          <cell r="A491">
            <v>105385</v>
          </cell>
          <cell r="B491" t="str">
            <v>ASSENTAMENTO DE CONEXÃO 2 ACESSOS INCLINADOS DE PVC PBA PARA REDE DE ÁGUA, DN 100, JUNTA ELÁSTICA INTEGRADA, INSTALADO EM LOCAL COM NÍVEL BAIXO DE INTERFERÊNCIAS (NÃO INCLUI FORNECIMENTO). AF_05/2024</v>
          </cell>
          <cell r="C491" t="str">
            <v>UN</v>
          </cell>
          <cell r="D491">
            <v>29.4</v>
          </cell>
          <cell r="E491" t="str">
            <v>Assentamento de Tubos de PVC e Metálicos em Redes de Água</v>
          </cell>
          <cell r="F491" t="str">
            <v>SINAPI Jun/26</v>
          </cell>
        </row>
        <row r="492">
          <cell r="A492">
            <v>105362</v>
          </cell>
          <cell r="B492" t="str">
            <v>ASSENTAMENTO DE CONEXÃO 2 ACESSOS INCLINADOS DE PVC PBA PARA REDE DE ÁGUA, DN 50, JUNTA ELÁSTICA INTEGRADA, INSTALADO EM LOCAL COM NÍVEL ALTO DE INTERFERÊNCIAS (NÃO INCLUI FORNECIMENTO). AF_05/2024</v>
          </cell>
          <cell r="C492" t="str">
            <v>UN</v>
          </cell>
          <cell r="D492">
            <v>25.87</v>
          </cell>
          <cell r="E492" t="str">
            <v>Assentamento de Tubos de PVC e Metálicos em Redes de Água</v>
          </cell>
          <cell r="F492" t="str">
            <v>SINAPI Jun/26</v>
          </cell>
        </row>
        <row r="493">
          <cell r="A493">
            <v>105383</v>
          </cell>
          <cell r="B493" t="str">
            <v>ASSENTAMENTO DE CONEXÃO 2 ACESSOS INCLINADOS DE PVC PBA PARA REDE DE ÁGUA, DN 50, JUNTA ELÁSTICA INTEGRADA, INSTALADO EM LOCAL COM NÍVEL BAIXO DE INTERFERÊNCIAS (NÃO INCLUI FORNECIMENTO). AF_05/2024</v>
          </cell>
          <cell r="C493" t="str">
            <v>UN</v>
          </cell>
          <cell r="D493">
            <v>21.12</v>
          </cell>
          <cell r="E493" t="str">
            <v>Assentamento de Tubos de PVC e Metálicos em Redes de Água</v>
          </cell>
          <cell r="F493" t="str">
            <v>SINAPI Jun/26</v>
          </cell>
        </row>
        <row r="494">
          <cell r="A494">
            <v>105363</v>
          </cell>
          <cell r="B494" t="str">
            <v>ASSENTAMENTO DE CONEXÃO 2 ACESSOS INCLINADOS DE PVC PBA PARA REDE DE ÁGUA, DN 75, JUNTA ELÁSTICA INTEGRADA, INSTALADO EM LOCAL COM NÍVEL ALTO DE INTERFERÊNCIAS (NÃO INCLUI FORNECIMENTO). AF_05/2024</v>
          </cell>
          <cell r="C494" t="str">
            <v>UN</v>
          </cell>
          <cell r="D494">
            <v>30.96</v>
          </cell>
          <cell r="E494" t="str">
            <v>Assentamento de Tubos de PVC e Metálicos em Redes de Água</v>
          </cell>
          <cell r="F494" t="str">
            <v>SINAPI Jun/26</v>
          </cell>
        </row>
        <row r="495">
          <cell r="A495">
            <v>105384</v>
          </cell>
          <cell r="B495" t="str">
            <v>ASSENTAMENTO DE CONEXÃO 2 ACESSOS INCLINADOS DE PVC PBA PARA REDE DE ÁGUA, DN 75, JUNTA ELÁSTICA INTEGRADA, INSTALADO EM LOCAL COM NÍVEL BAIXO DE INTERFERÊNCIAS (NÃO INCLUI FORNECIMENTO). AF_05/2024</v>
          </cell>
          <cell r="C495" t="str">
            <v>UN</v>
          </cell>
          <cell r="D495">
            <v>25.34</v>
          </cell>
          <cell r="E495" t="str">
            <v>Assentamento de Tubos de PVC e Metálicos em Redes de Água</v>
          </cell>
          <cell r="F495" t="str">
            <v>SINAPI Jun/26</v>
          </cell>
        </row>
        <row r="496">
          <cell r="A496">
            <v>105279</v>
          </cell>
          <cell r="B496" t="str">
            <v>ASSENTAMENTO DE CONEXÃO 3 ACESSOS DE FERRO FUNDIDO PARA REDE DE ÁGUA, DN 100, JUNTA ELÁSTICA, INSTALADO EM LOCAL COM NÍVEL ALTO DE INTERFERÊNCIAS (NÃO INCLUI FORNECIMENTO). AF_05/2024</v>
          </cell>
          <cell r="C496" t="str">
            <v>UN</v>
          </cell>
          <cell r="D496">
            <v>31</v>
          </cell>
          <cell r="E496" t="str">
            <v>Assentamento de Tubos de PVC e Metálicos em Redes de Água</v>
          </cell>
          <cell r="F496" t="str">
            <v>SINAPI Jun/26</v>
          </cell>
        </row>
        <row r="497">
          <cell r="A497">
            <v>105259</v>
          </cell>
          <cell r="B497" t="str">
            <v>ASSENTAMENTO DE CONEXÃO 3 ACESSOS DE FERRO FUNDIDO PARA REDE DE ÁGUA, DN 100, JUNTA ELÁSTICA, INSTALADO EM LOCAL COM NÍVEL BAIXO DE INTERFERÊNCIAS (NÃO INCLUI FORNECIMENTO). AF_05/2024</v>
          </cell>
          <cell r="C497" t="str">
            <v>UN</v>
          </cell>
          <cell r="D497">
            <v>24.29</v>
          </cell>
          <cell r="E497" t="str">
            <v>Assentamento de Tubos de PVC e Metálicos em Redes de Água</v>
          </cell>
          <cell r="F497" t="str">
            <v>SINAPI Jun/26</v>
          </cell>
        </row>
        <row r="498">
          <cell r="A498">
            <v>105357</v>
          </cell>
          <cell r="B498" t="str">
            <v>ASSENTAMENTO DE CONEXÃO 3 ACESSOS DE FERRO FUNDIDO PARA REDE DE ÁGUA, DN 1000, JUNTA ELÁSTICA, INSTALADO EM LOCAL COM NÍVEL ALTO DE INTERFERÊNCIAS (NÃO INCLUI FORNECIMENTO). AF_05/2024</v>
          </cell>
          <cell r="C498" t="str">
            <v>UN</v>
          </cell>
          <cell r="D498">
            <v>249.31</v>
          </cell>
          <cell r="E498" t="str">
            <v>Assentamento de Tubos de PVC e Metálicos em Redes de Água</v>
          </cell>
          <cell r="F498" t="str">
            <v>SINAPI Jun/26</v>
          </cell>
        </row>
        <row r="499">
          <cell r="A499">
            <v>105346</v>
          </cell>
          <cell r="B499" t="str">
            <v>ASSENTAMENTO DE CONEXÃO 3 ACESSOS DE FERRO FUNDIDO PARA REDE DE ÁGUA, DN 1000, JUNTA ELÁSTICA, INSTALADO EM LOCAL COM NÍVEL BAIXO DE INTERFERÊNCIAS (NÃO INCLUI FORNECIMENTO). AF_05/2024</v>
          </cell>
          <cell r="C499" t="str">
            <v>UN</v>
          </cell>
          <cell r="D499">
            <v>203.95</v>
          </cell>
          <cell r="E499" t="str">
            <v>Assentamento de Tubos de PVC e Metálicos em Redes de Água</v>
          </cell>
          <cell r="F499" t="str">
            <v>SINAPI Jun/26</v>
          </cell>
        </row>
        <row r="500">
          <cell r="A500">
            <v>105358</v>
          </cell>
          <cell r="B500" t="str">
            <v>ASSENTAMENTO DE CONEXÃO 3 ACESSOS DE FERRO FUNDIDO PARA REDE DE ÁGUA, DN 1200, JUNTA ELÁSTICA, INSTALADO EM LOCAL COM NÍVEL ALTO DE INTERFERÊNCIAS (NÃO INCLUI FORNECIMENTO). AF_05/2024</v>
          </cell>
          <cell r="C500" t="str">
            <v>UN</v>
          </cell>
          <cell r="D500">
            <v>302.89</v>
          </cell>
          <cell r="E500" t="str">
            <v>Assentamento de Tubos de PVC e Metálicos em Redes de Água</v>
          </cell>
          <cell r="F500" t="str">
            <v>SINAPI Jun/26</v>
          </cell>
        </row>
        <row r="501">
          <cell r="A501">
            <v>105347</v>
          </cell>
          <cell r="B501" t="str">
            <v>ASSENTAMENTO DE CONEXÃO 3 ACESSOS DE FERRO FUNDIDO PARA REDE DE ÁGUA, DN 1200, JUNTA ELÁSTICA, INSTALADO EM LOCAL COM NÍVEL BAIXO DE INTERFERÊNCIAS (NÃO INCLUI FORNECIMENTO). AF_05/2024</v>
          </cell>
          <cell r="C501" t="str">
            <v>UN</v>
          </cell>
          <cell r="D501">
            <v>249.35</v>
          </cell>
          <cell r="E501" t="str">
            <v>Assentamento de Tubos de PVC e Metálicos em Redes de Água</v>
          </cell>
          <cell r="F501" t="str">
            <v>SINAPI Jun/26</v>
          </cell>
        </row>
        <row r="502">
          <cell r="A502">
            <v>105280</v>
          </cell>
          <cell r="B502" t="str">
            <v>ASSENTAMENTO DE CONEXÃO 3 ACESSOS DE FERRO FUNDIDO PARA REDE DE ÁGUA, DN 150, JUNTA ELÁSTICA, INSTALADO EM LOCAL COM NÍVEL ALTO DE INTERFERÊNCIAS (NÃO INCLUI FORNECIMENTO). AF_05/2024</v>
          </cell>
          <cell r="C502" t="str">
            <v>UN</v>
          </cell>
          <cell r="D502">
            <v>41.53</v>
          </cell>
          <cell r="E502" t="str">
            <v>Assentamento de Tubos de PVC e Metálicos em Redes de Água</v>
          </cell>
          <cell r="F502" t="str">
            <v>SINAPI Jun/26</v>
          </cell>
        </row>
        <row r="503">
          <cell r="A503">
            <v>105283</v>
          </cell>
          <cell r="B503" t="str">
            <v>ASSENTAMENTO DE CONEXÃO 3 ACESSOS DE FERRO FUNDIDO PARA REDE DE ÁGUA, DN 150, JUNTA ELÁSTICA, INSTALADO EM LOCAL COM NÍVEL BAIXO DE INTERFERÊNCIAS (NÃO INCLUI FORNECIMENTO). AF_05/2024</v>
          </cell>
          <cell r="C503" t="str">
            <v>UN</v>
          </cell>
          <cell r="D503">
            <v>33.130000000000003</v>
          </cell>
          <cell r="E503" t="str">
            <v>Assentamento de Tubos de PVC e Metálicos em Redes de Água</v>
          </cell>
          <cell r="F503" t="str">
            <v>SINAPI Jun/26</v>
          </cell>
        </row>
        <row r="504">
          <cell r="A504">
            <v>105281</v>
          </cell>
          <cell r="B504" t="str">
            <v>ASSENTAMENTO DE CONEXÃO 3 ACESSOS DE FERRO FUNDIDO PARA REDE DE ÁGUA, DN 200, JUNTA ELÁSTICA, INSTALADO EM LOCAL COM NÍVEL ALTO DE INTERFERÊNCIAS (NÃO INCLUI FORNECIMENTO). AF_05/2024</v>
          </cell>
          <cell r="C504" t="str">
            <v>UN</v>
          </cell>
          <cell r="D504">
            <v>52.05</v>
          </cell>
          <cell r="E504" t="str">
            <v>Assentamento de Tubos de PVC e Metálicos em Redes de Água</v>
          </cell>
          <cell r="F504" t="str">
            <v>SINAPI Jun/26</v>
          </cell>
        </row>
        <row r="505">
          <cell r="A505">
            <v>105319</v>
          </cell>
          <cell r="B505" t="str">
            <v>ASSENTAMENTO DE CONEXÃO 3 ACESSOS DE FERRO FUNDIDO PARA REDE DE ÁGUA, DN 200, JUNTA ELÁSTICA, INSTALADO EM LOCAL COM NÍVEL BAIXO DE INTERFERÊNCIAS (NÃO INCLUI FORNECIMENTO). AF_05/2024</v>
          </cell>
          <cell r="C505" t="str">
            <v>UN</v>
          </cell>
          <cell r="D505">
            <v>41.94</v>
          </cell>
          <cell r="E505" t="str">
            <v>Assentamento de Tubos de PVC e Metálicos em Redes de Água</v>
          </cell>
          <cell r="F505" t="str">
            <v>SINAPI Jun/26</v>
          </cell>
        </row>
        <row r="506">
          <cell r="A506">
            <v>105284</v>
          </cell>
          <cell r="B506" t="str">
            <v>ASSENTAMENTO DE CONEXÃO 3 ACESSOS DE FERRO FUNDIDO PARA REDE DE ÁGUA, DN 250, JUNTA ELÁSTICA, INSTALADO EM LOCAL COM NÍVEL ALTO DE INTERFERÊNCIAS (NÃO INCLUI FORNECIMENTO). AF_05/2024</v>
          </cell>
          <cell r="C506" t="str">
            <v>UN</v>
          </cell>
          <cell r="D506">
            <v>62.91</v>
          </cell>
          <cell r="E506" t="str">
            <v>Assentamento de Tubos de PVC e Metálicos em Redes de Água</v>
          </cell>
          <cell r="F506" t="str">
            <v>SINAPI Jun/26</v>
          </cell>
        </row>
        <row r="507">
          <cell r="A507">
            <v>105320</v>
          </cell>
          <cell r="B507" t="str">
            <v>ASSENTAMENTO DE CONEXÃO 3 ACESSOS DE FERRO FUNDIDO PARA REDE DE ÁGUA, DN 250, JUNTA ELÁSTICA, INSTALADO EM LOCAL COM NÍVEL BAIXO DE INTERFERÊNCIAS (NÃO INCLUI FORNECIMENTO). AF_05/2024</v>
          </cell>
          <cell r="C507" t="str">
            <v>UN</v>
          </cell>
          <cell r="D507">
            <v>51.09</v>
          </cell>
          <cell r="E507" t="str">
            <v>Assentamento de Tubos de PVC e Metálicos em Redes de Água</v>
          </cell>
          <cell r="F507" t="str">
            <v>SINAPI Jun/26</v>
          </cell>
        </row>
        <row r="508">
          <cell r="A508">
            <v>105348</v>
          </cell>
          <cell r="B508" t="str">
            <v>ASSENTAMENTO DE CONEXÃO 3 ACESSOS DE FERRO FUNDIDO PARA REDE DE ÁGUA, DN 300, JUNTA ELÁSTICA, INSTALADO EM LOCAL COM NÍVEL ALTO DE INTERFERÊNCIAS (NÃO INCLUI FORNECIMENTO). AF_05/2024</v>
          </cell>
          <cell r="C508" t="str">
            <v>UN</v>
          </cell>
          <cell r="D508">
            <v>73.73</v>
          </cell>
          <cell r="E508" t="str">
            <v>Assentamento de Tubos de PVC e Metálicos em Redes de Água</v>
          </cell>
          <cell r="F508" t="str">
            <v>SINAPI Jun/26</v>
          </cell>
        </row>
        <row r="509">
          <cell r="A509">
            <v>105321</v>
          </cell>
          <cell r="B509" t="str">
            <v>ASSENTAMENTO DE CONEXÃO 3 ACESSOS DE FERRO FUNDIDO PARA REDE DE ÁGUA, DN 300, JUNTA ELÁSTICA, INSTALADO EM LOCAL COM NÍVEL BAIXO DE INTERFERÊNCIAS (NÃO INCLUI FORNECIMENTO). AF_05/2024</v>
          </cell>
          <cell r="C509" t="str">
            <v>UN</v>
          </cell>
          <cell r="D509">
            <v>60.21</v>
          </cell>
          <cell r="E509" t="str">
            <v>Assentamento de Tubos de PVC e Metálicos em Redes de Água</v>
          </cell>
          <cell r="F509" t="str">
            <v>SINAPI Jun/26</v>
          </cell>
        </row>
        <row r="510">
          <cell r="A510">
            <v>105349</v>
          </cell>
          <cell r="B510" t="str">
            <v>ASSENTAMENTO DE CONEXÃO 3 ACESSOS DE FERRO FUNDIDO PARA REDE DE ÁGUA, DN 350, JUNTA ELÁSTICA, INSTALADO EM LOCAL COM NÍVEL ALTO DE INTERFERÊNCIAS (NÃO INCLUI FORNECIMENTO). AF_05/2024</v>
          </cell>
          <cell r="C510" t="str">
            <v>UN</v>
          </cell>
          <cell r="D510">
            <v>84.54</v>
          </cell>
          <cell r="E510" t="str">
            <v>Assentamento de Tubos de PVC e Metálicos em Redes de Água</v>
          </cell>
          <cell r="F510" t="str">
            <v>SINAPI Jun/26</v>
          </cell>
        </row>
        <row r="511">
          <cell r="A511">
            <v>105322</v>
          </cell>
          <cell r="B511" t="str">
            <v>ASSENTAMENTO DE CONEXÃO 3 ACESSOS DE FERRO FUNDIDO PARA REDE DE ÁGUA, DN 350, JUNTA ELÁSTICA, INSTALADO EM LOCAL COM NÍVEL BAIXO DE INTERFERÊNCIAS (NÃO INCLUI FORNECIMENTO). AF_05/2024</v>
          </cell>
          <cell r="C511" t="str">
            <v>UN</v>
          </cell>
          <cell r="D511">
            <v>69.31</v>
          </cell>
          <cell r="E511" t="str">
            <v>Assentamento de Tubos de PVC e Metálicos em Redes de Água</v>
          </cell>
          <cell r="F511" t="str">
            <v>SINAPI Jun/26</v>
          </cell>
        </row>
        <row r="512">
          <cell r="A512">
            <v>105350</v>
          </cell>
          <cell r="B512" t="str">
            <v>ASSENTAMENTO DE CONEXÃO 3 ACESSOS DE FERRO FUNDIDO PARA REDE DE ÁGUA, DN 400, JUNTA ELÁSTICA, INSTALADO EM LOCAL COM NÍVEL ALTO DE INTERFERÊNCIAS (NÃO INCLUI FORNECIMENTO). AF_05/2024</v>
          </cell>
          <cell r="C512" t="str">
            <v>UN</v>
          </cell>
          <cell r="D512">
            <v>95.34</v>
          </cell>
          <cell r="E512" t="str">
            <v>Assentamento de Tubos de PVC e Metálicos em Redes de Água</v>
          </cell>
          <cell r="F512" t="str">
            <v>SINAPI Jun/26</v>
          </cell>
        </row>
        <row r="513">
          <cell r="A513">
            <v>105323</v>
          </cell>
          <cell r="B513" t="str">
            <v>ASSENTAMENTO DE CONEXÃO 3 ACESSOS DE FERRO FUNDIDO PARA REDE DE ÁGUA, DN 400, JUNTA ELÁSTICA, INSTALADO EM LOCAL COM NÍVEL BAIXO DE INTERFERÊNCIAS (NÃO INCLUI FORNECIMENTO). AF_05/2024</v>
          </cell>
          <cell r="C513" t="str">
            <v>UN</v>
          </cell>
          <cell r="D513">
            <v>78.42</v>
          </cell>
          <cell r="E513" t="str">
            <v>Assentamento de Tubos de PVC e Metálicos em Redes de Água</v>
          </cell>
          <cell r="F513" t="str">
            <v>SINAPI Jun/26</v>
          </cell>
        </row>
        <row r="514">
          <cell r="A514">
            <v>105351</v>
          </cell>
          <cell r="B514" t="str">
            <v>ASSENTAMENTO DE CONEXÃO 3 ACESSOS DE FERRO FUNDIDO PARA REDE DE ÁGUA, DN 450, JUNTA ELÁSTICA, INSTALADO EM LOCAL COM NÍVEL ALTO DE INTERFERÊNCIAS (NÃO INCLUI FORNECIMENTO). AF_05/2024</v>
          </cell>
          <cell r="C514" t="str">
            <v>UN</v>
          </cell>
          <cell r="D514">
            <v>106.42</v>
          </cell>
          <cell r="E514" t="str">
            <v>Assentamento de Tubos de PVC e Metálicos em Redes de Água</v>
          </cell>
          <cell r="F514" t="str">
            <v>SINAPI Jun/26</v>
          </cell>
        </row>
        <row r="515">
          <cell r="A515">
            <v>105324</v>
          </cell>
          <cell r="B515" t="str">
            <v>ASSENTAMENTO DE CONEXÃO 3 ACESSOS DE FERRO FUNDIDO PARA REDE DE ÁGUA, DN 450, JUNTA ELÁSTICA, INSTALADO EM LOCAL COM NÍVEL BAIXO DE INTERFERÊNCIAS (NÃO INCLUI FORNECIMENTO). AF_05/2024</v>
          </cell>
          <cell r="C515" t="str">
            <v>UN</v>
          </cell>
          <cell r="D515">
            <v>87.78</v>
          </cell>
          <cell r="E515" t="str">
            <v>Assentamento de Tubos de PVC e Metálicos em Redes de Água</v>
          </cell>
          <cell r="F515" t="str">
            <v>SINAPI Jun/26</v>
          </cell>
        </row>
        <row r="516">
          <cell r="A516">
            <v>105352</v>
          </cell>
          <cell r="B516" t="str">
            <v>ASSENTAMENTO DE CONEXÃO 3 ACESSOS DE FERRO FUNDIDO PARA REDE DE ÁGUA, DN 500, JUNTA ELÁSTICA, INSTALADO EM LOCAL COM NÍVEL ALTO DE INTERFERÊNCIAS (NÃO INCLUI FORNECIMENTO). AF_05/2024</v>
          </cell>
          <cell r="C516" t="str">
            <v>UN</v>
          </cell>
          <cell r="D516">
            <v>131.44</v>
          </cell>
          <cell r="E516" t="str">
            <v>Assentamento de Tubos de PVC e Metálicos em Redes de Água</v>
          </cell>
          <cell r="F516" t="str">
            <v>SINAPI Jun/26</v>
          </cell>
        </row>
        <row r="517">
          <cell r="A517">
            <v>105325</v>
          </cell>
          <cell r="B517" t="str">
            <v>ASSENTAMENTO DE CONEXÃO 3 ACESSOS DE FERRO FUNDIDO PARA REDE DE ÁGUA, DN 500, JUNTA ELÁSTICA, INSTALADO EM LOCAL COM NÍVEL BAIXO DE INTERFERÊNCIAS (NÃO INCLUI FORNECIMENTO). AF_05/2024</v>
          </cell>
          <cell r="C517" t="str">
            <v>UN</v>
          </cell>
          <cell r="D517">
            <v>106.53</v>
          </cell>
          <cell r="E517" t="str">
            <v>Assentamento de Tubos de PVC e Metálicos em Redes de Água</v>
          </cell>
          <cell r="F517" t="str">
            <v>SINAPI Jun/26</v>
          </cell>
        </row>
        <row r="518">
          <cell r="A518">
            <v>105353</v>
          </cell>
          <cell r="B518" t="str">
            <v>ASSENTAMENTO DE CONEXÃO 3 ACESSOS DE FERRO FUNDIDO PARA REDE DE ÁGUA, DN 600, JUNTA ELÁSTICA, INSTALADO EM LOCAL COM NÍVEL ALTO DE INTERFERÊNCIAS (NÃO INCLUI FORNECIMENTO). AF_05/2024</v>
          </cell>
          <cell r="C518" t="str">
            <v>UN</v>
          </cell>
          <cell r="D518">
            <v>155.68</v>
          </cell>
          <cell r="E518" t="str">
            <v>Assentamento de Tubos de PVC e Metálicos em Redes de Água</v>
          </cell>
          <cell r="F518" t="str">
            <v>SINAPI Jun/26</v>
          </cell>
        </row>
        <row r="519">
          <cell r="A519">
            <v>105326</v>
          </cell>
          <cell r="B519" t="str">
            <v>ASSENTAMENTO DE CONEXÃO 3 ACESSOS DE FERRO FUNDIDO PARA REDE DE ÁGUA, DN 600, JUNTA ELÁSTICA, INSTALADO EM LOCAL COM NÍVEL BAIXO DE INTERFERÊNCIAS (NÃO INCLUI FORNECIMENTO). AF_05/2024</v>
          </cell>
          <cell r="C519" t="str">
            <v>UN</v>
          </cell>
          <cell r="D519">
            <v>126.67</v>
          </cell>
          <cell r="E519" t="str">
            <v>Assentamento de Tubos de PVC e Metálicos em Redes de Água</v>
          </cell>
          <cell r="F519" t="str">
            <v>SINAPI Jun/26</v>
          </cell>
        </row>
        <row r="520">
          <cell r="A520">
            <v>105354</v>
          </cell>
          <cell r="B520" t="str">
            <v>ASSENTAMENTO DE CONEXÃO 3 ACESSOS DE FERRO FUNDIDO PARA REDE DE ÁGUA, DN 700, JUNTA ELÁSTICA, INSTALADO EM LOCAL COM NÍVEL ALTO DE INTERFERÊNCIAS (NÃO INCLUI FORNECIMENTO). AF_05/2024</v>
          </cell>
          <cell r="C520" t="str">
            <v>UN</v>
          </cell>
          <cell r="D520">
            <v>178.39</v>
          </cell>
          <cell r="E520" t="str">
            <v>Assentamento de Tubos de PVC e Metálicos em Redes de Água</v>
          </cell>
          <cell r="F520" t="str">
            <v>SINAPI Jun/26</v>
          </cell>
        </row>
        <row r="521">
          <cell r="A521">
            <v>105344</v>
          </cell>
          <cell r="B521" t="str">
            <v>ASSENTAMENTO DE CONEXÃO 3 ACESSOS DE FERRO FUNDIDO PARA REDE DE ÁGUA, DN 700, JUNTA ELÁSTICA, INSTALADO EM LOCAL COM NÍVEL BAIXO DE INTERFERÊNCIAS (NÃO INCLUI FORNECIMENTO). AF_05/2024</v>
          </cell>
          <cell r="C521" t="str">
            <v>UN</v>
          </cell>
          <cell r="D521">
            <v>145.30000000000001</v>
          </cell>
          <cell r="E521" t="str">
            <v>Assentamento de Tubos de PVC e Metálicos em Redes de Água</v>
          </cell>
          <cell r="F521" t="str">
            <v>SINAPI Jun/26</v>
          </cell>
        </row>
        <row r="522">
          <cell r="A522">
            <v>105278</v>
          </cell>
          <cell r="B522" t="str">
            <v>ASSENTAMENTO DE CONEXÃO 3 ACESSOS DE FERRO FUNDIDO PARA REDE DE ÁGUA, DN 80, JUNTA ELÁSTICA, INSTALADO EM LOCAL COM NÍVEL ALTO DE INTERFERÊNCIAS (NÃO INCLUI FORNECIMENTO). AF_05/2024</v>
          </cell>
          <cell r="C522" t="str">
            <v>UN</v>
          </cell>
          <cell r="D522">
            <v>26.71</v>
          </cell>
          <cell r="E522" t="str">
            <v>Assentamento de Tubos de PVC e Metálicos em Redes de Água</v>
          </cell>
          <cell r="F522" t="str">
            <v>SINAPI Jun/26</v>
          </cell>
        </row>
        <row r="523">
          <cell r="A523">
            <v>105343</v>
          </cell>
          <cell r="B523" t="str">
            <v>ASSENTAMENTO DE CONEXÃO 3 ACESSOS DE FERRO FUNDIDO PARA REDE DE ÁGUA, DN 80, JUNTA ELÁSTICA, INSTALADO EM LOCAL COM NÍVEL BAIXO DE INTERFERÊNCIAS (NÃO INCLUI FORNECIMENTO). AF_05/2024</v>
          </cell>
          <cell r="C523" t="str">
            <v>UN</v>
          </cell>
          <cell r="D523">
            <v>20.68</v>
          </cell>
          <cell r="E523" t="str">
            <v>Assentamento de Tubos de PVC e Metálicos em Redes de Água</v>
          </cell>
          <cell r="F523" t="str">
            <v>SINAPI Jun/26</v>
          </cell>
        </row>
        <row r="524">
          <cell r="A524">
            <v>105355</v>
          </cell>
          <cell r="B524" t="str">
            <v>ASSENTAMENTO DE CONEXÃO 3 ACESSOS DE FERRO FUNDIDO PARA REDE DE ÁGUA, DN 800, JUNTA ELÁSTICA, INSTALADO EM LOCAL COM NÍVEL ALTO DE INTERFERÊNCIAS (NÃO INCLUI FORNECIMENTO). AF_05/2024</v>
          </cell>
          <cell r="C524" t="str">
            <v>UN</v>
          </cell>
          <cell r="D524">
            <v>201.67</v>
          </cell>
          <cell r="E524" t="str">
            <v>Assentamento de Tubos de PVC e Metálicos em Redes de Água</v>
          </cell>
          <cell r="F524" t="str">
            <v>SINAPI Jun/26</v>
          </cell>
        </row>
        <row r="525">
          <cell r="A525">
            <v>105391</v>
          </cell>
          <cell r="B525" t="str">
            <v>ASSENTAMENTO DE CONEXÃO 3 ACESSOS DE FERRO FUNDIDO PARA REDE DE ÁGUA, DN 800, JUNTA ELÁSTICA, INSTALADO EM LOCAL COM NÍVEL BAIXO DE INTERFERÊNCIAS (NÃO INCLUI FORNECIMENTO). AF_05/2024</v>
          </cell>
          <cell r="C525" t="str">
            <v>UN</v>
          </cell>
          <cell r="D525">
            <v>164.48</v>
          </cell>
          <cell r="E525" t="str">
            <v>Assentamento de Tubos de PVC e Metálicos em Redes de Água</v>
          </cell>
          <cell r="F525" t="str">
            <v>SINAPI Jun/26</v>
          </cell>
        </row>
        <row r="526">
          <cell r="A526">
            <v>105356</v>
          </cell>
          <cell r="B526" t="str">
            <v>ASSENTAMENTO DE CONEXÃO 3 ACESSOS DE FERRO FUNDIDO PARA REDE DE ÁGUA, DN 900, JUNTA ELÁSTICA, INSTALADO EM LOCAL COM NÍVEL ALTO DE INTERFERÊNCIAS (NÃO INCLUI FORNECIMENTO). AF_05/2024</v>
          </cell>
          <cell r="C526" t="str">
            <v>UN</v>
          </cell>
          <cell r="D526">
            <v>225.37</v>
          </cell>
          <cell r="E526" t="str">
            <v>Assentamento de Tubos de PVC e Metálicos em Redes de Água</v>
          </cell>
          <cell r="F526" t="str">
            <v>SINAPI Jun/26</v>
          </cell>
        </row>
        <row r="527">
          <cell r="A527">
            <v>105345</v>
          </cell>
          <cell r="B527" t="str">
            <v>ASSENTAMENTO DE CONEXÃO 3 ACESSOS DE FERRO FUNDIDO PARA REDE DE ÁGUA, DN 900, JUNTA ELÁSTICA, INSTALADO EM LOCAL COM NÍVEL BAIXO DE INTERFERÊNCIAS (NÃO INCLUI FORNECIMENTO). AF_05/2024</v>
          </cell>
          <cell r="C527" t="str">
            <v>UN</v>
          </cell>
          <cell r="D527">
            <v>184.09</v>
          </cell>
          <cell r="E527" t="str">
            <v>Assentamento de Tubos de PVC e Metálicos em Redes de Água</v>
          </cell>
          <cell r="F527" t="str">
            <v>SINAPI Jun/26</v>
          </cell>
        </row>
        <row r="528">
          <cell r="A528">
            <v>105367</v>
          </cell>
          <cell r="B528" t="str">
            <v>ASSENTAMENTO DE CONEXÃO 3 ACESSOS DE PVC PBA PARA REDE DE ÁGUA, DN 100, JUNTA ELÁSTICA INTEGRADA, INSTALADO EM LOCAL COM NÍVEL ALTO DE INTERFERÊNCIAS (NÃO INCLUI FORNECIMENTO). AF_05/2024</v>
          </cell>
          <cell r="C528" t="str">
            <v>UN</v>
          </cell>
          <cell r="D528">
            <v>48.88</v>
          </cell>
          <cell r="E528" t="str">
            <v>Assentamento de Tubos de PVC e Metálicos em Redes de Água</v>
          </cell>
          <cell r="F528" t="str">
            <v>SINAPI Jun/26</v>
          </cell>
        </row>
        <row r="529">
          <cell r="A529">
            <v>105371</v>
          </cell>
          <cell r="B529" t="str">
            <v>ASSENTAMENTO DE CONEXÃO 3 ACESSOS DE PVC PBA PARA REDE DE ÁGUA, DN 100, JUNTA ELÁSTICA INTEGRADA, INSTALADO EM LOCAL COM NÍVEL BAIXO DE INTERFERÊNCIAS (NÃO INCLUI FORNECIMENTO). AF_05/2024</v>
          </cell>
          <cell r="C529" t="str">
            <v>UN</v>
          </cell>
          <cell r="D529">
            <v>40.24</v>
          </cell>
          <cell r="E529" t="str">
            <v>Assentamento de Tubos de PVC e Metálicos em Redes de Água</v>
          </cell>
          <cell r="F529" t="str">
            <v>SINAPI Jun/26</v>
          </cell>
        </row>
        <row r="530">
          <cell r="A530">
            <v>105365</v>
          </cell>
          <cell r="B530" t="str">
            <v>ASSENTAMENTO DE CONEXÃO 3 ACESSOS DE PVC PBA PARA REDE DE ÁGUA, DN 50, JUNTA ELÁSTICA INTEGRADA, INSTALADO EM LOCAL COM NÍVEL ALTO DE INTERFERÊNCIAS (NÃO INCLUI FORNECIMENTO). AF_05/2024</v>
          </cell>
          <cell r="C530" t="str">
            <v>UN</v>
          </cell>
          <cell r="D530">
            <v>34.96</v>
          </cell>
          <cell r="E530" t="str">
            <v>Assentamento de Tubos de PVC e Metálicos em Redes de Água</v>
          </cell>
          <cell r="F530" t="str">
            <v>SINAPI Jun/26</v>
          </cell>
        </row>
        <row r="531">
          <cell r="A531">
            <v>105386</v>
          </cell>
          <cell r="B531" t="str">
            <v>ASSENTAMENTO DE CONEXÃO 3 ACESSOS DE PVC PBA PARA REDE DE ÁGUA, DN 50, JUNTA ELÁSTICA INTEGRADA, INSTALADO EM LOCAL COM NÍVEL BAIXO DE INTERFERÊNCIAS (NÃO INCLUI FORNECIMENTO). AF_05/2024</v>
          </cell>
          <cell r="C531" t="str">
            <v>UN</v>
          </cell>
          <cell r="D531">
            <v>28.62</v>
          </cell>
          <cell r="E531" t="str">
            <v>Assentamento de Tubos de PVC e Metálicos em Redes de Água</v>
          </cell>
          <cell r="F531" t="str">
            <v>SINAPI Jun/26</v>
          </cell>
        </row>
        <row r="532">
          <cell r="A532">
            <v>105366</v>
          </cell>
          <cell r="B532" t="str">
            <v>ASSENTAMENTO DE CONEXÃO 3 ACESSOS DE PVC PBA PARA REDE DE ÁGUA, DN 75, JUNTA ELÁSTICA INTEGRADA, INSTALADO EM LOCAL COM NÍVEL ALTO DE INTERFERÊNCIAS (NÃO INCLUI FORNECIMENTO). AF_05/2024</v>
          </cell>
          <cell r="C532" t="str">
            <v>UN</v>
          </cell>
          <cell r="D532">
            <v>42.09</v>
          </cell>
          <cell r="E532" t="str">
            <v>Assentamento de Tubos de PVC e Metálicos em Redes de Água</v>
          </cell>
          <cell r="F532" t="str">
            <v>SINAPI Jun/26</v>
          </cell>
        </row>
        <row r="533">
          <cell r="A533">
            <v>105387</v>
          </cell>
          <cell r="B533" t="str">
            <v>ASSENTAMENTO DE CONEXÃO 3 ACESSOS DE PVC PBA PARA REDE DE ÁGUA, DN 75, JUNTA ELÁSTICA INTEGRADA, INSTALADO EM LOCAL COM NÍVEL BAIXO DE INTERFERÊNCIAS (NÃO INCLUI FORNECIMENTO). AF_05/2024</v>
          </cell>
          <cell r="C533" t="str">
            <v>UN</v>
          </cell>
          <cell r="D533">
            <v>34.6</v>
          </cell>
          <cell r="E533" t="str">
            <v>Assentamento de Tubos de PVC e Metálicos em Redes de Água</v>
          </cell>
          <cell r="F533" t="str">
            <v>SINAPI Jun/26</v>
          </cell>
        </row>
        <row r="534">
          <cell r="A534">
            <v>97177</v>
          </cell>
          <cell r="B534" t="str">
            <v>ASSENTAMENTO DE TUBO DE AÇO CARBONO PARA REDE DE ÁGUA, DN 1000 MM (40") OU DN 1100 MM (44"), JUNTA SOLDADA, INSTALADO EM LOCAL COM NÍVEL ALTO DE INTERFERÊNCIAS (NÃO INCLUI FORNECIMENTO). AF_05/2024</v>
          </cell>
          <cell r="C534" t="str">
            <v>M</v>
          </cell>
          <cell r="D534">
            <v>100.51</v>
          </cell>
          <cell r="E534" t="str">
            <v>Assentamento de Tubos de PVC e Metálicos em Redes de Água</v>
          </cell>
          <cell r="F534" t="str">
            <v>SINAPI Jun/26</v>
          </cell>
        </row>
        <row r="535">
          <cell r="A535">
            <v>97187</v>
          </cell>
          <cell r="B535" t="str">
            <v>ASSENTAMENTO DE TUBO DE AÇO CARBONO PARA REDE DE ÁGUA, DN 1000 MM (40") OU DN 1100 MM (44"), JUNTA SOLDADA, INSTALADO EM LOCAL COM NÍVEL BAIXO DE INTERFERÊNCIAS (NÃO INCLUI FORNECIMENTO). AF_05/2024</v>
          </cell>
          <cell r="C535" t="str">
            <v>M</v>
          </cell>
          <cell r="D535">
            <v>90.97</v>
          </cell>
          <cell r="E535" t="str">
            <v>Assentamento de Tubos de PVC e Metálicos em Redes de Água</v>
          </cell>
          <cell r="F535" t="str">
            <v>SINAPI Jun/26</v>
          </cell>
        </row>
        <row r="536">
          <cell r="A536">
            <v>97178</v>
          </cell>
          <cell r="B536" t="str">
            <v>ASSENTAMENTO DE TUBO DE AÇO CARBONO PARA REDE DE ÁGUA, DN 1200 MM (48") OU DN 1300 MM (52"), JUNTA SOLDADA, INSTALADO EM LOCAL COM NÍVEL ALTO DE INTERFERÊNCIAS (NÃO INCLUI FORNECIMENTO). AF_05/2024</v>
          </cell>
          <cell r="C536" t="str">
            <v>M</v>
          </cell>
          <cell r="D536">
            <v>122.56</v>
          </cell>
          <cell r="E536" t="str">
            <v>Assentamento de Tubos de PVC e Metálicos em Redes de Água</v>
          </cell>
          <cell r="F536" t="str">
            <v>SINAPI Jun/26</v>
          </cell>
        </row>
        <row r="537">
          <cell r="A537">
            <v>97188</v>
          </cell>
          <cell r="B537" t="str">
            <v>ASSENTAMENTO DE TUBO DE AÇO CARBONO PARA REDE DE ÁGUA, DN 1200 MM (48") OU DN 1300 MM (52"), JUNTA SOLDADA, INSTALADO EM LOCAL COM NÍVEL BAIXO DE INTERFERÊNCIAS (NÃO INCLUI FORNECIMENTO). AF_05/2024</v>
          </cell>
          <cell r="C537" t="str">
            <v>M</v>
          </cell>
          <cell r="D537">
            <v>111.03</v>
          </cell>
          <cell r="E537" t="str">
            <v>Assentamento de Tubos de PVC e Metálicos em Redes de Água</v>
          </cell>
          <cell r="F537" t="str">
            <v>SINAPI Jun/26</v>
          </cell>
        </row>
        <row r="538">
          <cell r="A538">
            <v>97179</v>
          </cell>
          <cell r="B538" t="str">
            <v>ASSENTAMENTO DE TUBO DE AÇO CARBONO PARA REDE DE ÁGUA, DN 1400 MM (56'') OU DN 1500 MM (60"), JUNTA SOLDADA, INSTALADO EM LOCAL COM NÍVEL ALTO DE INTERFERÊNCIAS (NÃO INCLUI FORNECIMENTO). AF_05/2024</v>
          </cell>
          <cell r="C538" t="str">
            <v>M</v>
          </cell>
          <cell r="D538">
            <v>144.62</v>
          </cell>
          <cell r="E538" t="str">
            <v>Assentamento de Tubos de PVC e Metálicos em Redes de Água</v>
          </cell>
          <cell r="F538" t="str">
            <v>SINAPI Jun/26</v>
          </cell>
        </row>
        <row r="539">
          <cell r="A539">
            <v>97189</v>
          </cell>
          <cell r="B539" t="str">
            <v>ASSENTAMENTO DE TUBO DE AÇO CARBONO PARA REDE DE ÁGUA, DN 1400 MM (56'') OU DN 1500 MM (60"), JUNTA SOLDADA, INSTALADO EM LOCAL COM NÍVEL BAIXO DE INTERFERÊNCIAS (NÃO INCLUI FORNECIMENTO). AF_05/2024</v>
          </cell>
          <cell r="C539" t="str">
            <v>M</v>
          </cell>
          <cell r="D539">
            <v>131.08000000000001</v>
          </cell>
          <cell r="E539" t="str">
            <v>Assentamento de Tubos de PVC e Metálicos em Redes de Água</v>
          </cell>
          <cell r="F539" t="str">
            <v>SINAPI Jun/26</v>
          </cell>
        </row>
        <row r="540">
          <cell r="A540">
            <v>97180</v>
          </cell>
          <cell r="B540" t="str">
            <v>ASSENTAMENTO DE TUBO DE AÇO CARBONO PARA REDE DE ÁGUA, DN 1600 MM (64") OU DN 1700 MM (68"), JUNTA SOLDADA, INSTALADO EM LOCAL COM NÍVEL ALTO DE INTERFERÊNCIAS (NÃO INCLUI FORNECIMENTO). AF_05/2024</v>
          </cell>
          <cell r="C540" t="str">
            <v>M</v>
          </cell>
          <cell r="D540">
            <v>166.66</v>
          </cell>
          <cell r="E540" t="str">
            <v>Assentamento de Tubos de PVC e Metálicos em Redes de Água</v>
          </cell>
          <cell r="F540" t="str">
            <v>SINAPI Jun/26</v>
          </cell>
        </row>
        <row r="541">
          <cell r="A541">
            <v>97190</v>
          </cell>
          <cell r="B541" t="str">
            <v>ASSENTAMENTO DE TUBO DE AÇO CARBONO PARA REDE DE ÁGUA, DN 1600 MM (64") OU DN 1700 MM (68"), JUNTA SOLDADA, INSTALADO EM LOCAL COM NÍVEL BAIXO DE INTERFERÊNCIAS (NÃO INCLUI FORNECIMENTO). AF_05/2024</v>
          </cell>
          <cell r="C541" t="str">
            <v>M</v>
          </cell>
          <cell r="D541">
            <v>151.13</v>
          </cell>
          <cell r="E541" t="str">
            <v>Assentamento de Tubos de PVC e Metálicos em Redes de Água</v>
          </cell>
          <cell r="F541" t="str">
            <v>SINAPI Jun/26</v>
          </cell>
        </row>
        <row r="542">
          <cell r="A542">
            <v>97181</v>
          </cell>
          <cell r="B542" t="str">
            <v>ASSENTAMENTO DE TUBO DE AÇO CARBONO PARA REDE DE ÁGUA, DN 1800 MM (72") OU DN 1900 MM (76"), JUNTA SOLDADA, INSTALADO EM LOCAL COM NÍVEL ALTO DE INTERFERÊNCIAS (NÃO INCLUI FORNECIMENTO). AF_05/2024</v>
          </cell>
          <cell r="C542" t="str">
            <v>M</v>
          </cell>
          <cell r="D542">
            <v>188.71</v>
          </cell>
          <cell r="E542" t="str">
            <v>Assentamento de Tubos de PVC e Metálicos em Redes de Água</v>
          </cell>
          <cell r="F542" t="str">
            <v>SINAPI Jun/26</v>
          </cell>
        </row>
        <row r="543">
          <cell r="A543">
            <v>97191</v>
          </cell>
          <cell r="B543" t="str">
            <v>ASSENTAMENTO DE TUBO DE AÇO CARBONO PARA REDE DE ÁGUA, DN 1800 MM (72") OU DN 1900 MM (76"), JUNTA SOLDADA, INSTALADO EM LOCAL COM NÍVEL BAIXO DE INTERFERÊNCIAS (NÃO INCLUI FORNECIMENTO). AF_05/2024</v>
          </cell>
          <cell r="C543" t="str">
            <v>M</v>
          </cell>
          <cell r="D543">
            <v>171.19</v>
          </cell>
          <cell r="E543" t="str">
            <v>Assentamento de Tubos de PVC e Metálicos em Redes de Água</v>
          </cell>
          <cell r="F543" t="str">
            <v>SINAPI Jun/26</v>
          </cell>
        </row>
        <row r="544">
          <cell r="A544">
            <v>97182</v>
          </cell>
          <cell r="B544" t="str">
            <v>ASSENTAMENTO DE TUBO DE AÇO CARBONO PARA REDE DE ÁGUA, DN 2000 MM (80") OU DN 2100 MM (84"), JUNTA SOLDADA, INSTALADO EM LOCAL COM NÍVEL ALTO DE INTERFERÊNCIAS (NÃO INCLUI FORNECIMENTO). AF_05/2024</v>
          </cell>
          <cell r="C544" t="str">
            <v>M</v>
          </cell>
          <cell r="D544">
            <v>215.28</v>
          </cell>
          <cell r="E544" t="str">
            <v>Assentamento de Tubos de PVC e Metálicos em Redes de Água</v>
          </cell>
          <cell r="F544" t="str">
            <v>SINAPI Jun/26</v>
          </cell>
        </row>
        <row r="545">
          <cell r="A545">
            <v>97192</v>
          </cell>
          <cell r="B545" t="str">
            <v>ASSENTAMENTO DE TUBO DE AÇO CARBONO PARA REDE DE ÁGUA, DN 2000 MM (80") OU DN 2100 MM (84"), JUNTA SOLDADA, INSTALADO EM LOCAL COM NÍVEL BAIXO DE INTERFERÊNCIAS (NÃO INCLUI FORNECIMENTO). AF_05/2024</v>
          </cell>
          <cell r="C545" t="str">
            <v>M</v>
          </cell>
          <cell r="D545">
            <v>194.73</v>
          </cell>
          <cell r="E545" t="str">
            <v>Assentamento de Tubos de PVC e Metálicos em Redes de Água</v>
          </cell>
          <cell r="F545" t="str">
            <v>SINAPI Jun/26</v>
          </cell>
        </row>
        <row r="546">
          <cell r="A546">
            <v>97173</v>
          </cell>
          <cell r="B546" t="str">
            <v>ASSENTAMENTO DE TUBO DE AÇO CARBONO PARA REDE DE ÁGUA, DN 600 MM (24"), JUNTA SOLDADA, INSTALADO EM LOCAL COM NÍVEL ALTO DE INTERFERÊNCIAS (NÃO INCLUI FORNECIMENTO). AF_05/2024</v>
          </cell>
          <cell r="C546" t="str">
            <v>M</v>
          </cell>
          <cell r="D546">
            <v>56.45</v>
          </cell>
          <cell r="E546" t="str">
            <v>Assentamento de Tubos de PVC e Metálicos em Redes de Água</v>
          </cell>
          <cell r="F546" t="str">
            <v>SINAPI Jun/26</v>
          </cell>
        </row>
        <row r="547">
          <cell r="A547">
            <v>97183</v>
          </cell>
          <cell r="B547" t="str">
            <v>ASSENTAMENTO DE TUBO DE AÇO CARBONO PARA REDE DE ÁGUA, DN 600 MM (24"), JUNTA SOLDADA, INSTALADO EM LOCAL COM NÍVEL BAIXO DE INTERFERÊNCIAS (NÃO INCLUI FORNECIMENTO). AF_05/2024</v>
          </cell>
          <cell r="C547" t="str">
            <v>M</v>
          </cell>
          <cell r="D547">
            <v>50.88</v>
          </cell>
          <cell r="E547" t="str">
            <v>Assentamento de Tubos de PVC e Metálicos em Redes de Água</v>
          </cell>
          <cell r="F547" t="str">
            <v>SINAPI Jun/26</v>
          </cell>
        </row>
        <row r="548">
          <cell r="A548">
            <v>97174</v>
          </cell>
          <cell r="B548" t="str">
            <v>ASSENTAMENTO DE TUBO DE AÇO CARBONO PARA REDE DE ÁGUA, DN 700 MM (28"), JUNTA SOLDADA, INSTALADO EM LOCAL COM NÍVEL ALTO DE INTERFERÊNCIAS (NÃO INCLUI FORNECIMENTO). AF_05/2024</v>
          </cell>
          <cell r="C548" t="str">
            <v>M</v>
          </cell>
          <cell r="D548">
            <v>67.47</v>
          </cell>
          <cell r="E548" t="str">
            <v>Assentamento de Tubos de PVC e Metálicos em Redes de Água</v>
          </cell>
          <cell r="F548" t="str">
            <v>SINAPI Jun/26</v>
          </cell>
        </row>
        <row r="549">
          <cell r="A549">
            <v>97184</v>
          </cell>
          <cell r="B549" t="str">
            <v>ASSENTAMENTO DE TUBO DE AÇO CARBONO PARA REDE DE ÁGUA, DN 700 MM (28"), JUNTA SOLDADA, INSTALADO EM LOCAL COM NÍVEL BAIXO DE INTERFERÊNCIAS (NÃO INCLUI FORNECIMENTO). AF_05/2024</v>
          </cell>
          <cell r="C549" t="str">
            <v>M</v>
          </cell>
          <cell r="D549">
            <v>60.9</v>
          </cell>
          <cell r="E549" t="str">
            <v>Assentamento de Tubos de PVC e Metálicos em Redes de Água</v>
          </cell>
          <cell r="F549" t="str">
            <v>SINAPI Jun/26</v>
          </cell>
        </row>
        <row r="550">
          <cell r="A550">
            <v>97175</v>
          </cell>
          <cell r="B550" t="str">
            <v>ASSENTAMENTO DE TUBO DE AÇO CARBONO PARA REDE DE ÁGUA, DN 800 MM (32"), JUNTA SOLDADA, INSTALADO EM LOCAL COM NÍVEL ALTO DE INTERFERÊNCIAS (NÃO INCLUI FORNECIMENTO). AF_05/2024</v>
          </cell>
          <cell r="C550" t="str">
            <v>M</v>
          </cell>
          <cell r="D550">
            <v>78.47</v>
          </cell>
          <cell r="E550" t="str">
            <v>Assentamento de Tubos de PVC e Metálicos em Redes de Água</v>
          </cell>
          <cell r="F550" t="str">
            <v>SINAPI Jun/26</v>
          </cell>
        </row>
        <row r="551">
          <cell r="A551">
            <v>97185</v>
          </cell>
          <cell r="B551" t="str">
            <v>ASSENTAMENTO DE TUBO DE AÇO CARBONO PARA REDE DE ÁGUA, DN 800 MM (32"), JUNTA SOLDADA, INSTALADO EM LOCAL COM NÍVEL BAIXO DE INTERFERÊNCIAS (NÃO INCLUI FORNECIMENTO). AF_05/2024</v>
          </cell>
          <cell r="C551" t="str">
            <v>M</v>
          </cell>
          <cell r="D551">
            <v>70.91</v>
          </cell>
          <cell r="E551" t="str">
            <v>Assentamento de Tubos de PVC e Metálicos em Redes de Água</v>
          </cell>
          <cell r="F551" t="str">
            <v>SINAPI Jun/26</v>
          </cell>
        </row>
        <row r="552">
          <cell r="A552">
            <v>97176</v>
          </cell>
          <cell r="B552" t="str">
            <v>ASSENTAMENTO DE TUBO DE AÇO CARBONO PARA REDE DE ÁGUA, DN 900 MM (36"), JUNTA SOLDADA, INSTALADO EM LOCAL COM NÍVEL ALTO DE INTERFERÊNCIAS (NÃO INCLUI FORNECIMENTO). AF_05/2024</v>
          </cell>
          <cell r="C552" t="str">
            <v>M</v>
          </cell>
          <cell r="D552">
            <v>89.51</v>
          </cell>
          <cell r="E552" t="str">
            <v>Assentamento de Tubos de PVC e Metálicos em Redes de Água</v>
          </cell>
          <cell r="F552" t="str">
            <v>SINAPI Jun/26</v>
          </cell>
        </row>
        <row r="553">
          <cell r="A553">
            <v>97186</v>
          </cell>
          <cell r="B553" t="str">
            <v>ASSENTAMENTO DE TUBO DE AÇO CARBONO PARA REDE DE ÁGUA, DN 900 MM (36"), JUNTA SOLDADA, INSTALADO EM LOCAL COM NÍVEL BAIXO DE INTERFERÊNCIAS (NÃO INCLUI FORNECIMENTO). AF_05/2024</v>
          </cell>
          <cell r="C553" t="str">
            <v>M</v>
          </cell>
          <cell r="D553">
            <v>80.95</v>
          </cell>
          <cell r="E553" t="str">
            <v>Assentamento de Tubos de PVC e Metálicos em Redes de Água</v>
          </cell>
          <cell r="F553" t="str">
            <v>SINAPI Jun/26</v>
          </cell>
        </row>
        <row r="554">
          <cell r="A554">
            <v>97142</v>
          </cell>
          <cell r="B554" t="str">
            <v>ASSENTAMENTO DE TUBO DE FERRO FUNDIDO PARA REDE DE ÁGUA, DN 100 MM, JUNTA ELÁSTICA, INSTALADO EM LOCAL COM NÍVEL ALTO DE INTERFERÊNCIAS (NÃO INCLUI FORNECIMENTO). AF_05/2024</v>
          </cell>
          <cell r="C554" t="str">
            <v>M</v>
          </cell>
          <cell r="D554">
            <v>7.25</v>
          </cell>
          <cell r="E554" t="str">
            <v>Assentamento de Tubos de PVC e Metálicos em Redes de Água</v>
          </cell>
          <cell r="F554" t="str">
            <v>SINAPI Jun/26</v>
          </cell>
        </row>
        <row r="555">
          <cell r="A555">
            <v>97158</v>
          </cell>
          <cell r="B555" t="str">
            <v>ASSENTAMENTO DE TUBO DE FERRO FUNDIDO PARA REDE DE ÁGUA, DN 100 MM, JUNTA ELÁSTICA, INSTALADO EM LOCAL COM NÍVEL BAIXO DE INTERFERÊNCIAS (NÃO INCLUI FORNECIMENTO). AF_05/2024</v>
          </cell>
          <cell r="C555" t="str">
            <v>M</v>
          </cell>
          <cell r="D555">
            <v>5.62</v>
          </cell>
          <cell r="E555" t="str">
            <v>Assentamento de Tubos de PVC e Metálicos em Redes de Água</v>
          </cell>
          <cell r="F555" t="str">
            <v>SINAPI Jun/26</v>
          </cell>
        </row>
        <row r="556">
          <cell r="A556">
            <v>97155</v>
          </cell>
          <cell r="B556" t="str">
            <v>ASSENTAMENTO DE TUBO DE FERRO FUNDIDO PARA REDE DE ÁGUA, DN 1000 MM, JUNTA ELÁSTICA, INSTALADO EM LOCAL COM NÍVEL ALTO DE INTERFERÊNCIAS (NÃO INCLUI FORNECIMENTO). AF_05/2024</v>
          </cell>
          <cell r="C556" t="str">
            <v>M</v>
          </cell>
          <cell r="D556">
            <v>58.07</v>
          </cell>
          <cell r="E556" t="str">
            <v>Assentamento de Tubos de PVC e Metálicos em Redes de Água</v>
          </cell>
          <cell r="F556" t="str">
            <v>SINAPI Jun/26</v>
          </cell>
        </row>
        <row r="557">
          <cell r="A557">
            <v>97171</v>
          </cell>
          <cell r="B557" t="str">
            <v>ASSENTAMENTO DE TUBO DE FERRO FUNDIDO PARA REDE DE ÁGUA, DN 1000 MM, JUNTA ELÁSTICA, INSTALADO EM LOCAL COM NÍVEL BAIXO DE INTERFERÊNCIAS (NÃO INCLUI FORNECIMENTO). AF_05/2024</v>
          </cell>
          <cell r="C557" t="str">
            <v>M</v>
          </cell>
          <cell r="D557">
            <v>47.02</v>
          </cell>
          <cell r="E557" t="str">
            <v>Assentamento de Tubos de PVC e Metálicos em Redes de Água</v>
          </cell>
          <cell r="F557" t="str">
            <v>SINAPI Jun/26</v>
          </cell>
        </row>
        <row r="558">
          <cell r="A558">
            <v>97156</v>
          </cell>
          <cell r="B558" t="str">
            <v>ASSENTAMENTO DE TUBO DE FERRO FUNDIDO PARA REDE DE ÁGUA, DN 1200 MM, JUNTA ELÁSTICA, INSTALADO EM LOCAL COM NÍVEL ALTO DE INTERFERÊNCIAS (NÃO INCLUI FORNECIMENTO). AF_05/2024</v>
          </cell>
          <cell r="C558" t="str">
            <v>M</v>
          </cell>
          <cell r="D558">
            <v>69.52</v>
          </cell>
          <cell r="E558" t="str">
            <v>Assentamento de Tubos de PVC e Metálicos em Redes de Água</v>
          </cell>
          <cell r="F558" t="str">
            <v>SINAPI Jun/26</v>
          </cell>
        </row>
        <row r="559">
          <cell r="A559">
            <v>97172</v>
          </cell>
          <cell r="B559" t="str">
            <v>ASSENTAMENTO DE TUBO DE FERRO FUNDIDO PARA REDE DE ÁGUA, DN 1200 MM, JUNTA ELÁSTICA, INSTALADO EM LOCAL COM NÍVEL BAIXO DE INTERFERÊNCIAS (NÃO INCLUI FORNECIMENTO). AF_05/2024</v>
          </cell>
          <cell r="C559" t="str">
            <v>M</v>
          </cell>
          <cell r="D559">
            <v>56.48</v>
          </cell>
          <cell r="E559" t="str">
            <v>Assentamento de Tubos de PVC e Metálicos em Redes de Água</v>
          </cell>
          <cell r="F559" t="str">
            <v>SINAPI Jun/26</v>
          </cell>
        </row>
        <row r="560">
          <cell r="A560">
            <v>97143</v>
          </cell>
          <cell r="B560" t="str">
            <v>ASSENTAMENTO DE TUBO DE FERRO FUNDIDO PARA REDE DE ÁGUA, DN 150 MM, JUNTA ELÁSTICA, INSTALADO EM LOCAL COM NÍVEL ALTO DE INTERFERÊNCIAS (NÃO INCLUI FORNECIMENTO). AF_05/2024</v>
          </cell>
          <cell r="C560" t="str">
            <v>M</v>
          </cell>
          <cell r="D560">
            <v>9.73</v>
          </cell>
          <cell r="E560" t="str">
            <v>Assentamento de Tubos de PVC e Metálicos em Redes de Água</v>
          </cell>
          <cell r="F560" t="str">
            <v>SINAPI Jun/26</v>
          </cell>
        </row>
        <row r="561">
          <cell r="A561">
            <v>97159</v>
          </cell>
          <cell r="B561" t="str">
            <v>ASSENTAMENTO DE TUBO DE FERRO FUNDIDO PARA REDE DE ÁGUA, DN 150 MM, JUNTA ELÁSTICA, INSTALADO EM LOCAL COM NÍVEL BAIXO DE INTERFERÊNCIAS (NÃO INCLUI FORNECIMENTO). AF_05/2024</v>
          </cell>
          <cell r="C561" t="str">
            <v>M</v>
          </cell>
          <cell r="D561">
            <v>7.69</v>
          </cell>
          <cell r="E561" t="str">
            <v>Assentamento de Tubos de PVC e Metálicos em Redes de Água</v>
          </cell>
          <cell r="F561" t="str">
            <v>SINAPI Jun/26</v>
          </cell>
        </row>
        <row r="562">
          <cell r="A562">
            <v>97144</v>
          </cell>
          <cell r="B562" t="str">
            <v>ASSENTAMENTO DE TUBO DE FERRO FUNDIDO PARA REDE DE ÁGUA, DN 200 MM, JUNTA ELÁSTICA, INSTALADO EM LOCAL COM NÍVEL ALTO DE INTERFERÊNCIAS (NÃO INCLUI FORNECIMENTO). AF_05/2024</v>
          </cell>
          <cell r="C562" t="str">
            <v>M</v>
          </cell>
          <cell r="D562">
            <v>12.2</v>
          </cell>
          <cell r="E562" t="str">
            <v>Assentamento de Tubos de PVC e Metálicos em Redes de Água</v>
          </cell>
          <cell r="F562" t="str">
            <v>SINAPI Jun/26</v>
          </cell>
        </row>
        <row r="563">
          <cell r="A563">
            <v>97160</v>
          </cell>
          <cell r="B563" t="str">
            <v>ASSENTAMENTO DE TUBO DE FERRO FUNDIDO PARA REDE DE ÁGUA, DN 200 MM, JUNTA ELÁSTICA, INSTALADO EM LOCAL COM NÍVEL BAIXO DE INTERFERÊNCIAS (NÃO INCLUI FORNECIMENTO). AF_05/2024</v>
          </cell>
          <cell r="C563" t="str">
            <v>M</v>
          </cell>
          <cell r="D563">
            <v>9.75</v>
          </cell>
          <cell r="E563" t="str">
            <v>Assentamento de Tubos de PVC e Metálicos em Redes de Água</v>
          </cell>
          <cell r="F563" t="str">
            <v>SINAPI Jun/26</v>
          </cell>
        </row>
        <row r="564">
          <cell r="A564">
            <v>97145</v>
          </cell>
          <cell r="B564" t="str">
            <v>ASSENTAMENTO DE TUBO DE FERRO FUNDIDO PARA REDE DE ÁGUA, DN 250 MM, JUNTA ELÁSTICA, INSTALADO EM LOCAL COM NÍVEL ALTO DE INTERFERÊNCIAS (NÃO INCLUI FORNECIMENTO). AF_05/2024</v>
          </cell>
          <cell r="C564" t="str">
            <v>M</v>
          </cell>
          <cell r="D564">
            <v>14.72</v>
          </cell>
          <cell r="E564" t="str">
            <v>Assentamento de Tubos de PVC e Metálicos em Redes de Água</v>
          </cell>
          <cell r="F564" t="str">
            <v>SINAPI Jun/26</v>
          </cell>
        </row>
        <row r="565">
          <cell r="A565">
            <v>97161</v>
          </cell>
          <cell r="B565" t="str">
            <v>ASSENTAMENTO DE TUBO DE FERRO FUNDIDO PARA REDE DE ÁGUA, DN 250 MM, JUNTA ELÁSTICA, INSTALADO EM LOCAL COM NÍVEL BAIXO DE INTERFERÊNCIAS (NÃO INCLUI FORNECIMENTO). AF_05/2024</v>
          </cell>
          <cell r="C565" t="str">
            <v>M</v>
          </cell>
          <cell r="D565">
            <v>11.85</v>
          </cell>
          <cell r="E565" t="str">
            <v>Assentamento de Tubos de PVC e Metálicos em Redes de Água</v>
          </cell>
          <cell r="F565" t="str">
            <v>SINAPI Jun/26</v>
          </cell>
        </row>
        <row r="566">
          <cell r="A566">
            <v>97146</v>
          </cell>
          <cell r="B566" t="str">
            <v>ASSENTAMENTO DE TUBO DE FERRO FUNDIDO PARA REDE DE ÁGUA, DN 300 MM, JUNTA ELÁSTICA, INSTALADO EM LOCAL COM NÍVEL ALTO DE INTERFERÊNCIAS (NÃO INCLUI FORNECIMENTO). AF_05/2024</v>
          </cell>
          <cell r="C566" t="str">
            <v>M</v>
          </cell>
          <cell r="D566">
            <v>17.21</v>
          </cell>
          <cell r="E566" t="str">
            <v>Assentamento de Tubos de PVC e Metálicos em Redes de Água</v>
          </cell>
          <cell r="F566" t="str">
            <v>SINAPI Jun/26</v>
          </cell>
        </row>
        <row r="567">
          <cell r="A567">
            <v>97162</v>
          </cell>
          <cell r="B567" t="str">
            <v>ASSENTAMENTO DE TUBO DE FERRO FUNDIDO PARA REDE DE ÁGUA, DN 300 MM, JUNTA ELÁSTICA, INSTALADO EM LOCAL COM NÍVEL BAIXO DE INTERFERÊNCIAS (NÃO INCLUI FORNECIMENTO). AF_05/2024</v>
          </cell>
          <cell r="C567" t="str">
            <v>M</v>
          </cell>
          <cell r="D567">
            <v>13.92</v>
          </cell>
          <cell r="E567" t="str">
            <v>Assentamento de Tubos de PVC e Metálicos em Redes de Água</v>
          </cell>
          <cell r="F567" t="str">
            <v>SINAPI Jun/26</v>
          </cell>
        </row>
        <row r="568">
          <cell r="A568">
            <v>97147</v>
          </cell>
          <cell r="B568" t="str">
            <v>ASSENTAMENTO DE TUBO DE FERRO FUNDIDO PARA REDE DE ÁGUA, DN 350 MM, JUNTA ELÁSTICA, INSTALADO EM LOCAL COM NÍVEL ALTO DE INTERFERÊNCIAS (NÃO INCLUI FORNECIMENTO). AF_05/2024</v>
          </cell>
          <cell r="C568" t="str">
            <v>M</v>
          </cell>
          <cell r="D568">
            <v>19.72</v>
          </cell>
          <cell r="E568" t="str">
            <v>Assentamento de Tubos de PVC e Metálicos em Redes de Água</v>
          </cell>
          <cell r="F568" t="str">
            <v>SINAPI Jun/26</v>
          </cell>
        </row>
        <row r="569">
          <cell r="A569">
            <v>97163</v>
          </cell>
          <cell r="B569" t="str">
            <v>ASSENTAMENTO DE TUBO DE FERRO FUNDIDO PARA REDE DE ÁGUA, DN 350 MM, JUNTA ELÁSTICA, INSTALADO EM LOCAL COM NÍVEL BAIXO DE INTERFERÊNCIAS (NÃO INCLUI FORNECIMENTO). AF_05/2024</v>
          </cell>
          <cell r="C569" t="str">
            <v>M</v>
          </cell>
          <cell r="D569">
            <v>16.010000000000002</v>
          </cell>
          <cell r="E569" t="str">
            <v>Assentamento de Tubos de PVC e Metálicos em Redes de Água</v>
          </cell>
          <cell r="F569" t="str">
            <v>SINAPI Jun/26</v>
          </cell>
        </row>
        <row r="570">
          <cell r="A570">
            <v>97148</v>
          </cell>
          <cell r="B570" t="str">
            <v>ASSENTAMENTO DE TUBO DE FERRO FUNDIDO PARA REDE DE ÁGUA, DN 400 MM, JUNTA ELÁSTICA, INSTALADO EM LOCAL COM NÍVEL ALTO DE INTERFERÊNCIAS (NÃO INCLUI FORNECIMENTO). AF_05/2024</v>
          </cell>
          <cell r="C570" t="str">
            <v>M</v>
          </cell>
          <cell r="D570">
            <v>22.22</v>
          </cell>
          <cell r="E570" t="str">
            <v>Assentamento de Tubos de PVC e Metálicos em Redes de Água</v>
          </cell>
          <cell r="F570" t="str">
            <v>SINAPI Jun/26</v>
          </cell>
        </row>
        <row r="571">
          <cell r="A571">
            <v>97164</v>
          </cell>
          <cell r="B571" t="str">
            <v>ASSENTAMENTO DE TUBO DE FERRO FUNDIDO PARA REDE DE ÁGUA, DN 400 MM, JUNTA ELÁSTICA, INSTALADO EM LOCAL COM NÍVEL BAIXO DE INTERFERÊNCIAS (NÃO INCLUI FORNECIMENTO). AF_05/2024</v>
          </cell>
          <cell r="C571" t="str">
            <v>M</v>
          </cell>
          <cell r="D571">
            <v>18.100000000000001</v>
          </cell>
          <cell r="E571" t="str">
            <v>Assentamento de Tubos de PVC e Metálicos em Redes de Água</v>
          </cell>
          <cell r="F571" t="str">
            <v>SINAPI Jun/26</v>
          </cell>
        </row>
        <row r="572">
          <cell r="A572">
            <v>97149</v>
          </cell>
          <cell r="B572" t="str">
            <v>ASSENTAMENTO DE TUBO DE FERRO FUNDIDO PARA REDE DE ÁGUA, DN 450 MM, JUNTA ELÁSTICA, INSTALADO EM LOCAL COM NÍVEL ALTO DE INTERFERÊNCIAS (NÃO INCLUI FORNECIMENTO). AF_05/2024</v>
          </cell>
          <cell r="C572" t="str">
            <v>M</v>
          </cell>
          <cell r="D572">
            <v>24.75</v>
          </cell>
          <cell r="E572" t="str">
            <v>Assentamento de Tubos de PVC e Metálicos em Redes de Água</v>
          </cell>
          <cell r="F572" t="str">
            <v>SINAPI Jun/26</v>
          </cell>
        </row>
        <row r="573">
          <cell r="A573">
            <v>97165</v>
          </cell>
          <cell r="B573" t="str">
            <v>ASSENTAMENTO DE TUBO DE FERRO FUNDIDO PARA REDE DE ÁGUA, DN 450 MM, JUNTA ELÁSTICA, INSTALADO EM LOCAL COM NÍVEL BAIXO DE INTERFERÊNCIAS (NÃO INCLUI FORNECIMENTO). AF_05/2024</v>
          </cell>
          <cell r="C573" t="str">
            <v>M</v>
          </cell>
          <cell r="D573">
            <v>20.21</v>
          </cell>
          <cell r="E573" t="str">
            <v>Assentamento de Tubos de PVC e Metálicos em Redes de Água</v>
          </cell>
          <cell r="F573" t="str">
            <v>SINAPI Jun/26</v>
          </cell>
        </row>
        <row r="574">
          <cell r="A574">
            <v>97150</v>
          </cell>
          <cell r="B574" t="str">
            <v>ASSENTAMENTO DE TUBO DE FERRO FUNDIDO PARA REDE DE ÁGUA, DN 500 MM, JUNTA ELÁSTICA, INSTALADO EM LOCAL COM NÍVEL ALTO DE INTERFERÊNCIAS (NÃO INCLUI FORNECIMENTO). AF_05/2024</v>
          </cell>
          <cell r="C574" t="str">
            <v>M</v>
          </cell>
          <cell r="D574">
            <v>30.71</v>
          </cell>
          <cell r="E574" t="str">
            <v>Assentamento de Tubos de PVC e Metálicos em Redes de Água</v>
          </cell>
          <cell r="F574" t="str">
            <v>SINAPI Jun/26</v>
          </cell>
        </row>
        <row r="575">
          <cell r="A575">
            <v>97166</v>
          </cell>
          <cell r="B575" t="str">
            <v>ASSENTAMENTO DE TUBO DE FERRO FUNDIDO PARA REDE DE ÁGUA, DN 500 MM, JUNTA ELÁSTICA, INSTALADO EM LOCAL COM NÍVEL BAIXO DE INTERFERÊNCIAS (NÃO INCLUI FORNECIMENTO). AF_05/2024</v>
          </cell>
          <cell r="C575" t="str">
            <v>M</v>
          </cell>
          <cell r="D575">
            <v>24.65</v>
          </cell>
          <cell r="E575" t="str">
            <v>Assentamento de Tubos de PVC e Metálicos em Redes de Água</v>
          </cell>
          <cell r="F575" t="str">
            <v>SINAPI Jun/26</v>
          </cell>
        </row>
        <row r="576">
          <cell r="A576">
            <v>97151</v>
          </cell>
          <cell r="B576" t="str">
            <v>ASSENTAMENTO DE TUBO DE FERRO FUNDIDO PARA REDE DE ÁGUA, DN 600 MM, JUNTA ELÁSTICA, INSTALADO EM LOCAL COM NÍVEL ALTO DE INTERFERÊNCIAS (NÃO INCLUI FORNECIMENTO). AF_05/2024</v>
          </cell>
          <cell r="C576" t="str">
            <v>M</v>
          </cell>
          <cell r="D576">
            <v>36.26</v>
          </cell>
          <cell r="E576" t="str">
            <v>Assentamento de Tubos de PVC e Metálicos em Redes de Água</v>
          </cell>
          <cell r="F576" t="str">
            <v>SINAPI Jun/26</v>
          </cell>
        </row>
        <row r="577">
          <cell r="A577">
            <v>97167</v>
          </cell>
          <cell r="B577" t="str">
            <v>ASSENTAMENTO DE TUBO DE FERRO FUNDIDO PARA REDE DE ÁGUA, DN 600 MM, JUNTA ELÁSTICA, INSTALADO EM LOCAL COM NÍVEL BAIXO DE INTERFERÊNCIAS (NÃO INCLUI FORNECIMENTO). AF_05/2024</v>
          </cell>
          <cell r="C577" t="str">
            <v>M</v>
          </cell>
          <cell r="D577">
            <v>29.2</v>
          </cell>
          <cell r="E577" t="str">
            <v>Assentamento de Tubos de PVC e Metálicos em Redes de Água</v>
          </cell>
          <cell r="F577" t="str">
            <v>SINAPI Jun/26</v>
          </cell>
        </row>
        <row r="578">
          <cell r="A578">
            <v>97152</v>
          </cell>
          <cell r="B578" t="str">
            <v>ASSENTAMENTO DE TUBO DE FERRO FUNDIDO PARA REDE DE ÁGUA, DN 700 MM, JUNTA ELÁSTICA, INSTALADO EM LOCAL COM NÍVEL ALTO DE INTERFERÊNCIAS (NÃO INCLUI FORNECIMENTO). AF_05/2024</v>
          </cell>
          <cell r="C578" t="str">
            <v>M</v>
          </cell>
          <cell r="D578">
            <v>41.58</v>
          </cell>
          <cell r="E578" t="str">
            <v>Assentamento de Tubos de PVC e Metálicos em Redes de Água</v>
          </cell>
          <cell r="F578" t="str">
            <v>SINAPI Jun/26</v>
          </cell>
        </row>
        <row r="579">
          <cell r="A579">
            <v>97168</v>
          </cell>
          <cell r="B579" t="str">
            <v>ASSENTAMENTO DE TUBO DE FERRO FUNDIDO PARA REDE DE ÁGUA, DN 700 MM, JUNTA ELÁSTICA, INSTALADO EM LOCAL COM NÍVEL BAIXO DE INTERFERÊNCIAS (NÃO INCLUI FORNECIMENTO). AF_05/2024</v>
          </cell>
          <cell r="C579" t="str">
            <v>M</v>
          </cell>
          <cell r="D579">
            <v>33.53</v>
          </cell>
          <cell r="E579" t="str">
            <v>Assentamento de Tubos de PVC e Metálicos em Redes de Água</v>
          </cell>
          <cell r="F579" t="str">
            <v>SINAPI Jun/26</v>
          </cell>
        </row>
        <row r="580">
          <cell r="A580">
            <v>97141</v>
          </cell>
          <cell r="B580" t="str">
            <v>ASSENTAMENTO DE TUBO DE FERRO FUNDIDO PARA REDE DE ÁGUA, DN 80 MM, JUNTA ELÁSTICA, INSTALADO EM LOCAL COM NÍVEL ALTO DE INTERFERÊNCIAS (NÃO INCLUI FORNECIMENTO). AF_05/2024</v>
          </cell>
          <cell r="C580" t="str">
            <v>M</v>
          </cell>
          <cell r="D580">
            <v>6.23</v>
          </cell>
          <cell r="E580" t="str">
            <v>Assentamento de Tubos de PVC e Metálicos em Redes de Água</v>
          </cell>
          <cell r="F580" t="str">
            <v>SINAPI Jun/26</v>
          </cell>
        </row>
        <row r="581">
          <cell r="A581">
            <v>97157</v>
          </cell>
          <cell r="B581" t="str">
            <v>ASSENTAMENTO DE TUBO DE FERRO FUNDIDO PARA REDE DE ÁGUA, DN 80 MM, JUNTA ELÁSTICA, INSTALADO EM LOCAL COM NÍVEL BAIXO DE INTERFERÊNCIAS (NÃO INCLUI FORNECIMENTO). AF_05/2024</v>
          </cell>
          <cell r="C581" t="str">
            <v>M</v>
          </cell>
          <cell r="D581">
            <v>4.7699999999999996</v>
          </cell>
          <cell r="E581" t="str">
            <v>Assentamento de Tubos de PVC e Metálicos em Redes de Água</v>
          </cell>
          <cell r="F581" t="str">
            <v>SINAPI Jun/26</v>
          </cell>
        </row>
        <row r="582">
          <cell r="A582">
            <v>97153</v>
          </cell>
          <cell r="B582" t="str">
            <v>ASSENTAMENTO DE TUBO DE FERRO FUNDIDO PARA REDE DE ÁGUA, DN 800 MM, JUNTA ELÁSTICA, INSTALADO EM LOCAL COM NÍVEL ALTO DE INTERFERÊNCIAS (NÃO INCLUI FORNECIMENTO). AF_05/2024</v>
          </cell>
          <cell r="C582" t="str">
            <v>M</v>
          </cell>
          <cell r="D582">
            <v>47.05</v>
          </cell>
          <cell r="E582" t="str">
            <v>Assentamento de Tubos de PVC e Metálicos em Redes de Água</v>
          </cell>
          <cell r="F582" t="str">
            <v>SINAPI Jun/26</v>
          </cell>
        </row>
        <row r="583">
          <cell r="A583">
            <v>97169</v>
          </cell>
          <cell r="B583" t="str">
            <v>ASSENTAMENTO DE TUBO DE FERRO FUNDIDO PARA REDE DE ÁGUA, DN 800 MM, JUNTA ELÁSTICA, INSTALADO EM LOCAL COM NÍVEL BAIXO DE INTERFERÊNCIAS (NÃO INCLUI FORNECIMENTO). AF_05/2024</v>
          </cell>
          <cell r="C583" t="str">
            <v>M</v>
          </cell>
          <cell r="D583">
            <v>38</v>
          </cell>
          <cell r="E583" t="str">
            <v>Assentamento de Tubos de PVC e Metálicos em Redes de Água</v>
          </cell>
          <cell r="F583" t="str">
            <v>SINAPI Jun/26</v>
          </cell>
        </row>
        <row r="584">
          <cell r="A584">
            <v>97154</v>
          </cell>
          <cell r="B584" t="str">
            <v>ASSENTAMENTO DE TUBO DE FERRO FUNDIDO PARA REDE DE ÁGUA, DN 900 MM, JUNTA ELÁSTICA, INSTALADO EM LOCAL COM NÍVEL ALTO DE INTERFERÊNCIAS (NÃO INCLUI FORNECIMENTO). AF_05/2024</v>
          </cell>
          <cell r="C584" t="str">
            <v>M</v>
          </cell>
          <cell r="D584">
            <v>52.55</v>
          </cell>
          <cell r="E584" t="str">
            <v>Assentamento de Tubos de PVC e Metálicos em Redes de Água</v>
          </cell>
          <cell r="F584" t="str">
            <v>SINAPI Jun/26</v>
          </cell>
        </row>
        <row r="585">
          <cell r="A585">
            <v>97170</v>
          </cell>
          <cell r="B585" t="str">
            <v>ASSENTAMENTO DE TUBO DE FERRO FUNDIDO PARA REDE DE ÁGUA, DN 900 MM, JUNTA ELÁSTICA, INSTALADO EM LOCAL COM NÍVEL BAIXO DE INTERFERÊNCIAS (NÃO INCLUI FORNECIMENTO). AF_05/2024</v>
          </cell>
          <cell r="C585" t="str">
            <v>M</v>
          </cell>
          <cell r="D585">
            <v>42.5</v>
          </cell>
          <cell r="E585" t="str">
            <v>Assentamento de Tubos de PVC e Metálicos em Redes de Água</v>
          </cell>
          <cell r="F585" t="str">
            <v>SINAPI Jun/26</v>
          </cell>
        </row>
        <row r="586">
          <cell r="A586">
            <v>105311</v>
          </cell>
          <cell r="B586" t="str">
            <v>ASSENTAMENTO DE TUBO DE PVC DEFOFO OU PRFV OU RPVC PARA REDE DE ÁGUA, DN 100, JUNTA ELÁSTICA INTEGRADA, INSTALADO EM LOCAL COM NÍVEL ALTO DE INTERFERÊNCIAS (NÃO INCLUI FORNECIMENTO). AF_05/2024</v>
          </cell>
          <cell r="C586" t="str">
            <v>M</v>
          </cell>
          <cell r="D586">
            <v>5.48</v>
          </cell>
          <cell r="E586" t="str">
            <v>Assentamento de Tubos de PVC e Metálicos em Redes de Água</v>
          </cell>
          <cell r="F586" t="str">
            <v>SINAPI Jun/26</v>
          </cell>
        </row>
        <row r="587">
          <cell r="A587">
            <v>105339</v>
          </cell>
          <cell r="B587" t="str">
            <v>ASSENTAMENTO DE TUBO DE PVC DEFOFO OU PRFV OU RPVC PARA REDE DE ÁGUA, DN 100, JUNTA ELÁSTICA INTEGRADA, INSTALADO EM LOCAL COM NÍVEL BAIXO DE INTERFERÊNCIAS (NÃO INCLUI FORNECIMENTO). AF_05/2024</v>
          </cell>
          <cell r="C587" t="str">
            <v>M</v>
          </cell>
          <cell r="D587">
            <v>4.49</v>
          </cell>
          <cell r="E587" t="str">
            <v>Assentamento de Tubos de PVC e Metálicos em Redes de Água</v>
          </cell>
          <cell r="F587" t="str">
            <v>SINAPI Jun/26</v>
          </cell>
        </row>
        <row r="588">
          <cell r="A588">
            <v>97127</v>
          </cell>
          <cell r="B588" t="str">
            <v>ASSENTAMENTO DE TUBO DE PVC DEFOFO OU PRFV OU RPVC PARA REDE DE ÁGUA, DN 150 MM, JUNTA ELÁSTICA INTEGRADA, INSTALADO EM LOCAL COM NÍVEL ALTO DE INTERFERÊNCIAS (NÃO INCLUI FORNECIMENTO). AF_05/2024</v>
          </cell>
          <cell r="C588" t="str">
            <v>M</v>
          </cell>
          <cell r="D588">
            <v>7.14</v>
          </cell>
          <cell r="E588" t="str">
            <v>Assentamento de Tubos de PVC e Metálicos em Redes de Água</v>
          </cell>
          <cell r="F588" t="str">
            <v>SINAPI Jun/26</v>
          </cell>
        </row>
        <row r="589">
          <cell r="A589">
            <v>97134</v>
          </cell>
          <cell r="B589" t="str">
            <v>ASSENTAMENTO DE TUBO DE PVC DEFOFO OU PRFV OU RPVC PARA REDE DE ÁGUA, DN 150 MM, JUNTA ELÁSTICA INTEGRADA, INSTALADO EM LOCAL COM NÍVEL BAIXO DE INTERFERÊNCIAS (NÃO INCLUI FORNECIMENTO). AF_05/2024</v>
          </cell>
          <cell r="C589" t="str">
            <v>M</v>
          </cell>
          <cell r="D589">
            <v>5.86</v>
          </cell>
          <cell r="E589" t="str">
            <v>Assentamento de Tubos de PVC e Metálicos em Redes de Água</v>
          </cell>
          <cell r="F589" t="str">
            <v>SINAPI Jun/26</v>
          </cell>
        </row>
        <row r="590">
          <cell r="A590">
            <v>97128</v>
          </cell>
          <cell r="B590" t="str">
            <v>ASSENTAMENTO DE TUBO DE PVC DEFOFO OU PRFV OU RPVC PARA REDE DE ÁGUA, DN 200 MM, JUNTA ELÁSTICA INTEGRADA, INSTALADO EM LOCAL COM NÍVEL ALTO DE INTERFERÊNCIAS (NÃO INCLUI FORNECIMENTO). AF_05/2024</v>
          </cell>
          <cell r="C590" t="str">
            <v>M</v>
          </cell>
          <cell r="D590">
            <v>13.25</v>
          </cell>
          <cell r="E590" t="str">
            <v>Assentamento de Tubos de PVC e Metálicos em Redes de Água</v>
          </cell>
          <cell r="F590" t="str">
            <v>SINAPI Jun/26</v>
          </cell>
        </row>
        <row r="591">
          <cell r="A591">
            <v>97135</v>
          </cell>
          <cell r="B591" t="str">
            <v>ASSENTAMENTO DE TUBO DE PVC DEFOFO OU PRFV OU RPVC PARA REDE DE ÁGUA, DN 200 MM, JUNTA ELÁSTICA INTEGRADA, INSTALADO EM LOCAL COM NÍVEL BAIXO DE INTERFERÊNCIAS (NÃO INCLUI FORNECIMENTO). AF_05/2024</v>
          </cell>
          <cell r="C591" t="str">
            <v>M</v>
          </cell>
          <cell r="D591">
            <v>10.15</v>
          </cell>
          <cell r="E591" t="str">
            <v>Assentamento de Tubos de PVC e Metálicos em Redes de Água</v>
          </cell>
          <cell r="F591" t="str">
            <v>SINAPI Jun/26</v>
          </cell>
        </row>
        <row r="592">
          <cell r="A592">
            <v>97129</v>
          </cell>
          <cell r="B592" t="str">
            <v>ASSENTAMENTO DE TUBO DE PVC DEFOFO OU PRFV OU RPVC PARA REDE DE ÁGUA, DN 250 MM, JUNTA ELÁSTICA INTEGRADA, INSTALADO EM LOCAL COM NÍVEL ALTO DE INTERFERÊNCIAS (NÃO INCLUI FORNECIMENTO). AF_05/2024</v>
          </cell>
          <cell r="C592" t="str">
            <v>M</v>
          </cell>
          <cell r="D592">
            <v>15.7</v>
          </cell>
          <cell r="E592" t="str">
            <v>Assentamento de Tubos de PVC e Metálicos em Redes de Água</v>
          </cell>
          <cell r="F592" t="str">
            <v>SINAPI Jun/26</v>
          </cell>
        </row>
        <row r="593">
          <cell r="A593">
            <v>97136</v>
          </cell>
          <cell r="B593" t="str">
            <v>ASSENTAMENTO DE TUBO DE PVC DEFOFO OU PRFV OU RPVC PARA REDE DE ÁGUA, DN 250 MM, JUNTA ELÁSTICA INTEGRADA, INSTALADO EM LOCAL COM NÍVEL BAIXO DE INTERFERÊNCIAS (NÃO INCLUI FORNECIMENTO). AF_05/2024</v>
          </cell>
          <cell r="C593" t="str">
            <v>M</v>
          </cell>
          <cell r="D593">
            <v>12.02</v>
          </cell>
          <cell r="E593" t="str">
            <v>Assentamento de Tubos de PVC e Metálicos em Redes de Água</v>
          </cell>
          <cell r="F593" t="str">
            <v>SINAPI Jun/26</v>
          </cell>
        </row>
        <row r="594">
          <cell r="A594">
            <v>97130</v>
          </cell>
          <cell r="B594" t="str">
            <v>ASSENTAMENTO DE TUBO DE PVC DEFOFO OU PRFV OU RPVC PARA REDE DE ÁGUA, DN 300 MM, JUNTA ELÁSTICA INTEGRADA, INSTALADO EM LOCAL COM NÍVEL ALTO DE INTERFERÊNCIAS (NÃO INCLUI FORNECIMENTO). AF_05/2024</v>
          </cell>
          <cell r="C594" t="str">
            <v>M</v>
          </cell>
          <cell r="D594">
            <v>18.16</v>
          </cell>
          <cell r="E594" t="str">
            <v>Assentamento de Tubos de PVC e Metálicos em Redes de Água</v>
          </cell>
          <cell r="F594" t="str">
            <v>SINAPI Jun/26</v>
          </cell>
        </row>
        <row r="595">
          <cell r="A595">
            <v>97137</v>
          </cell>
          <cell r="B595" t="str">
            <v>ASSENTAMENTO DE TUBO DE PVC DEFOFO OU PRFV OU RPVC PARA REDE DE ÁGUA, DN 300 MM, JUNTA ELÁSTICA INTEGRADA, INSTALADO EM LOCAL COM NÍVEL BAIXO DE INTERFERÊNCIAS (NÃO INCLUI FORNECIMENTO). AF_05/2024</v>
          </cell>
          <cell r="C595" t="str">
            <v>M</v>
          </cell>
          <cell r="D595">
            <v>13.9</v>
          </cell>
          <cell r="E595" t="str">
            <v>Assentamento de Tubos de PVC e Metálicos em Redes de Água</v>
          </cell>
          <cell r="F595" t="str">
            <v>SINAPI Jun/26</v>
          </cell>
        </row>
        <row r="596">
          <cell r="A596">
            <v>97131</v>
          </cell>
          <cell r="B596" t="str">
            <v>ASSENTAMENTO DE TUBO DE PVC DEFOFO OU PRFV OU RPVC PARA REDE DE ÁGUA, DN 350 MM, JUNTA ELÁSTICA INTEGRADA, INSTALADO EM LOCAL COM NÍVEL ALTO DE INTERFERÊNCIAS (NÃO INCLUI FORNECIMENTO). AF_05/2024</v>
          </cell>
          <cell r="C596" t="str">
            <v>M</v>
          </cell>
          <cell r="D596">
            <v>20.59</v>
          </cell>
          <cell r="E596" t="str">
            <v>Assentamento de Tubos de PVC e Metálicos em Redes de Água</v>
          </cell>
          <cell r="F596" t="str">
            <v>SINAPI Jun/26</v>
          </cell>
        </row>
        <row r="597">
          <cell r="A597">
            <v>97138</v>
          </cell>
          <cell r="B597" t="str">
            <v>ASSENTAMENTO DE TUBO DE PVC DEFOFO OU PRFV OU RPVC PARA REDE DE ÁGUA, DN 350 MM, JUNTA ELÁSTICA INTEGRADA, INSTALADO EM LOCAL COM NÍVEL BAIXO DE INTERFERÊNCIAS (NÃO INCLUI FORNECIMENTO). AF_05/2024</v>
          </cell>
          <cell r="C597" t="str">
            <v>M</v>
          </cell>
          <cell r="D597">
            <v>15.79</v>
          </cell>
          <cell r="E597" t="str">
            <v>Assentamento de Tubos de PVC e Metálicos em Redes de Água</v>
          </cell>
          <cell r="F597" t="str">
            <v>SINAPI Jun/26</v>
          </cell>
        </row>
        <row r="598">
          <cell r="A598">
            <v>97132</v>
          </cell>
          <cell r="B598" t="str">
            <v>ASSENTAMENTO DE TUBO DE PVC DEFOFO OU PRFV OU RPVC PARA REDE DE ÁGUA, DN 400 MM, JUNTA ELÁSTICA INTEGRADA, INSTALADO EM LOCAL COM NÍVEL ALTO DE INTERFERÊNCIAS (NÃO INCLUI FORNECIMENTO). AF_05/2024</v>
          </cell>
          <cell r="C598" t="str">
            <v>M</v>
          </cell>
          <cell r="D598">
            <v>23.05</v>
          </cell>
          <cell r="E598" t="str">
            <v>Assentamento de Tubos de PVC e Metálicos em Redes de Água</v>
          </cell>
          <cell r="F598" t="str">
            <v>SINAPI Jun/26</v>
          </cell>
        </row>
        <row r="599">
          <cell r="A599">
            <v>97139</v>
          </cell>
          <cell r="B599" t="str">
            <v>ASSENTAMENTO DE TUBO DE PVC DEFOFO OU PRFV OU RPVC PARA REDE DE ÁGUA, DN 400 MM, JUNTA ELÁSTICA INTEGRADA, INSTALADO EM LOCAL COM NÍVEL BAIXO DE INTERFERÊNCIAS (NÃO INCLUI FORNECIMENTO). AF_05/2024</v>
          </cell>
          <cell r="C599" t="str">
            <v>M</v>
          </cell>
          <cell r="D599">
            <v>17.68</v>
          </cell>
          <cell r="E599" t="str">
            <v>Assentamento de Tubos de PVC e Metálicos em Redes de Água</v>
          </cell>
          <cell r="F599" t="str">
            <v>SINAPI Jun/26</v>
          </cell>
        </row>
        <row r="600">
          <cell r="A600">
            <v>97133</v>
          </cell>
          <cell r="B600" t="str">
            <v>ASSENTAMENTO DE TUBO DE PVC DEFOFO OU PRFV OU RPVC PARA REDE DE ÁGUA, DN 500 MM, JUNTA ELÁSTICA INTEGRADA, INSTALADO EM LOCAL COM NÍVEL ALTO DE INTERFERÊNCIAS (NÃO INCLUI FORNECIMENTO). AF_05/2024</v>
          </cell>
          <cell r="C600" t="str">
            <v>M</v>
          </cell>
          <cell r="D600">
            <v>27.95</v>
          </cell>
          <cell r="E600" t="str">
            <v>Assentamento de Tubos de PVC e Metálicos em Redes de Água</v>
          </cell>
          <cell r="F600" t="str">
            <v>SINAPI Jun/26</v>
          </cell>
        </row>
        <row r="601">
          <cell r="A601">
            <v>97140</v>
          </cell>
          <cell r="B601" t="str">
            <v>ASSENTAMENTO DE TUBO DE PVC DEFOFO OU PRFV OU RPVC PARA REDE DE ÁGUA, DN 500 MM, JUNTA ELÁSTICA INTEGRADA, INSTALADO EM LOCAL COM NÍVEL BAIXO DE INTERFERÊNCIAS (NÃO INCLUI FORNECIMENTO). AF_05/2024</v>
          </cell>
          <cell r="C601" t="str">
            <v>M</v>
          </cell>
          <cell r="D601">
            <v>21.43</v>
          </cell>
          <cell r="E601" t="str">
            <v>Assentamento de Tubos de PVC e Metálicos em Redes de Água</v>
          </cell>
          <cell r="F601" t="str">
            <v>SINAPI Jun/26</v>
          </cell>
        </row>
        <row r="602">
          <cell r="A602">
            <v>97123</v>
          </cell>
          <cell r="B602" t="str">
            <v>ASSENTAMENTO DE TUBO DE PVC PBA PARA REDE DE ÁGUA, DN 100 MM, JUNTA ELÁSTICA INTEGRADA, INSTALADO EM LOCAL COM NÍVEL ALTO DE INTERFERÊNCIAS (NÃO INCLUI FORNECIMENTO). AF_05/2024</v>
          </cell>
          <cell r="C602" t="str">
            <v>M</v>
          </cell>
          <cell r="D602">
            <v>5.91</v>
          </cell>
          <cell r="E602" t="str">
            <v>Assentamento de Tubos de PVC e Metálicos em Redes de Água</v>
          </cell>
          <cell r="F602" t="str">
            <v>SINAPI Jun/26</v>
          </cell>
        </row>
        <row r="603">
          <cell r="A603">
            <v>97126</v>
          </cell>
          <cell r="B603" t="str">
            <v>ASSENTAMENTO DE TUBO DE PVC PBA PARA REDE DE ÁGUA, DN 100 MM, JUNTA ELÁSTICA INTEGRADA, INSTALADO EM LOCAL COM NÍVEL BAIXO DE INTERFERÊNCIAS (NÃO INCLUI FORNECIMENTO). AF_05/2024</v>
          </cell>
          <cell r="C603" t="str">
            <v>M</v>
          </cell>
          <cell r="D603">
            <v>4.84</v>
          </cell>
          <cell r="E603" t="str">
            <v>Assentamento de Tubos de PVC e Metálicos em Redes de Água</v>
          </cell>
          <cell r="F603" t="str">
            <v>SINAPI Jun/26</v>
          </cell>
        </row>
        <row r="604">
          <cell r="A604">
            <v>105308</v>
          </cell>
          <cell r="B604" t="str">
            <v>ASSENTAMENTO DE TUBO DE PVC PBA PARA REDE DE ÁGUA, DN 125, JUNTA ELÁSTICA INTEGRADA, INSTALADO EM LOCAL COM NÍVEL ALTO DE INTERFERÊNCIAS (NÃO INCLUI FORNECIMENTO). AF_05/2024</v>
          </cell>
          <cell r="C604" t="str">
            <v>M</v>
          </cell>
          <cell r="D604">
            <v>6.78</v>
          </cell>
          <cell r="E604" t="str">
            <v>Assentamento de Tubos de PVC e Metálicos em Redes de Água</v>
          </cell>
          <cell r="F604" t="str">
            <v>SINAPI Jun/26</v>
          </cell>
        </row>
        <row r="605">
          <cell r="A605">
            <v>105312</v>
          </cell>
          <cell r="B605" t="str">
            <v>ASSENTAMENTO DE TUBO DE PVC PBA PARA REDE DE ÁGUA, DN 125, JUNTA ELÁSTICA INTEGRADA, INSTALADO EM LOCAL COM NÍVEL BAIXO DE INTERFERÊNCIAS (NÃO INCLUI FORNECIMENTO). AF_05/2024</v>
          </cell>
          <cell r="C605" t="str">
            <v>M</v>
          </cell>
          <cell r="D605">
            <v>5.58</v>
          </cell>
          <cell r="E605" t="str">
            <v>Assentamento de Tubos de PVC e Metálicos em Redes de Água</v>
          </cell>
          <cell r="F605" t="str">
            <v>SINAPI Jun/26</v>
          </cell>
        </row>
        <row r="606">
          <cell r="A606">
            <v>105309</v>
          </cell>
          <cell r="B606" t="str">
            <v>ASSENTAMENTO DE TUBO DE PVC PBA PARA REDE DE ÁGUA, DN 140, JUNTA ELÁSTICA INTEGRADA, INSTALADO EM LOCAL COM NÍVEL ALTO DE INTERFERÊNCIAS (NÃO INCLUI FORNECIMENTO). AF_05/2024</v>
          </cell>
          <cell r="C606" t="str">
            <v>M</v>
          </cell>
          <cell r="D606">
            <v>7.29</v>
          </cell>
          <cell r="E606" t="str">
            <v>Assentamento de Tubos de PVC e Metálicos em Redes de Água</v>
          </cell>
          <cell r="F606" t="str">
            <v>SINAPI Jun/26</v>
          </cell>
        </row>
        <row r="607">
          <cell r="A607">
            <v>105313</v>
          </cell>
          <cell r="B607" t="str">
            <v>ASSENTAMENTO DE TUBO DE PVC PBA PARA REDE DE ÁGUA, DN 140, JUNTA ELÁSTICA INTEGRADA, INSTALADO EM LOCAL COM NÍVEL BAIXO DE INTERFERÊNCIAS (NÃO INCLUI FORNECIMENTO). AF_05/2024</v>
          </cell>
          <cell r="C607" t="str">
            <v>M</v>
          </cell>
          <cell r="D607">
            <v>5.99</v>
          </cell>
          <cell r="E607" t="str">
            <v>Assentamento de Tubos de PVC e Metálicos em Redes de Água</v>
          </cell>
          <cell r="F607" t="str">
            <v>SINAPI Jun/26</v>
          </cell>
        </row>
        <row r="608">
          <cell r="A608">
            <v>105310</v>
          </cell>
          <cell r="B608" t="str">
            <v>ASSENTAMENTO DE TUBO DE PVC PBA PARA REDE DE ÁGUA, DN 180, JUNTA ELÁSTICA INTEGRADA, INSTALADO EM LOCAL COM NÍVEL ALTO DE INTERFERÊNCIAS (NÃO INCLUI FORNECIMENTO). AF_05/2024</v>
          </cell>
          <cell r="C608" t="str">
            <v>M</v>
          </cell>
          <cell r="D608">
            <v>8.58</v>
          </cell>
          <cell r="E608" t="str">
            <v>Assentamento de Tubos de PVC e Metálicos em Redes de Água</v>
          </cell>
          <cell r="F608" t="str">
            <v>SINAPI Jun/26</v>
          </cell>
        </row>
        <row r="609">
          <cell r="A609">
            <v>105314</v>
          </cell>
          <cell r="B609" t="str">
            <v>ASSENTAMENTO DE TUBO DE PVC PBA PARA REDE DE ÁGUA, DN 180, JUNTA ELÁSTICA INTEGRADA, INSTALADO EM LOCAL COM NÍVEL BAIXO DE INTERFERÊNCIAS (NÃO INCLUI FORNECIMENTO). AF_05/2024</v>
          </cell>
          <cell r="C609" t="str">
            <v>M</v>
          </cell>
          <cell r="D609">
            <v>7.06</v>
          </cell>
          <cell r="E609" t="str">
            <v>Assentamento de Tubos de PVC e Metálicos em Redes de Água</v>
          </cell>
          <cell r="F609" t="str">
            <v>SINAPI Jun/26</v>
          </cell>
        </row>
        <row r="610">
          <cell r="A610">
            <v>97121</v>
          </cell>
          <cell r="B610" t="str">
            <v>ASSENTAMENTO DE TUBO DE PVC PBA PARA REDE DE ÁGUA, DN 50 MM, JUNTA ELÁSTICA INTEGRADA, INSTALADO EM LOCAL COM NÍVEL ALTO DE INTERFERÊNCIAS (NÃO INCLUI FORNECIMENTO). AF_05/2024</v>
          </cell>
          <cell r="C610" t="str">
            <v>M</v>
          </cell>
          <cell r="D610">
            <v>4.26</v>
          </cell>
          <cell r="E610" t="str">
            <v>Assentamento de Tubos de PVC e Metálicos em Redes de Água</v>
          </cell>
          <cell r="F610" t="str">
            <v>SINAPI Jun/26</v>
          </cell>
        </row>
        <row r="611">
          <cell r="A611">
            <v>97124</v>
          </cell>
          <cell r="B611" t="str">
            <v>ASSENTAMENTO DE TUBO DE PVC PBA PARA REDE DE ÁGUA, DN 50 MM, JUNTA ELÁSTICA INTEGRADA, INSTALADO EM LOCAL COM NÍVEL BAIXO DE INTERFERÊNCIAS (NÃO INCLUI FORNECIMENTO). AF_05/2024</v>
          </cell>
          <cell r="C611" t="str">
            <v>M</v>
          </cell>
          <cell r="D611">
            <v>3.48</v>
          </cell>
          <cell r="E611" t="str">
            <v>Assentamento de Tubos de PVC e Metálicos em Redes de Água</v>
          </cell>
          <cell r="F611" t="str">
            <v>SINAPI Jun/26</v>
          </cell>
        </row>
        <row r="612">
          <cell r="A612">
            <v>97122</v>
          </cell>
          <cell r="B612" t="str">
            <v>ASSENTAMENTO DE TUBO DE PVC PBA PARA REDE DE ÁGUA, DN 75 MM, JUNTA ELÁSTICA INTEGRADA, INSTALADO EM LOCAL COM NÍVEL ALTO DE INTERFERÊNCIAS (NÃO INCLUI FORNECIMENTO). AF_05/2024</v>
          </cell>
          <cell r="C612" t="str">
            <v>M</v>
          </cell>
          <cell r="D612">
            <v>5.1100000000000003</v>
          </cell>
          <cell r="E612" t="str">
            <v>Assentamento de Tubos de PVC e Metálicos em Redes de Água</v>
          </cell>
          <cell r="F612" t="str">
            <v>SINAPI Jun/26</v>
          </cell>
        </row>
        <row r="613">
          <cell r="A613">
            <v>97125</v>
          </cell>
          <cell r="B613" t="str">
            <v>ASSENTAMENTO DE TUBO DE PVC PBA PARA REDE DE ÁGUA, DN 75 MM, JUNTA ELÁSTICA INTEGRADA, INSTALADO EM LOCAL COM NÍVEL BAIXO DE INTERFERÊNCIAS (NÃO INCLUI FORNECIMENTO). AF_05/2024</v>
          </cell>
          <cell r="C613" t="str">
            <v>M</v>
          </cell>
          <cell r="D613">
            <v>4.18</v>
          </cell>
          <cell r="E613" t="str">
            <v>Assentamento de Tubos de PVC e Metálicos em Redes de Água</v>
          </cell>
          <cell r="F613" t="str">
            <v>SINAPI Jun/26</v>
          </cell>
        </row>
        <row r="614">
          <cell r="A614">
            <v>105296</v>
          </cell>
          <cell r="B614" t="str">
            <v>ASSENTAMENTO E FORNECIMENTO DE CURVA PVC PBA, JE, PB, 45 GRAUS, DN 100 / DE 110 MM, PARA REDE AGUA, JUNTA ELÁSTICA INTEGRADA, INSTALADO EM LOCAL COM NÍVEL ALTO DE INTERFERÊNCIAS (INCLUI FORNECIMENTO). AF_05/2024</v>
          </cell>
          <cell r="C614" t="str">
            <v>UN</v>
          </cell>
          <cell r="D614">
            <v>187.26</v>
          </cell>
          <cell r="E614" t="str">
            <v>Assentamento de Tubos de PVC e Metálicos em Redes de Água</v>
          </cell>
          <cell r="F614" t="str">
            <v>SINAPI Jun/26</v>
          </cell>
        </row>
        <row r="615">
          <cell r="A615">
            <v>105374</v>
          </cell>
          <cell r="B615" t="str">
            <v>ASSENTAMENTO E FORNECIMENTO DE CURVA PVC PBA, JE, PB, 45 GRAUS, DN 100 / DE 110 MM, PARA REDE AGUA, JUNTA ELÁSTICA INTEGRADA, INSTALADO EM LOCAL COM NÍVEL BAIXO DE INTERFERÊNCIAS (INCLUI FORNECIMENTO). AF_05/2024</v>
          </cell>
          <cell r="C615" t="str">
            <v>UN</v>
          </cell>
          <cell r="D615">
            <v>180.78</v>
          </cell>
          <cell r="E615" t="str">
            <v>Assentamento de Tubos de PVC e Metálicos em Redes de Água</v>
          </cell>
          <cell r="F615" t="str">
            <v>SINAPI Jun/26</v>
          </cell>
        </row>
        <row r="616">
          <cell r="A616">
            <v>105292</v>
          </cell>
          <cell r="B616" t="str">
            <v>ASSENTAMENTO E FORNECIMENTO DE CURVA PVC PBA, JE, PB, 45 GRAUS, DN 50 / DE 60 MM, PARA REDE AGUA, JUNTA ELÁSTICA INTEGRADA, INSTALADO EM LOCAL COM NÍVEL ALTO DE INTERFERÊNCIAS (INCLUI FORNECIMENTO). AF_05/2024</v>
          </cell>
          <cell r="C616" t="str">
            <v>UN</v>
          </cell>
          <cell r="D616">
            <v>58.92</v>
          </cell>
          <cell r="E616" t="str">
            <v>Assentamento de Tubos de PVC e Metálicos em Redes de Água</v>
          </cell>
          <cell r="F616" t="str">
            <v>SINAPI Jun/26</v>
          </cell>
        </row>
        <row r="617">
          <cell r="A617">
            <v>105293</v>
          </cell>
          <cell r="B617" t="str">
            <v>ASSENTAMENTO E FORNECIMENTO DE CURVA PVC PBA, JE, PB, 45 GRAUS, DN 50 / DE 60 MM, PARA REDE AGUA, JUNTA ELÁSTICA INTEGRADA, INSTALADO EM LOCAL COM NÍVEL BAIXO DE INTERFERÊNCIAS (INCLUI FORNECIMENTO). AF_05/2024</v>
          </cell>
          <cell r="C617" t="str">
            <v>UN</v>
          </cell>
          <cell r="D617">
            <v>54.17</v>
          </cell>
          <cell r="E617" t="str">
            <v>Assentamento de Tubos de PVC e Metálicos em Redes de Água</v>
          </cell>
          <cell r="F617" t="str">
            <v>SINAPI Jun/26</v>
          </cell>
        </row>
        <row r="618">
          <cell r="A618">
            <v>105294</v>
          </cell>
          <cell r="B618" t="str">
            <v>ASSENTAMENTO E FORNECIMENTO DE CURVA PVC PBA, JE, PB, 45 GRAUS, DN 75 / DE 85 MM, PARA REDE AGUA, JUNTA ELÁSTICA INTEGRADA, INSTALADO EM LOCAL COM NÍVEL ALTO DE INTERFERÊNCIAS (INCLUI FORNECIMENTO). AF_05/2024</v>
          </cell>
          <cell r="C618" t="str">
            <v>UN</v>
          </cell>
          <cell r="D618">
            <v>112.52</v>
          </cell>
          <cell r="E618" t="str">
            <v>Assentamento de Tubos de PVC e Metálicos em Redes de Água</v>
          </cell>
          <cell r="F618" t="str">
            <v>SINAPI Jun/26</v>
          </cell>
        </row>
        <row r="619">
          <cell r="A619">
            <v>105295</v>
          </cell>
          <cell r="B619" t="str">
            <v>ASSENTAMENTO E FORNECIMENTO DE CURVA PVC PBA, JE, PB, 45 GRAUS, DN 75 / DE 85 MM, PARA REDE AGUA, JUNTA ELÁSTICA INTEGRADA, INSTALADO EM LOCAL COM NÍVEL BAIXO DE INTERFERÊNCIAS (INCLUI FORNECIMENTO). AF_05/2024</v>
          </cell>
          <cell r="C619" t="str">
            <v>UN</v>
          </cell>
          <cell r="D619">
            <v>106.9</v>
          </cell>
          <cell r="E619" t="str">
            <v>Assentamento de Tubos de PVC e Metálicos em Redes de Água</v>
          </cell>
          <cell r="F619" t="str">
            <v>SINAPI Jun/26</v>
          </cell>
        </row>
        <row r="620">
          <cell r="A620">
            <v>105290</v>
          </cell>
          <cell r="B620" t="str">
            <v>ASSENTAMENTO E FORNECIMENTO DE LUVA SIMPLES, PVC PBA, JE, DN 100 / DE 110 MM, PARA REDE AGUA, JUNTA ELÁSTICA INTEGRADA, INSTALADO EM LOCAL COM NÍVEL ALTO DE INTERFERÊNCIAS (INCLUI FORNECIMENTO). AF_05/2024</v>
          </cell>
          <cell r="C620" t="str">
            <v>UN</v>
          </cell>
          <cell r="D620">
            <v>74.849999999999994</v>
          </cell>
          <cell r="E620" t="str">
            <v>Assentamento de Tubos de PVC e Metálicos em Redes de Água</v>
          </cell>
          <cell r="F620" t="str">
            <v>SINAPI Jun/26</v>
          </cell>
        </row>
        <row r="621">
          <cell r="A621">
            <v>105291</v>
          </cell>
          <cell r="B621" t="str">
            <v>ASSENTAMENTO E FORNECIMENTO DE LUVA SIMPLES, PVC PBA, JE, DN 100 / DE 110 MM, PARA REDE AGUA, JUNTA ELÁSTICA INTEGRADA, INSTALADO EM LOCAL COM NÍVEL BAIXO DE INTERFERÊNCIAS (INCLUI FORNECIMENTO). AF_05/2024</v>
          </cell>
          <cell r="C621" t="str">
            <v>UN</v>
          </cell>
          <cell r="D621">
            <v>70.53</v>
          </cell>
          <cell r="E621" t="str">
            <v>Assentamento de Tubos de PVC e Metálicos em Redes de Água</v>
          </cell>
          <cell r="F621" t="str">
            <v>SINAPI Jun/26</v>
          </cell>
        </row>
        <row r="622">
          <cell r="A622">
            <v>105286</v>
          </cell>
          <cell r="B622" t="str">
            <v>ASSENTAMENTO E FORNECIMENTO DE LUVA SIMPLES, PVC PBA, JE, DN 50 / DE 60 MM, PARA REDE AGUA, JUNTA ELÁSTICA INTEGRADA, INSTALADO EM LOCAL COM NÍVEL ALTO DE INTERFERÊNCIAS (INCLUI FORNECIMENTO). AF_05/2024</v>
          </cell>
          <cell r="C622" t="str">
            <v>UN</v>
          </cell>
          <cell r="D622">
            <v>35.89</v>
          </cell>
          <cell r="E622" t="str">
            <v>Assentamento de Tubos de PVC e Metálicos em Redes de Água</v>
          </cell>
          <cell r="F622" t="str">
            <v>SINAPI Jun/26</v>
          </cell>
        </row>
        <row r="623">
          <cell r="A623">
            <v>105287</v>
          </cell>
          <cell r="B623" t="str">
            <v>ASSENTAMENTO E FORNECIMENTO DE LUVA SIMPLES, PVC PBA, JE, DN 50 / DE 60 MM, PARA REDE AGUA, JUNTA ELÁSTICA INTEGRADA, INSTALADO EM LOCAL COM NÍVEL BAIXO DE INTERFERÊNCIAS (INCLUI FORNECIMENTO). AF_05/2024</v>
          </cell>
          <cell r="C623" t="str">
            <v>UN</v>
          </cell>
          <cell r="D623">
            <v>32.72</v>
          </cell>
          <cell r="E623" t="str">
            <v>Assentamento de Tubos de PVC e Metálicos em Redes de Água</v>
          </cell>
          <cell r="F623" t="str">
            <v>SINAPI Jun/26</v>
          </cell>
        </row>
        <row r="624">
          <cell r="A624">
            <v>105288</v>
          </cell>
          <cell r="B624" t="str">
            <v>ASSENTAMENTO E FORNECIMENTO DE LUVA SIMPLES, PVC PBA, JE, DN 75 / DE 85 MM, PARA REDE AGUA, JUNTA ELÁSTICA INTEGRADA, INSTALADO EM LOCAL COM NÍVEL ALTO DE INTERFERÊNCIAS (INCLUI FORNECIMENTO). AF_05/2024</v>
          </cell>
          <cell r="C624" t="str">
            <v>UN</v>
          </cell>
          <cell r="D624">
            <v>56.57</v>
          </cell>
          <cell r="E624" t="str">
            <v>Assentamento de Tubos de PVC e Metálicos em Redes de Água</v>
          </cell>
          <cell r="F624" t="str">
            <v>SINAPI Jun/26</v>
          </cell>
        </row>
        <row r="625">
          <cell r="A625">
            <v>105289</v>
          </cell>
          <cell r="B625" t="str">
            <v>ASSENTAMENTO E FORNECIMENTO DE LUVA SIMPLES, PVC PBA, JE, DN 75 / DE 85 MM, PARA REDE AGUA, JUNTA ELÁSTICA INTEGRADA, INSTALADO EM LOCAL COM NÍVEL BAIXO DE INTERFERÊNCIAS (INCLUI FORNECIMENTO). AF_05/2024</v>
          </cell>
          <cell r="C625" t="str">
            <v>UN</v>
          </cell>
          <cell r="D625">
            <v>52.83</v>
          </cell>
          <cell r="E625" t="str">
            <v>Assentamento de Tubos de PVC e Metálicos em Redes de Água</v>
          </cell>
          <cell r="F625" t="str">
            <v>SINAPI Jun/26</v>
          </cell>
        </row>
        <row r="626">
          <cell r="A626">
            <v>105375</v>
          </cell>
          <cell r="B626" t="str">
            <v>ASSENTAMENTO E FORNECIMENTO DE TE DE REDUCAO, PVC PBA, BBB, JE, DN 100 X 50 / DE 110 X 60 MM, PARA REDE AGUA, JUNTA ELÁSTICA INTEGRADA, INSTALADO EM LOCAL COM NÍVEL ALTO DE INTERFERÊNCIAS (INCLUI FORNECIMENTO). AF_05/2024</v>
          </cell>
          <cell r="C626" t="str">
            <v>UN</v>
          </cell>
          <cell r="D626">
            <v>151.38</v>
          </cell>
          <cell r="E626" t="str">
            <v>Assentamento de Tubos de PVC e Metálicos em Redes de Água</v>
          </cell>
          <cell r="F626" t="str">
            <v>SINAPI Jun/26</v>
          </cell>
        </row>
        <row r="627">
          <cell r="A627">
            <v>105376</v>
          </cell>
          <cell r="B627" t="str">
            <v>ASSENTAMENTO E FORNECIMENTO DE TE DE REDUCAO, PVC PBA, BBB, JE, DN 100 X 50 / DE 110 X 60 MM, PARA REDE AGUA, JUNTA ELÁSTICA INTEGRADA, INSTALADO EM LOCAL COM NÍVEL BAIXO DE INTERFERÊNCIAS (INCLUI FORNECIMENTO). AF_05/2024</v>
          </cell>
          <cell r="C627" t="str">
            <v>UN</v>
          </cell>
          <cell r="D627">
            <v>142.74</v>
          </cell>
          <cell r="E627" t="str">
            <v>Assentamento de Tubos de PVC e Metálicos em Redes de Água</v>
          </cell>
          <cell r="F627" t="str">
            <v>SINAPI Jun/26</v>
          </cell>
        </row>
        <row r="628">
          <cell r="A628">
            <v>105331</v>
          </cell>
          <cell r="B628" t="str">
            <v>ASSENTAMENTO E FORNECIMENTO DE TUBO DE PVC DEFOFO OU PRFV OU RPVC PARA REDE DE ÁGUA, DN 100, JUNTA ELÁSTICA INTEGRADA, INSTALADO EM LOCAL COM NÍVEL ALTO DE INTERFERÊNCIAS (INCLUI FORNECIMENTO). AF_05/2024</v>
          </cell>
          <cell r="C628" t="str">
            <v>M</v>
          </cell>
          <cell r="D628">
            <v>59.05</v>
          </cell>
          <cell r="E628" t="str">
            <v>Assentamento de Tubos de PVC e Metálicos em Redes de Água</v>
          </cell>
          <cell r="F628" t="str">
            <v>SINAPI Jun/26</v>
          </cell>
        </row>
        <row r="629">
          <cell r="A629">
            <v>105332</v>
          </cell>
          <cell r="B629" t="str">
            <v>ASSENTAMENTO E FORNECIMENTO DE TUBO DE PVC DEFOFO OU PRFV OU RPVC PARA REDE DE ÁGUA, DN 100, JUNTA ELÁSTICA INTEGRADA, INSTALADO EM LOCAL COM NÍVEL BAIXO DE INTERFERÊNCIAS (INCLUI FORNECIMENTO). AF_05/2024</v>
          </cell>
          <cell r="C629" t="str">
            <v>M</v>
          </cell>
          <cell r="D629">
            <v>58.06</v>
          </cell>
          <cell r="E629" t="str">
            <v>Assentamento de Tubos de PVC e Metálicos em Redes de Água</v>
          </cell>
          <cell r="F629" t="str">
            <v>SINAPI Jun/26</v>
          </cell>
        </row>
        <row r="630">
          <cell r="A630">
            <v>105333</v>
          </cell>
          <cell r="B630" t="str">
            <v>ASSENTAMENTO E FORNECIMENTO DE TUBO DE PVC DEFOFO PARA REDE DE ÁGUA, DN 200, JUNTA ELÁSTICA INTEGRADA, INSTALADO EM LOCAL COM NÍVEL ALTO DE INTERFERÊNCIAS (INCLUI FORNECIMENTO). AF_05/2024</v>
          </cell>
          <cell r="C630" t="str">
            <v>M</v>
          </cell>
          <cell r="D630">
            <v>257.61</v>
          </cell>
          <cell r="E630" t="str">
            <v>Assentamento de Tubos de PVC e Metálicos em Redes de Água</v>
          </cell>
          <cell r="F630" t="str">
            <v>SINAPI Jun/26</v>
          </cell>
        </row>
        <row r="631">
          <cell r="A631">
            <v>105334</v>
          </cell>
          <cell r="B631" t="str">
            <v>ASSENTAMENTO E FORNECIMENTO DE TUBO DE PVC DEFOFO PARA REDE DE ÁGUA, DN 200, JUNTA ELÁSTICA INTEGRADA, INSTALADO EM LOCAL COM NÍVEL BAIXO DE INTERFERÊNCIAS (INCLUI FORNECIMENTO). AF_05/2024</v>
          </cell>
          <cell r="C631" t="str">
            <v>M</v>
          </cell>
          <cell r="D631">
            <v>254.51</v>
          </cell>
          <cell r="E631" t="str">
            <v>Assentamento de Tubos de PVC e Metálicos em Redes de Água</v>
          </cell>
          <cell r="F631" t="str">
            <v>SINAPI Jun/26</v>
          </cell>
        </row>
        <row r="632">
          <cell r="A632">
            <v>105335</v>
          </cell>
          <cell r="B632" t="str">
            <v>ASSENTAMENTO E FORNECIMENTO DE TUBO DE PVC DEFOFO PARA REDE DE ÁGUA, DN 250, JUNTA ELÁSTICA INTEGRADA, INSTALADO EM LOCAL COM NÍVEL ALTO DE INTERFERÊNCIAS (INCLUI FORNECIMENTO). AF_05/2024</v>
          </cell>
          <cell r="C632" t="str">
            <v>M</v>
          </cell>
          <cell r="D632">
            <v>387.7</v>
          </cell>
          <cell r="E632" t="str">
            <v>Assentamento de Tubos de PVC e Metálicos em Redes de Água</v>
          </cell>
          <cell r="F632" t="str">
            <v>SINAPI Jun/26</v>
          </cell>
        </row>
        <row r="633">
          <cell r="A633">
            <v>105336</v>
          </cell>
          <cell r="B633" t="str">
            <v>ASSENTAMENTO E FORNECIMENTO DE TUBO DE PVC DEFOFO PARA REDE DE ÁGUA, DN 250, JUNTA ELÁSTICA INTEGRADA, INSTALADO EM LOCAL COM NÍVEL BAIXO DE INTERFERÊNCIAS (INCLUI FORNECIMENTO). AF_05/2024</v>
          </cell>
          <cell r="C633" t="str">
            <v>M</v>
          </cell>
          <cell r="D633">
            <v>384.02</v>
          </cell>
          <cell r="E633" t="str">
            <v>Assentamento de Tubos de PVC e Metálicos em Redes de Água</v>
          </cell>
          <cell r="F633" t="str">
            <v>SINAPI Jun/26</v>
          </cell>
        </row>
        <row r="634">
          <cell r="A634">
            <v>105337</v>
          </cell>
          <cell r="B634" t="str">
            <v>ASSENTAMENTO E FORNECIMENTO DE TUBO DE PVC DEFOFO PARA REDE DE ÁGUA, DN 300, JUNTA ELÁSTICA INTEGRADA, INSTALADO EM LOCAL COM NÍVEL ALTO DE INTERFERÊNCIAS (INCLUI FORNECIMENTO). AF_05/2024</v>
          </cell>
          <cell r="C634" t="str">
            <v>M</v>
          </cell>
          <cell r="D634">
            <v>546.41</v>
          </cell>
          <cell r="E634" t="str">
            <v>Assentamento de Tubos de PVC e Metálicos em Redes de Água</v>
          </cell>
          <cell r="F634" t="str">
            <v>SINAPI Jun/26</v>
          </cell>
        </row>
        <row r="635">
          <cell r="A635">
            <v>105338</v>
          </cell>
          <cell r="B635" t="str">
            <v>ASSENTAMENTO E FORNECIMENTO DE TUBO DE PVC DEFOFO PARA REDE DE ÁGUA, DN 300, JUNTA ELÁSTICA INTEGRADA, INSTALADO EM LOCAL COM NÍVEL BAIXO DE INTERFERÊNCIAS (INCLUI FORNECIMENTO). AF_05/2024</v>
          </cell>
          <cell r="C635" t="str">
            <v>M</v>
          </cell>
          <cell r="D635">
            <v>542.15</v>
          </cell>
          <cell r="E635" t="str">
            <v>Assentamento de Tubos de PVC e Metálicos em Redes de Água</v>
          </cell>
          <cell r="F635" t="str">
            <v>SINAPI Jun/26</v>
          </cell>
        </row>
        <row r="636">
          <cell r="A636">
            <v>106108</v>
          </cell>
          <cell r="B636" t="str">
            <v>ASSENTAMENTO E FORNECIMENTO DE TUBO DE PVC PBA PARA REDE DE ÁGUA, DN 100, JUNTA ELÁSTICA INTEGRADA, INSTALADO EM LOCAL COM NÍVEL ALTO DE INTERFERÊNCIAS (INCLUI FORNECIMENTO). AF_05/2024</v>
          </cell>
          <cell r="C636" t="str">
            <v>M</v>
          </cell>
          <cell r="D636">
            <v>82.93</v>
          </cell>
          <cell r="E636" t="str">
            <v>Assentamento de Tubos de PVC e Metálicos em Redes de Água</v>
          </cell>
          <cell r="F636" t="str">
            <v>SINAPI Jun/26</v>
          </cell>
        </row>
        <row r="637">
          <cell r="A637">
            <v>106109</v>
          </cell>
          <cell r="B637" t="str">
            <v>ASSENTAMENTO E FORNECIMENTO DE TUBO DE PVC PBA PARA REDE DE ÁGUA, DN 100, JUNTA ELÁSTICA INTEGRADA, INSTALADO EM LOCAL COM NÍVEL BAIXO DE INTERFERÊNCIAS (INCLUI FORNECIMENTO). AF_05/2024</v>
          </cell>
          <cell r="C637" t="str">
            <v>M</v>
          </cell>
          <cell r="D637">
            <v>81.86</v>
          </cell>
          <cell r="E637" t="str">
            <v>Assentamento de Tubos de PVC e Metálicos em Redes de Água</v>
          </cell>
          <cell r="F637" t="str">
            <v>SINAPI Jun/26</v>
          </cell>
        </row>
        <row r="638">
          <cell r="A638">
            <v>106104</v>
          </cell>
          <cell r="B638" t="str">
            <v>ASSENTAMENTO E FORNECIMENTO DE TUBO DE PVC PBA PARA REDE DE ÁGUA, DN 50, JUNTA ELÁSTICA INTEGRADA, INSTALADO EM LOCAL COM NÍVEL ALTO DE INTERFERÊNCIAS (INCLUI FORNECIMENTO). AF_05/2024</v>
          </cell>
          <cell r="C638" t="str">
            <v>M</v>
          </cell>
          <cell r="D638">
            <v>27.73</v>
          </cell>
          <cell r="E638" t="str">
            <v>Assentamento de Tubos de PVC e Metálicos em Redes de Água</v>
          </cell>
          <cell r="F638" t="str">
            <v>SINAPI Jun/26</v>
          </cell>
        </row>
        <row r="639">
          <cell r="A639">
            <v>106105</v>
          </cell>
          <cell r="B639" t="str">
            <v>ASSENTAMENTO E FORNECIMENTO DE TUBO DE PVC PBA PARA REDE DE ÁGUA, DN 50, JUNTA ELÁSTICA INTEGRADA, INSTALADO EM LOCAL COM NÍVEL BAIXO DE INTERFERÊNCIAS (INCLUI FORNECIMENTO). AF_05/2024</v>
          </cell>
          <cell r="C639" t="str">
            <v>M</v>
          </cell>
          <cell r="D639">
            <v>26.95</v>
          </cell>
          <cell r="E639" t="str">
            <v>Assentamento de Tubos de PVC e Metálicos em Redes de Água</v>
          </cell>
          <cell r="F639" t="str">
            <v>SINAPI Jun/26</v>
          </cell>
        </row>
        <row r="640">
          <cell r="A640">
            <v>106106</v>
          </cell>
          <cell r="B640" t="str">
            <v>ASSENTAMENTO E FORNECIMENTO DE TUBO DE PVC PBA PARA REDE DE ÁGUA, DN 75, JUNTA ELÁSTICA INTEGRADA, INSTALADO EM LOCAL COM NÍVEL ALTO DE INTERFERÊNCIAS (INCLUI FORNECIMENTO). AF_05/2024</v>
          </cell>
          <cell r="C640" t="str">
            <v>M</v>
          </cell>
          <cell r="D640">
            <v>51.21</v>
          </cell>
          <cell r="E640" t="str">
            <v>Assentamento de Tubos de PVC e Metálicos em Redes de Água</v>
          </cell>
          <cell r="F640" t="str">
            <v>SINAPI Jun/26</v>
          </cell>
        </row>
        <row r="641">
          <cell r="A641">
            <v>106107</v>
          </cell>
          <cell r="B641" t="str">
            <v>ASSENTAMENTO E FORNECIMENTO DE TUBO DE PVC PBA PARA REDE DE ÁGUA, DN 75, JUNTA ELÁSTICA INTEGRADA, INSTALADO EM LOCAL COM NÍVEL BAIXO DE INTERFERÊNCIAS (INCLUI FORNECIMENTO). AF_05/2024</v>
          </cell>
          <cell r="C641" t="str">
            <v>M</v>
          </cell>
          <cell r="D641">
            <v>50.28</v>
          </cell>
          <cell r="E641" t="str">
            <v>Assentamento de Tubos de PVC e Metálicos em Redes de Água</v>
          </cell>
          <cell r="F641" t="str">
            <v>SINAPI Jun/26</v>
          </cell>
        </row>
        <row r="642">
          <cell r="A642">
            <v>105377</v>
          </cell>
          <cell r="B642" t="str">
            <v>FORNECIMENTO E ASSENTAMENTO DE CURVA 45 GRAUS RANHURADA EM FERRO FUNDIDO, DN 80 MM (3") PARA REDE DE ÁGUA, INSTALADO EM LOCAL COM NÍVEL ALTO DE INTERFERÊNCIAS (INCLUI FORNECIMENTO). AF_05/2024</v>
          </cell>
          <cell r="C642" t="str">
            <v>UN</v>
          </cell>
          <cell r="D642">
            <v>50.95</v>
          </cell>
          <cell r="E642" t="str">
            <v>Assentamento de Tubos de PVC e Metálicos em Redes de Água</v>
          </cell>
          <cell r="F642" t="str">
            <v>SINAPI Jun/26</v>
          </cell>
        </row>
        <row r="643">
          <cell r="A643">
            <v>105368</v>
          </cell>
          <cell r="B643" t="str">
            <v>FORNECIMENTO E ASSENTAMENTO DE CURVA 45 GRAUS RANHURADA EM FERRO FUNDIDO, DN 80 MM (3") PARA REDE DE ÁGUA, INSTALADO EM LOCAL COM NÍVEL BAIXO DE INTERFERÊNCIAS (INCLUI FORNECIMENTO). AF_05/2024</v>
          </cell>
          <cell r="C643" t="str">
            <v>UN</v>
          </cell>
          <cell r="D643">
            <v>46.44</v>
          </cell>
          <cell r="E643" t="str">
            <v>Assentamento de Tubos de PVC e Metálicos em Redes de Água</v>
          </cell>
          <cell r="F643" t="str">
            <v>SINAPI Jun/26</v>
          </cell>
        </row>
        <row r="644">
          <cell r="A644">
            <v>105369</v>
          </cell>
          <cell r="B644" t="str">
            <v>FORNECIMENTO E ASSENTAMENTO DE TE RANHURADO EM FERRO FUNDIDO, DN 80 (3") PARA REDE DE ÁGUA, INSTALADO EM LOCAL COM NÍVEL ALTO DE INTERFERÊNCIAS (INCLUI FORNECIMENTO). AF_05/2024</v>
          </cell>
          <cell r="C644" t="str">
            <v>UN</v>
          </cell>
          <cell r="D644">
            <v>79.180000000000007</v>
          </cell>
          <cell r="E644" t="str">
            <v>Assentamento de Tubos de PVC e Metálicos em Redes de Água</v>
          </cell>
          <cell r="F644" t="str">
            <v>SINAPI Jun/26</v>
          </cell>
        </row>
        <row r="645">
          <cell r="A645">
            <v>105370</v>
          </cell>
          <cell r="B645" t="str">
            <v>FORNECIMENTO E ASSENTAMENTO DE TE RANHURADO EM FERRO FUNDIDO, DN 80 (3") PARA REDE DE ÁGUA, INSTALADO EM LOCAL COM NÍVEL BAIXO DE INTERFERÊNCIAS (INCLUI FORNECIMENTO). AF_05/2024</v>
          </cell>
          <cell r="C645" t="str">
            <v>UN</v>
          </cell>
          <cell r="D645">
            <v>73.150000000000006</v>
          </cell>
          <cell r="E645" t="str">
            <v>Assentamento de Tubos de PVC e Metálicos em Redes de Água</v>
          </cell>
          <cell r="F645" t="str">
            <v>SINAPI Jun/26</v>
          </cell>
        </row>
        <row r="646">
          <cell r="A646">
            <v>92864</v>
          </cell>
          <cell r="B646" t="str">
            <v>ASSENTAMENTO DE TUBO DE CONCRETO PARA REDES COLETORAS DE ESGOTO SANITÁRIO, DIÂMETRO DE 1000 MM, JUNTA ELÁSTICA, INSTALADO EM LOCAL COM ALTO NÍVEL DE INTERFERÊNCIAS (NÃO INCLUI FORNECIMENTO). AF_03/2024</v>
          </cell>
          <cell r="C646" t="str">
            <v>M</v>
          </cell>
          <cell r="D646">
            <v>105.24</v>
          </cell>
          <cell r="E646" t="str">
            <v>Assentamento de tubos de esgoto ou drenagem pluvial em concreto</v>
          </cell>
          <cell r="F646" t="str">
            <v>SINAPI Jun/26</v>
          </cell>
        </row>
        <row r="647">
          <cell r="A647">
            <v>92848</v>
          </cell>
          <cell r="B647" t="str">
            <v>ASSENTAMENTO DE TUBO DE CONCRETO PARA REDES COLETORAS DE ESGOTO SANITÁRIO, DIÂMETRO DE 1000 MM, JUNTA ELÁSTICA, INSTALADO EM LOCAL COM BAIXO NÍVEL DE INTERFERÊNCIAS (NÃO INCLUI FORNECIMENTO). AF_03/2024</v>
          </cell>
          <cell r="C647" t="str">
            <v>M</v>
          </cell>
          <cell r="D647">
            <v>92.64</v>
          </cell>
          <cell r="E647" t="str">
            <v>Assentamento de tubos de esgoto ou drenagem pluvial em concreto</v>
          </cell>
          <cell r="F647" t="str">
            <v>SINAPI Jun/26</v>
          </cell>
        </row>
        <row r="648">
          <cell r="A648">
            <v>104937</v>
          </cell>
          <cell r="B648" t="str">
            <v>ASSENTAMENTO DE TUBO DE CONCRETO PARA REDES COLETORAS DE ESGOTO SANITÁRIO, DIÂMETRO DE 1200 MM, JUNTA ELÁSTICA, INSTALADO EM LOCAL COM ALTO NÍVEL DE INTERFERÊNCIAS (NÃO INCLUI FORNECIMENTO). AF_03/2024</v>
          </cell>
          <cell r="C648" t="str">
            <v>M</v>
          </cell>
          <cell r="D648">
            <v>0</v>
          </cell>
          <cell r="E648" t="str">
            <v>Assentamento de tubos de esgoto ou drenagem pluvial em concreto</v>
          </cell>
          <cell r="F648" t="str">
            <v>SINAPI Jun/26</v>
          </cell>
        </row>
        <row r="649">
          <cell r="A649">
            <v>104933</v>
          </cell>
          <cell r="B649" t="str">
            <v>ASSENTAMENTO DE TUBO DE CONCRETO PARA REDES COLETORAS DE ESGOTO SANITÁRIO, DIÂMETRO DE 1200 MM, JUNTA ELÁSTICA, INSTALADO EM LOCAL COM BAIXO NÍVEL DE INTERFERÊNCIAS (NÃO INCLUI FORNECIMENTO). AF_03/2024</v>
          </cell>
          <cell r="C649" t="str">
            <v>M</v>
          </cell>
          <cell r="D649">
            <v>0</v>
          </cell>
          <cell r="E649" t="str">
            <v>Assentamento de tubos de esgoto ou drenagem pluvial em concreto</v>
          </cell>
          <cell r="F649" t="str">
            <v>SINAPI Jun/26</v>
          </cell>
        </row>
        <row r="650">
          <cell r="A650">
            <v>104939</v>
          </cell>
          <cell r="B650" t="str">
            <v>ASSENTAMENTO DE TUBO DE CONCRETO PARA REDES COLETORAS DE ESGOTO SANITÁRIO, DIÂMETRO DE 1500 MM, JUNTA ELÁSTICA, INSTALADO EM LOCAL COM ALTO NÍVEL DE INTERFERÊNCIAS (NÃO INCLUI FORNECIMENTO). AF_03/2024</v>
          </cell>
          <cell r="C650" t="str">
            <v>M</v>
          </cell>
          <cell r="D650">
            <v>0</v>
          </cell>
          <cell r="E650" t="str">
            <v>Assentamento de tubos de esgoto ou drenagem pluvial em concreto</v>
          </cell>
          <cell r="F650" t="str">
            <v>SINAPI Jun/26</v>
          </cell>
        </row>
        <row r="651">
          <cell r="A651">
            <v>104935</v>
          </cell>
          <cell r="B651" t="str">
            <v>ASSENTAMENTO DE TUBO DE CONCRETO PARA REDES COLETORAS DE ESGOTO SANITÁRIO, DIÂMETRO DE 1500 MM, JUNTA ELÁSTICA, INSTALADO EM LOCAL COM BAIXO NÍVEL DE INTERFERÊNCIAS (NÃO INCLUI FORNECIMENTO). AF_03/2024</v>
          </cell>
          <cell r="C651" t="str">
            <v>M</v>
          </cell>
          <cell r="D651">
            <v>0</v>
          </cell>
          <cell r="E651" t="str">
            <v>Assentamento de tubos de esgoto ou drenagem pluvial em concreto</v>
          </cell>
          <cell r="F651" t="str">
            <v>SINAPI Jun/26</v>
          </cell>
        </row>
        <row r="652">
          <cell r="A652">
            <v>92850</v>
          </cell>
          <cell r="B652" t="str">
            <v>ASSENTAMENTO DE TUBO DE CONCRETO PARA REDES COLETORAS DE ESGOTO SANITÁRIO, DIÂMETRO DE 300 MM, JUNTA ELÁSTICA, INSTALADO EM LOCAL COM ALTO NÍVEL DE INTERFERÊNCIAS (NÃO INCLUI FORNECIMENTO). AF_03/2024</v>
          </cell>
          <cell r="C652" t="str">
            <v>M</v>
          </cell>
          <cell r="D652">
            <v>26.07</v>
          </cell>
          <cell r="E652" t="str">
            <v>Assentamento de tubos de esgoto ou drenagem pluvial em concreto</v>
          </cell>
          <cell r="F652" t="str">
            <v>SINAPI Jun/26</v>
          </cell>
        </row>
        <row r="653">
          <cell r="A653">
            <v>92834</v>
          </cell>
          <cell r="B653" t="str">
            <v>ASSENTAMENTO DE TUBO DE CONCRETO PARA REDES COLETORAS DE ESGOTO SANITÁRIO, DIÂMETRO DE 300 MM, JUNTA ELÁSTICA, INSTALADO EM LOCAL COM BAIXO NÍVEL DE INTERFERÊNCIAS (NÃO INCLUI FORNECIMENTO). AF_03/2024</v>
          </cell>
          <cell r="C653" t="str">
            <v>M</v>
          </cell>
          <cell r="D653">
            <v>22.89</v>
          </cell>
          <cell r="E653" t="str">
            <v>Assentamento de tubos de esgoto ou drenagem pluvial em concreto</v>
          </cell>
          <cell r="F653" t="str">
            <v>SINAPI Jun/26</v>
          </cell>
        </row>
        <row r="654">
          <cell r="A654">
            <v>92852</v>
          </cell>
          <cell r="B654" t="str">
            <v>ASSENTAMENTO DE TUBO DE CONCRETO PARA REDES COLETORAS DE ESGOTO SANITÁRIO, DIÂMETRO DE 400 MM, JUNTA ELÁSTICA, INSTALADO EM LOCAL COM ALTO NÍVEL DE INTERFERÊNCIAS (NÃO INCLUI FORNECIMENTO). AF_03/2024</v>
          </cell>
          <cell r="C654" t="str">
            <v>M</v>
          </cell>
          <cell r="D654">
            <v>35.14</v>
          </cell>
          <cell r="E654" t="str">
            <v>Assentamento de tubos de esgoto ou drenagem pluvial em concreto</v>
          </cell>
          <cell r="F654" t="str">
            <v>SINAPI Jun/26</v>
          </cell>
        </row>
        <row r="655">
          <cell r="A655">
            <v>92836</v>
          </cell>
          <cell r="B655" t="str">
            <v>ASSENTAMENTO DE TUBO DE CONCRETO PARA REDES COLETORAS DE ESGOTO SANITÁRIO, DIÂMETRO DE 400 MM, JUNTA ELÁSTICA, INSTALADO EM LOCAL COM BAIXO NÍVEL DE INTERFERÊNCIAS (NÃO INCLUI FORNECIMENTO). AF_03/2024</v>
          </cell>
          <cell r="C655" t="str">
            <v>M</v>
          </cell>
          <cell r="D655">
            <v>30.63</v>
          </cell>
          <cell r="E655" t="str">
            <v>Assentamento de tubos de esgoto ou drenagem pluvial em concreto</v>
          </cell>
          <cell r="F655" t="str">
            <v>SINAPI Jun/26</v>
          </cell>
        </row>
        <row r="656">
          <cell r="A656">
            <v>92854</v>
          </cell>
          <cell r="B656" t="str">
            <v>ASSENTAMENTO DE TUBO DE CONCRETO PARA REDES COLETORAS DE ESGOTO SANITÁRIO, DIÂMETRO DE 500 MM, JUNTA ELÁSTICA, INSTALADO EM LOCAL COM ALTO NÍVEL DE INTERFERÊNCIAS (NÃO INCLUI FORNECIMENTO). AF_03/2024</v>
          </cell>
          <cell r="C656" t="str">
            <v>M</v>
          </cell>
          <cell r="D656">
            <v>44.56</v>
          </cell>
          <cell r="E656" t="str">
            <v>Assentamento de tubos de esgoto ou drenagem pluvial em concreto</v>
          </cell>
          <cell r="F656" t="str">
            <v>SINAPI Jun/26</v>
          </cell>
        </row>
        <row r="657">
          <cell r="A657">
            <v>92838</v>
          </cell>
          <cell r="B657" t="str">
            <v>ASSENTAMENTO DE TUBO DE CONCRETO PARA REDES COLETORAS DE ESGOTO SANITÁRIO, DIÂMETRO DE 500 MM, JUNTA ELÁSTICA, INSTALADO EM LOCAL COM BAIXO NÍVEL DE INTERFERÊNCIAS (NÃO INCLUI FORNECIMENTO). AF_03/2024</v>
          </cell>
          <cell r="C657" t="str">
            <v>M</v>
          </cell>
          <cell r="D657">
            <v>38.71</v>
          </cell>
          <cell r="E657" t="str">
            <v>Assentamento de tubos de esgoto ou drenagem pluvial em concreto</v>
          </cell>
          <cell r="F657" t="str">
            <v>SINAPI Jun/26</v>
          </cell>
        </row>
        <row r="658">
          <cell r="A658">
            <v>92856</v>
          </cell>
          <cell r="B658" t="str">
            <v>ASSENTAMENTO DE TUBO DE CONCRETO PARA REDES COLETORAS DE ESGOTO SANITÁRIO, DIÂMETRO DE 600 MM, JUNTA ELÁSTICA, INSTALADO EM LOCAL COM ALTO NÍVEL DE INTERFERÊNCIAS (NÃO INCLUI FORNECIMENTO). AF_03/2024</v>
          </cell>
          <cell r="C658" t="str">
            <v>M</v>
          </cell>
          <cell r="D658">
            <v>54.23</v>
          </cell>
          <cell r="E658" t="str">
            <v>Assentamento de tubos de esgoto ou drenagem pluvial em concreto</v>
          </cell>
          <cell r="F658" t="str">
            <v>SINAPI Jun/26</v>
          </cell>
        </row>
        <row r="659">
          <cell r="A659">
            <v>92840</v>
          </cell>
          <cell r="B659" t="str">
            <v>ASSENTAMENTO DE TUBO DE CONCRETO PARA REDES COLETORAS DE ESGOTO SANITÁRIO, DIÂMETRO DE 600 MM, JUNTA ELÁSTICA, INSTALADO EM LOCAL COM BAIXO NÍVEL DE INTERFERÊNCIAS (NÃO INCLUI FORNECIMENTO). AF_03/2024</v>
          </cell>
          <cell r="C659" t="str">
            <v>M</v>
          </cell>
          <cell r="D659">
            <v>47.06</v>
          </cell>
          <cell r="E659" t="str">
            <v>Assentamento de tubos de esgoto ou drenagem pluvial em concreto</v>
          </cell>
          <cell r="F659" t="str">
            <v>SINAPI Jun/26</v>
          </cell>
        </row>
        <row r="660">
          <cell r="A660">
            <v>92858</v>
          </cell>
          <cell r="B660" t="str">
            <v>ASSENTAMENTO DE TUBO DE CONCRETO PARA REDES COLETORAS DE ESGOTO SANITÁRIO, DIÂMETRO DE 700 MM, JUNTA ELÁSTICA, INSTALADO EM LOCAL COM ALTO NÍVEL DE INTERFERÊNCIAS (NÃO INCLUI FORNECIMENTO). AF_03/2024</v>
          </cell>
          <cell r="C660" t="str">
            <v>M</v>
          </cell>
          <cell r="D660">
            <v>67.040000000000006</v>
          </cell>
          <cell r="E660" t="str">
            <v>Assentamento de tubos de esgoto ou drenagem pluvial em concreto</v>
          </cell>
          <cell r="F660" t="str">
            <v>SINAPI Jun/26</v>
          </cell>
        </row>
        <row r="661">
          <cell r="A661">
            <v>92842</v>
          </cell>
          <cell r="B661" t="str">
            <v>ASSENTAMENTO DE TUBO DE CONCRETO PARA REDES COLETORAS DE ESGOTO SANITÁRIO, DIÂMETRO DE 700 MM, JUNTA ELÁSTICA, INSTALADO EM LOCAL COM BAIXO NÍVEL DE INTERFERÊNCIAS (NÃO INCLUI FORNECIMENTO). AF_03/2024</v>
          </cell>
          <cell r="C661" t="str">
            <v>M</v>
          </cell>
          <cell r="D661">
            <v>58.47</v>
          </cell>
          <cell r="E661" t="str">
            <v>Assentamento de tubos de esgoto ou drenagem pluvial em concreto</v>
          </cell>
          <cell r="F661" t="str">
            <v>SINAPI Jun/26</v>
          </cell>
        </row>
        <row r="662">
          <cell r="A662">
            <v>92860</v>
          </cell>
          <cell r="B662" t="str">
            <v>ASSENTAMENTO DE TUBO DE CONCRETO PARA REDES COLETORAS DE ESGOTO SANITÁRIO, DIÂMETRO DE 800 MM, JUNTA ELÁSTICA, INSTALADO EM LOCAL COM ALTO NÍVEL DE INTERFERÊNCIAS (NÃO INCLUI FORNECIMENTO). AF_03/2024</v>
          </cell>
          <cell r="C662" t="str">
            <v>M</v>
          </cell>
          <cell r="D662">
            <v>79.08</v>
          </cell>
          <cell r="E662" t="str">
            <v>Assentamento de tubos de esgoto ou drenagem pluvial em concreto</v>
          </cell>
          <cell r="F662" t="str">
            <v>SINAPI Jun/26</v>
          </cell>
        </row>
        <row r="663">
          <cell r="A663">
            <v>92844</v>
          </cell>
          <cell r="B663" t="str">
            <v>ASSENTAMENTO DE TUBO DE CONCRETO PARA REDES COLETORAS DE ESGOTO SANITÁRIO, DIÂMETRO DE 800 MM, JUNTA ELÁSTICA, INSTALADO EM LOCAL COM BAIXO NÍVEL DE INTERFERÊNCIAS (NÃO INCLUI FORNECIMENTO). AF_03/2024</v>
          </cell>
          <cell r="C663" t="str">
            <v>M</v>
          </cell>
          <cell r="D663">
            <v>69.180000000000007</v>
          </cell>
          <cell r="E663" t="str">
            <v>Assentamento de tubos de esgoto ou drenagem pluvial em concreto</v>
          </cell>
          <cell r="F663" t="str">
            <v>SINAPI Jun/26</v>
          </cell>
        </row>
        <row r="664">
          <cell r="A664">
            <v>92862</v>
          </cell>
          <cell r="B664" t="str">
            <v>ASSENTAMENTO DE TUBO DE CONCRETO PARA REDES COLETORAS DE ESGOTO SANITÁRIO, DIÂMETRO DE 900 MM, JUNTA ELÁSTICA, INSTALADO EM LOCAL COM ALTO NÍVEL DE INTERFERÊNCIAS (NÃO INCLUI FORNECIMENTO). AF_03/2024</v>
          </cell>
          <cell r="C664" t="str">
            <v>M</v>
          </cell>
          <cell r="D664">
            <v>90.46</v>
          </cell>
          <cell r="E664" t="str">
            <v>Assentamento de tubos de esgoto ou drenagem pluvial em concreto</v>
          </cell>
          <cell r="F664" t="str">
            <v>SINAPI Jun/26</v>
          </cell>
        </row>
        <row r="665">
          <cell r="A665">
            <v>92846</v>
          </cell>
          <cell r="B665" t="str">
            <v>ASSENTAMENTO DE TUBO DE CONCRETO PARA REDES COLETORAS DE ESGOTO SANITÁRIO, DIÂMETRO DE 900 MM, JUNTA ELÁSTICA, INSTALADO EM LOCAL COM BAIXO NÍVEL DE INTERFERÊNCIAS (NÃO INCLUI FORNECIMENTO). AF_03/2024</v>
          </cell>
          <cell r="C665" t="str">
            <v>M</v>
          </cell>
          <cell r="D665">
            <v>79.22</v>
          </cell>
          <cell r="E665" t="str">
            <v>Assentamento de tubos de esgoto ou drenagem pluvial em concreto</v>
          </cell>
          <cell r="F665" t="str">
            <v>SINAPI Jun/26</v>
          </cell>
        </row>
        <row r="666">
          <cell r="A666">
            <v>92828</v>
          </cell>
          <cell r="B666" t="str">
            <v>ASSENTAMENTO DE TUBO DE CONCRETO PARA REDES COLETORAS DE ÁGUAS PLUVIAIS, DIÂMETRO DE 1000 MM, JUNTA RÍGIDA, INSTALADO EM LOCAL COM ALTO NÍVEL DE INTERFERÊNCIAS (NÃO INCLUI FORNECIMENTO). AF_03/2024</v>
          </cell>
          <cell r="C666" t="str">
            <v>M</v>
          </cell>
          <cell r="D666">
            <v>135.61000000000001</v>
          </cell>
          <cell r="E666" t="str">
            <v>Assentamento de tubos de esgoto ou drenagem pluvial em concreto</v>
          </cell>
          <cell r="F666" t="str">
            <v>SINAPI Jun/26</v>
          </cell>
        </row>
        <row r="667">
          <cell r="A667">
            <v>92815</v>
          </cell>
          <cell r="B667" t="str">
            <v>ASSENTAMENTO DE TUBO DE CONCRETO PARA REDES COLETORAS DE ÁGUAS PLUVIAIS, DIÂMETRO DE 1000 MM, JUNTA RÍGIDA, INSTALADO EM LOCAL COM BAIXO NÍVEL DE INTERFERÊNCIAS (NÃO INCLUI FORNECIMENTO). AF_03/2024</v>
          </cell>
          <cell r="C667" t="str">
            <v>M</v>
          </cell>
          <cell r="D667">
            <v>123</v>
          </cell>
          <cell r="E667" t="str">
            <v>Assentamento de tubos de esgoto ou drenagem pluvial em concreto</v>
          </cell>
          <cell r="F667" t="str">
            <v>SINAPI Jun/26</v>
          </cell>
        </row>
        <row r="668">
          <cell r="A668">
            <v>92830</v>
          </cell>
          <cell r="B668" t="str">
            <v>ASSENTAMENTO DE TUBO DE CONCRETO PARA REDES COLETORAS DE ÁGUAS PLUVIAIS, DIÂMETRO DE 1200 MM, JUNTA RÍGIDA, INSTALADO EM LOCAL COM ALTO NÍVEL DE INTERFERÊNCIAS (NÃO INCLUI FORNECIMENTO). AF_03/2024</v>
          </cell>
          <cell r="C668" t="str">
            <v>M</v>
          </cell>
          <cell r="D668">
            <v>166.91</v>
          </cell>
          <cell r="E668" t="str">
            <v>Assentamento de tubos de esgoto ou drenagem pluvial em concreto</v>
          </cell>
          <cell r="F668" t="str">
            <v>SINAPI Jun/26</v>
          </cell>
        </row>
        <row r="669">
          <cell r="A669">
            <v>92817</v>
          </cell>
          <cell r="B669" t="str">
            <v>ASSENTAMENTO DE TUBO DE CONCRETO PARA REDES COLETORAS DE ÁGUAS PLUVIAIS, DIÂMETRO DE 1200 MM, JUNTA RÍGIDA, INSTALADO EM LOCAL COM BAIXO NÍVEL DE INTERFERÊNCIAS (NÃO INCLUI FORNECIMENTO). AF_03/2024</v>
          </cell>
          <cell r="C669" t="str">
            <v>M</v>
          </cell>
          <cell r="D669">
            <v>151.62</v>
          </cell>
          <cell r="E669" t="str">
            <v>Assentamento de tubos de esgoto ou drenagem pluvial em concreto</v>
          </cell>
          <cell r="F669" t="str">
            <v>SINAPI Jun/26</v>
          </cell>
        </row>
        <row r="670">
          <cell r="A670">
            <v>92832</v>
          </cell>
          <cell r="B670" t="str">
            <v>ASSENTAMENTO DE TUBO DE CONCRETO PARA REDES COLETORAS DE ÁGUAS PLUVIAIS, DIÂMETRO DE 1500 MM, JUNTA RÍGIDA, INSTALADO EM LOCAL COM ALTO NÍVEL DE INTERFERÊNCIAS (NÃO INCLUI FORNECIMENTO). AF_03/2024</v>
          </cell>
          <cell r="C670" t="str">
            <v>M</v>
          </cell>
          <cell r="D670">
            <v>215.85</v>
          </cell>
          <cell r="E670" t="str">
            <v>Assentamento de tubos de esgoto ou drenagem pluvial em concreto</v>
          </cell>
          <cell r="F670" t="str">
            <v>SINAPI Jun/26</v>
          </cell>
        </row>
        <row r="671">
          <cell r="A671">
            <v>92819</v>
          </cell>
          <cell r="B671" t="str">
            <v>ASSENTAMENTO DE TUBO DE CONCRETO PARA REDES COLETORAS DE ÁGUAS PLUVIAIS, DIÂMETRO DE 1500 MM, JUNTA RÍGIDA, INSTALADO EM LOCAL COM BAIXO NÍVEL DE INTERFERÊNCIAS (NÃO INCLUI FORNECIMENTO). AF_03/2024</v>
          </cell>
          <cell r="C671" t="str">
            <v>M</v>
          </cell>
          <cell r="D671">
            <v>196.5</v>
          </cell>
          <cell r="E671" t="str">
            <v>Assentamento de tubos de esgoto ou drenagem pluvial em concreto</v>
          </cell>
          <cell r="F671" t="str">
            <v>SINAPI Jun/26</v>
          </cell>
        </row>
        <row r="672">
          <cell r="A672">
            <v>92820</v>
          </cell>
          <cell r="B672" t="str">
            <v>ASSENTAMENTO DE TUBO DE CONCRETO PARA REDES COLETORAS DE ÁGUAS PLUVIAIS, DIÂMETRO DE 300 MM, JUNTA RÍGIDA, INSTALADO EM LOCAL COM ALTO NÍVEL DE INTERFERÊNCIAS (NÃO INCLUI FORNECIMENTO). AF_03/2024</v>
          </cell>
          <cell r="C672" t="str">
            <v>M</v>
          </cell>
          <cell r="D672">
            <v>34.630000000000003</v>
          </cell>
          <cell r="E672" t="str">
            <v>Assentamento de tubos de esgoto ou drenagem pluvial em concreto</v>
          </cell>
          <cell r="F672" t="str">
            <v>SINAPI Jun/26</v>
          </cell>
        </row>
        <row r="673">
          <cell r="A673">
            <v>92808</v>
          </cell>
          <cell r="B673" t="str">
            <v>ASSENTAMENTO DE TUBO DE CONCRETO PARA REDES COLETORAS DE ÁGUAS PLUVIAIS, DIÂMETRO DE 300 MM, JUNTA RÍGIDA, INSTALADO EM LOCAL COM BAIXO NÍVEL DE INTERFERÊNCIAS (NÃO INCLUI FORNECIMENTO). AF_03/2024</v>
          </cell>
          <cell r="C673" t="str">
            <v>M</v>
          </cell>
          <cell r="D673">
            <v>31.47</v>
          </cell>
          <cell r="E673" t="str">
            <v>Assentamento de tubos de esgoto ou drenagem pluvial em concreto</v>
          </cell>
          <cell r="F673" t="str">
            <v>SINAPI Jun/26</v>
          </cell>
        </row>
        <row r="674">
          <cell r="A674">
            <v>92821</v>
          </cell>
          <cell r="B674" t="str">
            <v>ASSENTAMENTO DE TUBO DE CONCRETO PARA REDES COLETORAS DE ÁGUAS PLUVIAIS, DIÂMETRO DE 400 MM, JUNTA RÍGIDA, INSTALADO EM LOCAL COM ALTO NÍVEL DE INTERFERÊNCIAS (NÃO INCLUI FORNECIMENTO). AF_03/2024</v>
          </cell>
          <cell r="C674" t="str">
            <v>M</v>
          </cell>
          <cell r="D674">
            <v>48.19</v>
          </cell>
          <cell r="E674" t="str">
            <v>Assentamento de tubos de esgoto ou drenagem pluvial em concreto</v>
          </cell>
          <cell r="F674" t="str">
            <v>SINAPI Jun/26</v>
          </cell>
        </row>
        <row r="675">
          <cell r="A675">
            <v>92809</v>
          </cell>
          <cell r="B675" t="str">
            <v>ASSENTAMENTO DE TUBO DE CONCRETO PARA REDES COLETORAS DE ÁGUAS PLUVIAIS, DIÂMETRO DE 400 MM, JUNTA RÍGIDA, INSTALADO EM LOCAL COM BAIXO NÍVEL DE INTERFERÊNCIAS (NÃO INCLUI FORNECIMENTO). AF_03/2024</v>
          </cell>
          <cell r="C675" t="str">
            <v>M</v>
          </cell>
          <cell r="D675">
            <v>43.69</v>
          </cell>
          <cell r="E675" t="str">
            <v>Assentamento de tubos de esgoto ou drenagem pluvial em concreto</v>
          </cell>
          <cell r="F675" t="str">
            <v>SINAPI Jun/26</v>
          </cell>
        </row>
        <row r="676">
          <cell r="A676">
            <v>92822</v>
          </cell>
          <cell r="B676" t="str">
            <v>ASSENTAMENTO DE TUBO DE CONCRETO PARA REDES COLETORAS DE ÁGUAS PLUVIAIS, DIÂMETRO DE 500 MM, JUNTA RÍGIDA, INSTALADO EM LOCAL COM ALTO NÍVEL DE INTERFERÊNCIAS (NÃO INCLUI FORNECIMENTO). AF_03/2024</v>
          </cell>
          <cell r="C676" t="str">
            <v>M</v>
          </cell>
          <cell r="D676">
            <v>62.13</v>
          </cell>
          <cell r="E676" t="str">
            <v>Assentamento de tubos de esgoto ou drenagem pluvial em concreto</v>
          </cell>
          <cell r="F676" t="str">
            <v>SINAPI Jun/26</v>
          </cell>
        </row>
        <row r="677">
          <cell r="A677">
            <v>92810</v>
          </cell>
          <cell r="B677" t="str">
            <v>ASSENTAMENTO DE TUBO DE CONCRETO PARA REDES COLETORAS DE ÁGUAS PLUVIAIS, DIÂMETRO DE 500 MM, JUNTA RÍGIDA, INSTALADO EM LOCAL COM BAIXO NÍVEL DE INTERFERÊNCIAS (NÃO INCLUI FORNECIMENTO). AF_03/2024</v>
          </cell>
          <cell r="C677" t="str">
            <v>M</v>
          </cell>
          <cell r="D677">
            <v>56.26</v>
          </cell>
          <cell r="E677" t="str">
            <v>Assentamento de tubos de esgoto ou drenagem pluvial em concreto</v>
          </cell>
          <cell r="F677" t="str">
            <v>SINAPI Jun/26</v>
          </cell>
        </row>
        <row r="678">
          <cell r="A678">
            <v>92824</v>
          </cell>
          <cell r="B678" t="str">
            <v>ASSENTAMENTO DE TUBO DE CONCRETO PARA REDES COLETORAS DE ÁGUAS PLUVIAIS, DIÂMETRO DE 600 MM, JUNTA RÍGIDA, INSTALADO EM LOCAL COM ALTO NÍVEL DE INTERFERÊNCIAS (NÃO INCLUI FORNECIMENTO). AF_03/2024</v>
          </cell>
          <cell r="C678" t="str">
            <v>M</v>
          </cell>
          <cell r="D678">
            <v>76.260000000000005</v>
          </cell>
          <cell r="E678" t="str">
            <v>Assentamento de tubos de esgoto ou drenagem pluvial em concreto</v>
          </cell>
          <cell r="F678" t="str">
            <v>SINAPI Jun/26</v>
          </cell>
        </row>
        <row r="679">
          <cell r="A679">
            <v>92811</v>
          </cell>
          <cell r="B679" t="str">
            <v>ASSENTAMENTO DE TUBO DE CONCRETO PARA REDES COLETORAS DE ÁGUAS PLUVIAIS, DIÂMETRO DE 600 MM, JUNTA RÍGIDA, INSTALADO EM LOCAL COM BAIXO NÍVEL DE INTERFERÊNCIAS (NÃO INCLUI FORNECIMENTO). AF_03/2024</v>
          </cell>
          <cell r="C679" t="str">
            <v>M</v>
          </cell>
          <cell r="D679">
            <v>69.05</v>
          </cell>
          <cell r="E679" t="str">
            <v>Assentamento de tubos de esgoto ou drenagem pluvial em concreto</v>
          </cell>
          <cell r="F679" t="str">
            <v>SINAPI Jun/26</v>
          </cell>
        </row>
        <row r="680">
          <cell r="A680">
            <v>92825</v>
          </cell>
          <cell r="B680" t="str">
            <v>ASSENTAMENTO DE TUBO DE CONCRETO PARA REDES COLETORAS DE ÁGUAS PLUVIAIS, DIÂMETRO DE 700 MM, JUNTA RÍGIDA, INSTALADO EM LOCAL COM ALTO NÍVEL DE INTERFERÊNCIAS (NÃO INCLUI FORNECIMENTO). AF_03/2024</v>
          </cell>
          <cell r="C680" t="str">
            <v>M</v>
          </cell>
          <cell r="D680">
            <v>90.67</v>
          </cell>
          <cell r="E680" t="str">
            <v>Assentamento de tubos de esgoto ou drenagem pluvial em concreto</v>
          </cell>
          <cell r="F680" t="str">
            <v>SINAPI Jun/26</v>
          </cell>
        </row>
        <row r="681">
          <cell r="A681">
            <v>92812</v>
          </cell>
          <cell r="B681" t="str">
            <v>ASSENTAMENTO DE TUBO DE CONCRETO PARA REDES COLETORAS DE ÁGUAS PLUVIAIS, DIÂMETRO DE 700 MM, JUNTA RÍGIDA, INSTALADO EM LOCAL COM BAIXO NÍVEL DE INTERFERÊNCIAS (NÃO INCLUI FORNECIMENTO). AF_03/2024</v>
          </cell>
          <cell r="C681" t="str">
            <v>M</v>
          </cell>
          <cell r="D681">
            <v>82.15</v>
          </cell>
          <cell r="E681" t="str">
            <v>Assentamento de tubos de esgoto ou drenagem pluvial em concreto</v>
          </cell>
          <cell r="F681" t="str">
            <v>SINAPI Jun/26</v>
          </cell>
        </row>
        <row r="682">
          <cell r="A682">
            <v>92826</v>
          </cell>
          <cell r="B682" t="str">
            <v>ASSENTAMENTO DE TUBO DE CONCRETO PARA REDES COLETORAS DE ÁGUAS PLUVIAIS, DIÂMETRO DE 800 MM, JUNTA RÍGIDA, INSTALADO EM LOCAL COM ALTO NÍVEL DE INTERFERÊNCIAS (NÃO INCLUI FORNECIMENTO). AF_03/2024</v>
          </cell>
          <cell r="C682" t="str">
            <v>M</v>
          </cell>
          <cell r="D682">
            <v>105.38</v>
          </cell>
          <cell r="E682" t="str">
            <v>Assentamento de tubos de esgoto ou drenagem pluvial em concreto</v>
          </cell>
          <cell r="F682" t="str">
            <v>SINAPI Jun/26</v>
          </cell>
        </row>
        <row r="683">
          <cell r="A683">
            <v>92813</v>
          </cell>
          <cell r="B683" t="str">
            <v>ASSENTAMENTO DE TUBO DE CONCRETO PARA REDES COLETORAS DE ÁGUAS PLUVIAIS, DIÂMETRO DE 800 MM, JUNTA RÍGIDA, INSTALADO EM LOCAL COM BAIXO NÍVEL DE INTERFERÊNCIAS (NÃO INCLUI FORNECIMENTO). AF_03/2024</v>
          </cell>
          <cell r="C683" t="str">
            <v>M</v>
          </cell>
          <cell r="D683">
            <v>95.5</v>
          </cell>
          <cell r="E683" t="str">
            <v>Assentamento de tubos de esgoto ou drenagem pluvial em concreto</v>
          </cell>
          <cell r="F683" t="str">
            <v>SINAPI Jun/26</v>
          </cell>
        </row>
        <row r="684">
          <cell r="A684">
            <v>92827</v>
          </cell>
          <cell r="B684" t="str">
            <v>ASSENTAMENTO DE TUBO DE CONCRETO PARA REDES COLETORAS DE ÁGUAS PLUVIAIS, DIÂMETRO DE 900 MM, JUNTA RÍGIDA, INSTALADO EM LOCAL COM ALTO NÍVEL DE INTERFERÊNCIAS (NÃO INCLUI FORNECIMENTO). AF_03/2024</v>
          </cell>
          <cell r="C684" t="str">
            <v>M</v>
          </cell>
          <cell r="D684">
            <v>120.41</v>
          </cell>
          <cell r="E684" t="str">
            <v>Assentamento de tubos de esgoto ou drenagem pluvial em concreto</v>
          </cell>
          <cell r="F684" t="str">
            <v>SINAPI Jun/26</v>
          </cell>
        </row>
        <row r="685">
          <cell r="A685">
            <v>92814</v>
          </cell>
          <cell r="B685" t="str">
            <v>ASSENTAMENTO DE TUBO DE CONCRETO PARA REDES COLETORAS DE ÁGUAS PLUVIAIS, DIÂMETRO DE 900 MM, JUNTA RÍGIDA, INSTALADO EM LOCAL COM BAIXO NÍVEL DE INTERFERÊNCIAS (NÃO INCLUI FORNECIMENTO). AF_03/2024</v>
          </cell>
          <cell r="C685" t="str">
            <v>M</v>
          </cell>
          <cell r="D685">
            <v>109.13</v>
          </cell>
          <cell r="E685" t="str">
            <v>Assentamento de tubos de esgoto ou drenagem pluvial em concreto</v>
          </cell>
          <cell r="F685" t="str">
            <v>SINAPI Jun/26</v>
          </cell>
        </row>
        <row r="686">
          <cell r="A686">
            <v>95570</v>
          </cell>
          <cell r="B686" t="str">
            <v>TUBO DE CONCRETO (SIMPLES) PARA REDES COLETORAS DE ÁGUAS PLUVIAIS, DIÂMETRO DE 300 MM, JUNTA RÍGIDA, INSTALADO EM LOCAL COM ALTO NÍVEL DE INTERFERÊNCIAS - FORNECIMENTO E ASSENTAMENTO. AF_03/2024</v>
          </cell>
          <cell r="C686" t="str">
            <v>M</v>
          </cell>
          <cell r="D686">
            <v>108.93</v>
          </cell>
          <cell r="E686" t="str">
            <v>Assentamento de tubos de esgoto ou drenagem pluvial em concreto</v>
          </cell>
          <cell r="F686" t="str">
            <v>SINAPI Jun/26</v>
          </cell>
        </row>
        <row r="687">
          <cell r="A687">
            <v>95567</v>
          </cell>
          <cell r="B687" t="str">
            <v>TUBO DE CONCRETO (SIMPLES) PARA REDES COLETORAS DE ÁGUAS PLUVIAIS, DIÂMETRO DE 300 MM, JUNTA RÍGIDA, INSTALADO EM LOCAL COM BAIXO NÍVEL DE INTERFERÊNCIAS - FORNECIMENTO E ASSENTAMENTO. AF_03/2024</v>
          </cell>
          <cell r="C687" t="str">
            <v>M</v>
          </cell>
          <cell r="D687">
            <v>105.77</v>
          </cell>
          <cell r="E687" t="str">
            <v>Assentamento de tubos de esgoto ou drenagem pluvial em concreto</v>
          </cell>
          <cell r="F687" t="str">
            <v>SINAPI Jun/26</v>
          </cell>
        </row>
        <row r="688">
          <cell r="A688">
            <v>95571</v>
          </cell>
          <cell r="B688" t="str">
            <v>TUBO DE CONCRETO (SIMPLES) PARA REDES COLETORAS DE ÁGUAS PLUVIAIS, DIÂMETRO DE 400 MM, JUNTA RÍGIDA, INSTALADO EM LOCAL COM ALTO NÍVEL DE INTERFERÊNCIAS - FORNECIMENTO E ASSENTAMENTO. AF_03/2024</v>
          </cell>
          <cell r="C688" t="str">
            <v>M</v>
          </cell>
          <cell r="D688">
            <v>135.99</v>
          </cell>
          <cell r="E688" t="str">
            <v>Assentamento de tubos de esgoto ou drenagem pluvial em concreto</v>
          </cell>
          <cell r="F688" t="str">
            <v>SINAPI Jun/26</v>
          </cell>
        </row>
        <row r="689">
          <cell r="A689">
            <v>95568</v>
          </cell>
          <cell r="B689" t="str">
            <v>TUBO DE CONCRETO (SIMPLES) PARA REDES COLETORAS DE ÁGUAS PLUVIAIS, DIÂMETRO DE 400 MM, JUNTA RÍGIDA, INSTALADO EM LOCAL COM BAIXO NÍVEL DE INTERFERÊNCIAS - FORNECIMENTO E ASSENTAMENTO. AF_03/2024</v>
          </cell>
          <cell r="C689" t="str">
            <v>M</v>
          </cell>
          <cell r="D689">
            <v>131.49</v>
          </cell>
          <cell r="E689" t="str">
            <v>Assentamento de tubos de esgoto ou drenagem pluvial em concreto</v>
          </cell>
          <cell r="F689" t="str">
            <v>SINAPI Jun/26</v>
          </cell>
        </row>
        <row r="690">
          <cell r="A690">
            <v>95572</v>
          </cell>
          <cell r="B690" t="str">
            <v>TUBO DE CONCRETO (SIMPLES) PARA REDES COLETORAS DE ÁGUAS PLUVIAIS, DIÂMETRO DE 500 MM, JUNTA RÍGIDA, INSTALADO EM LOCAL COM ALTO NÍVEL DE INTERFERÊNCIAS - FORNECIMENTO E ASSENTAMENTO. AF_03/2024</v>
          </cell>
          <cell r="C690" t="str">
            <v>M</v>
          </cell>
          <cell r="D690">
            <v>192.8</v>
          </cell>
          <cell r="E690" t="str">
            <v>Assentamento de tubos de esgoto ou drenagem pluvial em concreto</v>
          </cell>
          <cell r="F690" t="str">
            <v>SINAPI Jun/26</v>
          </cell>
        </row>
        <row r="691">
          <cell r="A691">
            <v>95569</v>
          </cell>
          <cell r="B691" t="str">
            <v>TUBO DE CONCRETO (SIMPLES) PARA REDES COLETORAS DE ÁGUAS PLUVIAIS, DIÂMETRO DE 500 MM, JUNTA RÍGIDA, INSTALADO EM LOCAL COM BAIXO NÍVEL DE INTERFERÊNCIAS - FORNECIMENTO E ASSENTAMENTO. AF_03/2024</v>
          </cell>
          <cell r="C691" t="str">
            <v>M</v>
          </cell>
          <cell r="D691">
            <v>186.93</v>
          </cell>
          <cell r="E691" t="str">
            <v>Assentamento de tubos de esgoto ou drenagem pluvial em concreto</v>
          </cell>
          <cell r="F691" t="str">
            <v>SINAPI Jun/26</v>
          </cell>
        </row>
        <row r="692">
          <cell r="A692">
            <v>92863</v>
          </cell>
          <cell r="B692" t="str">
            <v>TUBO DE CONCRETO PARA REDES COLETORAS DE ESGOTO SANITÁRIO, DIÂMETRO DE 1000 MM, JUNTA ELÁSTICA, INSTALADO EM LOCAL COM ALTO NÍVEL DE INTERFERÊNCIAS - FORNECIMENTO E ASSENTAMENTO. AF_03/2024</v>
          </cell>
          <cell r="C692" t="str">
            <v>M</v>
          </cell>
          <cell r="D692">
            <v>1190.23</v>
          </cell>
          <cell r="E692" t="str">
            <v>Assentamento de tubos de esgoto ou drenagem pluvial em concreto</v>
          </cell>
          <cell r="F692" t="str">
            <v>SINAPI Jun/26</v>
          </cell>
        </row>
        <row r="693">
          <cell r="A693">
            <v>92847</v>
          </cell>
          <cell r="B693" t="str">
            <v>TUBO DE CONCRETO PARA REDES COLETORAS DE ESGOTO SANITÁRIO, DIÂMETRO DE 1000 MM, JUNTA ELÁSTICA, INSTALADO EM LOCAL COM BAIXO NÍVEL DE INTERFERÊNCIAS - FORNECIMENTO E ASSENTAMENTO. AF_03/2024</v>
          </cell>
          <cell r="C693" t="str">
            <v>M</v>
          </cell>
          <cell r="D693">
            <v>1177.6300000000001</v>
          </cell>
          <cell r="E693" t="str">
            <v>Assentamento de tubos de esgoto ou drenagem pluvial em concreto</v>
          </cell>
          <cell r="F693" t="str">
            <v>SINAPI Jun/26</v>
          </cell>
        </row>
        <row r="694">
          <cell r="A694">
            <v>104936</v>
          </cell>
          <cell r="B694" t="str">
            <v>TUBO DE CONCRETO PARA REDES COLETORAS DE ESGOTO SANITÁRIO, DIÂMETRO DE 1200 MM, JUNTA ELÁSTICA, INSTALADO EM LOCAL COM ALTO NÍVEL DE INTERFERÊNCIAS - FORNECIMENTO E ASSENTAMENTO. AF_03/2024</v>
          </cell>
          <cell r="C694" t="str">
            <v>M</v>
          </cell>
          <cell r="D694">
            <v>0</v>
          </cell>
          <cell r="E694" t="str">
            <v>Assentamento de tubos de esgoto ou drenagem pluvial em concreto</v>
          </cell>
          <cell r="F694" t="str">
            <v>SINAPI Jun/26</v>
          </cell>
        </row>
        <row r="695">
          <cell r="A695">
            <v>104932</v>
          </cell>
          <cell r="B695" t="str">
            <v>TUBO DE CONCRETO PARA REDES COLETORAS DE ESGOTO SANITÁRIO, DIÂMETRO DE 1200 MM, JUNTA ELÁSTICA, INSTALADO EM LOCAL COM BAIXO NÍVEL DE INTERFERÊNCIAS - FORNECIMENTO E ASSENTAMENTO. AF_03/2024</v>
          </cell>
          <cell r="C695" t="str">
            <v>M</v>
          </cell>
          <cell r="D695">
            <v>0</v>
          </cell>
          <cell r="E695" t="str">
            <v>Assentamento de tubos de esgoto ou drenagem pluvial em concreto</v>
          </cell>
          <cell r="F695" t="str">
            <v>SINAPI Jun/26</v>
          </cell>
        </row>
        <row r="696">
          <cell r="A696">
            <v>104938</v>
          </cell>
          <cell r="B696" t="str">
            <v>TUBO DE CONCRETO PARA REDES COLETORAS DE ESGOTO SANITÁRIO, DIÂMETRO DE 1500 MM, JUNTA ELÁSTICA, INSTALADO EM LOCAL COM ALTO NÍVEL DE INTERFERÊNCIAS - FORNECIMENTO E ASSENTAMENTO. AF_03/2024</v>
          </cell>
          <cell r="C696" t="str">
            <v>M</v>
          </cell>
          <cell r="D696">
            <v>0</v>
          </cell>
          <cell r="E696" t="str">
            <v>Assentamento de tubos de esgoto ou drenagem pluvial em concreto</v>
          </cell>
          <cell r="F696" t="str">
            <v>SINAPI Jun/26</v>
          </cell>
        </row>
        <row r="697">
          <cell r="A697">
            <v>104934</v>
          </cell>
          <cell r="B697" t="str">
            <v>TUBO DE CONCRETO PARA REDES COLETORAS DE ESGOTO SANITÁRIO, DIÂMETRO DE 1500 MM, JUNTA ELÁSTICA, INSTALADO EM LOCAL COM BAIXO NÍVEL DE INTERFERÊNCIAS - FORNECIMENTO E ASSENTAMENTO. AF_03/2024</v>
          </cell>
          <cell r="C697" t="str">
            <v>M</v>
          </cell>
          <cell r="D697">
            <v>0</v>
          </cell>
          <cell r="E697" t="str">
            <v>Assentamento de tubos de esgoto ou drenagem pluvial em concreto</v>
          </cell>
          <cell r="F697" t="str">
            <v>SINAPI Jun/26</v>
          </cell>
        </row>
        <row r="698">
          <cell r="A698">
            <v>92849</v>
          </cell>
          <cell r="B698" t="str">
            <v>TUBO DE CONCRETO PARA REDES COLETORAS DE ESGOTO SANITÁRIO, DIÂMETRO DE 300 MM, JUNTA ELÁSTICA, INSTALADO EM LOCAL COM ALTO NÍVEL DE INTERFERÊNCIAS - FORNECIMENTO E ASSENTAMENTO. AF_03/2024</v>
          </cell>
          <cell r="C698" t="str">
            <v>M</v>
          </cell>
          <cell r="D698">
            <v>253.07</v>
          </cell>
          <cell r="E698" t="str">
            <v>Assentamento de tubos de esgoto ou drenagem pluvial em concreto</v>
          </cell>
          <cell r="F698" t="str">
            <v>SINAPI Jun/26</v>
          </cell>
        </row>
        <row r="699">
          <cell r="A699">
            <v>92833</v>
          </cell>
          <cell r="B699" t="str">
            <v>TUBO DE CONCRETO PARA REDES COLETORAS DE ESGOTO SANITÁRIO, DIÂMETRO DE 300 MM, JUNTA ELÁSTICA, INSTALADO EM LOCAL COM BAIXO NÍVEL DE INTERFERÊNCIAS - FORNECIMENTO E ASSENTAMENTO. AF_03/2024</v>
          </cell>
          <cell r="C699" t="str">
            <v>M</v>
          </cell>
          <cell r="D699">
            <v>249.89</v>
          </cell>
          <cell r="E699" t="str">
            <v>Assentamento de tubos de esgoto ou drenagem pluvial em concreto</v>
          </cell>
          <cell r="F699" t="str">
            <v>SINAPI Jun/26</v>
          </cell>
        </row>
        <row r="700">
          <cell r="A700">
            <v>92851</v>
          </cell>
          <cell r="B700" t="str">
            <v>TUBO DE CONCRETO PARA REDES COLETORAS DE ESGOTO SANITÁRIO, DIÂMETRO DE 400 MM, JUNTA ELÁSTICA, INSTALADO EM LOCAL COM ALTO NÍVEL DE INTERFERÊNCIAS - FORNECIMENTO E ASSENTAMENTO. AF_03/2024</v>
          </cell>
          <cell r="C700" t="str">
            <v>M</v>
          </cell>
          <cell r="D700">
            <v>267.97000000000003</v>
          </cell>
          <cell r="E700" t="str">
            <v>Assentamento de tubos de esgoto ou drenagem pluvial em concreto</v>
          </cell>
          <cell r="F700" t="str">
            <v>SINAPI Jun/26</v>
          </cell>
        </row>
        <row r="701">
          <cell r="A701">
            <v>92835</v>
          </cell>
          <cell r="B701" t="str">
            <v>TUBO DE CONCRETO PARA REDES COLETORAS DE ESGOTO SANITÁRIO, DIÂMETRO DE 400 MM, JUNTA ELÁSTICA, INSTALADO EM LOCAL COM BAIXO NÍVEL DE INTERFERÊNCIAS - FORNECIMENTO E ASSENTAMENTO. AF_03/2024</v>
          </cell>
          <cell r="C701" t="str">
            <v>M</v>
          </cell>
          <cell r="D701">
            <v>263.45999999999998</v>
          </cell>
          <cell r="E701" t="str">
            <v>Assentamento de tubos de esgoto ou drenagem pluvial em concreto</v>
          </cell>
          <cell r="F701" t="str">
            <v>SINAPI Jun/26</v>
          </cell>
        </row>
        <row r="702">
          <cell r="A702">
            <v>92853</v>
          </cell>
          <cell r="B702" t="str">
            <v>TUBO DE CONCRETO PARA REDES COLETORAS DE ESGOTO SANITÁRIO, DIÂMETRO DE 500 MM, JUNTA ELÁSTICA, INSTALADO EM LOCAL COM ALTO NÍVEL DE INTERFERÊNCIAS - FORNECIMENTO E ASSENTAMENTO. AF_03/2024</v>
          </cell>
          <cell r="C702" t="str">
            <v>M</v>
          </cell>
          <cell r="D702">
            <v>475.29</v>
          </cell>
          <cell r="E702" t="str">
            <v>Assentamento de tubos de esgoto ou drenagem pluvial em concreto</v>
          </cell>
          <cell r="F702" t="str">
            <v>SINAPI Jun/26</v>
          </cell>
        </row>
        <row r="703">
          <cell r="A703">
            <v>92837</v>
          </cell>
          <cell r="B703" t="str">
            <v>TUBO DE CONCRETO PARA REDES COLETORAS DE ESGOTO SANITÁRIO, DIÂMETRO DE 500 MM, JUNTA ELÁSTICA, INSTALADO EM LOCAL COM BAIXO NÍVEL DE INTERFERÊNCIAS - FORNECIMENTO E ASSENTAMENTO. AF_03/2024</v>
          </cell>
          <cell r="C703" t="str">
            <v>M</v>
          </cell>
          <cell r="D703">
            <v>469.44</v>
          </cell>
          <cell r="E703" t="str">
            <v>Assentamento de tubos de esgoto ou drenagem pluvial em concreto</v>
          </cell>
          <cell r="F703" t="str">
            <v>SINAPI Jun/26</v>
          </cell>
        </row>
        <row r="704">
          <cell r="A704">
            <v>92855</v>
          </cell>
          <cell r="B704" t="str">
            <v>TUBO DE CONCRETO PARA REDES COLETORAS DE ESGOTO SANITÁRIO, DIÂMETRO DE 600 MM, JUNTA ELÁSTICA, INSTALADO EM LOCAL COM ALTO NÍVEL DE INTERFERÊNCIAS - FORNECIMENTO E ASSENTAMENTO. AF_03/2024</v>
          </cell>
          <cell r="C704" t="str">
            <v>M</v>
          </cell>
          <cell r="D704">
            <v>582.75</v>
          </cell>
          <cell r="E704" t="str">
            <v>Assentamento de tubos de esgoto ou drenagem pluvial em concreto</v>
          </cell>
          <cell r="F704" t="str">
            <v>SINAPI Jun/26</v>
          </cell>
        </row>
        <row r="705">
          <cell r="A705">
            <v>92839</v>
          </cell>
          <cell r="B705" t="str">
            <v>TUBO DE CONCRETO PARA REDES COLETORAS DE ESGOTO SANITÁRIO, DIÂMETRO DE 600 MM, JUNTA ELÁSTICA, INSTALADO EM LOCAL COM BAIXO NÍVEL DE INTERFERÊNCIAS - FORNECIMENTO E ASSENTAMENTO. AF_03/2024</v>
          </cell>
          <cell r="C705" t="str">
            <v>M</v>
          </cell>
          <cell r="D705">
            <v>575.58000000000004</v>
          </cell>
          <cell r="E705" t="str">
            <v>Assentamento de tubos de esgoto ou drenagem pluvial em concreto</v>
          </cell>
          <cell r="F705" t="str">
            <v>SINAPI Jun/26</v>
          </cell>
        </row>
        <row r="706">
          <cell r="A706">
            <v>92857</v>
          </cell>
          <cell r="B706" t="str">
            <v>TUBO DE CONCRETO PARA REDES COLETORAS DE ESGOTO SANITÁRIO, DIÂMETRO DE 700 MM, JUNTA ELÁSTICA, INSTALADO EM LOCAL COM ALTO NÍVEL DE INTERFERÊNCIAS - FORNECIMENTO E ASSENTAMENTO. AF_03/2024</v>
          </cell>
          <cell r="C706" t="str">
            <v>M</v>
          </cell>
          <cell r="D706">
            <v>757.37</v>
          </cell>
          <cell r="E706" t="str">
            <v>Assentamento de tubos de esgoto ou drenagem pluvial em concreto</v>
          </cell>
          <cell r="F706" t="str">
            <v>SINAPI Jun/26</v>
          </cell>
        </row>
        <row r="707">
          <cell r="A707">
            <v>92841</v>
          </cell>
          <cell r="B707" t="str">
            <v>TUBO DE CONCRETO PARA REDES COLETORAS DE ESGOTO SANITÁRIO, DIÂMETRO DE 700 MM, JUNTA ELÁSTICA, INSTALADO EM LOCAL COM BAIXO NÍVEL DE INTERFERÊNCIAS - FORNECIMENTO E ASSENTAMENTO. AF_03/2024</v>
          </cell>
          <cell r="C707" t="str">
            <v>M</v>
          </cell>
          <cell r="D707">
            <v>748.8</v>
          </cell>
          <cell r="E707" t="str">
            <v>Assentamento de tubos de esgoto ou drenagem pluvial em concreto</v>
          </cell>
          <cell r="F707" t="str">
            <v>SINAPI Jun/26</v>
          </cell>
        </row>
        <row r="708">
          <cell r="A708">
            <v>92859</v>
          </cell>
          <cell r="B708" t="str">
            <v>TUBO DE CONCRETO PARA REDES COLETORAS DE ESGOTO SANITÁRIO, DIÂMETRO DE 800 MM, JUNTA ELÁSTICA, INSTALADO EM LOCAL COM ALTO NÍVEL DE INTERFERÊNCIAS - FORNECIMENTO E ASSENTAMENTO. AF_03/2024</v>
          </cell>
          <cell r="C708" t="str">
            <v>M</v>
          </cell>
          <cell r="D708">
            <v>784.67</v>
          </cell>
          <cell r="E708" t="str">
            <v>Assentamento de tubos de esgoto ou drenagem pluvial em concreto</v>
          </cell>
          <cell r="F708" t="str">
            <v>SINAPI Jun/26</v>
          </cell>
        </row>
        <row r="709">
          <cell r="A709">
            <v>92843</v>
          </cell>
          <cell r="B709" t="str">
            <v>TUBO DE CONCRETO PARA REDES COLETORAS DE ESGOTO SANITÁRIO, DIÂMETRO DE 800 MM, JUNTA ELÁSTICA, INSTALADO EM LOCAL COM BAIXO NÍVEL DE INTERFERÊNCIAS - FORNECIMENTO E ASSENTAMENTO. AF_03/2024</v>
          </cell>
          <cell r="C709" t="str">
            <v>M</v>
          </cell>
          <cell r="D709">
            <v>774.77</v>
          </cell>
          <cell r="E709" t="str">
            <v>Assentamento de tubos de esgoto ou drenagem pluvial em concreto</v>
          </cell>
          <cell r="F709" t="str">
            <v>SINAPI Jun/26</v>
          </cell>
        </row>
        <row r="710">
          <cell r="A710">
            <v>92861</v>
          </cell>
          <cell r="B710" t="str">
            <v>TUBO DE CONCRETO PARA REDES COLETORAS DE ESGOTO SANITÁRIO, DIÂMETRO DE 900 MM, JUNTA ELÁSTICA, INSTALADO EM LOCAL COM ALTO NÍVEL DE INTERFERÊNCIAS - FORNECIMENTO E ASSENTAMENTO. AF_03/2024</v>
          </cell>
          <cell r="C710" t="str">
            <v>M</v>
          </cell>
          <cell r="D710">
            <v>1160.32</v>
          </cell>
          <cell r="E710" t="str">
            <v>Assentamento de tubos de esgoto ou drenagem pluvial em concreto</v>
          </cell>
          <cell r="F710" t="str">
            <v>SINAPI Jun/26</v>
          </cell>
        </row>
        <row r="711">
          <cell r="A711">
            <v>92845</v>
          </cell>
          <cell r="B711" t="str">
            <v>TUBO DE CONCRETO PARA REDES COLETORAS DE ESGOTO SANITÁRIO, DIÂMETRO DE 900 MM, JUNTA ELÁSTICA, INSTALADO EM LOCAL COM BAIXO NÍVEL DE INTERFERÊNCIAS - FORNECIMENTO E ASSENTAMENTO. AF_03/2024</v>
          </cell>
          <cell r="C711" t="str">
            <v>M</v>
          </cell>
          <cell r="D711">
            <v>1149.08</v>
          </cell>
          <cell r="E711" t="str">
            <v>Assentamento de tubos de esgoto ou drenagem pluvial em concreto</v>
          </cell>
          <cell r="F711" t="str">
            <v>SINAPI Jun/26</v>
          </cell>
        </row>
        <row r="712">
          <cell r="A712">
            <v>92226</v>
          </cell>
          <cell r="B712" t="str">
            <v>TUBO DE CONCRETO PARA REDES COLETORAS DE ÁGUAS PLUVIAIS, DIÂMETRO DE 1000 MM, JUNTA RÍGIDA, INSTALADO EM LOCAL COM ALTO NÍVEL DE INTERFERÊNCIAS - FORNECIMENTO E ASSENTAMENTO. AF_03/2024</v>
          </cell>
          <cell r="C712" t="str">
            <v>M</v>
          </cell>
          <cell r="D712">
            <v>675.77</v>
          </cell>
          <cell r="E712" t="str">
            <v>Assentamento de tubos de esgoto ou drenagem pluvial em concreto</v>
          </cell>
          <cell r="F712" t="str">
            <v>SINAPI Jun/26</v>
          </cell>
        </row>
        <row r="713">
          <cell r="A713">
            <v>92216</v>
          </cell>
          <cell r="B713" t="str">
            <v>TUBO DE CONCRETO PARA REDES COLETORAS DE ÁGUAS PLUVIAIS, DIÂMETRO DE 1000 MM, JUNTA RÍGIDA, INSTALADO EM LOCAL COM BAIXO NÍVEL DE INTERFERÊNCIAS - FORNECIMENTO E ASSENTAMENTO. AF_03/2024</v>
          </cell>
          <cell r="C713" t="str">
            <v>M</v>
          </cell>
          <cell r="D713">
            <v>663.16</v>
          </cell>
          <cell r="E713" t="str">
            <v>Assentamento de tubos de esgoto ou drenagem pluvial em concreto</v>
          </cell>
          <cell r="F713" t="str">
            <v>SINAPI Jun/26</v>
          </cell>
        </row>
        <row r="714">
          <cell r="A714">
            <v>92829</v>
          </cell>
          <cell r="B714" t="str">
            <v>TUBO DE CONCRETO PARA REDES COLETORAS DE ÁGUAS PLUVIAIS, DIÂMETRO DE 1200 MM, JUNTA RÍGIDA, INSTALADO EM LOCAL COM ALTO NÍVEL DE INTERFERÊNCIAS - FORNECIMENTO E ASSENTAMENTO. AF_03/2024</v>
          </cell>
          <cell r="C714" t="str">
            <v>M</v>
          </cell>
          <cell r="D714">
            <v>973.66</v>
          </cell>
          <cell r="E714" t="str">
            <v>Assentamento de tubos de esgoto ou drenagem pluvial em concreto</v>
          </cell>
          <cell r="F714" t="str">
            <v>SINAPI Jun/26</v>
          </cell>
        </row>
        <row r="715">
          <cell r="A715">
            <v>92816</v>
          </cell>
          <cell r="B715" t="str">
            <v>TUBO DE CONCRETO PARA REDES COLETORAS DE ÁGUAS PLUVIAIS, DIÂMETRO DE 1200 MM, JUNTA RÍGIDA, INSTALADO EM LOCAL COM BAIXO NÍVEL DE INTERFERÊNCIAS - FORNECIMENTO E ASSENTAMENTO. AF_03/2024</v>
          </cell>
          <cell r="C715" t="str">
            <v>M</v>
          </cell>
          <cell r="D715">
            <v>958.37</v>
          </cell>
          <cell r="E715" t="str">
            <v>Assentamento de tubos de esgoto ou drenagem pluvial em concreto</v>
          </cell>
          <cell r="F715" t="str">
            <v>SINAPI Jun/26</v>
          </cell>
        </row>
        <row r="716">
          <cell r="A716">
            <v>92831</v>
          </cell>
          <cell r="B716" t="str">
            <v>TUBO DE CONCRETO PARA REDES COLETORAS DE ÁGUAS PLUVIAIS, DIÂMETRO DE 1500 MM, JUNTA RÍGIDA, INSTALADO EM LOCAL COM ALTO NÍVEL DE INTERFERÊNCIAS - FORNECIMENTO E ASSENTAMENTO. AF_03/2024</v>
          </cell>
          <cell r="C716" t="str">
            <v>M</v>
          </cell>
          <cell r="D716">
            <v>1384.66</v>
          </cell>
          <cell r="E716" t="str">
            <v>Assentamento de tubos de esgoto ou drenagem pluvial em concreto</v>
          </cell>
          <cell r="F716" t="str">
            <v>SINAPI Jun/26</v>
          </cell>
        </row>
        <row r="717">
          <cell r="A717">
            <v>92818</v>
          </cell>
          <cell r="B717" t="str">
            <v>TUBO DE CONCRETO PARA REDES COLETORAS DE ÁGUAS PLUVIAIS, DIÂMETRO DE 1500 MM, JUNTA RÍGIDA, INSTALADO EM LOCAL COM BAIXO NÍVEL DE INTERFERÊNCIAS - FORNECIMENTO E ASSENTAMENTO. AF_03/2024</v>
          </cell>
          <cell r="C717" t="str">
            <v>M</v>
          </cell>
          <cell r="D717">
            <v>1365.31</v>
          </cell>
          <cell r="E717" t="str">
            <v>Assentamento de tubos de esgoto ou drenagem pluvial em concreto</v>
          </cell>
          <cell r="F717" t="str">
            <v>SINAPI Jun/26</v>
          </cell>
        </row>
        <row r="718">
          <cell r="A718">
            <v>95566</v>
          </cell>
          <cell r="B718" t="str">
            <v>TUBO DE CONCRETO PARA REDES COLETORAS DE ÁGUAS PLUVIAIS, DIÂMETRO DE 300MM, JUNTA RÍGIDA, INSTALADO EM LOCAL COM ALTO NÍVEL DE INTERFERÊNCIAS - FORNECIMENTO E ASSENTAMENTO. AF_03/2024</v>
          </cell>
          <cell r="C718" t="str">
            <v>M</v>
          </cell>
          <cell r="D718">
            <v>161.51</v>
          </cell>
          <cell r="E718" t="str">
            <v>Assentamento de tubos de esgoto ou drenagem pluvial em concreto</v>
          </cell>
          <cell r="F718" t="str">
            <v>SINAPI Jun/26</v>
          </cell>
        </row>
        <row r="719">
          <cell r="A719">
            <v>95565</v>
          </cell>
          <cell r="B719" t="str">
            <v>TUBO DE CONCRETO PARA REDES COLETORAS DE ÁGUAS PLUVIAIS, DIÂMETRO DE 300MM, JUNTA RÍGIDA, INSTALADO EM LOCAL COM BAIXO NÍVEL DE INTERFERÊNCIAS - FORNECIMENTO E ASSENTAMENTO. AF_03/2024</v>
          </cell>
          <cell r="C719" t="str">
            <v>M</v>
          </cell>
          <cell r="D719">
            <v>158.35</v>
          </cell>
          <cell r="E719" t="str">
            <v>Assentamento de tubos de esgoto ou drenagem pluvial em concreto</v>
          </cell>
          <cell r="F719" t="str">
            <v>SINAPI Jun/26</v>
          </cell>
        </row>
        <row r="720">
          <cell r="A720">
            <v>92219</v>
          </cell>
          <cell r="B720" t="str">
            <v>TUBO DE CONCRETO PARA REDES COLETORAS DE ÁGUAS PLUVIAIS, DIÂMETRO DE 400 MM, JUNTA RÍGIDA, INSTALADO EM LOCAL COM ALTO NÍVEL DE INTERFERÊNCIAS - FORNECIMENTO E ASSENTAMENTO. AF_03/2024</v>
          </cell>
          <cell r="C720" t="str">
            <v>M</v>
          </cell>
          <cell r="D720">
            <v>191.38</v>
          </cell>
          <cell r="E720" t="str">
            <v>Assentamento de tubos de esgoto ou drenagem pluvial em concreto</v>
          </cell>
          <cell r="F720" t="str">
            <v>SINAPI Jun/26</v>
          </cell>
        </row>
        <row r="721">
          <cell r="A721">
            <v>92210</v>
          </cell>
          <cell r="B721" t="str">
            <v>TUBO DE CONCRETO PARA REDES COLETORAS DE ÁGUAS PLUVIAIS, DIÂMETRO DE 400 MM, JUNTA RÍGIDA, INSTALADO EM LOCAL COM BAIXO NÍVEL DE INTERFERÊNCIAS - FORNECIMENTO E ASSENTAMENTO. AF_03/2024</v>
          </cell>
          <cell r="C721" t="str">
            <v>M</v>
          </cell>
          <cell r="D721">
            <v>186.88</v>
          </cell>
          <cell r="E721" t="str">
            <v>Assentamento de tubos de esgoto ou drenagem pluvial em concreto</v>
          </cell>
          <cell r="F721" t="str">
            <v>SINAPI Jun/26</v>
          </cell>
        </row>
        <row r="722">
          <cell r="A722">
            <v>92220</v>
          </cell>
          <cell r="B722" t="str">
            <v>TUBO DE CONCRETO PARA REDES COLETORAS DE ÁGUAS PLUVIAIS, DIÂMETRO DE 500 MM, JUNTA RÍGIDA, INSTALADO EM LOCAL COM ALTO NÍVEL DE INTERFERÊNCIAS - FORNECIMENTO E ASSENTAMENTO. AF_03/2024</v>
          </cell>
          <cell r="C722" t="str">
            <v>M</v>
          </cell>
          <cell r="D722">
            <v>233.25</v>
          </cell>
          <cell r="E722" t="str">
            <v>Assentamento de tubos de esgoto ou drenagem pluvial em concreto</v>
          </cell>
          <cell r="F722" t="str">
            <v>SINAPI Jun/26</v>
          </cell>
        </row>
        <row r="723">
          <cell r="A723">
            <v>92211</v>
          </cell>
          <cell r="B723" t="str">
            <v>TUBO DE CONCRETO PARA REDES COLETORAS DE ÁGUAS PLUVIAIS, DIÂMETRO DE 500 MM, JUNTA RÍGIDA, INSTALADO EM LOCAL COM BAIXO NÍVEL DE INTERFERÊNCIAS - FORNECIMENTO E ASSENTAMENTO. AF_03/2024</v>
          </cell>
          <cell r="C723" t="str">
            <v>M</v>
          </cell>
          <cell r="D723">
            <v>227.38</v>
          </cell>
          <cell r="E723" t="str">
            <v>Assentamento de tubos de esgoto ou drenagem pluvial em concreto</v>
          </cell>
          <cell r="F723" t="str">
            <v>SINAPI Jun/26</v>
          </cell>
        </row>
        <row r="724">
          <cell r="A724">
            <v>92221</v>
          </cell>
          <cell r="B724" t="str">
            <v>TUBO DE CONCRETO PARA REDES COLETORAS DE ÁGUAS PLUVIAIS, DIÂMETRO DE 600 MM, JUNTA RÍGIDA, INSTALADO EM LOCAL COM ALTO NÍVEL DE INTERFERÊNCIAS - FORNECIMENTO E ASSENTAMENTO. AF_03/2024</v>
          </cell>
          <cell r="C724" t="str">
            <v>M</v>
          </cell>
          <cell r="D724">
            <v>353.33</v>
          </cell>
          <cell r="E724" t="str">
            <v>Assentamento de tubos de esgoto ou drenagem pluvial em concreto</v>
          </cell>
          <cell r="F724" t="str">
            <v>SINAPI Jun/26</v>
          </cell>
        </row>
        <row r="725">
          <cell r="A725">
            <v>92212</v>
          </cell>
          <cell r="B725" t="str">
            <v>TUBO DE CONCRETO PARA REDES COLETORAS DE ÁGUAS PLUVIAIS, DIÂMETRO DE 600 MM, JUNTA RÍGIDA, INSTALADO EM LOCAL COM BAIXO NÍVEL DE INTERFERÊNCIAS - FORNECIMENTO E ASSENTAMENTO. AF_03/2024</v>
          </cell>
          <cell r="C725" t="str">
            <v>M</v>
          </cell>
          <cell r="D725">
            <v>346.12</v>
          </cell>
          <cell r="E725" t="str">
            <v>Assentamento de tubos de esgoto ou drenagem pluvial em concreto</v>
          </cell>
          <cell r="F725" t="str">
            <v>SINAPI Jun/26</v>
          </cell>
        </row>
        <row r="726">
          <cell r="A726">
            <v>92222</v>
          </cell>
          <cell r="B726" t="str">
            <v>TUBO DE CONCRETO PARA REDES COLETORAS DE ÁGUAS PLUVIAIS, DIÂMETRO DE 700 MM, JUNTA RÍGIDA, INSTALADO EM LOCAL COM ALTO NÍVEL DE INTERFERÊNCIAS - FORNECIMENTO E ASSENTAMENTO. AF_03/2024</v>
          </cell>
          <cell r="C726" t="str">
            <v>M</v>
          </cell>
          <cell r="D726">
            <v>468.31</v>
          </cell>
          <cell r="E726" t="str">
            <v>Assentamento de tubos de esgoto ou drenagem pluvial em concreto</v>
          </cell>
          <cell r="F726" t="str">
            <v>SINAPI Jun/26</v>
          </cell>
        </row>
        <row r="727">
          <cell r="A727">
            <v>92213</v>
          </cell>
          <cell r="B727" t="str">
            <v>TUBO DE CONCRETO PARA REDES COLETORAS DE ÁGUAS PLUVIAIS, DIÂMETRO DE 700 MM, JUNTA RÍGIDA, INSTALADO EM LOCAL COM BAIXO NÍVEL DE INTERFERÊNCIAS - FORNECIMENTO E ASSENTAMENTO. AF_03/2024</v>
          </cell>
          <cell r="C727" t="str">
            <v>M</v>
          </cell>
          <cell r="D727">
            <v>459.79</v>
          </cell>
          <cell r="E727" t="str">
            <v>Assentamento de tubos de esgoto ou drenagem pluvial em concreto</v>
          </cell>
          <cell r="F727" t="str">
            <v>SINAPI Jun/26</v>
          </cell>
        </row>
        <row r="728">
          <cell r="A728">
            <v>92223</v>
          </cell>
          <cell r="B728" t="str">
            <v>TUBO DE CONCRETO PARA REDES COLETORAS DE ÁGUAS PLUVIAIS, DIÂMETRO DE 800 MM, JUNTA RÍGIDA, INSTALADO EM LOCAL COM ALTO NÍVEL DE INTERFERÊNCIAS - FORNECIMENTO E ASSENTAMENTO. AF_03/2024</v>
          </cell>
          <cell r="C728" t="str">
            <v>M</v>
          </cell>
          <cell r="D728">
            <v>566.37</v>
          </cell>
          <cell r="E728" t="str">
            <v>Assentamento de tubos de esgoto ou drenagem pluvial em concreto</v>
          </cell>
          <cell r="F728" t="str">
            <v>SINAPI Jun/26</v>
          </cell>
        </row>
        <row r="729">
          <cell r="A729">
            <v>92214</v>
          </cell>
          <cell r="B729" t="str">
            <v>TUBO DE CONCRETO PARA REDES COLETORAS DE ÁGUAS PLUVIAIS, DIÂMETRO DE 800 MM, JUNTA RÍGIDA, INSTALADO EM LOCAL COM BAIXO NÍVEL DE INTERFERÊNCIAS - FORNECIMENTO E ASSENTAMENTO. AF_03/2024</v>
          </cell>
          <cell r="C729" t="str">
            <v>M</v>
          </cell>
          <cell r="D729">
            <v>556.49</v>
          </cell>
          <cell r="E729" t="str">
            <v>Assentamento de tubos de esgoto ou drenagem pluvial em concreto</v>
          </cell>
          <cell r="F729" t="str">
            <v>SINAPI Jun/26</v>
          </cell>
        </row>
        <row r="730">
          <cell r="A730">
            <v>92224</v>
          </cell>
          <cell r="B730" t="str">
            <v>TUBO DE CONCRETO PARA REDES COLETORAS DE ÁGUAS PLUVIAIS, DIÂMETRO DE 900 MM, JUNTA RÍGIDA, INSTALADO EM LOCAL COM ALTO NÍVEL DE INTERFERÊNCIAS - FORNECIMENTO E ASSENTAMENTO. AF_03/2024</v>
          </cell>
          <cell r="C730" t="str">
            <v>M</v>
          </cell>
          <cell r="D730">
            <v>650.09</v>
          </cell>
          <cell r="E730" t="str">
            <v>Assentamento de tubos de esgoto ou drenagem pluvial em concreto</v>
          </cell>
          <cell r="F730" t="str">
            <v>SINAPI Jun/26</v>
          </cell>
        </row>
        <row r="731">
          <cell r="A731">
            <v>92215</v>
          </cell>
          <cell r="B731" t="str">
            <v>TUBO DE CONCRETO PARA REDES COLETORAS DE ÁGUAS PLUVIAIS, DIÂMETRO DE 900 MM, JUNTA RÍGIDA, INSTALADO EM LOCAL COM BAIXO NÍVEL DE INTERFERÊNCIAS - FORNECIMENTO E ASSENTAMENTO. AF_03/2024</v>
          </cell>
          <cell r="C731" t="str">
            <v>M</v>
          </cell>
          <cell r="D731">
            <v>638.80999999999995</v>
          </cell>
          <cell r="E731" t="str">
            <v>Assentamento de tubos de esgoto ou drenagem pluvial em concreto</v>
          </cell>
          <cell r="F731" t="str">
            <v>SINAPI Jun/26</v>
          </cell>
        </row>
        <row r="732">
          <cell r="A732">
            <v>94342</v>
          </cell>
          <cell r="B732" t="str">
            <v>ATERRO MANUAL DE VALAS COM AREIA PARA ATERRO. AF_08/2023</v>
          </cell>
          <cell r="C732" t="str">
            <v>M3</v>
          </cell>
          <cell r="D732">
            <v>100.73</v>
          </cell>
          <cell r="E732" t="str">
            <v>Aterro e Reaterro de Valas</v>
          </cell>
          <cell r="F732" t="str">
            <v>SINAPI Jun/26</v>
          </cell>
        </row>
        <row r="733">
          <cell r="A733">
            <v>94319</v>
          </cell>
          <cell r="B733" t="str">
            <v>ATERRO MANUAL DE VALAS COM SOLO ARGILO-ARENOSO. AF_08/2023</v>
          </cell>
          <cell r="C733" t="str">
            <v>M3</v>
          </cell>
          <cell r="D733">
            <v>92.23</v>
          </cell>
          <cell r="E733" t="str">
            <v>Aterro e Reaterro de Valas</v>
          </cell>
          <cell r="F733" t="str">
            <v>SINAPI Jun/26</v>
          </cell>
        </row>
        <row r="734">
          <cell r="A734">
            <v>94304</v>
          </cell>
          <cell r="B734" t="str">
            <v>ATERRO MECANIZADO DE VALA COM ESCAVADEIRA HIDRÁULICA (CAPACIDADE DA CAÇAMBA: 0,8 M³ / POTÊNCIA: 111 HP), LARGURA ATÉ 2,5 M, PROFUNDIDADE ATÉ 1,5 M, COM SOLO ARGILO-ARENOSO. AF_08/2023</v>
          </cell>
          <cell r="C734" t="str">
            <v>M3</v>
          </cell>
          <cell r="D734">
            <v>83.42</v>
          </cell>
          <cell r="E734" t="str">
            <v>Aterro e Reaterro de Valas</v>
          </cell>
          <cell r="F734" t="str">
            <v>SINAPI Jun/26</v>
          </cell>
        </row>
        <row r="735">
          <cell r="A735">
            <v>94306</v>
          </cell>
          <cell r="B735" t="str">
            <v>ATERRO MECANIZADO DE VALA COM ESCAVADEIRA HIDRÁULICA (CAPACIDADE DA CAÇAMBA: 0,8 M³ / POTÊNCIA: 111 HP), LARGURA ATÉ 2,5 M, PROFUNDIDADE DE 1,5 A 3,0 M, COM SOLO ARGILO-ARENOSO. AF_08/2023</v>
          </cell>
          <cell r="C735" t="str">
            <v>M3</v>
          </cell>
          <cell r="D735">
            <v>75.680000000000007</v>
          </cell>
          <cell r="E735" t="str">
            <v>Aterro e Reaterro de Valas</v>
          </cell>
          <cell r="F735" t="str">
            <v>SINAPI Jun/26</v>
          </cell>
        </row>
        <row r="736">
          <cell r="A736">
            <v>94327</v>
          </cell>
          <cell r="B736" t="str">
            <v>ATERRO MECANIZADO DE VALA COM ESCAVADEIRA HIDRÁULICA (CAPACIDADE DA CAÇAMBA: 0,8 M³/POTÊNCIA: 111 HP), LARGURA ATÉ 2,5 M, PROFUNDIDADE ATÉ 1,5 M, COM AREIA PARA ATERRO. AF_08/2023</v>
          </cell>
          <cell r="C736" t="str">
            <v>M3</v>
          </cell>
          <cell r="D736">
            <v>91.92</v>
          </cell>
          <cell r="E736" t="str">
            <v>Aterro e Reaterro de Valas</v>
          </cell>
          <cell r="F736" t="str">
            <v>SINAPI Jun/26</v>
          </cell>
        </row>
        <row r="737">
          <cell r="A737">
            <v>94329</v>
          </cell>
          <cell r="B737" t="str">
            <v>ATERRO MECANIZADO DE VALA COM ESCAVADEIRA HIDRÁULICA (CAPACIDADE DA CAÇAMBA: 0,8 M³/POTÊNCIA: 111 HP), LARGURA ATÉ 2,5 M, PROFUNDIDADE DE 1,5 A 3,0 M, COM AREIA PARA ATERRO. AF_08/2023</v>
          </cell>
          <cell r="C737" t="str">
            <v>M3</v>
          </cell>
          <cell r="D737">
            <v>84.18</v>
          </cell>
          <cell r="E737" t="str">
            <v>Aterro e Reaterro de Valas</v>
          </cell>
          <cell r="F737" t="str">
            <v>SINAPI Jun/26</v>
          </cell>
        </row>
        <row r="738">
          <cell r="A738">
            <v>94333</v>
          </cell>
          <cell r="B738" t="str">
            <v>ATERRO MECANIZADO DE VALA COM ESCAVADEIRA HIDRÁULICA (CAPACIDADE DA CAÇAMBA: 0,8 M³/POTÊNCIA: 111 HP), LARGURA ATÉ 2,5 M, PROFUNDIDADE DE 3,0 A 6,0 M, COM AREIA PARA ATERRO. AF_08/2023</v>
          </cell>
          <cell r="C738" t="str">
            <v>M3</v>
          </cell>
          <cell r="D738">
            <v>80.709999999999994</v>
          </cell>
          <cell r="E738" t="str">
            <v>Aterro e Reaterro de Valas</v>
          </cell>
          <cell r="F738" t="str">
            <v>SINAPI Jun/26</v>
          </cell>
        </row>
        <row r="739">
          <cell r="A739">
            <v>94310</v>
          </cell>
          <cell r="B739" t="str">
            <v>ATERRO MECANIZADO DE VALA COM ESCAVADEIRA HIDRÁULICA (CAPACIDADE DA CAÇAMBA: 0,8 M³/POTÊNCIA: 111 HP), LARGURA ATÉ 2,5 M, PROFUNDIDADE DE 3,0 A 6,0 M, COM SOLO ARGILO-ARENOSO. AF_08/2023</v>
          </cell>
          <cell r="C739" t="str">
            <v>M3</v>
          </cell>
          <cell r="D739">
            <v>72.209999999999994</v>
          </cell>
          <cell r="E739" t="str">
            <v>Aterro e Reaterro de Valas</v>
          </cell>
          <cell r="F739" t="str">
            <v>SINAPI Jun/26</v>
          </cell>
        </row>
        <row r="740">
          <cell r="A740">
            <v>104739</v>
          </cell>
          <cell r="B740" t="str">
            <v>ATERRO MECANIZADO DE VALA COM MINICARREGADEIRA, COM AREIA PARA ATERRO. AF_08/2023</v>
          </cell>
          <cell r="C740" t="str">
            <v>M3</v>
          </cell>
          <cell r="D740">
            <v>97.78</v>
          </cell>
          <cell r="E740" t="str">
            <v>Aterro e Reaterro de Valas</v>
          </cell>
          <cell r="F740" t="str">
            <v>SINAPI Jun/26</v>
          </cell>
        </row>
        <row r="741">
          <cell r="A741">
            <v>104738</v>
          </cell>
          <cell r="B741" t="str">
            <v>ATERRO MECANIZADO DE VALA COM MINICARREGADEIRA, COM SOLO ARGILO-ARENOSO. AF_08/2023</v>
          </cell>
          <cell r="C741" t="str">
            <v>M3</v>
          </cell>
          <cell r="D741">
            <v>89.28</v>
          </cell>
          <cell r="E741" t="str">
            <v>Aterro e Reaterro de Valas</v>
          </cell>
          <cell r="F741" t="str">
            <v>SINAPI Jun/26</v>
          </cell>
        </row>
        <row r="742">
          <cell r="A742">
            <v>94316</v>
          </cell>
          <cell r="B742" t="str">
            <v>ATERRO MECANIZADO DE VALA COM RETROESCAVADEIRA (CAPACIDADE DA CAÇAMBA DA RETRO: 0,26 M³ / POTÊNCIA: 88 HP), LARGURA ATÉ 1,5 M, PROFUNDIDADE ATÉ 1,5 M, COM SOLO ARGILO-ARENOSO. AF_08/2023</v>
          </cell>
          <cell r="C742" t="str">
            <v>M3</v>
          </cell>
          <cell r="D742">
            <v>77.98</v>
          </cell>
          <cell r="E742" t="str">
            <v>Aterro e Reaterro de Valas</v>
          </cell>
          <cell r="F742" t="str">
            <v>SINAPI Jun/26</v>
          </cell>
        </row>
        <row r="743">
          <cell r="A743">
            <v>94318</v>
          </cell>
          <cell r="B743" t="str">
            <v>ATERRO MECANIZADO DE VALA COM RETROESCAVADEIRA (CAPACIDADE DA CAÇAMBA DA RETRO: 0,26 M³ / POTÊNCIA: 88 HP), LARGURA ATÉ 1,5 M, PROFUNDIDADE DE 1,5 A 3,0 M, COM SOLO ARGILO-ARENOSO. AF_08/2023</v>
          </cell>
          <cell r="C743" t="str">
            <v>M3</v>
          </cell>
          <cell r="D743">
            <v>70.98</v>
          </cell>
          <cell r="E743" t="str">
            <v>Aterro e Reaterro de Valas</v>
          </cell>
          <cell r="F743" t="str">
            <v>SINAPI Jun/26</v>
          </cell>
        </row>
        <row r="744">
          <cell r="A744">
            <v>94339</v>
          </cell>
          <cell r="B744" t="str">
            <v>ATERRO MECANIZADO DE VALA COM RETROESCAVADEIRA (CAPACIDADE DA CAÇAMBA DA RETRO: 0,26 M³/POTÊNCIA: 88 HP), LARGURA ATÉ 1,5 M, PROFUNDIDADE ATÉ 1,5 M, COM AREIA PARA ATERRO. AF_08/2023</v>
          </cell>
          <cell r="C744" t="str">
            <v>M3</v>
          </cell>
          <cell r="D744">
            <v>86.48</v>
          </cell>
          <cell r="E744" t="str">
            <v>Aterro e Reaterro de Valas</v>
          </cell>
          <cell r="F744" t="str">
            <v>SINAPI Jun/26</v>
          </cell>
        </row>
        <row r="745">
          <cell r="A745">
            <v>94341</v>
          </cell>
          <cell r="B745" t="str">
            <v>ATERRO MECANIZADO DE VALA COM RETROESCAVADEIRA (CAPACIDADE DA CAÇAMBA DA RETRO: 0,26 M³/POTÊNCIA: 88 HP), LARGURA ATÉ 1,5 M, PROFUNDIDADE DE 1,5 A 3,0 M, COM AREIA PARA ATERRO. AF_08/2023</v>
          </cell>
          <cell r="C745" t="str">
            <v>M3</v>
          </cell>
          <cell r="D745">
            <v>79.48</v>
          </cell>
          <cell r="E745" t="str">
            <v>Aterro e Reaterro de Valas</v>
          </cell>
          <cell r="F745" t="str">
            <v>SINAPI Jun/26</v>
          </cell>
        </row>
        <row r="746">
          <cell r="A746">
            <v>104742</v>
          </cell>
          <cell r="B746" t="str">
            <v>COMPACTAÇÃO DE VALAS COM ROLO COMPRESSOR. AF_08/2023</v>
          </cell>
          <cell r="C746" t="str">
            <v>M2</v>
          </cell>
          <cell r="D746">
            <v>9.2100000000000009</v>
          </cell>
          <cell r="E746" t="str">
            <v>Aterro e Reaterro de Valas</v>
          </cell>
          <cell r="F746" t="str">
            <v>SINAPI Jun/26</v>
          </cell>
        </row>
        <row r="747">
          <cell r="A747">
            <v>93382</v>
          </cell>
          <cell r="B747" t="str">
            <v>REATERRO MANUAL DE VALAS, COM COMPACTADOR DE SOLOS DE PERCUSSÃO. AF_08/2023</v>
          </cell>
          <cell r="C747" t="str">
            <v>M3</v>
          </cell>
          <cell r="D747">
            <v>36.85</v>
          </cell>
          <cell r="E747" t="str">
            <v>Aterro e Reaterro de Valas</v>
          </cell>
          <cell r="F747" t="str">
            <v>SINAPI Jun/26</v>
          </cell>
        </row>
        <row r="748">
          <cell r="A748">
            <v>104737</v>
          </cell>
          <cell r="B748" t="str">
            <v>REATERRO MANUAL DE VALAS, COM PLACA VIBRATÓRIA. AF_08/2023</v>
          </cell>
          <cell r="C748" t="str">
            <v>M3</v>
          </cell>
          <cell r="D748">
            <v>31.32</v>
          </cell>
          <cell r="E748" t="str">
            <v>Aterro e Reaterro de Valas</v>
          </cell>
          <cell r="F748" t="str">
            <v>SINAPI Jun/26</v>
          </cell>
        </row>
        <row r="749">
          <cell r="A749">
            <v>93369</v>
          </cell>
          <cell r="B749" t="str">
            <v>REATERRO MECANIZADO DE VALA COM ESCAVADEIRA HIDRÁULICA (CAPACIDADE DA CAÇAMBA: 0,8 M³/POTÊNCIA: 111 HP), LARGURA 1,5 A 2,5 M, PROFUNDIDADE 1,5 A 3,0 M, COM SOLO (SEM SUBSTITUIÇÃO) DE 1ª CATEGORIA, COM COMPACTADOR DE SOLOS DE PERCUSSÃO. AF_08/2023</v>
          </cell>
          <cell r="C749" t="str">
            <v>M3</v>
          </cell>
          <cell r="D749">
            <v>20.3</v>
          </cell>
          <cell r="E749" t="str">
            <v>Aterro e Reaterro de Valas</v>
          </cell>
          <cell r="F749" t="str">
            <v>SINAPI Jun/26</v>
          </cell>
        </row>
        <row r="750">
          <cell r="A750">
            <v>93373</v>
          </cell>
          <cell r="B750" t="str">
            <v>REATERRO MECANIZADO DE VALA COM ESCAVADEIRA HIDRÁULICA (CAPACIDADE DA CAÇAMBA: 0,8 M³/POTÊNCIA: 111 HP), LARGURA 1,5 A 2,5 M, PROFUNDIDADE 3,0 A 6,0 M, COM SOLO (SEM SUBSTITUIÇÃO) DE 1ª CATEGORIA, COM COMPACTADOR DE SOLOS DE PERCUSSÃO. AF_08/2023</v>
          </cell>
          <cell r="C750" t="str">
            <v>M3</v>
          </cell>
          <cell r="D750">
            <v>16.829999999999998</v>
          </cell>
          <cell r="E750" t="str">
            <v>Aterro e Reaterro de Valas</v>
          </cell>
          <cell r="F750" t="str">
            <v>SINAPI Jun/26</v>
          </cell>
        </row>
        <row r="751">
          <cell r="A751">
            <v>93368</v>
          </cell>
          <cell r="B751" t="str">
            <v>REATERRO MECANIZADO DE VALA COM ESCAVADEIRA HIDRÁULICA (CAPACIDADE DA CAÇAMBA: 0,8 M³/POTÊNCIA: 111 HP), LARGURA ATÉ 1,5 M, PROFUNDIDADE DE 1,5 A 3,0 M, COM SOLO (SEM SUBSTITUIÇÃO) DE 1ª CATEGORIA, COM COMPACTADOR DE SOLOS DE PERCUSSÃO. AF_08/2023</v>
          </cell>
          <cell r="C751" t="str">
            <v>M3</v>
          </cell>
          <cell r="D751">
            <v>24.6</v>
          </cell>
          <cell r="E751" t="str">
            <v>Aterro e Reaterro de Valas</v>
          </cell>
          <cell r="F751" t="str">
            <v>SINAPI Jun/26</v>
          </cell>
        </row>
        <row r="752">
          <cell r="A752">
            <v>104729</v>
          </cell>
          <cell r="B752" t="str">
            <v>REATERRO MECANIZADO DE VALA COM ESCAVADEIRA HIDRÁULICA (CAPACIDADE DA CAÇAMBA: 0,8 M³/POTÊNCIA: 111 HP), LARGURA ATÉ 1,5 M, PROFUNDIDADE DE 1,5 A 3,0 M, COM SOLO (SEM SUBSTITUIÇÃO) DE 1ª CATEGORIA, COM PLACA VIBRATÓRIA. AF_08/2023</v>
          </cell>
          <cell r="C752" t="str">
            <v>M3</v>
          </cell>
          <cell r="D752">
            <v>19.47</v>
          </cell>
          <cell r="E752" t="str">
            <v>Aterro e Reaterro de Valas</v>
          </cell>
          <cell r="F752" t="str">
            <v>SINAPI Jun/26</v>
          </cell>
        </row>
        <row r="753">
          <cell r="A753">
            <v>93372</v>
          </cell>
          <cell r="B753" t="str">
            <v>REATERRO MECANIZADO DE VALA COM ESCAVADEIRA HIDRÁULICA (CAPACIDADE DA CAÇAMBA: 0,8 M³/POTÊNCIA: 111 HP), LARGURA ATÉ 1,5 M, PROFUNDIDADE DE 3,0 A 6,0 M, COM SOLO (SEM SUBSTITUIÇÃO) DE 1ª CATEGORIA, COM COMPACTADOR DE SOLOS DE PERCUSSÃO. AF_08/2023</v>
          </cell>
          <cell r="C753" t="str">
            <v>M3</v>
          </cell>
          <cell r="D753">
            <v>19.54</v>
          </cell>
          <cell r="E753" t="str">
            <v>Aterro e Reaterro de Valas</v>
          </cell>
          <cell r="F753" t="str">
            <v>SINAPI Jun/26</v>
          </cell>
        </row>
        <row r="754">
          <cell r="A754">
            <v>104731</v>
          </cell>
          <cell r="B754" t="str">
            <v>REATERRO MECANIZADO DE VALA COM ESCAVADEIRA HIDRÁULICA (CAPACIDADE DA CAÇAMBA: 0,8 M³/POTÊNCIA: 111 HP), LARGURA ATÉ 1,5 M, PROFUNDIDADE DE 3,0 A 6,0 M, COM SOLO (SEM SUBSTITUIÇÃO) DE 1ª CATEGORIA, COM PLACA VIBRATÓRIA. AF_08/2023</v>
          </cell>
          <cell r="C754" t="str">
            <v>M3</v>
          </cell>
          <cell r="D754">
            <v>14.44</v>
          </cell>
          <cell r="E754" t="str">
            <v>Aterro e Reaterro de Valas</v>
          </cell>
          <cell r="F754" t="str">
            <v>SINAPI Jun/26</v>
          </cell>
        </row>
        <row r="755">
          <cell r="A755">
            <v>93367</v>
          </cell>
          <cell r="B755" t="str">
            <v>REATERRO MECANIZADO DE VALA COM ESCAVADEIRA HIDRÁULICA (CAPACIDADE DA CAÇAMBA: 0,8 M³/POTÊNCIA: 111 HP), LARGURA DE 1,5 A 2,5 M, PROFUNDIDADE ATÉ 1,5 M, COM SOLO (SEM SUBSTITUIÇÃO) DE 1ª CATEGORIA, COM COMPACTADOR DE SOLOS DE PERCUSSÃO. AF_08/2023</v>
          </cell>
          <cell r="C755" t="str">
            <v>M3</v>
          </cell>
          <cell r="D755">
            <v>28.04</v>
          </cell>
          <cell r="E755" t="str">
            <v>Aterro e Reaterro de Valas</v>
          </cell>
          <cell r="F755" t="str">
            <v>SINAPI Jun/26</v>
          </cell>
        </row>
        <row r="756">
          <cell r="A756">
            <v>104728</v>
          </cell>
          <cell r="B756" t="str">
            <v>REATERRO MECANIZADO DE VALA COM ESCAVADEIRA HIDRÁULICA (CAPACIDADE DA CAÇAMBA: 0,8 M³/POTÊNCIA: 111 HP), LARGURA DE 1,5 A 2,5 M, PROFUNDIDADE ATÉ 1,5 M, COM SOLO (SEM SUBSTITUIÇÃO) DE 1ª CATEGORIA, COM PLACA VIBRATÓRIA. AF_08/2023</v>
          </cell>
          <cell r="C756" t="str">
            <v>M3</v>
          </cell>
          <cell r="D756">
            <v>22.89</v>
          </cell>
          <cell r="E756" t="str">
            <v>Aterro e Reaterro de Valas</v>
          </cell>
          <cell r="F756" t="str">
            <v>SINAPI Jun/26</v>
          </cell>
        </row>
        <row r="757">
          <cell r="A757">
            <v>104730</v>
          </cell>
          <cell r="B757" t="str">
            <v>REATERRO MECANIZADO DE VALA COM ESCAVADEIRA HIDRÁULICA (CAPACIDADE DA CAÇAMBA: 0,8 M³/POTÊNCIA: 111 HP), LARGURA DE 1,5 A 2,5 M, PROFUNDIDADE DE 1,5 A 3,0 M, COM SOLO (SEM SUBSTITUIÇÃO) DE 1ª CATEGORIA, COM PLACA VIBRATÓRIA. AF_08/2023</v>
          </cell>
          <cell r="C757" t="str">
            <v>M3</v>
          </cell>
          <cell r="D757">
            <v>15.19</v>
          </cell>
          <cell r="E757" t="str">
            <v>Aterro e Reaterro de Valas</v>
          </cell>
          <cell r="F757" t="str">
            <v>SINAPI Jun/26</v>
          </cell>
        </row>
        <row r="758">
          <cell r="A758">
            <v>104732</v>
          </cell>
          <cell r="B758" t="str">
            <v>REATERRO MECANIZADO DE VALA COM ESCAVADEIRA HIDRÁULICA (CAPACIDADE DA CAÇAMBA: 0,8 M³/POTÊNCIA: 111 HP), LARGURA DE 1,5 A 2,5 M, PROFUNDIDADE DE 3,0 A 6,0 M, COM SOLO (SEM SUBSTITUIÇÃO) DE 1ª CATEGORIA, COM PLACA VIBRATÓRIA. AF_08/2023</v>
          </cell>
          <cell r="C758" t="str">
            <v>M3</v>
          </cell>
          <cell r="D758">
            <v>11.73</v>
          </cell>
          <cell r="E758" t="str">
            <v>Aterro e Reaterro de Valas</v>
          </cell>
          <cell r="F758" t="str">
            <v>SINAPI Jun/26</v>
          </cell>
        </row>
        <row r="759">
          <cell r="A759">
            <v>104740</v>
          </cell>
          <cell r="B759" t="str">
            <v>REATERRO MECANIZADO DE VALA COM MINICARREGADEIRA, COM COMPACTADOR DE SOLOS DE PERCUSSÃO. AF_08/2023</v>
          </cell>
          <cell r="C759" t="str">
            <v>M3</v>
          </cell>
          <cell r="D759">
            <v>33.9</v>
          </cell>
          <cell r="E759" t="str">
            <v>Aterro e Reaterro de Valas</v>
          </cell>
          <cell r="F759" t="str">
            <v>SINAPI Jun/26</v>
          </cell>
        </row>
        <row r="760">
          <cell r="A760">
            <v>104741</v>
          </cell>
          <cell r="B760" t="str">
            <v>REATERRO MECANIZADO DE VALA COM MINICARREGADEIRA, COM PLACA VIBRATÓRIA. AF_08/2023</v>
          </cell>
          <cell r="C760" t="str">
            <v>M3</v>
          </cell>
          <cell r="D760">
            <v>28.38</v>
          </cell>
          <cell r="E760" t="str">
            <v>Aterro e Reaterro de Valas</v>
          </cell>
          <cell r="F760" t="str">
            <v>SINAPI Jun/26</v>
          </cell>
        </row>
        <row r="761">
          <cell r="A761">
            <v>93381</v>
          </cell>
          <cell r="B761" t="str">
            <v>REATERRO MECANIZADO DE VALA COM RETROESCAVADEIRA (CAPACIDADE DA CAÇAMBA DA RETRO: 0,26 M³/POTÊNCIA: 88 HP), LARGURA 0,8 A 1,5 M, PROFUNDIDADE 1,5 A 3,0 M, COM SOLO (SEM SUBSTITUIÇÃO) DE 1ª CATEGORIA E COMPACTADOR DE SOLOS DE PERCUSSÃO. AF_08/2023</v>
          </cell>
          <cell r="C761" t="str">
            <v>M3</v>
          </cell>
          <cell r="D761">
            <v>15.6</v>
          </cell>
          <cell r="E761" t="str">
            <v>Aterro e Reaterro de Valas</v>
          </cell>
          <cell r="F761" t="str">
            <v>SINAPI Jun/26</v>
          </cell>
        </row>
        <row r="762">
          <cell r="A762">
            <v>93379</v>
          </cell>
          <cell r="B762" t="str">
            <v>REATERRO MECANIZADO DE VALA COM RETROESCAVADEIRA (CAPACIDADE DA CAÇAMBA DA RETRO: 0,26 M³/POTÊNCIA: 88 HP), LARGURA 0,8 A 1,5 M, PROFUNDIDADE ATÉ 1,5 M, COM SOLO (SEM SUBSTITUIÇÃO) DE 1ª CATEGORIA, COM COMPACTADOR DE SOLOS DE PERCUSSÃO AF_08/2023</v>
          </cell>
          <cell r="C762" t="str">
            <v>M3</v>
          </cell>
          <cell r="D762">
            <v>22.6</v>
          </cell>
          <cell r="E762" t="str">
            <v>Aterro e Reaterro de Valas</v>
          </cell>
          <cell r="F762" t="str">
            <v>SINAPI Jun/26</v>
          </cell>
        </row>
        <row r="763">
          <cell r="A763">
            <v>93380</v>
          </cell>
          <cell r="B763" t="str">
            <v>REATERRO MECANIZADO DE VALA COM RETROESCAVADEIRA (CAPACIDADE DA CAÇAMBA DA RETRO: 0,26 M³/POTÊNCIA: 88 HP), LARGURA ATÉ 0,8 M, PROFUNDIDADE 1,5 A 3,0 M, COM SOLO (SEM SUBSTITUIÇÃO) DE 1ª CATEGORIA, COM COMPACTADOR DE SOLOS DE PERCUSSÃO AF_08/2023</v>
          </cell>
          <cell r="C763" t="str">
            <v>M3</v>
          </cell>
          <cell r="D763">
            <v>19.23</v>
          </cell>
          <cell r="E763" t="str">
            <v>Aterro e Reaterro de Valas</v>
          </cell>
          <cell r="F763" t="str">
            <v>SINAPI Jun/26</v>
          </cell>
        </row>
        <row r="764">
          <cell r="A764">
            <v>93378</v>
          </cell>
          <cell r="B764" t="str">
            <v>REATERRO MECANIZADO DE VALA COM RETROESCAVADEIRA (CAPACIDADE DA CAÇAMBA DA RETRO: 0,26 M³/POTÊNCIA: 88 HP), LARGURA ATÉ 0,8 M, PROFUNDIDADE ATÉ 1,5 M, COM SOLO (SEM SUBSTITUIÇÃO) DE 1ª CATEGORIA, COM COMPACTADOR DE SOLOS DE PERCUSSÃO. AF_08/2023</v>
          </cell>
          <cell r="C764" t="str">
            <v>M3</v>
          </cell>
          <cell r="D764">
            <v>29.38</v>
          </cell>
          <cell r="E764" t="str">
            <v>Aterro e Reaterro de Valas</v>
          </cell>
          <cell r="F764" t="str">
            <v>SINAPI Jun/26</v>
          </cell>
        </row>
        <row r="765">
          <cell r="A765">
            <v>104733</v>
          </cell>
          <cell r="B765" t="str">
            <v>REATERRO MECANIZADO DE VALA COM RETROESCAVADEIRA (CAPACIDADE DA CAÇAMBA DA RETRO: 0,26 M³/POTÊNCIA: 88 HP), LARGURA ATÉ 0,8 M, PROFUNDIDADE ATÉ 1,5 M, COM SOLO (SEM SUBSTITUIÇÃO) DE 1ª CATEGORIA, COM PLACA VIBRATÓRIA. AF_08/2023</v>
          </cell>
          <cell r="C765" t="str">
            <v>M3</v>
          </cell>
          <cell r="D765">
            <v>23.85</v>
          </cell>
          <cell r="E765" t="str">
            <v>Aterro e Reaterro de Valas</v>
          </cell>
          <cell r="F765" t="str">
            <v>SINAPI Jun/26</v>
          </cell>
        </row>
        <row r="766">
          <cell r="A766">
            <v>104735</v>
          </cell>
          <cell r="B766" t="str">
            <v>REATERRO MECANIZADO DE VALA COM RETROESCAVADEIRA (CAPACIDADE DA CAÇAMBA DA RETRO: 0,26 M³/POTÊNCIA: 88 HP), LARGURA ATÉ 0,8 M, PROFUNDIDADE DE 1,5 A 3,0 M, COM SOLO (SEM SUBSTITUIÇÃO) DE 1ª CATEGORIA, COM PLACA VIBRATÓRIA. AF_08/2023</v>
          </cell>
          <cell r="C766" t="str">
            <v>M3</v>
          </cell>
          <cell r="D766">
            <v>14.02</v>
          </cell>
          <cell r="E766" t="str">
            <v>Aterro e Reaterro de Valas</v>
          </cell>
          <cell r="F766" t="str">
            <v>SINAPI Jun/26</v>
          </cell>
        </row>
        <row r="767">
          <cell r="A767">
            <v>104734</v>
          </cell>
          <cell r="B767" t="str">
            <v>REATERRO MECANIZADO DE VALA COM RETROESCAVADEIRA (CAPACIDADE DA CAÇAMBA DA RETRO: 0,26 M³/POTÊNCIA: 88 HP), LARGURA DE 0,8 A 1,5 M, PROFUNDIDADE ATÉ 1,5 M, COM SOLO (SEM SUBSTITUIÇÃO) DE 1ª CATEGORIA, COM PLACA VIBRATÓRIA. AF_08/2023</v>
          </cell>
          <cell r="C767" t="str">
            <v>M3</v>
          </cell>
          <cell r="D767">
            <v>17.27</v>
          </cell>
          <cell r="E767" t="str">
            <v>Aterro e Reaterro de Valas</v>
          </cell>
          <cell r="F767" t="str">
            <v>SINAPI Jun/26</v>
          </cell>
        </row>
        <row r="768">
          <cell r="A768">
            <v>104736</v>
          </cell>
          <cell r="B768" t="str">
            <v>REATERRO MECANIZADO DE VALA COM RETROESCAVADEIRA (CAPACIDADE DA CAÇAMBA DA RETRO: 0,26 M³/POTÊNCIA: 88 HP), LARGURA DE 0,8 A 1,5 M, PROFUNDIDADE DE 1,5 A 3,0 M, COM SOLO (SEM SUBSTITUIÇÃO) DE 1ª CATEGORIA, COM PLACA VIBRATÓRIA. AF_08/2023</v>
          </cell>
          <cell r="C768" t="str">
            <v>M3</v>
          </cell>
          <cell r="D768">
            <v>10.47</v>
          </cell>
          <cell r="E768" t="str">
            <v>Aterro e Reaterro de Valas</v>
          </cell>
          <cell r="F768" t="str">
            <v>SINAPI Jun/26</v>
          </cell>
        </row>
        <row r="769">
          <cell r="A769">
            <v>105732</v>
          </cell>
          <cell r="B769" t="str">
            <v>CONSTRUÇÃO DE BASE E SUB-BASE PARA PAVIMENTAÇÃO DE BRITA GRADUADA SIMPLES TRATADA COM CIMENTO, COM ESPESSURA DE 10 CM - EXCLUSIVE CARGA E TRANSPORTE. AF_09/2024</v>
          </cell>
          <cell r="C769" t="str">
            <v>M3</v>
          </cell>
          <cell r="D769">
            <v>225.75</v>
          </cell>
          <cell r="E769" t="str">
            <v>Aterros, Bases, Sub bases e Imprimações</v>
          </cell>
          <cell r="F769" t="str">
            <v>SINAPI Jun/26</v>
          </cell>
        </row>
        <row r="770">
          <cell r="A770">
            <v>96397</v>
          </cell>
          <cell r="B770" t="str">
            <v>CONSTRUÇÃO DE BASE E SUB-BASE PARA PAVIMENTAÇÃO DE BRITA GRADUADA SIMPLES TRATADA COM CIMENTO, COM ESPESSURA DE 15 CM - EXCLUSIVE CARGA E TRANSPORTE. AF_09/2024</v>
          </cell>
          <cell r="C770" t="str">
            <v>M3</v>
          </cell>
          <cell r="D770">
            <v>220.72</v>
          </cell>
          <cell r="E770" t="str">
            <v>Aterros, Bases, Sub bases e Imprimações</v>
          </cell>
          <cell r="F770" t="str">
            <v>SINAPI Jun/26</v>
          </cell>
        </row>
        <row r="771">
          <cell r="A771">
            <v>105735</v>
          </cell>
          <cell r="B771" t="str">
            <v>CONSTRUÇÃO DE BASE E SUB-BASE PARA PAVIMENTAÇÃO DE BRITA GRADUADA SIMPLES TRATADA COM CIMENTO, COM ESPESSURA DE 20 CM - EXCLUSIVE CARGA E TRANSPORTE. AF_09/2024</v>
          </cell>
          <cell r="C771" t="str">
            <v>M3</v>
          </cell>
          <cell r="D771">
            <v>218.19</v>
          </cell>
          <cell r="E771" t="str">
            <v>Aterros, Bases, Sub bases e Imprimações</v>
          </cell>
          <cell r="F771" t="str">
            <v>SINAPI Jun/26</v>
          </cell>
        </row>
        <row r="772">
          <cell r="A772">
            <v>105727</v>
          </cell>
          <cell r="B772" t="str">
            <v>CONSTRUÇÃO DE BASE E SUB-BASE PARA PAVIMENTAÇÃO DE BRITA GRADUADA SIMPLES, COM ESPESSURA DE 10 CM - EXCLUSIVE CARGA E TRANSPORTE. AF_09/2024</v>
          </cell>
          <cell r="C772" t="str">
            <v>M3</v>
          </cell>
          <cell r="D772">
            <v>162.63999999999999</v>
          </cell>
          <cell r="E772" t="str">
            <v>Aterros, Bases, Sub bases e Imprimações</v>
          </cell>
          <cell r="F772" t="str">
            <v>SINAPI Jun/26</v>
          </cell>
        </row>
        <row r="773">
          <cell r="A773">
            <v>96396</v>
          </cell>
          <cell r="B773" t="str">
            <v>CONSTRUÇÃO DE BASE E SUB-BASE PARA PAVIMENTAÇÃO DE BRITA GRADUADA SIMPLES, COM ESPESSURA DE 15 CM - EXCLUSIVE CARGA E TRANSPORTE. AF_09/2024</v>
          </cell>
          <cell r="C773" t="str">
            <v>M3</v>
          </cell>
          <cell r="D773">
            <v>158.76</v>
          </cell>
          <cell r="E773" t="str">
            <v>Aterros, Bases, Sub bases e Imprimações</v>
          </cell>
          <cell r="F773" t="str">
            <v>SINAPI Jun/26</v>
          </cell>
        </row>
        <row r="774">
          <cell r="A774">
            <v>105730</v>
          </cell>
          <cell r="B774" t="str">
            <v>CONSTRUÇÃO DE BASE E SUB-BASE PARA PAVIMENTAÇÃO DE BRITA GRADUADA SIMPLES, COM ESPESSURA DE 20 CM - EXCLUSIVE CARGA E TRANSPORTE. AF_09/2024</v>
          </cell>
          <cell r="C774" t="str">
            <v>M3</v>
          </cell>
          <cell r="D774">
            <v>156.80000000000001</v>
          </cell>
          <cell r="E774" t="str">
            <v>Aterros, Bases, Sub bases e Imprimações</v>
          </cell>
          <cell r="F774" t="str">
            <v>SINAPI Jun/26</v>
          </cell>
        </row>
        <row r="775">
          <cell r="A775">
            <v>105737</v>
          </cell>
          <cell r="B775" t="str">
            <v>CONSTRUÇÃO DE BASE E SUB-BASE PARA PAVIMENTAÇÃO DE CONCRETO COMPACTADO COM ROLO, COM ESPESSURA DE 10 CM - EXCLUSIVE CARGA E TRANSPORTE. AF_09/2024</v>
          </cell>
          <cell r="C775" t="str">
            <v>M3</v>
          </cell>
          <cell r="D775">
            <v>306.37</v>
          </cell>
          <cell r="E775" t="str">
            <v>Aterros, Bases, Sub bases e Imprimações</v>
          </cell>
          <cell r="F775" t="str">
            <v>SINAPI Jun/26</v>
          </cell>
        </row>
        <row r="776">
          <cell r="A776">
            <v>96398</v>
          </cell>
          <cell r="B776" t="str">
            <v>CONSTRUÇÃO DE BASE E SUB-BASE PARA PAVIMENTAÇÃO DE CONCRETO COMPACTADO COM ROLO, COM ESPESSURA DE 15 CM - EXCLUSIVE CARGA E TRANSPORTE. AF_09/2024</v>
          </cell>
          <cell r="C776" t="str">
            <v>M3</v>
          </cell>
          <cell r="D776">
            <v>302.58999999999997</v>
          </cell>
          <cell r="E776" t="str">
            <v>Aterros, Bases, Sub bases e Imprimações</v>
          </cell>
          <cell r="F776" t="str">
            <v>SINAPI Jun/26</v>
          </cell>
        </row>
        <row r="777">
          <cell r="A777">
            <v>105740</v>
          </cell>
          <cell r="B777" t="str">
            <v>CONSTRUÇÃO DE BASE E SUB-BASE PARA PAVIMENTAÇÃO DE CONCRETO COMPACTADO COM ROLO, COM ESPESSURA DE 20 CM - EXCLUSIVE CARGA E TRANSPORTE. AF_09/2024</v>
          </cell>
          <cell r="C777" t="str">
            <v>M3</v>
          </cell>
          <cell r="D777">
            <v>300.58</v>
          </cell>
          <cell r="E777" t="str">
            <v>Aterros, Bases, Sub bases e Imprimações</v>
          </cell>
          <cell r="F777" t="str">
            <v>SINAPI Jun/26</v>
          </cell>
        </row>
        <row r="778">
          <cell r="A778">
            <v>105749</v>
          </cell>
          <cell r="B778" t="str">
            <v>CONSTRUÇÃO DE BASE E SUB-BASE PARA PAVIMENTAÇÃO DE MACADAME SECO, COM ESPESSURA DE 10 CM - EXCLUSIVE CARGA E TRANSPORTE. AF_09/2024</v>
          </cell>
          <cell r="C778" t="str">
            <v>M3</v>
          </cell>
          <cell r="D778">
            <v>146.94</v>
          </cell>
          <cell r="E778" t="str">
            <v>Aterros, Bases, Sub bases e Imprimações</v>
          </cell>
          <cell r="F778" t="str">
            <v>SINAPI Jun/26</v>
          </cell>
        </row>
        <row r="779">
          <cell r="A779">
            <v>96400</v>
          </cell>
          <cell r="B779" t="str">
            <v>CONSTRUÇÃO DE BASE E SUB-BASE PARA PAVIMENTAÇÃO DE MACADAME SECO, COM ESPESSURA DE 15 CM - EXCLUSIVE CARGA E TRANSPORTE. AF_09/2024</v>
          </cell>
          <cell r="C779" t="str">
            <v>M3</v>
          </cell>
          <cell r="D779">
            <v>144.88</v>
          </cell>
          <cell r="E779" t="str">
            <v>Aterros, Bases, Sub bases e Imprimações</v>
          </cell>
          <cell r="F779" t="str">
            <v>SINAPI Jun/26</v>
          </cell>
        </row>
        <row r="780">
          <cell r="A780">
            <v>105752</v>
          </cell>
          <cell r="B780" t="str">
            <v>CONSTRUÇÃO DE BASE E SUB-BASE PARA PAVIMENTAÇÃO DE MACADAME SECO, COM ESPESSURA DE 20 CM - EXCLUSIVE CARGA E TRANSPORTE. AF_09/2024</v>
          </cell>
          <cell r="C780" t="str">
            <v>M3</v>
          </cell>
          <cell r="D780">
            <v>143.04</v>
          </cell>
          <cell r="E780" t="str">
            <v>Aterros, Bases, Sub bases e Imprimações</v>
          </cell>
          <cell r="F780" t="str">
            <v>SINAPI Jun/26</v>
          </cell>
        </row>
        <row r="781">
          <cell r="A781">
            <v>105754</v>
          </cell>
          <cell r="B781" t="str">
            <v>CONSTRUÇÃO DE BASE E SUB-BASE PARA PAVIMENTAÇÃO DE MACADAME SECO, COM ESPESSURA DE 25 CM - EXCLUSIVE CARGA E TRANSPORTE. AF_09/2024</v>
          </cell>
          <cell r="C781" t="str">
            <v>M3</v>
          </cell>
          <cell r="D781">
            <v>141.29</v>
          </cell>
          <cell r="E781" t="str">
            <v>Aterros, Bases, Sub bases e Imprimações</v>
          </cell>
          <cell r="F781" t="str">
            <v>SINAPI Jun/26</v>
          </cell>
        </row>
        <row r="782">
          <cell r="A782">
            <v>105742</v>
          </cell>
          <cell r="B782" t="str">
            <v>CONSTRUÇÃO DE BASE E SUB-BASE PARA PAVIMENTAÇÃO DE RACHÃO, COM ESPESSURA DE 30 CM - EXCLUSIVE CARGA E TRANSPORTE. AF_09/2024</v>
          </cell>
          <cell r="C782" t="str">
            <v>M3</v>
          </cell>
          <cell r="D782">
            <v>111.63</v>
          </cell>
          <cell r="E782" t="str">
            <v>Aterros, Bases, Sub bases e Imprimações</v>
          </cell>
          <cell r="F782" t="str">
            <v>SINAPI Jun/26</v>
          </cell>
        </row>
        <row r="783">
          <cell r="A783">
            <v>96399</v>
          </cell>
          <cell r="B783" t="str">
            <v>CONSTRUÇÃO DE BASE E SUB-BASE PARA PAVIMENTAÇÃO DE RACHÃO, COM ESPESSURA DE 40 CM - EXCLUSIVE CARGA E TRANSPORTE. AF_09/2024</v>
          </cell>
          <cell r="C783" t="str">
            <v>M3</v>
          </cell>
          <cell r="D783">
            <v>109.75</v>
          </cell>
          <cell r="E783" t="str">
            <v>Aterros, Bases, Sub bases e Imprimações</v>
          </cell>
          <cell r="F783" t="str">
            <v>SINAPI Jun/26</v>
          </cell>
        </row>
        <row r="784">
          <cell r="A784">
            <v>105745</v>
          </cell>
          <cell r="B784" t="str">
            <v>CONSTRUÇÃO DE BASE E SUB-BASE PARA PAVIMENTAÇÃO DE RACHÃO, COM ESPESSURA DE 50 CM - EXCLUSIVE CARGA E TRANSPORTE. AF_09/2024</v>
          </cell>
          <cell r="C784" t="str">
            <v>M3</v>
          </cell>
          <cell r="D784">
            <v>107.83</v>
          </cell>
          <cell r="E784" t="str">
            <v>Aterros, Bases, Sub bases e Imprimações</v>
          </cell>
          <cell r="F784" t="str">
            <v>SINAPI Jun/26</v>
          </cell>
        </row>
        <row r="785">
          <cell r="A785">
            <v>105747</v>
          </cell>
          <cell r="B785" t="str">
            <v>CONSTRUÇÃO DE BASE E SUB-BASE PARA PAVIMENTAÇÃO DE RACHÃO, COM ESPESSURA DE 60 CM - EXCLUSIVE CARGA E TRANSPORTE. AF_09/2024</v>
          </cell>
          <cell r="C785" t="str">
            <v>M3</v>
          </cell>
          <cell r="D785">
            <v>105.91</v>
          </cell>
          <cell r="E785" t="str">
            <v>Aterros, Bases, Sub bases e Imprimações</v>
          </cell>
          <cell r="F785" t="str">
            <v>SINAPI Jun/26</v>
          </cell>
        </row>
        <row r="786">
          <cell r="A786">
            <v>105657</v>
          </cell>
          <cell r="B786" t="str">
            <v>CONSTRUÇÃO DE BASE E SUB-BASE PARA PAVIMENTAÇÃO DE SOLO (PREDOMINANTEMENTE ARENOSO) BRITA - 40%-60% COM CIMENTO - 4%, MISTURA EM PISTA, COM ESPESSURA DE 10 CM - EXCLUSIVE ESCAVAÇÃO, CARGA E TRANSPORTE E SOLO. AF_09/2024</v>
          </cell>
          <cell r="C786" t="str">
            <v>M3</v>
          </cell>
          <cell r="D786">
            <v>171.4</v>
          </cell>
          <cell r="E786" t="str">
            <v>Aterros, Bases, Sub bases e Imprimações</v>
          </cell>
          <cell r="F786" t="str">
            <v>SINAPI Jun/26</v>
          </cell>
        </row>
        <row r="787">
          <cell r="A787">
            <v>100566</v>
          </cell>
          <cell r="B787" t="str">
            <v>CONSTRUÇÃO DE BASE E SUB-BASE PARA PAVIMENTAÇÃO DE SOLO (PREDOMINANTEMENTE ARENOSO) BRITA - 40%-60% COM CIMENTO - 4%, MISTURA EM PISTA, COM ESPESSURA DE 15 CM - EXCLUSIVE ESCAVAÇÃO, CARGA E TRANSPORTE E SOLO. AF_09/2024</v>
          </cell>
          <cell r="C787" t="str">
            <v>M3</v>
          </cell>
          <cell r="D787">
            <v>163.12</v>
          </cell>
          <cell r="E787" t="str">
            <v>Aterros, Bases, Sub bases e Imprimações</v>
          </cell>
          <cell r="F787" t="str">
            <v>SINAPI Jun/26</v>
          </cell>
        </row>
        <row r="788">
          <cell r="A788">
            <v>105666</v>
          </cell>
          <cell r="B788" t="str">
            <v>CONSTRUÇÃO DE BASE E SUB-BASE PARA PAVIMENTAÇÃO DE SOLO (PREDOMINANTEMENTE ARENOSO) BRITA - 40%-60% COM CIMENTO - 4%, MISTURA EM PISTA, COM ESPESSURA DE 20 CM - EXCLUSIVE ESCAVAÇÃO, CARGA E TRANSPORTE E SOLO. AF_09/2024</v>
          </cell>
          <cell r="C788" t="str">
            <v>M3</v>
          </cell>
          <cell r="D788">
            <v>158.94999999999999</v>
          </cell>
          <cell r="E788" t="str">
            <v>Aterros, Bases, Sub bases e Imprimações</v>
          </cell>
          <cell r="F788" t="str">
            <v>SINAPI Jun/26</v>
          </cell>
        </row>
        <row r="789">
          <cell r="A789">
            <v>105639</v>
          </cell>
          <cell r="B789" t="str">
            <v>CONSTRUÇÃO DE BASE E SUB-BASE PARA PAVIMENTAÇÃO DE SOLO (PREDOMINANTEMENTE ARENOSO) BRITA - 40%-60% COM CIMENTO - 4%, MISTURA EM USINA, COM ESPESSURA DE 10 CM - EXCLUSIVE CARGA E TRANSPORTE. AF_09/2024</v>
          </cell>
          <cell r="C789" t="str">
            <v>M3</v>
          </cell>
          <cell r="D789">
            <v>194.64</v>
          </cell>
          <cell r="E789" t="str">
            <v>Aterros, Bases, Sub bases e Imprimações</v>
          </cell>
          <cell r="F789" t="str">
            <v>SINAPI Jun/26</v>
          </cell>
        </row>
        <row r="790">
          <cell r="A790">
            <v>105645</v>
          </cell>
          <cell r="B790" t="str">
            <v>CONSTRUÇÃO DE BASE E SUB-BASE PARA PAVIMENTAÇÃO DE SOLO (PREDOMINANTEMENTE ARENOSO) BRITA - 40%-60% COM CIMENTO - 4%, MISTURA EM USINA, COM ESPESSURA DE 15 CM - EXCLUSIVE CARGA E TRANSPORTE. AF_09/2024</v>
          </cell>
          <cell r="C790" t="str">
            <v>M3</v>
          </cell>
          <cell r="D790">
            <v>190.76</v>
          </cell>
          <cell r="E790" t="str">
            <v>Aterros, Bases, Sub bases e Imprimações</v>
          </cell>
          <cell r="F790" t="str">
            <v>SINAPI Jun/26</v>
          </cell>
        </row>
        <row r="791">
          <cell r="A791">
            <v>105651</v>
          </cell>
          <cell r="B791" t="str">
            <v>CONSTRUÇÃO DE BASE E SUB-BASE PARA PAVIMENTAÇÃO DE SOLO (PREDOMINANTEMENTE ARENOSO) BRITA - 40%-60% COM CIMENTO - 4%, MISTURA EM USINA, COM ESPESSURA DE 20 CM - EXCLUSIVE CARGA E TRANSPORTE. AF_09/2024</v>
          </cell>
          <cell r="C791" t="str">
            <v>M3</v>
          </cell>
          <cell r="D791">
            <v>188.8</v>
          </cell>
          <cell r="E791" t="str">
            <v>Aterros, Bases, Sub bases e Imprimações</v>
          </cell>
          <cell r="F791" t="str">
            <v>SINAPI Jun/26</v>
          </cell>
        </row>
        <row r="792">
          <cell r="A792">
            <v>105658</v>
          </cell>
          <cell r="B792" t="str">
            <v>CONSTRUÇÃO DE BASE E SUB-BASE PARA PAVIMENTAÇÃO DE SOLO (PREDOMINANTEMENTE ARENOSO) BRITA - 40%-60% COM CIMENTO - 6%, MISTURA EM PISTA, COM ESPESSURA DE 10 CM - EXCLUSIVE ESCAVAÇÃO, CARGA E TRANSPORTE E SOLO. AF_09/2024</v>
          </cell>
          <cell r="C792" t="str">
            <v>M3</v>
          </cell>
          <cell r="D792">
            <v>200.96</v>
          </cell>
          <cell r="E792" t="str">
            <v>Aterros, Bases, Sub bases e Imprimações</v>
          </cell>
          <cell r="F792" t="str">
            <v>SINAPI Jun/26</v>
          </cell>
        </row>
        <row r="793">
          <cell r="A793">
            <v>100567</v>
          </cell>
          <cell r="B793" t="str">
            <v>CONSTRUÇÃO DE BASE E SUB-BASE PARA PAVIMENTAÇÃO DE SOLO (PREDOMINANTEMENTE ARENOSO) BRITA - 40%-60% COM CIMENTO - 6%, MISTURA EM PISTA, COM ESPESSURA DE 15 CM - EXCLUSIVE ESCAVAÇÃO, CARGA E TRANSPORTE E SOLO. AF_09/2024</v>
          </cell>
          <cell r="C793" t="str">
            <v>M3</v>
          </cell>
          <cell r="D793">
            <v>192.68</v>
          </cell>
          <cell r="E793" t="str">
            <v>Aterros, Bases, Sub bases e Imprimações</v>
          </cell>
          <cell r="F793" t="str">
            <v>SINAPI Jun/26</v>
          </cell>
        </row>
        <row r="794">
          <cell r="A794">
            <v>105667</v>
          </cell>
          <cell r="B794" t="str">
            <v>CONSTRUÇÃO DE BASE E SUB-BASE PARA PAVIMENTAÇÃO DE SOLO (PREDOMINANTEMENTE ARENOSO) BRITA - 40%-60% COM CIMENTO - 6%, MISTURA EM PISTA, COM ESPESSURA DE 20 CM - EXCLUSIVE ESCAVAÇÃO, CARGA E TRANSPORTE E SOLO. AF_09/2024</v>
          </cell>
          <cell r="C794" t="str">
            <v>M3</v>
          </cell>
          <cell r="D794">
            <v>188.51</v>
          </cell>
          <cell r="E794" t="str">
            <v>Aterros, Bases, Sub bases e Imprimações</v>
          </cell>
          <cell r="F794" t="str">
            <v>SINAPI Jun/26</v>
          </cell>
        </row>
        <row r="795">
          <cell r="A795">
            <v>105640</v>
          </cell>
          <cell r="B795" t="str">
            <v>CONSTRUÇÃO DE BASE E SUB-BASE PARA PAVIMENTAÇÃO DE SOLO (PREDOMINANTEMENTE ARENOSO) BRITA - 40%-60% COM CIMENTO - 6%, MISTURA EM USINA, COM ESPESSURA DE 10 CM - EXCLUSIVE CARGA E TRANSPORTE. AF_09/2024</v>
          </cell>
          <cell r="C795" t="str">
            <v>M3</v>
          </cell>
          <cell r="D795">
            <v>222.25</v>
          </cell>
          <cell r="E795" t="str">
            <v>Aterros, Bases, Sub bases e Imprimações</v>
          </cell>
          <cell r="F795" t="str">
            <v>SINAPI Jun/26</v>
          </cell>
        </row>
        <row r="796">
          <cell r="A796">
            <v>105646</v>
          </cell>
          <cell r="B796" t="str">
            <v>CONSTRUÇÃO DE BASE E SUB-BASE PARA PAVIMENTAÇÃO DE SOLO (PREDOMINANTEMENTE ARENOSO) BRITA - 40%-60% COM CIMENTO - 6%, MISTURA EM USINA, COM ESPESSURA DE 15 CM - EXCLUSIVE CARGA E TRANSPORTE. AF_09/2024</v>
          </cell>
          <cell r="C796" t="str">
            <v>M3</v>
          </cell>
          <cell r="D796">
            <v>218.37</v>
          </cell>
          <cell r="E796" t="str">
            <v>Aterros, Bases, Sub bases e Imprimações</v>
          </cell>
          <cell r="F796" t="str">
            <v>SINAPI Jun/26</v>
          </cell>
        </row>
        <row r="797">
          <cell r="A797">
            <v>105652</v>
          </cell>
          <cell r="B797" t="str">
            <v>CONSTRUÇÃO DE BASE E SUB-BASE PARA PAVIMENTAÇÃO DE SOLO (PREDOMINANTEMENTE ARENOSO) BRITA - 40%-60% COM CIMENTO - 6%, MISTURA EM USINA, COM ESPESSURA DE 20 CM - EXCLUSIVE CARGA E TRANSPORTE. AF_09/2024</v>
          </cell>
          <cell r="C797" t="str">
            <v>M3</v>
          </cell>
          <cell r="D797">
            <v>216.41</v>
          </cell>
          <cell r="E797" t="str">
            <v>Aterros, Bases, Sub bases e Imprimações</v>
          </cell>
          <cell r="F797" t="str">
            <v>SINAPI Jun/26</v>
          </cell>
        </row>
        <row r="798">
          <cell r="A798">
            <v>105659</v>
          </cell>
          <cell r="B798" t="str">
            <v>CONSTRUÇÃO DE BASE E SUB-BASE PARA PAVIMENTAÇÃO DE SOLO (PREDOMINANTEMENTE ARENOSO) BRITA - 40%-60% COM CIMENTO - 8%, MISTURA EM PISTA, COM ESPESSURA DE 10 CM - EXCLUSIVE ESCAVAÇÃO, CARGA E TRANSPORTE E SOLO. AF_09/2024</v>
          </cell>
          <cell r="C798" t="str">
            <v>M3</v>
          </cell>
          <cell r="D798">
            <v>230.09</v>
          </cell>
          <cell r="E798" t="str">
            <v>Aterros, Bases, Sub bases e Imprimações</v>
          </cell>
          <cell r="F798" t="str">
            <v>SINAPI Jun/26</v>
          </cell>
        </row>
        <row r="799">
          <cell r="A799">
            <v>100568</v>
          </cell>
          <cell r="B799" t="str">
            <v>CONSTRUÇÃO DE BASE E SUB-BASE PARA PAVIMENTAÇÃO DE SOLO (PREDOMINANTEMENTE ARENOSO) BRITA - 40%-60% COM CIMENTO - 8%, MISTURA EM PISTA, COM ESPESSURA DE 15 CM - EXCLUSIVE ESCAVAÇÃO, CARGA E TRANSPORTE E SOLO. AF_09/2024</v>
          </cell>
          <cell r="C799" t="str">
            <v>M3</v>
          </cell>
          <cell r="D799">
            <v>221.81</v>
          </cell>
          <cell r="E799" t="str">
            <v>Aterros, Bases, Sub bases e Imprimações</v>
          </cell>
          <cell r="F799" t="str">
            <v>SINAPI Jun/26</v>
          </cell>
        </row>
        <row r="800">
          <cell r="A800">
            <v>105668</v>
          </cell>
          <cell r="B800" t="str">
            <v>CONSTRUÇÃO DE BASE E SUB-BASE PARA PAVIMENTAÇÃO DE SOLO (PREDOMINANTEMENTE ARENOSO) BRITA - 40%-60% COM CIMENTO - 8%, MISTURA EM PISTA, COM ESPESSURA DE 20 CM - EXCLUSIVE ESCAVAÇÃO, CARGA E TRANSPORTE E SOLO. AF_09/2024</v>
          </cell>
          <cell r="C800" t="str">
            <v>M3</v>
          </cell>
          <cell r="D800">
            <v>217.64</v>
          </cell>
          <cell r="E800" t="str">
            <v>Aterros, Bases, Sub bases e Imprimações</v>
          </cell>
          <cell r="F800" t="str">
            <v>SINAPI Jun/26</v>
          </cell>
        </row>
        <row r="801">
          <cell r="A801">
            <v>105641</v>
          </cell>
          <cell r="B801" t="str">
            <v>CONSTRUÇÃO DE BASE E SUB-BASE PARA PAVIMENTAÇÃO DE SOLO (PREDOMINANTEMENTE ARENOSO) BRITA - 40%-60% COM CIMENTO - 8%, MISTURA EM USINA, COM ESPESSURA DE 10 CM - EXCLUSIVE CARGA E TRANSPORTE. AF_09/2024</v>
          </cell>
          <cell r="C801" t="str">
            <v>M3</v>
          </cell>
          <cell r="D801">
            <v>249.87</v>
          </cell>
          <cell r="E801" t="str">
            <v>Aterros, Bases, Sub bases e Imprimações</v>
          </cell>
          <cell r="F801" t="str">
            <v>SINAPI Jun/26</v>
          </cell>
        </row>
        <row r="802">
          <cell r="A802">
            <v>105647</v>
          </cell>
          <cell r="B802" t="str">
            <v>CONSTRUÇÃO DE BASE E SUB-BASE PARA PAVIMENTAÇÃO DE SOLO (PREDOMINANTEMENTE ARENOSO) BRITA - 40%-60% COM CIMENTO - 8%, MISTURA EM USINA, COM ESPESSURA DE 15 CM - EXCLUSIVE CARGA E TRANSPORTE. AF_09/2024</v>
          </cell>
          <cell r="C802" t="str">
            <v>M3</v>
          </cell>
          <cell r="D802">
            <v>245.99</v>
          </cell>
          <cell r="E802" t="str">
            <v>Aterros, Bases, Sub bases e Imprimações</v>
          </cell>
          <cell r="F802" t="str">
            <v>SINAPI Jun/26</v>
          </cell>
        </row>
        <row r="803">
          <cell r="A803">
            <v>105653</v>
          </cell>
          <cell r="B803" t="str">
            <v>CONSTRUÇÃO DE BASE E SUB-BASE PARA PAVIMENTAÇÃO DE SOLO (PREDOMINANTEMENTE ARENOSO) BRITA - 40%-60% COM CIMENTO - 8%, MISTURA EM USINA, COM ESPESSURA DE 20 CM - EXCLUSIVE CARGA E TRANSPORTE. AF_09/2024</v>
          </cell>
          <cell r="C803" t="str">
            <v>M3</v>
          </cell>
          <cell r="D803">
            <v>244.03</v>
          </cell>
          <cell r="E803" t="str">
            <v>Aterros, Bases, Sub bases e Imprimações</v>
          </cell>
          <cell r="F803" t="str">
            <v>SINAPI Jun/26</v>
          </cell>
        </row>
        <row r="804">
          <cell r="A804">
            <v>105710</v>
          </cell>
          <cell r="B804" t="str">
            <v>CONSTRUÇÃO DE BASE E SUB-BASE PARA PAVIMENTAÇÃO DE SOLO (PREDOMINANTEMENTE ARENOSO) BRITA - 40%-60%, MISTURA EM PISTA, COM ESPESSURA DE 10 CM - EXCLUSIVE ESCAVAÇÃO, CARGA E TRANSPORTE E SOLO. AF_09/2024</v>
          </cell>
          <cell r="C804" t="str">
            <v>M3</v>
          </cell>
          <cell r="D804">
            <v>108.34</v>
          </cell>
          <cell r="E804" t="str">
            <v>Aterros, Bases, Sub bases e Imprimações</v>
          </cell>
          <cell r="F804" t="str">
            <v>SINAPI Jun/26</v>
          </cell>
        </row>
        <row r="805">
          <cell r="A805">
            <v>100564</v>
          </cell>
          <cell r="B805" t="str">
            <v>CONSTRUÇÃO DE BASE E SUB-BASE PARA PAVIMENTAÇÃO DE SOLO (PREDOMINANTEMENTE ARENOSO) BRITA - 40%-60%, MISTURA EM PISTA, COM ESPESSURA DE 15 CM - EXCLUSIVE ESCAVAÇÃO, CARGA E TRANSPORTE E SOLO. AF_09/2024</v>
          </cell>
          <cell r="C805" t="str">
            <v>M3</v>
          </cell>
          <cell r="D805">
            <v>100.07</v>
          </cell>
          <cell r="E805" t="str">
            <v>Aterros, Bases, Sub bases e Imprimações</v>
          </cell>
          <cell r="F805" t="str">
            <v>SINAPI Jun/26</v>
          </cell>
        </row>
        <row r="806">
          <cell r="A806">
            <v>105711</v>
          </cell>
          <cell r="B806" t="str">
            <v>CONSTRUÇÃO DE BASE E SUB-BASE PARA PAVIMENTAÇÃO DE SOLO (PREDOMINANTEMENTE ARENOSO) BRITA - 40%-60%, MISTURA EM PISTA, COM ESPESSURA DE 20 CM - EXCLUSIVE ESCAVAÇÃO, CARGA E TRANSPORTE E SOLO. AF_09/2024</v>
          </cell>
          <cell r="C806" t="str">
            <v>M3</v>
          </cell>
          <cell r="D806">
            <v>95.9</v>
          </cell>
          <cell r="E806" t="str">
            <v>Aterros, Bases, Sub bases e Imprimações</v>
          </cell>
          <cell r="F806" t="str">
            <v>SINAPI Jun/26</v>
          </cell>
        </row>
        <row r="807">
          <cell r="A807">
            <v>105705</v>
          </cell>
          <cell r="B807" t="str">
            <v>CONSTRUÇÃO DE BASE E SUB-BASE PARA PAVIMENTAÇÃO DE SOLO (PREDOMINANTEMENTE ARENOSO) BRITA - 40%-60%, MISTURA EM USINA, COM ESPESSURA DE 10 CM - EXCLUSIVE CARGA E TRANSPORTE. AF_09/2024</v>
          </cell>
          <cell r="C807" t="str">
            <v>M3</v>
          </cell>
          <cell r="D807">
            <v>139.41</v>
          </cell>
          <cell r="E807" t="str">
            <v>Aterros, Bases, Sub bases e Imprimações</v>
          </cell>
          <cell r="F807" t="str">
            <v>SINAPI Jun/26</v>
          </cell>
        </row>
        <row r="808">
          <cell r="A808">
            <v>105706</v>
          </cell>
          <cell r="B808" t="str">
            <v>CONSTRUÇÃO DE BASE E SUB-BASE PARA PAVIMENTAÇÃO DE SOLO (PREDOMINANTEMENTE ARENOSO) BRITA - 40%-60%, MISTURA EM USINA, COM ESPESSURA DE 15 CM - EXCLUSIVE CARGA E TRANSPORTE. AF_09/2024</v>
          </cell>
          <cell r="C808" t="str">
            <v>M3</v>
          </cell>
          <cell r="D808">
            <v>135.53</v>
          </cell>
          <cell r="E808" t="str">
            <v>Aterros, Bases, Sub bases e Imprimações</v>
          </cell>
          <cell r="F808" t="str">
            <v>SINAPI Jun/26</v>
          </cell>
        </row>
        <row r="809">
          <cell r="A809">
            <v>105708</v>
          </cell>
          <cell r="B809" t="str">
            <v>CONSTRUÇÃO DE BASE E SUB-BASE PARA PAVIMENTAÇÃO DE SOLO (PREDOMINANTEMENTE ARENOSO) BRITA - 40%-60%, MISTURA EM USINA, COM ESPESSURA DE 20 CM - EXCLUSIVE CARGA E TRANSPORTE. AF_09/2024</v>
          </cell>
          <cell r="C809" t="str">
            <v>M3</v>
          </cell>
          <cell r="D809">
            <v>133.57</v>
          </cell>
          <cell r="E809" t="str">
            <v>Aterros, Bases, Sub bases e Imprimações</v>
          </cell>
          <cell r="F809" t="str">
            <v>SINAPI Jun/26</v>
          </cell>
        </row>
        <row r="810">
          <cell r="A810">
            <v>105690</v>
          </cell>
          <cell r="B810" t="str">
            <v>CONSTRUÇÃO DE BASE E SUB-BASE PARA PAVIMENTAÇÃO DE SOLO (PREDOMINANTEMENTE ARENOSO) BRITA - 50%-50% COM CIMENTO - 4%, MISTURA EM PISTA, COM ESPESSURA DE 10 CM - EXCLUSIVE ESCAVAÇÃO, CARGA E TRANSPORTE E SOLO. AF_09/2024</v>
          </cell>
          <cell r="C810" t="str">
            <v>M3</v>
          </cell>
          <cell r="D810">
            <v>159.9</v>
          </cell>
          <cell r="E810" t="str">
            <v>Aterros, Bases, Sub bases e Imprimações</v>
          </cell>
          <cell r="F810" t="str">
            <v>SINAPI Jun/26</v>
          </cell>
        </row>
        <row r="811">
          <cell r="A811">
            <v>100569</v>
          </cell>
          <cell r="B811" t="str">
            <v>CONSTRUÇÃO DE BASE E SUB-BASE PARA PAVIMENTAÇÃO DE SOLO (PREDOMINANTEMENTE ARENOSO) BRITA - 50%-50% COM CIMENTO - 4%, MISTURA EM PISTA, COM ESPESSURA DE 15 CM - EXCLUSIVE ESCAVAÇÃO, CARGA E TRANSPORTE E SOLO. AF_09/2024</v>
          </cell>
          <cell r="C811" t="str">
            <v>M3</v>
          </cell>
          <cell r="D811">
            <v>151.62</v>
          </cell>
          <cell r="E811" t="str">
            <v>Aterros, Bases, Sub bases e Imprimações</v>
          </cell>
          <cell r="F811" t="str">
            <v>SINAPI Jun/26</v>
          </cell>
        </row>
        <row r="812">
          <cell r="A812">
            <v>105699</v>
          </cell>
          <cell r="B812" t="str">
            <v>CONSTRUÇÃO DE BASE E SUB-BASE PARA PAVIMENTAÇÃO DE SOLO (PREDOMINANTEMENTE ARENOSO) BRITA - 50%-50% COM CIMENTO - 4%, MISTURA EM PISTA, COM ESPESSURA DE 20 CM - EXCLUSIVE ESCAVAÇÃO, CARGA E TRANSPORTE E SOLO. AF_09/2024</v>
          </cell>
          <cell r="C812" t="str">
            <v>M3</v>
          </cell>
          <cell r="D812">
            <v>147.44999999999999</v>
          </cell>
          <cell r="E812" t="str">
            <v>Aterros, Bases, Sub bases e Imprimações</v>
          </cell>
          <cell r="F812" t="str">
            <v>SINAPI Jun/26</v>
          </cell>
        </row>
        <row r="813">
          <cell r="A813">
            <v>105672</v>
          </cell>
          <cell r="B813" t="str">
            <v>CONSTRUÇÃO DE BASE E SUB-BASE PARA PAVIMENTAÇÃO DE SOLO (PREDOMINANTEMENTE ARENOSO) BRITA - 50%-50% COM CIMENTO - 4%, MISTURA EM USINA, COM ESPESSURA DE 10 CM - EXCLUSIVE CARGA E TRANSPORTE. AF_09/2024</v>
          </cell>
          <cell r="C813" t="str">
            <v>M3</v>
          </cell>
          <cell r="D813">
            <v>177.15</v>
          </cell>
          <cell r="E813" t="str">
            <v>Aterros, Bases, Sub bases e Imprimações</v>
          </cell>
          <cell r="F813" t="str">
            <v>SINAPI Jun/26</v>
          </cell>
        </row>
        <row r="814">
          <cell r="A814">
            <v>105678</v>
          </cell>
          <cell r="B814" t="str">
            <v>CONSTRUÇÃO DE BASE E SUB-BASE PARA PAVIMENTAÇÃO DE SOLO (PREDOMINANTEMENTE ARENOSO) BRITA - 50%-50% COM CIMENTO - 4%, MISTURA EM USINA, COM ESPESSURA DE 15 CM - EXCLUSIVE CARGA E TRANSPORTE. AF_09/2024</v>
          </cell>
          <cell r="C814" t="str">
            <v>M3</v>
          </cell>
          <cell r="D814">
            <v>173.27</v>
          </cell>
          <cell r="E814" t="str">
            <v>Aterros, Bases, Sub bases e Imprimações</v>
          </cell>
          <cell r="F814" t="str">
            <v>SINAPI Jun/26</v>
          </cell>
        </row>
        <row r="815">
          <cell r="A815">
            <v>105684</v>
          </cell>
          <cell r="B815" t="str">
            <v>CONSTRUÇÃO DE BASE E SUB-BASE PARA PAVIMENTAÇÃO DE SOLO (PREDOMINANTEMENTE ARENOSO) BRITA - 50%-50% COM CIMENTO - 4%, MISTURA EM USINA, COM ESPESSURA DE 20 CM - EXCLUSIVE CARGA E TRANSPORTE. AF_09/2024</v>
          </cell>
          <cell r="C815" t="str">
            <v>M3</v>
          </cell>
          <cell r="D815">
            <v>171.31</v>
          </cell>
          <cell r="E815" t="str">
            <v>Aterros, Bases, Sub bases e Imprimações</v>
          </cell>
          <cell r="F815" t="str">
            <v>SINAPI Jun/26</v>
          </cell>
        </row>
        <row r="816">
          <cell r="A816">
            <v>105691</v>
          </cell>
          <cell r="B816" t="str">
            <v>CONSTRUÇÃO DE BASE E SUB-BASE PARA PAVIMENTAÇÃO DE SOLO (PREDOMINANTEMENTE ARENOSO) BRITA - 50%-50% COM CIMENTO - 6%, MISTURA EM PISTA, COM ESPESSURA DE 10 CM - EXCLUSIVE ESCAVAÇÃO, CARGA E TRANSPORTE E SOLO. AF_09/2024</v>
          </cell>
          <cell r="C816" t="str">
            <v>M3</v>
          </cell>
          <cell r="D816">
            <v>189.7</v>
          </cell>
          <cell r="E816" t="str">
            <v>Aterros, Bases, Sub bases e Imprimações</v>
          </cell>
          <cell r="F816" t="str">
            <v>SINAPI Jun/26</v>
          </cell>
        </row>
        <row r="817">
          <cell r="A817">
            <v>100570</v>
          </cell>
          <cell r="B817" t="str">
            <v>CONSTRUÇÃO DE BASE E SUB-BASE PARA PAVIMENTAÇÃO DE SOLO (PREDOMINANTEMENTE ARENOSO) BRITA - 50%-50% COM CIMENTO - 6%, MISTURA EM PISTA, COM ESPESSURA DE 15 CM - EXCLUSIVE ESCAVAÇÃO, CARGA E TRANSPORTE E SOLO. AF_09/2024</v>
          </cell>
          <cell r="C817" t="str">
            <v>M3</v>
          </cell>
          <cell r="D817">
            <v>181.42</v>
          </cell>
          <cell r="E817" t="str">
            <v>Aterros, Bases, Sub bases e Imprimações</v>
          </cell>
          <cell r="F817" t="str">
            <v>SINAPI Jun/26</v>
          </cell>
        </row>
        <row r="818">
          <cell r="A818">
            <v>105700</v>
          </cell>
          <cell r="B818" t="str">
            <v>CONSTRUÇÃO DE BASE E SUB-BASE PARA PAVIMENTAÇÃO DE SOLO (PREDOMINANTEMENTE ARENOSO) BRITA - 50%-50% COM CIMENTO - 6%, MISTURA EM PISTA, COM ESPESSURA DE 20 CM - EXCLUSIVE ESCAVAÇÃO, CARGA E TRANSPORTE E SOLO. AF_09/2024</v>
          </cell>
          <cell r="C818" t="str">
            <v>M3</v>
          </cell>
          <cell r="D818">
            <v>177.25</v>
          </cell>
          <cell r="E818" t="str">
            <v>Aterros, Bases, Sub bases e Imprimações</v>
          </cell>
          <cell r="F818" t="str">
            <v>SINAPI Jun/26</v>
          </cell>
        </row>
        <row r="819">
          <cell r="A819">
            <v>105673</v>
          </cell>
          <cell r="B819" t="str">
            <v>CONSTRUÇÃO DE BASE E SUB-BASE PARA PAVIMENTAÇÃO DE SOLO (PREDOMINANTEMENTE ARENOSO) BRITA - 50%-50% COM CIMENTO - 6%, MISTURA EM USINA, COM ESPESSURA DE 10 CM - EXCLUSIVE CARGA E TRANSPORTE. AF_09/2024</v>
          </cell>
          <cell r="C819" t="str">
            <v>M3</v>
          </cell>
          <cell r="D819">
            <v>205.12</v>
          </cell>
          <cell r="E819" t="str">
            <v>Aterros, Bases, Sub bases e Imprimações</v>
          </cell>
          <cell r="F819" t="str">
            <v>SINAPI Jun/26</v>
          </cell>
        </row>
        <row r="820">
          <cell r="A820">
            <v>105679</v>
          </cell>
          <cell r="B820" t="str">
            <v>CONSTRUÇÃO DE BASE E SUB-BASE PARA PAVIMENTAÇÃO DE SOLO (PREDOMINANTEMENTE ARENOSO) BRITA - 50%-50% COM CIMENTO - 6%, MISTURA EM USINA, COM ESPESSURA DE 15 CM - EXCLUSIVE CARGA E TRANSPORTE. AF_09/2024</v>
          </cell>
          <cell r="C820" t="str">
            <v>M3</v>
          </cell>
          <cell r="D820">
            <v>201.24</v>
          </cell>
          <cell r="E820" t="str">
            <v>Aterros, Bases, Sub bases e Imprimações</v>
          </cell>
          <cell r="F820" t="str">
            <v>SINAPI Jun/26</v>
          </cell>
        </row>
        <row r="821">
          <cell r="A821">
            <v>105685</v>
          </cell>
          <cell r="B821" t="str">
            <v>CONSTRUÇÃO DE BASE E SUB-BASE PARA PAVIMENTAÇÃO DE SOLO (PREDOMINANTEMENTE ARENOSO) BRITA - 50%-50% COM CIMENTO - 6%, MISTURA EM USINA, COM ESPESSURA DE 20 CM - EXCLUSIVE CARGA E TRANSPORTE. AF_09/2024</v>
          </cell>
          <cell r="C821" t="str">
            <v>M3</v>
          </cell>
          <cell r="D821">
            <v>199.28</v>
          </cell>
          <cell r="E821" t="str">
            <v>Aterros, Bases, Sub bases e Imprimações</v>
          </cell>
          <cell r="F821" t="str">
            <v>SINAPI Jun/26</v>
          </cell>
        </row>
        <row r="822">
          <cell r="A822">
            <v>105692</v>
          </cell>
          <cell r="B822" t="str">
            <v>CONSTRUÇÃO DE BASE E SUB-BASE PARA PAVIMENTAÇÃO DE SOLO (PREDOMINANTEMENTE ARENOSO) BRITA - 50%-50% COM CIMENTO - 8%, MISTURA EM PISTA, COM ESPESSURA DE 10 CM - EXCLUSIVE ESCAVAÇÃO, CARGA E TRANSPORTE E SOLO. AF_09/2024</v>
          </cell>
          <cell r="C822" t="str">
            <v>M3</v>
          </cell>
          <cell r="D822">
            <v>219.07</v>
          </cell>
          <cell r="E822" t="str">
            <v>Aterros, Bases, Sub bases e Imprimações</v>
          </cell>
          <cell r="F822" t="str">
            <v>SINAPI Jun/26</v>
          </cell>
        </row>
        <row r="823">
          <cell r="A823">
            <v>100571</v>
          </cell>
          <cell r="B823" t="str">
            <v>CONSTRUÇÃO DE BASE E SUB-BASE PARA PAVIMENTAÇÃO DE SOLO (PREDOMINANTEMENTE ARENOSO) BRITA - 50%-50% COM CIMENTO - 8%, MISTURA EM PISTA, COM ESPESSURA DE 15 CM - EXCLUSIVE ESCAVAÇÃO, CARGA E TRANSPORTE E SOLO. AF_09/2024</v>
          </cell>
          <cell r="C823" t="str">
            <v>M3</v>
          </cell>
          <cell r="D823">
            <v>210.79</v>
          </cell>
          <cell r="E823" t="str">
            <v>Aterros, Bases, Sub bases e Imprimações</v>
          </cell>
          <cell r="F823" t="str">
            <v>SINAPI Jun/26</v>
          </cell>
        </row>
        <row r="824">
          <cell r="A824">
            <v>105701</v>
          </cell>
          <cell r="B824" t="str">
            <v>CONSTRUÇÃO DE BASE E SUB-BASE PARA PAVIMENTAÇÃO DE SOLO (PREDOMINANTEMENTE ARENOSO) BRITA - 50%-50% COM CIMENTO - 8%, MISTURA EM PISTA, COM ESPESSURA DE 20 CM - EXCLUSIVE ESCAVAÇÃO, CARGA E TRANSPORTE E SOLO. AF_09/2024</v>
          </cell>
          <cell r="C824" t="str">
            <v>M3</v>
          </cell>
          <cell r="D824">
            <v>206.62</v>
          </cell>
          <cell r="E824" t="str">
            <v>Aterros, Bases, Sub bases e Imprimações</v>
          </cell>
          <cell r="F824" t="str">
            <v>SINAPI Jun/26</v>
          </cell>
        </row>
        <row r="825">
          <cell r="A825">
            <v>105674</v>
          </cell>
          <cell r="B825" t="str">
            <v>CONSTRUÇÃO DE BASE E SUB-BASE PARA PAVIMENTAÇÃO DE SOLO (PREDOMINANTEMENTE ARENOSO) BRITA - 50%-50% COM CIMENTO - 8%, MISTURA EM USINA, COM ESPESSURA DE 10 CM - EXCLUSIVE CARGA E TRANSPORTE. AF_09/2024</v>
          </cell>
          <cell r="C825" t="str">
            <v>M3</v>
          </cell>
          <cell r="D825">
            <v>233.1</v>
          </cell>
          <cell r="E825" t="str">
            <v>Aterros, Bases, Sub bases e Imprimações</v>
          </cell>
          <cell r="F825" t="str">
            <v>SINAPI Jun/26</v>
          </cell>
        </row>
        <row r="826">
          <cell r="A826">
            <v>105680</v>
          </cell>
          <cell r="B826" t="str">
            <v>CONSTRUÇÃO DE BASE E SUB-BASE PARA PAVIMENTAÇÃO DE SOLO (PREDOMINANTEMENTE ARENOSO) BRITA - 50%-50% COM CIMENTO - 8%, MISTURA EM USINA, COM ESPESSURA DE 15 CM - EXCLUSIVE CARGA E TRANSPORTE. AF_09/2024</v>
          </cell>
          <cell r="C826" t="str">
            <v>M3</v>
          </cell>
          <cell r="D826">
            <v>229.22</v>
          </cell>
          <cell r="E826" t="str">
            <v>Aterros, Bases, Sub bases e Imprimações</v>
          </cell>
          <cell r="F826" t="str">
            <v>SINAPI Jun/26</v>
          </cell>
        </row>
        <row r="827">
          <cell r="A827">
            <v>105686</v>
          </cell>
          <cell r="B827" t="str">
            <v>CONSTRUÇÃO DE BASE E SUB-BASE PARA PAVIMENTAÇÃO DE SOLO (PREDOMINANTEMENTE ARENOSO) BRITA - 50%-50% COM CIMENTO - 8%, MISTURA EM USINA, COM ESPESSURA DE 20 CM - EXCLUSIVE CARGA E TRANSPORTE. AF_09/2024</v>
          </cell>
          <cell r="C827" t="str">
            <v>M3</v>
          </cell>
          <cell r="D827">
            <v>227.26</v>
          </cell>
          <cell r="E827" t="str">
            <v>Aterros, Bases, Sub bases e Imprimações</v>
          </cell>
          <cell r="F827" t="str">
            <v>SINAPI Jun/26</v>
          </cell>
        </row>
        <row r="828">
          <cell r="A828">
            <v>105718</v>
          </cell>
          <cell r="B828" t="str">
            <v>CONSTRUÇÃO DE BASE E SUB-BASE PARA PAVIMENTAÇÃO DE SOLO (PREDOMINANTEMENTE ARENOSO) BRITA - 50%-50%, MISTURA EM PISTA, COM ESPESSURA DE 10 CM - EXCLUSIVE ESCAVAÇÃO, CARGA E TRANSPORTE E SOLO. AF_09/2024</v>
          </cell>
          <cell r="C828" t="str">
            <v>M3</v>
          </cell>
          <cell r="D828">
            <v>96.36</v>
          </cell>
          <cell r="E828" t="str">
            <v>Aterros, Bases, Sub bases e Imprimações</v>
          </cell>
          <cell r="F828" t="str">
            <v>SINAPI Jun/26</v>
          </cell>
        </row>
        <row r="829">
          <cell r="A829">
            <v>100565</v>
          </cell>
          <cell r="B829" t="str">
            <v>CONSTRUÇÃO DE BASE E SUB-BASE PARA PAVIMENTAÇÃO DE SOLO (PREDOMINANTEMENTE ARENOSO) BRITA - 50%-50%, MISTURA EM PISTA, COM ESPESSURA DE 15 CM - EXCLUSIVE ESCAVAÇÃO, CARGA E TRANSPORTE E SOLO. AF_09/2024</v>
          </cell>
          <cell r="C829" t="str">
            <v>M3</v>
          </cell>
          <cell r="D829">
            <v>88.09</v>
          </cell>
          <cell r="E829" t="str">
            <v>Aterros, Bases, Sub bases e Imprimações</v>
          </cell>
          <cell r="F829" t="str">
            <v>SINAPI Jun/26</v>
          </cell>
        </row>
        <row r="830">
          <cell r="A830">
            <v>105581</v>
          </cell>
          <cell r="B830" t="str">
            <v>CONSTRUÇÃO DE BASE E SUB-BASE PARA PAVIMENTAÇÃO DE SOLO (PREDOMINANTEMENTE ARENOSO) BRITA - 50%-50%, MISTURA EM PISTA, COM ESPESSURA DE 20 CM - EXCLUSIVE ESCAVAÇÃO, CARGA E TRANSPORTE E SOLO. AF_09/2024</v>
          </cell>
          <cell r="C830" t="str">
            <v>M3</v>
          </cell>
          <cell r="D830">
            <v>83.92</v>
          </cell>
          <cell r="E830" t="str">
            <v>Aterros, Bases, Sub bases e Imprimações</v>
          </cell>
          <cell r="F830" t="str">
            <v>SINAPI Jun/26</v>
          </cell>
        </row>
        <row r="831">
          <cell r="A831">
            <v>105713</v>
          </cell>
          <cell r="B831" t="str">
            <v>CONSTRUÇÃO DE BASE E SUB-BASE PARA PAVIMENTAÇÃO DE SOLO (PREDOMINANTEMENTE ARENOSO) BRITA - 50%-50%, MISTURA EM USINA, COM ESPESSURA DE 10 CM - EXCLUSIVE CARGA E TRANSPORTE. AF_09/2024</v>
          </cell>
          <cell r="C831" t="str">
            <v>M3</v>
          </cell>
          <cell r="D831">
            <v>121.2</v>
          </cell>
          <cell r="E831" t="str">
            <v>Aterros, Bases, Sub bases e Imprimações</v>
          </cell>
          <cell r="F831" t="str">
            <v>SINAPI Jun/26</v>
          </cell>
        </row>
        <row r="832">
          <cell r="A832">
            <v>105714</v>
          </cell>
          <cell r="B832" t="str">
            <v>CONSTRUÇÃO DE BASE E SUB-BASE PARA PAVIMENTAÇÃO DE SOLO (PREDOMINANTEMENTE ARENOSO) BRITA - 50%-50%, MISTURA EM USINA, COM ESPESSURA DE 15 CM - EXCLUSIVE CARGA E TRANSPORTE. AF_09/2024</v>
          </cell>
          <cell r="C832" t="str">
            <v>M3</v>
          </cell>
          <cell r="D832">
            <v>117.32</v>
          </cell>
          <cell r="E832" t="str">
            <v>Aterros, Bases, Sub bases e Imprimações</v>
          </cell>
          <cell r="F832" t="str">
            <v>SINAPI Jun/26</v>
          </cell>
        </row>
        <row r="833">
          <cell r="A833">
            <v>105716</v>
          </cell>
          <cell r="B833" t="str">
            <v>CONSTRUÇÃO DE BASE E SUB-BASE PARA PAVIMENTAÇÃO DE SOLO (PREDOMINANTEMENTE ARENOSO) BRITA - 50%-50%, MISTURA EM USINA, COM ESPESSURA DE 20 CM - EXCLUSIVE CARGA E TRANSPORTE. AF_09/2024</v>
          </cell>
          <cell r="C833" t="str">
            <v>M3</v>
          </cell>
          <cell r="D833">
            <v>115.36</v>
          </cell>
          <cell r="E833" t="str">
            <v>Aterros, Bases, Sub bases e Imprimações</v>
          </cell>
          <cell r="F833" t="str">
            <v>SINAPI Jun/26</v>
          </cell>
        </row>
        <row r="834">
          <cell r="A834">
            <v>105624</v>
          </cell>
          <cell r="B834" t="str">
            <v>CONSTRUÇÃO DE BASE E SUB-BASE PARA PAVIMENTAÇÃO DE SOLO (PREDOMINANTEMENTE ARENOSO) COM CIMENTO - 6%, MISTURA EM PISTA, COM ESPESSURA DE 10 CM - EXCLUSIVE ESCAVAÇÃO, CARGA E TRANSPORTE E SOLO. AF_09/2024</v>
          </cell>
          <cell r="C834" t="str">
            <v>M3</v>
          </cell>
          <cell r="D834">
            <v>119.35</v>
          </cell>
          <cell r="E834" t="str">
            <v>Aterros, Bases, Sub bases e Imprimações</v>
          </cell>
          <cell r="F834" t="str">
            <v>SINAPI Jun/26</v>
          </cell>
        </row>
        <row r="835">
          <cell r="A835">
            <v>96391</v>
          </cell>
          <cell r="B835" t="str">
            <v>CONSTRUÇÃO DE BASE E SUB-BASE PARA PAVIMENTAÇÃO DE SOLO (PREDOMINANTEMENTE ARENOSO) COM CIMENTO - 6%, MISTURA EM PISTA, COM ESPESSURA DE 15 CM - EXCLUSIVE ESCAVAÇÃO, CARGA E TRANSPORTE E SOLO. AF_09/2024</v>
          </cell>
          <cell r="C835" t="str">
            <v>M3</v>
          </cell>
          <cell r="D835">
            <v>112.68</v>
          </cell>
          <cell r="E835" t="str">
            <v>Aterros, Bases, Sub bases e Imprimações</v>
          </cell>
          <cell r="F835" t="str">
            <v>SINAPI Jun/26</v>
          </cell>
        </row>
        <row r="836">
          <cell r="A836">
            <v>105632</v>
          </cell>
          <cell r="B836" t="str">
            <v>CONSTRUÇÃO DE BASE E SUB-BASE PARA PAVIMENTAÇÃO DE SOLO (PREDOMINANTEMENTE ARENOSO) COM CIMENTO - 6%, MISTURA EM PISTA, COM ESPESSURA DE 20 CM - EXCLUSIVE ESCAVAÇÃO, CARGA E TRANSPORTE E SOLO. AF_09/2024</v>
          </cell>
          <cell r="C836" t="str">
            <v>M3</v>
          </cell>
          <cell r="D836">
            <v>111.65</v>
          </cell>
          <cell r="E836" t="str">
            <v>Aterros, Bases, Sub bases e Imprimações</v>
          </cell>
          <cell r="F836" t="str">
            <v>SINAPI Jun/26</v>
          </cell>
        </row>
        <row r="837">
          <cell r="A837">
            <v>105601</v>
          </cell>
          <cell r="B837" t="str">
            <v>CONSTRUÇÃO DE BASE E SUB-BASE PARA PAVIMENTAÇÃO DE SOLO (PREDOMINANTEMENTE ARENOSO) COM CIMENTO - 6%, MISTURA EM USINA, COM ESPESSURA DE 10 CM - EXCLUSIVE CARGA E TRANSPORTE. AF_09/2024</v>
          </cell>
          <cell r="C837" t="str">
            <v>M3</v>
          </cell>
          <cell r="D837">
            <v>111.97</v>
          </cell>
          <cell r="E837" t="str">
            <v>Aterros, Bases, Sub bases e Imprimações</v>
          </cell>
          <cell r="F837" t="str">
            <v>SINAPI Jun/26</v>
          </cell>
        </row>
        <row r="838">
          <cell r="A838">
            <v>105609</v>
          </cell>
          <cell r="B838" t="str">
            <v>CONSTRUÇÃO DE BASE E SUB-BASE PARA PAVIMENTAÇÃO DE SOLO (PREDOMINANTEMENTE ARENOSO) COM CIMENTO - 6%, MISTURA EM USINA, COM ESPESSURA DE 15 CM - EXCLUSIVE CARGA E TRANSPORTE. AF_09/2024</v>
          </cell>
          <cell r="C838" t="str">
            <v>M3</v>
          </cell>
          <cell r="D838">
            <v>109.46</v>
          </cell>
          <cell r="E838" t="str">
            <v>Aterros, Bases, Sub bases e Imprimações</v>
          </cell>
          <cell r="F838" t="str">
            <v>SINAPI Jun/26</v>
          </cell>
        </row>
        <row r="839">
          <cell r="A839">
            <v>105617</v>
          </cell>
          <cell r="B839" t="str">
            <v>CONSTRUÇÃO DE BASE E SUB-BASE PARA PAVIMENTAÇÃO DE SOLO (PREDOMINANTEMENTE ARENOSO) COM CIMENTO - 6%, MISTURA EM USINA, COM ESPESSURA DE 20 CM - EXCLUSIVE CARGA E TRANSPORTE. AF_09/2024</v>
          </cell>
          <cell r="C839" t="str">
            <v>M3</v>
          </cell>
          <cell r="D839">
            <v>107.65</v>
          </cell>
          <cell r="E839" t="str">
            <v>Aterros, Bases, Sub bases e Imprimações</v>
          </cell>
          <cell r="F839" t="str">
            <v>SINAPI Jun/26</v>
          </cell>
        </row>
        <row r="840">
          <cell r="A840">
            <v>105625</v>
          </cell>
          <cell r="B840" t="str">
            <v>CONSTRUÇÃO DE BASE E SUB-BASE PARA PAVIMENTAÇÃO DE SOLO (PREDOMINANTEMENTE ARENOSO) COM CIMENTO - 8%, MISTURA EM PISTA, COM ESPESSURA DE 10 CM - EXCLUSIVE ESCAVAÇÃO, CARGA E TRANSPORTE E SOLO. AF_09/2024</v>
          </cell>
          <cell r="C840" t="str">
            <v>M3</v>
          </cell>
          <cell r="D840">
            <v>149.91999999999999</v>
          </cell>
          <cell r="E840" t="str">
            <v>Aterros, Bases, Sub bases e Imprimações</v>
          </cell>
          <cell r="F840" t="str">
            <v>SINAPI Jun/26</v>
          </cell>
        </row>
        <row r="841">
          <cell r="A841">
            <v>96392</v>
          </cell>
          <cell r="B841" t="str">
            <v>CONSTRUÇÃO DE BASE E SUB-BASE PARA PAVIMENTAÇÃO DE SOLO (PREDOMINANTEMENTE ARENOSO) COM CIMENTO - 8%, MISTURA EM PISTA, COM ESPESSURA DE 15 CM - EXCLUSIVE ESCAVAÇÃO, CARGA E TRANSPORTE E SOLO. AF_09/2024</v>
          </cell>
          <cell r="C841" t="str">
            <v>M3</v>
          </cell>
          <cell r="D841">
            <v>143.25</v>
          </cell>
          <cell r="E841" t="str">
            <v>Aterros, Bases, Sub bases e Imprimações</v>
          </cell>
          <cell r="F841" t="str">
            <v>SINAPI Jun/26</v>
          </cell>
        </row>
        <row r="842">
          <cell r="A842">
            <v>105633</v>
          </cell>
          <cell r="B842" t="str">
            <v>CONSTRUÇÃO DE BASE E SUB-BASE PARA PAVIMENTAÇÃO DE SOLO (PREDOMINANTEMENTE ARENOSO) COM CIMENTO - 8%, MISTURA EM PISTA, COM ESPESSURA DE 20 CM - EXCLUSIVE ESCAVAÇÃO, CARGA E TRANSPORTE E SOLO. AF_09/2024</v>
          </cell>
          <cell r="C842" t="str">
            <v>M3</v>
          </cell>
          <cell r="D842">
            <v>142.22</v>
          </cell>
          <cell r="E842" t="str">
            <v>Aterros, Bases, Sub bases e Imprimações</v>
          </cell>
          <cell r="F842" t="str">
            <v>SINAPI Jun/26</v>
          </cell>
        </row>
        <row r="843">
          <cell r="A843">
            <v>105602</v>
          </cell>
          <cell r="B843" t="str">
            <v>CONSTRUÇÃO DE BASE E SUB-BASE PARA PAVIMENTAÇÃO DE SOLO (PREDOMINANTEMENTE ARENOSO) COM CIMENTO - 8%, MISTURA EM USINA, COM ESPESSURA DE 10 CM - EXCLUSIVE CARGA E TRANSPORTE. AF_09/2024</v>
          </cell>
          <cell r="C843" t="str">
            <v>M3</v>
          </cell>
          <cell r="D843">
            <v>141.77000000000001</v>
          </cell>
          <cell r="E843" t="str">
            <v>Aterros, Bases, Sub bases e Imprimações</v>
          </cell>
          <cell r="F843" t="str">
            <v>SINAPI Jun/26</v>
          </cell>
        </row>
        <row r="844">
          <cell r="A844">
            <v>105610</v>
          </cell>
          <cell r="B844" t="str">
            <v>CONSTRUÇÃO DE BASE E SUB-BASE PARA PAVIMENTAÇÃO DE SOLO (PREDOMINANTEMENTE ARENOSO) COM CIMENTO - 8%, MISTURA EM USINA, COM ESPESSURA DE 15 CM - EXCLUSIVE CARGA E TRANSPORTE. AF_09/2024</v>
          </cell>
          <cell r="C844" t="str">
            <v>M3</v>
          </cell>
          <cell r="D844">
            <v>139.26</v>
          </cell>
          <cell r="E844" t="str">
            <v>Aterros, Bases, Sub bases e Imprimações</v>
          </cell>
          <cell r="F844" t="str">
            <v>SINAPI Jun/26</v>
          </cell>
        </row>
        <row r="845">
          <cell r="A845">
            <v>105618</v>
          </cell>
          <cell r="B845" t="str">
            <v>CONSTRUÇÃO DE BASE E SUB-BASE PARA PAVIMENTAÇÃO DE SOLO (PREDOMINANTEMENTE ARENOSO) COM CIMENTO - 8%, MISTURA EM USINA, COM ESPESSURA DE 20 CM - EXCLUSIVE CARGA E TRANSPORTE. AF_09/2024</v>
          </cell>
          <cell r="C845" t="str">
            <v>M3</v>
          </cell>
          <cell r="D845">
            <v>137.44999999999999</v>
          </cell>
          <cell r="E845" t="str">
            <v>Aterros, Bases, Sub bases e Imprimações</v>
          </cell>
          <cell r="F845" t="str">
            <v>SINAPI Jun/26</v>
          </cell>
        </row>
        <row r="846">
          <cell r="A846">
            <v>105571</v>
          </cell>
          <cell r="B846" t="str">
            <v>CONSTRUÇÃO DE BASE E SUB-BASE PARA PAVIMENTAÇÃO DE SOLO (PREDOMINANTEMENTE ARENOSO) MELHORADO COM CIMENTO - 2%, MISTURA EM PISTA, COM ESPESSURA DE 10 CM - EXCLUSIVE ESCAVAÇÃO, CARGA E TRANSPORTE E SOLO. AF_09/2024</v>
          </cell>
          <cell r="C846" t="str">
            <v>M3</v>
          </cell>
          <cell r="D846">
            <v>56.52</v>
          </cell>
          <cell r="E846" t="str">
            <v>Aterros, Bases, Sub bases e Imprimações</v>
          </cell>
          <cell r="F846" t="str">
            <v>SINAPI Jun/26</v>
          </cell>
        </row>
        <row r="847">
          <cell r="A847">
            <v>96389</v>
          </cell>
          <cell r="B847" t="str">
            <v>CONSTRUÇÃO DE BASE E SUB-BASE PARA PAVIMENTAÇÃO DE SOLO (PREDOMINANTEMENTE ARENOSO) MELHORADO COM CIMENTO - 2%, MISTURA EM PISTA, COM ESPESSURA DE 15 CM - EXCLUSIVE ESCAVAÇÃO, CARGA E TRANSPORTE E SOLO. AF_09/2024</v>
          </cell>
          <cell r="C847" t="str">
            <v>M3</v>
          </cell>
          <cell r="D847">
            <v>49.85</v>
          </cell>
          <cell r="E847" t="str">
            <v>Aterros, Bases, Sub bases e Imprimações</v>
          </cell>
          <cell r="F847" t="str">
            <v>SINAPI Jun/26</v>
          </cell>
        </row>
        <row r="848">
          <cell r="A848">
            <v>105575</v>
          </cell>
          <cell r="B848" t="str">
            <v>CONSTRUÇÃO DE BASE E SUB-BASE PARA PAVIMENTAÇÃO DE SOLO (PREDOMINANTEMENTE ARENOSO) MELHORADO COM CIMENTO - 2%, MISTURA EM PISTA, COM ESPESSURA DE 20 CM - EXCLUSIVE ESCAVAÇÃO, CARGA E TRANSPORTE E SOLO. AF_09/2024</v>
          </cell>
          <cell r="C848" t="str">
            <v>M3</v>
          </cell>
          <cell r="D848">
            <v>48.82</v>
          </cell>
          <cell r="E848" t="str">
            <v>Aterros, Bases, Sub bases e Imprimações</v>
          </cell>
          <cell r="F848" t="str">
            <v>SINAPI Jun/26</v>
          </cell>
        </row>
        <row r="849">
          <cell r="A849">
            <v>105599</v>
          </cell>
          <cell r="B849" t="str">
            <v>CONSTRUÇÃO DE BASE E SUB-BASE PARA PAVIMENTAÇÃO DE SOLO (PREDOMINANTEMENTE ARENOSO) MELHORADO COM CIMENTO - 2%, MISTURA EM USINA, COM ESPESSURA DE 10 CM - EXCLUSIVE CARGA E TRANSPORTE. AF_09/2024</v>
          </cell>
          <cell r="C849" t="str">
            <v>M3</v>
          </cell>
          <cell r="D849">
            <v>52.38</v>
          </cell>
          <cell r="E849" t="str">
            <v>Aterros, Bases, Sub bases e Imprimações</v>
          </cell>
          <cell r="F849" t="str">
            <v>SINAPI Jun/26</v>
          </cell>
        </row>
        <row r="850">
          <cell r="A850">
            <v>105607</v>
          </cell>
          <cell r="B850" t="str">
            <v>CONSTRUÇÃO DE BASE E SUB-BASE PARA PAVIMENTAÇÃO DE SOLO (PREDOMINANTEMENTE ARENOSO) MELHORADO COM CIMENTO - 2%, MISTURA EM USINA, COM ESPESSURA DE 15 CM - EXCLUSIVE CARGA E TRANSPORTE. AF_09/2024</v>
          </cell>
          <cell r="C850" t="str">
            <v>M3</v>
          </cell>
          <cell r="D850">
            <v>49.87</v>
          </cell>
          <cell r="E850" t="str">
            <v>Aterros, Bases, Sub bases e Imprimações</v>
          </cell>
          <cell r="F850" t="str">
            <v>SINAPI Jun/26</v>
          </cell>
        </row>
        <row r="851">
          <cell r="A851">
            <v>105615</v>
          </cell>
          <cell r="B851" t="str">
            <v>CONSTRUÇÃO DE BASE E SUB-BASE PARA PAVIMENTAÇÃO DE SOLO (PREDOMINANTEMENTE ARENOSO) MELHORADO COM CIMENTO - 2%, MISTURA EM USINA, COM ESPESSURA DE 20 CM - EXCLUSIVE CARGA E TRANSPORTE. AF_09/2024</v>
          </cell>
          <cell r="C851" t="str">
            <v>M3</v>
          </cell>
          <cell r="D851">
            <v>48.06</v>
          </cell>
          <cell r="E851" t="str">
            <v>Aterros, Bases, Sub bases e Imprimações</v>
          </cell>
          <cell r="F851" t="str">
            <v>SINAPI Jun/26</v>
          </cell>
        </row>
        <row r="852">
          <cell r="A852">
            <v>105623</v>
          </cell>
          <cell r="B852" t="str">
            <v>CONSTRUÇÃO DE BASE E SUB-BASE PARA PAVIMENTAÇÃO DE SOLO (PREDOMINANTEMENTE ARENOSO) MELHORADO COM CIMENTO - 4%, MISTURA EM PISTA, COM ESPESSURA DE 10 CM - EXCLUSIVE ESCAVAÇÃO, CARGA E TRANSPORTE E SOLO. AF_09/2024</v>
          </cell>
          <cell r="C852" t="str">
            <v>M3</v>
          </cell>
          <cell r="D852">
            <v>88.36</v>
          </cell>
          <cell r="E852" t="str">
            <v>Aterros, Bases, Sub bases e Imprimações</v>
          </cell>
          <cell r="F852" t="str">
            <v>SINAPI Jun/26</v>
          </cell>
        </row>
        <row r="853">
          <cell r="A853">
            <v>96390</v>
          </cell>
          <cell r="B853" t="str">
            <v>CONSTRUÇÃO DE BASE E SUB-BASE PARA PAVIMENTAÇÃO DE SOLO (PREDOMINANTEMENTE ARENOSO) MELHORADO COM CIMENTO - 4%, MISTURA EM PISTA, COM ESPESSURA DE 15 CM - EXCLUSIVE ESCAVAÇÃO, CARGA E TRANSPORTE E SOLO. AF_09/2024</v>
          </cell>
          <cell r="C853" t="str">
            <v>M3</v>
          </cell>
          <cell r="D853">
            <v>81.69</v>
          </cell>
          <cell r="E853" t="str">
            <v>Aterros, Bases, Sub bases e Imprimações</v>
          </cell>
          <cell r="F853" t="str">
            <v>SINAPI Jun/26</v>
          </cell>
        </row>
        <row r="854">
          <cell r="A854">
            <v>105631</v>
          </cell>
          <cell r="B854" t="str">
            <v>CONSTRUÇÃO DE BASE E SUB-BASE PARA PAVIMENTAÇÃO DE SOLO (PREDOMINANTEMENTE ARENOSO) MELHORADO COM CIMENTO - 4%, MISTURA EM PISTA, COM ESPESSURA DE 20 CM - EXCLUSIVE ESCAVAÇÃO, CARGA E TRANSPORTE E SOLO. AF_09/2024</v>
          </cell>
          <cell r="C854" t="str">
            <v>M3</v>
          </cell>
          <cell r="D854">
            <v>80.66</v>
          </cell>
          <cell r="E854" t="str">
            <v>Aterros, Bases, Sub bases e Imprimações</v>
          </cell>
          <cell r="F854" t="str">
            <v>SINAPI Jun/26</v>
          </cell>
        </row>
        <row r="855">
          <cell r="A855">
            <v>105600</v>
          </cell>
          <cell r="B855" t="str">
            <v>CONSTRUÇÃO DE BASE E SUB-BASE PARA PAVIMENTAÇÃO DE SOLO (PREDOMINANTEMENTE ARENOSO) MELHORADO COM CIMENTO - 4%, MISTURA EM USINA, COM ESPESSURA DE 10 CM - EXCLUSIVE CARGA E TRANSPORTE. AF_09/2024</v>
          </cell>
          <cell r="C855" t="str">
            <v>M3</v>
          </cell>
          <cell r="D855">
            <v>82.17</v>
          </cell>
          <cell r="E855" t="str">
            <v>Aterros, Bases, Sub bases e Imprimações</v>
          </cell>
          <cell r="F855" t="str">
            <v>SINAPI Jun/26</v>
          </cell>
        </row>
        <row r="856">
          <cell r="A856">
            <v>105608</v>
          </cell>
          <cell r="B856" t="str">
            <v>CONSTRUÇÃO DE BASE E SUB-BASE PARA PAVIMENTAÇÃO DE SOLO (PREDOMINANTEMENTE ARENOSO) MELHORADO COM CIMENTO - 4%, MISTURA EM USINA, COM ESPESSURA DE 15 CM - EXCLUSIVE CARGA E TRANSPORTE. AF_09/2024</v>
          </cell>
          <cell r="C856" t="str">
            <v>M3</v>
          </cell>
          <cell r="D856">
            <v>79.66</v>
          </cell>
          <cell r="E856" t="str">
            <v>Aterros, Bases, Sub bases e Imprimações</v>
          </cell>
          <cell r="F856" t="str">
            <v>SINAPI Jun/26</v>
          </cell>
        </row>
        <row r="857">
          <cell r="A857">
            <v>105616</v>
          </cell>
          <cell r="B857" t="str">
            <v>CONSTRUÇÃO DE BASE E SUB-BASE PARA PAVIMENTAÇÃO DE SOLO (PREDOMINANTEMENTE ARENOSO) MELHORADO COM CIMENTO - 4%, MISTURA EM USINA, COM ESPESSURA DE 20 CM - EXCLUSIVE CARGA E TRANSPORTE. AF_09/2024</v>
          </cell>
          <cell r="C857" t="str">
            <v>M3</v>
          </cell>
          <cell r="D857">
            <v>77.849999999999994</v>
          </cell>
          <cell r="E857" t="str">
            <v>Aterros, Bases, Sub bases e Imprimações</v>
          </cell>
          <cell r="F857" t="str">
            <v>SINAPI Jun/26</v>
          </cell>
        </row>
        <row r="858">
          <cell r="A858">
            <v>105585</v>
          </cell>
          <cell r="B858" t="str">
            <v>CONSTRUÇÃO DE BASE E SUB-BASE PARA PAVIMENTAÇÃO DE SOLO (PREDOMINANTEMENTE ARGILOSO) BRITA - 40%-60%, MISTURA EM PISTA, COM ESPESSURA DE 10 CM - EXCLUSIVE ESCAVAÇÃO, CARGA E TRANSPORTE E SOLO. AF_09/2024</v>
          </cell>
          <cell r="C858" t="str">
            <v>M3</v>
          </cell>
          <cell r="D858">
            <v>117.66</v>
          </cell>
          <cell r="E858" t="str">
            <v>Aterros, Bases, Sub bases e Imprimações</v>
          </cell>
          <cell r="F858" t="str">
            <v>SINAPI Jun/26</v>
          </cell>
        </row>
        <row r="859">
          <cell r="A859">
            <v>100572</v>
          </cell>
          <cell r="B859" t="str">
            <v>CONSTRUÇÃO DE BASE E SUB-BASE PARA PAVIMENTAÇÃO DE SOLO (PREDOMINANTEMENTE ARGILOSO) BRITA - 40%-60%, MISTURA EM PISTA, COM ESPESSURA DE 15 CM - EXCLUSIVE ESCAVAÇÃO, CARGA E TRANSPORTE E SOLO. AF_09/2024</v>
          </cell>
          <cell r="C859" t="str">
            <v>M3</v>
          </cell>
          <cell r="D859">
            <v>106.29</v>
          </cell>
          <cell r="E859" t="str">
            <v>Aterros, Bases, Sub bases e Imprimações</v>
          </cell>
          <cell r="F859" t="str">
            <v>SINAPI Jun/26</v>
          </cell>
        </row>
        <row r="860">
          <cell r="A860">
            <v>105588</v>
          </cell>
          <cell r="B860" t="str">
            <v>CONSTRUÇÃO DE BASE E SUB-BASE PARA PAVIMENTAÇÃO DE SOLO (PREDOMINANTEMENTE ARGILOSO) BRITA - 40%-60%, MISTURA EM PISTA, COM ESPESSURA DE 20 CM - EXCLUSIVE ESCAVAÇÃO, CARGA E TRANSPORTE E SOLO. AF_09/2024</v>
          </cell>
          <cell r="C860" t="str">
            <v>M3</v>
          </cell>
          <cell r="D860">
            <v>105.17</v>
          </cell>
          <cell r="E860" t="str">
            <v>Aterros, Bases, Sub bases e Imprimações</v>
          </cell>
          <cell r="F860" t="str">
            <v>SINAPI Jun/26</v>
          </cell>
        </row>
        <row r="861">
          <cell r="A861">
            <v>105583</v>
          </cell>
          <cell r="B861" t="str">
            <v>CONSTRUÇÃO DE BASE E SUB-BASE PARA PAVIMENTAÇÃO DE SOLO (PREDOMINANTEMENTE ARGILOSO) BRITA - 40%-60%, MISTURA EM USINA, COM ESPESSURA DE 10 CM - EXCLUSIVE CARGA E TRANSPORTE. AF_09/2024</v>
          </cell>
          <cell r="C861" t="str">
            <v>M3</v>
          </cell>
          <cell r="D861">
            <v>146.21</v>
          </cell>
          <cell r="E861" t="str">
            <v>Aterros, Bases, Sub bases e Imprimações</v>
          </cell>
          <cell r="F861" t="str">
            <v>SINAPI Jun/26</v>
          </cell>
        </row>
        <row r="862">
          <cell r="A862">
            <v>105719</v>
          </cell>
          <cell r="B862" t="str">
            <v>CONSTRUÇÃO DE BASE E SUB-BASE PARA PAVIMENTAÇÃO DE SOLO (PREDOMINANTEMENTE ARGILOSO) BRITA - 40%-60%, MISTURA EM USINA, COM ESPESSURA DE 15 CM - EXCLUSIVE CARGA E TRANSPORTE. AF_09/2024</v>
          </cell>
          <cell r="C862" t="str">
            <v>M3</v>
          </cell>
          <cell r="D862">
            <v>140.09</v>
          </cell>
          <cell r="E862" t="str">
            <v>Aterros, Bases, Sub bases e Imprimações</v>
          </cell>
          <cell r="F862" t="str">
            <v>SINAPI Jun/26</v>
          </cell>
        </row>
        <row r="863">
          <cell r="A863">
            <v>105721</v>
          </cell>
          <cell r="B863" t="str">
            <v>CONSTRUÇÃO DE BASE E SUB-BASE PARA PAVIMENTAÇÃO DE SOLO (PREDOMINANTEMENTE ARGILOSO) BRITA - 40%-60%, MISTURA EM USINA, COM ESPESSURA DE 20 CM - EXCLUSIVE CARGA E TRANSPORTE. AF_09/2024</v>
          </cell>
          <cell r="C863" t="str">
            <v>M3</v>
          </cell>
          <cell r="D863">
            <v>140.36000000000001</v>
          </cell>
          <cell r="E863" t="str">
            <v>Aterros, Bases, Sub bases e Imprimações</v>
          </cell>
          <cell r="F863" t="str">
            <v>SINAPI Jun/26</v>
          </cell>
        </row>
        <row r="864">
          <cell r="A864">
            <v>105592</v>
          </cell>
          <cell r="B864" t="str">
            <v>CONSTRUÇÃO DE BASE E SUB-BASE PARA PAVIMENTAÇÃO DE SOLO (PREDOMINANTEMENTE ARGILOSO) BRITA - 50%-50%, MISTURA EM PISTA, COM ESPESSURA DE 10 CM - EXCLUSIVE ESCAVAÇÃO, CARGA E TRANSPORTE E SOLO. AF_09/2024</v>
          </cell>
          <cell r="C864" t="str">
            <v>M3</v>
          </cell>
          <cell r="D864">
            <v>105.68</v>
          </cell>
          <cell r="E864" t="str">
            <v>Aterros, Bases, Sub bases e Imprimações</v>
          </cell>
          <cell r="F864" t="str">
            <v>SINAPI Jun/26</v>
          </cell>
        </row>
        <row r="865">
          <cell r="A865">
            <v>100573</v>
          </cell>
          <cell r="B865" t="str">
            <v>CONSTRUÇÃO DE BASE E SUB-BASE PARA PAVIMENTAÇÃO DE SOLO (PREDOMINANTEMENTE ARGILOSO) BRITA - 50%-50%, MISTURA EM PISTA, COM ESPESSURA DE 15 CM - EXCLUSIVE ESCAVAÇÃO, CARGA E TRANSPORTE E SOLO. AF_09/2024</v>
          </cell>
          <cell r="C865" t="str">
            <v>M3</v>
          </cell>
          <cell r="D865">
            <v>94.31</v>
          </cell>
          <cell r="E865" t="str">
            <v>Aterros, Bases, Sub bases e Imprimações</v>
          </cell>
          <cell r="F865" t="str">
            <v>SINAPI Jun/26</v>
          </cell>
        </row>
        <row r="866">
          <cell r="A866">
            <v>105595</v>
          </cell>
          <cell r="B866" t="str">
            <v>CONSTRUÇÃO DE BASE E SUB-BASE PARA PAVIMENTAÇÃO DE SOLO (PREDOMINANTEMENTE ARGILOSO) BRITA - 50%-50%, MISTURA EM PISTA, COM ESPESSURA DE 20 CM - EXCLUSIVE ESCAVAÇÃO, CARGA E TRANSPORTE E SOLO. AF_09/2024</v>
          </cell>
          <cell r="C866" t="str">
            <v>M3</v>
          </cell>
          <cell r="D866">
            <v>93.19</v>
          </cell>
          <cell r="E866" t="str">
            <v>Aterros, Bases, Sub bases e Imprimações</v>
          </cell>
          <cell r="F866" t="str">
            <v>SINAPI Jun/26</v>
          </cell>
        </row>
        <row r="867">
          <cell r="A867">
            <v>105590</v>
          </cell>
          <cell r="B867" t="str">
            <v>CONSTRUÇÃO DE BASE E SUB-BASE PARA PAVIMENTAÇÃO DE SOLO (PREDOMINANTEMENTE ARGILOSO) BRITA - 50%-50%, MISTURA EM USINA, COM ESPESSURA DE 10 CM - EXCLUSIVE CARGA E TRANSPORTE. AF_09/2024</v>
          </cell>
          <cell r="C867" t="str">
            <v>M3</v>
          </cell>
          <cell r="D867">
            <v>128</v>
          </cell>
          <cell r="E867" t="str">
            <v>Aterros, Bases, Sub bases e Imprimações</v>
          </cell>
          <cell r="F867" t="str">
            <v>SINAPI Jun/26</v>
          </cell>
        </row>
        <row r="868">
          <cell r="A868">
            <v>105723</v>
          </cell>
          <cell r="B868" t="str">
            <v>CONSTRUÇÃO DE BASE E SUB-BASE PARA PAVIMENTAÇÃO DE SOLO (PREDOMINANTEMENTE ARGILOSO) BRITA - 50%-50%, MISTURA EM USINA, COM ESPESSURA DE 15 CM - EXCLUSIVE CARGA E TRANSPORTE. AF_09/2024</v>
          </cell>
          <cell r="C868" t="str">
            <v>M3</v>
          </cell>
          <cell r="D868">
            <v>121.88</v>
          </cell>
          <cell r="E868" t="str">
            <v>Aterros, Bases, Sub bases e Imprimações</v>
          </cell>
          <cell r="F868" t="str">
            <v>SINAPI Jun/26</v>
          </cell>
        </row>
        <row r="869">
          <cell r="A869">
            <v>105725</v>
          </cell>
          <cell r="B869" t="str">
            <v>CONSTRUÇÃO DE BASE E SUB-BASE PARA PAVIMENTAÇÃO DE SOLO (PREDOMINANTEMENTE ARGILOSO) BRITA - 50%-50%, MISTURA EM USINA, COM ESPESSURA DE 20 CM - EXCLUSIVE CARGA E TRANSPORTE. AF_09/2024</v>
          </cell>
          <cell r="C869" t="str">
            <v>M3</v>
          </cell>
          <cell r="D869">
            <v>122.15</v>
          </cell>
          <cell r="E869" t="str">
            <v>Aterros, Bases, Sub bases e Imprimações</v>
          </cell>
          <cell r="F869" t="str">
            <v>SINAPI Jun/26</v>
          </cell>
        </row>
        <row r="870">
          <cell r="A870">
            <v>105566</v>
          </cell>
          <cell r="B870" t="str">
            <v>CONSTRUÇÃO DE BASE E SUB-BASE PARA PAVIMENTAÇÃO DE SOLO DE COMPORTAMENTO LATERÍTICO (ARENOSO), COM ESPESSURA DE 10 CM - EXCLUSIVE ESCAVAÇÃO, CARGA E TRANSPORTE E SOLO. AF_09/2024</v>
          </cell>
          <cell r="C870" t="str">
            <v>M3</v>
          </cell>
          <cell r="D870">
            <v>12.67</v>
          </cell>
          <cell r="E870" t="str">
            <v>Aterros, Bases, Sub bases e Imprimações</v>
          </cell>
          <cell r="F870" t="str">
            <v>SINAPI Jun/26</v>
          </cell>
        </row>
        <row r="871">
          <cell r="A871">
            <v>96388</v>
          </cell>
          <cell r="B871" t="str">
            <v>CONSTRUÇÃO DE BASE E SUB-BASE PARA PAVIMENTAÇÃO DE SOLO DE COMPORTAMENTO LATERÍTICO (ARENOSO), COM ESPESSURA DE 15 CM - EXCLUSIVE ESCAVAÇÃO, CARGA E TRANSPORTE E SOLO. AF_09/2024</v>
          </cell>
          <cell r="C871" t="str">
            <v>M3</v>
          </cell>
          <cell r="D871">
            <v>10.16</v>
          </cell>
          <cell r="E871" t="str">
            <v>Aterros, Bases, Sub bases e Imprimações</v>
          </cell>
          <cell r="F871" t="str">
            <v>SINAPI Jun/26</v>
          </cell>
        </row>
        <row r="872">
          <cell r="A872">
            <v>105569</v>
          </cell>
          <cell r="B872" t="str">
            <v>CONSTRUÇÃO DE BASE E SUB-BASE PARA PAVIMENTAÇÃO DE SOLO DE COMPORTAMENTO LATERÍTICO (ARENOSO), COM ESPESSURA DE 20 CM - EXCLUSIVE ESCAVAÇÃO, CARGA E TRANSPORTE E SOLO. AF_09/2024</v>
          </cell>
          <cell r="C872" t="str">
            <v>M3</v>
          </cell>
          <cell r="D872">
            <v>8.4499999999999993</v>
          </cell>
          <cell r="E872" t="str">
            <v>Aterros, Bases, Sub bases e Imprimações</v>
          </cell>
          <cell r="F872" t="str">
            <v>SINAPI Jun/26</v>
          </cell>
        </row>
        <row r="873">
          <cell r="A873">
            <v>101767</v>
          </cell>
          <cell r="B873" t="str">
            <v>CONSTRUÇÃO DE BASE E SUB-BASE PARA PAVIMENTAÇÃO DE SOLO ESTABILIZADO GRANULOMETRICAMENTE COM MISTURA DE SOLOS EM PISTA - EXCLUSIVE SOLO, ESCAVAÇÃO, CARGA E TRANSPORTE. AF_09/2024</v>
          </cell>
          <cell r="C873" t="str">
            <v>M3</v>
          </cell>
          <cell r="D873">
            <v>34.78</v>
          </cell>
          <cell r="E873" t="str">
            <v>Aterros, Bases, Sub bases e Imprimações</v>
          </cell>
          <cell r="F873" t="str">
            <v>SINAPI Jun/26</v>
          </cell>
        </row>
        <row r="874">
          <cell r="A874">
            <v>101768</v>
          </cell>
          <cell r="B874" t="str">
            <v>CONSTRUÇÃO DE BASE E SUB-BASE PARA PAVIMENTAÇÃO DE SOLO ESTABILIZADO GRANULOMETRICAMENTE SEM MISTURA DE SOLOS - EXCLUSIVE SOLO, ESCAVAÇÃO, CARGA E TRANSPORTE. AF_09/2024</v>
          </cell>
          <cell r="C874" t="str">
            <v>M3</v>
          </cell>
          <cell r="D874">
            <v>29.22</v>
          </cell>
          <cell r="E874" t="str">
            <v>Aterros, Bases, Sub bases e Imprimações</v>
          </cell>
          <cell r="F874" t="str">
            <v>SINAPI Jun/26</v>
          </cell>
        </row>
        <row r="875">
          <cell r="A875">
            <v>100574</v>
          </cell>
          <cell r="B875" t="str">
            <v>ESPALHAMENTO DE MATERIAL COM TRATOR DE ESTEIRAS. AF_09/2024</v>
          </cell>
          <cell r="C875" t="str">
            <v>M3</v>
          </cell>
          <cell r="D875">
            <v>1.61</v>
          </cell>
          <cell r="E875" t="str">
            <v>Aterros, Bases, Sub bases e Imprimações</v>
          </cell>
          <cell r="F875" t="str">
            <v>SINAPI Jun/26</v>
          </cell>
        </row>
        <row r="876">
          <cell r="A876">
            <v>102470</v>
          </cell>
          <cell r="B876" t="str">
            <v>EXECUÇÃO DE IMPRIMAÇÃO COM ASFALTO DILUÍDO CM-30, PARA OBRAS DE CONSTRUÇÃO DE PAVIMENTOS. AF_09/2024</v>
          </cell>
          <cell r="C876" t="str">
            <v>M2</v>
          </cell>
          <cell r="D876">
            <v>0</v>
          </cell>
          <cell r="E876" t="str">
            <v>Aterros, Bases, Sub bases e Imprimações</v>
          </cell>
          <cell r="F876" t="str">
            <v>SINAPI Jun/26</v>
          </cell>
        </row>
        <row r="877">
          <cell r="A877">
            <v>105756</v>
          </cell>
          <cell r="B877" t="str">
            <v>EXECUÇÃO DE IMPRIMAÇÃO COM ASFALTO DILUÍDO CM-30, PARA OBRAS DE RECONSTRUÇÃO DE PAVIMENTOS. AF_09/2024</v>
          </cell>
          <cell r="C877" t="str">
            <v>M2</v>
          </cell>
          <cell r="D877">
            <v>0</v>
          </cell>
          <cell r="E877" t="str">
            <v>Aterros, Bases, Sub bases e Imprimações</v>
          </cell>
          <cell r="F877" t="str">
            <v>SINAPI Jun/26</v>
          </cell>
        </row>
        <row r="878">
          <cell r="A878">
            <v>104375</v>
          </cell>
          <cell r="B878" t="str">
            <v>EXECUÇÃO DE PINTURA DE LIGAÇÃO COM EMULSÃO ASFÁLTICA RR-2C, PARA OBRAS DE CONSTRUÇÃO DE PAVIMENTOS. AF_09/2024</v>
          </cell>
          <cell r="C878" t="str">
            <v>M2</v>
          </cell>
          <cell r="D878">
            <v>0</v>
          </cell>
          <cell r="E878" t="str">
            <v>Aterros, Bases, Sub bases e Imprimações</v>
          </cell>
          <cell r="F878" t="str">
            <v>SINAPI Jun/26</v>
          </cell>
        </row>
        <row r="879">
          <cell r="A879">
            <v>105757</v>
          </cell>
          <cell r="B879" t="str">
            <v>EXECUÇÃO DE PINTURA DE LIGAÇÃO COM EMULSÃO ASFÁLTICA RR-2C, PARA OBRAS DE RECONSTRUÇÃO DE PAVIMENTOS. AF_09/2024</v>
          </cell>
          <cell r="C879" t="str">
            <v>M2</v>
          </cell>
          <cell r="D879">
            <v>0</v>
          </cell>
          <cell r="E879" t="str">
            <v>Aterros, Bases, Sub bases e Imprimações</v>
          </cell>
          <cell r="F879" t="str">
            <v>SINAPI Jun/26</v>
          </cell>
        </row>
        <row r="880">
          <cell r="A880">
            <v>105562</v>
          </cell>
          <cell r="B880" t="str">
            <v>EXECUÇÃO E COMPACTAÇÃO DE CAMADA FINAL DE ATERRO (100% DE ENERGIA DO PROCTOR NORMAL) COM SOLO PREDOMINANTEMENTE ARENOSO, EM CAMADAS COM ESPESSURA DE 10 CM - EXCLUSIVE ESCAVAÇÃO, CARGA E TRANSPORTE E SOLO. AF_09/2024</v>
          </cell>
          <cell r="C880" t="str">
            <v>M3</v>
          </cell>
          <cell r="D880">
            <v>9.34</v>
          </cell>
          <cell r="E880" t="str">
            <v>Aterros, Bases, Sub bases e Imprimações</v>
          </cell>
          <cell r="F880" t="str">
            <v>SINAPI Jun/26</v>
          </cell>
        </row>
        <row r="881">
          <cell r="A881">
            <v>105563</v>
          </cell>
          <cell r="B881" t="str">
            <v>EXECUÇÃO E COMPACTAÇÃO DE CAMADA FINAL DE ATERRO (100% DE ENERGIA DO PROCTOR NORMAL) COM SOLO PREDOMINANTEMENTE ARENOSO, EM CAMADAS COM ESPESSURA DE 15 CM - EXCLUSIVE ESCAVAÇÃO, CARGA E TRANSPORTE E SOLO. AF_09/2024</v>
          </cell>
          <cell r="C881" t="str">
            <v>M3</v>
          </cell>
          <cell r="D881">
            <v>7.54</v>
          </cell>
          <cell r="E881" t="str">
            <v>Aterros, Bases, Sub bases e Imprimações</v>
          </cell>
          <cell r="F881" t="str">
            <v>SINAPI Jun/26</v>
          </cell>
        </row>
        <row r="882">
          <cell r="A882">
            <v>105565</v>
          </cell>
          <cell r="B882" t="str">
            <v>EXECUÇÃO E COMPACTAÇÃO DE CAMADA FINAL DE ATERRO (100% DE ENERGIA DO PROCTOR NORMAL) COM SOLO PREDOMINANTEMENTE ARENOSO, EM CAMADAS COM ESPESSURA DE 20 CM - EXCLUSIVE ESCAVAÇÃO, CARGA E TRANSPORTE E SOLO. AF_09/2024</v>
          </cell>
          <cell r="C882" t="str">
            <v>M3</v>
          </cell>
          <cell r="D882">
            <v>7.01</v>
          </cell>
          <cell r="E882" t="str">
            <v>Aterros, Bases, Sub bases e Imprimações</v>
          </cell>
          <cell r="F882" t="str">
            <v>SINAPI Jun/26</v>
          </cell>
        </row>
        <row r="883">
          <cell r="A883">
            <v>105557</v>
          </cell>
          <cell r="B883" t="str">
            <v>EXECUÇÃO E COMPACTAÇÃO DE CAMADA FINAL DE ATERRO (100% DE ENERGIA DO PROCTOR NORMAL) COM SOLO PREDOMINANTEMENTE ARGILOSO, EM CAMADAS COM ESPESSURA DE 10 CM - EXCLUSIVE ESCAVAÇÃO, CARGA E TRANSPORTE E SOLO. AF_09/2024</v>
          </cell>
          <cell r="C883" t="str">
            <v>M3</v>
          </cell>
          <cell r="D883">
            <v>18.059999999999999</v>
          </cell>
          <cell r="E883" t="str">
            <v>Aterros, Bases, Sub bases e Imprimações</v>
          </cell>
          <cell r="F883" t="str">
            <v>SINAPI Jun/26</v>
          </cell>
        </row>
        <row r="884">
          <cell r="A884">
            <v>105558</v>
          </cell>
          <cell r="B884" t="str">
            <v>EXECUÇÃO E COMPACTAÇÃO DE CAMADA FINAL DE ATERRO (100% DE ENERGIA DO PROCTOR NORMAL) COM SOLO PREDOMINANTEMENTE ARGILOSO, EM CAMADAS COM ESPESSURA DE 15 CM - EXCLUSIVE ESCAVAÇÃO, CARGA E TRANSPORTE E SOLO. AF_09/2024</v>
          </cell>
          <cell r="C884" t="str">
            <v>M3</v>
          </cell>
          <cell r="D884">
            <v>15.58</v>
          </cell>
          <cell r="E884" t="str">
            <v>Aterros, Bases, Sub bases e Imprimações</v>
          </cell>
          <cell r="F884" t="str">
            <v>SINAPI Jun/26</v>
          </cell>
        </row>
        <row r="885">
          <cell r="A885">
            <v>105560</v>
          </cell>
          <cell r="B885" t="str">
            <v>EXECUÇÃO E COMPACTAÇÃO DE CAMADA FINAL DE ATERRO (100% DE ENERGIA DO PROCTOR NORMAL) COM SOLO PREDOMINANTEMENTE ARGILOSO, EM CAMADAS COM ESPESSURA DE 20 CM - EXCLUSIVE ESCAVAÇÃO, CARGA E TRANSPORTE E SOLO. AF_09/2024</v>
          </cell>
          <cell r="C885" t="str">
            <v>M3</v>
          </cell>
          <cell r="D885">
            <v>14.22</v>
          </cell>
          <cell r="E885" t="str">
            <v>Aterros, Bases, Sub bases e Imprimações</v>
          </cell>
          <cell r="F885" t="str">
            <v>SINAPI Jun/26</v>
          </cell>
        </row>
        <row r="886">
          <cell r="A886">
            <v>96386</v>
          </cell>
          <cell r="B886" t="str">
            <v>EXECUÇÃO E COMPACTAÇÃO DE CORPO DE ATERRO (95% DE ENERGIA DO PROCTOR NORMAL) COM SOLO PREDOMINANTEMENTE ARENOSO ESPESSURA 15CM - EXCLUSIVE MATERIAL, ESCAVAÇÃO, CARGA E TRANSPORTE. AF_09/2024</v>
          </cell>
          <cell r="C886" t="str">
            <v>M3</v>
          </cell>
          <cell r="D886">
            <v>7.48</v>
          </cell>
          <cell r="E886" t="str">
            <v>Aterros, Bases, Sub bases e Imprimações</v>
          </cell>
          <cell r="F886" t="str">
            <v>SINAPI Jun/26</v>
          </cell>
        </row>
        <row r="887">
          <cell r="A887">
            <v>105564</v>
          </cell>
          <cell r="B887" t="str">
            <v>EXECUÇÃO E COMPACTAÇÃO DE CORPO DE ATERRO (95% DE ENERGIA DO PROCTOR NORMAL) COM SOLO PREDOMINANTEMENTE ARENOSO, EM CAMADAS COM ESPESSURA DE 20 CM - EXCLUSIVE ESCAVAÇÃO, CARGA E TRANSPORTE E SOLO. AF_09/2024</v>
          </cell>
          <cell r="C887" t="str">
            <v>M3</v>
          </cell>
          <cell r="D887">
            <v>6.96</v>
          </cell>
          <cell r="E887" t="str">
            <v>Aterros, Bases, Sub bases e Imprimações</v>
          </cell>
          <cell r="F887" t="str">
            <v>SINAPI Jun/26</v>
          </cell>
        </row>
        <row r="888">
          <cell r="A888">
            <v>105561</v>
          </cell>
          <cell r="B888" t="str">
            <v>EXECUÇÃO E COMPACTAÇÃO DE CORPO DE ATERRO DE ATERRO (95% DE ENERGIA DO PROCTOR NORMAL) COM SOLO PREDOMINANTEMENTE ARENOSO, EM CAMADAS COM ESPESSURA DE 10 CM - EXCLUSIVE ESCAVAÇÃO, CARGA E TRANSPORTE E SOLO. AF_09/2024</v>
          </cell>
          <cell r="C888" t="str">
            <v>M3</v>
          </cell>
          <cell r="D888">
            <v>9.15</v>
          </cell>
          <cell r="E888" t="str">
            <v>Aterros, Bases, Sub bases e Imprimações</v>
          </cell>
          <cell r="F888" t="str">
            <v>SINAPI Jun/26</v>
          </cell>
        </row>
        <row r="889">
          <cell r="A889">
            <v>96385</v>
          </cell>
          <cell r="B889" t="str">
            <v>EXECUÇÃO E COMPACTAÇÃO DE CORPO DE ATERRO DE ATERRO (95% DE ENERGIA DO PROCTOR NORMAL) COM SOLO PREDOMINANTEMENTE ARGILOSO ESPESSURA 15 CM - EXCLUSIVE MATERIAL, ESCAVAÇÃO, CARGA E TRANSPORTE. AF_09/2024</v>
          </cell>
          <cell r="C889" t="str">
            <v>M3</v>
          </cell>
          <cell r="D889">
            <v>14.06</v>
          </cell>
          <cell r="E889" t="str">
            <v>Aterros, Bases, Sub bases e Imprimações</v>
          </cell>
          <cell r="F889" t="str">
            <v>SINAPI Jun/26</v>
          </cell>
        </row>
        <row r="890">
          <cell r="A890">
            <v>105556</v>
          </cell>
          <cell r="B890" t="str">
            <v>EXECUÇÃO E COMPACTAÇÃO DE CORPO DE ATERRO DE ATERRO (95% DE ENERGIA DO PROCTOR NORMAL) COM SOLO PREDOMINANTEMENTE ARGILOSO, EM CAMADAS COM ESPESSURA DE 10 CM - EXCLUSIVE ESCAVAÇÃO, CARGA E TRANSPORTE E SOLO. AF_09/2024</v>
          </cell>
          <cell r="C890" t="str">
            <v>M3</v>
          </cell>
          <cell r="D890">
            <v>15.79</v>
          </cell>
          <cell r="E890" t="str">
            <v>Aterros, Bases, Sub bases e Imprimações</v>
          </cell>
          <cell r="F890" t="str">
            <v>SINAPI Jun/26</v>
          </cell>
        </row>
        <row r="891">
          <cell r="A891">
            <v>105559</v>
          </cell>
          <cell r="B891" t="str">
            <v>EXECUÇÃO E COMPACTAÇÃO DE CORPO DE ATERRO DE ATERRO (95% DE ENERGIA DO PROCTOR NORMAL) COM SOLO PREDOMINANTEMENTE ARGILOSO, EM CAMADAS COM ESPESSURA DE 20 CM - EXCLUSIVE ESCAVAÇÃO, CARGA E TRANSPORTE E SOLO. AF_09/2024</v>
          </cell>
          <cell r="C891" t="str">
            <v>M3</v>
          </cell>
          <cell r="D891">
            <v>11.93</v>
          </cell>
          <cell r="E891" t="str">
            <v>Aterros, Bases, Sub bases e Imprimações</v>
          </cell>
          <cell r="F891" t="str">
            <v>SINAPI Jun/26</v>
          </cell>
        </row>
        <row r="892">
          <cell r="A892">
            <v>105733</v>
          </cell>
          <cell r="B892" t="str">
            <v>RECONSTRUÇÃO DE BASE E SUB-BASE PARA PAVIMENTAÇÃO DE BRITA GRADUADA SIMPLES TRATADA COM CIMENTO, COM ESPESSURA DE 10 CM - EXCLUSIVE CARGA E TRANSPORTE. AF_09/2024</v>
          </cell>
          <cell r="C892" t="str">
            <v>M3</v>
          </cell>
          <cell r="D892">
            <v>234.43</v>
          </cell>
          <cell r="E892" t="str">
            <v>Aterros, Bases, Sub bases e Imprimações</v>
          </cell>
          <cell r="F892" t="str">
            <v>SINAPI Jun/26</v>
          </cell>
        </row>
        <row r="893">
          <cell r="A893">
            <v>105734</v>
          </cell>
          <cell r="B893" t="str">
            <v>RECONSTRUÇÃO DE BASE E SUB-BASE PARA PAVIMENTAÇÃO DE BRITA GRADUADA SIMPLES TRATADA COM CIMENTO, COM ESPESSURA DE 15 CM - EXCLUSIVE CARGA E TRANSPORTE. AF_09/2024</v>
          </cell>
          <cell r="C893" t="str">
            <v>M3</v>
          </cell>
          <cell r="D893">
            <v>227.48</v>
          </cell>
          <cell r="E893" t="str">
            <v>Aterros, Bases, Sub bases e Imprimações</v>
          </cell>
          <cell r="F893" t="str">
            <v>SINAPI Jun/26</v>
          </cell>
        </row>
        <row r="894">
          <cell r="A894">
            <v>105736</v>
          </cell>
          <cell r="B894" t="str">
            <v>RECONSTRUÇÃO DE BASE E SUB-BASE PARA PAVIMENTAÇÃO DE BRITA GRADUADA SIMPLES TRATADA COM CIMENTO, COM ESPESSURA DE 20 CM - EXCLUSIVE CARGA E TRANSPORTE. AF_09/2024</v>
          </cell>
          <cell r="C894" t="str">
            <v>M3</v>
          </cell>
          <cell r="D894">
            <v>223.99</v>
          </cell>
          <cell r="E894" t="str">
            <v>Aterros, Bases, Sub bases e Imprimações</v>
          </cell>
          <cell r="F894" t="str">
            <v>SINAPI Jun/26</v>
          </cell>
        </row>
        <row r="895">
          <cell r="A895">
            <v>105728</v>
          </cell>
          <cell r="B895" t="str">
            <v>RECONSTRUÇÃO DE BASE E SUB-BASE PARA PAVIMENTAÇÃO DE BRITA GRADUADA SIMPLES, COM ESPESSURA DE 10 CM - EXCLUSIVE CARGA E TRANSPORTE. AF_09/2024</v>
          </cell>
          <cell r="C895" t="str">
            <v>M3</v>
          </cell>
          <cell r="D895">
            <v>169.87</v>
          </cell>
          <cell r="E895" t="str">
            <v>Aterros, Bases, Sub bases e Imprimações</v>
          </cell>
          <cell r="F895" t="str">
            <v>SINAPI Jun/26</v>
          </cell>
        </row>
        <row r="896">
          <cell r="A896">
            <v>105729</v>
          </cell>
          <cell r="B896" t="str">
            <v>RECONSTRUÇÃO DE BASE E SUB-BASE PARA PAVIMENTAÇÃO DE BRITA GRADUADA SIMPLES, COM ESPESSURA DE 15 CM - EXCLUSIVE CARGA E TRANSPORTE. AF_09/2024</v>
          </cell>
          <cell r="C896" t="str">
            <v>M3</v>
          </cell>
          <cell r="D896">
            <v>164.55</v>
          </cell>
          <cell r="E896" t="str">
            <v>Aterros, Bases, Sub bases e Imprimações</v>
          </cell>
          <cell r="F896" t="str">
            <v>SINAPI Jun/26</v>
          </cell>
        </row>
        <row r="897">
          <cell r="A897">
            <v>105731</v>
          </cell>
          <cell r="B897" t="str">
            <v>RECONSTRUÇÃO DE BASE E SUB-BASE PARA PAVIMENTAÇÃO DE BRITA GRADUADA SIMPLES, COM ESPESSURA DE 20 CM - EXCLUSIVE CARGA E TRANSPORTE. AF_09/2024</v>
          </cell>
          <cell r="C897" t="str">
            <v>M3</v>
          </cell>
          <cell r="D897">
            <v>161.87</v>
          </cell>
          <cell r="E897" t="str">
            <v>Aterros, Bases, Sub bases e Imprimações</v>
          </cell>
          <cell r="F897" t="str">
            <v>SINAPI Jun/26</v>
          </cell>
        </row>
        <row r="898">
          <cell r="A898">
            <v>105738</v>
          </cell>
          <cell r="B898" t="str">
            <v>RECONSTRUÇÃO DE BASE E SUB-BASE PARA PAVIMENTAÇÃO DE CONCRETO COMPACTADO COM ROLO, COM ESPESSURA DE 10 CM - EXCLUSIVE CARGA E TRANSPORTE. AF_09/2024</v>
          </cell>
          <cell r="C898" t="str">
            <v>M3</v>
          </cell>
          <cell r="D898">
            <v>313.60000000000002</v>
          </cell>
          <cell r="E898" t="str">
            <v>Aterros, Bases, Sub bases e Imprimações</v>
          </cell>
          <cell r="F898" t="str">
            <v>SINAPI Jun/26</v>
          </cell>
        </row>
        <row r="899">
          <cell r="A899">
            <v>105739</v>
          </cell>
          <cell r="B899" t="str">
            <v>RECONSTRUÇÃO DE BASE E SUB-BASE PARA PAVIMENTAÇÃO DE CONCRETO COMPACTADO COM ROLO, COM ESPESSURA DE 15 CM - EXCLUSIVE CARGA E TRANSPORTE. AF_09/2024</v>
          </cell>
          <cell r="C899" t="str">
            <v>M3</v>
          </cell>
          <cell r="D899">
            <v>308.38</v>
          </cell>
          <cell r="E899" t="str">
            <v>Aterros, Bases, Sub bases e Imprimações</v>
          </cell>
          <cell r="F899" t="str">
            <v>SINAPI Jun/26</v>
          </cell>
        </row>
        <row r="900">
          <cell r="A900">
            <v>105741</v>
          </cell>
          <cell r="B900" t="str">
            <v>RECONSTRUÇÃO DE BASE E SUB-BASE PARA PAVIMENTAÇÃO DE CONCRETO COMPACTADO COM ROLO, COM ESPESSURA DE 20 CM - EXCLUSIVE CARGA E TRANSPORTE. AF_09/2024</v>
          </cell>
          <cell r="C900" t="str">
            <v>M3</v>
          </cell>
          <cell r="D900">
            <v>305.64999999999998</v>
          </cell>
          <cell r="E900" t="str">
            <v>Aterros, Bases, Sub bases e Imprimações</v>
          </cell>
          <cell r="F900" t="str">
            <v>SINAPI Jun/26</v>
          </cell>
        </row>
        <row r="901">
          <cell r="A901">
            <v>105750</v>
          </cell>
          <cell r="B901" t="str">
            <v>RECONSTRUÇÃO DE BASE E SUB-BASE PARA PAVIMENTAÇÃO DE MACADAME SECO, COM ESPESSURA DE 10 CM - EXCLUSIVE CARGA E TRANSPORTE. AF_09/2024</v>
          </cell>
          <cell r="C901" t="str">
            <v>M3</v>
          </cell>
          <cell r="D901">
            <v>158.81</v>
          </cell>
          <cell r="E901" t="str">
            <v>Aterros, Bases, Sub bases e Imprimações</v>
          </cell>
          <cell r="F901" t="str">
            <v>SINAPI Jun/26</v>
          </cell>
        </row>
        <row r="902">
          <cell r="A902">
            <v>105751</v>
          </cell>
          <cell r="B902" t="str">
            <v>RECONSTRUÇÃO DE BASE E SUB-BASE PARA PAVIMENTAÇÃO DE MACADAME SECO, COM ESPESSURA DE 15 CM - EXCLUSIVE CARGA E TRANSPORTE. AF_09/2024</v>
          </cell>
          <cell r="C902" t="str">
            <v>M3</v>
          </cell>
          <cell r="D902">
            <v>156.11000000000001</v>
          </cell>
          <cell r="E902" t="str">
            <v>Aterros, Bases, Sub bases e Imprimações</v>
          </cell>
          <cell r="F902" t="str">
            <v>SINAPI Jun/26</v>
          </cell>
        </row>
        <row r="903">
          <cell r="A903">
            <v>105753</v>
          </cell>
          <cell r="B903" t="str">
            <v>RECONSTRUÇÃO DE BASE E SUB-BASE PARA PAVIMENTAÇÃO DE MACADAME SECO, COM ESPESSURA DE 20 CM - EXCLUSIVE CARGA E TRANSPORTE. AF_09/2024</v>
          </cell>
          <cell r="C903" t="str">
            <v>M3</v>
          </cell>
          <cell r="D903">
            <v>153.61000000000001</v>
          </cell>
          <cell r="E903" t="str">
            <v>Aterros, Bases, Sub bases e Imprimações</v>
          </cell>
          <cell r="F903" t="str">
            <v>SINAPI Jun/26</v>
          </cell>
        </row>
        <row r="904">
          <cell r="A904">
            <v>105755</v>
          </cell>
          <cell r="B904" t="str">
            <v>RECONSTRUÇÃO DE BASE E SUB-BASE PARA PAVIMENTAÇÃO DE MACADAME SECO, COM ESPESSURA DE 25 CM - EXCLUSIVE CARGA E TRANSPORTE. AF_09/2024</v>
          </cell>
          <cell r="C904" t="str">
            <v>M3</v>
          </cell>
          <cell r="D904">
            <v>151.22</v>
          </cell>
          <cell r="E904" t="str">
            <v>Aterros, Bases, Sub bases e Imprimações</v>
          </cell>
          <cell r="F904" t="str">
            <v>SINAPI Jun/26</v>
          </cell>
        </row>
        <row r="905">
          <cell r="A905">
            <v>105743</v>
          </cell>
          <cell r="B905" t="str">
            <v>RECONSTRUÇÃO DE BASE E SUB-BASE PARA PAVIMENTAÇÃO DE RACHÃO, COM ESPESSURA DE 30 CM - EXCLUSIVE CARGA E TRANSPORTE. AF_09/2024</v>
          </cell>
          <cell r="C905" t="str">
            <v>M3</v>
          </cell>
          <cell r="D905">
            <v>119.92</v>
          </cell>
          <cell r="E905" t="str">
            <v>Aterros, Bases, Sub bases e Imprimações</v>
          </cell>
          <cell r="F905" t="str">
            <v>SINAPI Jun/26</v>
          </cell>
        </row>
        <row r="906">
          <cell r="A906">
            <v>105744</v>
          </cell>
          <cell r="B906" t="str">
            <v>RECONSTRUÇÃO DE BASE E SUB-BASE PARA PAVIMENTAÇÃO DE RACHÃO, COM ESPESSURA DE 40 CM - EXCLUSIVE CARGA E TRANSPORTE. AF_09/2024</v>
          </cell>
          <cell r="C906" t="str">
            <v>M3</v>
          </cell>
          <cell r="D906">
            <v>117.27</v>
          </cell>
          <cell r="E906" t="str">
            <v>Aterros, Bases, Sub bases e Imprimações</v>
          </cell>
          <cell r="F906" t="str">
            <v>SINAPI Jun/26</v>
          </cell>
        </row>
        <row r="907">
          <cell r="A907">
            <v>105746</v>
          </cell>
          <cell r="B907" t="str">
            <v>RECONSTRUÇÃO DE BASE E SUB-BASE PARA PAVIMENTAÇÃO DE RACHÃO, COM ESPESSURA DE 50 CM - EXCLUSIVE CARGA E TRANSPORTE. AF_09/2024</v>
          </cell>
          <cell r="C907" t="str">
            <v>M3</v>
          </cell>
          <cell r="D907">
            <v>114.59</v>
          </cell>
          <cell r="E907" t="str">
            <v>Aterros, Bases, Sub bases e Imprimações</v>
          </cell>
          <cell r="F907" t="str">
            <v>SINAPI Jun/26</v>
          </cell>
        </row>
        <row r="908">
          <cell r="A908">
            <v>105748</v>
          </cell>
          <cell r="B908" t="str">
            <v>RECONSTRUÇÃO DE BASE E SUB-BASE PARA PAVIMENTAÇÃO DE RACHÃO, COM ESPESSURA DE 60 CM - EXCLUSIVE CARGA E TRANSPORTE. AF_09/2024</v>
          </cell>
          <cell r="C908" t="str">
            <v>M3</v>
          </cell>
          <cell r="D908">
            <v>111.9</v>
          </cell>
          <cell r="E908" t="str">
            <v>Aterros, Bases, Sub bases e Imprimações</v>
          </cell>
          <cell r="F908" t="str">
            <v>SINAPI Jun/26</v>
          </cell>
        </row>
        <row r="909">
          <cell r="A909">
            <v>105660</v>
          </cell>
          <cell r="B909" t="str">
            <v>RECONSTRUÇÃO DE BASE E SUB-BASE PARA PAVIMENTAÇÃO DE SOLO (PREDOMINANTEMENTE ARENOSO) BRITA - 40%-60% COM CIMENTO - 4%, MISTURA EM PISTA, COM ESPESSURA DE 10 CM - EXCLUSIVE ESCAVAÇÃO, CARGA E TRANSPORTE E SOLO. AF_09/2024</v>
          </cell>
          <cell r="C909" t="str">
            <v>M3</v>
          </cell>
          <cell r="D909">
            <v>185.43</v>
          </cell>
          <cell r="E909" t="str">
            <v>Aterros, Bases, Sub bases e Imprimações</v>
          </cell>
          <cell r="F909" t="str">
            <v>SINAPI Jun/26</v>
          </cell>
        </row>
        <row r="910">
          <cell r="A910">
            <v>105663</v>
          </cell>
          <cell r="B910" t="str">
            <v>RECONSTRUÇÃO DE BASE E SUB-BASE PARA PAVIMENTAÇÃO DE SOLO (PREDOMINANTEMENTE ARENOSO) BRITA - 40%-60% COM CIMENTO - 4%, MISTURA EM PISTA, COM ESPESSURA DE 15 CM - EXCLUSIVE ESCAVAÇÃO, CARGA E TRANSPORTE E SOLO. AF_09/2024</v>
          </cell>
          <cell r="C910" t="str">
            <v>M3</v>
          </cell>
          <cell r="D910">
            <v>173.8</v>
          </cell>
          <cell r="E910" t="str">
            <v>Aterros, Bases, Sub bases e Imprimações</v>
          </cell>
          <cell r="F910" t="str">
            <v>SINAPI Jun/26</v>
          </cell>
        </row>
        <row r="911">
          <cell r="A911">
            <v>105669</v>
          </cell>
          <cell r="B911" t="str">
            <v>RECONSTRUÇÃO DE BASE E SUB-BASE PARA PAVIMENTAÇÃO DE SOLO (PREDOMINANTEMENTE ARENOSO) BRITA - 40%-60% COM CIMENTO - 4%, MISTURA EM PISTA, COM ESPESSURA DE 20 CM - EXCLUSIVE ESCAVAÇÃO, CARGA E TRANSPORTE E SOLO. AF_09/2024</v>
          </cell>
          <cell r="C911" t="str">
            <v>M3</v>
          </cell>
          <cell r="D911">
            <v>167.97</v>
          </cell>
          <cell r="E911" t="str">
            <v>Aterros, Bases, Sub bases e Imprimações</v>
          </cell>
          <cell r="F911" t="str">
            <v>SINAPI Jun/26</v>
          </cell>
        </row>
        <row r="912">
          <cell r="A912">
            <v>105642</v>
          </cell>
          <cell r="B912" t="str">
            <v>RECONSTRUÇÃO DE BASE E SUB-BASE PARA PAVIMENTAÇÃO DE SOLO (PREDOMINANTEMENTE ARENOSO) BRITA - 40%-60% COM CIMENTO - 4%, MISTURA EM USINA, COM ESPESSURA DE 10 CM - EXCLUSIVE CARGA E TRANSPORTE. AF_09/2024</v>
          </cell>
          <cell r="C912" t="str">
            <v>M3</v>
          </cell>
          <cell r="D912">
            <v>201.87</v>
          </cell>
          <cell r="E912" t="str">
            <v>Aterros, Bases, Sub bases e Imprimações</v>
          </cell>
          <cell r="F912" t="str">
            <v>SINAPI Jun/26</v>
          </cell>
        </row>
        <row r="913">
          <cell r="A913">
            <v>105648</v>
          </cell>
          <cell r="B913" t="str">
            <v>RECONSTRUÇÃO DE BASE E SUB-BASE PARA PAVIMENTAÇÃO DE SOLO (PREDOMINANTEMENTE ARENOSO) BRITA - 40%-60% COM CIMENTO - 4%, MISTURA EM USINA, COM ESPESSURA DE 15 CM - EXCLUSIVE CARGA E TRANSPORTE. AF_09/2024</v>
          </cell>
          <cell r="C913" t="str">
            <v>M3</v>
          </cell>
          <cell r="D913">
            <v>196.55</v>
          </cell>
          <cell r="E913" t="str">
            <v>Aterros, Bases, Sub bases e Imprimações</v>
          </cell>
          <cell r="F913" t="str">
            <v>SINAPI Jun/26</v>
          </cell>
        </row>
        <row r="914">
          <cell r="A914">
            <v>105654</v>
          </cell>
          <cell r="B914" t="str">
            <v>RECONSTRUÇÃO DE BASE E SUB-BASE PARA PAVIMENTAÇÃO DE SOLO (PREDOMINANTEMENTE ARENOSO) BRITA - 40%-60% COM CIMENTO - 4%, MISTURA EM USINA, COM ESPESSURA DE 20 CM - EXCLUSIVE CARGA E TRANSPORTE. AF_09/2024</v>
          </cell>
          <cell r="C914" t="str">
            <v>M3</v>
          </cell>
          <cell r="D914">
            <v>193.87</v>
          </cell>
          <cell r="E914" t="str">
            <v>Aterros, Bases, Sub bases e Imprimações</v>
          </cell>
          <cell r="F914" t="str">
            <v>SINAPI Jun/26</v>
          </cell>
        </row>
        <row r="915">
          <cell r="A915">
            <v>105661</v>
          </cell>
          <cell r="B915" t="str">
            <v>RECONSTRUÇÃO DE BASE E SUB-BASE PARA PAVIMENTAÇÃO DE SOLO (PREDOMINANTEMENTE ARENOSO) BRITA - 40%-60% COM CIMENTO - 6%, MISTURA EM PISTA, COM ESPESSURA DE 10 CM - EXCLUSIVE ESCAVAÇÃO, CARGA E TRANSPORTE E SOLO. AF_09/2024</v>
          </cell>
          <cell r="C915" t="str">
            <v>M3</v>
          </cell>
          <cell r="D915">
            <v>214.99</v>
          </cell>
          <cell r="E915" t="str">
            <v>Aterros, Bases, Sub bases e Imprimações</v>
          </cell>
          <cell r="F915" t="str">
            <v>SINAPI Jun/26</v>
          </cell>
        </row>
        <row r="916">
          <cell r="A916">
            <v>105664</v>
          </cell>
          <cell r="B916" t="str">
            <v>RECONSTRUÇÃO DE BASE E SUB-BASE PARA PAVIMENTAÇÃO DE SOLO (PREDOMINANTEMENTE ARENOSO) BRITA - 40%-60% COM CIMENTO - 6%, MISTURA EM PISTA, COM ESPESSURA DE 15 CM - EXCLUSIVE ESCAVAÇÃO, CARGA E TRANSPORTE E SOLO. AF_09/2024</v>
          </cell>
          <cell r="C916" t="str">
            <v>M3</v>
          </cell>
          <cell r="D916">
            <v>203.36</v>
          </cell>
          <cell r="E916" t="str">
            <v>Aterros, Bases, Sub bases e Imprimações</v>
          </cell>
          <cell r="F916" t="str">
            <v>SINAPI Jun/26</v>
          </cell>
        </row>
        <row r="917">
          <cell r="A917">
            <v>105670</v>
          </cell>
          <cell r="B917" t="str">
            <v>RECONSTRUÇÃO DE BASE E SUB-BASE PARA PAVIMENTAÇÃO DE SOLO (PREDOMINANTEMENTE ARENOSO) BRITA - 40%-60% COM CIMENTO - 6%, MISTURA EM PISTA, COM ESPESSURA DE 20 CM - EXCLUSIVE ESCAVAÇÃO, CARGA E TRANSPORTE E SOLO. AF_09/2024</v>
          </cell>
          <cell r="C917" t="str">
            <v>M3</v>
          </cell>
          <cell r="D917">
            <v>197.53</v>
          </cell>
          <cell r="E917" t="str">
            <v>Aterros, Bases, Sub bases e Imprimações</v>
          </cell>
          <cell r="F917" t="str">
            <v>SINAPI Jun/26</v>
          </cell>
        </row>
        <row r="918">
          <cell r="A918">
            <v>105643</v>
          </cell>
          <cell r="B918" t="str">
            <v>RECONSTRUÇÃO DE BASE E SUB-BASE PARA PAVIMENTAÇÃO DE SOLO (PREDOMINANTEMENTE ARENOSO) BRITA - 40%-60% COM CIMENTO - 6%, MISTURA EM USINA, COM ESPESSURA DE 10 CM - EXCLUSIVE CARGA E TRANSPORTE. AF_09/2024</v>
          </cell>
          <cell r="C918" t="str">
            <v>M3</v>
          </cell>
          <cell r="D918">
            <v>229.48</v>
          </cell>
          <cell r="E918" t="str">
            <v>Aterros, Bases, Sub bases e Imprimações</v>
          </cell>
          <cell r="F918" t="str">
            <v>SINAPI Jun/26</v>
          </cell>
        </row>
        <row r="919">
          <cell r="A919">
            <v>105649</v>
          </cell>
          <cell r="B919" t="str">
            <v>RECONSTRUÇÃO DE BASE E SUB-BASE PARA PAVIMENTAÇÃO DE SOLO (PREDOMINANTEMENTE ARENOSO) BRITA - 40%-60% COM CIMENTO - 6%, MISTURA EM USINA, COM ESPESSURA DE 15 CM - EXCLUSIVE CARGA E TRANSPORTE. AF_09/2024</v>
          </cell>
          <cell r="C919" t="str">
            <v>M3</v>
          </cell>
          <cell r="D919">
            <v>224.16</v>
          </cell>
          <cell r="E919" t="str">
            <v>Aterros, Bases, Sub bases e Imprimações</v>
          </cell>
          <cell r="F919" t="str">
            <v>SINAPI Jun/26</v>
          </cell>
        </row>
        <row r="920">
          <cell r="A920">
            <v>105655</v>
          </cell>
          <cell r="B920" t="str">
            <v>RECONSTRUÇÃO DE BASE E SUB-BASE PARA PAVIMENTAÇÃO DE SOLO (PREDOMINANTEMENTE ARENOSO) BRITA - 40%-60% COM CIMENTO - 6%, MISTURA EM USINA, COM ESPESSURA DE 20 CM - EXCLUSIVE CARGA E TRANSPORTE. AF_09/2024</v>
          </cell>
          <cell r="C920" t="str">
            <v>M3</v>
          </cell>
          <cell r="D920">
            <v>221.48</v>
          </cell>
          <cell r="E920" t="str">
            <v>Aterros, Bases, Sub bases e Imprimações</v>
          </cell>
          <cell r="F920" t="str">
            <v>SINAPI Jun/26</v>
          </cell>
        </row>
        <row r="921">
          <cell r="A921">
            <v>105662</v>
          </cell>
          <cell r="B921" t="str">
            <v>RECONSTRUÇÃO DE BASE E SUB-BASE PARA PAVIMENTAÇÃO DE SOLO (PREDOMINANTEMENTE ARENOSO) BRITA - 40%-60% COM CIMENTO - 8%, MISTURA EM PISTA, COM ESPESSURA DE 10 CM - EXCLUSIVE ESCAVAÇÃO, CARGA E TRANSPORTE E SOLO. AF_09/2024</v>
          </cell>
          <cell r="C921" t="str">
            <v>M3</v>
          </cell>
          <cell r="D921">
            <v>244.12</v>
          </cell>
          <cell r="E921" t="str">
            <v>Aterros, Bases, Sub bases e Imprimações</v>
          </cell>
          <cell r="F921" t="str">
            <v>SINAPI Jun/26</v>
          </cell>
        </row>
        <row r="922">
          <cell r="A922">
            <v>105665</v>
          </cell>
          <cell r="B922" t="str">
            <v>RECONSTRUÇÃO DE BASE E SUB-BASE PARA PAVIMENTAÇÃO DE SOLO (PREDOMINANTEMENTE ARENOSO) BRITA - 40%-60% COM CIMENTO - 8%, MISTURA EM PISTA, COM ESPESSURA DE 15 CM - EXCLUSIVE ESCAVAÇÃO, CARGA E TRANSPORTE E SOLO. AF_09/2024</v>
          </cell>
          <cell r="C922" t="str">
            <v>M3</v>
          </cell>
          <cell r="D922">
            <v>232.49</v>
          </cell>
          <cell r="E922" t="str">
            <v>Aterros, Bases, Sub bases e Imprimações</v>
          </cell>
          <cell r="F922" t="str">
            <v>SINAPI Jun/26</v>
          </cell>
        </row>
        <row r="923">
          <cell r="A923">
            <v>105671</v>
          </cell>
          <cell r="B923" t="str">
            <v>RECONSTRUÇÃO DE BASE E SUB-BASE PARA PAVIMENTAÇÃO DE SOLO (PREDOMINANTEMENTE ARENOSO) BRITA - 40%-60% COM CIMENTO - 8%, MISTURA EM PISTA, COM ESPESSURA DE 20 CM - EXCLUSIVE ESCAVAÇÃO, CARGA E TRANSPORTE E SOLO. AF_09/2024</v>
          </cell>
          <cell r="C923" t="str">
            <v>M3</v>
          </cell>
          <cell r="D923">
            <v>226.66</v>
          </cell>
          <cell r="E923" t="str">
            <v>Aterros, Bases, Sub bases e Imprimações</v>
          </cell>
          <cell r="F923" t="str">
            <v>SINAPI Jun/26</v>
          </cell>
        </row>
        <row r="924">
          <cell r="A924">
            <v>105644</v>
          </cell>
          <cell r="B924" t="str">
            <v>RECONSTRUÇÃO DE BASE E SUB-BASE PARA PAVIMENTAÇÃO DE SOLO (PREDOMINANTEMENTE ARENOSO) BRITA - 40%-60% COM CIMENTO - 8%, MISTURA EM USINA, COM ESPESSURA DE 10 CM - EXCLUSIVE CARGA E TRANSPORTE. AF_09/2024</v>
          </cell>
          <cell r="C924" t="str">
            <v>M3</v>
          </cell>
          <cell r="D924">
            <v>257.10000000000002</v>
          </cell>
          <cell r="E924" t="str">
            <v>Aterros, Bases, Sub bases e Imprimações</v>
          </cell>
          <cell r="F924" t="str">
            <v>SINAPI Jun/26</v>
          </cell>
        </row>
        <row r="925">
          <cell r="A925">
            <v>105650</v>
          </cell>
          <cell r="B925" t="str">
            <v>RECONSTRUÇÃO DE BASE E SUB-BASE PARA PAVIMENTAÇÃO DE SOLO (PREDOMINANTEMENTE ARENOSO) BRITA - 40%-60% COM CIMENTO - 8%, MISTURA EM USINA, COM ESPESSURA DE 15 CM - EXCLUSIVE CARGA E TRANSPORTE. AF_09/2024</v>
          </cell>
          <cell r="C925" t="str">
            <v>M3</v>
          </cell>
          <cell r="D925">
            <v>251.78</v>
          </cell>
          <cell r="E925" t="str">
            <v>Aterros, Bases, Sub bases e Imprimações</v>
          </cell>
          <cell r="F925" t="str">
            <v>SINAPI Jun/26</v>
          </cell>
        </row>
        <row r="926">
          <cell r="A926">
            <v>105656</v>
          </cell>
          <cell r="B926" t="str">
            <v>RECONSTRUÇÃO DE BASE E SUB-BASE PARA PAVIMENTAÇÃO DE SOLO (PREDOMINANTEMENTE ARENOSO) BRITA - 40%-60% COM CIMENTO - 8%, MISTURA EM USINA, COM ESPESSURA DE 20 CM - EXCLUSIVE CARGA E TRANSPORTE. AF_09/2024</v>
          </cell>
          <cell r="C926" t="str">
            <v>M3</v>
          </cell>
          <cell r="D926">
            <v>249.1</v>
          </cell>
          <cell r="E926" t="str">
            <v>Aterros, Bases, Sub bases e Imprimações</v>
          </cell>
          <cell r="F926" t="str">
            <v>SINAPI Jun/26</v>
          </cell>
        </row>
        <row r="927">
          <cell r="A927">
            <v>105577</v>
          </cell>
          <cell r="B927" t="str">
            <v>RECONSTRUÇÃO DE BASE E SUB-BASE PARA PAVIMENTAÇÃO DE SOLO (PREDOMINANTEMENTE ARENOSO) BRITA - 40%-60%, MISTURA EM PISTA, COM ESPESSURA DE 10 CM - EXCLUSIVE ESCAVAÇÃO, CARGA E TRANSPORTE E SOLO. AF_09/2024</v>
          </cell>
          <cell r="C927" t="str">
            <v>M3</v>
          </cell>
          <cell r="D927">
            <v>122.38</v>
          </cell>
          <cell r="E927" t="str">
            <v>Aterros, Bases, Sub bases e Imprimações</v>
          </cell>
          <cell r="F927" t="str">
            <v>SINAPI Jun/26</v>
          </cell>
        </row>
        <row r="928">
          <cell r="A928">
            <v>105578</v>
          </cell>
          <cell r="B928" t="str">
            <v>RECONSTRUÇÃO DE BASE E SUB-BASE PARA PAVIMENTAÇÃO DE SOLO (PREDOMINANTEMENTE ARENOSO) BRITA - 40%-60%, MISTURA EM PISTA, COM ESPESSURA DE 15 CM - EXCLUSIVE ESCAVAÇÃO, CARGA E TRANSPORTE E SOLO. AF_09/2024</v>
          </cell>
          <cell r="C928" t="str">
            <v>M3</v>
          </cell>
          <cell r="D928">
            <v>110.75</v>
          </cell>
          <cell r="E928" t="str">
            <v>Aterros, Bases, Sub bases e Imprimações</v>
          </cell>
          <cell r="F928" t="str">
            <v>SINAPI Jun/26</v>
          </cell>
        </row>
        <row r="929">
          <cell r="A929">
            <v>105712</v>
          </cell>
          <cell r="B929" t="str">
            <v>RECONSTRUÇÃO DE BASE E SUB-BASE PARA PAVIMENTAÇÃO DE SOLO (PREDOMINANTEMENTE ARENOSO) BRITA - 40%-60%, MISTURA EM PISTA, COM ESPESSURA DE 20 CM - EXCLUSIVE ESCAVAÇÃO, CARGA E TRANSPORTE E SOLO. AF_09/2024</v>
          </cell>
          <cell r="C929" t="str">
            <v>M3</v>
          </cell>
          <cell r="D929">
            <v>104.92</v>
          </cell>
          <cell r="E929" t="str">
            <v>Aterros, Bases, Sub bases e Imprimações</v>
          </cell>
          <cell r="F929" t="str">
            <v>SINAPI Jun/26</v>
          </cell>
        </row>
        <row r="930">
          <cell r="A930">
            <v>105637</v>
          </cell>
          <cell r="B930" t="str">
            <v>RECONSTRUÇÃO DE BASE E SUB-BASE PARA PAVIMENTAÇÃO DE SOLO (PREDOMINANTEMENTE ARENOSO) BRITA - 40%-60%, MISTURA EM USINA, COM ESPESSURA DE 10 CM - EXCLUSIVE CARGA E TRANSPORTE. AF_09/2024</v>
          </cell>
          <cell r="C930" t="str">
            <v>M3</v>
          </cell>
          <cell r="D930">
            <v>146.63999999999999</v>
          </cell>
          <cell r="E930" t="str">
            <v>Aterros, Bases, Sub bases e Imprimações</v>
          </cell>
          <cell r="F930" t="str">
            <v>SINAPI Jun/26</v>
          </cell>
        </row>
        <row r="931">
          <cell r="A931">
            <v>105707</v>
          </cell>
          <cell r="B931" t="str">
            <v>RECONSTRUÇÃO DE BASE E SUB-BASE PARA PAVIMENTAÇÃO DE SOLO (PREDOMINANTEMENTE ARENOSO) BRITA - 40%-60%, MISTURA EM USINA, COM ESPESSURA DE 15 CM - EXCLUSIVE CARGA E TRANSPORTE. AF_09/2024</v>
          </cell>
          <cell r="C931" t="str">
            <v>M3</v>
          </cell>
          <cell r="D931">
            <v>141.32</v>
          </cell>
          <cell r="E931" t="str">
            <v>Aterros, Bases, Sub bases e Imprimações</v>
          </cell>
          <cell r="F931" t="str">
            <v>SINAPI Jun/26</v>
          </cell>
        </row>
        <row r="932">
          <cell r="A932">
            <v>105709</v>
          </cell>
          <cell r="B932" t="str">
            <v>RECONSTRUÇÃO DE BASE E SUB-BASE PARA PAVIMENTAÇÃO DE SOLO (PREDOMINANTEMENTE ARENOSO) BRITA - 40%-60%, MISTURA EM USINA, COM ESPESSURA DE 20 CM - EXCLUSIVE CARGA E TRANSPORTE. AF_09/2024</v>
          </cell>
          <cell r="C932" t="str">
            <v>M3</v>
          </cell>
          <cell r="D932">
            <v>138.63999999999999</v>
          </cell>
          <cell r="E932" t="str">
            <v>Aterros, Bases, Sub bases e Imprimações</v>
          </cell>
          <cell r="F932" t="str">
            <v>SINAPI Jun/26</v>
          </cell>
        </row>
        <row r="933">
          <cell r="A933">
            <v>105693</v>
          </cell>
          <cell r="B933" t="str">
            <v>RECONSTRUÇÃO DE BASE E SUB-BASE PARA PAVIMENTAÇÃO DE SOLO (PREDOMINANTEMENTE ARENOSO) BRITA - 50%-50% COM CIMENTO - 4%, MISTURA EM PISTA, COM ESPESSURA DE 10 CM - EXCLUSIVE ESCAVAÇÃO, CARGA E TRANSPORTE E SOLO. AF_09/2024</v>
          </cell>
          <cell r="C933" t="str">
            <v>M3</v>
          </cell>
          <cell r="D933">
            <v>173.93</v>
          </cell>
          <cell r="E933" t="str">
            <v>Aterros, Bases, Sub bases e Imprimações</v>
          </cell>
          <cell r="F933" t="str">
            <v>SINAPI Jun/26</v>
          </cell>
        </row>
        <row r="934">
          <cell r="A934">
            <v>105696</v>
          </cell>
          <cell r="B934" t="str">
            <v>RECONSTRUÇÃO DE BASE E SUB-BASE PARA PAVIMENTAÇÃO DE SOLO (PREDOMINANTEMENTE ARENOSO) BRITA - 50%-50% COM CIMENTO - 4%, MISTURA EM PISTA, COM ESPESSURA DE 15 CM - EXCLUSIVE ESCAVAÇÃO, CARGA E TRANSPORTE E SOLO. AF_09/2024</v>
          </cell>
          <cell r="C934" t="str">
            <v>M3</v>
          </cell>
          <cell r="D934">
            <v>162.30000000000001</v>
          </cell>
          <cell r="E934" t="str">
            <v>Aterros, Bases, Sub bases e Imprimações</v>
          </cell>
          <cell r="F934" t="str">
            <v>SINAPI Jun/26</v>
          </cell>
        </row>
        <row r="935">
          <cell r="A935">
            <v>105702</v>
          </cell>
          <cell r="B935" t="str">
            <v>RECONSTRUÇÃO DE BASE E SUB-BASE PARA PAVIMENTAÇÃO DE SOLO (PREDOMINANTEMENTE ARENOSO) BRITA - 50%-50% COM CIMENTO - 4%, MISTURA EM PISTA, COM ESPESSURA DE 20 CM - EXCLUSIVE ESCAVAÇÃO, CARGA E TRANSPORTE E SOLO. AF_09/2024</v>
          </cell>
          <cell r="C935" t="str">
            <v>M3</v>
          </cell>
          <cell r="D935">
            <v>156.47</v>
          </cell>
          <cell r="E935" t="str">
            <v>Aterros, Bases, Sub bases e Imprimações</v>
          </cell>
          <cell r="F935" t="str">
            <v>SINAPI Jun/26</v>
          </cell>
        </row>
        <row r="936">
          <cell r="A936">
            <v>105675</v>
          </cell>
          <cell r="B936" t="str">
            <v>RECONSTRUÇÃO DE BASE E SUB-BASE PARA PAVIMENTAÇÃO DE SOLO (PREDOMINANTEMENTE ARENOSO) BRITA - 50%-50% COM CIMENTO - 4%, MISTURA EM USINA, COM ESPESSURA DE 10 CM - EXCLUSIVE CARGA E TRANSPORTE. AF_09/2024</v>
          </cell>
          <cell r="C936" t="str">
            <v>M3</v>
          </cell>
          <cell r="D936">
            <v>184.38</v>
          </cell>
          <cell r="E936" t="str">
            <v>Aterros, Bases, Sub bases e Imprimações</v>
          </cell>
          <cell r="F936" t="str">
            <v>SINAPI Jun/26</v>
          </cell>
        </row>
        <row r="937">
          <cell r="A937">
            <v>105681</v>
          </cell>
          <cell r="B937" t="str">
            <v>RECONSTRUÇÃO DE BASE E SUB-BASE PARA PAVIMENTAÇÃO DE SOLO (PREDOMINANTEMENTE ARENOSO) BRITA - 50%-50% COM CIMENTO - 4%, MISTURA EM USINA, COM ESPESSURA DE 15 CM - EXCLUSIVE CARGA E TRANSPORTE. AF_09/2024</v>
          </cell>
          <cell r="C937" t="str">
            <v>M3</v>
          </cell>
          <cell r="D937">
            <v>179.06</v>
          </cell>
          <cell r="E937" t="str">
            <v>Aterros, Bases, Sub bases e Imprimações</v>
          </cell>
          <cell r="F937" t="str">
            <v>SINAPI Jun/26</v>
          </cell>
        </row>
        <row r="938">
          <cell r="A938">
            <v>105687</v>
          </cell>
          <cell r="B938" t="str">
            <v>RECONSTRUÇÃO DE BASE E SUB-BASE PARA PAVIMENTAÇÃO DE SOLO (PREDOMINANTEMENTE ARENOSO) BRITA - 50%-50% COM CIMENTO - 4%, MISTURA EM USINA, COM ESPESSURA DE 20 CM - EXCLUSIVE CARGA E TRANSPORTE. AF_09/2024</v>
          </cell>
          <cell r="C938" t="str">
            <v>M3</v>
          </cell>
          <cell r="D938">
            <v>176.38</v>
          </cell>
          <cell r="E938" t="str">
            <v>Aterros, Bases, Sub bases e Imprimações</v>
          </cell>
          <cell r="F938" t="str">
            <v>SINAPI Jun/26</v>
          </cell>
        </row>
        <row r="939">
          <cell r="A939">
            <v>105694</v>
          </cell>
          <cell r="B939" t="str">
            <v>RECONSTRUÇÃO DE BASE E SUB-BASE PARA PAVIMENTAÇÃO DE SOLO (PREDOMINANTEMENTE ARENOSO) BRITA - 50%-50% COM CIMENTO - 6%, MISTURA EM PISTA, COM ESPESSURA DE 10 CM - EXCLUSIVE ESCAVAÇÃO, CARGA E TRANSPORTE E SOLO. AF_09/2024</v>
          </cell>
          <cell r="C939" t="str">
            <v>M3</v>
          </cell>
          <cell r="D939">
            <v>203.73</v>
          </cell>
          <cell r="E939" t="str">
            <v>Aterros, Bases, Sub bases e Imprimações</v>
          </cell>
          <cell r="F939" t="str">
            <v>SINAPI Jun/26</v>
          </cell>
        </row>
        <row r="940">
          <cell r="A940">
            <v>105697</v>
          </cell>
          <cell r="B940" t="str">
            <v>RECONSTRUÇÃO DE BASE E SUB-BASE PARA PAVIMENTAÇÃO DE SOLO (PREDOMINANTEMENTE ARENOSO) BRITA - 50%-50% COM CIMENTO - 6%, MISTURA EM PISTA, COM ESPESSURA DE 15 CM - EXCLUSIVE ESCAVAÇÃO, CARGA E TRANSPORTE E SOLO. AF_09/2024</v>
          </cell>
          <cell r="C940" t="str">
            <v>M3</v>
          </cell>
          <cell r="D940">
            <v>192.1</v>
          </cell>
          <cell r="E940" t="str">
            <v>Aterros, Bases, Sub bases e Imprimações</v>
          </cell>
          <cell r="F940" t="str">
            <v>SINAPI Jun/26</v>
          </cell>
        </row>
        <row r="941">
          <cell r="A941">
            <v>105703</v>
          </cell>
          <cell r="B941" t="str">
            <v>RECONSTRUÇÃO DE BASE E SUB-BASE PARA PAVIMENTAÇÃO DE SOLO (PREDOMINANTEMENTE ARENOSO) BRITA - 50%-50% COM CIMENTO - 6%, MISTURA EM PISTA, COM ESPESSURA DE 20 CM - EXCLUSIVE ESCAVAÇÃO, CARGA E TRANSPORTE E SOLO. AF_09/2024</v>
          </cell>
          <cell r="C941" t="str">
            <v>M3</v>
          </cell>
          <cell r="D941">
            <v>186.27</v>
          </cell>
          <cell r="E941" t="str">
            <v>Aterros, Bases, Sub bases e Imprimações</v>
          </cell>
          <cell r="F941" t="str">
            <v>SINAPI Jun/26</v>
          </cell>
        </row>
        <row r="942">
          <cell r="A942">
            <v>105676</v>
          </cell>
          <cell r="B942" t="str">
            <v>RECONSTRUÇÃO DE BASE E SUB-BASE PARA PAVIMENTAÇÃO DE SOLO (PREDOMINANTEMENTE ARENOSO) BRITA - 50%-50% COM CIMENTO - 6%, MISTURA EM USINA, COM ESPESSURA DE 10 CM - EXCLUSIVE CARGA E TRANSPORTE. AF_09/2024</v>
          </cell>
          <cell r="C942" t="str">
            <v>M3</v>
          </cell>
          <cell r="D942">
            <v>212.35</v>
          </cell>
          <cell r="E942" t="str">
            <v>Aterros, Bases, Sub bases e Imprimações</v>
          </cell>
          <cell r="F942" t="str">
            <v>SINAPI Jun/26</v>
          </cell>
        </row>
        <row r="943">
          <cell r="A943">
            <v>105682</v>
          </cell>
          <cell r="B943" t="str">
            <v>RECONSTRUÇÃO DE BASE E SUB-BASE PARA PAVIMENTAÇÃO DE SOLO (PREDOMINANTEMENTE ARENOSO) BRITA - 50%-50% COM CIMENTO - 6%, MISTURA EM USINA, COM ESPESSURA DE 15 CM - EXCLUSIVE CARGA E TRANSPORTE. AF_09/2024</v>
          </cell>
          <cell r="C943" t="str">
            <v>M3</v>
          </cell>
          <cell r="D943">
            <v>207.03</v>
          </cell>
          <cell r="E943" t="str">
            <v>Aterros, Bases, Sub bases e Imprimações</v>
          </cell>
          <cell r="F943" t="str">
            <v>SINAPI Jun/26</v>
          </cell>
        </row>
        <row r="944">
          <cell r="A944">
            <v>105688</v>
          </cell>
          <cell r="B944" t="str">
            <v>RECONSTRUÇÃO DE BASE E SUB-BASE PARA PAVIMENTAÇÃO DE SOLO (PREDOMINANTEMENTE ARENOSO) BRITA - 50%-50% COM CIMENTO - 6%, MISTURA EM USINA, COM ESPESSURA DE 20 CM - EXCLUSIVE CARGA E TRANSPORTE. AF_09/2024</v>
          </cell>
          <cell r="C944" t="str">
            <v>M3</v>
          </cell>
          <cell r="D944">
            <v>204.35</v>
          </cell>
          <cell r="E944" t="str">
            <v>Aterros, Bases, Sub bases e Imprimações</v>
          </cell>
          <cell r="F944" t="str">
            <v>SINAPI Jun/26</v>
          </cell>
        </row>
        <row r="945">
          <cell r="A945">
            <v>105695</v>
          </cell>
          <cell r="B945" t="str">
            <v>RECONSTRUÇÃO DE BASE E SUB-BASE PARA PAVIMENTAÇÃO DE SOLO (PREDOMINANTEMENTE ARENOSO) BRITA - 50%-50% COM CIMENTO - 8%, MISTURA EM PISTA, COM ESPESSURA DE 10 CM - EXCLUSIVE ESCAVAÇÃO, CARGA E TRANSPORTE E SOLO. AF_09/2024</v>
          </cell>
          <cell r="C945" t="str">
            <v>M3</v>
          </cell>
          <cell r="D945">
            <v>233.1</v>
          </cell>
          <cell r="E945" t="str">
            <v>Aterros, Bases, Sub bases e Imprimações</v>
          </cell>
          <cell r="F945" t="str">
            <v>SINAPI Jun/26</v>
          </cell>
        </row>
        <row r="946">
          <cell r="A946">
            <v>105698</v>
          </cell>
          <cell r="B946" t="str">
            <v>RECONSTRUÇÃO DE BASE E SUB-BASE PARA PAVIMENTAÇÃO DE SOLO (PREDOMINANTEMENTE ARENOSO) BRITA - 50%-50% COM CIMENTO - 8%, MISTURA EM PISTA, COM ESPESSURA DE 15 CM - EXCLUSIVE ESCAVAÇÃO, CARGA E TRANSPORTE E SOLO. AF_09/2024</v>
          </cell>
          <cell r="C946" t="str">
            <v>M3</v>
          </cell>
          <cell r="D946">
            <v>221.47</v>
          </cell>
          <cell r="E946" t="str">
            <v>Aterros, Bases, Sub bases e Imprimações</v>
          </cell>
          <cell r="F946" t="str">
            <v>SINAPI Jun/26</v>
          </cell>
        </row>
        <row r="947">
          <cell r="A947">
            <v>105704</v>
          </cell>
          <cell r="B947" t="str">
            <v>RECONSTRUÇÃO DE BASE E SUB-BASE PARA PAVIMENTAÇÃO DE SOLO (PREDOMINANTEMENTE ARENOSO) BRITA - 50%-50% COM CIMENTO - 8%, MISTURA EM PISTA, COM ESPESSURA DE 20 CM - EXCLUSIVE ESCAVAÇÃO, CARGA E TRANSPORTE E SOLO. AF_09/2024</v>
          </cell>
          <cell r="C947" t="str">
            <v>M3</v>
          </cell>
          <cell r="D947">
            <v>215.64</v>
          </cell>
          <cell r="E947" t="str">
            <v>Aterros, Bases, Sub bases e Imprimações</v>
          </cell>
          <cell r="F947" t="str">
            <v>SINAPI Jun/26</v>
          </cell>
        </row>
        <row r="948">
          <cell r="A948">
            <v>105677</v>
          </cell>
          <cell r="B948" t="str">
            <v>RECONSTRUÇÃO DE BASE E SUB-BASE PARA PAVIMENTAÇÃO DE SOLO (PREDOMINANTEMENTE ARENOSO) BRITA - 50%-50% COM CIMENTO - 8%, MISTURA EM USINA, COM ESPESSURA DE 10 CM - EXCLUSIVE CARGA E TRANSPORTE. AF_09/2024</v>
          </cell>
          <cell r="C948" t="str">
            <v>M3</v>
          </cell>
          <cell r="D948">
            <v>240.33</v>
          </cell>
          <cell r="E948" t="str">
            <v>Aterros, Bases, Sub bases e Imprimações</v>
          </cell>
          <cell r="F948" t="str">
            <v>SINAPI Jun/26</v>
          </cell>
        </row>
        <row r="949">
          <cell r="A949">
            <v>105683</v>
          </cell>
          <cell r="B949" t="str">
            <v>RECONSTRUÇÃO DE BASE E SUB-BASE PARA PAVIMENTAÇÃO DE SOLO (PREDOMINANTEMENTE ARENOSO) BRITA - 50%-50% COM CIMENTO - 8%, MISTURA EM USINA, COM ESPESSURA DE 15 CM - EXCLUSIVE CARGA E TRANSPORTE. AF_09/2024</v>
          </cell>
          <cell r="C949" t="str">
            <v>M3</v>
          </cell>
          <cell r="D949">
            <v>235.01</v>
          </cell>
          <cell r="E949" t="str">
            <v>Aterros, Bases, Sub bases e Imprimações</v>
          </cell>
          <cell r="F949" t="str">
            <v>SINAPI Jun/26</v>
          </cell>
        </row>
        <row r="950">
          <cell r="A950">
            <v>105689</v>
          </cell>
          <cell r="B950" t="str">
            <v>RECONSTRUÇÃO DE BASE E SUB-BASE PARA PAVIMENTAÇÃO DE SOLO (PREDOMINANTEMENTE ARENOSO) BRITA - 50%-50% COM CIMENTO - 8%, MISTURA EM USINA, COM ESPESSURA DE 20 CM - EXCLUSIVE CARGA E TRANSPORTE. AF_09/2024</v>
          </cell>
          <cell r="C950" t="str">
            <v>M3</v>
          </cell>
          <cell r="D950">
            <v>232.33</v>
          </cell>
          <cell r="E950" t="str">
            <v>Aterros, Bases, Sub bases e Imprimações</v>
          </cell>
          <cell r="F950" t="str">
            <v>SINAPI Jun/26</v>
          </cell>
        </row>
        <row r="951">
          <cell r="A951">
            <v>105579</v>
          </cell>
          <cell r="B951" t="str">
            <v>RECONSTRUÇÃO DE BASE E SUB-BASE PARA PAVIMENTAÇÃO DE SOLO (PREDOMINANTEMENTE ARENOSO) BRITA - 50%-50%, MISTURA EM PISTA, COM ESPESSURA DE 10 CM - EXCLUSIVE ESCAVAÇÃO, CARGA E TRANSPORTE E SOLO. AF_09/2024</v>
          </cell>
          <cell r="C951" t="str">
            <v>M3</v>
          </cell>
          <cell r="D951">
            <v>110.4</v>
          </cell>
          <cell r="E951" t="str">
            <v>Aterros, Bases, Sub bases e Imprimações</v>
          </cell>
          <cell r="F951" t="str">
            <v>SINAPI Jun/26</v>
          </cell>
        </row>
        <row r="952">
          <cell r="A952">
            <v>105580</v>
          </cell>
          <cell r="B952" t="str">
            <v>RECONSTRUÇÃO DE BASE E SUB-BASE PARA PAVIMENTAÇÃO DE SOLO (PREDOMINANTEMENTE ARENOSO) BRITA - 50%-50%, MISTURA EM PISTA, COM ESPESSURA DE 15 CM - EXCLUSIVE ESCAVAÇÃO, CARGA E TRANSPORTE E SOLO. AF_09/2024</v>
          </cell>
          <cell r="C952" t="str">
            <v>M3</v>
          </cell>
          <cell r="D952">
            <v>98.77</v>
          </cell>
          <cell r="E952" t="str">
            <v>Aterros, Bases, Sub bases e Imprimações</v>
          </cell>
          <cell r="F952" t="str">
            <v>SINAPI Jun/26</v>
          </cell>
        </row>
        <row r="953">
          <cell r="A953">
            <v>105582</v>
          </cell>
          <cell r="B953" t="str">
            <v>RECONSTRUÇÃO DE BASE E SUB-BASE PARA PAVIMENTAÇÃO DE SOLO (PREDOMINANTEMENTE ARENOSO) BRITA - 50%-50%, MISTURA EM PISTA, COM ESPESSURA DE 20 CM - EXCLUSIVE ESCAVAÇÃO, CARGA E TRANSPORTE E SOLO. AF_09/2024</v>
          </cell>
          <cell r="C953" t="str">
            <v>M3</v>
          </cell>
          <cell r="D953">
            <v>92.94</v>
          </cell>
          <cell r="E953" t="str">
            <v>Aterros, Bases, Sub bases e Imprimações</v>
          </cell>
          <cell r="F953" t="str">
            <v>SINAPI Jun/26</v>
          </cell>
        </row>
        <row r="954">
          <cell r="A954">
            <v>105638</v>
          </cell>
          <cell r="B954" t="str">
            <v>RECONSTRUÇÃO DE BASE E SUB-BASE PARA PAVIMENTAÇÃO DE SOLO (PREDOMINANTEMENTE ARENOSO) BRITA - 50%-50%, MISTURA EM USINA, COM ESPESSURA DE 10 CM - EXCLUSIVE CARGA E TRANSPORTE. AF_09/2024</v>
          </cell>
          <cell r="C954" t="str">
            <v>M3</v>
          </cell>
          <cell r="D954">
            <v>128.43</v>
          </cell>
          <cell r="E954" t="str">
            <v>Aterros, Bases, Sub bases e Imprimações</v>
          </cell>
          <cell r="F954" t="str">
            <v>SINAPI Jun/26</v>
          </cell>
        </row>
        <row r="955">
          <cell r="A955">
            <v>105715</v>
          </cell>
          <cell r="B955" t="str">
            <v>RECONSTRUÇÃO DE BASE E SUB-BASE PARA PAVIMENTAÇÃO DE SOLO (PREDOMINANTEMENTE ARENOSO) BRITA - 50%-50%, MISTURA EM USINA, COM ESPESSURA DE 15 CM - EXCLUSIVE CARGA E TRANSPORTE. AF_09/2024</v>
          </cell>
          <cell r="C955" t="str">
            <v>M3</v>
          </cell>
          <cell r="D955">
            <v>123.11</v>
          </cell>
          <cell r="E955" t="str">
            <v>Aterros, Bases, Sub bases e Imprimações</v>
          </cell>
          <cell r="F955" t="str">
            <v>SINAPI Jun/26</v>
          </cell>
        </row>
        <row r="956">
          <cell r="A956">
            <v>105717</v>
          </cell>
          <cell r="B956" t="str">
            <v>RECONSTRUÇÃO DE BASE E SUB-BASE PARA PAVIMENTAÇÃO DE SOLO (PREDOMINANTEMENTE ARENOSO) BRITA - 50%-50%, MISTURA EM USINA, COM ESPESSURA DE 20 CM - EXCLUSIVE CARGA E TRANSPORTE. AF_09/2024</v>
          </cell>
          <cell r="C956" t="str">
            <v>M3</v>
          </cell>
          <cell r="D956">
            <v>120.43</v>
          </cell>
          <cell r="E956" t="str">
            <v>Aterros, Bases, Sub bases e Imprimações</v>
          </cell>
          <cell r="F956" t="str">
            <v>SINAPI Jun/26</v>
          </cell>
        </row>
        <row r="957">
          <cell r="A957">
            <v>105626</v>
          </cell>
          <cell r="B957" t="str">
            <v>RECONSTRUÇÃO DE BASE E SUB-BASE PARA PAVIMENTAÇÃO DE SOLO (PREDOMINANTEMENTE ARENOSO) COM CIMENTO - 6%, MISTURA EM PISTA, COM ESPESSURA DE 10 CM - EXCLUSIVE ESCAVAÇÃO, CARGA E TRANSPORTE E SOLO. AF_09/2024</v>
          </cell>
          <cell r="C957" t="str">
            <v>M3</v>
          </cell>
          <cell r="D957">
            <v>127.36</v>
          </cell>
          <cell r="E957" t="str">
            <v>Aterros, Bases, Sub bases e Imprimações</v>
          </cell>
          <cell r="F957" t="str">
            <v>SINAPI Jun/26</v>
          </cell>
        </row>
        <row r="958">
          <cell r="A958">
            <v>105629</v>
          </cell>
          <cell r="B958" t="str">
            <v>RECONSTRUÇÃO DE BASE E SUB-BASE PARA PAVIMENTAÇÃO DE SOLO (PREDOMINANTEMENTE ARENOSO) COM CIMENTO - 6%, MISTURA EM PISTA, COM ESPESSURA DE 15 CM - EXCLUSIVE ESCAVAÇÃO, CARGA E TRANSPORTE E SOLO. AF_09/2024</v>
          </cell>
          <cell r="C958" t="str">
            <v>M3</v>
          </cell>
          <cell r="D958">
            <v>118.02</v>
          </cell>
          <cell r="E958" t="str">
            <v>Aterros, Bases, Sub bases e Imprimações</v>
          </cell>
          <cell r="F958" t="str">
            <v>SINAPI Jun/26</v>
          </cell>
        </row>
        <row r="959">
          <cell r="A959">
            <v>105635</v>
          </cell>
          <cell r="B959" t="str">
            <v>RECONSTRUÇÃO DE BASE E SUB-BASE PARA PAVIMENTAÇÃO DE SOLO (PREDOMINANTEMENTE ARENOSO) COM CIMENTO - 6%, MISTURA EM PISTA, COM ESPESSURA DE 20 CM - EXCLUSIVE ESCAVAÇÃO, CARGA E TRANSPORTE E SOLO. AF_09/2024</v>
          </cell>
          <cell r="C959" t="str">
            <v>M3</v>
          </cell>
          <cell r="D959">
            <v>116.73</v>
          </cell>
          <cell r="E959" t="str">
            <v>Aterros, Bases, Sub bases e Imprimações</v>
          </cell>
          <cell r="F959" t="str">
            <v>SINAPI Jun/26</v>
          </cell>
        </row>
        <row r="960">
          <cell r="A960">
            <v>105605</v>
          </cell>
          <cell r="B960" t="str">
            <v>RECONSTRUÇÃO DE BASE E SUB-BASE PARA PAVIMENTAÇÃO DE SOLO (PREDOMINANTEMENTE ARENOSO) COM CIMENTO - 6%, MISTURA EM USINA, COM ESPESSURA DE 10 CM - EXCLUSIVE CARGA E TRANSPORTE. AF_09/2024</v>
          </cell>
          <cell r="C960" t="str">
            <v>M3</v>
          </cell>
          <cell r="D960">
            <v>116.15</v>
          </cell>
          <cell r="E960" t="str">
            <v>Aterros, Bases, Sub bases e Imprimações</v>
          </cell>
          <cell r="F960" t="str">
            <v>SINAPI Jun/26</v>
          </cell>
        </row>
        <row r="961">
          <cell r="A961">
            <v>105613</v>
          </cell>
          <cell r="B961" t="str">
            <v>RECONSTRUÇÃO DE BASE E SUB-BASE PARA PAVIMENTAÇÃO DE SOLO (PREDOMINANTEMENTE ARENOSO) COM CIMENTO - 6%, MISTURA EM USINA, COM ESPESSURA DE 15 CM - EXCLUSIVE CARGA E TRANSPORTE. AF_09/2024</v>
          </cell>
          <cell r="C961" t="str">
            <v>M3</v>
          </cell>
          <cell r="D961">
            <v>112.72</v>
          </cell>
          <cell r="E961" t="str">
            <v>Aterros, Bases, Sub bases e Imprimações</v>
          </cell>
          <cell r="F961" t="str">
            <v>SINAPI Jun/26</v>
          </cell>
        </row>
        <row r="962">
          <cell r="A962">
            <v>105621</v>
          </cell>
          <cell r="B962" t="str">
            <v>RECONSTRUÇÃO DE BASE E SUB-BASE PARA PAVIMENTAÇÃO DE SOLO (PREDOMINANTEMENTE ARENOSO) COM CIMENTO - 6%, MISTURA EM USINA, COM ESPESSURA DE 20 CM - EXCLUSIVE CARGA E TRANSPORTE. AF_09/2024</v>
          </cell>
          <cell r="C962" t="str">
            <v>M3</v>
          </cell>
          <cell r="D962">
            <v>110.25</v>
          </cell>
          <cell r="E962" t="str">
            <v>Aterros, Bases, Sub bases e Imprimações</v>
          </cell>
          <cell r="F962" t="str">
            <v>SINAPI Jun/26</v>
          </cell>
        </row>
        <row r="963">
          <cell r="A963">
            <v>105627</v>
          </cell>
          <cell r="B963" t="str">
            <v>RECONSTRUÇÃO DE BASE E SUB-BASE PARA PAVIMENTAÇÃO DE SOLO (PREDOMINANTEMENTE ARENOSO) COM CIMENTO - 8%, MISTURA EM PISTA, COM ESPESSURA DE 10 CM - EXCLUSIVE ESCAVAÇÃO, CARGA E TRANSPORTE E SOLO. AF_09/2024</v>
          </cell>
          <cell r="C963" t="str">
            <v>M3</v>
          </cell>
          <cell r="D963">
            <v>157.93</v>
          </cell>
          <cell r="E963" t="str">
            <v>Aterros, Bases, Sub bases e Imprimações</v>
          </cell>
          <cell r="F963" t="str">
            <v>SINAPI Jun/26</v>
          </cell>
        </row>
        <row r="964">
          <cell r="A964">
            <v>105630</v>
          </cell>
          <cell r="B964" t="str">
            <v>RECONSTRUÇÃO DE BASE E SUB-BASE PARA PAVIMENTAÇÃO DE SOLO (PREDOMINANTEMENTE ARENOSO) COM CIMENTO - 8%, MISTURA EM PISTA, COM ESPESSURA DE 15 CM - EXCLUSIVE ESCAVAÇÃO, CARGA E TRANSPORTE E SOLO. AF_09/2024</v>
          </cell>
          <cell r="C964" t="str">
            <v>M3</v>
          </cell>
          <cell r="D964">
            <v>148.59</v>
          </cell>
          <cell r="E964" t="str">
            <v>Aterros, Bases, Sub bases e Imprimações</v>
          </cell>
          <cell r="F964" t="str">
            <v>SINAPI Jun/26</v>
          </cell>
        </row>
        <row r="965">
          <cell r="A965">
            <v>105636</v>
          </cell>
          <cell r="B965" t="str">
            <v>RECONSTRUÇÃO DE BASE E SUB-BASE PARA PAVIMENTAÇÃO DE SOLO (PREDOMINANTEMENTE ARENOSO) COM CIMENTO - 8%, MISTURA EM PISTA, COM ESPESSURA DE 20 CM - EXCLUSIVE ESCAVAÇÃO, CARGA E TRANSPORTE E SOLO. AF_09/2024</v>
          </cell>
          <cell r="C965" t="str">
            <v>M3</v>
          </cell>
          <cell r="D965">
            <v>147.30000000000001</v>
          </cell>
          <cell r="E965" t="str">
            <v>Aterros, Bases, Sub bases e Imprimações</v>
          </cell>
          <cell r="F965" t="str">
            <v>SINAPI Jun/26</v>
          </cell>
        </row>
        <row r="966">
          <cell r="A966">
            <v>105606</v>
          </cell>
          <cell r="B966" t="str">
            <v>RECONSTRUÇÃO DE BASE E SUB-BASE PARA PAVIMENTAÇÃO DE SOLO (PREDOMINANTEMENTE ARENOSO) COM CIMENTO - 8%, MISTURA EM USINA, COM ESPESSURA DE 10 CM - EXCLUSIVE CARGA E TRANSPORTE. AF_09/2024</v>
          </cell>
          <cell r="C966" t="str">
            <v>M3</v>
          </cell>
          <cell r="D966">
            <v>145.94999999999999</v>
          </cell>
          <cell r="E966" t="str">
            <v>Aterros, Bases, Sub bases e Imprimações</v>
          </cell>
          <cell r="F966" t="str">
            <v>SINAPI Jun/26</v>
          </cell>
        </row>
        <row r="967">
          <cell r="A967">
            <v>105614</v>
          </cell>
          <cell r="B967" t="str">
            <v>RECONSTRUÇÃO DE BASE E SUB-BASE PARA PAVIMENTAÇÃO DE SOLO (PREDOMINANTEMENTE ARENOSO) COM CIMENTO - 8%, MISTURA EM USINA, COM ESPESSURA DE 15 CM - EXCLUSIVE CARGA E TRANSPORTE. AF_09/2024</v>
          </cell>
          <cell r="C967" t="str">
            <v>M3</v>
          </cell>
          <cell r="D967">
            <v>142.52000000000001</v>
          </cell>
          <cell r="E967" t="str">
            <v>Aterros, Bases, Sub bases e Imprimações</v>
          </cell>
          <cell r="F967" t="str">
            <v>SINAPI Jun/26</v>
          </cell>
        </row>
        <row r="968">
          <cell r="A968">
            <v>105622</v>
          </cell>
          <cell r="B968" t="str">
            <v>RECONSTRUÇÃO DE BASE E SUB-BASE PARA PAVIMENTAÇÃO DE SOLO (PREDOMINANTEMENTE ARENOSO) COM CIMENTO - 8%, MISTURA EM USINA, COM ESPESSURA DE 20 CM - EXCLUSIVE CARGA E TRANSPORTE. AF_09/2024</v>
          </cell>
          <cell r="C968" t="str">
            <v>M3</v>
          </cell>
          <cell r="D968">
            <v>140.05000000000001</v>
          </cell>
          <cell r="E968" t="str">
            <v>Aterros, Bases, Sub bases e Imprimações</v>
          </cell>
          <cell r="F968" t="str">
            <v>SINAPI Jun/26</v>
          </cell>
        </row>
        <row r="969">
          <cell r="A969">
            <v>105572</v>
          </cell>
          <cell r="B969" t="str">
            <v>RECONSTRUÇÃO DE BASE E SUB-BASE PARA PAVIMENTAÇÃO DE SOLO (PREDOMINANTEMENTE ARENOSO) MELHORADO COM CIMENTO - 2%, MISTURA EM PISTA, COM ESPESSURA DE 10 CM - EXCLUSIVE ESCAVAÇÃO, CARGA E TRANSPORTE E SOLO. AF_09/2024</v>
          </cell>
          <cell r="C969" t="str">
            <v>M3</v>
          </cell>
          <cell r="D969">
            <v>64.53</v>
          </cell>
          <cell r="E969" t="str">
            <v>Aterros, Bases, Sub bases e Imprimações</v>
          </cell>
          <cell r="F969" t="str">
            <v>SINAPI Jun/26</v>
          </cell>
        </row>
        <row r="970">
          <cell r="A970">
            <v>105574</v>
          </cell>
          <cell r="B970" t="str">
            <v>RECONSTRUÇÃO DE BASE E SUB-BASE PARA PAVIMENTAÇÃO DE SOLO (PREDOMINANTEMENTE ARENOSO) MELHORADO COM CIMENTO - 2%, MISTURA EM PISTA, COM ESPESSURA DE 15 CM - EXCLUSIVE ESCAVAÇÃO, CARGA E TRANSPORTE E SOLO. AF_09/2024</v>
          </cell>
          <cell r="C970" t="str">
            <v>M3</v>
          </cell>
          <cell r="D970">
            <v>55.19</v>
          </cell>
          <cell r="E970" t="str">
            <v>Aterros, Bases, Sub bases e Imprimações</v>
          </cell>
          <cell r="F970" t="str">
            <v>SINAPI Jun/26</v>
          </cell>
        </row>
        <row r="971">
          <cell r="A971">
            <v>105576</v>
          </cell>
          <cell r="B971" t="str">
            <v>RECONSTRUÇÃO DE BASE E SUB-BASE PARA PAVIMENTAÇÃO DE SOLO (PREDOMINANTEMENTE ARENOSO) MELHORADO COM CIMENTO - 2%, MISTURA EM PISTA, COM ESPESSURA DE 20 CM - EXCLUSIVE ESCAVAÇÃO, CARGA E TRANSPORTE E SOLO. AF_09/2024</v>
          </cell>
          <cell r="C971" t="str">
            <v>M3</v>
          </cell>
          <cell r="D971">
            <v>53.9</v>
          </cell>
          <cell r="E971" t="str">
            <v>Aterros, Bases, Sub bases e Imprimações</v>
          </cell>
          <cell r="F971" t="str">
            <v>SINAPI Jun/26</v>
          </cell>
        </row>
        <row r="972">
          <cell r="A972">
            <v>105603</v>
          </cell>
          <cell r="B972" t="str">
            <v>RECONSTRUÇÃO DE BASE E SUB-BASE PARA PAVIMENTAÇÃO DE SOLO (PREDOMINANTEMENTE ARENOSO) MELHORADO COM CIMENTO - 2%, MISTURA EM USINA, COM ESPESSURA DE 10 CM - EXCLUSIVE CARGA E TRANSPORTE. AF_09/2024</v>
          </cell>
          <cell r="C972" t="str">
            <v>M3</v>
          </cell>
          <cell r="D972">
            <v>56.56</v>
          </cell>
          <cell r="E972" t="str">
            <v>Aterros, Bases, Sub bases e Imprimações</v>
          </cell>
          <cell r="F972" t="str">
            <v>SINAPI Jun/26</v>
          </cell>
        </row>
        <row r="973">
          <cell r="A973">
            <v>105611</v>
          </cell>
          <cell r="B973" t="str">
            <v>RECONSTRUÇÃO DE BASE E SUB-BASE PARA PAVIMENTAÇÃO DE SOLO (PREDOMINANTEMENTE ARENOSO) MELHORADO COM CIMENTO - 2%, MISTURA EM USINA, COM ESPESSURA DE 15 CM - EXCLUSIVE CARGA E TRANSPORTE. AF_09/2024</v>
          </cell>
          <cell r="C973" t="str">
            <v>M3</v>
          </cell>
          <cell r="D973">
            <v>53.13</v>
          </cell>
          <cell r="E973" t="str">
            <v>Aterros, Bases, Sub bases e Imprimações</v>
          </cell>
          <cell r="F973" t="str">
            <v>SINAPI Jun/26</v>
          </cell>
        </row>
        <row r="974">
          <cell r="A974">
            <v>105619</v>
          </cell>
          <cell r="B974" t="str">
            <v>RECONSTRUÇÃO DE BASE E SUB-BASE PARA PAVIMENTAÇÃO DE SOLO (PREDOMINANTEMENTE ARENOSO) MELHORADO COM CIMENTO - 2%, MISTURA EM USINA, COM ESPESSURA DE 20 CM - EXCLUSIVE CARGA E TRANSPORTE. AF_09/2024</v>
          </cell>
          <cell r="C974" t="str">
            <v>M3</v>
          </cell>
          <cell r="D974">
            <v>50.66</v>
          </cell>
          <cell r="E974" t="str">
            <v>Aterros, Bases, Sub bases e Imprimações</v>
          </cell>
          <cell r="F974" t="str">
            <v>SINAPI Jun/26</v>
          </cell>
        </row>
        <row r="975">
          <cell r="A975">
            <v>105573</v>
          </cell>
          <cell r="B975" t="str">
            <v>RECONSTRUÇÃO DE BASE E SUB-BASE PARA PAVIMENTAÇÃO DE SOLO (PREDOMINANTEMENTE ARENOSO) MELHORADO COM CIMENTO - 4%, MISTURA EM PISTA, COM ESPESSURA DE 10 CM - EXCLUSIVE ESCAVAÇÃO, CARGA E TRANSPORTE E SOLO. AF_09/2024</v>
          </cell>
          <cell r="C975" t="str">
            <v>M3</v>
          </cell>
          <cell r="D975">
            <v>96.37</v>
          </cell>
          <cell r="E975" t="str">
            <v>Aterros, Bases, Sub bases e Imprimações</v>
          </cell>
          <cell r="F975" t="str">
            <v>SINAPI Jun/26</v>
          </cell>
        </row>
        <row r="976">
          <cell r="A976">
            <v>105628</v>
          </cell>
          <cell r="B976" t="str">
            <v>RECONSTRUÇÃO DE BASE E SUB-BASE PARA PAVIMENTAÇÃO DE SOLO (PREDOMINANTEMENTE ARENOSO) MELHORADO COM CIMENTO - 4%, MISTURA EM PISTA, COM ESPESSURA DE 15 CM - EXCLUSIVE ESCAVAÇÃO, CARGA E TRANSPORTE E SOLO. AF_09/2024</v>
          </cell>
          <cell r="C976" t="str">
            <v>M3</v>
          </cell>
          <cell r="D976">
            <v>87.03</v>
          </cell>
          <cell r="E976" t="str">
            <v>Aterros, Bases, Sub bases e Imprimações</v>
          </cell>
          <cell r="F976" t="str">
            <v>SINAPI Jun/26</v>
          </cell>
        </row>
        <row r="977">
          <cell r="A977">
            <v>105634</v>
          </cell>
          <cell r="B977" t="str">
            <v>RECONSTRUÇÃO DE BASE E SUB-BASE PARA PAVIMENTAÇÃO DE SOLO (PREDOMINANTEMENTE ARENOSO) MELHORADO COM CIMENTO - 4%, MISTURA EM PISTA, COM ESPESSURA DE 20 CM - EXCLUSIVE ESCAVAÇÃO, CARGA E TRANSPORTE E SOLO. AF_09/2024</v>
          </cell>
          <cell r="C977" t="str">
            <v>M3</v>
          </cell>
          <cell r="D977">
            <v>85.74</v>
          </cell>
          <cell r="E977" t="str">
            <v>Aterros, Bases, Sub bases e Imprimações</v>
          </cell>
          <cell r="F977" t="str">
            <v>SINAPI Jun/26</v>
          </cell>
        </row>
        <row r="978">
          <cell r="A978">
            <v>105604</v>
          </cell>
          <cell r="B978" t="str">
            <v>RECONSTRUÇÃO DE BASE E SUB-BASE PARA PAVIMENTAÇÃO DE SOLO (PREDOMINANTEMENTE ARENOSO) MELHORADO COM CIMENTO - 4%, MISTURA EM USINA, COM ESPESSURA DE 10 CM - EXCLUSIVE CARGA E TRANSPORTE. AF_09/2024</v>
          </cell>
          <cell r="C978" t="str">
            <v>M3</v>
          </cell>
          <cell r="D978">
            <v>86.35</v>
          </cell>
          <cell r="E978" t="str">
            <v>Aterros, Bases, Sub bases e Imprimações</v>
          </cell>
          <cell r="F978" t="str">
            <v>SINAPI Jun/26</v>
          </cell>
        </row>
        <row r="979">
          <cell r="A979">
            <v>105612</v>
          </cell>
          <cell r="B979" t="str">
            <v>RECONSTRUÇÃO DE BASE E SUB-BASE PARA PAVIMENTAÇÃO DE SOLO (PREDOMINANTEMENTE ARENOSO) MELHORADO COM CIMENTO - 4%, MISTURA EM USINA, COM ESPESSURA DE 15 CM - EXCLUSIVE CARGA E TRANSPORTE. AF_09/2024</v>
          </cell>
          <cell r="C979" t="str">
            <v>M3</v>
          </cell>
          <cell r="D979">
            <v>82.92</v>
          </cell>
          <cell r="E979" t="str">
            <v>Aterros, Bases, Sub bases e Imprimações</v>
          </cell>
          <cell r="F979" t="str">
            <v>SINAPI Jun/26</v>
          </cell>
        </row>
        <row r="980">
          <cell r="A980">
            <v>105620</v>
          </cell>
          <cell r="B980" t="str">
            <v>RECONSTRUÇÃO DE BASE E SUB-BASE PARA PAVIMENTAÇÃO DE SOLO (PREDOMINANTEMENTE ARENOSO) MELHORADO COM CIMENTO - 4%, MISTURA EM USINA, COM ESPESSURA DE 20 CM - EXCLUSIVE CARGA E TRANSPORTE. AF_09/2024</v>
          </cell>
          <cell r="C980" t="str">
            <v>M3</v>
          </cell>
          <cell r="D980">
            <v>80.45</v>
          </cell>
          <cell r="E980" t="str">
            <v>Aterros, Bases, Sub bases e Imprimações</v>
          </cell>
          <cell r="F980" t="str">
            <v>SINAPI Jun/26</v>
          </cell>
        </row>
        <row r="981">
          <cell r="A981">
            <v>105586</v>
          </cell>
          <cell r="B981" t="str">
            <v>RECONSTRUÇÃO DE BASE E SUB-BASE PARA PAVIMENTAÇÃO DE SOLO (PREDOMINANTEMENTE ARGILOSO) BRITA - 40%-60%, MISTURA EM PISTA, COM ESPESSURA DE 10 CM - EXCLUSIVE ESCAVAÇÃO, CARGA E TRANSPORTE E SOLO. AF_09/2024</v>
          </cell>
          <cell r="C981" t="str">
            <v>M3</v>
          </cell>
          <cell r="D981">
            <v>135.74</v>
          </cell>
          <cell r="E981" t="str">
            <v>Aterros, Bases, Sub bases e Imprimações</v>
          </cell>
          <cell r="F981" t="str">
            <v>SINAPI Jun/26</v>
          </cell>
        </row>
        <row r="982">
          <cell r="A982">
            <v>105587</v>
          </cell>
          <cell r="B982" t="str">
            <v>RECONSTRUÇÃO DE BASE E SUB-BASE PARA PAVIMENTAÇÃO DE SOLO (PREDOMINANTEMENTE ARGILOSO) BRITA - 40%-60%, MISTURA EM PISTA, COM ESPESSURA DE 15 CM - EXCLUSIVE ESCAVAÇÃO, CARGA E TRANSPORTE E SOLO. AF_09/2024</v>
          </cell>
          <cell r="C982" t="str">
            <v>M3</v>
          </cell>
          <cell r="D982">
            <v>119.67</v>
          </cell>
          <cell r="E982" t="str">
            <v>Aterros, Bases, Sub bases e Imprimações</v>
          </cell>
          <cell r="F982" t="str">
            <v>SINAPI Jun/26</v>
          </cell>
        </row>
        <row r="983">
          <cell r="A983">
            <v>105589</v>
          </cell>
          <cell r="B983" t="str">
            <v>RECONSTRUÇÃO DE BASE E SUB-BASE PARA PAVIMENTAÇÃO DE SOLO (PREDOMINANTEMENTE ARGILOSO) BRITA - 40%-60%, MISTURA EM PISTA, COM ESPESSURA DE 20 CM - EXCLUSIVE ESCAVAÇÃO, CARGA E TRANSPORTE E SOLO. AF_09/2024</v>
          </cell>
          <cell r="C983" t="str">
            <v>M3</v>
          </cell>
          <cell r="D983">
            <v>118.22</v>
          </cell>
          <cell r="E983" t="str">
            <v>Aterros, Bases, Sub bases e Imprimações</v>
          </cell>
          <cell r="F983" t="str">
            <v>SINAPI Jun/26</v>
          </cell>
        </row>
        <row r="984">
          <cell r="A984">
            <v>105584</v>
          </cell>
          <cell r="B984" t="str">
            <v>RECONSTRUÇÃO DE BASE E SUB-BASE PARA PAVIMENTAÇÃO DE SOLO (PREDOMINANTEMENTE ARGILOSO) BRITA - 40%-60%, MISTURA EM USINA, COM ESPESSURA DE 10 CM - EXCLUSIVE CARGA E TRANSPORTE. AF_09/2024</v>
          </cell>
          <cell r="C984" t="str">
            <v>M3</v>
          </cell>
          <cell r="D984">
            <v>156.38</v>
          </cell>
          <cell r="E984" t="str">
            <v>Aterros, Bases, Sub bases e Imprimações</v>
          </cell>
          <cell r="F984" t="str">
            <v>SINAPI Jun/26</v>
          </cell>
        </row>
        <row r="985">
          <cell r="A985">
            <v>105720</v>
          </cell>
          <cell r="B985" t="str">
            <v>RECONSTRUÇÃO DE BASE E SUB-BASE PARA PAVIMENTAÇÃO DE SOLO (PREDOMINANTEMENTE ARGILOSO) BRITA - 40%-60%, MISTURA EM USINA, COM ESPESSURA DE 15 CM - EXCLUSIVE CARGA E TRANSPORTE. AF_09/2024</v>
          </cell>
          <cell r="C985" t="str">
            <v>M3</v>
          </cell>
          <cell r="D985">
            <v>147.83000000000001</v>
          </cell>
          <cell r="E985" t="str">
            <v>Aterros, Bases, Sub bases e Imprimações</v>
          </cell>
          <cell r="F985" t="str">
            <v>SINAPI Jun/26</v>
          </cell>
        </row>
        <row r="986">
          <cell r="A986">
            <v>105722</v>
          </cell>
          <cell r="B986" t="str">
            <v>RECONSTRUÇÃO DE BASE E SUB-BASE PARA PAVIMENTAÇÃO DE SOLO (PREDOMINANTEMENTE ARGILOSO) BRITA - 40%-60%, MISTURA EM USINA, COM ESPESSURA DE 20 CM - EXCLUSIVE CARGA E TRANSPORTE. AF_09/2024</v>
          </cell>
          <cell r="C986" t="str">
            <v>M3</v>
          </cell>
          <cell r="D986">
            <v>148.36000000000001</v>
          </cell>
          <cell r="E986" t="str">
            <v>Aterros, Bases, Sub bases e Imprimações</v>
          </cell>
          <cell r="F986" t="str">
            <v>SINAPI Jun/26</v>
          </cell>
        </row>
        <row r="987">
          <cell r="A987">
            <v>105593</v>
          </cell>
          <cell r="B987" t="str">
            <v>RECONSTRUÇÃO DE BASE E SUB-BASE PARA PAVIMENTAÇÃO DE SOLO (PREDOMINANTEMENTE ARGILOSO) BRITA - 50%-50%, MISTURA EM PISTA, COM ESPESSURA DE 10 CM - EXCLUSIVE ESCAVAÇÃO, CARGA E TRANSPORTE E SOLO. AF_09/2024</v>
          </cell>
          <cell r="C987" t="str">
            <v>M3</v>
          </cell>
          <cell r="D987">
            <v>123.76</v>
          </cell>
          <cell r="E987" t="str">
            <v>Aterros, Bases, Sub bases e Imprimações</v>
          </cell>
          <cell r="F987" t="str">
            <v>SINAPI Jun/26</v>
          </cell>
        </row>
        <row r="988">
          <cell r="A988">
            <v>105594</v>
          </cell>
          <cell r="B988" t="str">
            <v>RECONSTRUÇÃO DE BASE E SUB-BASE PARA PAVIMENTAÇÃO DE SOLO (PREDOMINANTEMENTE ARGILOSO) BRITA - 50%-50%, MISTURA EM PISTA, COM ESPESSURA DE 15 CM - EXCLUSIVE ESCAVAÇÃO, CARGA E TRANSPORTE E SOLO. AF_09/2024</v>
          </cell>
          <cell r="C988" t="str">
            <v>M3</v>
          </cell>
          <cell r="D988">
            <v>107.69</v>
          </cell>
          <cell r="E988" t="str">
            <v>Aterros, Bases, Sub bases e Imprimações</v>
          </cell>
          <cell r="F988" t="str">
            <v>SINAPI Jun/26</v>
          </cell>
        </row>
        <row r="989">
          <cell r="A989">
            <v>105596</v>
          </cell>
          <cell r="B989" t="str">
            <v>RECONSTRUÇÃO DE BASE E SUB-BASE PARA PAVIMENTAÇÃO DE SOLO (PREDOMINANTEMENTE ARGILOSO) BRITA - 50%-50%, MISTURA EM PISTA, COM ESPESSURA DE 20 CM - EXCLUSIVE ESCAVAÇÃO, CARGA E TRANSPORTE E SOLO. AF_09/2024</v>
          </cell>
          <cell r="C989" t="str">
            <v>M3</v>
          </cell>
          <cell r="D989">
            <v>106.24</v>
          </cell>
          <cell r="E989" t="str">
            <v>Aterros, Bases, Sub bases e Imprimações</v>
          </cell>
          <cell r="F989" t="str">
            <v>SINAPI Jun/26</v>
          </cell>
        </row>
        <row r="990">
          <cell r="A990">
            <v>105591</v>
          </cell>
          <cell r="B990" t="str">
            <v>RECONSTRUÇÃO DE BASE E SUB-BASE PARA PAVIMENTAÇÃO DE SOLO (PREDOMINANTEMENTE ARGILOSO) BRITA - 50%-50%, MISTURA EM USINA, COM ESPESSURA DE 10 CM - EXCLUSIVE CARGA E TRANSPORTE. AF_09/2024</v>
          </cell>
          <cell r="C990" t="str">
            <v>M3</v>
          </cell>
          <cell r="D990">
            <v>138.16999999999999</v>
          </cell>
          <cell r="E990" t="str">
            <v>Aterros, Bases, Sub bases e Imprimações</v>
          </cell>
          <cell r="F990" t="str">
            <v>SINAPI Jun/26</v>
          </cell>
        </row>
        <row r="991">
          <cell r="A991">
            <v>105724</v>
          </cell>
          <cell r="B991" t="str">
            <v>RECONSTRUÇÃO DE BASE E SUB-BASE PARA PAVIMENTAÇÃO DE SOLO (PREDOMINANTEMENTE ARGILOSO) BRITA - 50%-50%, MISTURA EM USINA, COM ESPESSURA DE 15 CM - EXCLUSIVE CARGA E TRANSPORTE. AF_09/2024</v>
          </cell>
          <cell r="C991" t="str">
            <v>M3</v>
          </cell>
          <cell r="D991">
            <v>129.62</v>
          </cell>
          <cell r="E991" t="str">
            <v>Aterros, Bases, Sub bases e Imprimações</v>
          </cell>
          <cell r="F991" t="str">
            <v>SINAPI Jun/26</v>
          </cell>
        </row>
        <row r="992">
          <cell r="A992">
            <v>105726</v>
          </cell>
          <cell r="B992" t="str">
            <v>RECONSTRUÇÃO DE BASE E SUB-BASE PARA PAVIMENTAÇÃO DE SOLO (PREDOMINANTEMENTE ARGILOSO) BRITA - 50%-50%, MISTURA EM USINA, COM ESPESSURA DE 20 CM - EXCLUSIVE CARGA E TRANSPORTE. AF_09/2024</v>
          </cell>
          <cell r="C992" t="str">
            <v>M3</v>
          </cell>
          <cell r="D992">
            <v>130.15</v>
          </cell>
          <cell r="E992" t="str">
            <v>Aterros, Bases, Sub bases e Imprimações</v>
          </cell>
          <cell r="F992" t="str">
            <v>SINAPI Jun/26</v>
          </cell>
        </row>
        <row r="993">
          <cell r="A993">
            <v>105567</v>
          </cell>
          <cell r="B993" t="str">
            <v>RECONSTRUÇÃO DE BASE E SUB-BASE PARA PAVIMENTAÇÃO DE SOLO DE COMPORTAMENTO LATERÍTICO (ARENOSO), COM ESPESSURA DE 10 CM - EXCLUSIVE ESCAVAÇÃO, CARGA E TRANSPORTE E SOLO. AF_09/2024</v>
          </cell>
          <cell r="C993" t="str">
            <v>M3</v>
          </cell>
          <cell r="D993">
            <v>16.850000000000001</v>
          </cell>
          <cell r="E993" t="str">
            <v>Aterros, Bases, Sub bases e Imprimações</v>
          </cell>
          <cell r="F993" t="str">
            <v>SINAPI Jun/26</v>
          </cell>
        </row>
        <row r="994">
          <cell r="A994">
            <v>105568</v>
          </cell>
          <cell r="B994" t="str">
            <v>RECONSTRUÇÃO DE BASE E SUB-BASE PARA PAVIMENTAÇÃO DE SOLO DE COMPORTAMENTO LATERÍTICO (ARENOSO), COM ESPESSURA DE 15 CM - EXCLUSIVE ESCAVAÇÃO, CARGA E TRANSPORTE E SOLO. AF_09/2024</v>
          </cell>
          <cell r="C994" t="str">
            <v>M3</v>
          </cell>
          <cell r="D994">
            <v>13.42</v>
          </cell>
          <cell r="E994" t="str">
            <v>Aterros, Bases, Sub bases e Imprimações</v>
          </cell>
          <cell r="F994" t="str">
            <v>SINAPI Jun/26</v>
          </cell>
        </row>
        <row r="995">
          <cell r="A995">
            <v>105570</v>
          </cell>
          <cell r="B995" t="str">
            <v>RECONSTRUÇÃO DE BASE E SUB-BASE PARA PAVIMENTAÇÃO DE SOLO DE COMPORTAMENTO LATERÍTICO (ARENOSO), COM ESPESSURA DE 20 CM - EXCLUSIVE ESCAVAÇÃO, CARGA E TRANSPORTE E SOLO. AF_09/2024</v>
          </cell>
          <cell r="C995" t="str">
            <v>M3</v>
          </cell>
          <cell r="D995">
            <v>11.09</v>
          </cell>
          <cell r="E995" t="str">
            <v>Aterros, Bases, Sub bases e Imprimações</v>
          </cell>
          <cell r="F995" t="str">
            <v>SINAPI Jun/26</v>
          </cell>
        </row>
        <row r="996">
          <cell r="A996">
            <v>100575</v>
          </cell>
          <cell r="B996" t="str">
            <v>REGULARIZAÇÃO DE SUPERFÍCIES COM MOTONIVELADORA. AF_09/2024</v>
          </cell>
          <cell r="C996" t="str">
            <v>M2</v>
          </cell>
          <cell r="D996">
            <v>0.66</v>
          </cell>
          <cell r="E996" t="str">
            <v>Aterros, Bases, Sub bases e Imprimações</v>
          </cell>
          <cell r="F996" t="str">
            <v>SINAPI Jun/26</v>
          </cell>
        </row>
        <row r="997">
          <cell r="A997">
            <v>100577</v>
          </cell>
          <cell r="B997" t="str">
            <v>REGULARIZAÇÃO E COMPACTAÇÃO DE SUBLEITO DE SOLO PREDOMINANTEMENTE ARENOSO, PARA OBRAS DE CONSTRUÇÃO DE PAVIMENTOS. AF_09/2024</v>
          </cell>
          <cell r="C997" t="str">
            <v>M2</v>
          </cell>
          <cell r="D997">
            <v>1.63</v>
          </cell>
          <cell r="E997" t="str">
            <v>Aterros, Bases, Sub bases e Imprimações</v>
          </cell>
          <cell r="F997" t="str">
            <v>SINAPI Jun/26</v>
          </cell>
        </row>
        <row r="998">
          <cell r="A998">
            <v>105598</v>
          </cell>
          <cell r="B998" t="str">
            <v>REGULARIZAÇÃO E COMPACTAÇÃO DE SUBLEITO DE SOLO PREDOMINANTEMENTE ARENOSO, PARA OBRAS DE RECONSTRUÇÃO DE PAVIMENTOS. AF_09/2024</v>
          </cell>
          <cell r="C998" t="str">
            <v>M2</v>
          </cell>
          <cell r="D998">
            <v>2.19</v>
          </cell>
          <cell r="E998" t="str">
            <v>Aterros, Bases, Sub bases e Imprimações</v>
          </cell>
          <cell r="F998" t="str">
            <v>SINAPI Jun/26</v>
          </cell>
        </row>
        <row r="999">
          <cell r="A999">
            <v>100576</v>
          </cell>
          <cell r="B999" t="str">
            <v>REGULARIZAÇÃO E COMPACTAÇÃO DE SUBLEITO DE SOLO PREDOMINANTEMENTE ARGILOSO, PARA OBRAS DE CONSTRUÇÃO DE PAVIMENTOS. AF_09/2024</v>
          </cell>
          <cell r="C999" t="str">
            <v>M2</v>
          </cell>
          <cell r="D999">
            <v>3.24</v>
          </cell>
          <cell r="E999" t="str">
            <v>Aterros, Bases, Sub bases e Imprimações</v>
          </cell>
          <cell r="F999" t="str">
            <v>SINAPI Jun/26</v>
          </cell>
        </row>
        <row r="1000">
          <cell r="A1000">
            <v>105597</v>
          </cell>
          <cell r="B1000" t="str">
            <v>REGULARIZAÇÃO E COMPACTAÇÃO DE SUBLEITO DE SOLO PREDOMINANTEMENTE ARGILOSO, PARA OBRAS DE RECONSTRUÇÃO DE PAVIMENTOS. AF_09/2024</v>
          </cell>
          <cell r="C1000" t="str">
            <v>M2</v>
          </cell>
          <cell r="D1000">
            <v>4.45</v>
          </cell>
          <cell r="E1000" t="str">
            <v>Aterros, Bases, Sub bases e Imprimações</v>
          </cell>
          <cell r="F1000" t="str">
            <v>SINAPI Jun/26</v>
          </cell>
        </row>
        <row r="1001">
          <cell r="A1001">
            <v>102730</v>
          </cell>
          <cell r="B1001" t="str">
            <v>ARMAÇÃO DE MURO ALA E MURO TESTA UTILIZANDO AÇO CA-50 DE 10 MM - MONTAGEM. AF_07/2021</v>
          </cell>
          <cell r="C1001" t="str">
            <v>KG</v>
          </cell>
          <cell r="D1001">
            <v>10.99</v>
          </cell>
          <cell r="E1001" t="str">
            <v>Bocas para Bueiros</v>
          </cell>
          <cell r="F1001" t="str">
            <v>SINAPI Jun/26</v>
          </cell>
        </row>
        <row r="1002">
          <cell r="A1002">
            <v>102731</v>
          </cell>
          <cell r="B1002" t="str">
            <v>ARMAÇÃO DE MURO ALA E MURO TESTA UTILIZANDO AÇO CA-50 DE 12,5 MM - MONTAGEM. AF_07/2021</v>
          </cell>
          <cell r="C1002" t="str">
            <v>KG</v>
          </cell>
          <cell r="D1002">
            <v>9.06</v>
          </cell>
          <cell r="E1002" t="str">
            <v>Bocas para Bueiros</v>
          </cell>
          <cell r="F1002" t="str">
            <v>SINAPI Jun/26</v>
          </cell>
        </row>
        <row r="1003">
          <cell r="A1003">
            <v>102732</v>
          </cell>
          <cell r="B1003" t="str">
            <v>ARMAÇÃO DE MURO ALA E MURO TESTA UTILIZANDO AÇO CA-50 DE 16 MM - MONTAGEM. AF_07/2021</v>
          </cell>
          <cell r="C1003" t="str">
            <v>KG</v>
          </cell>
          <cell r="D1003">
            <v>8.25</v>
          </cell>
          <cell r="E1003" t="str">
            <v>Bocas para Bueiros</v>
          </cell>
          <cell r="F1003" t="str">
            <v>SINAPI Jun/26</v>
          </cell>
        </row>
        <row r="1004">
          <cell r="A1004">
            <v>102733</v>
          </cell>
          <cell r="B1004" t="str">
            <v>ARMAÇÃO DE MURO ALA E MURO TESTA UTILIZANDO AÇO CA-50 DE 20 MM - MONTAGEM. AF_07/2021</v>
          </cell>
          <cell r="C1004" t="str">
            <v>KG</v>
          </cell>
          <cell r="D1004">
            <v>8.83</v>
          </cell>
          <cell r="E1004" t="str">
            <v>Bocas para Bueiros</v>
          </cell>
          <cell r="F1004" t="str">
            <v>SINAPI Jun/26</v>
          </cell>
        </row>
        <row r="1005">
          <cell r="A1005">
            <v>102728</v>
          </cell>
          <cell r="B1005" t="str">
            <v>ARMAÇÃO DE MURO ALA E MURO TESTA UTILIZANDO AÇO CA-50 DE 6,3 MM - MONTAGEM. AF_07/2021</v>
          </cell>
          <cell r="C1005" t="str">
            <v>KG</v>
          </cell>
          <cell r="D1005">
            <v>14.44</v>
          </cell>
          <cell r="E1005" t="str">
            <v>Bocas para Bueiros</v>
          </cell>
          <cell r="F1005" t="str">
            <v>SINAPI Jun/26</v>
          </cell>
        </row>
        <row r="1006">
          <cell r="A1006">
            <v>102729</v>
          </cell>
          <cell r="B1006" t="str">
            <v>ARMAÇÃO DE MURO ALA E MURO TESTA UTILIZANDO AÇO CA-50 DE 8 MM - MONTAGEM. AF_07/2021</v>
          </cell>
          <cell r="C1006" t="str">
            <v>KG</v>
          </cell>
          <cell r="D1006">
            <v>12.75</v>
          </cell>
          <cell r="E1006" t="str">
            <v>Bocas para Bueiros</v>
          </cell>
          <cell r="F1006" t="str">
            <v>SINAPI Jun/26</v>
          </cell>
        </row>
        <row r="1007">
          <cell r="A1007">
            <v>102734</v>
          </cell>
          <cell r="B1007" t="str">
            <v>ARMAÇÃO DE SOLEIRA UTILIZANDO AÇO CA-50 DE 6,3 MM - MONTAGEM. AF_07/2021</v>
          </cell>
          <cell r="C1007" t="str">
            <v>KG</v>
          </cell>
          <cell r="D1007">
            <v>13.08</v>
          </cell>
          <cell r="E1007" t="str">
            <v>Bocas para Bueiros</v>
          </cell>
          <cell r="F1007" t="str">
            <v>SINAPI Jun/26</v>
          </cell>
        </row>
        <row r="1008">
          <cell r="A1008">
            <v>102735</v>
          </cell>
          <cell r="B1008" t="str">
            <v>ARMAÇÃO DE SOLEIRA UTILIZANDO AÇO CA-50 DE 8 MM - MONTAGEM. AF_07/2021</v>
          </cell>
          <cell r="C1008" t="str">
            <v>KG</v>
          </cell>
          <cell r="D1008">
            <v>11.6</v>
          </cell>
          <cell r="E1008" t="str">
            <v>Bocas para Bueiros</v>
          </cell>
          <cell r="F1008" t="str">
            <v>SINAPI Jun/26</v>
          </cell>
        </row>
        <row r="1009">
          <cell r="A1009">
            <v>102765</v>
          </cell>
          <cell r="B1009" t="str">
            <v>BOCA PARA BUEIRO DUPLO CELULAR 150 X 150 CM EM CONCRETO, ALAS COM ESCONSIDADE DE 30°, INCLUINDO FÔRMAS E MATERIAIS. AF_07/2021</v>
          </cell>
          <cell r="C1009" t="str">
            <v>UN</v>
          </cell>
          <cell r="D1009">
            <v>16310.37</v>
          </cell>
          <cell r="E1009" t="str">
            <v>Bocas para Bueiros</v>
          </cell>
          <cell r="F1009" t="str">
            <v>SINAPI Jun/26</v>
          </cell>
        </row>
        <row r="1010">
          <cell r="A1010">
            <v>102795</v>
          </cell>
          <cell r="B1010" t="str">
            <v>BOCA PARA BUEIRO DUPLO CELULAR 150 X 150 CM EM GABIÃO, ALAS COM ESCONSIDADE DE 45°, INCLUINDO FÔRMAS E MATERIAIS. AF_07/2021</v>
          </cell>
          <cell r="C1010" t="str">
            <v>UN</v>
          </cell>
          <cell r="D1010">
            <v>33657.919999999998</v>
          </cell>
          <cell r="E1010" t="str">
            <v>Bocas para Bueiros</v>
          </cell>
          <cell r="F1010" t="str">
            <v>SINAPI Jun/26</v>
          </cell>
        </row>
        <row r="1011">
          <cell r="A1011">
            <v>102766</v>
          </cell>
          <cell r="B1011" t="str">
            <v>BOCA PARA BUEIRO DUPLO CELULAR 200 X 200 CM EM CONCRETO, ALAS COM ESCONSIDADE DE 30°, INCLUINDO FÔRMAS E MATERIAIS. AF_07/2021</v>
          </cell>
          <cell r="C1011" t="str">
            <v>UN</v>
          </cell>
          <cell r="D1011">
            <v>24329.29</v>
          </cell>
          <cell r="E1011" t="str">
            <v>Bocas para Bueiros</v>
          </cell>
          <cell r="F1011" t="str">
            <v>SINAPI Jun/26</v>
          </cell>
        </row>
        <row r="1012">
          <cell r="A1012">
            <v>102796</v>
          </cell>
          <cell r="B1012" t="str">
            <v>BOCA PARA BUEIRO DUPLO CELULAR 200 X 200 CM EM GABIÃO, ALAS COM ESCONSIDADE DE 45°, INCLUINDO FÔRMAS E MATERIAIS. AF_07/2021</v>
          </cell>
          <cell r="C1012" t="str">
            <v>UN</v>
          </cell>
          <cell r="D1012">
            <v>53912.05</v>
          </cell>
          <cell r="E1012" t="str">
            <v>Bocas para Bueiros</v>
          </cell>
          <cell r="F1012" t="str">
            <v>SINAPI Jun/26</v>
          </cell>
        </row>
        <row r="1013">
          <cell r="A1013">
            <v>102767</v>
          </cell>
          <cell r="B1013" t="str">
            <v>BOCA PARA BUEIRO DUPLO CELULAR 250 X 250 CM EM CONCRETO, ALAS COM ESCONSIDADE DE 30°, INCLUINDO FÔRMAS E MATERIAIS. AF_07/2021</v>
          </cell>
          <cell r="C1013" t="str">
            <v>UN</v>
          </cell>
          <cell r="D1013">
            <v>33811.32</v>
          </cell>
          <cell r="E1013" t="str">
            <v>Bocas para Bueiros</v>
          </cell>
          <cell r="F1013" t="str">
            <v>SINAPI Jun/26</v>
          </cell>
        </row>
        <row r="1014">
          <cell r="A1014">
            <v>102797</v>
          </cell>
          <cell r="B1014" t="str">
            <v>BOCA PARA BUEIRO DUPLO CELULAR 250 X 250 CM EM GABIÃO, ALAS COM ESCONSIDADE DE 45°, INCLUINDO FÔRMAS E MATERIAIS. AF_07/2021</v>
          </cell>
          <cell r="C1014" t="str">
            <v>UN</v>
          </cell>
          <cell r="D1014">
            <v>76269.820000000007</v>
          </cell>
          <cell r="E1014" t="str">
            <v>Bocas para Bueiros</v>
          </cell>
          <cell r="F1014" t="str">
            <v>SINAPI Jun/26</v>
          </cell>
        </row>
        <row r="1015">
          <cell r="A1015">
            <v>102768</v>
          </cell>
          <cell r="B1015" t="str">
            <v>BOCA PARA BUEIRO DUPLO CELULAR 300 X 300 CM EM CONCRETO, ALAS COM ESCONSIDADE DE 30°, INCLUINDO FÔRMAS E MATERIAIS. AF_07/2021</v>
          </cell>
          <cell r="C1015" t="str">
            <v>UN</v>
          </cell>
          <cell r="D1015">
            <v>46754.400000000001</v>
          </cell>
          <cell r="E1015" t="str">
            <v>Bocas para Bueiros</v>
          </cell>
          <cell r="F1015" t="str">
            <v>SINAPI Jun/26</v>
          </cell>
        </row>
        <row r="1016">
          <cell r="A1016">
            <v>102798</v>
          </cell>
          <cell r="B1016" t="str">
            <v>BOCA PARA BUEIRO DUPLO CELULAR 300 X 300 CM EM GABIÃO, ALAS COM ESCONSIDADE DE 45°, INCLUINDO FÔRMAS E MATERIAIS. AF_07/2021</v>
          </cell>
          <cell r="C1016" t="str">
            <v>UN</v>
          </cell>
          <cell r="D1016">
            <v>93147.04</v>
          </cell>
          <cell r="E1016" t="str">
            <v>Bocas para Bueiros</v>
          </cell>
          <cell r="F1016" t="str">
            <v>SINAPI Jun/26</v>
          </cell>
        </row>
        <row r="1017">
          <cell r="A1017">
            <v>102744</v>
          </cell>
          <cell r="B1017" t="str">
            <v>BOCA PARA BUEIRO DUPLO TUBULAR D = 100 CM EM CONCRETO, ALAS COM ESCONSIDADE DE 0°, INCLUINDO FÔRMAS E MATERIAIS. AF_07/2021</v>
          </cell>
          <cell r="C1017" t="str">
            <v>UN</v>
          </cell>
          <cell r="D1017">
            <v>6767.93</v>
          </cell>
          <cell r="E1017" t="str">
            <v>Bocas para Bueiros</v>
          </cell>
          <cell r="F1017" t="str">
            <v>SINAPI Jun/26</v>
          </cell>
        </row>
        <row r="1018">
          <cell r="A1018">
            <v>102755</v>
          </cell>
          <cell r="B1018" t="str">
            <v>BOCA PARA BUEIRO DUPLO TUBULAR D = 100 CM EM CONCRETO, ALAS COM ESCONSIDADE DE 30°, INCLUINDO FÔRMAS E MATERIAIS. AF_07/2021</v>
          </cell>
          <cell r="C1018" t="str">
            <v>UN</v>
          </cell>
          <cell r="D1018">
            <v>10389.34</v>
          </cell>
          <cell r="E1018" t="str">
            <v>Bocas para Bueiros</v>
          </cell>
          <cell r="F1018" t="str">
            <v>SINAPI Jun/26</v>
          </cell>
        </row>
        <row r="1019">
          <cell r="A1019">
            <v>102782</v>
          </cell>
          <cell r="B1019" t="str">
            <v>BOCA PARA BUEIRO DUPLO TUBULAR D = 100 CM EM GABIÃO, ALAS COM ESCONSIDADE DE 45°, INCLUINDO FÔRMAS E MATERIAIS. AF_07/2021</v>
          </cell>
          <cell r="C1019" t="str">
            <v>UN</v>
          </cell>
          <cell r="D1019">
            <v>16444.189999999999</v>
          </cell>
          <cell r="E1019" t="str">
            <v>Bocas para Bueiros</v>
          </cell>
          <cell r="F1019" t="str">
            <v>SINAPI Jun/26</v>
          </cell>
        </row>
        <row r="1020">
          <cell r="A1020">
            <v>102745</v>
          </cell>
          <cell r="B1020" t="str">
            <v>BOCA PARA BUEIRO DUPLO TUBULAR D = 120 CM EM CONCRETO, ALAS COM ESCONSIDADE DE 0°, INCLUINDO FÔRMAS E MATERIAIS. AF_07/2021</v>
          </cell>
          <cell r="C1020" t="str">
            <v>UN</v>
          </cell>
          <cell r="D1020">
            <v>9477.17</v>
          </cell>
          <cell r="E1020" t="str">
            <v>Bocas para Bueiros</v>
          </cell>
          <cell r="F1020" t="str">
            <v>SINAPI Jun/26</v>
          </cell>
        </row>
        <row r="1021">
          <cell r="A1021">
            <v>102756</v>
          </cell>
          <cell r="B1021" t="str">
            <v>BOCA PARA BUEIRO DUPLO TUBULAR D = 120 CM EM CONCRETO, ALAS COM ESCONSIDADE DE 30°, INCLUINDO FÔRMAS E MATERIAIS. AF_07/2021</v>
          </cell>
          <cell r="C1021" t="str">
            <v>UN</v>
          </cell>
          <cell r="D1021">
            <v>15358.28</v>
          </cell>
          <cell r="E1021" t="str">
            <v>Bocas para Bueiros</v>
          </cell>
          <cell r="F1021" t="str">
            <v>SINAPI Jun/26</v>
          </cell>
        </row>
        <row r="1022">
          <cell r="A1022">
            <v>102783</v>
          </cell>
          <cell r="B1022" t="str">
            <v>BOCA PARA BUEIRO DUPLO TUBULAR D = 120 CM EM GABIÃO, ALAS COM ESCONSIDADE DE 45°, INCLUINDO FÔRMAS E MATERIAIS. AF_07/2021</v>
          </cell>
          <cell r="C1022" t="str">
            <v>UN</v>
          </cell>
          <cell r="D1022">
            <v>21803.84</v>
          </cell>
          <cell r="E1022" t="str">
            <v>Bocas para Bueiros</v>
          </cell>
          <cell r="F1022" t="str">
            <v>SINAPI Jun/26</v>
          </cell>
        </row>
        <row r="1023">
          <cell r="A1023">
            <v>102746</v>
          </cell>
          <cell r="B1023" t="str">
            <v>BOCA PARA BUEIRO DUPLO TUBULAR D = 150 CM EM CONCRETO, ALAS COM ESCONSIDADE DE 0°, INCLUINDO FÔRMAS E MATERIAIS. AF_07/2021</v>
          </cell>
          <cell r="C1023" t="str">
            <v>UN</v>
          </cell>
          <cell r="D1023">
            <v>16370.36</v>
          </cell>
          <cell r="E1023" t="str">
            <v>Bocas para Bueiros</v>
          </cell>
          <cell r="F1023" t="str">
            <v>SINAPI Jun/26</v>
          </cell>
        </row>
        <row r="1024">
          <cell r="A1024">
            <v>102757</v>
          </cell>
          <cell r="B1024" t="str">
            <v>BOCA PARA BUEIRO DUPLO TUBULAR D = 150 CM EM CONCRETO, ALAS COM ESCONSIDADE DE 30°, INCLUINDO FÔRMAS E MATERIAIS. AF_07/2021</v>
          </cell>
          <cell r="C1024" t="str">
            <v>UN</v>
          </cell>
          <cell r="D1024">
            <v>28463.75</v>
          </cell>
          <cell r="E1024" t="str">
            <v>Bocas para Bueiros</v>
          </cell>
          <cell r="F1024" t="str">
            <v>SINAPI Jun/26</v>
          </cell>
        </row>
        <row r="1025">
          <cell r="A1025">
            <v>102784</v>
          </cell>
          <cell r="B1025" t="str">
            <v>BOCA PARA BUEIRO DUPLO TUBULAR D = 150 CM EM GABIÃO, ALAS COM ESCONSIDADE DE 45°, INCLUINDO FÔRMAS E MATERIAIS. AF_07/2021</v>
          </cell>
          <cell r="C1025" t="str">
            <v>UN</v>
          </cell>
          <cell r="D1025">
            <v>32981.699999999997</v>
          </cell>
          <cell r="E1025" t="str">
            <v>Bocas para Bueiros</v>
          </cell>
          <cell r="F1025" t="str">
            <v>SINAPI Jun/26</v>
          </cell>
        </row>
        <row r="1026">
          <cell r="A1026">
            <v>102779</v>
          </cell>
          <cell r="B1026" t="str">
            <v>BOCA PARA BUEIRO DUPLO TUBULAR D = 40 CM EM GABIÃO, ALAS COM ESCONSIDADE DE 45°, INCLUINDO FÔRMAS E MATERIAIS. AF_07/2021</v>
          </cell>
          <cell r="C1026" t="str">
            <v>UN</v>
          </cell>
          <cell r="D1026">
            <v>8752.86</v>
          </cell>
          <cell r="E1026" t="str">
            <v>Bocas para Bueiros</v>
          </cell>
          <cell r="F1026" t="str">
            <v>SINAPI Jun/26</v>
          </cell>
        </row>
        <row r="1027">
          <cell r="A1027">
            <v>102780</v>
          </cell>
          <cell r="B1027" t="str">
            <v>BOCA PARA BUEIRO DUPLO TUBULAR D = 60 CM EM GABIÃO, ALAS COM ESCONSIDADE DE 45°, INCLUINDO FÔRMAS E MATERIAIS. AF_07/2021</v>
          </cell>
          <cell r="C1027" t="str">
            <v>UN</v>
          </cell>
          <cell r="D1027">
            <v>10074.66</v>
          </cell>
          <cell r="E1027" t="str">
            <v>Bocas para Bueiros</v>
          </cell>
          <cell r="F1027" t="str">
            <v>SINAPI Jun/26</v>
          </cell>
        </row>
        <row r="1028">
          <cell r="A1028">
            <v>102743</v>
          </cell>
          <cell r="B1028" t="str">
            <v>BOCA PARA BUEIRO DUPLO TUBULAR D = 80 CM EM CONCRETO, ALAS COM ESCONSIDADE DE 0°, INCLUINDO FÔRMAS E MATERIAIS. AF_07/2021</v>
          </cell>
          <cell r="C1028" t="str">
            <v>UN</v>
          </cell>
          <cell r="D1028">
            <v>4536.58</v>
          </cell>
          <cell r="E1028" t="str">
            <v>Bocas para Bueiros</v>
          </cell>
          <cell r="F1028" t="str">
            <v>SINAPI Jun/26</v>
          </cell>
        </row>
        <row r="1029">
          <cell r="A1029">
            <v>102781</v>
          </cell>
          <cell r="B1029" t="str">
            <v>BOCA PARA BUEIRO DUPLO TUBULAR D = 80 CM EM GABIÃO, ALAS COM ESCONSIDADE DE 45°, INCLUINDO FÔRMAS E MATERIAIS. AF_07/2021</v>
          </cell>
          <cell r="C1029" t="str">
            <v>UN</v>
          </cell>
          <cell r="D1029">
            <v>14898.34</v>
          </cell>
          <cell r="E1029" t="str">
            <v>Bocas para Bueiros</v>
          </cell>
          <cell r="F1029" t="str">
            <v>SINAPI Jun/26</v>
          </cell>
        </row>
        <row r="1030">
          <cell r="A1030">
            <v>102761</v>
          </cell>
          <cell r="B1030" t="str">
            <v>BOCA PARA BUEIRO SIMPLES CELULAR 150 X 150 CM EM CONCRETO, ALAS COM ESCONSIDADE DE 30°, INCLUINDO FÔRMAS E MATERIAIS. AF_07/2021</v>
          </cell>
          <cell r="C1030" t="str">
            <v>UN</v>
          </cell>
          <cell r="D1030">
            <v>13063.05</v>
          </cell>
          <cell r="E1030" t="str">
            <v>Bocas para Bueiros</v>
          </cell>
          <cell r="F1030" t="str">
            <v>SINAPI Jun/26</v>
          </cell>
        </row>
        <row r="1031">
          <cell r="A1031">
            <v>102791</v>
          </cell>
          <cell r="B1031" t="str">
            <v>BOCA PARA BUEIRO SIMPLES CELULAR 150 X 150 CM EM GABIÃO, ALAS COM ESCONSIDADE DE 45°, INCLUINDO FÔRMAS E MATERIAIS. AF_07/2021</v>
          </cell>
          <cell r="C1031" t="str">
            <v>UN</v>
          </cell>
          <cell r="D1031">
            <v>31518.06</v>
          </cell>
          <cell r="E1031" t="str">
            <v>Bocas para Bueiros</v>
          </cell>
          <cell r="F1031" t="str">
            <v>SINAPI Jun/26</v>
          </cell>
        </row>
        <row r="1032">
          <cell r="A1032">
            <v>102762</v>
          </cell>
          <cell r="B1032" t="str">
            <v>BOCA PARA BUEIRO SIMPLES CELULAR 200 X 200 CM EM CONCRETO, ALAS COM ESCONSIDADE DE 30°, INCLUINDO FÔRMAS E MATERIAIS. AF_07/2021</v>
          </cell>
          <cell r="C1032" t="str">
            <v>UN</v>
          </cell>
          <cell r="D1032">
            <v>19976.64</v>
          </cell>
          <cell r="E1032" t="str">
            <v>Bocas para Bueiros</v>
          </cell>
          <cell r="F1032" t="str">
            <v>SINAPI Jun/26</v>
          </cell>
        </row>
        <row r="1033">
          <cell r="A1033">
            <v>102792</v>
          </cell>
          <cell r="B1033" t="str">
            <v>BOCA PARA BUEIRO SIMPLES CELULAR 200 X 200 CM EM GABIÃO, ALAS COM ESCONSIDADE DE 45°, INCLUINDO FÔRMAS E MATERIAIS. AF_07/2021</v>
          </cell>
          <cell r="C1033" t="str">
            <v>UN</v>
          </cell>
          <cell r="D1033">
            <v>50963.66</v>
          </cell>
          <cell r="E1033" t="str">
            <v>Bocas para Bueiros</v>
          </cell>
          <cell r="F1033" t="str">
            <v>SINAPI Jun/26</v>
          </cell>
        </row>
        <row r="1034">
          <cell r="A1034">
            <v>102763</v>
          </cell>
          <cell r="B1034" t="str">
            <v>BOCA PARA BUEIRO SIMPLES CELULAR 250 X 250 CM EM CONCRETO, ALAS COM ESCONSIDADE DE 30°, INCLUINDO FÔRMAS E MATERIAIS. AF_07/2021</v>
          </cell>
          <cell r="C1034" t="str">
            <v>UN</v>
          </cell>
          <cell r="D1034">
            <v>27629.31</v>
          </cell>
          <cell r="E1034" t="str">
            <v>Bocas para Bueiros</v>
          </cell>
          <cell r="F1034" t="str">
            <v>SINAPI Jun/26</v>
          </cell>
        </row>
        <row r="1035">
          <cell r="A1035">
            <v>102793</v>
          </cell>
          <cell r="B1035" t="str">
            <v>BOCA PARA BUEIRO SIMPLES CELULAR 250 X 250 CM EM GABIÃO, ALAS COM ESCONSIDADE DE 45°, INCLUINDO FÔRMAS E MATERIAIS. AF_07/2021</v>
          </cell>
          <cell r="C1035" t="str">
            <v>UN</v>
          </cell>
          <cell r="D1035">
            <v>68180.3</v>
          </cell>
          <cell r="E1035" t="str">
            <v>Bocas para Bueiros</v>
          </cell>
          <cell r="F1035" t="str">
            <v>SINAPI Jun/26</v>
          </cell>
        </row>
        <row r="1036">
          <cell r="A1036">
            <v>102764</v>
          </cell>
          <cell r="B1036" t="str">
            <v>BOCA PARA BUEIRO SIMPLES CELULAR 300 X 300 CM EM CONCRETO, ALAS COM ESCONSIDADE DE 30°, INCLUINDO FÔRMAS E MATERIAIS. AF_07/2021</v>
          </cell>
          <cell r="C1036" t="str">
            <v>UN</v>
          </cell>
          <cell r="D1036">
            <v>38573.53</v>
          </cell>
          <cell r="E1036" t="str">
            <v>Bocas para Bueiros</v>
          </cell>
          <cell r="F1036" t="str">
            <v>SINAPI Jun/26</v>
          </cell>
        </row>
        <row r="1037">
          <cell r="A1037">
            <v>102794</v>
          </cell>
          <cell r="B1037" t="str">
            <v>BOCA PARA BUEIRO SIMPLES CELULAR 300 X 300 CM EM GABIÃO, ALAS COM ESCONSIDADE DE 45°, INCLUINDO FÔRMAS E MATERIAIS. AF_07/2021</v>
          </cell>
          <cell r="C1037" t="str">
            <v>UN</v>
          </cell>
          <cell r="D1037">
            <v>97374.45</v>
          </cell>
          <cell r="E1037" t="str">
            <v>Bocas para Bueiros</v>
          </cell>
          <cell r="F1037" t="str">
            <v>SINAPI Jun/26</v>
          </cell>
        </row>
        <row r="1038">
          <cell r="A1038">
            <v>102740</v>
          </cell>
          <cell r="B1038" t="str">
            <v>BOCA PARA BUEIRO SIMPLES TUBULAR D = 100 CM EM CONCRETO, ALAS COM ESCONSIDADE DE 0°, INCLUINDO FÔRMAS E MATERIAIS. AF_07/2021</v>
          </cell>
          <cell r="C1038" t="str">
            <v>UN</v>
          </cell>
          <cell r="D1038">
            <v>5579.04</v>
          </cell>
          <cell r="E1038" t="str">
            <v>Bocas para Bueiros</v>
          </cell>
          <cell r="F1038" t="str">
            <v>SINAPI Jun/26</v>
          </cell>
        </row>
        <row r="1039">
          <cell r="A1039">
            <v>102752</v>
          </cell>
          <cell r="B1039" t="str">
            <v>BOCA PARA BUEIRO SIMPLES TUBULAR D = 100 CM EM CONCRETO, ALAS COM ESCONSIDADE DE 30°, INCLUINDO FÔRMAS E MATERIAIS. AF_07/2021</v>
          </cell>
          <cell r="C1039" t="str">
            <v>UN</v>
          </cell>
          <cell r="D1039">
            <v>7452.71</v>
          </cell>
          <cell r="E1039" t="str">
            <v>Bocas para Bueiros</v>
          </cell>
          <cell r="F1039" t="str">
            <v>SINAPI Jun/26</v>
          </cell>
        </row>
        <row r="1040">
          <cell r="A1040">
            <v>102776</v>
          </cell>
          <cell r="B1040" t="str">
            <v>BOCA PARA BUEIRO SIMPLES TUBULAR D = 100 CM EM GABIÃO, ALAS COM ESCONSIDADE DE 45°, INCLUINDO FÔRMAS E MATERIAIS. AF_07/2021</v>
          </cell>
          <cell r="C1040" t="str">
            <v>UN</v>
          </cell>
          <cell r="D1040">
            <v>13040.58</v>
          </cell>
          <cell r="E1040" t="str">
            <v>Bocas para Bueiros</v>
          </cell>
          <cell r="F1040" t="str">
            <v>SINAPI Jun/26</v>
          </cell>
        </row>
        <row r="1041">
          <cell r="A1041">
            <v>102741</v>
          </cell>
          <cell r="B1041" t="str">
            <v>BOCA PARA BUEIRO SIMPLES TUBULAR D = 120 CM EM CONCRETO, ALAS COM ESCONSIDADE DE 0°, INCLUINDO FÔRMAS E MATERIAIS. AF_07/2021</v>
          </cell>
          <cell r="C1041" t="str">
            <v>UN</v>
          </cell>
          <cell r="D1041">
            <v>7803.69</v>
          </cell>
          <cell r="E1041" t="str">
            <v>Bocas para Bueiros</v>
          </cell>
          <cell r="F1041" t="str">
            <v>SINAPI Jun/26</v>
          </cell>
        </row>
        <row r="1042">
          <cell r="A1042">
            <v>102753</v>
          </cell>
          <cell r="B1042" t="str">
            <v>BOCA PARA BUEIRO SIMPLES TUBULAR D = 120 CM EM CONCRETO, ALAS COM ESCONSIDADE DE 30°, INCLUINDO FÔRMAS E MATERIAIS. AF_07/2021</v>
          </cell>
          <cell r="C1042" t="str">
            <v>UN</v>
          </cell>
          <cell r="D1042">
            <v>10983.37</v>
          </cell>
          <cell r="E1042" t="str">
            <v>Bocas para Bueiros</v>
          </cell>
          <cell r="F1042" t="str">
            <v>SINAPI Jun/26</v>
          </cell>
        </row>
        <row r="1043">
          <cell r="A1043">
            <v>102777</v>
          </cell>
          <cell r="B1043" t="str">
            <v>BOCA PARA BUEIRO SIMPLES TUBULAR D = 120 CM EM GABIÃO, ALAS COM ESCONSIDADE DE 45°, INCLUINDO FÔRMAS E MATERIAIS. AF_07/2021</v>
          </cell>
          <cell r="C1043" t="str">
            <v>UN</v>
          </cell>
          <cell r="D1043">
            <v>19722.03</v>
          </cell>
          <cell r="E1043" t="str">
            <v>Bocas para Bueiros</v>
          </cell>
          <cell r="F1043" t="str">
            <v>SINAPI Jun/26</v>
          </cell>
        </row>
        <row r="1044">
          <cell r="A1044">
            <v>102742</v>
          </cell>
          <cell r="B1044" t="str">
            <v>BOCA PARA BUEIRO SIMPLES TUBULAR D = 150 CM EM CONCRETO, ALAS COM ESCONSIDADE DE 0°, INCLUINDO FÔRMAS E MATERIAIS. AF_07/2021</v>
          </cell>
          <cell r="C1044" t="str">
            <v>UN</v>
          </cell>
          <cell r="D1044">
            <v>13466.42</v>
          </cell>
          <cell r="E1044" t="str">
            <v>Bocas para Bueiros</v>
          </cell>
          <cell r="F1044" t="str">
            <v>SINAPI Jun/26</v>
          </cell>
        </row>
        <row r="1045">
          <cell r="A1045">
            <v>102754</v>
          </cell>
          <cell r="B1045" t="str">
            <v>BOCA PARA BUEIRO SIMPLES TUBULAR D = 150 CM EM CONCRETO, ALAS COM ESCONSIDADE DE 30°, INCLUINDO FÔRMAS E MATERIAIS. AF_07/2021</v>
          </cell>
          <cell r="C1045" t="str">
            <v>UN</v>
          </cell>
          <cell r="D1045">
            <v>20801.84</v>
          </cell>
          <cell r="E1045" t="str">
            <v>Bocas para Bueiros</v>
          </cell>
          <cell r="F1045" t="str">
            <v>SINAPI Jun/26</v>
          </cell>
        </row>
        <row r="1046">
          <cell r="A1046">
            <v>102778</v>
          </cell>
          <cell r="B1046" t="str">
            <v>BOCA PARA BUEIRO SIMPLES TUBULAR D = 150 CM EM GABIÃO, ALAS COM ESCONSIDADE DE 45°, INCLUINDO FÔRMAS E MATERIAIS. AF_07/2021</v>
          </cell>
          <cell r="C1046" t="str">
            <v>UN</v>
          </cell>
          <cell r="D1046">
            <v>28561.81</v>
          </cell>
          <cell r="E1046" t="str">
            <v>Bocas para Bueiros</v>
          </cell>
          <cell r="F1046" t="str">
            <v>SINAPI Jun/26</v>
          </cell>
        </row>
        <row r="1047">
          <cell r="A1047">
            <v>102737</v>
          </cell>
          <cell r="B1047" t="str">
            <v>BOCA PARA BUEIRO SIMPLES TUBULAR D = 40 CM EM CONCRETO, ALAS COM ESCONSIDADE DE 0°, INCLUINDO FÔRMAS E MATERIAIS. AF_07/2021</v>
          </cell>
          <cell r="C1047" t="str">
            <v>UN</v>
          </cell>
          <cell r="D1047">
            <v>1101.5899999999999</v>
          </cell>
          <cell r="E1047" t="str">
            <v>Bocas para Bueiros</v>
          </cell>
          <cell r="F1047" t="str">
            <v>SINAPI Jun/26</v>
          </cell>
        </row>
        <row r="1048">
          <cell r="A1048">
            <v>102773</v>
          </cell>
          <cell r="B1048" t="str">
            <v>BOCA PARA BUEIRO SIMPLES TUBULAR D = 40 CM EM GABIÃO, ALAS COM ESCONSIDADE DE 45°, INCLUINDO FÔRMAS E MATERIAIS. AF_07/2021</v>
          </cell>
          <cell r="C1048" t="str">
            <v>UN</v>
          </cell>
          <cell r="D1048">
            <v>8752.86</v>
          </cell>
          <cell r="E1048" t="str">
            <v>Bocas para Bueiros</v>
          </cell>
          <cell r="F1048" t="str">
            <v>SINAPI Jun/26</v>
          </cell>
        </row>
        <row r="1049">
          <cell r="A1049">
            <v>102738</v>
          </cell>
          <cell r="B1049" t="str">
            <v>BOCA PARA BUEIRO SIMPLES TUBULAR D = 60 CM EM CONCRETO, ALAS COM ESCONSIDADE DE 0°, INCLUINDO FÔRMAS E MATERIAIS. AF_07/2021</v>
          </cell>
          <cell r="C1049" t="str">
            <v>UN</v>
          </cell>
          <cell r="D1049">
            <v>2240.91</v>
          </cell>
          <cell r="E1049" t="str">
            <v>Bocas para Bueiros</v>
          </cell>
          <cell r="F1049" t="str">
            <v>SINAPI Jun/26</v>
          </cell>
        </row>
        <row r="1050">
          <cell r="A1050">
            <v>102750</v>
          </cell>
          <cell r="B1050" t="str">
            <v>BOCA PARA BUEIRO SIMPLES TUBULAR D = 60 CM EM CONCRETO, ALAS COM ESCONSIDADE DE 30°, INCLUINDO FÔRMAS E MATERIAIS. AF_07/2021</v>
          </cell>
          <cell r="C1050" t="str">
            <v>UN</v>
          </cell>
          <cell r="D1050">
            <v>2725.61</v>
          </cell>
          <cell r="E1050" t="str">
            <v>Bocas para Bueiros</v>
          </cell>
          <cell r="F1050" t="str">
            <v>SINAPI Jun/26</v>
          </cell>
        </row>
        <row r="1051">
          <cell r="A1051">
            <v>102774</v>
          </cell>
          <cell r="B1051" t="str">
            <v>BOCA PARA BUEIRO SIMPLES TUBULAR D = 60 CM EM GABIÃO, ALAS COM ESCONSIDADE DE 45°, INCLUINDO FÔRMAS E MATERIAIS. AF_07/2021</v>
          </cell>
          <cell r="C1051" t="str">
            <v>UN</v>
          </cell>
          <cell r="D1051">
            <v>8752.86</v>
          </cell>
          <cell r="E1051" t="str">
            <v>Bocas para Bueiros</v>
          </cell>
          <cell r="F1051" t="str">
            <v>SINAPI Jun/26</v>
          </cell>
        </row>
        <row r="1052">
          <cell r="A1052">
            <v>102739</v>
          </cell>
          <cell r="B1052" t="str">
            <v>BOCA PARA BUEIRO SIMPLES TUBULAR D = 80 CM EM CONCRETO, ALAS COM ESCONSIDADE DE 0°, INCLUINDO FÔRMAS E MATERIAIS. AF_07/2021</v>
          </cell>
          <cell r="C1052" t="str">
            <v>UN</v>
          </cell>
          <cell r="D1052">
            <v>3736.38</v>
          </cell>
          <cell r="E1052" t="str">
            <v>Bocas para Bueiros</v>
          </cell>
          <cell r="F1052" t="str">
            <v>SINAPI Jun/26</v>
          </cell>
        </row>
        <row r="1053">
          <cell r="A1053">
            <v>102751</v>
          </cell>
          <cell r="B1053" t="str">
            <v>BOCA PARA BUEIRO SIMPLES TUBULAR D = 80 CM EM CONCRETO, ALAS COM ESCONSIDADE DE 30°, INCLUINDO FÔRMAS E MATERIAIS. AF_07/2021</v>
          </cell>
          <cell r="C1053" t="str">
            <v>UN</v>
          </cell>
          <cell r="D1053">
            <v>4702.0200000000004</v>
          </cell>
          <cell r="E1053" t="str">
            <v>Bocas para Bueiros</v>
          </cell>
          <cell r="F1053" t="str">
            <v>SINAPI Jun/26</v>
          </cell>
        </row>
        <row r="1054">
          <cell r="A1054">
            <v>102775</v>
          </cell>
          <cell r="B1054" t="str">
            <v>BOCA PARA BUEIRO SIMPLES TUBULAR D = 80 CM EM GABIÃO, ALAS COM ESCONSIDADE DE 45°, INCLUINDO FÔRMAS E MATERIAIS. AF_07/2021</v>
          </cell>
          <cell r="C1054" t="str">
            <v>UN</v>
          </cell>
          <cell r="D1054">
            <v>13040.58</v>
          </cell>
          <cell r="E1054" t="str">
            <v>Bocas para Bueiros</v>
          </cell>
          <cell r="F1054" t="str">
            <v>SINAPI Jun/26</v>
          </cell>
        </row>
        <row r="1055">
          <cell r="A1055">
            <v>102769</v>
          </cell>
          <cell r="B1055" t="str">
            <v>BOCA PARA BUEIRO TRIPLO CELULAR 150 X 150 CM EM CONCRETO, ALAS COM ESCONSIDADE DE 30°, INCLUINDO FÔRMAS E MATERIAIS. AF_07/2021</v>
          </cell>
          <cell r="C1055" t="str">
            <v>UN</v>
          </cell>
          <cell r="D1055">
            <v>18869.39</v>
          </cell>
          <cell r="E1055" t="str">
            <v>Bocas para Bueiros</v>
          </cell>
          <cell r="F1055" t="str">
            <v>SINAPI Jun/26</v>
          </cell>
        </row>
        <row r="1056">
          <cell r="A1056">
            <v>102799</v>
          </cell>
          <cell r="B1056" t="str">
            <v>BOCA PARA BUEIRO TRIPLO CELULAR 150 X 150 CM EM GABIÃO, ALAS COM ESCONSIDADE DE 45°, INCLUINDO FÔRMAS E MATERIAIS. AF_07/2021</v>
          </cell>
          <cell r="C1056" t="str">
            <v>UN</v>
          </cell>
          <cell r="D1056">
            <v>34372.54</v>
          </cell>
          <cell r="E1056" t="str">
            <v>Bocas para Bueiros</v>
          </cell>
          <cell r="F1056" t="str">
            <v>SINAPI Jun/26</v>
          </cell>
        </row>
        <row r="1057">
          <cell r="A1057">
            <v>102770</v>
          </cell>
          <cell r="B1057" t="str">
            <v>BOCA PARA BUEIRO TRIPLO CELULAR 200 X 200 CM EM CONCRETO, ALAS COM ESCONSIDADE DE 30°, INCLUINDO FÔRMAS E MATERIAIS. AF_07/2021</v>
          </cell>
          <cell r="C1057" t="str">
            <v>UN</v>
          </cell>
          <cell r="D1057">
            <v>28726.12</v>
          </cell>
          <cell r="E1057" t="str">
            <v>Bocas para Bueiros</v>
          </cell>
          <cell r="F1057" t="str">
            <v>SINAPI Jun/26</v>
          </cell>
        </row>
        <row r="1058">
          <cell r="A1058">
            <v>102800</v>
          </cell>
          <cell r="B1058" t="str">
            <v>BOCA PARA BUEIRO TRIPLO CELULAR 200 X 200 CM EM GABIÃO, ALAS COM ESCONSIDADE DE 45°, INCLUINDO FÔRMAS E MATERIAIS. AF_07/2021</v>
          </cell>
          <cell r="C1058" t="str">
            <v>UN</v>
          </cell>
          <cell r="D1058">
            <v>59221.95</v>
          </cell>
          <cell r="E1058" t="str">
            <v>Bocas para Bueiros</v>
          </cell>
          <cell r="F1058" t="str">
            <v>SINAPI Jun/26</v>
          </cell>
        </row>
        <row r="1059">
          <cell r="A1059">
            <v>102771</v>
          </cell>
          <cell r="B1059" t="str">
            <v>BOCA PARA BUEIRO TRIPLO CELULAR 250 X 250 CM EM CONCRETO, ALAS COM ESCONSIDADE DE 30°, INCLUINDO FÔRMAS E MATERIAIS. AF_07/2021</v>
          </cell>
          <cell r="C1059" t="str">
            <v>UN</v>
          </cell>
          <cell r="D1059">
            <v>39907.51</v>
          </cell>
          <cell r="E1059" t="str">
            <v>Bocas para Bueiros</v>
          </cell>
          <cell r="F1059" t="str">
            <v>SINAPI Jun/26</v>
          </cell>
        </row>
        <row r="1060">
          <cell r="A1060">
            <v>102801</v>
          </cell>
          <cell r="B1060" t="str">
            <v>BOCA PARA BUEIRO TRIPLO CELULAR 250 X 250 CM EM GABIÃO, ALAS COM ESCONSIDADE DE 45°, INCLUINDO FÔRMAS E MATERIAIS. AF_07/2021</v>
          </cell>
          <cell r="C1060" t="str">
            <v>UN</v>
          </cell>
          <cell r="D1060">
            <v>82667.58</v>
          </cell>
          <cell r="E1060" t="str">
            <v>Bocas para Bueiros</v>
          </cell>
          <cell r="F1060" t="str">
            <v>SINAPI Jun/26</v>
          </cell>
        </row>
        <row r="1061">
          <cell r="A1061">
            <v>102772</v>
          </cell>
          <cell r="B1061" t="str">
            <v>BOCA PARA BUEIRO TRIPLO CELULAR 300 X 300 CM EM CONCRETO, ALAS COM ESCONSIDADE DE 30°, INCLUINDO FÔRMAS E MATERIAIS. AF_07/2021</v>
          </cell>
          <cell r="C1061" t="str">
            <v>UN</v>
          </cell>
          <cell r="D1061">
            <v>55446.36</v>
          </cell>
          <cell r="E1061" t="str">
            <v>Bocas para Bueiros</v>
          </cell>
          <cell r="F1061" t="str">
            <v>SINAPI Jun/26</v>
          </cell>
        </row>
        <row r="1062">
          <cell r="A1062">
            <v>102802</v>
          </cell>
          <cell r="B1062" t="str">
            <v>BOCA PARA BUEIRO TRIPLO CELULAR 300 X 300 CM EM GABIÃO, ALAS COM ESCONSIDADE DE 45°, INCLUINDO FÔRMAS E MATERIAIS. AF_07/2021</v>
          </cell>
          <cell r="C1062" t="str">
            <v>UN</v>
          </cell>
          <cell r="D1062">
            <v>99021.13</v>
          </cell>
          <cell r="E1062" t="str">
            <v>Bocas para Bueiros</v>
          </cell>
          <cell r="F1062" t="str">
            <v>SINAPI Jun/26</v>
          </cell>
        </row>
        <row r="1063">
          <cell r="A1063">
            <v>102747</v>
          </cell>
          <cell r="B1063" t="str">
            <v>BOCA PARA BUEIRO TRIPLO TUBULAR D = 100 CM EM CONCRETO, ALAS COM ESCONSIDADE DE 0°, INCLUINDO FÔRMAS E MATERIAIS. AF_07/2021</v>
          </cell>
          <cell r="C1063" t="str">
            <v>UN</v>
          </cell>
          <cell r="D1063">
            <v>8398.08</v>
          </cell>
          <cell r="E1063" t="str">
            <v>Bocas para Bueiros</v>
          </cell>
          <cell r="F1063" t="str">
            <v>SINAPI Jun/26</v>
          </cell>
        </row>
        <row r="1064">
          <cell r="A1064">
            <v>102758</v>
          </cell>
          <cell r="B1064" t="str">
            <v>BOCA PARA BUEIRO TRIPLO TUBULAR D = 100 CM EM CONCRETO, ALAS COM ESCONSIDADE DE 30°, INCLUINDO FÔRMAS E MATERIAIS. AF_07/2021</v>
          </cell>
          <cell r="C1064" t="str">
            <v>UN</v>
          </cell>
          <cell r="D1064">
            <v>13340.12</v>
          </cell>
          <cell r="E1064" t="str">
            <v>Bocas para Bueiros</v>
          </cell>
          <cell r="F1064" t="str">
            <v>SINAPI Jun/26</v>
          </cell>
        </row>
        <row r="1065">
          <cell r="A1065">
            <v>102788</v>
          </cell>
          <cell r="B1065" t="str">
            <v>BOCA PARA BUEIRO TRIPLO TUBULAR D = 100 CM EM GABIÃO, ALAS COM ESCONSIDADE DE 45°, INCLUINDO FÔRMAS E MATERIAIS. AF_07/2021</v>
          </cell>
          <cell r="C1065" t="str">
            <v>UN</v>
          </cell>
          <cell r="D1065">
            <v>17931.55</v>
          </cell>
          <cell r="E1065" t="str">
            <v>Bocas para Bueiros</v>
          </cell>
          <cell r="F1065" t="str">
            <v>SINAPI Jun/26</v>
          </cell>
        </row>
        <row r="1066">
          <cell r="A1066">
            <v>102748</v>
          </cell>
          <cell r="B1066" t="str">
            <v>BOCA PARA BUEIRO TRIPLO TUBULAR D = 120 CM EM CONCRETO, ALAS COM ESCONSIDADE DE 0°, INCLUINDO FÔRMAS E MATERIAIS. AF_07/2021</v>
          </cell>
          <cell r="C1066" t="str">
            <v>UN</v>
          </cell>
          <cell r="D1066">
            <v>11710.3</v>
          </cell>
          <cell r="E1066" t="str">
            <v>Bocas para Bueiros</v>
          </cell>
          <cell r="F1066" t="str">
            <v>SINAPI Jun/26</v>
          </cell>
        </row>
        <row r="1067">
          <cell r="A1067">
            <v>102759</v>
          </cell>
          <cell r="B1067" t="str">
            <v>BOCA PARA BUEIRO TRIPLO TUBULAR D = 120 CM EM CONCRETO, ALAS COM ESCONSIDADE DE 30°, INCLUINDO FÔRMAS E MATERIAIS. AF_07/2021</v>
          </cell>
          <cell r="C1067" t="str">
            <v>UN</v>
          </cell>
          <cell r="D1067">
            <v>19754.64</v>
          </cell>
          <cell r="E1067" t="str">
            <v>Bocas para Bueiros</v>
          </cell>
          <cell r="F1067" t="str">
            <v>SINAPI Jun/26</v>
          </cell>
        </row>
        <row r="1068">
          <cell r="A1068">
            <v>102789</v>
          </cell>
          <cell r="B1068" t="str">
            <v>BOCA PARA BUEIRO TRIPLO TUBULAR D = 120 CM EM GABIÃO, ALAS COM ESCONSIDADE DE 45°, INCLUINDO FÔRMAS E MATERIAIS. AF_07/2021</v>
          </cell>
          <cell r="C1068" t="str">
            <v>UN</v>
          </cell>
          <cell r="D1068">
            <v>23534.74</v>
          </cell>
          <cell r="E1068" t="str">
            <v>Bocas para Bueiros</v>
          </cell>
          <cell r="F1068" t="str">
            <v>SINAPI Jun/26</v>
          </cell>
        </row>
        <row r="1069">
          <cell r="A1069">
            <v>102749</v>
          </cell>
          <cell r="B1069" t="str">
            <v>BOCA PARA BUEIRO TRIPLO TUBULAR D = 150 CM EM CONCRETO, ALAS COM ESCONSIDADE DE 0°, INCLUINDO FÔRMAS E MATERIAIS. AF_07/2021</v>
          </cell>
          <cell r="C1069" t="str">
            <v>UN</v>
          </cell>
          <cell r="D1069">
            <v>20035.16</v>
          </cell>
          <cell r="E1069" t="str">
            <v>Bocas para Bueiros</v>
          </cell>
          <cell r="F1069" t="str">
            <v>SINAPI Jun/26</v>
          </cell>
        </row>
        <row r="1070">
          <cell r="A1070">
            <v>102760</v>
          </cell>
          <cell r="B1070" t="str">
            <v>BOCA PARA BUEIRO TRIPLO TUBULAR D = 150 CM EM CONCRETO, ALAS COM ESCONSIDADE DE 30°, INCLUINDO FÔRMAS E MATERIAIS. AF_07/2021</v>
          </cell>
          <cell r="C1070" t="str">
            <v>UN</v>
          </cell>
          <cell r="D1070">
            <v>36274.93</v>
          </cell>
          <cell r="E1070" t="str">
            <v>Bocas para Bueiros</v>
          </cell>
          <cell r="F1070" t="str">
            <v>SINAPI Jun/26</v>
          </cell>
        </row>
        <row r="1071">
          <cell r="A1071">
            <v>102790</v>
          </cell>
          <cell r="B1071" t="str">
            <v>BOCA PARA BUEIRO TRIPLO TUBULAR D = 150 CM EM GABIÃO, ALAS COM ESCONSIDADE DE 45°, INCLUINDO FÔRMAS E MATERIAIS. AF_07/2021</v>
          </cell>
          <cell r="C1071" t="str">
            <v>UN</v>
          </cell>
          <cell r="D1071">
            <v>38376.339999999997</v>
          </cell>
          <cell r="E1071" t="str">
            <v>Bocas para Bueiros</v>
          </cell>
          <cell r="F1071" t="str">
            <v>SINAPI Jun/26</v>
          </cell>
        </row>
        <row r="1072">
          <cell r="A1072">
            <v>102785</v>
          </cell>
          <cell r="B1072" t="str">
            <v>BOCA PARA BUEIRO TRIPLO TUBULAR D = 40 CM EM GABIÃO, ALAS COM ESCONSIDADE DE 45°, INCLUINDO FÔRMAS E MATERIAIS. AF_07/2021</v>
          </cell>
          <cell r="C1072" t="str">
            <v>UN</v>
          </cell>
          <cell r="D1072">
            <v>10074.66</v>
          </cell>
          <cell r="E1072" t="str">
            <v>Bocas para Bueiros</v>
          </cell>
          <cell r="F1072" t="str">
            <v>SINAPI Jun/26</v>
          </cell>
        </row>
        <row r="1073">
          <cell r="A1073">
            <v>102786</v>
          </cell>
          <cell r="B1073" t="str">
            <v>BOCA PARA BUEIRO TRIPLO TUBULAR D = 60 CM EM GABIÃO, ALAS COM ESCONSIDADE DE 45°, INCLUINDO FÔRMAS E MATERIAIS. AF_07/2021</v>
          </cell>
          <cell r="C1073" t="str">
            <v>UN</v>
          </cell>
          <cell r="D1073">
            <v>11084.54</v>
          </cell>
          <cell r="E1073" t="str">
            <v>Bocas para Bueiros</v>
          </cell>
          <cell r="F1073" t="str">
            <v>SINAPI Jun/26</v>
          </cell>
        </row>
        <row r="1074">
          <cell r="A1074">
            <v>102787</v>
          </cell>
          <cell r="B1074" t="str">
            <v>BOCA PARA BUEIRO TRIPLO TUBULAR D = 80 CM EM GABIÃO, ALAS COM ESCONSIDADE DE 45°, INCLUINDO FÔRMAS E MATERIAIS. AF_07/2021</v>
          </cell>
          <cell r="C1074" t="str">
            <v>UN</v>
          </cell>
          <cell r="D1074">
            <v>16444.189999999999</v>
          </cell>
          <cell r="E1074" t="str">
            <v>Bocas para Bueiros</v>
          </cell>
          <cell r="F1074" t="str">
            <v>SINAPI Jun/26</v>
          </cell>
        </row>
        <row r="1075">
          <cell r="A1075">
            <v>102736</v>
          </cell>
          <cell r="B1075" t="str">
            <v>CONCRETAGEM DE BOCA PARA BUEIRO, FCK = 20 MPA, COM USO DE BOMBA - LANÇAMENTO, ADENSAMENTO E ACABAMENTO. AF_07/2021</v>
          </cell>
          <cell r="C1075" t="str">
            <v>M3</v>
          </cell>
          <cell r="D1075">
            <v>627.91</v>
          </cell>
          <cell r="E1075" t="str">
            <v>Bocas para Bueiros</v>
          </cell>
          <cell r="F1075" t="str">
            <v>SINAPI Jun/26</v>
          </cell>
        </row>
        <row r="1076">
          <cell r="A1076">
            <v>102727</v>
          </cell>
          <cell r="B1076" t="str">
            <v>FABRICAÇÃO, MONTAGEM E DESMONTAGEM DE FÔRMA PARA BOCA PARA BUEIRO, EM CHAPA DE MADEIRA COMPENSADA RESINADA, E = 17 MM, 2 UTILIZAÇÕES. AF_07/2021</v>
          </cell>
          <cell r="C1076" t="str">
            <v>M2</v>
          </cell>
          <cell r="D1076">
            <v>107.46</v>
          </cell>
          <cell r="E1076" t="str">
            <v>Bocas para Bueiros</v>
          </cell>
          <cell r="F1076" t="str">
            <v>SINAPI Jun/26</v>
          </cell>
        </row>
        <row r="1077">
          <cell r="A1077">
            <v>102111</v>
          </cell>
          <cell r="B1077" t="str">
            <v>BOMBA CENTRÍFUGA, MONOFÁSICA, 0,5 CV OU 0,49 HP, HM 6 A 20 M, Q 1,2 A 8,3 M3/H - FORNECIMENTO E INSTALAÇÃO. AF_11/2025_PS</v>
          </cell>
          <cell r="C1077" t="str">
            <v>UN</v>
          </cell>
          <cell r="D1077">
            <v>999.69</v>
          </cell>
          <cell r="E1077" t="str">
            <v>Bombas Hidráulicas - Centrífugas, Horizontais e Submersíveis</v>
          </cell>
          <cell r="F1077" t="str">
            <v>SINAPI Jun/26</v>
          </cell>
        </row>
        <row r="1078">
          <cell r="A1078">
            <v>102113</v>
          </cell>
          <cell r="B1078" t="str">
            <v>BOMBA CENTRÍFUGA, TRIFÁSICA, 1,0 CV OU 0,99 HP, HM 14 A 40 M, Q 0,6 A 8,4 M3/H - FORNECIMENTO E INSTALAÇÃO. AF_11/2025_PS</v>
          </cell>
          <cell r="C1078" t="str">
            <v>UN</v>
          </cell>
          <cell r="D1078">
            <v>1491.03</v>
          </cell>
          <cell r="E1078" t="str">
            <v>Bombas Hidráulicas - Centrífugas, Horizontais e Submersíveis</v>
          </cell>
          <cell r="F1078" t="str">
            <v>SINAPI Jun/26</v>
          </cell>
        </row>
        <row r="1079">
          <cell r="A1079">
            <v>102116</v>
          </cell>
          <cell r="B1079" t="str">
            <v>BOMBA CENTRÍFUGA, TRIFÁSICA, 1,5 CV OU 1,48 HP, HM 10 A 24 M, Q 6,1 A 21,9 M3/H - FORNECIMENTO E INSTALAÇÃO. AF_11/2025_PS</v>
          </cell>
          <cell r="C1079" t="str">
            <v>UN</v>
          </cell>
          <cell r="D1079">
            <v>1583.21</v>
          </cell>
          <cell r="E1079" t="str">
            <v>Bombas Hidráulicas - Centrífugas, Horizontais e Submersíveis</v>
          </cell>
          <cell r="F1079" t="str">
            <v>SINAPI Jun/26</v>
          </cell>
        </row>
        <row r="1080">
          <cell r="A1080">
            <v>102132</v>
          </cell>
          <cell r="B1080" t="str">
            <v>BOMBA CENTRÍFUGA, TRIFÁSICA, 1,5 CV OU 1,48 HP, HM 10 A 24 M, Q 6,1 A 21,9 M3/H, 2 UNIDADES, INCLUSO QUADRO ELÉTRICO - FORNECIMENTO E INSTALAÇÃO. AF_11/2025</v>
          </cell>
          <cell r="C1080" t="str">
            <v>UN</v>
          </cell>
          <cell r="D1080">
            <v>0</v>
          </cell>
          <cell r="E1080" t="str">
            <v>Bombas Hidráulicas - Centrífugas, Horizontais e Submersíveis</v>
          </cell>
          <cell r="F1080" t="str">
            <v>SINAPI Jun/26</v>
          </cell>
        </row>
        <row r="1081">
          <cell r="A1081">
            <v>102115</v>
          </cell>
          <cell r="B1081" t="str">
            <v>BOMBA CENTRÍFUGA, TRIFÁSICA, 1,5 CV OU 1,48 HP, HM 10 A 70 M, Q 1,8 A 5,3 M3/H - FORNECIMENTO E INSTALAÇÃO. AF_11/2025_PS</v>
          </cell>
          <cell r="C1081" t="str">
            <v>UN</v>
          </cell>
          <cell r="D1081">
            <v>2428.39</v>
          </cell>
          <cell r="E1081" t="str">
            <v>Bombas Hidráulicas - Centrífugas, Horizontais e Submersíveis</v>
          </cell>
          <cell r="F1081" t="str">
            <v>SINAPI Jun/26</v>
          </cell>
        </row>
        <row r="1082">
          <cell r="A1082">
            <v>102122</v>
          </cell>
          <cell r="B1082" t="str">
            <v>BOMBA CENTRÍFUGA, TRIFÁSICA, 10 CV OU 9,86 HP, HM 85 A 140 M, Q 4,2 A 14,9 M3/H - FORNECIMENTO E INSTALAÇÃO. AF_11/2025_PS</v>
          </cell>
          <cell r="C1082" t="str">
            <v>UN</v>
          </cell>
          <cell r="D1082">
            <v>6684.35</v>
          </cell>
          <cell r="E1082" t="str">
            <v>Bombas Hidráulicas - Centrífugas, Horizontais e Submersíveis</v>
          </cell>
          <cell r="F1082" t="str">
            <v>SINAPI Jun/26</v>
          </cell>
        </row>
        <row r="1083">
          <cell r="A1083">
            <v>102118</v>
          </cell>
          <cell r="B1083" t="str">
            <v>BOMBA CENTRÍFUGA, TRIFÁSICA, 3 CV OU 2,96 HP, HM 34 A 40 M, Q 8,6 A 14,8 M3/H - FORNECIMENTO E INSTALAÇÃO. AF_11/2025_PS</v>
          </cell>
          <cell r="C1083" t="str">
            <v>UN</v>
          </cell>
          <cell r="D1083">
            <v>2095.1</v>
          </cell>
          <cell r="E1083" t="str">
            <v>Bombas Hidráulicas - Centrífugas, Horizontais e Submersíveis</v>
          </cell>
          <cell r="F1083" t="str">
            <v>SINAPI Jun/26</v>
          </cell>
        </row>
        <row r="1084">
          <cell r="A1084">
            <v>102133</v>
          </cell>
          <cell r="B1084" t="str">
            <v>BOMBA CENTRÍFUGA, TRIFÁSICA, 3 CV OU 2,96 HP, HM 34 A 40 M, Q 8,6 A 14,8 M3/H, 2 UNIDADES, INCLUSO QUADRO ELÉTRICO - FORNECIMENTO E INSTALAÇÃO. AF_11/2025</v>
          </cell>
          <cell r="C1084" t="str">
            <v>UN</v>
          </cell>
          <cell r="D1084">
            <v>0</v>
          </cell>
          <cell r="E1084" t="str">
            <v>Bombas Hidráulicas - Centrífugas, Horizontais e Submersíveis</v>
          </cell>
          <cell r="F1084" t="str">
            <v>SINAPI Jun/26</v>
          </cell>
        </row>
        <row r="1085">
          <cell r="A1085">
            <v>102126</v>
          </cell>
          <cell r="B1085" t="str">
            <v>BOMBA SUBMERSÍVEL, TRIFÁSICA, 3,80 CV OU 3,75 HP, HM 5 A 25,5 M, Q 3,6 A 61,2 M3/H - FORNECIMENTO E INSTALAÇÃO. AF_11/2025</v>
          </cell>
          <cell r="C1085" t="str">
            <v>UN</v>
          </cell>
          <cell r="D1085">
            <v>11125.96</v>
          </cell>
          <cell r="E1085" t="str">
            <v>Bombas Hidráulicas - Centrífugas, Horizontais e Submersíveis</v>
          </cell>
          <cell r="F1085" t="str">
            <v>SINAPI Jun/26</v>
          </cell>
        </row>
        <row r="1086">
          <cell r="A1086">
            <v>102137</v>
          </cell>
          <cell r="B1086" t="str">
            <v>CHAVE DE BOIA AUTOMÁTICA SUPERIOR/INFERIOR 15A/250V - FORNECIMENTO E INSTALAÇÃO. AF_11/2025</v>
          </cell>
          <cell r="C1086" t="str">
            <v>UN</v>
          </cell>
          <cell r="D1086">
            <v>164.6</v>
          </cell>
          <cell r="E1086" t="str">
            <v>Bombas Hidráulicas - Centrífugas, Horizontais e Submersíveis</v>
          </cell>
          <cell r="F1086" t="str">
            <v>SINAPI Jun/26</v>
          </cell>
        </row>
        <row r="1087">
          <cell r="A1087">
            <v>106258</v>
          </cell>
          <cell r="B1087" t="str">
            <v>CONJUNTO FLUTUANTE DE SUCÇÃO DE 1", TECHNIK OU EQUIVALENTE - FORNECIMENTO E INSTALAÇÃO. AF_11/2025</v>
          </cell>
          <cell r="C1087" t="str">
            <v>UN</v>
          </cell>
          <cell r="D1087">
            <v>0</v>
          </cell>
          <cell r="E1087" t="str">
            <v>Bombas Hidráulicas - Centrífugas, Horizontais e Submersíveis</v>
          </cell>
          <cell r="F1087" t="str">
            <v>SINAPI Jun/26</v>
          </cell>
        </row>
        <row r="1088">
          <cell r="A1088">
            <v>102112</v>
          </cell>
          <cell r="B1088" t="str">
            <v>INSTALAÇÃO DE BOMBA CENTRÍFUGA, MONOFÁSICA, 0,5 CV OU 0,49 HP, HM 6 A 20 M, Q 1,2 A 8,3 M3/H (SEM FORNECIMENTO). AF_11/2025_PS</v>
          </cell>
          <cell r="C1088" t="str">
            <v>UN</v>
          </cell>
          <cell r="D1088">
            <v>290.45999999999998</v>
          </cell>
          <cell r="E1088" t="str">
            <v>Bombas Hidráulicas - Centrífugas, Horizontais e Submersíveis</v>
          </cell>
          <cell r="F1088" t="str">
            <v>SINAPI Jun/26</v>
          </cell>
        </row>
        <row r="1089">
          <cell r="A1089">
            <v>102114</v>
          </cell>
          <cell r="B1089" t="str">
            <v>INSTALAÇÃO DE BOMBA CENTRÍFUGA, TRIFÁSICA, 1,0 CV OU 0,99 HP, HM 14 A 40 M, Q 0,6 A 8,4 M3/H (SEM FORNECIMENTO). AF_11/2025_PS</v>
          </cell>
          <cell r="C1089" t="str">
            <v>UN</v>
          </cell>
          <cell r="D1089">
            <v>295.5</v>
          </cell>
          <cell r="E1089" t="str">
            <v>Bombas Hidráulicas - Centrífugas, Horizontais e Submersíveis</v>
          </cell>
          <cell r="F1089" t="str">
            <v>SINAPI Jun/26</v>
          </cell>
        </row>
        <row r="1090">
          <cell r="A1090">
            <v>102117</v>
          </cell>
          <cell r="B1090" t="str">
            <v>INSTALAÇÃO DE BOMBA CENTRÍFUGA, TRIFÁSICA, 1,5 CV OU 1,48 HP (SEM FORNECIMENTO). AF_11/2025_PS</v>
          </cell>
          <cell r="C1090" t="str">
            <v>UN</v>
          </cell>
          <cell r="D1090">
            <v>301.60000000000002</v>
          </cell>
          <cell r="E1090" t="str">
            <v>Bombas Hidráulicas - Centrífugas, Horizontais e Submersíveis</v>
          </cell>
          <cell r="F1090" t="str">
            <v>SINAPI Jun/26</v>
          </cell>
        </row>
        <row r="1091">
          <cell r="A1091">
            <v>102123</v>
          </cell>
          <cell r="B1091" t="str">
            <v>INSTALAÇÃO DE BOMBA CENTRÍFUGA, TRIFÁSICA, 10 CV OU 9,86 HP, HM 85 A 140 M, Q 4,2 A 14,9 M3/H (SEM FORNECIMENTO). AF_11/2025_PS</v>
          </cell>
          <cell r="C1091" t="str">
            <v>UN</v>
          </cell>
          <cell r="D1091">
            <v>377.47</v>
          </cell>
          <cell r="E1091" t="str">
            <v>Bombas Hidráulicas - Centrífugas, Horizontais e Submersíveis</v>
          </cell>
          <cell r="F1091" t="str">
            <v>SINAPI Jun/26</v>
          </cell>
        </row>
        <row r="1092">
          <cell r="A1092">
            <v>102119</v>
          </cell>
          <cell r="B1092" t="str">
            <v>INSTALAÇÃO DE BOMBA CENTRÍFUGA, TRIFÁSICA, 3 CV OU 2,96 HP, HM 34 A 40 M, Q 8,6 A 14,8 M3/H (SEM FORNECIMENTO). AF_11/2025_PS</v>
          </cell>
          <cell r="C1092" t="str">
            <v>UN</v>
          </cell>
          <cell r="D1092">
            <v>306.86</v>
          </cell>
          <cell r="E1092" t="str">
            <v>Bombas Hidráulicas - Centrífugas, Horizontais e Submersíveis</v>
          </cell>
          <cell r="F1092" t="str">
            <v>SINAPI Jun/26</v>
          </cell>
        </row>
        <row r="1093">
          <cell r="A1093">
            <v>102127</v>
          </cell>
          <cell r="B1093" t="str">
            <v>INSTALAÇÃO DE BOMBA SUBMERSÍVEL, TRIFÁSICA, 3,80 CV OU 3,75 HP, HM 5 A 25,5 M, Q 3,6 A 61,2 M3/H (SEM FORNECIMENTO). AF_11/2025</v>
          </cell>
          <cell r="C1093" t="str">
            <v>UN</v>
          </cell>
          <cell r="D1093">
            <v>897.84</v>
          </cell>
          <cell r="E1093" t="str">
            <v>Bombas Hidráulicas - Centrífugas, Horizontais e Submersíveis</v>
          </cell>
          <cell r="F1093" t="str">
            <v>SINAPI Jun/26</v>
          </cell>
        </row>
        <row r="1094">
          <cell r="A1094">
            <v>102121</v>
          </cell>
          <cell r="B1094" t="str">
            <v>INSTALAÇÃO DE MOTO BOMBA HORIZONTAL ATÉ 10 CV, HM 75 A 80 M, Q 25,4 A 48 M3/H (SEM FORNECIMENTO). AF_11/2025_PS</v>
          </cell>
          <cell r="C1094" t="str">
            <v>UN</v>
          </cell>
          <cell r="D1094">
            <v>361.81</v>
          </cell>
          <cell r="E1094" t="str">
            <v>Bombas Hidráulicas - Centrífugas, Horizontais e Submersíveis</v>
          </cell>
          <cell r="F1094" t="str">
            <v>SINAPI Jun/26</v>
          </cell>
        </row>
        <row r="1095">
          <cell r="A1095">
            <v>102138</v>
          </cell>
          <cell r="B1095" t="str">
            <v>INSTALAÇÃO DE MOTO BOMBA HORIZONTAL DE 12,5 A 25 CV, HM 140 M (SEM FORNECIMENTO). AF_11/2025_PS</v>
          </cell>
          <cell r="C1095" t="str">
            <v>UN</v>
          </cell>
          <cell r="D1095">
            <v>402.94</v>
          </cell>
          <cell r="E1095" t="str">
            <v>Bombas Hidráulicas - Centrífugas, Horizontais e Submersíveis</v>
          </cell>
          <cell r="F1095" t="str">
            <v>SINAPI Jun/26</v>
          </cell>
        </row>
        <row r="1096">
          <cell r="A1096">
            <v>102129</v>
          </cell>
          <cell r="B1096" t="str">
            <v>INSTALAÇÃO DE MOTO BOMBA SUBMERSÍVEL ATÉ 10 CV, HM 21 M (SEM FORNECIMENTO). AF_11/2025</v>
          </cell>
          <cell r="C1096" t="str">
            <v>UN</v>
          </cell>
          <cell r="D1096">
            <v>1186.3900000000001</v>
          </cell>
          <cell r="E1096" t="str">
            <v>Bombas Hidráulicas - Centrífugas, Horizontais e Submersíveis</v>
          </cell>
          <cell r="F1096" t="str">
            <v>SINAPI Jun/26</v>
          </cell>
        </row>
        <row r="1097">
          <cell r="A1097">
            <v>102131</v>
          </cell>
          <cell r="B1097" t="str">
            <v>INSTALAÇÃO DE MOTO BOMBA SUBMERSÍVEL DE 11 A 25 CV, HM 33 M (SEM FORNECIMENTO). AF_11/2025</v>
          </cell>
          <cell r="C1097" t="str">
            <v>UN</v>
          </cell>
          <cell r="D1097">
            <v>1298.8800000000001</v>
          </cell>
          <cell r="E1097" t="str">
            <v>Bombas Hidráulicas - Centrífugas, Horizontais e Submersíveis</v>
          </cell>
          <cell r="F1097" t="str">
            <v>SINAPI Jun/26</v>
          </cell>
        </row>
        <row r="1098">
          <cell r="A1098">
            <v>102120</v>
          </cell>
          <cell r="B1098" t="str">
            <v>MOTO BOMBA HORIZONTAL ATÉ 10 CV, HM 75 A 80 M, Q 25,4 A 48 M3/H- FORNECIMENTO E INSTALAÇÃO. AF_11/2025</v>
          </cell>
          <cell r="C1098" t="str">
            <v>UN</v>
          </cell>
          <cell r="D1098">
            <v>0</v>
          </cell>
          <cell r="E1098" t="str">
            <v>Bombas Hidráulicas - Centrífugas, Horizontais e Submersíveis</v>
          </cell>
          <cell r="F1098" t="str">
            <v>SINAPI Jun/26</v>
          </cell>
        </row>
        <row r="1099">
          <cell r="A1099">
            <v>102334</v>
          </cell>
          <cell r="B1099" t="str">
            <v>MOTO BOMBA HORIZONTAL DE 12,5 A 25CV, HM 140 M - FORNECIMENTO E INSTALAÇÃO. AF_11/2025</v>
          </cell>
          <cell r="C1099" t="str">
            <v>UN</v>
          </cell>
          <cell r="D1099">
            <v>0</v>
          </cell>
          <cell r="E1099" t="str">
            <v>Bombas Hidráulicas - Centrífugas, Horizontais e Submersíveis</v>
          </cell>
          <cell r="F1099" t="str">
            <v>SINAPI Jun/26</v>
          </cell>
        </row>
        <row r="1100">
          <cell r="A1100">
            <v>102128</v>
          </cell>
          <cell r="B1100" t="str">
            <v>MOTO BOMBA SUBMERSÍVEL ATÉ 10 CV, HM 21 M - FORNECIMENTO E INSTALAÇÃO. AF_11/2025</v>
          </cell>
          <cell r="C1100" t="str">
            <v>UN</v>
          </cell>
          <cell r="D1100">
            <v>0</v>
          </cell>
          <cell r="E1100" t="str">
            <v>Bombas Hidráulicas - Centrífugas, Horizontais e Submersíveis</v>
          </cell>
          <cell r="F1100" t="str">
            <v>SINAPI Jun/26</v>
          </cell>
        </row>
        <row r="1101">
          <cell r="A1101">
            <v>102130</v>
          </cell>
          <cell r="B1101" t="str">
            <v>MOTO BOMBA SUBMERSÍVEL DE 11 A 25 CV, HM 33 M - FORNECIMENTO E INSTALAÇÃO. AF_11/2025</v>
          </cell>
          <cell r="C1101" t="str">
            <v>UN</v>
          </cell>
          <cell r="D1101">
            <v>0</v>
          </cell>
          <cell r="E1101" t="str">
            <v>Bombas Hidráulicas - Centrífugas, Horizontais e Submersíveis</v>
          </cell>
          <cell r="F1101" t="str">
            <v>SINAPI Jun/26</v>
          </cell>
        </row>
        <row r="1102">
          <cell r="A1102">
            <v>104941</v>
          </cell>
          <cell r="B1102" t="str">
            <v>FORNECIMENTO E INSTALAÇÃO DE BRISE DE ALUMÍNIO B57, COM PINTURA ELETROSTÁTICA BRANCA, ACABAMENTO LISO, FIXADO EM PORTA-PAINEL RANHURADO. AF_03/2024</v>
          </cell>
          <cell r="C1102" t="str">
            <v>M2</v>
          </cell>
          <cell r="D1102">
            <v>0</v>
          </cell>
          <cell r="E1102" t="str">
            <v>Brises</v>
          </cell>
          <cell r="F1102" t="str">
            <v>SINAPI Jun/26</v>
          </cell>
        </row>
        <row r="1103">
          <cell r="A1103">
            <v>104942</v>
          </cell>
          <cell r="B1103" t="str">
            <v>FORNECIMENTO E INSTALAÇÃO DE BRISE DE ALUZINC SL4, COM PINTURA ELETROSTÁTICA BRANCA, INCLINAÇÃO DE 45°, ACABAMENTO LISO, FIXADO EM PORTA-PAINEL RANHURADO. AF_03/2024</v>
          </cell>
          <cell r="C1103" t="str">
            <v>M2</v>
          </cell>
          <cell r="D1103">
            <v>0</v>
          </cell>
          <cell r="E1103" t="str">
            <v>Brises</v>
          </cell>
          <cell r="F1103" t="str">
            <v>SINAPI Jun/26</v>
          </cell>
        </row>
        <row r="1104">
          <cell r="A1104">
            <v>104940</v>
          </cell>
          <cell r="B1104" t="str">
            <v>FORNECIMENTO E INSTALAÇÃO DE CAIXA DE ALUMÍNIO PROTETORA PARA CONDENSADORA DE AR-CONDICIONADO, PINTURA ELETROSTÁTICA BRANCA, DIMENSÕES 100 CM X 78 CM X 50 CM. AF_03/2024</v>
          </cell>
          <cell r="C1104" t="str">
            <v>UN</v>
          </cell>
          <cell r="D1104">
            <v>0</v>
          </cell>
          <cell r="E1104" t="str">
            <v>Brises</v>
          </cell>
          <cell r="F1104" t="str">
            <v>SINAPI Jun/26</v>
          </cell>
        </row>
        <row r="1105">
          <cell r="A1105">
            <v>104943</v>
          </cell>
          <cell r="B1105" t="str">
            <v>FORNECIMENTO E INSTALAÇÃO DE CONJUNTO DE BRISE EM REQUADRO DE ALUMÍNIO DESLIZANTE, COM PERFIS INTERNOS TUBULARES FIXOS, COM PINTURA ELETROSTÁTICA BRANCA, ACABAMENTO, 150 CM X 265 CM. AF_03/2024</v>
          </cell>
          <cell r="C1105" t="str">
            <v>M2</v>
          </cell>
          <cell r="D1105">
            <v>0</v>
          </cell>
          <cell r="E1105" t="str">
            <v>Brises</v>
          </cell>
          <cell r="F1105" t="str">
            <v>SINAPI Jun/26</v>
          </cell>
        </row>
        <row r="1106">
          <cell r="A1106">
            <v>101801</v>
          </cell>
          <cell r="B1106" t="str">
            <v>CAIXA COM GRELHA RETANGULAR DE FERRO FUNDIDO, EM ALVENARIA COM BLOCOS DE CONCRETO, DIMENSÕES INTERNAS: 0,30 X 1,00 X 1,00. AF_12/2020</v>
          </cell>
          <cell r="C1106" t="str">
            <v>UN</v>
          </cell>
          <cell r="D1106">
            <v>1184.45</v>
          </cell>
          <cell r="E1106" t="str">
            <v>Caixas Enterradas</v>
          </cell>
          <cell r="F1106" t="str">
            <v>SINAPI Jun/26</v>
          </cell>
        </row>
        <row r="1107">
          <cell r="A1107">
            <v>101800</v>
          </cell>
          <cell r="B1107" t="str">
            <v>CAIXA COM GRELHA RETANGULAR DE FERRO FUNDIDO, EM ALVENARIA COM TIJOLOS CERÂMICOS MACIÇOS, DIMENSÕES INTERNAS: 0,30 X 1,00 X 1,00. AF_12/2020</v>
          </cell>
          <cell r="C1107" t="str">
            <v>UN</v>
          </cell>
          <cell r="D1107">
            <v>1629.58</v>
          </cell>
          <cell r="E1107" t="str">
            <v>Caixas Enterradas</v>
          </cell>
          <cell r="F1107" t="str">
            <v>SINAPI Jun/26</v>
          </cell>
        </row>
        <row r="1108">
          <cell r="A1108">
            <v>98108</v>
          </cell>
          <cell r="B1108" t="str">
            <v>CAIXA DE GORDURA DUPLA (CAPACIDADE: 126 L), RETANGULAR, EM ALVENARIA COM BLOCOS DE CONCRETO, DIMENSÕES INTERNAS = 0,4X0,7 M, ALTURA INTERNA = 0,8 M. AF_12/2020</v>
          </cell>
          <cell r="C1108" t="str">
            <v>UN</v>
          </cell>
          <cell r="D1108">
            <v>601.84</v>
          </cell>
          <cell r="E1108" t="str">
            <v>Caixas Enterradas</v>
          </cell>
          <cell r="F1108" t="str">
            <v>SINAPI Jun/26</v>
          </cell>
        </row>
        <row r="1109">
          <cell r="A1109">
            <v>98105</v>
          </cell>
          <cell r="B1109" t="str">
            <v>CAIXA DE GORDURA DUPLA (CAPACIDADE: 126 L), RETANGULAR, EM ALVENARIA COM TIJOLOS CERÂMICOS MACIÇOS, DIMENSÕES INTERNAS = 0,4X0,7 M, ALTURA INTERNA = 0,8 M. AF_12/2020</v>
          </cell>
          <cell r="C1109" t="str">
            <v>UN</v>
          </cell>
          <cell r="D1109">
            <v>770.06</v>
          </cell>
          <cell r="E1109" t="str">
            <v>Caixas Enterradas</v>
          </cell>
          <cell r="F1109" t="str">
            <v>SINAPI Jun/26</v>
          </cell>
        </row>
        <row r="1110">
          <cell r="A1110">
            <v>98109</v>
          </cell>
          <cell r="B1110" t="str">
            <v>CAIXA DE GORDURA ESPECIAL (CAPACIDADE: 312 L - PARA ATÉ 146 PESSOAS SERVIDAS NO PICO), RETANGULAR, EM ALVENARIA COM BLOCOS DE CONCRETO, DIMENSÕES INTERNAS = 0,4X1,2 M, ALTURA INTERNA = 1 M. AF_12/2020</v>
          </cell>
          <cell r="C1110" t="str">
            <v>UN</v>
          </cell>
          <cell r="D1110">
            <v>976.56</v>
          </cell>
          <cell r="E1110" t="str">
            <v>Caixas Enterradas</v>
          </cell>
          <cell r="F1110" t="str">
            <v>SINAPI Jun/26</v>
          </cell>
        </row>
        <row r="1111">
          <cell r="A1111">
            <v>98106</v>
          </cell>
          <cell r="B1111" t="str">
            <v>CAIXA DE GORDURA ESPECIAL (CAPACIDADE: 312 L - PARA ATÉ 146 PESSOAS SERVIDAS NO PICO), RETANGULAR, EM ALVENARIA COM TIJOLOS CERÂMICOS MACIÇOS, DIMENSÕES INTERNAS = 0,4X1,2 M, ALTURA INTERNA = 1 M. AF_12/2020</v>
          </cell>
          <cell r="C1111" t="str">
            <v>UN</v>
          </cell>
          <cell r="D1111">
            <v>1268</v>
          </cell>
          <cell r="E1111" t="str">
            <v>Caixas Enterradas</v>
          </cell>
          <cell r="F1111" t="str">
            <v>SINAPI Jun/26</v>
          </cell>
        </row>
        <row r="1112">
          <cell r="A1112">
            <v>98110</v>
          </cell>
          <cell r="B1112" t="str">
            <v>CAIXA DE GORDURA PEQUENA (CAPACIDADE: 19 L), CIRCULAR, EM PVC, DIÂMETRO INTERNO= 0,3 M. AF_12/2020</v>
          </cell>
          <cell r="C1112" t="str">
            <v>UN</v>
          </cell>
          <cell r="D1112">
            <v>462.88</v>
          </cell>
          <cell r="E1112" t="str">
            <v>Caixas Enterradas</v>
          </cell>
          <cell r="F1112" t="str">
            <v>SINAPI Jun/26</v>
          </cell>
        </row>
        <row r="1113">
          <cell r="A1113">
            <v>98107</v>
          </cell>
          <cell r="B1113" t="str">
            <v>CAIXA DE GORDURA SIMPLES (CAPACIDADE: 36 L), RETANGULAR, EM ALVENARIA COM BLOCOS DE CONCRETO, DIMENSÕES INTERNAS = 0,2X0,4 M, ALTURA INTERNA = 0,8 M. AF_12/2020</v>
          </cell>
          <cell r="C1113" t="str">
            <v>UN</v>
          </cell>
          <cell r="D1113">
            <v>336.74</v>
          </cell>
          <cell r="E1113" t="str">
            <v>Caixas Enterradas</v>
          </cell>
          <cell r="F1113" t="str">
            <v>SINAPI Jun/26</v>
          </cell>
        </row>
        <row r="1114">
          <cell r="A1114">
            <v>98104</v>
          </cell>
          <cell r="B1114" t="str">
            <v>CAIXA DE GORDURA SIMPLES (CAPACIDADE: 36L), RETANGULAR, EM ALVENARIA COM TIJOLOS CERÂMICOS MACIÇOS, DIMENSÕES INTERNAS = 0,2X0,4 M, ALTURA INTERNA = 0,8 M. AF_12/2020</v>
          </cell>
          <cell r="C1114" t="str">
            <v>UN</v>
          </cell>
          <cell r="D1114">
            <v>440.93</v>
          </cell>
          <cell r="E1114" t="str">
            <v>Caixas Enterradas</v>
          </cell>
          <cell r="F1114" t="str">
            <v>SINAPI Jun/26</v>
          </cell>
        </row>
        <row r="1115">
          <cell r="A1115">
            <v>98102</v>
          </cell>
          <cell r="B1115" t="str">
            <v>CAIXA DE GORDURA SIMPLES, CIRCULAR, EM CONCRETO PRÉ-MOLDADO, DIÂMETRO INTERNO = 0,4 M, ALTURA INTERNA = 0,4 M. AF_12/2020</v>
          </cell>
          <cell r="C1115" t="str">
            <v>UN</v>
          </cell>
          <cell r="D1115">
            <v>205.16</v>
          </cell>
          <cell r="E1115" t="str">
            <v>Caixas Enterradas</v>
          </cell>
          <cell r="F1115" t="str">
            <v>SINAPI Jun/26</v>
          </cell>
        </row>
        <row r="1116">
          <cell r="A1116">
            <v>98111</v>
          </cell>
          <cell r="B1116" t="str">
            <v>CAIXA DE INSPEÇÃO PARA ATERRAMENTO, CIRCULAR, EM POLIETILENO, DIÂMETRO INTERNO = 0,3 M. AF_12/2020</v>
          </cell>
          <cell r="C1116" t="str">
            <v>UN</v>
          </cell>
          <cell r="D1116">
            <v>63.32</v>
          </cell>
          <cell r="E1116" t="str">
            <v>Caixas Enterradas</v>
          </cell>
          <cell r="F1116" t="str">
            <v>SINAPI Jun/26</v>
          </cell>
        </row>
        <row r="1117">
          <cell r="A1117">
            <v>97891</v>
          </cell>
          <cell r="B1117" t="str">
            <v>CAIXA ENTERRADA ELÉTRICA RETANGULAR, EM ALVENARIA COM BLOCOS DE CONCRETO, FUNDO COM BRITA, DIMENSÕES INTERNAS: 0,4X0,4X0,4 M. AF_12/2020</v>
          </cell>
          <cell r="C1117" t="str">
            <v>UN</v>
          </cell>
          <cell r="D1117">
            <v>248.85</v>
          </cell>
          <cell r="E1117" t="str">
            <v>Caixas Enterradas</v>
          </cell>
          <cell r="F1117" t="str">
            <v>SINAPI Jun/26</v>
          </cell>
        </row>
        <row r="1118">
          <cell r="A1118">
            <v>97892</v>
          </cell>
          <cell r="B1118" t="str">
            <v>CAIXA ENTERRADA ELÉTRICA RETANGULAR, EM ALVENARIA COM BLOCOS DE CONCRETO, FUNDO COM BRITA, DIMENSÕES INTERNAS: 0,6X0,6X0,6 M. AF_12/2020</v>
          </cell>
          <cell r="C1118" t="str">
            <v>UN</v>
          </cell>
          <cell r="D1118">
            <v>464.56</v>
          </cell>
          <cell r="E1118" t="str">
            <v>Caixas Enterradas</v>
          </cell>
          <cell r="F1118" t="str">
            <v>SINAPI Jun/26</v>
          </cell>
        </row>
        <row r="1119">
          <cell r="A1119">
            <v>97893</v>
          </cell>
          <cell r="B1119" t="str">
            <v>CAIXA ENTERRADA ELÉTRICA RETANGULAR, EM ALVENARIA COM BLOCOS DE CONCRETO, FUNDO COM BRITA, DIMENSÕES INTERNAS: 0,8X0,8X0,6 M. AF_12/2020</v>
          </cell>
          <cell r="C1119" t="str">
            <v>UN</v>
          </cell>
          <cell r="D1119">
            <v>640.65</v>
          </cell>
          <cell r="E1119" t="str">
            <v>Caixas Enterradas</v>
          </cell>
          <cell r="F1119" t="str">
            <v>SINAPI Jun/26</v>
          </cell>
        </row>
        <row r="1120">
          <cell r="A1120">
            <v>97894</v>
          </cell>
          <cell r="B1120" t="str">
            <v>CAIXA ENTERRADA ELÉTRICA RETANGULAR, EM ALVENARIA COM BLOCOS DE CONCRETO, FUNDO COM BRITA, DIMENSÕES INTERNAS: 1X1X0,6 M. AF_12/2020</v>
          </cell>
          <cell r="C1120" t="str">
            <v>UN</v>
          </cell>
          <cell r="D1120">
            <v>706.23</v>
          </cell>
          <cell r="E1120" t="str">
            <v>Caixas Enterradas</v>
          </cell>
          <cell r="F1120" t="str">
            <v>SINAPI Jun/26</v>
          </cell>
        </row>
        <row r="1121">
          <cell r="A1121">
            <v>97886</v>
          </cell>
          <cell r="B1121" t="str">
            <v>CAIXA ENTERRADA ELÉTRICA RETANGULAR, EM ALVENARIA COM TIJOLOS CERÂMICOS MACIÇOS, FUNDO COM BRITA, DIMENSÕES INTERNAS: 0,3X0,3X0,3 M. AF_12/2020</v>
          </cell>
          <cell r="C1121" t="str">
            <v>UN</v>
          </cell>
          <cell r="D1121">
            <v>199.14</v>
          </cell>
          <cell r="E1121" t="str">
            <v>Caixas Enterradas</v>
          </cell>
          <cell r="F1121" t="str">
            <v>SINAPI Jun/26</v>
          </cell>
        </row>
        <row r="1122">
          <cell r="A1122">
            <v>97887</v>
          </cell>
          <cell r="B1122" t="str">
            <v>CAIXA ENTERRADA ELÉTRICA RETANGULAR, EM ALVENARIA COM TIJOLOS CERÂMICOS MACIÇOS, FUNDO COM BRITA, DIMENSÕES INTERNAS: 0,4X0,4X0,4 M. AF_12/2020</v>
          </cell>
          <cell r="C1122" t="str">
            <v>UN</v>
          </cell>
          <cell r="D1122">
            <v>313.93</v>
          </cell>
          <cell r="E1122" t="str">
            <v>Caixas Enterradas</v>
          </cell>
          <cell r="F1122" t="str">
            <v>SINAPI Jun/26</v>
          </cell>
        </row>
        <row r="1123">
          <cell r="A1123">
            <v>97888</v>
          </cell>
          <cell r="B1123" t="str">
            <v>CAIXA ENTERRADA ELÉTRICA RETANGULAR, EM ALVENARIA COM TIJOLOS CERÂMICOS MACIÇOS, FUNDO COM BRITA, DIMENSÕES INTERNAS: 0,6X0,6X0,6 M. AF_12/2020</v>
          </cell>
          <cell r="C1123" t="str">
            <v>UN</v>
          </cell>
          <cell r="D1123">
            <v>602.13</v>
          </cell>
          <cell r="E1123" t="str">
            <v>Caixas Enterradas</v>
          </cell>
          <cell r="F1123" t="str">
            <v>SINAPI Jun/26</v>
          </cell>
        </row>
        <row r="1124">
          <cell r="A1124">
            <v>97889</v>
          </cell>
          <cell r="B1124" t="str">
            <v>CAIXA ENTERRADA ELÉTRICA RETANGULAR, EM ALVENARIA COM TIJOLOS CERÂMICOS MACIÇOS, FUNDO COM BRITA, DIMENSÕES INTERNAS: 0,8X0,8X0,6 M. AF_12/2020</v>
          </cell>
          <cell r="C1124" t="str">
            <v>UN</v>
          </cell>
          <cell r="D1124">
            <v>816.13</v>
          </cell>
          <cell r="E1124" t="str">
            <v>Caixas Enterradas</v>
          </cell>
          <cell r="F1124" t="str">
            <v>SINAPI Jun/26</v>
          </cell>
        </row>
        <row r="1125">
          <cell r="A1125">
            <v>97890</v>
          </cell>
          <cell r="B1125" t="str">
            <v>CAIXA ENTERRADA ELÉTRICA RETANGULAR, EM ALVENARIA COM TIJOLOS CERÂMICOS MACIÇOS, FUNDO COM BRITA, DIMENSÕES INTERNAS: 1X1X0,6 M. AF_12/2020</v>
          </cell>
          <cell r="C1125" t="str">
            <v>UN</v>
          </cell>
          <cell r="D1125">
            <v>918.86</v>
          </cell>
          <cell r="E1125" t="str">
            <v>Caixas Enterradas</v>
          </cell>
          <cell r="F1125" t="str">
            <v>SINAPI Jun/26</v>
          </cell>
        </row>
        <row r="1126">
          <cell r="A1126">
            <v>97881</v>
          </cell>
          <cell r="B1126" t="str">
            <v>CAIXA ENTERRADA ELÉTRICA RETANGULAR, EM CONCRETO PRÉ-MOLDADO, FUNDO COM BRITA, DIMENSÕES INTERNAS: 0,3X0,3X0,3 M. AF_12/2020</v>
          </cell>
          <cell r="C1126" t="str">
            <v>UN</v>
          </cell>
          <cell r="D1126">
            <v>158.11000000000001</v>
          </cell>
          <cell r="E1126" t="str">
            <v>Caixas Enterradas</v>
          </cell>
          <cell r="F1126" t="str">
            <v>SINAPI Jun/26</v>
          </cell>
        </row>
        <row r="1127">
          <cell r="A1127">
            <v>97882</v>
          </cell>
          <cell r="B1127" t="str">
            <v>CAIXA ENTERRADA ELÉTRICA RETANGULAR, EM CONCRETO PRÉ-MOLDADO, FUNDO COM BRITA, DIMENSÕES INTERNAS: 0,4X0,4X0,4 M. AF_12/2020</v>
          </cell>
          <cell r="C1127" t="str">
            <v>UN</v>
          </cell>
          <cell r="D1127">
            <v>250.47</v>
          </cell>
          <cell r="E1127" t="str">
            <v>Caixas Enterradas</v>
          </cell>
          <cell r="F1127" t="str">
            <v>SINAPI Jun/26</v>
          </cell>
        </row>
        <row r="1128">
          <cell r="A1128">
            <v>97883</v>
          </cell>
          <cell r="B1128" t="str">
            <v>CAIXA ENTERRADA ELÉTRICA RETANGULAR, EM CONCRETO PRÉ-MOLDADO, FUNDO COM BRITA, DIMENSÕES INTERNAS: 0,6X0,6X0,5 M. AF_12/2020</v>
          </cell>
          <cell r="C1128" t="str">
            <v>UN</v>
          </cell>
          <cell r="D1128">
            <v>482.14</v>
          </cell>
          <cell r="E1128" t="str">
            <v>Caixas Enterradas</v>
          </cell>
          <cell r="F1128" t="str">
            <v>SINAPI Jun/26</v>
          </cell>
        </row>
        <row r="1129">
          <cell r="A1129">
            <v>97884</v>
          </cell>
          <cell r="B1129" t="str">
            <v>CAIXA ENTERRADA ELÉTRICA RETANGULAR, EM CONCRETO PRÉ-MOLDADO, FUNDO COM BRITA, DIMENSÕES INTERNAS: 0,8X0,8X0,5 M. AF_12/2020</v>
          </cell>
          <cell r="C1129" t="str">
            <v>UN</v>
          </cell>
          <cell r="D1129">
            <v>946.85</v>
          </cell>
          <cell r="E1129" t="str">
            <v>Caixas Enterradas</v>
          </cell>
          <cell r="F1129" t="str">
            <v>SINAPI Jun/26</v>
          </cell>
        </row>
        <row r="1130">
          <cell r="A1130">
            <v>97885</v>
          </cell>
          <cell r="B1130" t="str">
            <v>CAIXA ENTERRADA ELÉTRICA RETANGULAR, EM CONCRETO PRÉ-MOLDADO, FUNDO COM BRITA, DIMENSÕES INTERNAS: 1X1X0,5 M. AF_12/2020</v>
          </cell>
          <cell r="C1130" t="str">
            <v>UN</v>
          </cell>
          <cell r="D1130">
            <v>1466.54</v>
          </cell>
          <cell r="E1130" t="str">
            <v>Caixas Enterradas</v>
          </cell>
          <cell r="F1130" t="str">
            <v>SINAPI Jun/26</v>
          </cell>
        </row>
        <row r="1131">
          <cell r="A1131">
            <v>99250</v>
          </cell>
          <cell r="B1131" t="str">
            <v>CAIXA ENTERRADA HIDRÁULICA RETANGULAR EM ALVENARIA COM TIJOLOS CERÂMICOS MACIÇOS, DIMENSÕES INTERNAS: 0,3X0,3X0,3 M PARA REDE DE DRENAGEM. AF_12/2020</v>
          </cell>
          <cell r="C1131" t="str">
            <v>UN</v>
          </cell>
          <cell r="D1131">
            <v>218.88</v>
          </cell>
          <cell r="E1131" t="str">
            <v>Caixas Enterradas</v>
          </cell>
          <cell r="F1131" t="str">
            <v>SINAPI Jun/26</v>
          </cell>
        </row>
        <row r="1132">
          <cell r="A1132">
            <v>97900</v>
          </cell>
          <cell r="B1132" t="str">
            <v>CAIXA ENTERRADA HIDRÁULICA RETANGULAR EM ALVENARIA COM TIJOLOS CERÂMICOS MACIÇOS, DIMENSÕES INTERNAS: 0,3X0,3X0,3 M PARA REDE DE ESGOTO. AF_12/2020</v>
          </cell>
          <cell r="C1132" t="str">
            <v>UN</v>
          </cell>
          <cell r="D1132">
            <v>223.46</v>
          </cell>
          <cell r="E1132" t="str">
            <v>Caixas Enterradas</v>
          </cell>
          <cell r="F1132" t="str">
            <v>SINAPI Jun/26</v>
          </cell>
        </row>
        <row r="1133">
          <cell r="A1133">
            <v>99251</v>
          </cell>
          <cell r="B1133" t="str">
            <v>CAIXA ENTERRADA HIDRÁULICA RETANGULAR EM ALVENARIA COM TIJOLOS CERÂMICOS MACIÇOS, DIMENSÕES INTERNAS: 0,4X0,4X0,4 M PARA REDE DE DRENAGEM. AF_12/2020</v>
          </cell>
          <cell r="C1133" t="str">
            <v>UN</v>
          </cell>
          <cell r="D1133">
            <v>342.87</v>
          </cell>
          <cell r="E1133" t="str">
            <v>Caixas Enterradas</v>
          </cell>
          <cell r="F1133" t="str">
            <v>SINAPI Jun/26</v>
          </cell>
        </row>
        <row r="1134">
          <cell r="A1134">
            <v>97901</v>
          </cell>
          <cell r="B1134" t="str">
            <v>CAIXA ENTERRADA HIDRÁULICA RETANGULAR EM ALVENARIA COM TIJOLOS CERÂMICOS MACIÇOS, DIMENSÕES INTERNAS: 0,4X0,4X0,4 M PARA REDE DE ESGOTO. AF_12/2020</v>
          </cell>
          <cell r="C1134" t="str">
            <v>UN</v>
          </cell>
          <cell r="D1134">
            <v>350.73</v>
          </cell>
          <cell r="E1134" t="str">
            <v>Caixas Enterradas</v>
          </cell>
          <cell r="F1134" t="str">
            <v>SINAPI Jun/26</v>
          </cell>
        </row>
        <row r="1135">
          <cell r="A1135">
            <v>99253</v>
          </cell>
          <cell r="B1135" t="str">
            <v>CAIXA ENTERRADA HIDRÁULICA RETANGULAR EM ALVENARIA COM TIJOLOS CERÂMICOS MACIÇOS, DIMENSÕES INTERNAS: 0,6X0,6X0,6 M PARA REDE DE DRENAGEM. AF_12/2020</v>
          </cell>
          <cell r="C1135" t="str">
            <v>UN</v>
          </cell>
          <cell r="D1135">
            <v>658.85</v>
          </cell>
          <cell r="E1135" t="str">
            <v>Caixas Enterradas</v>
          </cell>
          <cell r="F1135" t="str">
            <v>SINAPI Jun/26</v>
          </cell>
        </row>
        <row r="1136">
          <cell r="A1136">
            <v>97902</v>
          </cell>
          <cell r="B1136" t="str">
            <v>CAIXA ENTERRADA HIDRÁULICA RETANGULAR EM ALVENARIA COM TIJOLOS CERÂMICOS MACIÇOS, DIMENSÕES INTERNAS: 0,6X0,6X0,6 M PARA REDE DE ESGOTO. AF_12/2020</v>
          </cell>
          <cell r="C1136" t="str">
            <v>UN</v>
          </cell>
          <cell r="D1136">
            <v>676.48</v>
          </cell>
          <cell r="E1136" t="str">
            <v>Caixas Enterradas</v>
          </cell>
          <cell r="F1136" t="str">
            <v>SINAPI Jun/26</v>
          </cell>
        </row>
        <row r="1137">
          <cell r="A1137">
            <v>99255</v>
          </cell>
          <cell r="B1137" t="str">
            <v>CAIXA ENTERRADA HIDRÁULICA RETANGULAR EM ALVENARIA COM TIJOLOS CERÂMICOS MACIÇOS, DIMENSÕES INTERNAS: 0,8X0,8X0,6 M PARA REDE DE DRENAGEM. AF_12/2020</v>
          </cell>
          <cell r="C1137" t="str">
            <v>UN</v>
          </cell>
          <cell r="D1137">
            <v>916.56</v>
          </cell>
          <cell r="E1137" t="str">
            <v>Caixas Enterradas</v>
          </cell>
          <cell r="F1137" t="str">
            <v>SINAPI Jun/26</v>
          </cell>
        </row>
        <row r="1138">
          <cell r="A1138">
            <v>97903</v>
          </cell>
          <cell r="B1138" t="str">
            <v>CAIXA ENTERRADA HIDRÁULICA RETANGULAR EM ALVENARIA COM TIJOLOS CERÂMICOS MACIÇOS, DIMENSÕES INTERNAS: 0,8X0,8X0,6 M PARA REDE DE ESGOTO. AF_12/2020</v>
          </cell>
          <cell r="C1138" t="str">
            <v>UN</v>
          </cell>
          <cell r="D1138">
            <v>940.74</v>
          </cell>
          <cell r="E1138" t="str">
            <v>Caixas Enterradas</v>
          </cell>
          <cell r="F1138" t="str">
            <v>SINAPI Jun/26</v>
          </cell>
        </row>
        <row r="1139">
          <cell r="A1139">
            <v>99257</v>
          </cell>
          <cell r="B1139" t="str">
            <v>CAIXA ENTERRADA HIDRÁULICA RETANGULAR EM ALVENARIA COM TIJOLOS CERÂMICOS MACIÇOS, DIMENSÕES INTERNAS: 1X1X0,6 M PARA REDE DE DRENAGEM. AF_12/2020</v>
          </cell>
          <cell r="C1139" t="str">
            <v>UN</v>
          </cell>
          <cell r="D1139">
            <v>1060.3800000000001</v>
          </cell>
          <cell r="E1139" t="str">
            <v>Caixas Enterradas</v>
          </cell>
          <cell r="F1139" t="str">
            <v>SINAPI Jun/26</v>
          </cell>
        </row>
        <row r="1140">
          <cell r="A1140">
            <v>97904</v>
          </cell>
          <cell r="B1140" t="str">
            <v>CAIXA ENTERRADA HIDRÁULICA RETANGULAR EM ALVENARIA COM TIJOLOS CERÂMICOS MACIÇOS, DIMENSÕES INTERNAS: 1X1X0,6 M PARA REDE DE ESGOTO. AF_12/2020</v>
          </cell>
          <cell r="C1140" t="str">
            <v>UN</v>
          </cell>
          <cell r="D1140">
            <v>1091.6500000000001</v>
          </cell>
          <cell r="E1140" t="str">
            <v>Caixas Enterradas</v>
          </cell>
          <cell r="F1140" t="str">
            <v>SINAPI Jun/26</v>
          </cell>
        </row>
        <row r="1141">
          <cell r="A1141">
            <v>99258</v>
          </cell>
          <cell r="B1141" t="str">
            <v>CAIXA ENTERRADA HIDRÁULICA RETANGULAR, EM ALVENARIA COM BLOCOS DE CONCRETO, DIMENSÕES INTERNAS: 0,4X0,4X0,4 M PARA REDE DE DRENAGEM. AF_12/2020</v>
          </cell>
          <cell r="C1141" t="str">
            <v>UN</v>
          </cell>
          <cell r="D1141">
            <v>288.51</v>
          </cell>
          <cell r="E1141" t="str">
            <v>Caixas Enterradas</v>
          </cell>
          <cell r="F1141" t="str">
            <v>SINAPI Jun/26</v>
          </cell>
        </row>
        <row r="1142">
          <cell r="A1142">
            <v>97905</v>
          </cell>
          <cell r="B1142" t="str">
            <v>CAIXA ENTERRADA HIDRÁULICA RETANGULAR, EM ALVENARIA COM BLOCOS DE CONCRETO, DIMENSÕES INTERNAS: 0,4X0,4X0,4 M PARA REDE DE ESGOTO. AF_12/2020</v>
          </cell>
          <cell r="C1142" t="str">
            <v>UN</v>
          </cell>
          <cell r="D1142">
            <v>293.5</v>
          </cell>
          <cell r="E1142" t="str">
            <v>Caixas Enterradas</v>
          </cell>
          <cell r="F1142" t="str">
            <v>SINAPI Jun/26</v>
          </cell>
        </row>
        <row r="1143">
          <cell r="A1143">
            <v>99260</v>
          </cell>
          <cell r="B1143" t="str">
            <v>CAIXA ENTERRADA HIDRÁULICA RETANGULAR, EM ALVENARIA COM BLOCOS DE CONCRETO, DIMENSÕES INTERNAS: 0,6X0,6X0,6 M PARA REDE DE DRENAGEM. AF_12/2020</v>
          </cell>
          <cell r="C1143" t="str">
            <v>UN</v>
          </cell>
          <cell r="D1143">
            <v>530.76</v>
          </cell>
          <cell r="E1143" t="str">
            <v>Caixas Enterradas</v>
          </cell>
          <cell r="F1143" t="str">
            <v>SINAPI Jun/26</v>
          </cell>
        </row>
        <row r="1144">
          <cell r="A1144">
            <v>97906</v>
          </cell>
          <cell r="B1144" t="str">
            <v>CAIXA ENTERRADA HIDRÁULICA RETANGULAR, EM ALVENARIA COM BLOCOS DE CONCRETO, DIMENSÕES INTERNAS: 0,6X0,6X0,6 M PARA REDE DE ESGOTO. AF_12/2020</v>
          </cell>
          <cell r="C1144" t="str">
            <v>UN</v>
          </cell>
          <cell r="D1144">
            <v>541.86</v>
          </cell>
          <cell r="E1144" t="str">
            <v>Caixas Enterradas</v>
          </cell>
          <cell r="F1144" t="str">
            <v>SINAPI Jun/26</v>
          </cell>
        </row>
        <row r="1145">
          <cell r="A1145">
            <v>99262</v>
          </cell>
          <cell r="B1145" t="str">
            <v>CAIXA ENTERRADA HIDRÁULICA RETANGULAR, EM ALVENARIA COM BLOCOS DE CONCRETO, DIMENSÕES INTERNAS: 0,8X0,8X0,6 M PARA REDE DE DRENAGEM. AF_12/2020</v>
          </cell>
          <cell r="C1145" t="str">
            <v>UN</v>
          </cell>
          <cell r="D1145">
            <v>753.12</v>
          </cell>
          <cell r="E1145" t="str">
            <v>Caixas Enterradas</v>
          </cell>
          <cell r="F1145" t="str">
            <v>SINAPI Jun/26</v>
          </cell>
        </row>
        <row r="1146">
          <cell r="A1146">
            <v>97907</v>
          </cell>
          <cell r="B1146" t="str">
            <v>CAIXA ENTERRADA HIDRÁULICA RETANGULAR, EM ALVENARIA COM BLOCOS DE CONCRETO, DIMENSÕES INTERNAS: 0,8X0,8X0,6 M PARA REDE DE ESGOTO. AF_12/2020</v>
          </cell>
          <cell r="C1146" t="str">
            <v>UN</v>
          </cell>
          <cell r="D1146">
            <v>768.97</v>
          </cell>
          <cell r="E1146" t="str">
            <v>Caixas Enterradas</v>
          </cell>
          <cell r="F1146" t="str">
            <v>SINAPI Jun/26</v>
          </cell>
        </row>
        <row r="1147">
          <cell r="A1147">
            <v>99264</v>
          </cell>
          <cell r="B1147" t="str">
            <v>CAIXA ENTERRADA HIDRÁULICA RETANGULAR, EM ALVENARIA COM BLOCOS DE CONCRETO, DIMENSÕES INTERNAS: 1X1X0,6 M PARA REDE DE DRENAGEM. AF_12/2020</v>
          </cell>
          <cell r="C1147" t="str">
            <v>UN</v>
          </cell>
          <cell r="D1147">
            <v>866.99</v>
          </cell>
          <cell r="E1147" t="str">
            <v>Caixas Enterradas</v>
          </cell>
          <cell r="F1147" t="str">
            <v>SINAPI Jun/26</v>
          </cell>
        </row>
        <row r="1148">
          <cell r="A1148">
            <v>97908</v>
          </cell>
          <cell r="B1148" t="str">
            <v>CAIXA ENTERRADA HIDRÁULICA RETANGULAR, EM ALVENARIA COM BLOCOS DE CONCRETO, DIMENSÕES INTERNAS: 1X1X0,6 M PARA REDE DE ESGOTO. AF_12/2020</v>
          </cell>
          <cell r="C1148" t="str">
            <v>UN</v>
          </cell>
          <cell r="D1148">
            <v>888.41</v>
          </cell>
          <cell r="E1148" t="str">
            <v>Caixas Enterradas</v>
          </cell>
          <cell r="F1148" t="str">
            <v>SINAPI Jun/26</v>
          </cell>
        </row>
        <row r="1149">
          <cell r="A1149">
            <v>97895</v>
          </cell>
          <cell r="B1149" t="str">
            <v>CAIXA ENTERRADA HIDRÁULICA RETANGULAR, EM CONCRETO PRÉ-MOLDADO, DIMENSÕES INTERNAS: 0,3X0,3X0,3 M. AF_12/2020</v>
          </cell>
          <cell r="C1149" t="str">
            <v>UN</v>
          </cell>
          <cell r="D1149">
            <v>215.62</v>
          </cell>
          <cell r="E1149" t="str">
            <v>Caixas Enterradas</v>
          </cell>
          <cell r="F1149" t="str">
            <v>SINAPI Jun/26</v>
          </cell>
        </row>
        <row r="1150">
          <cell r="A1150">
            <v>97896</v>
          </cell>
          <cell r="B1150" t="str">
            <v>CAIXA ENTERRADA HIDRÁULICA RETANGULAR, EM CONCRETO PRÉ-MOLDADO, DIMENSÕES INTERNAS: 0,4X0,4X0,4 M. AF_12/2020</v>
          </cell>
          <cell r="C1150" t="str">
            <v>UN</v>
          </cell>
          <cell r="D1150">
            <v>400.08</v>
          </cell>
          <cell r="E1150" t="str">
            <v>Caixas Enterradas</v>
          </cell>
          <cell r="F1150" t="str">
            <v>SINAPI Jun/26</v>
          </cell>
        </row>
        <row r="1151">
          <cell r="A1151">
            <v>97897</v>
          </cell>
          <cell r="B1151" t="str">
            <v>CAIXA ENTERRADA HIDRÁULICA RETANGULAR, EM CONCRETO PRÉ-MOLDADO, DIMENSÕES INTERNAS: 0,6X0,6X0,5 M. AF_12/2020</v>
          </cell>
          <cell r="C1151" t="str">
            <v>UN</v>
          </cell>
          <cell r="D1151">
            <v>519.32000000000005</v>
          </cell>
          <cell r="E1151" t="str">
            <v>Caixas Enterradas</v>
          </cell>
          <cell r="F1151" t="str">
            <v>SINAPI Jun/26</v>
          </cell>
        </row>
        <row r="1152">
          <cell r="A1152">
            <v>97898</v>
          </cell>
          <cell r="B1152" t="str">
            <v>CAIXA ENTERRADA HIDRÁULICA RETANGULAR, EM CONCRETO PRÉ-MOLDADO, DIMENSÕES INTERNAS: 0,8X0,8X0,5 M. AF_12/2020</v>
          </cell>
          <cell r="C1152" t="str">
            <v>UN</v>
          </cell>
          <cell r="D1152">
            <v>1004.23</v>
          </cell>
          <cell r="E1152" t="str">
            <v>Caixas Enterradas</v>
          </cell>
          <cell r="F1152" t="str">
            <v>SINAPI Jun/26</v>
          </cell>
        </row>
        <row r="1153">
          <cell r="A1153">
            <v>97899</v>
          </cell>
          <cell r="B1153" t="str">
            <v>CAIXA ENTERRADA HIDRÁULICA RETANGULAR, EM CONCRETO PRÉ-MOLDADO, DIMENSÕES INTERNAS: 1X1X0,5 M. AF_12/2020</v>
          </cell>
          <cell r="C1153" t="str">
            <v>UN</v>
          </cell>
          <cell r="D1153">
            <v>0</v>
          </cell>
          <cell r="E1153" t="str">
            <v>Caixas Enterradas</v>
          </cell>
          <cell r="F1153" t="str">
            <v>SINAPI Jun/26</v>
          </cell>
        </row>
        <row r="1154">
          <cell r="A1154">
            <v>101795</v>
          </cell>
          <cell r="B1154" t="str">
            <v>CAIXA ENTERRADA PARA INSTALAÇÕES TELEFÔNICAS TIPO R1, EM ALVENARIA COM BLOCOS DE CONCRETO, DIMENSÕES INTERNAS: 0,35X0,60X0,60 M, EXCLUINDO TAMPÃO. AF_12/2020</v>
          </cell>
          <cell r="C1154" t="str">
            <v>UN</v>
          </cell>
          <cell r="D1154">
            <v>694.94</v>
          </cell>
          <cell r="E1154" t="str">
            <v>Caixas Enterradas</v>
          </cell>
          <cell r="F1154" t="str">
            <v>SINAPI Jun/26</v>
          </cell>
        </row>
        <row r="1155">
          <cell r="A1155">
            <v>101796</v>
          </cell>
          <cell r="B1155" t="str">
            <v>CAIXA ENTERRADA PARA INSTALAÇÕES TELEFÔNICAS TIPO R2, EM ALVENARIA COM BLOCOS DE CONCRETO, DIMENSÕES INTERNAS: 0,52X1,07X0,60 M, EXCLUINDO TAMPÃO. AF_12/2020</v>
          </cell>
          <cell r="C1155" t="str">
            <v>UN</v>
          </cell>
          <cell r="D1155">
            <v>0</v>
          </cell>
          <cell r="E1155" t="str">
            <v>Caixas Enterradas</v>
          </cell>
          <cell r="F1155" t="str">
            <v>SINAPI Jun/26</v>
          </cell>
        </row>
        <row r="1156">
          <cell r="A1156">
            <v>101797</v>
          </cell>
          <cell r="B1156" t="str">
            <v>CAIXA ENTERRADA PARA INSTALAÇÕES TELEFÔNICAS TIPO R3, EM ALVENARIA COM BLOCOS DE CONCRETO, DIMENSÕES INTERNAS: 1,2X1,5X1,40 M, EXCLUINDO TAMPÃO. AF_12/2020</v>
          </cell>
          <cell r="C1156" t="str">
            <v>UN</v>
          </cell>
          <cell r="D1156">
            <v>0</v>
          </cell>
          <cell r="E1156" t="str">
            <v>Caixas Enterradas</v>
          </cell>
          <cell r="F1156" t="str">
            <v>SINAPI Jun/26</v>
          </cell>
        </row>
        <row r="1157">
          <cell r="A1157">
            <v>101802</v>
          </cell>
          <cell r="B1157" t="str">
            <v>CAIXA ENTERRADA RETENTORA DE AREIA RETANGULAR, EM ALVENARIA COM BLOCOS DE CONCRETO, DIMENSÕES INTERNAS: 1,00 X 1,00 X 1,20 M, EXCLUINDO TAMPÃO. AF_12/2020</v>
          </cell>
          <cell r="C1157" t="str">
            <v>UN</v>
          </cell>
          <cell r="D1157">
            <v>2026</v>
          </cell>
          <cell r="E1157" t="str">
            <v>Caixas Enterradas</v>
          </cell>
          <cell r="F1157" t="str">
            <v>SINAPI Jun/26</v>
          </cell>
        </row>
        <row r="1158">
          <cell r="A1158">
            <v>101803</v>
          </cell>
          <cell r="B1158" t="str">
            <v>CAIXA ENTERRADA SEPARADORA DE ÓLEO RETANGULAR, EM ALVENARIA COM BLOCOS DE CONCRETO, DIMENSÕES INTERNAS: 0,6 X 0,6 X 1,00 M, EXCLUINDO TAMPÃO. AF_12/2020</v>
          </cell>
          <cell r="C1158" t="str">
            <v>UN</v>
          </cell>
          <cell r="D1158">
            <v>1304.96</v>
          </cell>
          <cell r="E1158" t="str">
            <v>Caixas Enterradas</v>
          </cell>
          <cell r="F1158" t="str">
            <v>SINAPI Jun/26</v>
          </cell>
        </row>
        <row r="1159">
          <cell r="A1159">
            <v>101804</v>
          </cell>
          <cell r="B1159" t="str">
            <v>CAIXA ENTERRADA SEPARADORA DE ÓLEO RETANGULAR, EM ALVENARIA COM BLOCOS DE CONCRETO, DIMENSÕES INTERNAS: 0,8 X 0,8 X 1,00 M, EXCLUINDO TAMPÃO. AF_12/2020</v>
          </cell>
          <cell r="C1159" t="str">
            <v>UN</v>
          </cell>
          <cell r="D1159">
            <v>1623.14</v>
          </cell>
          <cell r="E1159" t="str">
            <v>Caixas Enterradas</v>
          </cell>
          <cell r="F1159" t="str">
            <v>SINAPI Jun/26</v>
          </cell>
        </row>
        <row r="1160">
          <cell r="A1160">
            <v>101805</v>
          </cell>
          <cell r="B1160" t="str">
            <v>CAIXA ENTERRADA SEPARADORA DE ÓLEO RETANGULAR, EM ALVENARIA COM BLOCOS DE CONCRETO, DIMENSÕES INTERNAS: 1,00 X 1,00 X 1,00 M, EXCLUINDO TAMPÃO. AF_12/2020</v>
          </cell>
          <cell r="C1160" t="str">
            <v>UN</v>
          </cell>
          <cell r="D1160">
            <v>2061.4699999999998</v>
          </cell>
          <cell r="E1160" t="str">
            <v>Caixas Enterradas</v>
          </cell>
          <cell r="F1160" t="str">
            <v>SINAPI Jun/26</v>
          </cell>
        </row>
        <row r="1161">
          <cell r="A1161">
            <v>98115</v>
          </cell>
          <cell r="B1161" t="str">
            <v>TAMPA CIRCULAR PARA ESGOTO E DRENAGEM, EM CONCRETO PRÉ-MOLDADO, DIÂMETRO INTERNO = 0,60 M E ALTURA = 0,10 M. AF_12/2020</v>
          </cell>
          <cell r="C1161" t="str">
            <v>UN</v>
          </cell>
          <cell r="D1161">
            <v>118.32</v>
          </cell>
          <cell r="E1161" t="str">
            <v>Caixas Enterradas</v>
          </cell>
          <cell r="F1161" t="str">
            <v>SINAPI Jun/26</v>
          </cell>
        </row>
        <row r="1162">
          <cell r="A1162">
            <v>98114</v>
          </cell>
          <cell r="B1162" t="str">
            <v>TAMPA CIRCULAR PARA ESGOTO E DRENAGEM, EM FERRO FUNDIDO, DIÂMETRO INTERNO = 0,6 M. AF_12/2020</v>
          </cell>
          <cell r="C1162" t="str">
            <v>UN</v>
          </cell>
          <cell r="D1162">
            <v>643.01</v>
          </cell>
          <cell r="E1162" t="str">
            <v>Caixas Enterradas</v>
          </cell>
          <cell r="F1162" t="str">
            <v>SINAPI Jun/26</v>
          </cell>
        </row>
        <row r="1163">
          <cell r="A1163">
            <v>98112</v>
          </cell>
          <cell r="B1163" t="str">
            <v>TIL (TUBO DE INSPEÇÃO E LIMPEZA) CONDOMINIAL PARA ESGOTO, EM PVC, DN 100 X 100 MM. AF_12/2020</v>
          </cell>
          <cell r="C1163" t="str">
            <v>UN</v>
          </cell>
          <cell r="D1163">
            <v>126.15</v>
          </cell>
          <cell r="E1163" t="str">
            <v>Caixas Enterradas</v>
          </cell>
          <cell r="F1163" t="str">
            <v>SINAPI Jun/26</v>
          </cell>
        </row>
        <row r="1164">
          <cell r="A1164">
            <v>100128</v>
          </cell>
          <cell r="B1164" t="str">
            <v>TIL (TUBO DE INSPEÇÃO E LIMPEZA) RADIAL PARA ESGOTO, EM PVC, DN 300X200 MM. AF_12/2020</v>
          </cell>
          <cell r="C1164" t="str">
            <v>UN</v>
          </cell>
          <cell r="D1164">
            <v>2064.64</v>
          </cell>
          <cell r="E1164" t="str">
            <v>Caixas Enterradas</v>
          </cell>
          <cell r="F1164" t="str">
            <v>SINAPI Jun/26</v>
          </cell>
        </row>
        <row r="1165">
          <cell r="A1165">
            <v>102623</v>
          </cell>
          <cell r="B1165" t="str">
            <v>CAIXA D´ÁGUA EM POLIETILENO, 1000 LITROS (INCLUSOS TUBOS, CONEXÕES E TORNEIRA DE BÓIA) - FORNECIMENTO E INSTALAÇÃO. AF_06/2021</v>
          </cell>
          <cell r="C1165" t="str">
            <v>UN</v>
          </cell>
          <cell r="D1165">
            <v>973.09</v>
          </cell>
          <cell r="E1165" t="str">
            <v>Caixas de Água para Edificações</v>
          </cell>
          <cell r="F1165" t="str">
            <v>SINAPI Jun/26</v>
          </cell>
        </row>
        <row r="1166">
          <cell r="A1166">
            <v>102607</v>
          </cell>
          <cell r="B1166" t="str">
            <v>CAIXA D´ÁGUA EM POLIETILENO, 1000 LITROS - FORNECIMENTO E INSTALAÇÃO. AF_06/2021</v>
          </cell>
          <cell r="C1166" t="str">
            <v>UN</v>
          </cell>
          <cell r="D1166">
            <v>502.74</v>
          </cell>
          <cell r="E1166" t="str">
            <v>Caixas de Água para Edificações</v>
          </cell>
          <cell r="F1166" t="str">
            <v>SINAPI Jun/26</v>
          </cell>
        </row>
        <row r="1167">
          <cell r="A1167">
            <v>102608</v>
          </cell>
          <cell r="B1167" t="str">
            <v>CAIXA D´ÁGUA EM POLIETILENO, 1500 LITROS - FORNECIMENTO E INSTALAÇÃO. AF_06/2021</v>
          </cell>
          <cell r="C1167" t="str">
            <v>UN</v>
          </cell>
          <cell r="D1167">
            <v>1149.32</v>
          </cell>
          <cell r="E1167" t="str">
            <v>Caixas de Água para Edificações</v>
          </cell>
          <cell r="F1167" t="str">
            <v>SINAPI Jun/26</v>
          </cell>
        </row>
        <row r="1168">
          <cell r="A1168">
            <v>102609</v>
          </cell>
          <cell r="B1168" t="str">
            <v>CAIXA D´ÁGUA EM POLIETILENO, 2000 LITROS - FORNECIMENTO E INSTALAÇÃO. AF_06/2021</v>
          </cell>
          <cell r="C1168" t="str">
            <v>UN</v>
          </cell>
          <cell r="D1168">
            <v>1306.81</v>
          </cell>
          <cell r="E1168" t="str">
            <v>Caixas de Água para Edificações</v>
          </cell>
          <cell r="F1168" t="str">
            <v>SINAPI Jun/26</v>
          </cell>
        </row>
        <row r="1169">
          <cell r="A1169">
            <v>102610</v>
          </cell>
          <cell r="B1169" t="str">
            <v>CAIXA D´ÁGUA EM POLIETILENO, 3000 LITROS - FORNECIMENTO E INSTALAÇÃO. AF_06/2021</v>
          </cell>
          <cell r="C1169" t="str">
            <v>UN</v>
          </cell>
          <cell r="D1169">
            <v>2243.38</v>
          </cell>
          <cell r="E1169" t="str">
            <v>Caixas de Água para Edificações</v>
          </cell>
          <cell r="F1169" t="str">
            <v>SINAPI Jun/26</v>
          </cell>
        </row>
        <row r="1170">
          <cell r="A1170">
            <v>102622</v>
          </cell>
          <cell r="B1170" t="str">
            <v>CAIXA D´ÁGUA EM POLIETILENO, 500 LITROS (INCLUSOS TUBOS, CONEXÕES E TORNEIRA DE BÓIA) - FORNECIMENTO E INSTALAÇÃO. AF_06/2021</v>
          </cell>
          <cell r="C1170" t="str">
            <v>UN</v>
          </cell>
          <cell r="D1170">
            <v>713.36</v>
          </cell>
          <cell r="E1170" t="str">
            <v>Caixas de Água para Edificações</v>
          </cell>
          <cell r="F1170" t="str">
            <v>SINAPI Jun/26</v>
          </cell>
        </row>
        <row r="1171">
          <cell r="A1171">
            <v>102605</v>
          </cell>
          <cell r="B1171" t="str">
            <v>CAIXA D´ÁGUA EM POLIETILENO, 500 LITROS - FORNECIMENTO E INSTALAÇÃO. AF_06/2021</v>
          </cell>
          <cell r="C1171" t="str">
            <v>UN</v>
          </cell>
          <cell r="D1171">
            <v>305.07</v>
          </cell>
          <cell r="E1171" t="str">
            <v>Caixas de Água para Edificações</v>
          </cell>
          <cell r="F1171" t="str">
            <v>SINAPI Jun/26</v>
          </cell>
        </row>
        <row r="1172">
          <cell r="A1172">
            <v>102606</v>
          </cell>
          <cell r="B1172" t="str">
            <v>CAIXA D´ÁGUA EM POLIETILENO, 750 LITROS - FORNECIMENTO E INSTALAÇÃO. AF_06/2021</v>
          </cell>
          <cell r="C1172" t="str">
            <v>UN</v>
          </cell>
          <cell r="D1172">
            <v>469.41</v>
          </cell>
          <cell r="E1172" t="str">
            <v>Caixas de Água para Edificações</v>
          </cell>
          <cell r="F1172" t="str">
            <v>SINAPI Jun/26</v>
          </cell>
        </row>
        <row r="1173">
          <cell r="A1173">
            <v>102613</v>
          </cell>
          <cell r="B1173" t="str">
            <v>CAIXA D´ÁGUA EM POLIÉSTER REFORÇADO COM FIBRA DE VIDRO, 1000 LITROS - FORNECIMENTO E INSTALAÇÃO. AF_06/2021</v>
          </cell>
          <cell r="C1173" t="str">
            <v>UN</v>
          </cell>
          <cell r="D1173">
            <v>703.52</v>
          </cell>
          <cell r="E1173" t="str">
            <v>Caixas de Água para Edificações</v>
          </cell>
          <cell r="F1173" t="str">
            <v>SINAPI Jun/26</v>
          </cell>
        </row>
        <row r="1174">
          <cell r="A1174">
            <v>102619</v>
          </cell>
          <cell r="B1174" t="str">
            <v>CAIXA D´ÁGUA EM POLIÉSTER REFORÇADO COM FIBRA DE VIDRO, 10000 LITROS - FORNECIMENTO E INSTALAÇÃO. AF_06/2021</v>
          </cell>
          <cell r="C1174" t="str">
            <v>UN</v>
          </cell>
          <cell r="D1174">
            <v>5974.34</v>
          </cell>
          <cell r="E1174" t="str">
            <v>Caixas de Água para Edificações</v>
          </cell>
          <cell r="F1174" t="str">
            <v>SINAPI Jun/26</v>
          </cell>
        </row>
        <row r="1175">
          <cell r="A1175">
            <v>102614</v>
          </cell>
          <cell r="B1175" t="str">
            <v>CAIXA D´ÁGUA EM POLIÉSTER REFORÇADO COM FIBRA DE VIDRO, 1500 LITROS - FORNECIMENTO E INSTALAÇÃO. AF_06/2021</v>
          </cell>
          <cell r="C1175" t="str">
            <v>UN</v>
          </cell>
          <cell r="D1175">
            <v>1080.95</v>
          </cell>
          <cell r="E1175" t="str">
            <v>Caixas de Água para Edificações</v>
          </cell>
          <cell r="F1175" t="str">
            <v>SINAPI Jun/26</v>
          </cell>
        </row>
        <row r="1176">
          <cell r="A1176">
            <v>102620</v>
          </cell>
          <cell r="B1176" t="str">
            <v>CAIXA D´ÁGUA EM POLIÉSTER REFORÇADO COM FIBRA DE VIDRO, 15000 LITROS - FORNECIMENTO E INSTALAÇÃO. AF_06/2021</v>
          </cell>
          <cell r="C1176" t="str">
            <v>UN</v>
          </cell>
          <cell r="D1176">
            <v>8676.9</v>
          </cell>
          <cell r="E1176" t="str">
            <v>Caixas de Água para Edificações</v>
          </cell>
          <cell r="F1176" t="str">
            <v>SINAPI Jun/26</v>
          </cell>
        </row>
        <row r="1177">
          <cell r="A1177">
            <v>102615</v>
          </cell>
          <cell r="B1177" t="str">
            <v>CAIXA D´ÁGUA EM POLIÉSTER REFORÇADO COM FIBRA DE VIDRO, 2000 LITROS - FORNECIMENTO E INSTALAÇÃO. AF_06/2021</v>
          </cell>
          <cell r="C1177" t="str">
            <v>UN</v>
          </cell>
          <cell r="D1177">
            <v>1356.58</v>
          </cell>
          <cell r="E1177" t="str">
            <v>Caixas de Água para Edificações</v>
          </cell>
          <cell r="F1177" t="str">
            <v>SINAPI Jun/26</v>
          </cell>
        </row>
        <row r="1178">
          <cell r="A1178">
            <v>102621</v>
          </cell>
          <cell r="B1178" t="str">
            <v>CAIXA D´ÁGUA EM POLIÉSTER REFORÇADO COM FIBRA DE VIDRO, 20000 LITROS - FORNECIMENTO E INSTALAÇÃO. AF_06/2021</v>
          </cell>
          <cell r="C1178" t="str">
            <v>UN</v>
          </cell>
          <cell r="D1178">
            <v>13334.11</v>
          </cell>
          <cell r="E1178" t="str">
            <v>Caixas de Água para Edificações</v>
          </cell>
          <cell r="F1178" t="str">
            <v>SINAPI Jun/26</v>
          </cell>
        </row>
        <row r="1179">
          <cell r="A1179">
            <v>102616</v>
          </cell>
          <cell r="B1179" t="str">
            <v>CAIXA D´ÁGUA EM POLIÉSTER REFORÇADO COM FIBRA DE VIDRO, 3000 LITROS - FORNECIMENTO E INSTALAÇÃO. AF_06/2021</v>
          </cell>
          <cell r="C1179" t="str">
            <v>UN</v>
          </cell>
          <cell r="D1179">
            <v>2007.31</v>
          </cell>
          <cell r="E1179" t="str">
            <v>Caixas de Água para Edificações</v>
          </cell>
          <cell r="F1179" t="str">
            <v>SINAPI Jun/26</v>
          </cell>
        </row>
        <row r="1180">
          <cell r="A1180">
            <v>102611</v>
          </cell>
          <cell r="B1180" t="str">
            <v>CAIXA D´ÁGUA EM POLIÉSTER REFORÇADO COM FIBRA DE VIDRO, 500 LITROS - FORNECIMENTO E INSTALAÇÃO. AF_06/2021</v>
          </cell>
          <cell r="C1180" t="str">
            <v>UN</v>
          </cell>
          <cell r="D1180">
            <v>505.61</v>
          </cell>
          <cell r="E1180" t="str">
            <v>Caixas de Água para Edificações</v>
          </cell>
          <cell r="F1180" t="str">
            <v>SINAPI Jun/26</v>
          </cell>
        </row>
        <row r="1181">
          <cell r="A1181">
            <v>102617</v>
          </cell>
          <cell r="B1181" t="str">
            <v>CAIXA D´ÁGUA EM POLIÉSTER REFORÇADO COM FIBRA DE VIDRO, 5000 LITROS - FORNECIMENTO E INSTALAÇÃO. AF_06/2021</v>
          </cell>
          <cell r="C1181" t="str">
            <v>UN</v>
          </cell>
          <cell r="D1181">
            <v>3701.59</v>
          </cell>
          <cell r="E1181" t="str">
            <v>Caixas de Água para Edificações</v>
          </cell>
          <cell r="F1181" t="str">
            <v>SINAPI Jun/26</v>
          </cell>
        </row>
        <row r="1182">
          <cell r="A1182">
            <v>102618</v>
          </cell>
          <cell r="B1182" t="str">
            <v>CAIXA D´ÁGUA EM POLIÉSTER REFORÇADO COM FIBRA DE VIDRO, 7000 LITROS - FORNECIMENTO E INSTALAÇÃO. AF_06/2021</v>
          </cell>
          <cell r="C1182" t="str">
            <v>UN</v>
          </cell>
          <cell r="D1182">
            <v>4451.97</v>
          </cell>
          <cell r="E1182" t="str">
            <v>Caixas de Água para Edificações</v>
          </cell>
          <cell r="F1182" t="str">
            <v>SINAPI Jun/26</v>
          </cell>
        </row>
        <row r="1183">
          <cell r="A1183">
            <v>102612</v>
          </cell>
          <cell r="B1183" t="str">
            <v>CAIXA D´ÁGUA EM POLIÉSTER REFORÇADO COM FIBRA DE VIDRO, 750 LITROS - FORNECIMENTO E INSTALAÇÃO. AF_06/2021</v>
          </cell>
          <cell r="C1183" t="str">
            <v>UN</v>
          </cell>
          <cell r="D1183">
            <v>725.11</v>
          </cell>
          <cell r="E1183" t="str">
            <v>Caixas de Água para Edificações</v>
          </cell>
          <cell r="F1183" t="str">
            <v>SINAPI Jun/26</v>
          </cell>
        </row>
        <row r="1184">
          <cell r="A1184">
            <v>102603</v>
          </cell>
          <cell r="B1184" t="str">
            <v>FURO EM CAIXA D'ÁGUA COM ESPESSURA DE 2 ATÉ 5 MM E DIÂMETRO DE 100 MM. AF_06/2021</v>
          </cell>
          <cell r="C1184" t="str">
            <v>UN</v>
          </cell>
          <cell r="D1184">
            <v>15.32</v>
          </cell>
          <cell r="E1184" t="str">
            <v>Caixas de Água para Edificações</v>
          </cell>
          <cell r="F1184" t="str">
            <v>SINAPI Jun/26</v>
          </cell>
        </row>
        <row r="1185">
          <cell r="A1185">
            <v>102587</v>
          </cell>
          <cell r="B1185" t="str">
            <v>FURO EM CAIXA D'ÁGUA COM ESPESSURA DE 2 ATÉ 5 MM E DIÂMETRO DE 15 MM. AF_06/2021</v>
          </cell>
          <cell r="C1185" t="str">
            <v>UN</v>
          </cell>
          <cell r="D1185">
            <v>5.25</v>
          </cell>
          <cell r="E1185" t="str">
            <v>Caixas de Água para Edificações</v>
          </cell>
          <cell r="F1185" t="str">
            <v>SINAPI Jun/26</v>
          </cell>
        </row>
        <row r="1186">
          <cell r="A1186">
            <v>102589</v>
          </cell>
          <cell r="B1186" t="str">
            <v>FURO EM CAIXA D'ÁGUA COM ESPESSURA DE 2 ATÉ 5 MM E DIÂMETRO DE 20 MM. AF_06/2021</v>
          </cell>
          <cell r="C1186" t="str">
            <v>UN</v>
          </cell>
          <cell r="D1186">
            <v>5.84</v>
          </cell>
          <cell r="E1186" t="str">
            <v>Caixas de Água para Edificações</v>
          </cell>
          <cell r="F1186" t="str">
            <v>SINAPI Jun/26</v>
          </cell>
        </row>
        <row r="1187">
          <cell r="A1187">
            <v>102591</v>
          </cell>
          <cell r="B1187" t="str">
            <v>FURO EM CAIXA D'ÁGUA COM ESPESSURA DE 2 ATÉ 5 MM E DIÂMETRO DE 25 MM. AF_06/2021</v>
          </cell>
          <cell r="C1187" t="str">
            <v>UN</v>
          </cell>
          <cell r="D1187">
            <v>6.43</v>
          </cell>
          <cell r="E1187" t="str">
            <v>Caixas de Água para Edificações</v>
          </cell>
          <cell r="F1187" t="str">
            <v>SINAPI Jun/26</v>
          </cell>
        </row>
        <row r="1188">
          <cell r="A1188">
            <v>102593</v>
          </cell>
          <cell r="B1188" t="str">
            <v>FURO EM CAIXA D'ÁGUA COM ESPESSURA DE 2 ATÉ 5 MM E DIÂMETRO DE 32 MM. AF_06/2021</v>
          </cell>
          <cell r="C1188" t="str">
            <v>UN</v>
          </cell>
          <cell r="D1188">
            <v>7.26</v>
          </cell>
          <cell r="E1188" t="str">
            <v>Caixas de Água para Edificações</v>
          </cell>
          <cell r="F1188" t="str">
            <v>SINAPI Jun/26</v>
          </cell>
        </row>
        <row r="1189">
          <cell r="A1189">
            <v>102595</v>
          </cell>
          <cell r="B1189" t="str">
            <v>FURO EM CAIXA D'ÁGUA COM ESPESSURA DE 2 ATÉ 5 MM E DIÂMETRO DE 40 MM. AF_06/2021</v>
          </cell>
          <cell r="C1189" t="str">
            <v>UN</v>
          </cell>
          <cell r="D1189">
            <v>8.2100000000000009</v>
          </cell>
          <cell r="E1189" t="str">
            <v>Caixas de Água para Edificações</v>
          </cell>
          <cell r="F1189" t="str">
            <v>SINAPI Jun/26</v>
          </cell>
        </row>
        <row r="1190">
          <cell r="A1190">
            <v>102597</v>
          </cell>
          <cell r="B1190" t="str">
            <v>FURO EM CAIXA D'ÁGUA COM ESPESSURA DE 2 ATÉ 5 MM E DIÂMETRO DE 50 MM. AF_06/2021</v>
          </cell>
          <cell r="C1190" t="str">
            <v>UN</v>
          </cell>
          <cell r="D1190">
            <v>9.39</v>
          </cell>
          <cell r="E1190" t="str">
            <v>Caixas de Água para Edificações</v>
          </cell>
          <cell r="F1190" t="str">
            <v>SINAPI Jun/26</v>
          </cell>
        </row>
        <row r="1191">
          <cell r="A1191">
            <v>102599</v>
          </cell>
          <cell r="B1191" t="str">
            <v>FURO EM CAIXA D'ÁGUA COM ESPESSURA DE 2 ATÉ 5 MM E DIÂMETRO DE 60 MM. AF_06/2021</v>
          </cell>
          <cell r="C1191" t="str">
            <v>UN</v>
          </cell>
          <cell r="D1191">
            <v>10.58</v>
          </cell>
          <cell r="E1191" t="str">
            <v>Caixas de Água para Edificações</v>
          </cell>
          <cell r="F1191" t="str">
            <v>SINAPI Jun/26</v>
          </cell>
        </row>
        <row r="1192">
          <cell r="A1192">
            <v>102601</v>
          </cell>
          <cell r="B1192" t="str">
            <v>FURO EM CAIXA D'ÁGUA COM ESPESSURA DE 2 ATÉ 5 MM E DIÂMETRO DE 75 MM. AF_06/2021</v>
          </cell>
          <cell r="C1192" t="str">
            <v>UN</v>
          </cell>
          <cell r="D1192">
            <v>12.36</v>
          </cell>
          <cell r="E1192" t="str">
            <v>Caixas de Água para Edificações</v>
          </cell>
          <cell r="F1192" t="str">
            <v>SINAPI Jun/26</v>
          </cell>
        </row>
        <row r="1193">
          <cell r="A1193">
            <v>102604</v>
          </cell>
          <cell r="B1193" t="str">
            <v>FURO EM CAIXA D'ÁGUA COM ESPESSURA DE 6 ATÉ 8 MM E DIÂMETRO DE 100 MM. AF_06/2021</v>
          </cell>
          <cell r="C1193" t="str">
            <v>UN</v>
          </cell>
          <cell r="D1193">
            <v>17.670000000000002</v>
          </cell>
          <cell r="E1193" t="str">
            <v>Caixas de Água para Edificações</v>
          </cell>
          <cell r="F1193" t="str">
            <v>SINAPI Jun/26</v>
          </cell>
        </row>
        <row r="1194">
          <cell r="A1194">
            <v>102588</v>
          </cell>
          <cell r="B1194" t="str">
            <v>FURO EM CAIXA D'ÁGUA COM ESPESSURA DE 6 ATÉ 8 MM E DIÂMETRO DE 15 MM. AF_06/2021</v>
          </cell>
          <cell r="C1194" t="str">
            <v>UN</v>
          </cell>
          <cell r="D1194">
            <v>7.6</v>
          </cell>
          <cell r="E1194" t="str">
            <v>Caixas de Água para Edificações</v>
          </cell>
          <cell r="F1194" t="str">
            <v>SINAPI Jun/26</v>
          </cell>
        </row>
        <row r="1195">
          <cell r="A1195">
            <v>102590</v>
          </cell>
          <cell r="B1195" t="str">
            <v>FURO EM CAIXA D'ÁGUA COM ESPESSURA DE 6 ATÉ 8 MM E DIÂMETRO DE 20 MM. AF_06/2021</v>
          </cell>
          <cell r="C1195" t="str">
            <v>UN</v>
          </cell>
          <cell r="D1195">
            <v>8.19</v>
          </cell>
          <cell r="E1195" t="str">
            <v>Caixas de Água para Edificações</v>
          </cell>
          <cell r="F1195" t="str">
            <v>SINAPI Jun/26</v>
          </cell>
        </row>
        <row r="1196">
          <cell r="A1196">
            <v>102592</v>
          </cell>
          <cell r="B1196" t="str">
            <v>FURO EM CAIXA D'ÁGUA COM ESPESSURA DE 6 ATÉ 8 MM E DIÂMETRO DE 25 MM. AF_06/2021</v>
          </cell>
          <cell r="C1196" t="str">
            <v>UN</v>
          </cell>
          <cell r="D1196">
            <v>8.7799999999999994</v>
          </cell>
          <cell r="E1196" t="str">
            <v>Caixas de Água para Edificações</v>
          </cell>
          <cell r="F1196" t="str">
            <v>SINAPI Jun/26</v>
          </cell>
        </row>
        <row r="1197">
          <cell r="A1197">
            <v>102594</v>
          </cell>
          <cell r="B1197" t="str">
            <v>FURO EM CAIXA D'ÁGUA COM ESPESSURA DE 6 ATÉ 8 MM E DIÂMETRO DE 32 MM. AF_06/2021</v>
          </cell>
          <cell r="C1197" t="str">
            <v>UN</v>
          </cell>
          <cell r="D1197">
            <v>9.61</v>
          </cell>
          <cell r="E1197" t="str">
            <v>Caixas de Água para Edificações</v>
          </cell>
          <cell r="F1197" t="str">
            <v>SINAPI Jun/26</v>
          </cell>
        </row>
        <row r="1198">
          <cell r="A1198">
            <v>102596</v>
          </cell>
          <cell r="B1198" t="str">
            <v>FURO EM CAIXA D'ÁGUA COM ESPESSURA DE 6 ATÉ 8 MM E DIÂMETRO DE 40 MM. AF_06/2021</v>
          </cell>
          <cell r="C1198" t="str">
            <v>UN</v>
          </cell>
          <cell r="D1198">
            <v>10.56</v>
          </cell>
          <cell r="E1198" t="str">
            <v>Caixas de Água para Edificações</v>
          </cell>
          <cell r="F1198" t="str">
            <v>SINAPI Jun/26</v>
          </cell>
        </row>
        <row r="1199">
          <cell r="A1199">
            <v>102598</v>
          </cell>
          <cell r="B1199" t="str">
            <v>FURO EM CAIXA D'ÁGUA COM ESPESSURA DE 6 ATÉ 8 MM E DIÂMETRO DE 50 MM. AF_06/2021</v>
          </cell>
          <cell r="C1199" t="str">
            <v>UN</v>
          </cell>
          <cell r="D1199">
            <v>11.74</v>
          </cell>
          <cell r="E1199" t="str">
            <v>Caixas de Água para Edificações</v>
          </cell>
          <cell r="F1199" t="str">
            <v>SINAPI Jun/26</v>
          </cell>
        </row>
        <row r="1200">
          <cell r="A1200">
            <v>102600</v>
          </cell>
          <cell r="B1200" t="str">
            <v>FURO EM CAIXA D'ÁGUA COM ESPESSURA DE 6 ATÉ 8 MM E DIÂMETRO DE 60 MM. AF_06/2021</v>
          </cell>
          <cell r="C1200" t="str">
            <v>UN</v>
          </cell>
          <cell r="D1200">
            <v>12.93</v>
          </cell>
          <cell r="E1200" t="str">
            <v>Caixas de Água para Edificações</v>
          </cell>
          <cell r="F1200" t="str">
            <v>SINAPI Jun/26</v>
          </cell>
        </row>
        <row r="1201">
          <cell r="A1201">
            <v>102602</v>
          </cell>
          <cell r="B1201" t="str">
            <v>FURO EM CAIXA D'ÁGUA COM ESPESSURA DE 6 ATÉ 8 MM E DIÂMETRO DE 75 MM. AF_06/2021</v>
          </cell>
          <cell r="C1201" t="str">
            <v>UN</v>
          </cell>
          <cell r="D1201">
            <v>14.7</v>
          </cell>
          <cell r="E1201" t="str">
            <v>Caixas de Água para Edificações</v>
          </cell>
          <cell r="F1201" t="str">
            <v>SINAPI Jun/26</v>
          </cell>
        </row>
        <row r="1202">
          <cell r="A1202">
            <v>103005</v>
          </cell>
          <cell r="B1202" t="str">
            <v>CAIXA COM GRELHA RETANGULAR DE FERRO FUNDIDO, EM ALVENARIA COM TIJOLOS CERÂMICOS MACIÇOS, DIMENSÕES INTERNAS: 0,15 X 1,00 X 0,3 M. AF_05/2025</v>
          </cell>
          <cell r="C1202" t="str">
            <v>UN</v>
          </cell>
          <cell r="D1202">
            <v>677.85</v>
          </cell>
          <cell r="E1202" t="str">
            <v>Canaletas, Grelhas e Caixas com Grelha para Drenagem</v>
          </cell>
          <cell r="F1202" t="str">
            <v>SINAPI Jun/26</v>
          </cell>
        </row>
        <row r="1203">
          <cell r="A1203">
            <v>103006</v>
          </cell>
          <cell r="B1203" t="str">
            <v>CAIXA COM GRELHA RETANGULAR DE FERRO FUNDIDO, EM ALVENARIA COM TIJOLOS CERÂMICOS MACIÇOS, DIMENSÕES INTERNAS: 0,20 X 1,00 X 0,4 M. AF_05/2025</v>
          </cell>
          <cell r="C1203" t="str">
            <v>UN</v>
          </cell>
          <cell r="D1203">
            <v>860.06</v>
          </cell>
          <cell r="E1203" t="str">
            <v>Canaletas, Grelhas e Caixas com Grelha para Drenagem</v>
          </cell>
          <cell r="F1203" t="str">
            <v>SINAPI Jun/26</v>
          </cell>
        </row>
        <row r="1204">
          <cell r="A1204">
            <v>103007</v>
          </cell>
          <cell r="B1204" t="str">
            <v>CAIXA COM GRELHA RETANGULAR DE FERRO FUNDIDO, EM ALVENARIA COM TIJOLOS CERÂMICOS MACIÇOS, DIMENSÕES INTERNAS: 0,30 X 1,00 X 0,5 M. AF_05/2025</v>
          </cell>
          <cell r="C1204" t="str">
            <v>UN</v>
          </cell>
          <cell r="D1204">
            <v>1135.1099999999999</v>
          </cell>
          <cell r="E1204" t="str">
            <v>Canaletas, Grelhas e Caixas com Grelha para Drenagem</v>
          </cell>
          <cell r="F1204" t="str">
            <v>SINAPI Jun/26</v>
          </cell>
        </row>
        <row r="1205">
          <cell r="A1205">
            <v>103004</v>
          </cell>
          <cell r="B1205" t="str">
            <v>CANALETA DE CONCRETO POLIMÉRICO COM GRELHA, LARGURA DE 13 CM - FORNECIMENTO E INSTALAÇÃO. AF_05/2025</v>
          </cell>
          <cell r="C1205" t="str">
            <v>M</v>
          </cell>
          <cell r="D1205">
            <v>0</v>
          </cell>
          <cell r="E1205" t="str">
            <v>Canaletas, Grelhas e Caixas com Grelha para Drenagem</v>
          </cell>
          <cell r="F1205" t="str">
            <v>SINAPI Jun/26</v>
          </cell>
        </row>
        <row r="1206">
          <cell r="A1206">
            <v>102989</v>
          </cell>
          <cell r="B1206" t="str">
            <v>CANALETA MEIA CANA PRÉ-MOLDADA DE CONCRETO (D = 20 CM) - FORNECIMENTO E INSTALAÇÃO. AF_05/2025</v>
          </cell>
          <cell r="C1206" t="str">
            <v>M</v>
          </cell>
          <cell r="D1206">
            <v>47.98</v>
          </cell>
          <cell r="E1206" t="str">
            <v>Canaletas, Grelhas e Caixas com Grelha para Drenagem</v>
          </cell>
          <cell r="F1206" t="str">
            <v>SINAPI Jun/26</v>
          </cell>
        </row>
        <row r="1207">
          <cell r="A1207">
            <v>102990</v>
          </cell>
          <cell r="B1207" t="str">
            <v>CANALETA MEIA CANA PRÉ-MOLDADA DE CONCRETO (D = 30 CM) - FORNECIMENTO E INSTALAÇÃO. AF_05/2025</v>
          </cell>
          <cell r="C1207" t="str">
            <v>M</v>
          </cell>
          <cell r="D1207">
            <v>60.38</v>
          </cell>
          <cell r="E1207" t="str">
            <v>Canaletas, Grelhas e Caixas com Grelha para Drenagem</v>
          </cell>
          <cell r="F1207" t="str">
            <v>SINAPI Jun/26</v>
          </cell>
        </row>
        <row r="1208">
          <cell r="A1208">
            <v>102991</v>
          </cell>
          <cell r="B1208" t="str">
            <v>CANALETA MEIA CANA PRÉ-MOLDADA DE CONCRETO (D = 40 CM) - FORNECIMENTO E INSTALAÇÃO. AF_05/2025</v>
          </cell>
          <cell r="C1208" t="str">
            <v>M</v>
          </cell>
          <cell r="D1208">
            <v>79.48</v>
          </cell>
          <cell r="E1208" t="str">
            <v>Canaletas, Grelhas e Caixas com Grelha para Drenagem</v>
          </cell>
          <cell r="F1208" t="str">
            <v>SINAPI Jun/26</v>
          </cell>
        </row>
        <row r="1209">
          <cell r="A1209">
            <v>102992</v>
          </cell>
          <cell r="B1209" t="str">
            <v>CANALETA MEIA CANA PRÉ-MOLDADA DE CONCRETO (D = 50 CM) - FORNECIMENTO E INSTALAÇÃO. AF_05/2025</v>
          </cell>
          <cell r="C1209" t="str">
            <v>M</v>
          </cell>
          <cell r="D1209">
            <v>114.74</v>
          </cell>
          <cell r="E1209" t="str">
            <v>Canaletas, Grelhas e Caixas com Grelha para Drenagem</v>
          </cell>
          <cell r="F1209" t="str">
            <v>SINAPI Jun/26</v>
          </cell>
        </row>
        <row r="1210">
          <cell r="A1210">
            <v>102993</v>
          </cell>
          <cell r="B1210" t="str">
            <v>CANALETA MEIA CANA PRÉ-MOLDADA DE CONCRETO (D = 60 CM) - FORNECIMENTO E INSTALAÇÃO. AF_05/2025</v>
          </cell>
          <cell r="C1210" t="str">
            <v>M</v>
          </cell>
          <cell r="D1210">
            <v>149.22999999999999</v>
          </cell>
          <cell r="E1210" t="str">
            <v>Canaletas, Grelhas e Caixas com Grelha para Drenagem</v>
          </cell>
          <cell r="F1210" t="str">
            <v>SINAPI Jun/26</v>
          </cell>
        </row>
        <row r="1211">
          <cell r="A1211">
            <v>102994</v>
          </cell>
          <cell r="B1211" t="str">
            <v>CANALETA MEIA CANA PRÉ-MOLDADA DE CONCRETO (D = 80 CM) - FORNECIMENTO E INSTALAÇÃO. AF_05/2025</v>
          </cell>
          <cell r="C1211" t="str">
            <v>M</v>
          </cell>
          <cell r="D1211">
            <v>278.77</v>
          </cell>
          <cell r="E1211" t="str">
            <v>Canaletas, Grelhas e Caixas com Grelha para Drenagem</v>
          </cell>
          <cell r="F1211" t="str">
            <v>SINAPI Jun/26</v>
          </cell>
        </row>
        <row r="1212">
          <cell r="A1212">
            <v>106017</v>
          </cell>
          <cell r="B1212" t="str">
            <v>CANALETA PRÉ-MOLDADA DE CONCRETO, COM GRELHA PERFURADA DE CONCRETO, GEOMETRIA RETANGULAR, COM DIMENSÕES INTERNAS: L=0,20 M; H=0,20 M; C=*0,60* M - FORNECIMENTO E INSTALAÇÃO. AF_05/2025</v>
          </cell>
          <cell r="C1212" t="str">
            <v>UN</v>
          </cell>
          <cell r="D1212">
            <v>0</v>
          </cell>
          <cell r="E1212" t="str">
            <v>Canaletas, Grelhas e Caixas com Grelha para Drenagem</v>
          </cell>
          <cell r="F1212" t="str">
            <v>SINAPI Jun/26</v>
          </cell>
        </row>
        <row r="1213">
          <cell r="A1213">
            <v>105944</v>
          </cell>
          <cell r="B1213" t="str">
            <v>CONCRETAGEM DE VALETA/ CANALETA MOLDADA IN LOCO. AF_05/2025</v>
          </cell>
          <cell r="C1213" t="str">
            <v>M3</v>
          </cell>
          <cell r="D1213">
            <v>851.26</v>
          </cell>
          <cell r="E1213" t="str">
            <v>Canaletas, Grelhas e Caixas com Grelha para Drenagem</v>
          </cell>
          <cell r="F1213" t="str">
            <v>SINAPI Jun/26</v>
          </cell>
        </row>
        <row r="1214">
          <cell r="A1214">
            <v>106004</v>
          </cell>
          <cell r="B1214" t="str">
            <v>EXECUÇÃO DE CANALETA DE CONCRETO ARMADO MOLDADA IN LOCO, ESPESSURA DE 0,1 M, GEOMETRIA QUADRADA, COM DIMENSÕES INTERNAS: L=0,20 M; H=0,20 M. AF_05/2025</v>
          </cell>
          <cell r="C1214" t="str">
            <v>M</v>
          </cell>
          <cell r="D1214">
            <v>197.24</v>
          </cell>
          <cell r="E1214" t="str">
            <v>Canaletas, Grelhas e Caixas com Grelha para Drenagem</v>
          </cell>
          <cell r="F1214" t="str">
            <v>SINAPI Jun/26</v>
          </cell>
        </row>
        <row r="1215">
          <cell r="A1215">
            <v>106005</v>
          </cell>
          <cell r="B1215" t="str">
            <v>EXECUÇÃO DE CANALETA DE CONCRETO ARMADO MOLDADA IN LOCO, ESPESSURA DE 0,1 M, GEOMETRIA QUADRADA, COM DIMENSÕES INTERNAS: L=0,25 M; H=0,25 M. AF_05/2025</v>
          </cell>
          <cell r="C1215" t="str">
            <v>M</v>
          </cell>
          <cell r="D1215">
            <v>233.34</v>
          </cell>
          <cell r="E1215" t="str">
            <v>Canaletas, Grelhas e Caixas com Grelha para Drenagem</v>
          </cell>
          <cell r="F1215" t="str">
            <v>SINAPI Jun/26</v>
          </cell>
        </row>
        <row r="1216">
          <cell r="A1216">
            <v>106006</v>
          </cell>
          <cell r="B1216" t="str">
            <v>EXECUÇÃO DE CANALETA DE CONCRETO ARMADO MOLDADA IN LOCO, ESPESSURA DE 0,1 M, GEOMETRIA QUADRADA, COM DIMENSÕES INTERNAS: L=0,30 M; H=0,30 M. AF_05/2025</v>
          </cell>
          <cell r="C1216" t="str">
            <v>M</v>
          </cell>
          <cell r="D1216">
            <v>277.75</v>
          </cell>
          <cell r="E1216" t="str">
            <v>Canaletas, Grelhas e Caixas com Grelha para Drenagem</v>
          </cell>
          <cell r="F1216" t="str">
            <v>SINAPI Jun/26</v>
          </cell>
        </row>
        <row r="1217">
          <cell r="A1217">
            <v>106007</v>
          </cell>
          <cell r="B1217" t="str">
            <v>EXECUÇÃO DE CANALETA DE CONCRETO ARMADO MOLDADA IN LOCO, ESPESSURA DE 0,1 M, GEOMETRIA QUADRADA, COM DIMENSÕES INTERNAS: L=0,35 M; H=0,35 M. AF_05/2025</v>
          </cell>
          <cell r="C1217" t="str">
            <v>M</v>
          </cell>
          <cell r="D1217">
            <v>316.62</v>
          </cell>
          <cell r="E1217" t="str">
            <v>Canaletas, Grelhas e Caixas com Grelha para Drenagem</v>
          </cell>
          <cell r="F1217" t="str">
            <v>SINAPI Jun/26</v>
          </cell>
        </row>
        <row r="1218">
          <cell r="A1218">
            <v>106008</v>
          </cell>
          <cell r="B1218" t="str">
            <v>EXECUÇÃO DE CANALETA DE CONCRETO ARMADO MOLDADA IN LOCO, ESPESSURA DE 0,1 M, GEOMETRIA QUADRADA, COM DIMENSÕES INTERNAS: L=0,40 M; H=0,40 M. AF_05/2025</v>
          </cell>
          <cell r="C1218" t="str">
            <v>M</v>
          </cell>
          <cell r="D1218">
            <v>355.5</v>
          </cell>
          <cell r="E1218" t="str">
            <v>Canaletas, Grelhas e Caixas com Grelha para Drenagem</v>
          </cell>
          <cell r="F1218" t="str">
            <v>SINAPI Jun/26</v>
          </cell>
        </row>
        <row r="1219">
          <cell r="A1219">
            <v>106009</v>
          </cell>
          <cell r="B1219" t="str">
            <v>EXECUÇÃO DE CANALETA DE CONCRETO ARMADO MOLDADA IN LOCO, ESPESSURA DE 0,1 M, GEOMETRIA QUADRADA, COM DIMENSÕES INTERNAS: L=0,50 M; H=0,50 M. AF_05/2025</v>
          </cell>
          <cell r="C1219" t="str">
            <v>M</v>
          </cell>
          <cell r="D1219">
            <v>438.79</v>
          </cell>
          <cell r="E1219" t="str">
            <v>Canaletas, Grelhas e Caixas com Grelha para Drenagem</v>
          </cell>
          <cell r="F1219" t="str">
            <v>SINAPI Jun/26</v>
          </cell>
        </row>
        <row r="1220">
          <cell r="A1220">
            <v>106010</v>
          </cell>
          <cell r="B1220" t="str">
            <v>EXECUÇÃO DE CANALETA DE CONCRETO ARMADO MOLDADA IN LOCO, ESPESSURA DE 0,1 M, GEOMETRIA QUADRADA, COM DIMENSÕES INTERNAS: L=0,60 M; H=0,60 M. AF_05/2025</v>
          </cell>
          <cell r="C1220" t="str">
            <v>M</v>
          </cell>
          <cell r="D1220">
            <v>513.77</v>
          </cell>
          <cell r="E1220" t="str">
            <v>Canaletas, Grelhas e Caixas com Grelha para Drenagem</v>
          </cell>
          <cell r="F1220" t="str">
            <v>SINAPI Jun/26</v>
          </cell>
        </row>
        <row r="1221">
          <cell r="A1221">
            <v>106011</v>
          </cell>
          <cell r="B1221" t="str">
            <v>EXECUÇÃO DE CANALETA DE CONCRETO MOLDADO IN LOCO, COM GRELHA DE CONCRETO; ESPESSURA DE 0,15 M, GEOMETRIA RETANGULAR, COM DIMENSÕES INTERNAS: L=0,4 M; H=*0,3*M. AF_05/2025</v>
          </cell>
          <cell r="C1221" t="str">
            <v>M</v>
          </cell>
          <cell r="D1221">
            <v>886.5</v>
          </cell>
          <cell r="E1221" t="str">
            <v>Canaletas, Grelhas e Caixas com Grelha para Drenagem</v>
          </cell>
          <cell r="F1221" t="str">
            <v>SINAPI Jun/26</v>
          </cell>
        </row>
        <row r="1222">
          <cell r="A1222">
            <v>106013</v>
          </cell>
          <cell r="B1222" t="str">
            <v>EXECUÇÃO DE CANALETA DE CONCRETO MOLDADO IN LOCO, COM GRELHA DE CONCRETO; ESPESSURA DE 0,15 M, GEOMETRIA RETANGULAR, COM DIMENSÕES INTERNAS: L=0,60 M; H=0,50 M. AF_05/2025</v>
          </cell>
          <cell r="C1222" t="str">
            <v>M</v>
          </cell>
          <cell r="D1222">
            <v>1109.8800000000001</v>
          </cell>
          <cell r="E1222" t="str">
            <v>Canaletas, Grelhas e Caixas com Grelha para Drenagem</v>
          </cell>
          <cell r="F1222" t="str">
            <v>SINAPI Jun/26</v>
          </cell>
        </row>
        <row r="1223">
          <cell r="A1223">
            <v>106012</v>
          </cell>
          <cell r="B1223" t="str">
            <v>EXECUÇÃO DE CANALETA DE CONCRETO MOLDADO IN LOCO, COM GRELHA DE CONCRETO; ESPESSURA DE 0,15 M, GEOMETRIA RETANGULAR, COM DIMENSÕES INTERNAS:L=*0,6* M; H=* 0,3* M. AF_05/2025</v>
          </cell>
          <cell r="C1223" t="str">
            <v>M</v>
          </cell>
          <cell r="D1223">
            <v>975.03</v>
          </cell>
          <cell r="E1223" t="str">
            <v>Canaletas, Grelhas e Caixas com Grelha para Drenagem</v>
          </cell>
          <cell r="F1223" t="str">
            <v>SINAPI Jun/26</v>
          </cell>
        </row>
        <row r="1224">
          <cell r="A1224">
            <v>106014</v>
          </cell>
          <cell r="B1224" t="str">
            <v>EXECUÇÃO DE CANALETA DE CONCRETO MOLDADO IN LOCO, COM GRELHA DE CONCRETO; ESPESSURA DE 0,20 M, GEOMETRIA RETANGULAR, COM DIMENSÕES INTERNAS: L=0,80 M; H=0,30 M. AF_05/2025</v>
          </cell>
          <cell r="C1224" t="str">
            <v>M</v>
          </cell>
          <cell r="D1224">
            <v>1236.9000000000001</v>
          </cell>
          <cell r="E1224" t="str">
            <v>Canaletas, Grelhas e Caixas com Grelha para Drenagem</v>
          </cell>
          <cell r="F1224" t="str">
            <v>SINAPI Jun/26</v>
          </cell>
        </row>
        <row r="1225">
          <cell r="A1225">
            <v>106015</v>
          </cell>
          <cell r="B1225" t="str">
            <v>EXECUÇÃO DE CANALETA DE CONCRETO MOLDADO IN LOCO, COM GRELHA DE CONCRETO; ESPESSURA DE 0,20 M, GEOMETRIA RETANGULAR, COM DIMENSÕES INTERNAS: L=0,80 M; H=0,60 M. AF_05/2025</v>
          </cell>
          <cell r="C1225" t="str">
            <v>M</v>
          </cell>
          <cell r="D1225">
            <v>1486.13</v>
          </cell>
          <cell r="E1225" t="str">
            <v>Canaletas, Grelhas e Caixas com Grelha para Drenagem</v>
          </cell>
          <cell r="F1225" t="str">
            <v>SINAPI Jun/26</v>
          </cell>
        </row>
        <row r="1226">
          <cell r="A1226">
            <v>106016</v>
          </cell>
          <cell r="B1226" t="str">
            <v>EXECUÇÃO DE CANALETA DE CONCRETO MOLDADO IN LOCO, COM GRELHA DE CONCRETO; ESPESSURA DE 0,20 M, GEOMETRIA RETANGULAR, COM DIMENSÕES INTERNAS: L=0,80 M; H=0,90 M. AF_05/2025</v>
          </cell>
          <cell r="C1226" t="str">
            <v>M</v>
          </cell>
          <cell r="D1226">
            <v>1749.59</v>
          </cell>
          <cell r="E1226" t="str">
            <v>Canaletas, Grelhas e Caixas com Grelha para Drenagem</v>
          </cell>
          <cell r="F1226" t="str">
            <v>SINAPI Jun/26</v>
          </cell>
        </row>
        <row r="1227">
          <cell r="A1227">
            <v>106003</v>
          </cell>
          <cell r="B1227" t="str">
            <v>EXECUÇÃO DE VALETA DE CONCRETO ARMADO MOLDADO IN LOCO, ESPESSURA DE 0,08 M, GEOMETRIA TRAPEIZOIDAL, COM DIMENSÕES INTERNAS: B1=*1,20* M; B2=*0,4* M; H=0,4 M. AF_05/2025</v>
          </cell>
          <cell r="C1227" t="str">
            <v>M</v>
          </cell>
          <cell r="D1227">
            <v>180.96</v>
          </cell>
          <cell r="E1227" t="str">
            <v>Canaletas, Grelhas e Caixas com Grelha para Drenagem</v>
          </cell>
          <cell r="F1227" t="str">
            <v>SINAPI Jun/26</v>
          </cell>
        </row>
        <row r="1228">
          <cell r="A1228">
            <v>105997</v>
          </cell>
          <cell r="B1228" t="str">
            <v>EXECUÇÃO DE VALETA DE CONCRETO ARMADO MOLDADO IN LOCO, ESPESSURA DE 0,08 M, GEOMETRIA TRAPEIZOIDAL, COM DIMENSÕES INTERNAS: B1=0,6 M; B2=0,20 M; H=0,20 M. AF_05/2025</v>
          </cell>
          <cell r="C1228" t="str">
            <v>M</v>
          </cell>
          <cell r="D1228">
            <v>99.08</v>
          </cell>
          <cell r="E1228" t="str">
            <v>Canaletas, Grelhas e Caixas com Grelha para Drenagem</v>
          </cell>
          <cell r="F1228" t="str">
            <v>SINAPI Jun/26</v>
          </cell>
        </row>
        <row r="1229">
          <cell r="A1229">
            <v>105998</v>
          </cell>
          <cell r="B1229" t="str">
            <v>EXECUÇÃO DE VALETA DE CONCRETO ARMADO MOLDADO IN LOCO, ESPESSURA DE 0,08 M, GEOMETRIA TRAPEIZOIDAL, COM DIMENSÕES INTERNAS: B1=0,7 M; B2=0,30 M; H=0,20 M. AF_05/2025</v>
          </cell>
          <cell r="C1229" t="str">
            <v>M</v>
          </cell>
          <cell r="D1229">
            <v>109.78</v>
          </cell>
          <cell r="E1229" t="str">
            <v>Canaletas, Grelhas e Caixas com Grelha para Drenagem</v>
          </cell>
          <cell r="F1229" t="str">
            <v>SINAPI Jun/26</v>
          </cell>
        </row>
        <row r="1230">
          <cell r="A1230">
            <v>105999</v>
          </cell>
          <cell r="B1230" t="str">
            <v>EXECUÇÃO DE VALETA DE CONCRETO ARMADO MOLDADO IN LOCO, ESPESSURA DE 0,08 M, GEOMETRIA TRAPEIZOIDAL, COM DIMENSÕES INTERNAS: B1=0,8 M; B2=0,30 M; H=0,25 M. AF_05/2025</v>
          </cell>
          <cell r="C1230" t="str">
            <v>M</v>
          </cell>
          <cell r="D1230">
            <v>124.9</v>
          </cell>
          <cell r="E1230" t="str">
            <v>Canaletas, Grelhas e Caixas com Grelha para Drenagem</v>
          </cell>
          <cell r="F1230" t="str">
            <v>SINAPI Jun/26</v>
          </cell>
        </row>
        <row r="1231">
          <cell r="A1231">
            <v>106000</v>
          </cell>
          <cell r="B1231" t="str">
            <v>EXECUÇÃO DE VALETA DE CONCRETO ARMADO MOLDADO IN LOCO, ESPESSURA DE 0,08 M, GEOMETRIA TRAPEIZOIDAL, COM DIMENSÕES INTERNAS: B1=0,9 M; B2=0,30 M; H=0,30 M. AF_05/2025</v>
          </cell>
          <cell r="C1231" t="str">
            <v>M</v>
          </cell>
          <cell r="D1231">
            <v>140.02000000000001</v>
          </cell>
          <cell r="E1231" t="str">
            <v>Canaletas, Grelhas e Caixas com Grelha para Drenagem</v>
          </cell>
          <cell r="F1231" t="str">
            <v>SINAPI Jun/26</v>
          </cell>
        </row>
        <row r="1232">
          <cell r="A1232">
            <v>106001</v>
          </cell>
          <cell r="B1232" t="str">
            <v>EXECUÇÃO DE VALETA DE CONCRETO ARMADO MOLDADO IN LOCO, ESPESSURA DE 0,08 M, GEOMETRIA TRAPEIZOIDAL, COM DIMENSÕES INTERNAS: B1=1,0 M; B2=0,40 M; H=0,30 M. AF_05/2025</v>
          </cell>
          <cell r="C1232" t="str">
            <v>M</v>
          </cell>
          <cell r="D1232">
            <v>150.72</v>
          </cell>
          <cell r="E1232" t="str">
            <v>Canaletas, Grelhas e Caixas com Grelha para Drenagem</v>
          </cell>
          <cell r="F1232" t="str">
            <v>SINAPI Jun/26</v>
          </cell>
        </row>
        <row r="1233">
          <cell r="A1233">
            <v>106002</v>
          </cell>
          <cell r="B1233" t="str">
            <v>EXECUÇÃO DE VALETA DE CONCRETO ARMADO MOLDADO IN LOCO, ESPESSURA DE 0,08 M, GEOMETRIA TRAPEIZOIDAL, COM DIMENSÕES INTERNAS: B1=1,1 M; B2=0,40 M; H=0,35 M. AF_05/2025</v>
          </cell>
          <cell r="C1233" t="str">
            <v>M</v>
          </cell>
          <cell r="D1233">
            <v>165.83</v>
          </cell>
          <cell r="E1233" t="str">
            <v>Canaletas, Grelhas e Caixas com Grelha para Drenagem</v>
          </cell>
          <cell r="F1233" t="str">
            <v>SINAPI Jun/26</v>
          </cell>
        </row>
        <row r="1234">
          <cell r="A1234">
            <v>105992</v>
          </cell>
          <cell r="B1234" t="str">
            <v>EXECUÇÃO DE VALETA DE CONCRETO MOLDADO IN LOCO, ESPESSURA DE 0,08 M, GEOMETRIA TRAPEIZOIDAL, COM DIMENSÕES INTERNAS: B1=*1,0* M; B2=0,40 M; H=*0,30* M. AF_05/2025</v>
          </cell>
          <cell r="C1234" t="str">
            <v>M</v>
          </cell>
          <cell r="D1234">
            <v>110.5</v>
          </cell>
          <cell r="E1234" t="str">
            <v>Canaletas, Grelhas e Caixas com Grelha para Drenagem</v>
          </cell>
          <cell r="F1234" t="str">
            <v>SINAPI Jun/26</v>
          </cell>
        </row>
        <row r="1235">
          <cell r="A1235">
            <v>105993</v>
          </cell>
          <cell r="B1235" t="str">
            <v>EXECUÇÃO DE VALETA DE CONCRETO MOLDADO IN LOCO, ESPESSURA DE 0,08 M, GEOMETRIA TRAPEIZOIDAL, COM DIMENSÕES INTERNAS: B1=*1,2* M; B2=*0,4* M; H= 0,4 M. AF_05/2025</v>
          </cell>
          <cell r="C1235" t="str">
            <v>M</v>
          </cell>
          <cell r="D1235">
            <v>132.58000000000001</v>
          </cell>
          <cell r="E1235" t="str">
            <v>Canaletas, Grelhas e Caixas com Grelha para Drenagem</v>
          </cell>
          <cell r="F1235" t="str">
            <v>SINAPI Jun/26</v>
          </cell>
        </row>
        <row r="1236">
          <cell r="A1236">
            <v>105994</v>
          </cell>
          <cell r="B1236" t="str">
            <v>EXECUÇÃO DE VALETA DE CONCRETO MOLDADO IN LOCO, ESPESSURA DE 0,08 M, GEOMETRIA TRAPEIZOIDAL, COM DIMENSÕES INTERNAS: B1=*1,5* M; B2=*0,50* M; H=*0,50* M. AF_05/2025</v>
          </cell>
          <cell r="C1236" t="str">
            <v>M</v>
          </cell>
          <cell r="D1236">
            <v>162.47999999999999</v>
          </cell>
          <cell r="E1236" t="str">
            <v>Canaletas, Grelhas e Caixas com Grelha para Drenagem</v>
          </cell>
          <cell r="F1236" t="str">
            <v>SINAPI Jun/26</v>
          </cell>
        </row>
        <row r="1237">
          <cell r="A1237">
            <v>105995</v>
          </cell>
          <cell r="B1237" t="str">
            <v>EXECUÇÃO DE VALETA DE CONCRETO MOLDADO IN LOCO, ESPESSURA DE 0,08 M, GEOMETRIA TRAPEIZOIDAL, COM DIMENSÕES INTERNAS: B1=*1,8* M; B2=*0,60* M; H=*0,6* M. AF_05/2025</v>
          </cell>
          <cell r="C1237" t="str">
            <v>M</v>
          </cell>
          <cell r="D1237">
            <v>192.47</v>
          </cell>
          <cell r="E1237" t="str">
            <v>Canaletas, Grelhas e Caixas com Grelha para Drenagem</v>
          </cell>
          <cell r="F1237" t="str">
            <v>SINAPI Jun/26</v>
          </cell>
        </row>
        <row r="1238">
          <cell r="A1238">
            <v>105996</v>
          </cell>
          <cell r="B1238" t="str">
            <v>EXECUÇÃO DE VALETA DE CONCRETO MOLDADO IN LOCO, ESPESSURA DE 0,08 M, GEOMETRIA TRAPEIZOIDAL, COM DIMENSÕES INTERNAS: B1=*2,0* M; B2=*0,8* M; H=0,6 M. AF_05/2025</v>
          </cell>
          <cell r="C1238" t="str">
            <v>M</v>
          </cell>
          <cell r="D1238">
            <v>208.11</v>
          </cell>
          <cell r="E1238" t="str">
            <v>Canaletas, Grelhas e Caixas com Grelha para Drenagem</v>
          </cell>
          <cell r="F1238" t="str">
            <v>SINAPI Jun/26</v>
          </cell>
        </row>
        <row r="1239">
          <cell r="A1239">
            <v>105988</v>
          </cell>
          <cell r="B1239" t="str">
            <v>EXECUÇÃO DE VALETA DE CONCRETO MOLDADO IN LOCO, ESPESSURA DE 0,08 M, GEOMETRIA TRAPEIZOIDAL, COM DIMENSÕES INTERNAS: B1=0,6M; B2=0,20 M; H=0,20 M. AF_05/2025</v>
          </cell>
          <cell r="C1239" t="str">
            <v>M</v>
          </cell>
          <cell r="D1239">
            <v>72.78</v>
          </cell>
          <cell r="E1239" t="str">
            <v>Canaletas, Grelhas e Caixas com Grelha para Drenagem</v>
          </cell>
          <cell r="F1239" t="str">
            <v>SINAPI Jun/26</v>
          </cell>
        </row>
        <row r="1240">
          <cell r="A1240">
            <v>105989</v>
          </cell>
          <cell r="B1240" t="str">
            <v>EXECUÇÃO DE VALETA DE CONCRETO MOLDADO IN LOCO, ESPESSURA DE 0,08 M, GEOMETRIA TRAPEIZOIDAL, COM DIMENSÕES INTERNAS: B1=0,7 M; B2=0,30 M; H=0,20 M. AF_05/2025</v>
          </cell>
          <cell r="C1240" t="str">
            <v>M</v>
          </cell>
          <cell r="D1240">
            <v>80.599999999999994</v>
          </cell>
          <cell r="E1240" t="str">
            <v>Canaletas, Grelhas e Caixas com Grelha para Drenagem</v>
          </cell>
          <cell r="F1240" t="str">
            <v>SINAPI Jun/26</v>
          </cell>
        </row>
        <row r="1241">
          <cell r="A1241">
            <v>105990</v>
          </cell>
          <cell r="B1241" t="str">
            <v>EXECUÇÃO DE VALETA DE CONCRETO MOLDADO IN LOCO, ESPESSURA DE 0,08 M, GEOMETRIA TRAPEIZOIDAL, COM DIMENSÕES INTERNAS: B1=0,8 M; B2=0,30 M; H=0,25 M. AF_05/2025</v>
          </cell>
          <cell r="C1241" t="str">
            <v>M</v>
          </cell>
          <cell r="D1241">
            <v>91.64</v>
          </cell>
          <cell r="E1241" t="str">
            <v>Canaletas, Grelhas e Caixas com Grelha para Drenagem</v>
          </cell>
          <cell r="F1241" t="str">
            <v>SINAPI Jun/26</v>
          </cell>
        </row>
        <row r="1242">
          <cell r="A1242">
            <v>105991</v>
          </cell>
          <cell r="B1242" t="str">
            <v>EXECUÇÃO DE VALETA DE CONCRETO MOLDADO IN LOCO, ESPESSURA DE 0,08 M, GEOMETRIA TRAPEIZOIDAL, COM DIMENSÕES INTERNAS: B1=0,9 M; B2=0,30 M; H=0,30 M. AF_05/2025</v>
          </cell>
          <cell r="C1242" t="str">
            <v>M</v>
          </cell>
          <cell r="D1242">
            <v>102.68</v>
          </cell>
          <cell r="E1242" t="str">
            <v>Canaletas, Grelhas e Caixas com Grelha para Drenagem</v>
          </cell>
          <cell r="F1242" t="str">
            <v>SINAPI Jun/26</v>
          </cell>
        </row>
        <row r="1243">
          <cell r="A1243">
            <v>105987</v>
          </cell>
          <cell r="B1243" t="str">
            <v>EXECUÇÃO DE VALETA DE CONCRETO MOLDADO IN LOCO, ESPESSURA DE 0,08 M, GEOMETRIA TRAPEIZOIDAL, COM DIMENSÕES INTERNAS: B1=1,2 M; B2=0,6 M; H=0,3 M. AF_05/2025</v>
          </cell>
          <cell r="C1243" t="str">
            <v>M</v>
          </cell>
          <cell r="D1243">
            <v>126.11</v>
          </cell>
          <cell r="E1243" t="str">
            <v>Canaletas, Grelhas e Caixas com Grelha para Drenagem</v>
          </cell>
          <cell r="F1243" t="str">
            <v>SINAPI Jun/26</v>
          </cell>
        </row>
        <row r="1244">
          <cell r="A1244">
            <v>105986</v>
          </cell>
          <cell r="B1244" t="str">
            <v>EXECUÇÃO DE VALETA DE CONCRETO MOLDADO IN LOCO, ESPESSURA DE 0,08 M, GEOMETRIA TRAPEIZOIDAL, COM DIMENSÕES INTERNAS: B1=1,6 M; B2=1,0 M; H=0,3 M. AF_05/2025</v>
          </cell>
          <cell r="C1244" t="str">
            <v>M</v>
          </cell>
          <cell r="D1244">
            <v>157.38</v>
          </cell>
          <cell r="E1244" t="str">
            <v>Canaletas, Grelhas e Caixas com Grelha para Drenagem</v>
          </cell>
          <cell r="F1244" t="str">
            <v>SINAPI Jun/26</v>
          </cell>
        </row>
        <row r="1245">
          <cell r="A1245">
            <v>106019</v>
          </cell>
          <cell r="B1245" t="str">
            <v>GRELHA ARTICULADA PARA CALHA DE PISO 20X50 CM - FORNECIMENTO E INSTALAÇÃO. AF_05/2025</v>
          </cell>
          <cell r="C1245" t="str">
            <v>UN</v>
          </cell>
          <cell r="D1245">
            <v>0</v>
          </cell>
          <cell r="E1245" t="str">
            <v>Canaletas, Grelhas e Caixas com Grelha para Drenagem</v>
          </cell>
          <cell r="F1245" t="str">
            <v>SINAPI Jun/26</v>
          </cell>
        </row>
        <row r="1246">
          <cell r="A1246">
            <v>103001</v>
          </cell>
          <cell r="B1246" t="str">
            <v>GRELHA DE FERRO FUNDIDO SIMPLES COM REQUADRO, 150 X 1000 MM, ASSENTADA COM ARGAMASSA 1 : 3 CIMENTO: AREIA - FORNECIMENTO E INSTALAÇÃO. AF_05/2025</v>
          </cell>
          <cell r="C1246" t="str">
            <v>UN</v>
          </cell>
          <cell r="D1246">
            <v>209.42</v>
          </cell>
          <cell r="E1246" t="str">
            <v>Canaletas, Grelhas e Caixas com Grelha para Drenagem</v>
          </cell>
          <cell r="F1246" t="str">
            <v>SINAPI Jun/26</v>
          </cell>
        </row>
        <row r="1247">
          <cell r="A1247">
            <v>103002</v>
          </cell>
          <cell r="B1247" t="str">
            <v>GRELHA DE FERRO FUNDIDO SIMPLES COM REQUADRO, 200 X 1000 MM, ASSENTADA COM ARGAMASSA 1 : 3 CIMENTO: AREIA - FORNECIMENTO E INSTALAÇÃO. AF_05/2025</v>
          </cell>
          <cell r="C1247" t="str">
            <v>UN</v>
          </cell>
          <cell r="D1247">
            <v>261.38</v>
          </cell>
          <cell r="E1247" t="str">
            <v>Canaletas, Grelhas e Caixas com Grelha para Drenagem</v>
          </cell>
          <cell r="F1247" t="str">
            <v>SINAPI Jun/26</v>
          </cell>
        </row>
        <row r="1248">
          <cell r="A1248">
            <v>103003</v>
          </cell>
          <cell r="B1248" t="str">
            <v>GRELHA DE FERRO FUNDIDO SIMPLES COM REQUADRO, 300 X 1000 MM, ASSENTADA COM ARGAMASSA 1 : 3 CIMENTO: AREIA - FORNECIMENTO E INSTALAÇÃO. AF_05/2025</v>
          </cell>
          <cell r="C1248" t="str">
            <v>UN</v>
          </cell>
          <cell r="D1248">
            <v>365.3</v>
          </cell>
          <cell r="E1248" t="str">
            <v>Canaletas, Grelhas e Caixas com Grelha para Drenagem</v>
          </cell>
          <cell r="F1248" t="str">
            <v>SINAPI Jun/26</v>
          </cell>
        </row>
        <row r="1249">
          <cell r="A1249">
            <v>106018</v>
          </cell>
          <cell r="B1249" t="str">
            <v>GRELHA PARA CALHA DE PISO 20X50 CM - FORNECIMENTO E INSTALAÇÃO. AF_05/2025</v>
          </cell>
          <cell r="C1249" t="str">
            <v>UN</v>
          </cell>
          <cell r="D1249">
            <v>0</v>
          </cell>
          <cell r="E1249" t="str">
            <v>Canaletas, Grelhas e Caixas com Grelha para Drenagem</v>
          </cell>
          <cell r="F1249" t="str">
            <v>SINAPI Jun/26</v>
          </cell>
        </row>
        <row r="1250">
          <cell r="A1250">
            <v>105945</v>
          </cell>
          <cell r="B1250" t="str">
            <v>PREPARO DE SOLO E GABARITO DE MADEIRA PARA VALETA MOLDADA IN LOCO COM GEOMETRIA TRAPEZOIDAL. AF_05/2025</v>
          </cell>
          <cell r="C1250" t="str">
            <v>M2</v>
          </cell>
          <cell r="D1250">
            <v>10.02</v>
          </cell>
          <cell r="E1250" t="str">
            <v>Canaletas, Grelhas e Caixas com Grelha para Drenagem</v>
          </cell>
          <cell r="F1250" t="str">
            <v>SINAPI Jun/26</v>
          </cell>
        </row>
        <row r="1251">
          <cell r="A1251">
            <v>98522</v>
          </cell>
          <cell r="B1251" t="str">
            <v>ALAMBRADO EM MOURÕES DE CONCRETO, COM TELA DE ARAME GALVANIZADO (INCLUSIVE MURETA EM CONCRETO). AF_12/2025</v>
          </cell>
          <cell r="C1251" t="str">
            <v>M</v>
          </cell>
          <cell r="D1251">
            <v>179.25</v>
          </cell>
          <cell r="E1251" t="str">
            <v>Cercas, Protetores e Alambrados</v>
          </cell>
          <cell r="F1251" t="str">
            <v>SINAPI Jun/26</v>
          </cell>
        </row>
        <row r="1252">
          <cell r="A1252">
            <v>98523</v>
          </cell>
          <cell r="B1252" t="str">
            <v>ALAMBRADO EM PERFIS METÁLICOS RETANGULARES COM GRADIL METÁLICO (EXCLUSIVE MURETA EM CONCRETO). AF_12/2025</v>
          </cell>
          <cell r="C1252" t="str">
            <v>M</v>
          </cell>
          <cell r="D1252">
            <v>0</v>
          </cell>
          <cell r="E1252" t="str">
            <v>Cercas, Protetores e Alambrados</v>
          </cell>
          <cell r="F1252" t="str">
            <v>SINAPI Jun/26</v>
          </cell>
        </row>
        <row r="1253">
          <cell r="A1253">
            <v>102364</v>
          </cell>
          <cell r="B1253" t="str">
            <v>ALAMBRADO PARA QUADRA POLIESPORTIVA, ESTRUTURADO POR TUBOS DE AÇO GALVANIZADO, (MONTANTES COM DIÂMETRO 2", TRAVESSAS E ESCORAS COM DIÂMETRO 1 ¼"), COM TELA DE ARAME GALVANIZADO, FIO 10 BWG E MALHA QUADRADA 5X5CM (EXCETO MURETA). AF_12/2025</v>
          </cell>
          <cell r="C1253" t="str">
            <v>M2</v>
          </cell>
          <cell r="D1253">
            <v>193.82</v>
          </cell>
          <cell r="E1253" t="str">
            <v>Cercas, Protetores e Alambrados</v>
          </cell>
          <cell r="F1253" t="str">
            <v>SINAPI Jun/26</v>
          </cell>
        </row>
        <row r="1254">
          <cell r="A1254">
            <v>102363</v>
          </cell>
          <cell r="B1254" t="str">
            <v>ALAMBRADO PARA QUADRA POLIESPORTIVA, ESTRUTURADO POR TUBOS DE AÇO GALVANIZADO, (MONTANTES COM DIÂMETRO 2", TRAVESSAS E ESCORAS COM DIÂMETRO 1 ¼"), COM TELA DE ARAME GALVANIZADO, FIO 12 BWG E MALHA QUADRADA 5X5CM (EXCETO MURETA). AF_12/2025</v>
          </cell>
          <cell r="C1254" t="str">
            <v>M2</v>
          </cell>
          <cell r="D1254">
            <v>172.5</v>
          </cell>
          <cell r="E1254" t="str">
            <v>Cercas, Protetores e Alambrados</v>
          </cell>
          <cell r="F1254" t="str">
            <v>SINAPI Jun/26</v>
          </cell>
        </row>
        <row r="1255">
          <cell r="A1255">
            <v>102362</v>
          </cell>
          <cell r="B1255" t="str">
            <v>ALAMBRADO PARA QUADRA POLIESPORTIVA, ESTRUTURADO POR TUBOS DE AÇO GALVANIZADO, (MONTANTES COM DIÂMETRO 2", TRAVESSAS E ESCORAS COM DIÂMETRO 1 ¼"), COM TELA DE ARAME GALVANIZADO, FIO 14 BWG E MALHA QUADRADA 5X5CM (EXCETO MURETA). AF_12/2025</v>
          </cell>
          <cell r="C1255" t="str">
            <v>M2</v>
          </cell>
          <cell r="D1255">
            <v>160.43</v>
          </cell>
          <cell r="E1255" t="str">
            <v>Cercas, Protetores e Alambrados</v>
          </cell>
          <cell r="F1255" t="str">
            <v>SINAPI Jun/26</v>
          </cell>
        </row>
        <row r="1256">
          <cell r="A1256">
            <v>101196</v>
          </cell>
          <cell r="B1256" t="str">
            <v>CERCA COM MOURÕES DE CONCRETO, RETO, 15X15 CM, H= 2,30 M, ESPAÇAMENTO DE 2,5 M, CRAVADOS 0,5 M, ESCORAS DE 10X10 CM A CADA 50 M, COM 12 FIOS DE ARAME DE AÇO OVALADO 15X17 - FORNECIMENTO E INSTALAÇÃO. AF_12/2025</v>
          </cell>
          <cell r="C1256" t="str">
            <v>M</v>
          </cell>
          <cell r="D1256">
            <v>0</v>
          </cell>
          <cell r="E1256" t="str">
            <v>Cercas, Protetores e Alambrados</v>
          </cell>
          <cell r="F1256" t="str">
            <v>SINAPI Jun/26</v>
          </cell>
        </row>
        <row r="1257">
          <cell r="A1257">
            <v>101195</v>
          </cell>
          <cell r="B1257" t="str">
            <v>CERCA COM MOURÕES DE CONCRETO, RETO, 15X15 CM,H= 2,30 M, ESPAÇAMENTO DE 2,5 M, CRAVADOS 0,5 M, ESCORAS DE 10X10 CM A CADA 50 M, COM 9 FIOS DE ARAME DE AÇO OVALADO 15X17 - FORNECIMENTO E INSTALAÇÃO. AF_12/2025</v>
          </cell>
          <cell r="C1257" t="str">
            <v>M</v>
          </cell>
          <cell r="D1257">
            <v>0</v>
          </cell>
          <cell r="E1257" t="str">
            <v>Cercas, Protetores e Alambrados</v>
          </cell>
          <cell r="F1257" t="str">
            <v>SINAPI Jun/26</v>
          </cell>
        </row>
        <row r="1258">
          <cell r="A1258">
            <v>101193</v>
          </cell>
          <cell r="B1258" t="str">
            <v>CERCA COM MOURÕES DE CONCRETO, RETO, H=2,30 M, ESPAÇAMENTO DE 2,5 M, CRAVADOS 0,5 M, COM 4 FIOS DE ARAME DE AÇO OVALADO 15X17 - FORNECIMENTO E INSTALAÇÃO. AF_12/2025</v>
          </cell>
          <cell r="C1258" t="str">
            <v>M</v>
          </cell>
          <cell r="D1258">
            <v>58.44</v>
          </cell>
          <cell r="E1258" t="str">
            <v>Cercas, Protetores e Alambrados</v>
          </cell>
          <cell r="F1258" t="str">
            <v>SINAPI Jun/26</v>
          </cell>
        </row>
        <row r="1259">
          <cell r="A1259">
            <v>106459</v>
          </cell>
          <cell r="B1259" t="str">
            <v>CERCA COM MOURÕES DE CONCRETO, RETO, H=2,30 M, ESPAÇAMENTO DE 2,5 M, CRAVADOS 0,5 M, COM 4 FIOS DE ARAME FARPADO Nº 14 OU 16 CLASSE 250 - FORNECIMENTO E INSTALAÇÃO. AF_12/2025</v>
          </cell>
          <cell r="C1259" t="str">
            <v>M</v>
          </cell>
          <cell r="D1259">
            <v>58.59</v>
          </cell>
          <cell r="E1259" t="str">
            <v>Cercas, Protetores e Alambrados</v>
          </cell>
          <cell r="F1259" t="str">
            <v>SINAPI Jun/26</v>
          </cell>
        </row>
        <row r="1260">
          <cell r="A1260">
            <v>101194</v>
          </cell>
          <cell r="B1260" t="str">
            <v>CERCA COM MOURÕES DE CONCRETO, RETO, H=2,30 M, ESPAÇAMENTO DE 2,5 M, CRAVADOS 0,5 M, COM 4 FIOS DE ARAME MISTO - FORNECIMENTO E INSTALAÇÃO. AF_12/2025</v>
          </cell>
          <cell r="C1260" t="str">
            <v>M</v>
          </cell>
          <cell r="D1260">
            <v>58.77</v>
          </cell>
          <cell r="E1260" t="str">
            <v>Cercas, Protetores e Alambrados</v>
          </cell>
          <cell r="F1260" t="str">
            <v>SINAPI Jun/26</v>
          </cell>
        </row>
        <row r="1261">
          <cell r="A1261">
            <v>101190</v>
          </cell>
          <cell r="B1261" t="str">
            <v>CERCA COM MOURÕES DE CONCRETO, RETO, H=3,00 M, ESPAÇAMENTO DE 2,5 M, CRAVADOS 0,5 M, COM 4 FIOS DE ARAME DE AÇO OVALADO 15X17 - FORNECIMENTO E INSTALAÇÃO. AF_12/2025</v>
          </cell>
          <cell r="C1261" t="str">
            <v>M</v>
          </cell>
          <cell r="D1261">
            <v>63.78</v>
          </cell>
          <cell r="E1261" t="str">
            <v>Cercas, Protetores e Alambrados</v>
          </cell>
          <cell r="F1261" t="str">
            <v>SINAPI Jun/26</v>
          </cell>
        </row>
        <row r="1262">
          <cell r="A1262">
            <v>106458</v>
          </cell>
          <cell r="B1262" t="str">
            <v>CERCA COM MOURÕES DE CONCRETO, RETO, H=3,00 M, ESPAÇAMENTO DE 2,5 M, CRAVADOS 0,5 M, COM 4 FIOS DE ARAME FARPADO Nº 14 OU 16 CLASSE 250 - FORNECIMENTO E INSTALAÇÃO. AF_12/2025</v>
          </cell>
          <cell r="C1262" t="str">
            <v>M</v>
          </cell>
          <cell r="D1262">
            <v>63.93</v>
          </cell>
          <cell r="E1262" t="str">
            <v>Cercas, Protetores e Alambrados</v>
          </cell>
          <cell r="F1262" t="str">
            <v>SINAPI Jun/26</v>
          </cell>
        </row>
        <row r="1263">
          <cell r="A1263">
            <v>101191</v>
          </cell>
          <cell r="B1263" t="str">
            <v>CERCA COM MOURÕES DE CONCRETO, RETO, H=3,00 M, ESPAÇAMENTO DE 2,5 M, CRAVADOS 0,5 M, COM 4 FIOS DE ARAME MISTO - FORNECIMENTO E INSTALAÇÃO. AF_12/2025</v>
          </cell>
          <cell r="C1263" t="str">
            <v>M</v>
          </cell>
          <cell r="D1263">
            <v>64.11</v>
          </cell>
          <cell r="E1263" t="str">
            <v>Cercas, Protetores e Alambrados</v>
          </cell>
          <cell r="F1263" t="str">
            <v>SINAPI Jun/26</v>
          </cell>
        </row>
        <row r="1264">
          <cell r="A1264">
            <v>101198</v>
          </cell>
          <cell r="B1264" t="str">
            <v>CERCA COM MOURÕES DE CONCRETO, SEÇÃO "T" PONTA INCLINADA, 10X10 CM, ESPAÇAMENTO DE 2,5 M, CRAVADOS 0,5 M, COM 11 FIOS DE ARAME DE AÇO OVALADO 15X17 - FORNECIMENTO E INSTALAÇÃO. AF_12/2025</v>
          </cell>
          <cell r="C1264" t="str">
            <v>M</v>
          </cell>
          <cell r="D1264">
            <v>93.01</v>
          </cell>
          <cell r="E1264" t="str">
            <v>Cercas, Protetores e Alambrados</v>
          </cell>
          <cell r="F1264" t="str">
            <v>SINAPI Jun/26</v>
          </cell>
        </row>
        <row r="1265">
          <cell r="A1265">
            <v>106460</v>
          </cell>
          <cell r="B1265" t="str">
            <v>CERCA COM MOURÕES DE CONCRETO, SEÇÃO "T" PONTA INCLINADA, 10X10CM, ESPAÇAMENTO DE 2,5M, CRAVADOS 0,5M, COM 11 FIOS DE ARAME FARPADO Nº 14 OU 16 - FORNECIMENTO E INSTALAÇÃO. AF_12/2025</v>
          </cell>
          <cell r="C1265" t="str">
            <v>M</v>
          </cell>
          <cell r="D1265">
            <v>93.4</v>
          </cell>
          <cell r="E1265" t="str">
            <v>Cercas, Protetores e Alambrados</v>
          </cell>
          <cell r="F1265" t="str">
            <v>SINAPI Jun/26</v>
          </cell>
        </row>
        <row r="1266">
          <cell r="A1266">
            <v>101199</v>
          </cell>
          <cell r="B1266" t="str">
            <v>CERCA COM MOURÕES DE CONCRETO, SEÇÃO "T" PONTA INCLINADA, 10X10CM, ESPAÇAMENTO DE 2,5M, CRAVADOS 0,5M, COM 11 FIOS DE ARAME MISTO - FORNECIMENTO E INSTALAÇÃO. AF_12/2025</v>
          </cell>
          <cell r="C1266" t="str">
            <v>M</v>
          </cell>
          <cell r="D1266">
            <v>93.83</v>
          </cell>
          <cell r="E1266" t="str">
            <v>Cercas, Protetores e Alambrados</v>
          </cell>
          <cell r="F1266" t="str">
            <v>SINAPI Jun/26</v>
          </cell>
        </row>
        <row r="1267">
          <cell r="A1267">
            <v>101203</v>
          </cell>
          <cell r="B1267" t="str">
            <v>CERCA COM MOURÕES DE MADEIRA ROLIÇA, DIÂMETRO 11 CM, ESPAÇAMENTO DE 2,5 M, ALTURA LIVRE DE 1,7 M, CRAVADOS 0,5 M, COM 5 FIOS DE ARAME DE AÇO OVALADO 15X17 - FORNECIMENTO E INSTALAÇÃO. AF_12/2025</v>
          </cell>
          <cell r="C1267" t="str">
            <v>M</v>
          </cell>
          <cell r="D1267">
            <v>42</v>
          </cell>
          <cell r="E1267" t="str">
            <v>Cercas, Protetores e Alambrados</v>
          </cell>
          <cell r="F1267" t="str">
            <v>SINAPI Jun/26</v>
          </cell>
        </row>
        <row r="1268">
          <cell r="A1268">
            <v>101204</v>
          </cell>
          <cell r="B1268" t="str">
            <v>CERCA COM MOURÕES DE MADEIRA ROLIÇA, DIÂMETRO 11 CM, ESPAÇAMENTO DE 2,5 M, ALTURA LIVRE DE 1,7 M, CRAVADOS 0,5 M, COM 5 FIOS DE ARAME MISTO - FORNECIMENTO E INSTALAÇÃO. AF_12/2025</v>
          </cell>
          <cell r="C1268" t="str">
            <v>M</v>
          </cell>
          <cell r="D1268">
            <v>42.33</v>
          </cell>
          <cell r="E1268" t="str">
            <v>Cercas, Protetores e Alambrados</v>
          </cell>
          <cell r="F1268" t="str">
            <v>SINAPI Jun/26</v>
          </cell>
        </row>
        <row r="1269">
          <cell r="A1269">
            <v>106257</v>
          </cell>
          <cell r="B1269" t="str">
            <v>CERCA COM MOURÕES DE MADEIRA ROLIÇA, DIÂMETRO 11CM, ESPAÇAMENTO DE 2,5M, ALTURA LIVRE DE 1,7M, CRAVADOS 0,5M, COM 5 FIOS DE ARAME FARPADO Nº 14 OU 16 CLASSE 250 - FORNECIMENTO E INSTALAÇÃO. AF_12/2025</v>
          </cell>
          <cell r="C1269" t="str">
            <v>M</v>
          </cell>
          <cell r="D1269">
            <v>42.18</v>
          </cell>
          <cell r="E1269" t="str">
            <v>Cercas, Protetores e Alambrados</v>
          </cell>
          <cell r="F1269" t="str">
            <v>SINAPI Jun/26</v>
          </cell>
        </row>
        <row r="1270">
          <cell r="A1270">
            <v>106461</v>
          </cell>
          <cell r="B1270" t="str">
            <v>CERCA COM MOURÕES DE MADEIRA, 7,5X7,5 CM, ESPAÇAMENTO DE 2,5 M, ALTURA LIVRE DE 2 M, CRAVADOS 0,5 M, COM 4 FIOS DE ARAME FARPADO Nº 14 OU 16 CLASSE 250 - FORNECIMENTO E INSTALAÇÃO. AF_12/2025</v>
          </cell>
          <cell r="C1270" t="str">
            <v>M</v>
          </cell>
          <cell r="D1270">
            <v>61.15</v>
          </cell>
          <cell r="E1270" t="str">
            <v>Cercas, Protetores e Alambrados</v>
          </cell>
          <cell r="F1270" t="str">
            <v>SINAPI Jun/26</v>
          </cell>
        </row>
        <row r="1271">
          <cell r="A1271">
            <v>106462</v>
          </cell>
          <cell r="B1271" t="str">
            <v>CERCA COM MOURÕES DE MADEIRA, 7,5X7,5CM, ESPAÇAMENTO DE 2,5M, ALTURA LIVRE DE 2M, CRAVADOS 0,5M, COM 8 FIOS DE ARAME FARPADO Nº 14 OU 16 CLASSE 250 - FORNECIMENTO E INSTALAÇÃO. AF_12/2025</v>
          </cell>
          <cell r="C1271" t="str">
            <v>M</v>
          </cell>
          <cell r="D1271">
            <v>75.510000000000005</v>
          </cell>
          <cell r="E1271" t="str">
            <v>Cercas, Protetores e Alambrados</v>
          </cell>
          <cell r="F1271" t="str">
            <v>SINAPI Jun/26</v>
          </cell>
        </row>
        <row r="1272">
          <cell r="A1272">
            <v>106479</v>
          </cell>
          <cell r="B1272" t="str">
            <v>INSTALAÇÃO DE ESCORAS PARA ALAMBRADO EM TUBO AÇO GALVANIZADO COM COSTURA, CLASSE MÉDIA, DN 1.1/4", E = *3,25* MM, PESO *3,14* KG/M. AF_12/2025</v>
          </cell>
          <cell r="C1272" t="str">
            <v>M</v>
          </cell>
          <cell r="D1272">
            <v>70.510000000000005</v>
          </cell>
          <cell r="E1272" t="str">
            <v>Cercas, Protetores e Alambrados</v>
          </cell>
          <cell r="F1272" t="str">
            <v>SINAPI Jun/26</v>
          </cell>
        </row>
        <row r="1273">
          <cell r="A1273">
            <v>106483</v>
          </cell>
          <cell r="B1273" t="str">
            <v>INSTALAÇÃO DE MOURÃO DE CONCRETO PONTA INCLINADA (CURVA), *10 X 10* CM, H= *2,60* M + CURVA DE 0,40 M. AF_12/2025</v>
          </cell>
          <cell r="C1273" t="str">
            <v>UN</v>
          </cell>
          <cell r="D1273">
            <v>107.05</v>
          </cell>
          <cell r="E1273" t="str">
            <v>Cercas, Protetores e Alambrados</v>
          </cell>
          <cell r="F1273" t="str">
            <v>SINAPI Jun/26</v>
          </cell>
        </row>
        <row r="1274">
          <cell r="A1274">
            <v>106484</v>
          </cell>
          <cell r="B1274" t="str">
            <v>INSTALAÇÃO DE MOURÃO DE CONCRETO PONTA INCLINADA (CURVA), SEÇÃO "T", H = 2,80 M + CURVA COM 0,45 M, COM FUROS PARA FIOS. AF_12/2025</v>
          </cell>
          <cell r="C1274" t="str">
            <v>UN</v>
          </cell>
          <cell r="D1274">
            <v>114.95</v>
          </cell>
          <cell r="E1274" t="str">
            <v>Cercas, Protetores e Alambrados</v>
          </cell>
          <cell r="F1274" t="str">
            <v>SINAPI Jun/26</v>
          </cell>
        </row>
        <row r="1275">
          <cell r="A1275">
            <v>106480</v>
          </cell>
          <cell r="B1275" t="str">
            <v>INSTALAÇÃO DE MOURÃO DE CONCRETO RETO, SEÇÃO QUADRADA *10 X 10* CM, H= 2,30 A 2,50 M. AF_12/2025</v>
          </cell>
          <cell r="C1275" t="str">
            <v>UN</v>
          </cell>
          <cell r="D1275">
            <v>103.38</v>
          </cell>
          <cell r="E1275" t="str">
            <v>Cercas, Protetores e Alambrados</v>
          </cell>
          <cell r="F1275" t="str">
            <v>SINAPI Jun/26</v>
          </cell>
        </row>
        <row r="1276">
          <cell r="A1276">
            <v>106482</v>
          </cell>
          <cell r="B1276" t="str">
            <v>INSTALAÇÃO DE MOURÃO DE CONCRETO RETO, SEÇÃO QUADRADA *15 X 15* CM, H= 2,30 M. AF_12/2025</v>
          </cell>
          <cell r="C1276" t="str">
            <v>UN</v>
          </cell>
          <cell r="D1276">
            <v>0</v>
          </cell>
          <cell r="E1276" t="str">
            <v>Cercas, Protetores e Alambrados</v>
          </cell>
          <cell r="F1276" t="str">
            <v>SINAPI Jun/26</v>
          </cell>
        </row>
        <row r="1277">
          <cell r="A1277">
            <v>106481</v>
          </cell>
          <cell r="B1277" t="str">
            <v>INSTALAÇÃO DE MOURÃO DE CONCRETO RETO, SEÇÃO QUADRADA, *10 X 10* CM, H= 3,00 M. AF_12/2025</v>
          </cell>
          <cell r="C1277" t="str">
            <v>UN</v>
          </cell>
          <cell r="D1277">
            <v>116.74</v>
          </cell>
          <cell r="E1277" t="str">
            <v>Cercas, Protetores e Alambrados</v>
          </cell>
          <cell r="F1277" t="str">
            <v>SINAPI Jun/26</v>
          </cell>
        </row>
        <row r="1278">
          <cell r="A1278">
            <v>106467</v>
          </cell>
          <cell r="B1278" t="str">
            <v>INSTALAÇÃO DE TELA DE ARAME GALVANIZADA REVESTIDA EM PVC, PARA ALAMBRADO COM TUBOS DE AÇO, QUADRANGULAR / LOSANGULAR, FIO 2,11 MM (14 BWG), MALHA 5 X 5 CM, H = 2 M. AF_12/2025</v>
          </cell>
          <cell r="C1278" t="str">
            <v>M2</v>
          </cell>
          <cell r="D1278">
            <v>0</v>
          </cell>
          <cell r="E1278" t="str">
            <v>Cercas, Protetores e Alambrados</v>
          </cell>
          <cell r="F1278" t="str">
            <v>SINAPI Jun/26</v>
          </cell>
        </row>
        <row r="1279">
          <cell r="A1279">
            <v>106465</v>
          </cell>
          <cell r="B1279" t="str">
            <v>INSTALAÇÃO DE TELA DE ARAME GALVANIZADA REVESTIDA EM PVC, PARA ALAMBRADO COM TUBOS DE AÇO, QUADRANGULAR / LOSANGULAR, FIO 2,77 MM (12 BWG), MALHA 5 X 5 CM, H = 2 M. AF_12/2025</v>
          </cell>
          <cell r="C1279" t="str">
            <v>M2</v>
          </cell>
          <cell r="D1279">
            <v>0</v>
          </cell>
          <cell r="E1279" t="str">
            <v>Cercas, Protetores e Alambrados</v>
          </cell>
          <cell r="F1279" t="str">
            <v>SINAPI Jun/26</v>
          </cell>
        </row>
        <row r="1280">
          <cell r="A1280">
            <v>106469</v>
          </cell>
          <cell r="B1280" t="str">
            <v>INSTALAÇÃO DE TELA DE ARAME GALVANIZADA, PARA ALAMBRADO COM MOURÕES DE CONCRETO, QUADRANGULAR / LOSANGULAR, FIO 2,11 MM (14 BWG), MALHA 8 X 8 CM, H = 2 M, COM REVESTIMENTO EM PVC. AF_12/2025</v>
          </cell>
          <cell r="C1280" t="str">
            <v>M2</v>
          </cell>
          <cell r="D1280">
            <v>33.69</v>
          </cell>
          <cell r="E1280" t="str">
            <v>Cercas, Protetores e Alambrados</v>
          </cell>
          <cell r="F1280" t="str">
            <v>SINAPI Jun/26</v>
          </cell>
        </row>
        <row r="1281">
          <cell r="A1281">
            <v>106468</v>
          </cell>
          <cell r="B1281" t="str">
            <v>INSTALAÇÃO DE TELA DE ARAME GALVANIZADA, PARA ALAMBRADO COM MOURÕES DE CONCRETO, QUADRANGULAR / LOSANGULAR, FIO 2,11 MM (14 BWG), MALHA 8 X 8 CM, H = 2 M. AF_12/2025</v>
          </cell>
          <cell r="C1281" t="str">
            <v>M2</v>
          </cell>
          <cell r="D1281">
            <v>21.64</v>
          </cell>
          <cell r="E1281" t="str">
            <v>Cercas, Protetores e Alambrados</v>
          </cell>
          <cell r="F1281" t="str">
            <v>SINAPI Jun/26</v>
          </cell>
        </row>
        <row r="1282">
          <cell r="A1282">
            <v>106466</v>
          </cell>
          <cell r="B1282" t="str">
            <v>INSTALAÇÃO DE TELA DE ARAME GALVANIZADA, PARA ALAMBRADO COM TUBOS DE AÇO, QUADRANGULAR / LOSANGULAR, FIO 2,11 MM (14 BWG), MALHA 5 X 5 CM, H = 2 M. AF_12/2025</v>
          </cell>
          <cell r="C1282" t="str">
            <v>M2</v>
          </cell>
          <cell r="D1282">
            <v>46.34</v>
          </cell>
          <cell r="E1282" t="str">
            <v>Cercas, Protetores e Alambrados</v>
          </cell>
          <cell r="F1282" t="str">
            <v>SINAPI Jun/26</v>
          </cell>
        </row>
        <row r="1283">
          <cell r="A1283">
            <v>106464</v>
          </cell>
          <cell r="B1283" t="str">
            <v>INSTALAÇÃO DE TELA DE ARAME GALVANIZADA, PARA ALAMBRADO COM TUBOS DE AÇO, QUADRANGULAR / LOSANGULAR, FIO 2,77 MM (12 BWG), MALHA 5 X 5 CM, H = 2 M. AF_12/2025</v>
          </cell>
          <cell r="C1283" t="str">
            <v>M2</v>
          </cell>
          <cell r="D1283">
            <v>60.24</v>
          </cell>
          <cell r="E1283" t="str">
            <v>Cercas, Protetores e Alambrados</v>
          </cell>
          <cell r="F1283" t="str">
            <v>SINAPI Jun/26</v>
          </cell>
        </row>
        <row r="1284">
          <cell r="A1284">
            <v>106476</v>
          </cell>
          <cell r="B1284" t="str">
            <v>INSTALAÇÃO DE TRAVESSA PARA ALAMBRADO EM TUBO AÇO GALVANIZADO COM COSTURA, CLASSE MÉDIA, DN 1 1/4", E = *3,25* MM, PESO *3,14* KG/M, COM ESPAÇAMENTO DE 2,0 A 2,5 M. AF_12/2025</v>
          </cell>
          <cell r="C1284" t="str">
            <v>M</v>
          </cell>
          <cell r="D1284">
            <v>65.97</v>
          </cell>
          <cell r="E1284" t="str">
            <v>Cercas, Protetores e Alambrados</v>
          </cell>
          <cell r="F1284" t="str">
            <v>SINAPI Jun/26</v>
          </cell>
        </row>
        <row r="1285">
          <cell r="A1285">
            <v>106477</v>
          </cell>
          <cell r="B1285" t="str">
            <v>INSTALAÇÃO DE TRAVESSA PARA ALAMBRADO EM TUBO AÇO GALVANIZADO COM COSTURA, CLASSE MÉDIA, DN 1", E = *3,25* MM, PESO *3,14* KG/M, COM ESPAÇAMENTO DE 2,0 A 2,5 M. AF_12/2025</v>
          </cell>
          <cell r="C1285" t="str">
            <v>M</v>
          </cell>
          <cell r="D1285">
            <v>55.75</v>
          </cell>
          <cell r="E1285" t="str">
            <v>Cercas, Protetores e Alambrados</v>
          </cell>
          <cell r="F1285" t="str">
            <v>SINAPI Jun/26</v>
          </cell>
        </row>
        <row r="1286">
          <cell r="A1286">
            <v>106478</v>
          </cell>
          <cell r="B1286" t="str">
            <v>INSTALAÇÃO DE TRAVESSA PARA ALAMBRADO EM TUBO AÇO GALVANIZADO COM COSTURA, CLASSE MÉDIA, DN 2 1/2", E = *3,65* MM, PESO *6,51* KG/M, COM ESPAÇAMENTO DE 2,0 A 2,5 M. AF_12/2025</v>
          </cell>
          <cell r="C1286" t="str">
            <v>M</v>
          </cell>
          <cell r="D1286">
            <v>119.15</v>
          </cell>
          <cell r="E1286" t="str">
            <v>Cercas, Protetores e Alambrados</v>
          </cell>
          <cell r="F1286" t="str">
            <v>SINAPI Jun/26</v>
          </cell>
        </row>
        <row r="1287">
          <cell r="A1287">
            <v>106471</v>
          </cell>
          <cell r="B1287" t="str">
            <v>INSTALAÇÃO MONTANTE, PARA ALAMBRADO COM 1 M DE ALTURA, EM TUBO AÇO GALVANIZADO COM COSTURA, CLASSE MÉDIA, DN 2 1/2", E = *3,65* MM, PESO *6,51* KG/M. AF_12/2025</v>
          </cell>
          <cell r="C1287" t="str">
            <v>M</v>
          </cell>
          <cell r="D1287">
            <v>151.33000000000001</v>
          </cell>
          <cell r="E1287" t="str">
            <v>Cercas, Protetores e Alambrados</v>
          </cell>
          <cell r="F1287" t="str">
            <v>SINAPI Jun/26</v>
          </cell>
        </row>
        <row r="1288">
          <cell r="A1288">
            <v>106470</v>
          </cell>
          <cell r="B1288" t="str">
            <v>INSTALAÇÃO MONTANTE, PARA ALAMBRADO COM 1 M DE ALTURA, EM TUBO AÇO GALVANIZADO COM COSTURA, CLASSE MÉDIA, DN 2", E = *3,65* MM, PESO *5,10* KG/M. AF_12/2025</v>
          </cell>
          <cell r="C1288" t="str">
            <v>M</v>
          </cell>
          <cell r="D1288">
            <v>131.69999999999999</v>
          </cell>
          <cell r="E1288" t="str">
            <v>Cercas, Protetores e Alambrados</v>
          </cell>
          <cell r="F1288" t="str">
            <v>SINAPI Jun/26</v>
          </cell>
        </row>
        <row r="1289">
          <cell r="A1289">
            <v>106472</v>
          </cell>
          <cell r="B1289" t="str">
            <v>INSTALAÇÃO MONTANTE, PARA ALAMBRADO COM 1 M DE ALTURA, EM TUBO AÇO GALVANIZADO COM COSTURA, CLASSE MÉDIA, DN 3", E = *3,35* MM, PESO *7,32* KG/M. AF_12/2025</v>
          </cell>
          <cell r="C1289" t="str">
            <v>M</v>
          </cell>
          <cell r="D1289">
            <v>186.42</v>
          </cell>
          <cell r="E1289" t="str">
            <v>Cercas, Protetores e Alambrados</v>
          </cell>
          <cell r="F1289" t="str">
            <v>SINAPI Jun/26</v>
          </cell>
        </row>
        <row r="1290">
          <cell r="A1290">
            <v>106475</v>
          </cell>
          <cell r="B1290" t="str">
            <v>INSTALAÇÃO MONTANTE, PARA ALAMBRADO COM 2,40 A 5,00 M DE ALTURA, EM TUBO AÇO GALVANIZADO COM COSTURA, CLASSE MÉDIA, DN 3", E = *3,35* MM, PESO *7,32* KG/M. AF_12/2025</v>
          </cell>
          <cell r="C1290" t="str">
            <v>M</v>
          </cell>
          <cell r="D1290">
            <v>150.02000000000001</v>
          </cell>
          <cell r="E1290" t="str">
            <v>Cercas, Protetores e Alambrados</v>
          </cell>
          <cell r="F1290" t="str">
            <v>SINAPI Jun/26</v>
          </cell>
        </row>
        <row r="1291">
          <cell r="A1291">
            <v>106474</v>
          </cell>
          <cell r="B1291" t="str">
            <v>INSTALAÇÃO MONTANTE, PARA ALAMBRADO DE 2,40 A 5,00 M DE ALTURA, EM TUBO AÇO GALVANIZADO COM COSTURA, CLASSE MÉDIA, DN 2 1/2", E = *3,65* MM, PESO *6,51* KG/M. AF_12/2025</v>
          </cell>
          <cell r="C1291" t="str">
            <v>M</v>
          </cell>
          <cell r="D1291">
            <v>114.68</v>
          </cell>
          <cell r="E1291" t="str">
            <v>Cercas, Protetores e Alambrados</v>
          </cell>
          <cell r="F1291" t="str">
            <v>SINAPI Jun/26</v>
          </cell>
        </row>
        <row r="1292">
          <cell r="A1292">
            <v>106473</v>
          </cell>
          <cell r="B1292" t="str">
            <v>INSTALAÇÃO MONTANTE, PARA ALAMBRADO DE 2,40 A 5,00 M DE ALTURA, EM TUBO AÇO GALVANIZADO COM COSTURA, CLASSE MÉDIA, DN 2", E = *3,65* MM, PESO *5,10* KG/M. AF_12/2025</v>
          </cell>
          <cell r="C1292" t="str">
            <v>M</v>
          </cell>
          <cell r="D1292">
            <v>94.85</v>
          </cell>
          <cell r="E1292" t="str">
            <v>Cercas, Protetores e Alambrados</v>
          </cell>
          <cell r="F1292" t="str">
            <v>SINAPI Jun/26</v>
          </cell>
        </row>
        <row r="1293">
          <cell r="A1293">
            <v>101205</v>
          </cell>
          <cell r="B1293" t="str">
            <v>PORTÃO COM MOURÕES DE MADEIRA ROLIÇA, DIÂMETRO 11 CM, COM 5 FIOS DE ARAME FARPADO Nº 14 CLASSE 250, SEM DOBRADIÇAS - FORNECIMENTO E INSTALAÇÃO. AF_12/2025</v>
          </cell>
          <cell r="C1293" t="str">
            <v>M</v>
          </cell>
          <cell r="D1293">
            <v>42.18</v>
          </cell>
          <cell r="E1293" t="str">
            <v>Cercas, Protetores e Alambrados</v>
          </cell>
          <cell r="F1293" t="str">
            <v>SINAPI Jun/26</v>
          </cell>
        </row>
        <row r="1294">
          <cell r="A1294">
            <v>106463</v>
          </cell>
          <cell r="B1294" t="str">
            <v>PORTÃO DE ABRIR/GIRO, ESTRUTURADO POR TUBOS DE AÇO GALVANIZADO, COM TELA DE ARAME, PARA PEDESTRE - COMPLETO. AF_12/2025</v>
          </cell>
          <cell r="C1294" t="str">
            <v>M2</v>
          </cell>
          <cell r="D1294">
            <v>0</v>
          </cell>
          <cell r="E1294" t="str">
            <v>Cercas, Protetores e Alambrados</v>
          </cell>
          <cell r="F1294" t="str">
            <v>SINAPI Jun/26</v>
          </cell>
        </row>
        <row r="1295">
          <cell r="A1295">
            <v>106457</v>
          </cell>
          <cell r="B1295" t="str">
            <v>RECOMPOSIÇÃO PARCIAL DE ARAME FARPADO Nº 14 OU 16 CLASSE 250, FIXADO EM CERCA COM MOURÕES DE CONCRETO - FORNECIMENTO E INSTALAÇÃO. AF_12/2025</v>
          </cell>
          <cell r="C1295" t="str">
            <v>M</v>
          </cell>
          <cell r="D1295">
            <v>7.26</v>
          </cell>
          <cell r="E1295" t="str">
            <v>Cercas, Protetores e Alambrados</v>
          </cell>
          <cell r="F1295" t="str">
            <v>SINAPI Jun/26</v>
          </cell>
        </row>
        <row r="1296">
          <cell r="A1296">
            <v>87905</v>
          </cell>
          <cell r="B1296" t="str">
            <v>CHAPISCO APLICADO EM ALVENARIA (COM PRESENÇA DE VÃOS) E ESTRUTURAS DE CONCRETO DE FACHADA, COM COLHER DE PEDREIRO. ARGAMASSA TRAÇO 1:3 COM PREPARO EM BETONEIRA 400L. AF_10/2022</v>
          </cell>
          <cell r="C1296" t="str">
            <v>M2</v>
          </cell>
          <cell r="D1296">
            <v>10.28</v>
          </cell>
          <cell r="E1296" t="str">
            <v>Chapisco</v>
          </cell>
          <cell r="F1296" t="str">
            <v>SINAPI Jun/26</v>
          </cell>
        </row>
        <row r="1297">
          <cell r="A1297">
            <v>87904</v>
          </cell>
          <cell r="B1297" t="str">
            <v>CHAPISCO APLICADO EM ALVENARIA (COM PRESENÇA DE VÃOS) E ESTRUTURAS DE CONCRETO DE FACHADA, COM COLHER DE PEDREIRO. ARGAMASSA TRAÇO 1:3 COM PREPARO MANUAL. AF_10/2022</v>
          </cell>
          <cell r="C1297" t="str">
            <v>M2</v>
          </cell>
          <cell r="D1297">
            <v>11.01</v>
          </cell>
          <cell r="E1297" t="str">
            <v>Chapisco</v>
          </cell>
          <cell r="F1297" t="str">
            <v>SINAPI Jun/26</v>
          </cell>
        </row>
        <row r="1298">
          <cell r="A1298">
            <v>87908</v>
          </cell>
          <cell r="B1298" t="str">
            <v>CHAPISCO APLICADO EM ALVENARIA (COM PRESENÇA DE VÃOS) E ESTRUTURAS DE CONCRETO DE FACHADA, COM EQUIPAMENTO DE PROJEÇÃO. ARGAMASSA TRAÇO 1:3 COM PREPARO EM BETONEIRA 400 L. AF_10/2022</v>
          </cell>
          <cell r="C1298" t="str">
            <v>M2</v>
          </cell>
          <cell r="D1298">
            <v>7.48</v>
          </cell>
          <cell r="E1298" t="str">
            <v>Chapisco</v>
          </cell>
          <cell r="F1298" t="str">
            <v>SINAPI Jun/26</v>
          </cell>
        </row>
        <row r="1299">
          <cell r="A1299">
            <v>87907</v>
          </cell>
          <cell r="B1299" t="str">
            <v>CHAPISCO APLICADO EM ALVENARIA (COM PRESENÇA DE VÃOS) E ESTRUTURAS DE CONCRETO DE FACHADA, COM EQUIPAMENTO DE PROJEÇÃO. ARGAMASSA TRAÇO 1:3 COM PREPARO MANUAL. AF_10/2022</v>
          </cell>
          <cell r="C1299" t="str">
            <v>M2</v>
          </cell>
          <cell r="D1299">
            <v>8.2100000000000009</v>
          </cell>
          <cell r="E1299" t="str">
            <v>Chapisco</v>
          </cell>
          <cell r="F1299" t="str">
            <v>SINAPI Jun/26</v>
          </cell>
        </row>
        <row r="1300">
          <cell r="A1300">
            <v>87903</v>
          </cell>
          <cell r="B1300" t="str">
            <v>CHAPISCO APLICADO EM ALVENARIA (COM PRESENÇA DE VÃOS) E ESTRUTURAS DE CONCRETO DE FACHADA, COM ROLO PARA TEXTURA ACRÍLICA. ARGAMASSA INDUSTRIALIZADA COM PREPARO EM MISTURADOR 300 KG. AF_10/2022</v>
          </cell>
          <cell r="C1300" t="str">
            <v>M2</v>
          </cell>
          <cell r="D1300">
            <v>12.72</v>
          </cell>
          <cell r="E1300" t="str">
            <v>Chapisco</v>
          </cell>
          <cell r="F1300" t="str">
            <v>SINAPI Jun/26</v>
          </cell>
        </row>
        <row r="1301">
          <cell r="A1301">
            <v>87902</v>
          </cell>
          <cell r="B1301" t="str">
            <v>CHAPISCO APLICADO EM ALVENARIA (COM PRESENÇA DE VÃOS) E ESTRUTURAS DE CONCRETO DE FACHADA, COM ROLO PARA TEXTURA ACRÍLICA. ARGAMASSA INDUSTRIALIZADA COM PREPARO MANUAL. AF_10/2022</v>
          </cell>
          <cell r="C1301" t="str">
            <v>M2</v>
          </cell>
          <cell r="D1301">
            <v>13.27</v>
          </cell>
          <cell r="E1301" t="str">
            <v>Chapisco</v>
          </cell>
          <cell r="F1301" t="str">
            <v>SINAPI Jun/26</v>
          </cell>
        </row>
        <row r="1302">
          <cell r="A1302">
            <v>87900</v>
          </cell>
          <cell r="B1302" t="str">
            <v>CHAPISCO APLICADO EM ALVENARIA (COM PRESENÇA DE VÃOS) E ESTRUTURAS DE CONCRETO DE FACHADA, COM ROLO PARA TEXTURA ACRÍLICA. ARGAMASSA TRAÇO 1:4 E EMULSÃO POLIMÉRICA (ADESIVO) COM PREPARO EM BETONEIRA 400L. AF_10/2022</v>
          </cell>
          <cell r="C1302" t="str">
            <v>M2</v>
          </cell>
          <cell r="D1302">
            <v>10.02</v>
          </cell>
          <cell r="E1302" t="str">
            <v>Chapisco</v>
          </cell>
          <cell r="F1302" t="str">
            <v>SINAPI Jun/26</v>
          </cell>
        </row>
        <row r="1303">
          <cell r="A1303">
            <v>87899</v>
          </cell>
          <cell r="B1303" t="str">
            <v>CHAPISCO APLICADO EM ALVENARIA (COM PRESENÇA DE VÃOS) E ESTRUTURAS DE CONCRETO DE FACHADA, COM ROLO PARA TEXTURA ACRÍLICA. ARGAMASSA TRAÇO 1:4 E EMULSÃO POLIMÉRICA (ADESIVO) COM PREPARO MANUAL. AF_10/2022</v>
          </cell>
          <cell r="C1303" t="str">
            <v>M2</v>
          </cell>
          <cell r="D1303">
            <v>10.27</v>
          </cell>
          <cell r="E1303" t="str">
            <v>Chapisco</v>
          </cell>
          <cell r="F1303" t="str">
            <v>SINAPI Jun/26</v>
          </cell>
        </row>
        <row r="1304">
          <cell r="A1304">
            <v>87894</v>
          </cell>
          <cell r="B1304" t="str">
            <v>CHAPISCO APLICADO EM ALVENARIA (SEM PRESENÇA DE VÃOS) E ESTRUTURAS DE CONCRETO DE FACHADA, COM COLHER DE PEDREIRO. ARGAMASSA TRAÇO 1:3 COM PREPARO EM BETONEIRA 400L. AF_10/2022</v>
          </cell>
          <cell r="C1304" t="str">
            <v>M2</v>
          </cell>
          <cell r="D1304">
            <v>8.69</v>
          </cell>
          <cell r="E1304" t="str">
            <v>Chapisco</v>
          </cell>
          <cell r="F1304" t="str">
            <v>SINAPI Jun/26</v>
          </cell>
        </row>
        <row r="1305">
          <cell r="A1305">
            <v>87893</v>
          </cell>
          <cell r="B1305" t="str">
            <v>CHAPISCO APLICADO EM ALVENARIA (SEM PRESENÇA DE VÃOS) E ESTRUTURAS DE CONCRETO DE FACHADA, COM COLHER DE PEDREIRO. ARGAMASSA TRAÇO 1:3 COM PREPARO MANUAL. AF_10/2022</v>
          </cell>
          <cell r="C1305" t="str">
            <v>M2</v>
          </cell>
          <cell r="D1305">
            <v>9.42</v>
          </cell>
          <cell r="E1305" t="str">
            <v>Chapisco</v>
          </cell>
          <cell r="F1305" t="str">
            <v>SINAPI Jun/26</v>
          </cell>
        </row>
        <row r="1306">
          <cell r="A1306">
            <v>87897</v>
          </cell>
          <cell r="B1306" t="str">
            <v>CHAPISCO APLICADO EM ALVENARIA (SEM PRESENÇA DE VÃOS) E ESTRUTURAS DE CONCRETO DE FACHADA, COM EQUIPAMENTO DE PROJEÇÃO. ARGAMASSA TRAÇO 1:3 COM PREPARO EM BETONEIRA 400 L. AF_10/2022</v>
          </cell>
          <cell r="C1306" t="str">
            <v>M2</v>
          </cell>
          <cell r="D1306">
            <v>6.05</v>
          </cell>
          <cell r="E1306" t="str">
            <v>Chapisco</v>
          </cell>
          <cell r="F1306" t="str">
            <v>SINAPI Jun/26</v>
          </cell>
        </row>
        <row r="1307">
          <cell r="A1307">
            <v>87896</v>
          </cell>
          <cell r="B1307" t="str">
            <v>CHAPISCO APLICADO EM ALVENARIA (SEM PRESENÇA DE VÃOS) E ESTRUTURAS DE CONCRETO DE FACHADA, COM EQUIPAMENTO DE PROJEÇÃO. ARGAMASSA TRAÇO 1:3 COM PREPARO MANUAL. AF_10/2022</v>
          </cell>
          <cell r="C1307" t="str">
            <v>M2</v>
          </cell>
          <cell r="D1307">
            <v>6.78</v>
          </cell>
          <cell r="E1307" t="str">
            <v>Chapisco</v>
          </cell>
          <cell r="F1307" t="str">
            <v>SINAPI Jun/26</v>
          </cell>
        </row>
        <row r="1308">
          <cell r="A1308">
            <v>87892</v>
          </cell>
          <cell r="B1308" t="str">
            <v>CHAPISCO APLICADO EM ALVENARIA (SEM PRESENÇA DE VÃOS) E ESTRUTURAS DE CONCRETO DE FACHADA, COM ROLO PARA TEXTURA ACRÍLICA. ARGAMASSA INDUSTRIALIZADA COM PREPARO EM MISTURADOR 300 KG. AF_10/2022</v>
          </cell>
          <cell r="C1308" t="str">
            <v>M2</v>
          </cell>
          <cell r="D1308">
            <v>11.73</v>
          </cell>
          <cell r="E1308" t="str">
            <v>Chapisco</v>
          </cell>
          <cell r="F1308" t="str">
            <v>SINAPI Jun/26</v>
          </cell>
        </row>
        <row r="1309">
          <cell r="A1309">
            <v>87891</v>
          </cell>
          <cell r="B1309" t="str">
            <v>CHAPISCO APLICADO EM ALVENARIA (SEM PRESENÇA DE VÃOS) E ESTRUTURAS DE CONCRETO DE FACHADA, COM ROLO PARA TEXTURA ACRÍLICA. ARGAMASSA INDUSTRIALIZADA COM PREPARO MANUAL. AF_10/2022</v>
          </cell>
          <cell r="C1309" t="str">
            <v>M2</v>
          </cell>
          <cell r="D1309">
            <v>12.28</v>
          </cell>
          <cell r="E1309" t="str">
            <v>Chapisco</v>
          </cell>
          <cell r="F1309" t="str">
            <v>SINAPI Jun/26</v>
          </cell>
        </row>
        <row r="1310">
          <cell r="A1310">
            <v>87889</v>
          </cell>
          <cell r="B1310" t="str">
            <v>CHAPISCO APLICADO EM ALVENARIA (SEM PRESENÇA DE VÃOS) E ESTRUTURAS DE CONCRETO DE FACHADA, COM ROLO PARA TEXTURA ACRÍLICA. ARGAMASSA TRAÇO 1:4 E EMULSÃO POLIMÉRICA (ADESIVO) COM PREPARO EM BETONEIRA 400L. AF_10/2022</v>
          </cell>
          <cell r="C1310" t="str">
            <v>M2</v>
          </cell>
          <cell r="D1310">
            <v>9.0299999999999994</v>
          </cell>
          <cell r="E1310" t="str">
            <v>Chapisco</v>
          </cell>
          <cell r="F1310" t="str">
            <v>SINAPI Jun/26</v>
          </cell>
        </row>
        <row r="1311">
          <cell r="A1311">
            <v>87888</v>
          </cell>
          <cell r="B1311" t="str">
            <v>CHAPISCO APLICADO EM ALVENARIA (SEM PRESENÇA DE VÃOS) E ESTRUTURAS DE CONCRETO DE FACHADA, COM ROLO PARA TEXTURA ACRÍLICA. ARGAMASSA TRAÇO 1:4 E EMULSÃO POLIMÉRICA (ADESIVO) COM PREPARO MANUAL. AF_10/2022</v>
          </cell>
          <cell r="C1311" t="str">
            <v>M2</v>
          </cell>
          <cell r="D1311">
            <v>9.2799999999999994</v>
          </cell>
          <cell r="E1311" t="str">
            <v>Chapisco</v>
          </cell>
          <cell r="F1311" t="str">
            <v>SINAPI Jun/26</v>
          </cell>
        </row>
        <row r="1312">
          <cell r="A1312">
            <v>104411</v>
          </cell>
          <cell r="B1312" t="str">
            <v>CHAPISCO APLICADO EM ALVENARIA E ESTRUTURAS DE CONCRETO INTERNAS, COM EQUIPAMENTO DE PROJEÇÃO. ARGAMASSA TRAÇO 1:3 COM PREPARO EM BETONEIRA 400 L. AF_10/2022</v>
          </cell>
          <cell r="C1312" t="str">
            <v>M2</v>
          </cell>
          <cell r="D1312">
            <v>5.33</v>
          </cell>
          <cell r="E1312" t="str">
            <v>Chapisco</v>
          </cell>
          <cell r="F1312" t="str">
            <v>SINAPI Jun/26</v>
          </cell>
        </row>
        <row r="1313">
          <cell r="A1313">
            <v>104410</v>
          </cell>
          <cell r="B1313" t="str">
            <v>CHAPISCO APLICADO EM ALVENARIA E ESTRUTURAS DE CONCRETO INTERNAS, COM EQUIPAMENTO DE PROJEÇÃO. ARGAMASSA TRAÇO 1:3 COM PREPARO MANUAL. AF_10/2022</v>
          </cell>
          <cell r="C1313" t="str">
            <v>M2</v>
          </cell>
          <cell r="D1313">
            <v>6.15</v>
          </cell>
          <cell r="E1313" t="str">
            <v>Chapisco</v>
          </cell>
          <cell r="F1313" t="str">
            <v>SINAPI Jun/26</v>
          </cell>
        </row>
        <row r="1314">
          <cell r="A1314">
            <v>87879</v>
          </cell>
          <cell r="B1314" t="str">
            <v>CHAPISCO APLICADO EM ALVENARIAS E ESTRUTURAS DE CONCRETO INTERNAS, COM COLHER DE PEDREIRO. ARGAMASSA TRAÇO 1:3 COM PREPARO EM BETONEIRA 400L. AF_10/2022</v>
          </cell>
          <cell r="C1314" t="str">
            <v>M2</v>
          </cell>
          <cell r="D1314">
            <v>5.36</v>
          </cell>
          <cell r="E1314" t="str">
            <v>Chapisco</v>
          </cell>
          <cell r="F1314" t="str">
            <v>SINAPI Jun/26</v>
          </cell>
        </row>
        <row r="1315">
          <cell r="A1315">
            <v>87878</v>
          </cell>
          <cell r="B1315" t="str">
            <v>CHAPISCO APLICADO EM ALVENARIAS E ESTRUTURAS DE CONCRETO INTERNAS, COM COLHER DE PEDREIRO. ARGAMASSA TRAÇO 1:3 COM PREPARO MANUAL. AF_10/2022</v>
          </cell>
          <cell r="C1315" t="str">
            <v>M2</v>
          </cell>
          <cell r="D1315">
            <v>6.09</v>
          </cell>
          <cell r="E1315" t="str">
            <v>Chapisco</v>
          </cell>
          <cell r="F1315" t="str">
            <v>SINAPI Jun/26</v>
          </cell>
        </row>
        <row r="1316">
          <cell r="A1316">
            <v>87885</v>
          </cell>
          <cell r="B1316" t="str">
            <v>CHAPISCO APLICADO NO TETO OU EM ALVENARIA E ESTRUTURA, COM ROLO PARA TEXTURA ACRÍLICA. ARGAMASSA INDUSTRIALIZADA COM PREPARO EM MISTURADOR 300 KG. AF_10/2022</v>
          </cell>
          <cell r="C1316" t="str">
            <v>M2</v>
          </cell>
          <cell r="D1316">
            <v>9.4700000000000006</v>
          </cell>
          <cell r="E1316" t="str">
            <v>Chapisco</v>
          </cell>
          <cell r="F1316" t="str">
            <v>SINAPI Jun/26</v>
          </cell>
        </row>
        <row r="1317">
          <cell r="A1317">
            <v>87884</v>
          </cell>
          <cell r="B1317" t="str">
            <v>CHAPISCO APLICADO NO TETO OU EM ALVENARIA E ESTRUTURA, COM ROLO PARA TEXTURA ACRÍLICA. ARGAMASSA INDUSTRIALIZADA COM PREPARO MANUAL. AF_10/2022</v>
          </cell>
          <cell r="C1317" t="str">
            <v>M2</v>
          </cell>
          <cell r="D1317">
            <v>10.02</v>
          </cell>
          <cell r="E1317" t="str">
            <v>Chapisco</v>
          </cell>
          <cell r="F1317" t="str">
            <v>SINAPI Jun/26</v>
          </cell>
        </row>
        <row r="1318">
          <cell r="A1318">
            <v>87882</v>
          </cell>
          <cell r="B1318" t="str">
            <v>CHAPISCO APLICADO NO TETO OU EM ALVENARIA E ESTRUTURA, COM ROLO PARA TEXTURA ACRÍLICA. ARGAMASSA TRAÇO 1:4 E EMULSÃO POLIMÉRICA (ADESIVO) COM PREPARO EM BETONEIRA 400L. AF_10/2022</v>
          </cell>
          <cell r="C1318" t="str">
            <v>M2</v>
          </cell>
          <cell r="D1318">
            <v>6.77</v>
          </cell>
          <cell r="E1318" t="str">
            <v>Chapisco</v>
          </cell>
          <cell r="F1318" t="str">
            <v>SINAPI Jun/26</v>
          </cell>
        </row>
        <row r="1319">
          <cell r="A1319">
            <v>87881</v>
          </cell>
          <cell r="B1319" t="str">
            <v>CHAPISCO APLICADO NO TETO OU EM ALVENARIA E ESTRUTURA, COM ROLO PARA TEXTURA ACRÍLICA. ARGAMASSA TRAÇO 1:4 E EMULSÃO POLIMÉRICA (ADESIVO) COM PREPARO MANUAL. AF_10/2022</v>
          </cell>
          <cell r="C1319" t="str">
            <v>M2</v>
          </cell>
          <cell r="D1319">
            <v>7.02</v>
          </cell>
          <cell r="E1319" t="str">
            <v>Chapisco</v>
          </cell>
          <cell r="F1319" t="str">
            <v>SINAPI Jun/26</v>
          </cell>
        </row>
        <row r="1320">
          <cell r="A1320">
            <v>87887</v>
          </cell>
          <cell r="B1320" t="str">
            <v>CHAPISCO APLICADO NO TETO OU EM ESTRUTURA, COM DESEMPENADEIRA DENTADA. ARGAMASSA INDUSTRIALIZADA COM PREPARO EM MISTURADOR 300 KG. AF_10/2022</v>
          </cell>
          <cell r="C1320" t="str">
            <v>M2</v>
          </cell>
          <cell r="D1320">
            <v>17.27</v>
          </cell>
          <cell r="E1320" t="str">
            <v>Chapisco</v>
          </cell>
          <cell r="F1320" t="str">
            <v>SINAPI Jun/26</v>
          </cell>
        </row>
        <row r="1321">
          <cell r="A1321">
            <v>87886</v>
          </cell>
          <cell r="B1321" t="str">
            <v>CHAPISCO APLICADO NO TETO OU EM ESTRUTURA, COM DESEMPENADEIRA DENTADA. ARGAMASSA INDUSTRIALIZADA COM PREPARO MANUAL. AF_10/2022</v>
          </cell>
          <cell r="C1321" t="str">
            <v>M2</v>
          </cell>
          <cell r="D1321">
            <v>18.48</v>
          </cell>
          <cell r="E1321" t="str">
            <v>Chapisco</v>
          </cell>
          <cell r="F1321" t="str">
            <v>SINAPI Jun/26</v>
          </cell>
        </row>
        <row r="1322">
          <cell r="A1322">
            <v>87911</v>
          </cell>
          <cell r="B1322" t="str">
            <v>CHAPISCO APLICADO SOMENTE NA ESTRUTURA DE CONCRETO DA FACHADA, COM DESEMPENADEIRA DENTADA. ARGAMASSA INDUSTRIALIZADA COM PREPARO EM MISTURADOR 300 KG. AF_10/2022</v>
          </cell>
          <cell r="C1322" t="str">
            <v>M2</v>
          </cell>
          <cell r="D1322">
            <v>24.76</v>
          </cell>
          <cell r="E1322" t="str">
            <v>Chapisco</v>
          </cell>
          <cell r="F1322" t="str">
            <v>SINAPI Jun/26</v>
          </cell>
        </row>
        <row r="1323">
          <cell r="A1323">
            <v>87910</v>
          </cell>
          <cell r="B1323" t="str">
            <v>CHAPISCO APLICADO SOMENTE NA ESTRUTURA DE CONCRETO DA FACHADA, COM DESEMPENADEIRA DENTADA. ARGAMASSA INDUSTRIALIZADA COM PREPARO MANUAL. AF_10/2022</v>
          </cell>
          <cell r="C1323" t="str">
            <v>M2</v>
          </cell>
          <cell r="D1323">
            <v>25.97</v>
          </cell>
          <cell r="E1323" t="str">
            <v>Chapisco</v>
          </cell>
          <cell r="F1323" t="str">
            <v>SINAPI Jun/26</v>
          </cell>
        </row>
        <row r="1324">
          <cell r="A1324">
            <v>103686</v>
          </cell>
          <cell r="B1324" t="str">
            <v>CONCRETAGEM DE ESCADAS, FCK=25 MPA, COM USO DE BOMBA - LANÇAMENTO, ADENSAMENTO E ACABAMENTO. AF_02/2022_PS</v>
          </cell>
          <cell r="C1324" t="str">
            <v>M3</v>
          </cell>
          <cell r="D1324">
            <v>727.03</v>
          </cell>
          <cell r="E1324" t="str">
            <v>Concretagem para Estruturas de Concreto Armado</v>
          </cell>
          <cell r="F1324" t="str">
            <v>SINAPI Jun/26</v>
          </cell>
        </row>
        <row r="1325">
          <cell r="A1325">
            <v>103685</v>
          </cell>
          <cell r="B1325" t="str">
            <v>CONCRETAGEM DE MURETAS, FCK=25 MPA, COM USO DE BOMBA - LANÇAMENTO, ADENSAMENTO E ACABAMENTO. AF_02/2022_PS</v>
          </cell>
          <cell r="C1325" t="str">
            <v>M3</v>
          </cell>
          <cell r="D1325">
            <v>646.32000000000005</v>
          </cell>
          <cell r="E1325" t="str">
            <v>Concretagem para Estruturas de Concreto Armado</v>
          </cell>
          <cell r="F1325" t="str">
            <v>SINAPI Jun/26</v>
          </cell>
        </row>
        <row r="1326">
          <cell r="A1326">
            <v>103669</v>
          </cell>
          <cell r="B1326" t="str">
            <v>CONCRETAGEM DE PILARES, FCK = 25 MPA, COM USO DE BALDES - LANÇAMENTO, ADENSAMENTO E ACABAMENTO. AF_02/2022</v>
          </cell>
          <cell r="C1326" t="str">
            <v>M3</v>
          </cell>
          <cell r="D1326">
            <v>1037.0999999999999</v>
          </cell>
          <cell r="E1326" t="str">
            <v>Concretagem para Estruturas de Concreto Armado</v>
          </cell>
          <cell r="F1326" t="str">
            <v>SINAPI Jun/26</v>
          </cell>
        </row>
        <row r="1327">
          <cell r="A1327">
            <v>103672</v>
          </cell>
          <cell r="B1327" t="str">
            <v>CONCRETAGEM DE PILARES, FCK = 25 MPA, COM USO DE BOMBA - LANÇAMENTO, ADENSAMENTO E ACABAMENTO. AF_02/2022_PS</v>
          </cell>
          <cell r="C1327" t="str">
            <v>M3</v>
          </cell>
          <cell r="D1327">
            <v>640.5</v>
          </cell>
          <cell r="E1327" t="str">
            <v>Concretagem para Estruturas de Concreto Armado</v>
          </cell>
          <cell r="F1327" t="str">
            <v>SINAPI Jun/26</v>
          </cell>
        </row>
        <row r="1328">
          <cell r="A1328">
            <v>103671</v>
          </cell>
          <cell r="B1328" t="str">
            <v>CONCRETAGEM DE PILARES, FCK = 25 MPA, COM USO DE GRUA - LANÇAMENTO, ADENSAMENTO E ACABAMENTO. AF_02/2022</v>
          </cell>
          <cell r="C1328" t="str">
            <v>M3</v>
          </cell>
          <cell r="D1328">
            <v>684.23</v>
          </cell>
          <cell r="E1328" t="str">
            <v>Concretagem para Estruturas de Concreto Armado</v>
          </cell>
          <cell r="F1328" t="str">
            <v>SINAPI Jun/26</v>
          </cell>
        </row>
        <row r="1329">
          <cell r="A1329">
            <v>103688</v>
          </cell>
          <cell r="B1329" t="str">
            <v>CONCRETAGEM DE PILARES, FCK=25 MPA, COM USO DE JERICAS EM CREMALHEIRA - LANÇAMENTO, ADENSAMENTO E ACABAMENTO. AF_02/2022</v>
          </cell>
          <cell r="C1329" t="str">
            <v>M3</v>
          </cell>
          <cell r="D1329">
            <v>868.24</v>
          </cell>
          <cell r="E1329" t="str">
            <v>Concretagem para Estruturas de Concreto Armado</v>
          </cell>
          <cell r="F1329" t="str">
            <v>SINAPI Jun/26</v>
          </cell>
        </row>
        <row r="1330">
          <cell r="A1330">
            <v>103687</v>
          </cell>
          <cell r="B1330" t="str">
            <v>CONCRETAGEM DE PILARES, FCK=25 MPA, COM USO DE JERICAS EM ELEVADOR DE CABO - LANÇAMENTO, ADENSAMENTO E ACABAMENTO. AF_02/2022</v>
          </cell>
          <cell r="C1330" t="str">
            <v>M3</v>
          </cell>
          <cell r="D1330">
            <v>1214.95</v>
          </cell>
          <cell r="E1330" t="str">
            <v>Concretagem para Estruturas de Concreto Armado</v>
          </cell>
          <cell r="F1330" t="str">
            <v>SINAPI Jun/26</v>
          </cell>
        </row>
        <row r="1331">
          <cell r="A1331">
            <v>103684</v>
          </cell>
          <cell r="B1331" t="str">
            <v>CONCRETAGEM DE RESERVATÓRIOS, FCK=25 MPA, COM USO DE BOMBA - LANÇAMENTO, ADENSAMENTO E ACABAMENTO. AF_02/2022_PS</v>
          </cell>
          <cell r="C1331" t="str">
            <v>M3</v>
          </cell>
          <cell r="D1331">
            <v>664.19</v>
          </cell>
          <cell r="E1331" t="str">
            <v>Concretagem para Estruturas de Concreto Armado</v>
          </cell>
          <cell r="F1331" t="str">
            <v>SINAPI Jun/26</v>
          </cell>
        </row>
        <row r="1332">
          <cell r="A1332">
            <v>103681</v>
          </cell>
          <cell r="B1332" t="str">
            <v>CONCRETAGEM DE VIGAS E LAJES, FCK=25 MPA, PARA LAJES MACIÇAS OU NERVURADAS COM GRUA DE CAÇAMBA DE 500 L EM EDIFICAÇÃO DE MULTIPAVIMENTOS ATÉ 16 ANDARES - LANÇAMENTO, ADENSAMENTO E ACABAMENTO. AF_02/2022</v>
          </cell>
          <cell r="C1332" t="str">
            <v>M3</v>
          </cell>
          <cell r="D1332">
            <v>719.4</v>
          </cell>
          <cell r="E1332" t="str">
            <v>Concretagem para Estruturas de Concreto Armado</v>
          </cell>
          <cell r="F1332" t="str">
            <v>SINAPI Jun/26</v>
          </cell>
        </row>
        <row r="1333">
          <cell r="A1333">
            <v>103679</v>
          </cell>
          <cell r="B1333" t="str">
            <v>CONCRETAGEM DE VIGAS E LAJES, FCK=25 MPA, PARA LAJES MACIÇAS OU NERVURADAS COM JERICAS EM CREMALHEIRA EM EDIFICAÇÃO DE MULTIPAVIMENTOS ATÉ 16 ANDARES - LANÇAMENTO, ADENSAMENTO E ACABAMENTO. AF_02/2022</v>
          </cell>
          <cell r="C1333" t="str">
            <v>M3</v>
          </cell>
          <cell r="D1333">
            <v>818.3</v>
          </cell>
          <cell r="E1333" t="str">
            <v>Concretagem para Estruturas de Concreto Armado</v>
          </cell>
          <cell r="F1333" t="str">
            <v>SINAPI Jun/26</v>
          </cell>
        </row>
        <row r="1334">
          <cell r="A1334">
            <v>103677</v>
          </cell>
          <cell r="B1334" t="str">
            <v>CONCRETAGEM DE VIGAS E LAJES, FCK=25 MPA, PARA LAJES MACIÇAS OU NERVURADAS COM JERICAS EM ELEVADOR DE CABO EM EDIFICAÇÃO DE MULTIPAVIMENTOS ATÉ 16 ANDARES - LANÇAMENTO, ADENSAMENTO E ACABAMENTO. AF_02/2022</v>
          </cell>
          <cell r="C1334" t="str">
            <v>M3</v>
          </cell>
          <cell r="D1334">
            <v>878.3</v>
          </cell>
          <cell r="E1334" t="str">
            <v>Concretagem para Estruturas de Concreto Armado</v>
          </cell>
          <cell r="F1334" t="str">
            <v>SINAPI Jun/26</v>
          </cell>
        </row>
        <row r="1335">
          <cell r="A1335">
            <v>103675</v>
          </cell>
          <cell r="B1335" t="str">
            <v>CONCRETAGEM DE VIGAS E LAJES, FCK=25 MPA, PARA LAJES MACIÇAS OU NERVURADAS COM USO DE BOMBA - LANÇAMENTO, ADENSAMENTO E ACABAMENTO. AF_02/2022_PS</v>
          </cell>
          <cell r="C1335" t="str">
            <v>M3</v>
          </cell>
          <cell r="D1335">
            <v>639.92999999999995</v>
          </cell>
          <cell r="E1335" t="str">
            <v>Concretagem para Estruturas de Concreto Armado</v>
          </cell>
          <cell r="F1335" t="str">
            <v>SINAPI Jun/26</v>
          </cell>
        </row>
        <row r="1336">
          <cell r="A1336">
            <v>103680</v>
          </cell>
          <cell r="B1336" t="str">
            <v>CONCRETAGEM DE VIGAS E LAJES, FCK=25 MPA, PARA LAJES PREMOLDADAS COM GRUA DE CAÇAMBA DE 350 L EM EDIFICAÇÃO DE MULTIPAVIMENTOS ATÉ 16 ANDARES - LANÇAMENTO, ADENSAMENTO E ACABAMENTO. AF_02/2022</v>
          </cell>
          <cell r="C1336" t="str">
            <v>M3</v>
          </cell>
          <cell r="D1336">
            <v>878.49</v>
          </cell>
          <cell r="E1336" t="str">
            <v>Concretagem para Estruturas de Concreto Armado</v>
          </cell>
          <cell r="F1336" t="str">
            <v>SINAPI Jun/26</v>
          </cell>
        </row>
        <row r="1337">
          <cell r="A1337">
            <v>103678</v>
          </cell>
          <cell r="B1337" t="str">
            <v>CONCRETAGEM DE VIGAS E LAJES, FCK=25 MPA, PARA LAJES PREMOLDADAS COM JERICAS EM CREMALHEIRA EM EDIFICAÇÃO DE MULTIPAVIMENTOS ATÉ 16 ANDARES - LANÇAMENTO, ADENSAMENTO E ACABAMENTO. AF_02/2022</v>
          </cell>
          <cell r="C1337" t="str">
            <v>M3</v>
          </cell>
          <cell r="D1337">
            <v>986.6</v>
          </cell>
          <cell r="E1337" t="str">
            <v>Concretagem para Estruturas de Concreto Armado</v>
          </cell>
          <cell r="F1337" t="str">
            <v>SINAPI Jun/26</v>
          </cell>
        </row>
        <row r="1338">
          <cell r="A1338">
            <v>103676</v>
          </cell>
          <cell r="B1338" t="str">
            <v>CONCRETAGEM DE VIGAS E LAJES, FCK=25 MPA, PARA LAJES PREMOLDADAS COM JERICAS EM ELEVADOR DE CABO EM EDIFICAÇÃO DE MULTIPAVIMENTOS ATÉ 16 ANDARES - LANÇAMENTO, ADENSAMENTO E ACABAMENTO. AF_02/2022</v>
          </cell>
          <cell r="C1338" t="str">
            <v>M3</v>
          </cell>
          <cell r="D1338">
            <v>1121.98</v>
          </cell>
          <cell r="E1338" t="str">
            <v>Concretagem para Estruturas de Concreto Armado</v>
          </cell>
          <cell r="F1338" t="str">
            <v>SINAPI Jun/26</v>
          </cell>
        </row>
        <row r="1339">
          <cell r="A1339">
            <v>103674</v>
          </cell>
          <cell r="B1339" t="str">
            <v>CONCRETAGEM DE VIGAS E LAJES, FCK=25 MPA, PARA LAJES PREMOLDADAS COM USO DE BOMBA - LANÇAMENTO, ADENSAMENTO E ACABAMENTO. AF_02/2022_PS</v>
          </cell>
          <cell r="C1339" t="str">
            <v>M3</v>
          </cell>
          <cell r="D1339">
            <v>667.7</v>
          </cell>
          <cell r="E1339" t="str">
            <v>Concretagem para Estruturas de Concreto Armado</v>
          </cell>
          <cell r="F1339" t="str">
            <v>SINAPI Jun/26</v>
          </cell>
        </row>
        <row r="1340">
          <cell r="A1340">
            <v>103683</v>
          </cell>
          <cell r="B1340" t="str">
            <v>CONCRETAGEM DE VIGAS E LAJES, FCK=25 MPA, PARA QUALQUER TIPO DE LAJE COM BALDES EM EDIFICAÇÃO DE MULTIPAVIMENTOS ATÉ 04 ANDARES - LANÇAMENTO, ADENSAMENTO E ACABAMENTO. AF_02/2022</v>
          </cell>
          <cell r="C1340" t="str">
            <v>M3</v>
          </cell>
          <cell r="D1340">
            <v>1475.04</v>
          </cell>
          <cell r="E1340" t="str">
            <v>Concretagem para Estruturas de Concreto Armado</v>
          </cell>
          <cell r="F1340" t="str">
            <v>SINAPI Jun/26</v>
          </cell>
        </row>
        <row r="1341">
          <cell r="A1341">
            <v>103682</v>
          </cell>
          <cell r="B1341" t="str">
            <v>CONCRETAGEM DE VIGAS E LAJES, FCK=25 MPA, PARA QUALQUER TIPO DE LAJE COM BALDES EM EDIFICAÇÃO TÉRREA - LANÇAMENTO, ADENSAMENTO E ACABAMENTO. AF_02/2022</v>
          </cell>
          <cell r="C1341" t="str">
            <v>M3</v>
          </cell>
          <cell r="D1341">
            <v>1064.47</v>
          </cell>
          <cell r="E1341" t="str">
            <v>Concretagem para Estruturas de Concreto Armado</v>
          </cell>
          <cell r="F1341" t="str">
            <v>SINAPI Jun/26</v>
          </cell>
        </row>
        <row r="1342">
          <cell r="A1342">
            <v>103670</v>
          </cell>
          <cell r="B1342" t="str">
            <v>LANÇAMENTO COM USO DE BALDES, ADENSAMENTO E ACABAMENTO DE CONCRETO EM ESTRUTURAS. AF_02/2022</v>
          </cell>
          <cell r="C1342" t="str">
            <v>M3</v>
          </cell>
          <cell r="D1342">
            <v>421.15</v>
          </cell>
          <cell r="E1342" t="str">
            <v>Concretagem para Estruturas de Concreto Armado</v>
          </cell>
          <cell r="F1342" t="str">
            <v>SINAPI Jun/26</v>
          </cell>
        </row>
        <row r="1343">
          <cell r="A1343">
            <v>103673</v>
          </cell>
          <cell r="B1343" t="str">
            <v>LANÇAMENTO COM USO DE BOMBA, ADENSAMENTO E ACABAMENTO DE CONCRETO EM ESTRUTURAS. AF_02/2022</v>
          </cell>
          <cell r="C1343" t="str">
            <v>M3</v>
          </cell>
          <cell r="D1343">
            <v>60</v>
          </cell>
          <cell r="E1343" t="str">
            <v>Concretagem para Estruturas de Concreto Armado</v>
          </cell>
          <cell r="F1343" t="str">
            <v>SINAPI Jun/26</v>
          </cell>
        </row>
        <row r="1344">
          <cell r="A1344">
            <v>91084</v>
          </cell>
          <cell r="B1344" t="str">
            <v>EXECUÇÃO DE REVESTIMENTO DE CONCRETO PROJETADO COM ESPESSURA DE 10 CM, ARMADO COM FIBRAS DE AÇO, INCLINAÇÃO DE 90°, APLICAÇÃO CONTÍNUA, UTILIZANDO EQUIPAMENTO DE PROJEÇÃO COM 3 M3/H DE CAPACIDADE. AF_07/2024</v>
          </cell>
          <cell r="C1344" t="str">
            <v>M2</v>
          </cell>
          <cell r="D1344">
            <v>264.45999999999998</v>
          </cell>
          <cell r="E1344" t="str">
            <v>Concreto Projetado</v>
          </cell>
          <cell r="F1344" t="str">
            <v>SINAPI Jun/26</v>
          </cell>
        </row>
        <row r="1345">
          <cell r="A1345">
            <v>91080</v>
          </cell>
          <cell r="B1345" t="str">
            <v>EXECUÇÃO DE REVESTIMENTO DE CONCRETO PROJETADO COM ESPESSURA DE 10 CM, ARMADO COM FIBRAS DE AÇO, INCLINAÇÃO DE 90°, APLICAÇÃO CONTÍNUA, UTILIZANDO EQUIPAMENTO DE PROJEÇÃO COM 6 M3/H DE CAPACIDADE. AF_07/2024</v>
          </cell>
          <cell r="C1345" t="str">
            <v>M2</v>
          </cell>
          <cell r="D1345">
            <v>206.54</v>
          </cell>
          <cell r="E1345" t="str">
            <v>Concreto Projetado</v>
          </cell>
          <cell r="F1345" t="str">
            <v>SINAPI Jun/26</v>
          </cell>
        </row>
        <row r="1346">
          <cell r="A1346">
            <v>91101</v>
          </cell>
          <cell r="B1346" t="str">
            <v>EXECUÇÃO DE REVESTIMENTO DE CONCRETO PROJETADO COM ESPESSURA DE 10 CM, ARMADO COM FIBRAS DE AÇO, INCLINAÇÃO DE 90°, APLICAÇÃO DESCONTÍNUA, UTILIZANDO EQUIPAMENTO DE PROJEÇÃO COM 3 M3/H DE CAPACIDADE. AF_07/2024</v>
          </cell>
          <cell r="C1346" t="str">
            <v>M2</v>
          </cell>
          <cell r="D1346">
            <v>245.05</v>
          </cell>
          <cell r="E1346" t="str">
            <v>Concreto Projetado</v>
          </cell>
          <cell r="F1346" t="str">
            <v>SINAPI Jun/26</v>
          </cell>
        </row>
        <row r="1347">
          <cell r="A1347">
            <v>91097</v>
          </cell>
          <cell r="B1347" t="str">
            <v>EXECUÇÃO DE REVESTIMENTO DE CONCRETO PROJETADO COM ESPESSURA DE 10 CM, ARMADO COM FIBRAS DE AÇO, INCLINAÇÃO DE 90°, APLICAÇÃO DESCONTÍNUA, UTILIZANDO EQUIPAMENTO DE PROJEÇÃO COM 6 M3/H DE CAPACIDADE. AF_07/2024</v>
          </cell>
          <cell r="C1347" t="str">
            <v>M2</v>
          </cell>
          <cell r="D1347">
            <v>199.21</v>
          </cell>
          <cell r="E1347" t="str">
            <v>Concreto Projetado</v>
          </cell>
          <cell r="F1347" t="str">
            <v>SINAPI Jun/26</v>
          </cell>
        </row>
        <row r="1348">
          <cell r="A1348">
            <v>91082</v>
          </cell>
          <cell r="B1348" t="str">
            <v>EXECUÇÃO DE REVESTIMENTO DE CONCRETO PROJETADO COM ESPESSURA DE 10 CM, ARMADO COM FIBRAS DE AÇO, INCLINAÇÃO MENOR QUE 90°, APLICAÇÃO CONTÍNUA, UTILIZANDO EQUIPAMENTO DE PROJEÇÃO COM 3 M3/H DE CAPACIDADE. AF_07/2024</v>
          </cell>
          <cell r="C1348" t="str">
            <v>M2</v>
          </cell>
          <cell r="D1348">
            <v>235.23</v>
          </cell>
          <cell r="E1348" t="str">
            <v>Concreto Projetado</v>
          </cell>
          <cell r="F1348" t="str">
            <v>SINAPI Jun/26</v>
          </cell>
        </row>
        <row r="1349">
          <cell r="A1349">
            <v>91078</v>
          </cell>
          <cell r="B1349" t="str">
            <v>EXECUÇÃO DE REVESTIMENTO DE CONCRETO PROJETADO COM ESPESSURA DE 10 CM, ARMADO COM FIBRAS DE AÇO, INCLINAÇÃO MENOR QUE 90°, APLICAÇÃO CONTÍNUA, UTILIZANDO EQUIPAMENTO DE PROJEÇÃO COM 6 M3/H DE CAPACIDADE. AF_07/2024</v>
          </cell>
          <cell r="C1349" t="str">
            <v>M2</v>
          </cell>
          <cell r="D1349">
            <v>192.66</v>
          </cell>
          <cell r="E1349" t="str">
            <v>Concreto Projetado</v>
          </cell>
          <cell r="F1349" t="str">
            <v>SINAPI Jun/26</v>
          </cell>
        </row>
        <row r="1350">
          <cell r="A1350">
            <v>91099</v>
          </cell>
          <cell r="B1350" t="str">
            <v>EXECUÇÃO DE REVESTIMENTO DE CONCRETO PROJETADO COM ESPESSURA DE 10 CM, ARMADO COM FIBRAS DE AÇO, INCLINAÇÃO MENOR QUE 90°, APLICAÇÃO DESCONTÍNUA, UTILIZANDO EQUIPAMENTO DE PROJEÇÃO COM 3 M3/H DE CAPACIDADE. AF_07/2024</v>
          </cell>
          <cell r="C1350" t="str">
            <v>M2</v>
          </cell>
          <cell r="D1350">
            <v>221.73</v>
          </cell>
          <cell r="E1350" t="str">
            <v>Concreto Projetado</v>
          </cell>
          <cell r="F1350" t="str">
            <v>SINAPI Jun/26</v>
          </cell>
        </row>
        <row r="1351">
          <cell r="A1351">
            <v>91095</v>
          </cell>
          <cell r="B1351" t="str">
            <v>EXECUÇÃO DE REVESTIMENTO DE CONCRETO PROJETADO COM ESPESSURA DE 10 CM, ARMADO COM FIBRAS DE AÇO, INCLINAÇÃO MENOR QUE 90°, APLICAÇÃO DESCONTÍNUA, UTILIZANDO EQUIPAMENTO DE PROJEÇÃO COM 6 M3/H DE CAPACIDADE. AF_07/2024</v>
          </cell>
          <cell r="C1351" t="str">
            <v>M2</v>
          </cell>
          <cell r="D1351">
            <v>186.95</v>
          </cell>
          <cell r="E1351" t="str">
            <v>Concreto Projetado</v>
          </cell>
          <cell r="F1351" t="str">
            <v>SINAPI Jun/26</v>
          </cell>
        </row>
        <row r="1352">
          <cell r="A1352">
            <v>91076</v>
          </cell>
          <cell r="B1352" t="str">
            <v>EXECUÇÃO DE REVESTIMENTO DE CONCRETO PROJETADO COM ESPESSURA DE 10 CM, ARMADO COM TELA, INCLINAÇÃO DE 90°, APLICAÇÃO CONTÍNUA, UTILIZANDO EQUIPAMENTO DE PROJEÇÃO COM 3 M3/H DE CAPACIDADE. AF_07/2024</v>
          </cell>
          <cell r="C1352" t="str">
            <v>M2</v>
          </cell>
          <cell r="D1352">
            <v>364.37</v>
          </cell>
          <cell r="E1352" t="str">
            <v>Concreto Projetado</v>
          </cell>
          <cell r="F1352" t="str">
            <v>SINAPI Jun/26</v>
          </cell>
        </row>
        <row r="1353">
          <cell r="A1353">
            <v>91072</v>
          </cell>
          <cell r="B1353" t="str">
            <v>EXECUÇÃO DE REVESTIMENTO DE CONCRETO PROJETADO COM ESPESSURA DE 10 CM, ARMADO COM TELA, INCLINAÇÃO DE 90°, APLICAÇÃO CONTÍNUA, UTILIZANDO EQUIPAMENTO DE PROJEÇÃO COM 6 M3/H DE CAPACIDADE. AF_07/2024</v>
          </cell>
          <cell r="C1353" t="str">
            <v>M2</v>
          </cell>
          <cell r="D1353">
            <v>318.58</v>
          </cell>
          <cell r="E1353" t="str">
            <v>Concreto Projetado</v>
          </cell>
          <cell r="F1353" t="str">
            <v>SINAPI Jun/26</v>
          </cell>
        </row>
        <row r="1354">
          <cell r="A1354">
            <v>91093</v>
          </cell>
          <cell r="B1354" t="str">
            <v>EXECUÇÃO DE REVESTIMENTO DE CONCRETO PROJETADO COM ESPESSURA DE 10 CM, ARMADO COM TELA, INCLINAÇÃO DE 90°, APLICAÇÃO DESCONTÍNUA, UTILIZANDO EQUIPAMENTO DE PROJEÇÃO COM 3 M3/H DE CAPACIDADE. AF_07/2024</v>
          </cell>
          <cell r="C1354" t="str">
            <v>M2</v>
          </cell>
          <cell r="D1354">
            <v>378.53</v>
          </cell>
          <cell r="E1354" t="str">
            <v>Concreto Projetado</v>
          </cell>
          <cell r="F1354" t="str">
            <v>SINAPI Jun/26</v>
          </cell>
        </row>
        <row r="1355">
          <cell r="A1355">
            <v>91089</v>
          </cell>
          <cell r="B1355" t="str">
            <v>EXECUÇÃO DE REVESTIMENTO DE CONCRETO PROJETADO COM ESPESSURA DE 10 CM, ARMADO COM TELA, INCLINAÇÃO DE 90°, APLICAÇÃO DESCONTÍNUA, UTILIZANDO EQUIPAMENTO DE PROJEÇÃO COM 6 M3/H DE CAPACIDADE. AF_07/2024</v>
          </cell>
          <cell r="C1355" t="str">
            <v>M2</v>
          </cell>
          <cell r="D1355">
            <v>341.09</v>
          </cell>
          <cell r="E1355" t="str">
            <v>Concreto Projetado</v>
          </cell>
          <cell r="F1355" t="str">
            <v>SINAPI Jun/26</v>
          </cell>
        </row>
        <row r="1356">
          <cell r="A1356">
            <v>91074</v>
          </cell>
          <cell r="B1356" t="str">
            <v>EXECUÇÃO DE REVESTIMENTO DE CONCRETO PROJETADO COM ESPESSURA DE 10 CM, ARMADO COM TELA, INCLINAÇÃO MENOR QUE 90°, APLICAÇÃO CONTÍNUA, UTILIZANDO EQUIPAMENTO DE PROJEÇÃO COM 3 M3/H DE CAPACIDADE. AF_07/2024</v>
          </cell>
          <cell r="C1356" t="str">
            <v>M2</v>
          </cell>
          <cell r="D1356">
            <v>231.55</v>
          </cell>
          <cell r="E1356" t="str">
            <v>Concreto Projetado</v>
          </cell>
          <cell r="F1356" t="str">
            <v>SINAPI Jun/26</v>
          </cell>
        </row>
        <row r="1357">
          <cell r="A1357">
            <v>91070</v>
          </cell>
          <cell r="B1357" t="str">
            <v>EXECUÇÃO DE REVESTIMENTO DE CONCRETO PROJETADO COM ESPESSURA DE 10 CM, ARMADO COM TELA, INCLINAÇÃO MENOR QUE 90°, APLICAÇÃO CONTÍNUA, UTILIZANDO EQUIPAMENTO DE PROJEÇÃO COM 6 M3/H DE CAPACIDADE. AF_07/2024</v>
          </cell>
          <cell r="C1357" t="str">
            <v>M2</v>
          </cell>
          <cell r="D1357">
            <v>197.08</v>
          </cell>
          <cell r="E1357" t="str">
            <v>Concreto Projetado</v>
          </cell>
          <cell r="F1357" t="str">
            <v>SINAPI Jun/26</v>
          </cell>
        </row>
        <row r="1358">
          <cell r="A1358">
            <v>91091</v>
          </cell>
          <cell r="B1358" t="str">
            <v>EXECUÇÃO DE REVESTIMENTO DE CONCRETO PROJETADO COM ESPESSURA DE 10 CM, ARMADO COM TELA, INCLINAÇÃO MENOR QUE 90°, APLICAÇÃO DESCONTÍNUA, UTILIZANDO EQUIPAMENTO DE PROJEÇÃO COM 3 M3/H DE CAPACIDADE. AF_07/2024</v>
          </cell>
          <cell r="C1358" t="str">
            <v>M2</v>
          </cell>
          <cell r="D1358">
            <v>246.5</v>
          </cell>
          <cell r="E1358" t="str">
            <v>Concreto Projetado</v>
          </cell>
          <cell r="F1358" t="str">
            <v>SINAPI Jun/26</v>
          </cell>
        </row>
        <row r="1359">
          <cell r="A1359">
            <v>91087</v>
          </cell>
          <cell r="B1359" t="str">
            <v>EXECUÇÃO DE REVESTIMENTO DE CONCRETO PROJETADO COM ESPESSURA DE 10 CM, ARMADO COM TELA, INCLINAÇÃO MENOR QUE 90°, APLICAÇÃO DESCONTÍNUA, UTILIZANDO EQUIPAMENTO DE PROJEÇÃO COM 6 M3/H DE CAPACIDADE. AF_07/2024</v>
          </cell>
          <cell r="C1359" t="str">
            <v>M2</v>
          </cell>
          <cell r="D1359">
            <v>217.75</v>
          </cell>
          <cell r="E1359" t="str">
            <v>Concreto Projetado</v>
          </cell>
          <cell r="F1359" t="str">
            <v>SINAPI Jun/26</v>
          </cell>
        </row>
        <row r="1360">
          <cell r="A1360">
            <v>91083</v>
          </cell>
          <cell r="B1360" t="str">
            <v>EXECUÇÃO DE REVESTIMENTO DE CONCRETO PROJETADO COM ESPESSURA DE 7 CM, ARMADO COM FIBRAS DE AÇO, INCLINAÇÃO DE 90°, APLICAÇÃO CONTÍNUA, UTILIZANDO EQUIPAMENTO DE PROJEÇÃO COM 3 M3/H DE CAPACIDADE. AF_07/2024</v>
          </cell>
          <cell r="C1360" t="str">
            <v>M2</v>
          </cell>
          <cell r="D1360">
            <v>330.4</v>
          </cell>
          <cell r="E1360" t="str">
            <v>Concreto Projetado</v>
          </cell>
          <cell r="F1360" t="str">
            <v>SINAPI Jun/26</v>
          </cell>
        </row>
        <row r="1361">
          <cell r="A1361">
            <v>91079</v>
          </cell>
          <cell r="B1361" t="str">
            <v>EXECUÇÃO DE REVESTIMENTO DE CONCRETO PROJETADO COM ESPESSURA DE 7 CM, ARMADO COM FIBRAS DE AÇO, INCLINAÇÃO DE 90°, APLICAÇÃO CONTÍNUA, UTILIZANDO EQUIPAMENTO DE PROJEÇÃO COM 6 M3/H DE CAPACIDADE. AF_07/2024</v>
          </cell>
          <cell r="C1361" t="str">
            <v>M2</v>
          </cell>
          <cell r="D1361">
            <v>194.47</v>
          </cell>
          <cell r="E1361" t="str">
            <v>Concreto Projetado</v>
          </cell>
          <cell r="F1361" t="str">
            <v>SINAPI Jun/26</v>
          </cell>
        </row>
        <row r="1362">
          <cell r="A1362">
            <v>91100</v>
          </cell>
          <cell r="B1362" t="str">
            <v>EXECUÇÃO DE REVESTIMENTO DE CONCRETO PROJETADO COM ESPESSURA DE 7 CM, ARMADO COM FIBRAS DE AÇO, INCLINAÇÃO DE 90°, APLICAÇÃO DESCONTÍNUA, UTILIZANDO EQUIPAMENTO DE PROJEÇÃO COM 3 M3/H DE CAPACIDADE. AF_07/2024</v>
          </cell>
          <cell r="C1362" t="str">
            <v>M2</v>
          </cell>
          <cell r="D1362">
            <v>273.33999999999997</v>
          </cell>
          <cell r="E1362" t="str">
            <v>Concreto Projetado</v>
          </cell>
          <cell r="F1362" t="str">
            <v>SINAPI Jun/26</v>
          </cell>
        </row>
        <row r="1363">
          <cell r="A1363">
            <v>91096</v>
          </cell>
          <cell r="B1363" t="str">
            <v>EXECUÇÃO DE REVESTIMENTO DE CONCRETO PROJETADO COM ESPESSURA DE 7 CM, ARMADO COM FIBRAS DE AÇO, INCLINAÇÃO DE 90°, APLICAÇÃO DESCONTÍNUA, UTILIZANDO EQUIPAMENTO DE PROJEÇÃO COM 6 M3/H DE CAPACIDADE. AF_07/2024</v>
          </cell>
          <cell r="C1363" t="str">
            <v>M2</v>
          </cell>
          <cell r="D1363">
            <v>183.39</v>
          </cell>
          <cell r="E1363" t="str">
            <v>Concreto Projetado</v>
          </cell>
          <cell r="F1363" t="str">
            <v>SINAPI Jun/26</v>
          </cell>
        </row>
        <row r="1364">
          <cell r="A1364">
            <v>91081</v>
          </cell>
          <cell r="B1364" t="str">
            <v>EXECUÇÃO DE REVESTIMENTO DE CONCRETO PROJETADO COM ESPESSURA DE 7 CM, ARMADO COM FIBRAS DE AÇO, INCLINAÇÃO MENOR QUE 90°, APLICAÇÃO CONTÍNUA, UTILIZANDO EQUIPAMENTO DE PROJEÇÃO COM 3 M3/H DE CAPACIDADE. AF_07/2024</v>
          </cell>
          <cell r="C1364" t="str">
            <v>M2</v>
          </cell>
          <cell r="D1364">
            <v>259.64999999999998</v>
          </cell>
          <cell r="E1364" t="str">
            <v>Concreto Projetado</v>
          </cell>
          <cell r="F1364" t="str">
            <v>SINAPI Jun/26</v>
          </cell>
        </row>
        <row r="1365">
          <cell r="A1365">
            <v>91077</v>
          </cell>
          <cell r="B1365" t="str">
            <v>EXECUÇÃO DE REVESTIMENTO DE CONCRETO PROJETADO COM ESPESSURA DE 7 CM, ARMADO COM FIBRAS DE AÇO, INCLINAÇÃO MENOR QUE 90°, APLICAÇÃO CONTÍNUA, UTILIZANDO EQUIPAMENTO DE PROJEÇÃO COM 6 M3/H DE CAPACIDADE. AF_07/2024</v>
          </cell>
          <cell r="C1365" t="str">
            <v>M2</v>
          </cell>
          <cell r="D1365">
            <v>176.82</v>
          </cell>
          <cell r="E1365" t="str">
            <v>Concreto Projetado</v>
          </cell>
          <cell r="F1365" t="str">
            <v>SINAPI Jun/26</v>
          </cell>
        </row>
        <row r="1366">
          <cell r="A1366">
            <v>91098</v>
          </cell>
          <cell r="B1366" t="str">
            <v>EXECUÇÃO DE REVESTIMENTO DE CONCRETO PROJETADO COM ESPESSURA DE 7 CM, ARMADO COM FIBRAS DE AÇO, INCLINAÇÃO MENOR QUE 90°, APLICAÇÃO DESCONTÍNUA, UTILIZANDO EQUIPAMENTO DE PROJEÇÃO COM 3 M3/H DE CAPACIDADE. AF_07/2024</v>
          </cell>
          <cell r="C1366" t="str">
            <v>M2</v>
          </cell>
          <cell r="D1366">
            <v>228.03</v>
          </cell>
          <cell r="E1366" t="str">
            <v>Concreto Projetado</v>
          </cell>
          <cell r="F1366" t="str">
            <v>SINAPI Jun/26</v>
          </cell>
        </row>
        <row r="1367">
          <cell r="A1367">
            <v>91094</v>
          </cell>
          <cell r="B1367" t="str">
            <v>EXECUÇÃO DE REVESTIMENTO DE CONCRETO PROJETADO COM ESPESSURA DE 7 CM, ARMADO COM FIBRAS DE AÇO, INCLINAÇÃO MENOR QUE 90°, APLICAÇÃO DESCONTÍNUA, UTILIZANDO EQUIPAMENTO DE PROJEÇÃO COM 6 M3/H DE CAPACIDADE. AF_07/2024</v>
          </cell>
          <cell r="C1367" t="str">
            <v>M2</v>
          </cell>
          <cell r="D1367">
            <v>168.77</v>
          </cell>
          <cell r="E1367" t="str">
            <v>Concreto Projetado</v>
          </cell>
          <cell r="F1367" t="str">
            <v>SINAPI Jun/26</v>
          </cell>
        </row>
        <row r="1368">
          <cell r="A1368">
            <v>91075</v>
          </cell>
          <cell r="B1368" t="str">
            <v>EXECUÇÃO DE REVESTIMENTO DE CONCRETO PROJETADO COM ESPESSURA DE 7 CM, ARMADO COM TELA, INCLINAÇÃO DE 90°, APLICAÇÃO CONTÍNUA, UTILIZANDO EQUIPAMENTO DE PROJEÇÃO COM 3 M3/H DE CAPACIDADE. AF_07/2024</v>
          </cell>
          <cell r="C1368" t="str">
            <v>M2</v>
          </cell>
          <cell r="D1368">
            <v>399.19</v>
          </cell>
          <cell r="E1368" t="str">
            <v>Concreto Projetado</v>
          </cell>
          <cell r="F1368" t="str">
            <v>SINAPI Jun/26</v>
          </cell>
        </row>
        <row r="1369">
          <cell r="A1369">
            <v>91071</v>
          </cell>
          <cell r="B1369" t="str">
            <v>EXECUÇÃO DE REVESTIMENTO DE CONCRETO PROJETADO COM ESPESSURA DE 7 CM, ARMADO COM TELA, INCLINAÇÃO DE 90°, APLICAÇÃO CONTÍNUA, UTILIZANDO EQUIPAMENTO DE PROJEÇÃO COM 6 M3/H DE CAPACIDADE. AF_07/2024</v>
          </cell>
          <cell r="C1369" t="str">
            <v>M2</v>
          </cell>
          <cell r="D1369">
            <v>310.79000000000002</v>
          </cell>
          <cell r="E1369" t="str">
            <v>Concreto Projetado</v>
          </cell>
          <cell r="F1369" t="str">
            <v>SINAPI Jun/26</v>
          </cell>
        </row>
        <row r="1370">
          <cell r="A1370">
            <v>91092</v>
          </cell>
          <cell r="B1370" t="str">
            <v>EXECUÇÃO DE REVESTIMENTO DE CONCRETO PROJETADO COM ESPESSURA DE 7 CM, ARMADO COM TELA, INCLINAÇÃO DE 90°, APLICAÇÃO DESCONTÍNUA, UTILIZANDO EQUIPAMENTO DE PROJEÇÃO COM 3 M3/H DE CAPACIDADE. AF_07/2024</v>
          </cell>
          <cell r="C1370" t="str">
            <v>M2</v>
          </cell>
          <cell r="D1370">
            <v>394.25</v>
          </cell>
          <cell r="E1370" t="str">
            <v>Concreto Projetado</v>
          </cell>
          <cell r="F1370" t="str">
            <v>SINAPI Jun/26</v>
          </cell>
        </row>
        <row r="1371">
          <cell r="A1371">
            <v>91088</v>
          </cell>
          <cell r="B1371" t="str">
            <v>EXECUÇÃO DE REVESTIMENTO DE CONCRETO PROJETADO COM ESPESSURA DE 7 CM, ARMADO COM TELA, INCLINAÇÃO DE 90°, APLICAÇÃO DESCONTÍNUA, UTILIZANDO EQUIPAMENTO DE PROJEÇÃO COM 6 M3/H DE CAPACIDADE. AF_07/2024</v>
          </cell>
          <cell r="C1371" t="str">
            <v>M2</v>
          </cell>
          <cell r="D1371">
            <v>330.84</v>
          </cell>
          <cell r="E1371" t="str">
            <v>Concreto Projetado</v>
          </cell>
          <cell r="F1371" t="str">
            <v>SINAPI Jun/26</v>
          </cell>
        </row>
        <row r="1372">
          <cell r="A1372">
            <v>91073</v>
          </cell>
          <cell r="B1372" t="str">
            <v>EXECUÇÃO DE REVESTIMENTO DE CONCRETO PROJETADO COM ESPESSURA DE 7 CM, ARMADO COM TELA, INCLINAÇÃO MENOR QUE 90°, APLICAÇÃO CONTÍNUA, UTILIZANDO EQUIPAMENTO DE PROJEÇÃO COM 3 M3/H DE CAPACIDADE. AF_07/2024</v>
          </cell>
          <cell r="C1372" t="str">
            <v>M2</v>
          </cell>
          <cell r="D1372">
            <v>245.39</v>
          </cell>
          <cell r="E1372" t="str">
            <v>Concreto Projetado</v>
          </cell>
          <cell r="F1372" t="str">
            <v>SINAPI Jun/26</v>
          </cell>
        </row>
        <row r="1373">
          <cell r="A1373">
            <v>91069</v>
          </cell>
          <cell r="B1373" t="str">
            <v>EXECUÇÃO DE REVESTIMENTO DE CONCRETO PROJETADO COM ESPESSURA DE 7 CM, ARMADO COM TELA, INCLINAÇÃO MENOR QUE 90°, APLICAÇÃO CONTÍNUA, UTILIZANDO EQUIPAMENTO DE PROJEÇÃO COM 6 M3/H DE CAPACIDADE. AF_07/2024</v>
          </cell>
          <cell r="C1373" t="str">
            <v>M2</v>
          </cell>
          <cell r="D1373">
            <v>187</v>
          </cell>
          <cell r="E1373" t="str">
            <v>Concreto Projetado</v>
          </cell>
          <cell r="F1373" t="str">
            <v>SINAPI Jun/26</v>
          </cell>
        </row>
        <row r="1374">
          <cell r="A1374">
            <v>91090</v>
          </cell>
          <cell r="B1374" t="str">
            <v>EXECUÇÃO DE REVESTIMENTO DE CONCRETO PROJETADO COM ESPESSURA DE 7 CM, ARMADO COM TELA, INCLINAÇÃO MENOR QUE 90°, APLICAÇÃO DESCONTÍNUA, UTILIZANDO EQUIPAMENTO DE PROJEÇÃO COM 3 M3/H DE CAPACIDADE. AF_07/2024</v>
          </cell>
          <cell r="C1374" t="str">
            <v>M2</v>
          </cell>
          <cell r="D1374">
            <v>250.19</v>
          </cell>
          <cell r="E1374" t="str">
            <v>Concreto Projetado</v>
          </cell>
          <cell r="F1374" t="str">
            <v>SINAPI Jun/26</v>
          </cell>
        </row>
        <row r="1375">
          <cell r="A1375">
            <v>91086</v>
          </cell>
          <cell r="B1375" t="str">
            <v>EXECUÇÃO DE REVESTIMENTO DE CONCRETO PROJETADO COM ESPESSURA DE 7 CM, ARMADO COM TELA, INCLINAÇÃO MENOR QUE 90°, APLICAÇÃO DESCONTÍNUA, UTILIZANDO EQUIPAMENTO DE PROJEÇÃO COM 6 M3/H DE CAPACIDADE. AF_07/2024</v>
          </cell>
          <cell r="C1375" t="str">
            <v>M2</v>
          </cell>
          <cell r="D1375">
            <v>206.09</v>
          </cell>
          <cell r="E1375" t="str">
            <v>Concreto Projetado</v>
          </cell>
          <cell r="F1375" t="str">
            <v>SINAPI Jun/26</v>
          </cell>
        </row>
        <row r="1376">
          <cell r="A1376">
            <v>105522</v>
          </cell>
          <cell r="B1376" t="str">
            <v>REVESTIMENTO VEGETAL PARA SOLO GRAMPEADO VERDE, ATRAVÉS DE HIDROSSEMEADURA. AF_07/2024</v>
          </cell>
          <cell r="C1376" t="str">
            <v>M2</v>
          </cell>
          <cell r="D1376">
            <v>0</v>
          </cell>
          <cell r="E1376" t="str">
            <v>Concreto Projetado</v>
          </cell>
          <cell r="F1376" t="str">
            <v>SINAPI Jun/26</v>
          </cell>
        </row>
        <row r="1377">
          <cell r="A1377">
            <v>104281</v>
          </cell>
          <cell r="B1377" t="str">
            <v>ANCORAGEM ATIVA PARA CABO COM 1 CORDOALHA DE DIÂMETRO NOMINAL DE 12,7 MM. AF_08/2022</v>
          </cell>
          <cell r="C1377" t="str">
            <v>UN</v>
          </cell>
          <cell r="D1377">
            <v>0</v>
          </cell>
          <cell r="E1377" t="str">
            <v>Concreto Protendido</v>
          </cell>
          <cell r="F1377" t="str">
            <v>SINAPI Jun/26</v>
          </cell>
        </row>
        <row r="1378">
          <cell r="A1378">
            <v>104287</v>
          </cell>
          <cell r="B1378" t="str">
            <v>ANCORAGEM ATIVA PARA CABO COM 1 CORDOALHA DE DIÂMETRO NOMINAL DE 15,2 MM. AF_08/2022</v>
          </cell>
          <cell r="C1378" t="str">
            <v>UN</v>
          </cell>
          <cell r="D1378">
            <v>0</v>
          </cell>
          <cell r="E1378" t="str">
            <v>Concreto Protendido</v>
          </cell>
          <cell r="F1378" t="str">
            <v>SINAPI Jun/26</v>
          </cell>
        </row>
        <row r="1379">
          <cell r="A1379">
            <v>104286</v>
          </cell>
          <cell r="B1379" t="str">
            <v>ANCORAGEM ATIVA PARA CABO COM 12 CORDOALHAS DE DIÂMETRO NOMINAL DE 12,7 MM. AF_08/2022</v>
          </cell>
          <cell r="C1379" t="str">
            <v>UN</v>
          </cell>
          <cell r="D1379">
            <v>0</v>
          </cell>
          <cell r="E1379" t="str">
            <v>Concreto Protendido</v>
          </cell>
          <cell r="F1379" t="str">
            <v>SINAPI Jun/26</v>
          </cell>
        </row>
        <row r="1380">
          <cell r="A1380">
            <v>104292</v>
          </cell>
          <cell r="B1380" t="str">
            <v>ANCORAGEM ATIVA PARA CABO COM 12 CORDOALHAS DE DIÂMETRO NOMINAL DE 15,2 MM. AF_08/2022</v>
          </cell>
          <cell r="C1380" t="str">
            <v>UN</v>
          </cell>
          <cell r="D1380">
            <v>0</v>
          </cell>
          <cell r="E1380" t="str">
            <v>Concreto Protendido</v>
          </cell>
          <cell r="F1380" t="str">
            <v>SINAPI Jun/26</v>
          </cell>
        </row>
        <row r="1381">
          <cell r="A1381">
            <v>104282</v>
          </cell>
          <cell r="B1381" t="str">
            <v>ANCORAGEM ATIVA PARA CABO COM 2 CORDOALHAS DE DIÂMETRO NOMINAL DE 12,7 MM. AF_08/2022</v>
          </cell>
          <cell r="C1381" t="str">
            <v>UN</v>
          </cell>
          <cell r="D1381">
            <v>0</v>
          </cell>
          <cell r="E1381" t="str">
            <v>Concreto Protendido</v>
          </cell>
          <cell r="F1381" t="str">
            <v>SINAPI Jun/26</v>
          </cell>
        </row>
        <row r="1382">
          <cell r="A1382">
            <v>104288</v>
          </cell>
          <cell r="B1382" t="str">
            <v>ANCORAGEM ATIVA PARA CABO COM 2 CORDOALHAS DE DIÂMETRO NOMINAL DE 15,2 MM. AF_08/2022</v>
          </cell>
          <cell r="C1382" t="str">
            <v>UN</v>
          </cell>
          <cell r="D1382">
            <v>0</v>
          </cell>
          <cell r="E1382" t="str">
            <v>Concreto Protendido</v>
          </cell>
          <cell r="F1382" t="str">
            <v>SINAPI Jun/26</v>
          </cell>
        </row>
        <row r="1383">
          <cell r="A1383">
            <v>104283</v>
          </cell>
          <cell r="B1383" t="str">
            <v>ANCORAGEM ATIVA PARA CABO COM 4 CORDOALHAS DE DIÂMETRO NOMINAL DE 12,7 MM. AF_08/2022</v>
          </cell>
          <cell r="C1383" t="str">
            <v>UN</v>
          </cell>
          <cell r="D1383">
            <v>0</v>
          </cell>
          <cell r="E1383" t="str">
            <v>Concreto Protendido</v>
          </cell>
          <cell r="F1383" t="str">
            <v>SINAPI Jun/26</v>
          </cell>
        </row>
        <row r="1384">
          <cell r="A1384">
            <v>104289</v>
          </cell>
          <cell r="B1384" t="str">
            <v>ANCORAGEM ATIVA PARA CABO COM 4 CORDOALHAS DE DIÂMETRO NOMINAL DE 15,2 MM. AF_08/2022</v>
          </cell>
          <cell r="C1384" t="str">
            <v>UN</v>
          </cell>
          <cell r="D1384">
            <v>0</v>
          </cell>
          <cell r="E1384" t="str">
            <v>Concreto Protendido</v>
          </cell>
          <cell r="F1384" t="str">
            <v>SINAPI Jun/26</v>
          </cell>
        </row>
        <row r="1385">
          <cell r="A1385">
            <v>104284</v>
          </cell>
          <cell r="B1385" t="str">
            <v>ANCORAGEM ATIVA PARA CABO COM 6 CORDOALHAS DE DIÂMETRO NOMINAL DE 12,7 MM. AF_08/2022</v>
          </cell>
          <cell r="C1385" t="str">
            <v>UN</v>
          </cell>
          <cell r="D1385">
            <v>0</v>
          </cell>
          <cell r="E1385" t="str">
            <v>Concreto Protendido</v>
          </cell>
          <cell r="F1385" t="str">
            <v>SINAPI Jun/26</v>
          </cell>
        </row>
        <row r="1386">
          <cell r="A1386">
            <v>104290</v>
          </cell>
          <cell r="B1386" t="str">
            <v>ANCORAGEM ATIVA PARA CABO COM 6 CORDOALHAS DE DIÂMETRO NOMINAL DE 15,2 MM. AF_08/2022</v>
          </cell>
          <cell r="C1386" t="str">
            <v>UN</v>
          </cell>
          <cell r="D1386">
            <v>0</v>
          </cell>
          <cell r="E1386" t="str">
            <v>Concreto Protendido</v>
          </cell>
          <cell r="F1386" t="str">
            <v>SINAPI Jun/26</v>
          </cell>
        </row>
        <row r="1387">
          <cell r="A1387">
            <v>104285</v>
          </cell>
          <cell r="B1387" t="str">
            <v>ANCORAGEM ATIVA PARA CABO COM 7 CORDOALHAS DE DIÂMETRO NOMINAL DE 12,7 MM. AF_08/2022</v>
          </cell>
          <cell r="C1387" t="str">
            <v>UN</v>
          </cell>
          <cell r="D1387">
            <v>0</v>
          </cell>
          <cell r="E1387" t="str">
            <v>Concreto Protendido</v>
          </cell>
          <cell r="F1387" t="str">
            <v>SINAPI Jun/26</v>
          </cell>
        </row>
        <row r="1388">
          <cell r="A1388">
            <v>104291</v>
          </cell>
          <cell r="B1388" t="str">
            <v>ANCORAGEM ATIVA PARA CABO COM 7 CORDOALHAS DE DIÂMETRO NOMINAL DE 15,2 MM. AF_08/2022</v>
          </cell>
          <cell r="C1388" t="str">
            <v>UN</v>
          </cell>
          <cell r="D1388">
            <v>0</v>
          </cell>
          <cell r="E1388" t="str">
            <v>Concreto Protendido</v>
          </cell>
          <cell r="F1388" t="str">
            <v>SINAPI Jun/26</v>
          </cell>
        </row>
        <row r="1389">
          <cell r="A1389">
            <v>104267</v>
          </cell>
          <cell r="B1389" t="str">
            <v>ANCORAGEM ATIVA PARA CORDOALHA COM 7 FIOS E DIÂMETRO NOMINAL DE 12,7 MM. AF_08/2022</v>
          </cell>
          <cell r="C1389" t="str">
            <v>UN</v>
          </cell>
          <cell r="D1389">
            <v>0</v>
          </cell>
          <cell r="E1389" t="str">
            <v>Concreto Protendido</v>
          </cell>
          <cell r="F1389" t="str">
            <v>SINAPI Jun/26</v>
          </cell>
        </row>
        <row r="1390">
          <cell r="A1390">
            <v>104268</v>
          </cell>
          <cell r="B1390" t="str">
            <v>ANCORAGEM ATIVA PARA CORDOALHA COM 7 FIOS E DIÂMETRO NOMINAL DE 15,2 MM. AF_08/2022</v>
          </cell>
          <cell r="C1390" t="str">
            <v>UN</v>
          </cell>
          <cell r="D1390">
            <v>0</v>
          </cell>
          <cell r="E1390" t="str">
            <v>Concreto Protendido</v>
          </cell>
          <cell r="F1390" t="str">
            <v>SINAPI Jun/26</v>
          </cell>
        </row>
        <row r="1391">
          <cell r="A1391">
            <v>104269</v>
          </cell>
          <cell r="B1391" t="str">
            <v>ANCORAGEM PASSIVA PARA CABO COM 1 CORDOALHA DE DIÂMETRO NOMINAL DE 12,7 MM. AF_08/2022</v>
          </cell>
          <cell r="C1391" t="str">
            <v>UN</v>
          </cell>
          <cell r="D1391">
            <v>0</v>
          </cell>
          <cell r="E1391" t="str">
            <v>Concreto Protendido</v>
          </cell>
          <cell r="F1391" t="str">
            <v>SINAPI Jun/26</v>
          </cell>
        </row>
        <row r="1392">
          <cell r="A1392">
            <v>104270</v>
          </cell>
          <cell r="B1392" t="str">
            <v>ANCORAGEM PASSIVA PARA CABO COM 1 CORDOALHA DE DIÂMETRO NOMINAL DE 15,2 MM. AF_08/2022</v>
          </cell>
          <cell r="C1392" t="str">
            <v>UN</v>
          </cell>
          <cell r="D1392">
            <v>0</v>
          </cell>
          <cell r="E1392" t="str">
            <v>Concreto Protendido</v>
          </cell>
          <cell r="F1392" t="str">
            <v>SINAPI Jun/26</v>
          </cell>
        </row>
        <row r="1393">
          <cell r="A1393">
            <v>104276</v>
          </cell>
          <cell r="B1393" t="str">
            <v>ANCORAGEM PASSIVA PARA CABO COM 12 CORDOALHAS DE DIÂMETRO NOMINAL DE 12,7 MM. AF_08/2022</v>
          </cell>
          <cell r="C1393" t="str">
            <v>UN</v>
          </cell>
          <cell r="D1393">
            <v>0</v>
          </cell>
          <cell r="E1393" t="str">
            <v>Concreto Protendido</v>
          </cell>
          <cell r="F1393" t="str">
            <v>SINAPI Jun/26</v>
          </cell>
        </row>
        <row r="1394">
          <cell r="A1394">
            <v>104280</v>
          </cell>
          <cell r="B1394" t="str">
            <v>ANCORAGEM PASSIVA PARA CABO COM 12 CORDOALHAS DE DIÂMETRO NOMINAL DE 15,2 MM. AF_08/2022</v>
          </cell>
          <cell r="C1394" t="str">
            <v>UN</v>
          </cell>
          <cell r="D1394">
            <v>0</v>
          </cell>
          <cell r="E1394" t="str">
            <v>Concreto Protendido</v>
          </cell>
          <cell r="F1394" t="str">
            <v>SINAPI Jun/26</v>
          </cell>
        </row>
        <row r="1395">
          <cell r="A1395">
            <v>104271</v>
          </cell>
          <cell r="B1395" t="str">
            <v>ANCORAGEM PASSIVA PARA CABO COM 2 CORDOALHAS DE DIÂMETRO NOMINAL DE 12,7 MM. AF_08/2022</v>
          </cell>
          <cell r="C1395" t="str">
            <v>UN</v>
          </cell>
          <cell r="D1395">
            <v>0</v>
          </cell>
          <cell r="E1395" t="str">
            <v>Concreto Protendido</v>
          </cell>
          <cell r="F1395" t="str">
            <v>SINAPI Jun/26</v>
          </cell>
        </row>
        <row r="1396">
          <cell r="A1396">
            <v>104272</v>
          </cell>
          <cell r="B1396" t="str">
            <v>ANCORAGEM PASSIVA PARA CABO COM 2 CORDOALHAS DE DIÂMETRO NOMINAL DE 15,2 MM. AF_08/2022</v>
          </cell>
          <cell r="C1396" t="str">
            <v>UN</v>
          </cell>
          <cell r="D1396">
            <v>0</v>
          </cell>
          <cell r="E1396" t="str">
            <v>Concreto Protendido</v>
          </cell>
          <cell r="F1396" t="str">
            <v>SINAPI Jun/26</v>
          </cell>
        </row>
        <row r="1397">
          <cell r="A1397">
            <v>104273</v>
          </cell>
          <cell r="B1397" t="str">
            <v>ANCORAGEM PASSIVA PARA CABO COM 4 CORDOALHAS DE DIÂMETRO NOMINAL DE 12,7 MM. AF_08/2022</v>
          </cell>
          <cell r="C1397" t="str">
            <v>UN</v>
          </cell>
          <cell r="D1397">
            <v>0</v>
          </cell>
          <cell r="E1397" t="str">
            <v>Concreto Protendido</v>
          </cell>
          <cell r="F1397" t="str">
            <v>SINAPI Jun/26</v>
          </cell>
        </row>
        <row r="1398">
          <cell r="A1398">
            <v>104277</v>
          </cell>
          <cell r="B1398" t="str">
            <v>ANCORAGEM PASSIVA PARA CABO COM 4 CORDOALHAS DE DIÂMETRO NOMINAL DE 15,2 MM. AF_08/2022</v>
          </cell>
          <cell r="C1398" t="str">
            <v>UN</v>
          </cell>
          <cell r="D1398">
            <v>0</v>
          </cell>
          <cell r="E1398" t="str">
            <v>Concreto Protendido</v>
          </cell>
          <cell r="F1398" t="str">
            <v>SINAPI Jun/26</v>
          </cell>
        </row>
        <row r="1399">
          <cell r="A1399">
            <v>104274</v>
          </cell>
          <cell r="B1399" t="str">
            <v>ANCORAGEM PASSIVA PARA CABO COM 6 CORDOALHAS DE DIÂMETRO NOMINAL DE 12,7 MM. AF_08/2022</v>
          </cell>
          <cell r="C1399" t="str">
            <v>UN</v>
          </cell>
          <cell r="D1399">
            <v>0</v>
          </cell>
          <cell r="E1399" t="str">
            <v>Concreto Protendido</v>
          </cell>
          <cell r="F1399" t="str">
            <v>SINAPI Jun/26</v>
          </cell>
        </row>
        <row r="1400">
          <cell r="A1400">
            <v>104278</v>
          </cell>
          <cell r="B1400" t="str">
            <v>ANCORAGEM PASSIVA PARA CABO COM 6 CORDOALHAS DE DIÂMETRO NOMINAL DE 15,2 MM. AF_08/2022</v>
          </cell>
          <cell r="C1400" t="str">
            <v>UN</v>
          </cell>
          <cell r="D1400">
            <v>0</v>
          </cell>
          <cell r="E1400" t="str">
            <v>Concreto Protendido</v>
          </cell>
          <cell r="F1400" t="str">
            <v>SINAPI Jun/26</v>
          </cell>
        </row>
        <row r="1401">
          <cell r="A1401">
            <v>104275</v>
          </cell>
          <cell r="B1401" t="str">
            <v>ANCORAGEM PASSIVA PARA CABO COM 7 CORDOALHAS DE DIÂMETRO NOMINAL DE 12,7 MM. AF_08/2022</v>
          </cell>
          <cell r="C1401" t="str">
            <v>UN</v>
          </cell>
          <cell r="D1401">
            <v>0</v>
          </cell>
          <cell r="E1401" t="str">
            <v>Concreto Protendido</v>
          </cell>
          <cell r="F1401" t="str">
            <v>SINAPI Jun/26</v>
          </cell>
        </row>
        <row r="1402">
          <cell r="A1402">
            <v>104279</v>
          </cell>
          <cell r="B1402" t="str">
            <v>ANCORAGEM PASSIVA PARA CABO COM 7 CORDOALHAS DE DIÂMETRO NOMINAL DE 15,2 MM. AF_08/2022</v>
          </cell>
          <cell r="C1402" t="str">
            <v>UN</v>
          </cell>
          <cell r="D1402">
            <v>0</v>
          </cell>
          <cell r="E1402" t="str">
            <v>Concreto Protendido</v>
          </cell>
          <cell r="F1402" t="str">
            <v>SINAPI Jun/26</v>
          </cell>
        </row>
        <row r="1403">
          <cell r="A1403">
            <v>104265</v>
          </cell>
          <cell r="B1403" t="str">
            <v>ANCORAGEM PASSIVA PARA CORDOALHA COM 7 FIOS E DIÂMETRO NOMINAL DE 12,7 MM. AF_08/2022</v>
          </cell>
          <cell r="C1403" t="str">
            <v>UN</v>
          </cell>
          <cell r="D1403">
            <v>0</v>
          </cell>
          <cell r="E1403" t="str">
            <v>Concreto Protendido</v>
          </cell>
          <cell r="F1403" t="str">
            <v>SINAPI Jun/26</v>
          </cell>
        </row>
        <row r="1404">
          <cell r="A1404">
            <v>104266</v>
          </cell>
          <cell r="B1404" t="str">
            <v>ANCORAGEM PASSIVA PARA CORDOALHA COM 7 FIOS E DIÂMETRO NOMINAL DE 15,2 MM. AF_08/2022</v>
          </cell>
          <cell r="C1404" t="str">
            <v>UN</v>
          </cell>
          <cell r="D1404">
            <v>0</v>
          </cell>
          <cell r="E1404" t="str">
            <v>Concreto Protendido</v>
          </cell>
          <cell r="F1404" t="str">
            <v>SINAPI Jun/26</v>
          </cell>
        </row>
        <row r="1405">
          <cell r="A1405">
            <v>104305</v>
          </cell>
          <cell r="B1405" t="str">
            <v>FORNECIMENTO E INSTALAÇÃO DE BAINHA CIRCULAR COM DIÂMETRO NOMINAL DE 35 MM, INCLUSIVE INJEÇÃO DE NATA DE CIMENTO. AF_08/2022</v>
          </cell>
          <cell r="C1405" t="str">
            <v>M</v>
          </cell>
          <cell r="D1405">
            <v>0</v>
          </cell>
          <cell r="E1405" t="str">
            <v>Concreto Protendido</v>
          </cell>
          <cell r="F1405" t="str">
            <v>SINAPI Jun/26</v>
          </cell>
        </row>
        <row r="1406">
          <cell r="A1406">
            <v>104306</v>
          </cell>
          <cell r="B1406" t="str">
            <v>FORNECIMENTO E INSTALAÇÃO DE BAINHA CIRCULAR COM DIÂMETRO NOMINAL DE 40 MM, INCLUSIVE INJEÇÃO DE NATA DE CIMENTO. AF_08/2022</v>
          </cell>
          <cell r="C1406" t="str">
            <v>M</v>
          </cell>
          <cell r="D1406">
            <v>0</v>
          </cell>
          <cell r="E1406" t="str">
            <v>Concreto Protendido</v>
          </cell>
          <cell r="F1406" t="str">
            <v>SINAPI Jun/26</v>
          </cell>
        </row>
        <row r="1407">
          <cell r="A1407">
            <v>104307</v>
          </cell>
          <cell r="B1407" t="str">
            <v>FORNECIMENTO E INSTALAÇÃO DE BAINHA CIRCULAR COM DIÂMETRO NOMINAL DE 50 MM, INCLUSIVE INJEÇÃO DE NATA DE CIMENTO. AF_08/2022</v>
          </cell>
          <cell r="C1407" t="str">
            <v>M</v>
          </cell>
          <cell r="D1407">
            <v>0</v>
          </cell>
          <cell r="E1407" t="str">
            <v>Concreto Protendido</v>
          </cell>
          <cell r="F1407" t="str">
            <v>SINAPI Jun/26</v>
          </cell>
        </row>
        <row r="1408">
          <cell r="A1408">
            <v>104308</v>
          </cell>
          <cell r="B1408" t="str">
            <v>FORNECIMENTO E INSTALAÇÃO DE BAINHA CIRCULAR COM DIÂMETRO NOMINAL DE 55 MM, INCLUSIVE INJEÇÃO DE NATA DE CIMENTO. AF_08/2022</v>
          </cell>
          <cell r="C1408" t="str">
            <v>M</v>
          </cell>
          <cell r="D1408">
            <v>0</v>
          </cell>
          <cell r="E1408" t="str">
            <v>Concreto Protendido</v>
          </cell>
          <cell r="F1408" t="str">
            <v>SINAPI Jun/26</v>
          </cell>
        </row>
        <row r="1409">
          <cell r="A1409">
            <v>104309</v>
          </cell>
          <cell r="B1409" t="str">
            <v>FORNECIMENTO E INSTALAÇÃO DE BAINHA CIRCULAR COM DIÂMETRO NOMINAL DE 60 MM, INCLUSIVE INJEÇÃO DE NATA DE CIMENTO. AF_08/2022</v>
          </cell>
          <cell r="C1409" t="str">
            <v>M</v>
          </cell>
          <cell r="D1409">
            <v>0</v>
          </cell>
          <cell r="E1409" t="str">
            <v>Concreto Protendido</v>
          </cell>
          <cell r="F1409" t="str">
            <v>SINAPI Jun/26</v>
          </cell>
        </row>
        <row r="1410">
          <cell r="A1410">
            <v>104310</v>
          </cell>
          <cell r="B1410" t="str">
            <v>FORNECIMENTO E INSTALAÇÃO DE BAINHA CIRCULAR COM DIÂMETRO NOMINAL DE 65 MM, INCLUSIVE INJEÇÃO DE NATA DE CIMENTO. AF_08/2022</v>
          </cell>
          <cell r="C1410" t="str">
            <v>M</v>
          </cell>
          <cell r="D1410">
            <v>0</v>
          </cell>
          <cell r="E1410" t="str">
            <v>Concreto Protendido</v>
          </cell>
          <cell r="F1410" t="str">
            <v>SINAPI Jun/26</v>
          </cell>
        </row>
        <row r="1411">
          <cell r="A1411">
            <v>104311</v>
          </cell>
          <cell r="B1411" t="str">
            <v>FORNECIMENTO E INSTALAÇÃO DE BAINHA CIRCULAR COM DIÂMETRO NOMINAL DE 80 MM, INCLUSIVE INJEÇÃO DE NATA DE CIMENTO. AF_08/2022</v>
          </cell>
          <cell r="C1411" t="str">
            <v>M</v>
          </cell>
          <cell r="D1411">
            <v>0</v>
          </cell>
          <cell r="E1411" t="str">
            <v>Concreto Protendido</v>
          </cell>
          <cell r="F1411" t="str">
            <v>SINAPI Jun/26</v>
          </cell>
        </row>
        <row r="1412">
          <cell r="A1412">
            <v>104301</v>
          </cell>
          <cell r="B1412" t="str">
            <v>FORNECIMENTO E INSTALAÇÃO DE CABO COM CORDOALHA NUA, RESISTÊNCIA À TRAÇÃO DE 190 KGF/MM² E DIÂMETRO NOMINAL DE 12,7 MM, EM VIGA. AF_08/2022</v>
          </cell>
          <cell r="C1412" t="str">
            <v>KG</v>
          </cell>
          <cell r="D1412">
            <v>0</v>
          </cell>
          <cell r="E1412" t="str">
            <v>Concreto Protendido</v>
          </cell>
          <cell r="F1412" t="str">
            <v>SINAPI Jun/26</v>
          </cell>
        </row>
        <row r="1413">
          <cell r="A1413">
            <v>104302</v>
          </cell>
          <cell r="B1413" t="str">
            <v>FORNECIMENTO E INSTALAÇÃO DE CABO COM CORDOALHA NUA, RESISTÊNCIA À TRAÇÃO DE 190 KGF/MM² E DIÂMETRO NOMINAL DE 15,2 MM, EM VIGA. AF_08/2022</v>
          </cell>
          <cell r="C1413" t="str">
            <v>KG</v>
          </cell>
          <cell r="D1413">
            <v>0</v>
          </cell>
          <cell r="E1413" t="str">
            <v>Concreto Protendido</v>
          </cell>
          <cell r="F1413" t="str">
            <v>SINAPI Jun/26</v>
          </cell>
        </row>
        <row r="1414">
          <cell r="A1414">
            <v>104303</v>
          </cell>
          <cell r="B1414" t="str">
            <v>FORNECIMENTO E INSTALAÇÃO DE CABO COM CORDOALHA NUA, RESISTÊNCIA À TRAÇÃO DE 210 KGF/MM² E DIÂMETRO NOMINAL DE 12,7 MM, EM VIGA. AF_08/2022</v>
          </cell>
          <cell r="C1414" t="str">
            <v>KG</v>
          </cell>
          <cell r="D1414">
            <v>0</v>
          </cell>
          <cell r="E1414" t="str">
            <v>Concreto Protendido</v>
          </cell>
          <cell r="F1414" t="str">
            <v>SINAPI Jun/26</v>
          </cell>
        </row>
        <row r="1415">
          <cell r="A1415">
            <v>104304</v>
          </cell>
          <cell r="B1415" t="str">
            <v>FORNECIMENTO E INSTALAÇÃO DE CABO COM CORDOALHA NUA, RESISTÊNCIA À TRAÇÃO DE 210 KGF/MM² E DIÂMETRO NOMINAL DE 15,2 MM, EM VIGA. AF_08/2022</v>
          </cell>
          <cell r="C1415" t="str">
            <v>KG</v>
          </cell>
          <cell r="D1415">
            <v>0</v>
          </cell>
          <cell r="E1415" t="str">
            <v>Concreto Protendido</v>
          </cell>
          <cell r="F1415" t="str">
            <v>SINAPI Jun/26</v>
          </cell>
        </row>
        <row r="1416">
          <cell r="A1416">
            <v>104293</v>
          </cell>
          <cell r="B1416" t="str">
            <v>FORNECIMENTO E INSTALAÇÃO DE CORDOALHA COM 7 FIOS, RESISTÊNCIA À TRAÇÃO DE 190 KGF/MM² E DIÂMETRO NOMINAL DE 12,7 MM, EM LAJE. AF_08/2022</v>
          </cell>
          <cell r="C1416" t="str">
            <v>KG</v>
          </cell>
          <cell r="D1416">
            <v>0</v>
          </cell>
          <cell r="E1416" t="str">
            <v>Concreto Protendido</v>
          </cell>
          <cell r="F1416" t="str">
            <v>SINAPI Jun/26</v>
          </cell>
        </row>
        <row r="1417">
          <cell r="A1417">
            <v>104297</v>
          </cell>
          <cell r="B1417" t="str">
            <v>FORNECIMENTO E INSTALAÇÃO DE CORDOALHA COM 7 FIOS, RESISTÊNCIA À TRAÇÃO DE 190 KGF/MM² E DIÂMETRO NOMINAL DE 12,7 MM, EM VIGA. AF_08/2022</v>
          </cell>
          <cell r="C1417" t="str">
            <v>KG</v>
          </cell>
          <cell r="D1417">
            <v>0</v>
          </cell>
          <cell r="E1417" t="str">
            <v>Concreto Protendido</v>
          </cell>
          <cell r="F1417" t="str">
            <v>SINAPI Jun/26</v>
          </cell>
        </row>
        <row r="1418">
          <cell r="A1418">
            <v>104295</v>
          </cell>
          <cell r="B1418" t="str">
            <v>FORNECIMENTO E INSTALAÇÃO DE CORDOALHA COM 7 FIOS, RESISTÊNCIA À TRAÇÃO DE 190 KGF/MM² E DIÂMETRO NOMINAL DE 15,2 MM, EM LAJE. AF_08/2022</v>
          </cell>
          <cell r="C1418" t="str">
            <v>KG</v>
          </cell>
          <cell r="D1418">
            <v>0</v>
          </cell>
          <cell r="E1418" t="str">
            <v>Concreto Protendido</v>
          </cell>
          <cell r="F1418" t="str">
            <v>SINAPI Jun/26</v>
          </cell>
        </row>
        <row r="1419">
          <cell r="A1419">
            <v>104299</v>
          </cell>
          <cell r="B1419" t="str">
            <v>FORNECIMENTO E INSTALAÇÃO DE CORDOALHA COM 7 FIOS, RESISTÊNCIA À TRAÇÃO DE 190 KGF/MM² E DIÂMETRO NOMINAL DE 15,2 MM, EM VIGA. AF_08/2022</v>
          </cell>
          <cell r="C1419" t="str">
            <v>KG</v>
          </cell>
          <cell r="D1419">
            <v>0</v>
          </cell>
          <cell r="E1419" t="str">
            <v>Concreto Protendido</v>
          </cell>
          <cell r="F1419" t="str">
            <v>SINAPI Jun/26</v>
          </cell>
        </row>
        <row r="1420">
          <cell r="A1420">
            <v>104294</v>
          </cell>
          <cell r="B1420" t="str">
            <v>FORNECIMENTO E INSTALAÇÃO DE CORDOALHA COM 7 FIOS, RESISTÊNCIA À TRAÇÃO DE 210 KGF/MM² E DIÂMETRO NOMINAL DE 12,7 MM, EM LAJE. AF_08/2022</v>
          </cell>
          <cell r="C1420" t="str">
            <v>KG</v>
          </cell>
          <cell r="D1420">
            <v>0</v>
          </cell>
          <cell r="E1420" t="str">
            <v>Concreto Protendido</v>
          </cell>
          <cell r="F1420" t="str">
            <v>SINAPI Jun/26</v>
          </cell>
        </row>
        <row r="1421">
          <cell r="A1421">
            <v>104298</v>
          </cell>
          <cell r="B1421" t="str">
            <v>FORNECIMENTO E INSTALAÇÃO DE CORDOALHA COM 7 FIOS, RESISTÊNCIA À TRAÇÃO DE 210 KGF/MM² E DIÂMETRO NOMINAL DE 12,7 MM, EM VIGA. AF_08/2022</v>
          </cell>
          <cell r="C1421" t="str">
            <v>KG</v>
          </cell>
          <cell r="D1421">
            <v>0</v>
          </cell>
          <cell r="E1421" t="str">
            <v>Concreto Protendido</v>
          </cell>
          <cell r="F1421" t="str">
            <v>SINAPI Jun/26</v>
          </cell>
        </row>
        <row r="1422">
          <cell r="A1422">
            <v>104296</v>
          </cell>
          <cell r="B1422" t="str">
            <v>FORNECIMENTO E INSTALAÇÃO DE CORDOALHA COM 7 FIOS, RESISTÊNCIA À TRAÇÃO DE 210 KGF/MM² E DIÂMETRO NOMINAL DE 15,2 MM, EM LAJE. AF_08/2022</v>
          </cell>
          <cell r="C1422" t="str">
            <v>KG</v>
          </cell>
          <cell r="D1422">
            <v>0</v>
          </cell>
          <cell r="E1422" t="str">
            <v>Concreto Protendido</v>
          </cell>
          <cell r="F1422" t="str">
            <v>SINAPI Jun/26</v>
          </cell>
        </row>
        <row r="1423">
          <cell r="A1423">
            <v>104300</v>
          </cell>
          <cell r="B1423" t="str">
            <v>FORNECIMENTO E INSTALAÇÃO DE CORDOALHA COM 7 FIOS, RESISTÊNCIA À TRAÇÃO DE 210 KGF/MM² E DIÂMETRO NOMINAL DE 15,2 MM, EM VIGA. AF_08/2022</v>
          </cell>
          <cell r="C1423" t="str">
            <v>KG</v>
          </cell>
          <cell r="D1423">
            <v>0</v>
          </cell>
          <cell r="E1423" t="str">
            <v>Concreto Protendido</v>
          </cell>
          <cell r="F1423" t="str">
            <v>SINAPI Jun/26</v>
          </cell>
        </row>
        <row r="1424">
          <cell r="A1424">
            <v>90944</v>
          </cell>
          <cell r="B1424" t="str">
            <v>CONTRAPISO ACÚSTICO EM ARGAMASSA PRONTA, PREPARO MANUAL, APLICADO EM ÁREAS SECA, ACABAMENTO NÃO REFORÇADO, ESPESSURA 6CM. AF_07/2021</v>
          </cell>
          <cell r="C1424" t="str">
            <v>M2</v>
          </cell>
          <cell r="D1424">
            <v>197.49</v>
          </cell>
          <cell r="E1424" t="str">
            <v>Contrapiso</v>
          </cell>
          <cell r="F1424" t="str">
            <v>SINAPI Jun/26</v>
          </cell>
        </row>
        <row r="1425">
          <cell r="A1425">
            <v>90934</v>
          </cell>
          <cell r="B1425" t="str">
            <v>CONTRAPISO ACÚSTICO EM ARGAMASSA PRONTA, PREPARO MANUAL, APLICADO EM ÁREAS SECAS, ACABAMENTO NÃO REFORÇADO, ESPESSURA 5CM. AF_07/2021</v>
          </cell>
          <cell r="C1425" t="str">
            <v>M2</v>
          </cell>
          <cell r="D1425">
            <v>182.97</v>
          </cell>
          <cell r="E1425" t="str">
            <v>Contrapiso</v>
          </cell>
          <cell r="F1425" t="str">
            <v>SINAPI Jun/26</v>
          </cell>
        </row>
        <row r="1426">
          <cell r="A1426">
            <v>90954</v>
          </cell>
          <cell r="B1426" t="str">
            <v>CONTRAPISO ACÚSTICO EM ARGAMASSA PRONTA, PREPARO MANUAL, APLICADO EM ÁREAS SECAS, ACABAMENTO NÃO REFORÇADO, ESPESSURA 7CM. AF_07/2021</v>
          </cell>
          <cell r="C1426" t="str">
            <v>M2</v>
          </cell>
          <cell r="D1426">
            <v>224.07</v>
          </cell>
          <cell r="E1426" t="str">
            <v>Contrapiso</v>
          </cell>
          <cell r="F1426" t="str">
            <v>SINAPI Jun/26</v>
          </cell>
        </row>
        <row r="1427">
          <cell r="A1427">
            <v>90933</v>
          </cell>
          <cell r="B1427" t="str">
            <v>CONTRAPISO ACÚSTICO EM ARGAMASSA PRONTA, PREPARO MECÂNICO COM MISTURADOR 300 KG, APLICADO EM ÁREAS SECAS, ACABAMENTO NÃO REFORÇADO, ESPESSURA 5CM. AF_07/2021</v>
          </cell>
          <cell r="C1427" t="str">
            <v>M2</v>
          </cell>
          <cell r="D1427">
            <v>163.95</v>
          </cell>
          <cell r="E1427" t="str">
            <v>Contrapiso</v>
          </cell>
          <cell r="F1427" t="str">
            <v>SINAPI Jun/26</v>
          </cell>
        </row>
        <row r="1428">
          <cell r="A1428">
            <v>90943</v>
          </cell>
          <cell r="B1428" t="str">
            <v>CONTRAPISO ACÚSTICO EM ARGAMASSA PRONTA, PREPARO MECÂNICO COM MISTURADOR 300 KG, APLICADO EM ÁREAS SECAS, ACABAMENTO NÃO REFORÇADO, ESPESSURA 6CM. AF_07/2021</v>
          </cell>
          <cell r="C1428" t="str">
            <v>M2</v>
          </cell>
          <cell r="D1428">
            <v>176.78</v>
          </cell>
          <cell r="E1428" t="str">
            <v>Contrapiso</v>
          </cell>
          <cell r="F1428" t="str">
            <v>SINAPI Jun/26</v>
          </cell>
        </row>
        <row r="1429">
          <cell r="A1429">
            <v>90953</v>
          </cell>
          <cell r="B1429" t="str">
            <v>CONTRAPISO ACÚSTICO EM ARGAMASSA PRONTA, PREPARO MECÂNICO COM MISTURADOR 300 KG, APLICADO EM ÁREAS SECAS, ACABAMENTO NÃO REFORÇADO, ESPESSURA 7CM. AF_07/2021</v>
          </cell>
          <cell r="C1429" t="str">
            <v>M2</v>
          </cell>
          <cell r="D1429">
            <v>200.25</v>
          </cell>
          <cell r="E1429" t="str">
            <v>Contrapiso</v>
          </cell>
          <cell r="F1429" t="str">
            <v>SINAPI Jun/26</v>
          </cell>
        </row>
        <row r="1430">
          <cell r="A1430">
            <v>90932</v>
          </cell>
          <cell r="B1430" t="str">
            <v>CONTRAPISO ACÚSTICO EM ARGAMASSA TRAÇO 1:4 (CIMENTO E AREIA), PREPARO MANUAL, APLICADO EM ÁREAS SECAS, ACABAMENTO NÃO REFORÇADO, ESPESSURA 5CM. AF_07/2021</v>
          </cell>
          <cell r="C1430" t="str">
            <v>M2</v>
          </cell>
          <cell r="D1430">
            <v>97.23</v>
          </cell>
          <cell r="E1430" t="str">
            <v>Contrapiso</v>
          </cell>
          <cell r="F1430" t="str">
            <v>SINAPI Jun/26</v>
          </cell>
        </row>
        <row r="1431">
          <cell r="A1431">
            <v>90942</v>
          </cell>
          <cell r="B1431" t="str">
            <v>CONTRAPISO ACÚSTICO EM ARGAMASSA TRAÇO 1:4 (CIMENTO E AREIA), PREPARO MANUAL, APLICADO EM ÁREAS SECAS, ACABAMENTO NÃO REFORÇADO, ESPESSURA 6CM. AF_07/2021</v>
          </cell>
          <cell r="C1431" t="str">
            <v>M2</v>
          </cell>
          <cell r="D1431">
            <v>104.12</v>
          </cell>
          <cell r="E1431" t="str">
            <v>Contrapiso</v>
          </cell>
          <cell r="F1431" t="str">
            <v>SINAPI Jun/26</v>
          </cell>
        </row>
        <row r="1432">
          <cell r="A1432">
            <v>90952</v>
          </cell>
          <cell r="B1432" t="str">
            <v>CONTRAPISO ACÚSTICO EM ARGAMASSA TRAÇO 1:4 (CIMENTO E AREIA), PREPARO MANUAL, APLICADO EM ÁREAS SECAS, ACABAMENTO NÃO REFORÇADO, ESPESSURA 7CM. AF_07/2021</v>
          </cell>
          <cell r="C1432" t="str">
            <v>M2</v>
          </cell>
          <cell r="D1432">
            <v>116.71</v>
          </cell>
          <cell r="E1432" t="str">
            <v>Contrapiso</v>
          </cell>
          <cell r="F1432" t="str">
            <v>SINAPI Jun/26</v>
          </cell>
        </row>
        <row r="1433">
          <cell r="A1433">
            <v>90930</v>
          </cell>
          <cell r="B1433" t="str">
            <v>CONTRAPISO ACÚSTICO EM ARGAMASSA TRAÇO 1:4 (CIMENTO E AREIA), PREPARO MECÂNICO COM BETONEIRA 400L, APLICADO EM ÁREAS SECAS, ACABAMENTO NÃO REFORÇADO, ESPESSURA 5CM. AF_07/2021</v>
          </cell>
          <cell r="C1433" t="str">
            <v>M2</v>
          </cell>
          <cell r="D1433">
            <v>86.49</v>
          </cell>
          <cell r="E1433" t="str">
            <v>Contrapiso</v>
          </cell>
          <cell r="F1433" t="str">
            <v>SINAPI Jun/26</v>
          </cell>
        </row>
        <row r="1434">
          <cell r="A1434">
            <v>90940</v>
          </cell>
          <cell r="B1434" t="str">
            <v>CONTRAPISO ACÚSTICO EM ARGAMASSA TRAÇO 1:4 (CIMENTO E AREIA), PREPARO MECÂNICO COM BETONEIRA 400L, APLICADO EM ÁREAS SECAS, ACABAMENTO NÃO REFORÇADO, ESPESSURA 6CM. AF_07/2021</v>
          </cell>
          <cell r="C1434" t="str">
            <v>M2</v>
          </cell>
          <cell r="D1434">
            <v>92.42</v>
          </cell>
          <cell r="E1434" t="str">
            <v>Contrapiso</v>
          </cell>
          <cell r="F1434" t="str">
            <v>SINAPI Jun/26</v>
          </cell>
        </row>
        <row r="1435">
          <cell r="A1435">
            <v>90950</v>
          </cell>
          <cell r="B1435" t="str">
            <v>CONTRAPISO ACÚSTICO EM ARGAMASSA TRAÇO 1:4 (CIMENTO E AREIA), PREPARO MECÂNICO COM BETONEIRA 400L, APLICADO EM ÁREAS SECAS, ACABAMENTO NÃO REFORÇADO, ESPESSURA 7CM. AF_07/2021</v>
          </cell>
          <cell r="C1435" t="str">
            <v>M2</v>
          </cell>
          <cell r="D1435">
            <v>103.27</v>
          </cell>
          <cell r="E1435" t="str">
            <v>Contrapiso</v>
          </cell>
          <cell r="F1435" t="str">
            <v>SINAPI Jun/26</v>
          </cell>
        </row>
        <row r="1436">
          <cell r="A1436">
            <v>88476</v>
          </cell>
          <cell r="B1436" t="str">
            <v>CONTRAPISO COM ARGAMASSA AUTONIVELANTE, APLICADO SOBRE LAJE, ADERIDO, ESPESSURA 2CM. AF_07/2021</v>
          </cell>
          <cell r="C1436" t="str">
            <v>M2</v>
          </cell>
          <cell r="D1436">
            <v>21.9</v>
          </cell>
          <cell r="E1436" t="str">
            <v>Contrapiso</v>
          </cell>
          <cell r="F1436" t="str">
            <v>SINAPI Jun/26</v>
          </cell>
        </row>
        <row r="1437">
          <cell r="A1437">
            <v>88477</v>
          </cell>
          <cell r="B1437" t="str">
            <v>CONTRAPISO COM ARGAMASSA AUTONIVELANTE, APLICADO SOBRE LAJE, ADERIDO, ESPESSURA 3CM. AF_07/2021</v>
          </cell>
          <cell r="C1437" t="str">
            <v>M2</v>
          </cell>
          <cell r="D1437">
            <v>30.6</v>
          </cell>
          <cell r="E1437" t="str">
            <v>Contrapiso</v>
          </cell>
          <cell r="F1437" t="str">
            <v>SINAPI Jun/26</v>
          </cell>
        </row>
        <row r="1438">
          <cell r="A1438">
            <v>88478</v>
          </cell>
          <cell r="B1438" t="str">
            <v>CONTRAPISO COM ARGAMASSA AUTONIVELANTE, APLICADO SOBRE LAJE, ADERIDO, ESPESSURA 4CM. AF_07/2021</v>
          </cell>
          <cell r="C1438" t="str">
            <v>M2</v>
          </cell>
          <cell r="D1438">
            <v>37.799999999999997</v>
          </cell>
          <cell r="E1438" t="str">
            <v>Contrapiso</v>
          </cell>
          <cell r="F1438" t="str">
            <v>SINAPI Jun/26</v>
          </cell>
        </row>
        <row r="1439">
          <cell r="A1439">
            <v>88470</v>
          </cell>
          <cell r="B1439" t="str">
            <v>CONTRAPISO COM ARGAMASSA AUTONIVELANTE, APLICADO SOBRE LAJE, NÃO ADERIDO, ESPESSURA 3CM. AF_07/2021</v>
          </cell>
          <cell r="C1439" t="str">
            <v>M2</v>
          </cell>
          <cell r="D1439">
            <v>26.6</v>
          </cell>
          <cell r="E1439" t="str">
            <v>Contrapiso</v>
          </cell>
          <cell r="F1439" t="str">
            <v>SINAPI Jun/26</v>
          </cell>
        </row>
        <row r="1440">
          <cell r="A1440">
            <v>88471</v>
          </cell>
          <cell r="B1440" t="str">
            <v>CONTRAPISO COM ARGAMASSA AUTONIVELANTE, APLICADO SOBRE LAJE, NÃO ADERIDO, ESPESSURA 4CM. AF_07/2021</v>
          </cell>
          <cell r="C1440" t="str">
            <v>M2</v>
          </cell>
          <cell r="D1440">
            <v>33.46</v>
          </cell>
          <cell r="E1440" t="str">
            <v>Contrapiso</v>
          </cell>
          <cell r="F1440" t="str">
            <v>SINAPI Jun/26</v>
          </cell>
        </row>
        <row r="1441">
          <cell r="A1441">
            <v>88472</v>
          </cell>
          <cell r="B1441" t="str">
            <v>CONTRAPISO COM ARGAMASSA AUTONIVELANTE, APLICADO SOBRE LAJE, NÃO ADERIDO, ESPESSURA 5CM. AF_07/2021</v>
          </cell>
          <cell r="C1441" t="str">
            <v>M2</v>
          </cell>
          <cell r="D1441">
            <v>38.9</v>
          </cell>
          <cell r="E1441" t="str">
            <v>Contrapiso</v>
          </cell>
          <cell r="F1441" t="str">
            <v>SINAPI Jun/26</v>
          </cell>
        </row>
        <row r="1442">
          <cell r="A1442">
            <v>87759</v>
          </cell>
          <cell r="B1442" t="str">
            <v>CONTRAPISO EM ARGAMASSA PRONTA, PREPARO MANUAL, APLICADO EM ÁREAS MOLHADAS SOBRE IMPERMEABILIZAÇÃO, ACABAMENTO NÃO REFORÇADO, ESPESSURA 3CM. AF_07/2021</v>
          </cell>
          <cell r="C1442" t="str">
            <v>M2</v>
          </cell>
          <cell r="D1442">
            <v>127.17</v>
          </cell>
          <cell r="E1442" t="str">
            <v>Contrapiso</v>
          </cell>
          <cell r="F1442" t="str">
            <v>SINAPI Jun/26</v>
          </cell>
        </row>
        <row r="1443">
          <cell r="A1443">
            <v>87769</v>
          </cell>
          <cell r="B1443" t="str">
            <v>CONTRAPISO EM ARGAMASSA PRONTA, PREPARO MANUAL, APLICADO EM ÁREAS MOLHADAS SOBRE IMPERMEABILIZAÇÃO, ACABAMENTO NÃO REFORÇADO, ESPESSURA 4CM. AF_07/2021</v>
          </cell>
          <cell r="C1443" t="str">
            <v>M2</v>
          </cell>
          <cell r="D1443">
            <v>150.55000000000001</v>
          </cell>
          <cell r="E1443" t="str">
            <v>Contrapiso</v>
          </cell>
          <cell r="F1443" t="str">
            <v>SINAPI Jun/26</v>
          </cell>
        </row>
        <row r="1444">
          <cell r="A1444">
            <v>87739</v>
          </cell>
          <cell r="B1444" t="str">
            <v>CONTRAPISO EM ARGAMASSA PRONTA, PREPARO MANUAL, APLICADO EM ÁREAS MOLHADAS SOBRE LAJE, ADERIDO, ACABAMENTO NÃO REFORÇADO, ESPESSURA 2CM. AF_07/2021</v>
          </cell>
          <cell r="C1444" t="str">
            <v>M2</v>
          </cell>
          <cell r="D1444">
            <v>100.33</v>
          </cell>
          <cell r="E1444" t="str">
            <v>Contrapiso</v>
          </cell>
          <cell r="F1444" t="str">
            <v>SINAPI Jun/26</v>
          </cell>
        </row>
        <row r="1445">
          <cell r="A1445">
            <v>87749</v>
          </cell>
          <cell r="B1445" t="str">
            <v>CONTRAPISO EM ARGAMASSA PRONTA, PREPARO MANUAL, APLICADO EM ÁREAS MOLHADAS SOBRE LAJE, ADERIDO, ACABAMENTO NÃO REFORÇADO, ESPESSURA 3CM. AF_07/2021</v>
          </cell>
          <cell r="C1445" t="str">
            <v>M2</v>
          </cell>
          <cell r="D1445">
            <v>128.80000000000001</v>
          </cell>
          <cell r="E1445" t="str">
            <v>Contrapiso</v>
          </cell>
          <cell r="F1445" t="str">
            <v>SINAPI Jun/26</v>
          </cell>
        </row>
        <row r="1446">
          <cell r="A1446">
            <v>87624</v>
          </cell>
          <cell r="B1446" t="str">
            <v>CONTRAPISO EM ARGAMASSA PRONTA, PREPARO MANUAL, APLICADO EM ÁREAS SECAS SOBRE LAJE, ADERIDO, ACABAMENTO NÃO REFORÇADO, ESPESSURA 2CM. AF_07/2021</v>
          </cell>
          <cell r="C1446" t="str">
            <v>M2</v>
          </cell>
          <cell r="D1446">
            <v>83.51</v>
          </cell>
          <cell r="E1446" t="str">
            <v>Contrapiso</v>
          </cell>
          <cell r="F1446" t="str">
            <v>SINAPI Jun/26</v>
          </cell>
        </row>
        <row r="1447">
          <cell r="A1447">
            <v>87634</v>
          </cell>
          <cell r="B1447" t="str">
            <v>CONTRAPISO EM ARGAMASSA PRONTA, PREPARO MANUAL, APLICADO EM ÁREAS SECAS SOBRE LAJE, ADERIDO, ACABAMENTO NÃO REFORÇADO, ESPESSURA 3CM. AF_07/2021</v>
          </cell>
          <cell r="C1447" t="str">
            <v>M2</v>
          </cell>
          <cell r="D1447">
            <v>111.96</v>
          </cell>
          <cell r="E1447" t="str">
            <v>Contrapiso</v>
          </cell>
          <cell r="F1447" t="str">
            <v>SINAPI Jun/26</v>
          </cell>
        </row>
        <row r="1448">
          <cell r="A1448">
            <v>87644</v>
          </cell>
          <cell r="B1448" t="str">
            <v>CONTRAPISO EM ARGAMASSA PRONTA, PREPARO MANUAL, APLICADO EM ÁREAS SECAS SOBRE LAJE, ADERIDO, ACABAMENTO NÃO REFORÇADO, ESPESSURA 4CM. AF_07/2021</v>
          </cell>
          <cell r="C1448" t="str">
            <v>M2</v>
          </cell>
          <cell r="D1448">
            <v>135.27000000000001</v>
          </cell>
          <cell r="E1448" t="str">
            <v>Contrapiso</v>
          </cell>
          <cell r="F1448" t="str">
            <v>SINAPI Jun/26</v>
          </cell>
        </row>
        <row r="1449">
          <cell r="A1449">
            <v>87684</v>
          </cell>
          <cell r="B1449" t="str">
            <v>CONTRAPISO EM ARGAMASSA PRONTA, PREPARO MANUAL, APLICADO EM ÁREAS SECAS SOBRE LAJE, NÃO ADERIDO, ACABAMENTO NÃO REFORÇADO, ESPESSURA 4CM. AF_07/2021</v>
          </cell>
          <cell r="C1449" t="str">
            <v>M2</v>
          </cell>
          <cell r="D1449">
            <v>130.57</v>
          </cell>
          <cell r="E1449" t="str">
            <v>Contrapiso</v>
          </cell>
          <cell r="F1449" t="str">
            <v>SINAPI Jun/26</v>
          </cell>
        </row>
        <row r="1450">
          <cell r="A1450">
            <v>87694</v>
          </cell>
          <cell r="B1450" t="str">
            <v>CONTRAPISO EM ARGAMASSA PRONTA, PREPARO MANUAL, APLICADO EM ÁREAS SECAS SOBRE LAJE, NÃO ADERIDO, ACABAMENTO NÃO REFORÇADO, ESPESSURA 5CM. AF_07/2021</v>
          </cell>
          <cell r="C1450" t="str">
            <v>M2</v>
          </cell>
          <cell r="D1450">
            <v>149.56</v>
          </cell>
          <cell r="E1450" t="str">
            <v>Contrapiso</v>
          </cell>
          <cell r="F1450" t="str">
            <v>SINAPI Jun/26</v>
          </cell>
        </row>
        <row r="1451">
          <cell r="A1451">
            <v>87704</v>
          </cell>
          <cell r="B1451" t="str">
            <v>CONTRAPISO EM ARGAMASSA PRONTA, PREPARO MANUAL, APLICADO EM ÁREAS SECAS SOBRE LAJE, NÃO ADERIDO, ACABAMENTO NÃO REFORÇADO, ESPESSURA 6CM. AF_07/2021</v>
          </cell>
          <cell r="C1451" t="str">
            <v>M2</v>
          </cell>
          <cell r="D1451">
            <v>162.28</v>
          </cell>
          <cell r="E1451" t="str">
            <v>Contrapiso</v>
          </cell>
          <cell r="F1451" t="str">
            <v>SINAPI Jun/26</v>
          </cell>
        </row>
        <row r="1452">
          <cell r="A1452">
            <v>87758</v>
          </cell>
          <cell r="B1452" t="str">
            <v>CONTRAPISO EM ARGAMASSA PRONTA, PREPARO MECÂNICO COM MISTURADOR 300 KG, APLICADO EM ÁREAS MOLHADAS SOBRE IMPERMEABILIZAÇÃO, ACABAMENTO NÃO REFORÇADO, ESPESSURA 3CM. AF_07/2021</v>
          </cell>
          <cell r="C1452" t="str">
            <v>M2</v>
          </cell>
          <cell r="D1452">
            <v>113.67</v>
          </cell>
          <cell r="E1452" t="str">
            <v>Contrapiso</v>
          </cell>
          <cell r="F1452" t="str">
            <v>SINAPI Jun/26</v>
          </cell>
        </row>
        <row r="1453">
          <cell r="A1453">
            <v>87768</v>
          </cell>
          <cell r="B1453" t="str">
            <v>CONTRAPISO EM ARGAMASSA PRONTA, PREPARO MECÂNICO COM MISTURADOR 300 KG, APLICADO EM ÁREAS MOLHADAS SOBRE IMPERMEABILIZAÇÃO, ACABAMENTO NÃO REFORÇADO, ESPESSURA 4CM. AF_07/2021</v>
          </cell>
          <cell r="C1453" t="str">
            <v>M2</v>
          </cell>
          <cell r="D1453">
            <v>133.94999999999999</v>
          </cell>
          <cell r="E1453" t="str">
            <v>Contrapiso</v>
          </cell>
          <cell r="F1453" t="str">
            <v>SINAPI Jun/26</v>
          </cell>
        </row>
        <row r="1454">
          <cell r="A1454">
            <v>87738</v>
          </cell>
          <cell r="B1454" t="str">
            <v>CONTRAPISO EM ARGAMASSA PRONTA, PREPARO MECÂNICO COM MISTURADOR 300 KG, APLICADO EM ÁREAS MOLHADAS SOBRE LAJE, ADERIDO, ACABAMENTO NÃO REFORÇADO, ESPESSURA 2CM. AF_07/2021</v>
          </cell>
          <cell r="C1454" t="str">
            <v>M2</v>
          </cell>
          <cell r="D1454">
            <v>90.62</v>
          </cell>
          <cell r="E1454" t="str">
            <v>Contrapiso</v>
          </cell>
          <cell r="F1454" t="str">
            <v>SINAPI Jun/26</v>
          </cell>
        </row>
        <row r="1455">
          <cell r="A1455">
            <v>87748</v>
          </cell>
          <cell r="B1455" t="str">
            <v>CONTRAPISO EM ARGAMASSA PRONTA, PREPARO MECÂNICO COM MISTURADOR 300 KG, APLICADO EM ÁREAS MOLHADAS SOBRE LAJE, ADERIDO, ACABAMENTO NÃO REFORÇADO, ESPESSURA 3CM. AF_07/2021</v>
          </cell>
          <cell r="C1455" t="str">
            <v>M2</v>
          </cell>
          <cell r="D1455">
            <v>115.3</v>
          </cell>
          <cell r="E1455" t="str">
            <v>Contrapiso</v>
          </cell>
          <cell r="F1455" t="str">
            <v>SINAPI Jun/26</v>
          </cell>
        </row>
        <row r="1456">
          <cell r="A1456">
            <v>87623</v>
          </cell>
          <cell r="B1456" t="str">
            <v>CONTRAPISO EM ARGAMASSA PRONTA, PREPARO MECÂNICO COM MISTURADOR 300 KG, APLICADO EM ÁREAS SECAS SOBRE LAJE, ADERIDO, ACABAMENTO NÃO REFORÇADO, ESPESSURA 2CM. AF_07/2021</v>
          </cell>
          <cell r="C1456" t="str">
            <v>M2</v>
          </cell>
          <cell r="D1456">
            <v>73.8</v>
          </cell>
          <cell r="E1456" t="str">
            <v>Contrapiso</v>
          </cell>
          <cell r="F1456" t="str">
            <v>SINAPI Jun/26</v>
          </cell>
        </row>
        <row r="1457">
          <cell r="A1457">
            <v>87633</v>
          </cell>
          <cell r="B1457" t="str">
            <v>CONTRAPISO EM ARGAMASSA PRONTA, PREPARO MECÂNICO COM MISTURADOR 300 KG, APLICADO EM ÁREAS SECAS SOBRE LAJE, ADERIDO, ACABAMENTO NÃO REFORÇADO, ESPESSURA 3CM. AF_07/2021</v>
          </cell>
          <cell r="C1457" t="str">
            <v>M2</v>
          </cell>
          <cell r="D1457">
            <v>98.46</v>
          </cell>
          <cell r="E1457" t="str">
            <v>Contrapiso</v>
          </cell>
          <cell r="F1457" t="str">
            <v>SINAPI Jun/26</v>
          </cell>
        </row>
        <row r="1458">
          <cell r="A1458">
            <v>87643</v>
          </cell>
          <cell r="B1458" t="str">
            <v>CONTRAPISO EM ARGAMASSA PRONTA, PREPARO MECÂNICO COM MISTURADOR 300 KG, APLICADO EM ÁREAS SECAS SOBRE LAJE, ADERIDO, ACABAMENTO NÃO REFORÇADO, ESPESSURA 4CM. AF_07/2021</v>
          </cell>
          <cell r="C1458" t="str">
            <v>M2</v>
          </cell>
          <cell r="D1458">
            <v>118.67</v>
          </cell>
          <cell r="E1458" t="str">
            <v>Contrapiso</v>
          </cell>
          <cell r="F1458" t="str">
            <v>SINAPI Jun/26</v>
          </cell>
        </row>
        <row r="1459">
          <cell r="A1459">
            <v>87683</v>
          </cell>
          <cell r="B1459" t="str">
            <v>CONTRAPISO EM ARGAMASSA PRONTA, PREPARO MECÂNICO COM MISTURADOR 300 KG, APLICADO EM ÁREAS SECAS SOBRE LAJE, NÃO ADERIDO, ACABAMENTO NÃO REFORÇADO, ESPESSURA 4CM. AF_07/2021</v>
          </cell>
          <cell r="C1459" t="str">
            <v>M2</v>
          </cell>
          <cell r="D1459">
            <v>113.97</v>
          </cell>
          <cell r="E1459" t="str">
            <v>Contrapiso</v>
          </cell>
          <cell r="F1459" t="str">
            <v>SINAPI Jun/26</v>
          </cell>
        </row>
        <row r="1460">
          <cell r="A1460">
            <v>87703</v>
          </cell>
          <cell r="B1460" t="str">
            <v>CONTRAPISO EM ARGAMASSA PRONTA, PREPARO MECÂNICO COM MISTURADOR 300 KG, APLICADO EM ÁREAS SECAS SOBRE LAJE, NÃO ADERIDO, ACABAMENTO NÃO REFORÇADO, ESPESSURA 6CM. AF_07/2021</v>
          </cell>
          <cell r="C1460" t="str">
            <v>M2</v>
          </cell>
          <cell r="D1460">
            <v>141.57</v>
          </cell>
          <cell r="E1460" t="str">
            <v>Contrapiso</v>
          </cell>
          <cell r="F1460" t="str">
            <v>SINAPI Jun/26</v>
          </cell>
        </row>
        <row r="1461">
          <cell r="A1461">
            <v>87693</v>
          </cell>
          <cell r="B1461" t="str">
            <v>CONTRAPISO EM ARGAMASSA PRONTA, PREPARO MECÂNICO COM MISTURADOR 300 KG, APLICADO EM ÁREAS SECAS SOBRE LAJE, NÃO ADERIDO, ESPESSURA 5CM. AF_07/2021</v>
          </cell>
          <cell r="C1461" t="str">
            <v>M2</v>
          </cell>
          <cell r="D1461">
            <v>130.54</v>
          </cell>
          <cell r="E1461" t="str">
            <v>Contrapiso</v>
          </cell>
          <cell r="F1461" t="str">
            <v>SINAPI Jun/26</v>
          </cell>
        </row>
        <row r="1462">
          <cell r="A1462">
            <v>87757</v>
          </cell>
          <cell r="B1462" t="str">
            <v>CONTRAPISO EM ARGAMASSA TRAÇO 1:4 (CIMENTO E AREIA), PREPARO MANUAL, APLICADO EM ÁREAS MOLHADAS SOBRE IMPERMEABILIZAÇÃO, ACABAMENTO NÃO REFORÇADO, ESPESSURA 3CM. AF_07/2021</v>
          </cell>
          <cell r="C1462" t="str">
            <v>M2</v>
          </cell>
          <cell r="D1462">
            <v>66.290000000000006</v>
          </cell>
          <cell r="E1462" t="str">
            <v>Contrapiso</v>
          </cell>
          <cell r="F1462" t="str">
            <v>SINAPI Jun/26</v>
          </cell>
        </row>
        <row r="1463">
          <cell r="A1463">
            <v>87767</v>
          </cell>
          <cell r="B1463" t="str">
            <v>CONTRAPISO EM ARGAMASSA TRAÇO 1:4 (CIMENTO E AREIA), PREPARO MANUAL, APLICADO EM ÁREAS MOLHADAS SOBRE IMPERMEABILIZAÇÃO, ACABAMENTO NÃO REFORÇADO, ESPESSURA 4CM. AF_07/2021</v>
          </cell>
          <cell r="C1463" t="str">
            <v>M2</v>
          </cell>
          <cell r="D1463">
            <v>75.69</v>
          </cell>
          <cell r="E1463" t="str">
            <v>Contrapiso</v>
          </cell>
          <cell r="F1463" t="str">
            <v>SINAPI Jun/26</v>
          </cell>
        </row>
        <row r="1464">
          <cell r="A1464">
            <v>87737</v>
          </cell>
          <cell r="B1464" t="str">
            <v>CONTRAPISO EM ARGAMASSA TRAÇO 1:4 (CIMENTO E AREIA), PREPARO MANUAL, APLICADO EM ÁREAS MOLHADAS SOBRE LAJE, ADERIDO, ACABAMENTO NÃO REFORÇADO, ESPESSURA 2CM. AF_07/2021</v>
          </cell>
          <cell r="C1464" t="str">
            <v>M2</v>
          </cell>
          <cell r="D1464">
            <v>56.54</v>
          </cell>
          <cell r="E1464" t="str">
            <v>Contrapiso</v>
          </cell>
          <cell r="F1464" t="str">
            <v>SINAPI Jun/26</v>
          </cell>
        </row>
        <row r="1465">
          <cell r="A1465">
            <v>87747</v>
          </cell>
          <cell r="B1465" t="str">
            <v>CONTRAPISO EM ARGAMASSA TRAÇO 1:4 (CIMENTO E AREIA), PREPARO MANUAL, APLICADO EM ÁREAS MOLHADAS SOBRE LAJE, ADERIDO, ACABAMENTO NÃO REFORÇADO, ESPESSURA 3CM. AF_07/2021</v>
          </cell>
          <cell r="C1465" t="str">
            <v>M2</v>
          </cell>
          <cell r="D1465">
            <v>67.92</v>
          </cell>
          <cell r="E1465" t="str">
            <v>Contrapiso</v>
          </cell>
          <cell r="F1465" t="str">
            <v>SINAPI Jun/26</v>
          </cell>
        </row>
        <row r="1466">
          <cell r="A1466">
            <v>87622</v>
          </cell>
          <cell r="B1466" t="str">
            <v>CONTRAPISO EM ARGAMASSA TRAÇO 1:4 (CIMENTO E AREIA), PREPARO MANUAL, APLICADO EM ÁREAS SECAS SOBRE LAJE, ADERIDO, ACABAMENTO NÃO REFORÇADO, ESPESSURA 2CM. AF_07/2021</v>
          </cell>
          <cell r="C1466" t="str">
            <v>M2</v>
          </cell>
          <cell r="D1466">
            <v>39.72</v>
          </cell>
          <cell r="E1466" t="str">
            <v>Contrapiso</v>
          </cell>
          <cell r="F1466" t="str">
            <v>SINAPI Jun/26</v>
          </cell>
        </row>
        <row r="1467">
          <cell r="A1467">
            <v>87632</v>
          </cell>
          <cell r="B1467" t="str">
            <v>CONTRAPISO EM ARGAMASSA TRAÇO 1:4 (CIMENTO E AREIA), PREPARO MANUAL, APLICADO EM ÁREAS SECAS SOBRE LAJE, ADERIDO, ACABAMENTO NÃO REFORÇADO, ESPESSURA 3CM. AF_07/2021</v>
          </cell>
          <cell r="C1467" t="str">
            <v>M2</v>
          </cell>
          <cell r="D1467">
            <v>51.08</v>
          </cell>
          <cell r="E1467" t="str">
            <v>Contrapiso</v>
          </cell>
          <cell r="F1467" t="str">
            <v>SINAPI Jun/26</v>
          </cell>
        </row>
        <row r="1468">
          <cell r="A1468">
            <v>87642</v>
          </cell>
          <cell r="B1468" t="str">
            <v>CONTRAPISO EM ARGAMASSA TRAÇO 1:4 (CIMENTO E AREIA), PREPARO MANUAL, APLICADO EM ÁREAS SECAS SOBRE LAJE, ADERIDO, ACABAMENTO NÃO REFORÇADO, ESPESSURA 4CM. AF_07/2021</v>
          </cell>
          <cell r="C1468" t="str">
            <v>M2</v>
          </cell>
          <cell r="D1468">
            <v>60.41</v>
          </cell>
          <cell r="E1468" t="str">
            <v>Contrapiso</v>
          </cell>
          <cell r="F1468" t="str">
            <v>SINAPI Jun/26</v>
          </cell>
        </row>
        <row r="1469">
          <cell r="A1469">
            <v>87682</v>
          </cell>
          <cell r="B1469" t="str">
            <v>CONTRAPISO EM ARGAMASSA TRAÇO 1:4 (CIMENTO E AREIA), PREPARO MANUAL, APLICADO EM ÁREAS SECAS SOBRE LAJE, NÃO ADERIDO, ACABAMENTO NÃO REFORÇADO, ESPESSURA 4CM. AF_07/2021</v>
          </cell>
          <cell r="C1469" t="str">
            <v>M2</v>
          </cell>
          <cell r="D1469">
            <v>55.71</v>
          </cell>
          <cell r="E1469" t="str">
            <v>Contrapiso</v>
          </cell>
          <cell r="F1469" t="str">
            <v>SINAPI Jun/26</v>
          </cell>
        </row>
        <row r="1470">
          <cell r="A1470">
            <v>87692</v>
          </cell>
          <cell r="B1470" t="str">
            <v>CONTRAPISO EM ARGAMASSA TRAÇO 1:4 (CIMENTO E AREIA), PREPARO MANUAL, APLICADO EM ÁREAS SECAS SOBRE LAJE, NÃO ADERIDO, ACABAMENTO NÃO REFORÇADO, ESPESSURA 5CM. AF_07/2021</v>
          </cell>
          <cell r="C1470" t="str">
            <v>M2</v>
          </cell>
          <cell r="D1470">
            <v>63.82</v>
          </cell>
          <cell r="E1470" t="str">
            <v>Contrapiso</v>
          </cell>
          <cell r="F1470" t="str">
            <v>SINAPI Jun/26</v>
          </cell>
        </row>
        <row r="1471">
          <cell r="A1471">
            <v>87702</v>
          </cell>
          <cell r="B1471" t="str">
            <v>CONTRAPISO EM ARGAMASSA TRAÇO 1:4 (CIMENTO E AREIA), PREPARO MANUAL, APLICADO EM ÁREAS SECAS SOBRE LAJE, NÃO ADERIDO, ACABAMENTO NÃO REFORÇADO, ESPESSURA 6CM. AF_07/2021</v>
          </cell>
          <cell r="C1471" t="str">
            <v>M2</v>
          </cell>
          <cell r="D1471">
            <v>68.91</v>
          </cell>
          <cell r="E1471" t="str">
            <v>Contrapiso</v>
          </cell>
          <cell r="F1471" t="str">
            <v>SINAPI Jun/26</v>
          </cell>
        </row>
        <row r="1472">
          <cell r="A1472">
            <v>87755</v>
          </cell>
          <cell r="B1472" t="str">
            <v>CONTRAPISO EM ARGAMASSA TRAÇO 1:4 (CIMENTO E AREIA), PREPARO MECÂNICO COM BETONEIRA 400 L, APLICADO EM ÁREAS MOLHADAS SOBRE IMPERMEABILIZAÇÃO, ACABAMENTO NÃO REFORÇADO, ESPESSURA 3CM. AF_07/2021</v>
          </cell>
          <cell r="C1472" t="str">
            <v>M2</v>
          </cell>
          <cell r="D1472">
            <v>58.67</v>
          </cell>
          <cell r="E1472" t="str">
            <v>Contrapiso</v>
          </cell>
          <cell r="F1472" t="str">
            <v>SINAPI Jun/26</v>
          </cell>
        </row>
        <row r="1473">
          <cell r="A1473">
            <v>87765</v>
          </cell>
          <cell r="B1473" t="str">
            <v>CONTRAPISO EM ARGAMASSA TRAÇO 1:4 (CIMENTO E AREIA), PREPARO MECÂNICO COM BETONEIRA 400 L, APLICADO EM ÁREAS MOLHADAS SOBRE IMPERMEABILIZAÇÃO, ACABAMENTO NÃO REFORÇADO, ESPESSURA 4CM. AF_07/2021</v>
          </cell>
          <cell r="C1473" t="str">
            <v>M2</v>
          </cell>
          <cell r="D1473">
            <v>66.31</v>
          </cell>
          <cell r="E1473" t="str">
            <v>Contrapiso</v>
          </cell>
          <cell r="F1473" t="str">
            <v>SINAPI Jun/26</v>
          </cell>
        </row>
        <row r="1474">
          <cell r="A1474">
            <v>87735</v>
          </cell>
          <cell r="B1474" t="str">
            <v>CONTRAPISO EM ARGAMASSA TRAÇO 1:4 (CIMENTO E AREIA), PREPARO MECÂNICO COM BETONEIRA 400 L, APLICADO EM ÁREAS MOLHADAS SOBRE LAJE, ADERIDO, ACABAMENTO NÃO REFORÇADO, ESPESSURA 2CM. AF_07/2021</v>
          </cell>
          <cell r="C1474" t="str">
            <v>M2</v>
          </cell>
          <cell r="D1474">
            <v>51.06</v>
          </cell>
          <cell r="E1474" t="str">
            <v>Contrapiso</v>
          </cell>
          <cell r="F1474" t="str">
            <v>SINAPI Jun/26</v>
          </cell>
        </row>
        <row r="1475">
          <cell r="A1475">
            <v>87745</v>
          </cell>
          <cell r="B1475" t="str">
            <v>CONTRAPISO EM ARGAMASSA TRAÇO 1:4 (CIMENTO E AREIA), PREPARO MECÂNICO COM BETONEIRA 400 L, APLICADO EM ÁREAS MOLHADAS SOBRE LAJE, ADERIDO, ACABAMENTO NÃO REFORÇADO, ESPESSURA 3CM. AF_07/2021</v>
          </cell>
          <cell r="C1475" t="str">
            <v>M2</v>
          </cell>
          <cell r="D1475">
            <v>60.3</v>
          </cell>
          <cell r="E1475" t="str">
            <v>Contrapiso</v>
          </cell>
          <cell r="F1475" t="str">
            <v>SINAPI Jun/26</v>
          </cell>
        </row>
        <row r="1476">
          <cell r="A1476">
            <v>87620</v>
          </cell>
          <cell r="B1476" t="str">
            <v>CONTRAPISO EM ARGAMASSA TRAÇO 1:4 (CIMENTO E AREIA), PREPARO MECÂNICO COM BETONEIRA 400 L, APLICADO EM ÁREAS SECAS SOBRE LAJE, ADERIDO, ACABAMENTO NÃO REFORÇADO, ESPESSURA 2CM. AF_07/2021</v>
          </cell>
          <cell r="C1476" t="str">
            <v>M2</v>
          </cell>
          <cell r="D1476">
            <v>34.24</v>
          </cell>
          <cell r="E1476" t="str">
            <v>Contrapiso</v>
          </cell>
          <cell r="F1476" t="str">
            <v>SINAPI Jun/26</v>
          </cell>
        </row>
        <row r="1477">
          <cell r="A1477">
            <v>87630</v>
          </cell>
          <cell r="B1477" t="str">
            <v>CONTRAPISO EM ARGAMASSA TRAÇO 1:4 (CIMENTO E AREIA), PREPARO MECÂNICO COM BETONEIRA 400 L, APLICADO EM ÁREAS SECAS SOBRE LAJE, ADERIDO, ACABAMENTO NÃO REFORÇADO, ESPESSURA 3CM. AF_07/2021</v>
          </cell>
          <cell r="C1477" t="str">
            <v>M2</v>
          </cell>
          <cell r="D1477">
            <v>43.46</v>
          </cell>
          <cell r="E1477" t="str">
            <v>Contrapiso</v>
          </cell>
          <cell r="F1477" t="str">
            <v>SINAPI Jun/26</v>
          </cell>
        </row>
        <row r="1478">
          <cell r="A1478">
            <v>87640</v>
          </cell>
          <cell r="B1478" t="str">
            <v>CONTRAPISO EM ARGAMASSA TRAÇO 1:4 (CIMENTO E AREIA), PREPARO MECÂNICO COM BETONEIRA 400 L, APLICADO EM ÁREAS SECAS SOBRE LAJE, ADERIDO, ACABAMENTO NÃO REFORÇADO, ESPESSURA 4CM. AF_07/2021</v>
          </cell>
          <cell r="C1478" t="str">
            <v>M2</v>
          </cell>
          <cell r="D1478">
            <v>51.03</v>
          </cell>
          <cell r="E1478" t="str">
            <v>Contrapiso</v>
          </cell>
          <cell r="F1478" t="str">
            <v>SINAPI Jun/26</v>
          </cell>
        </row>
        <row r="1479">
          <cell r="A1479">
            <v>87680</v>
          </cell>
          <cell r="B1479" t="str">
            <v>CONTRAPISO EM ARGAMASSA TRAÇO 1:4 (CIMENTO E AREIA), PREPARO MECÂNICO COM BETONEIRA 400 L, APLICADO EM ÁREAS SECAS SOBRE LAJE, NÃO ADERIDO, ACABAMENTO NÃO REFORÇADO, ESPESSURA 4CM. AF_07/2021</v>
          </cell>
          <cell r="C1479" t="str">
            <v>M2</v>
          </cell>
          <cell r="D1479">
            <v>46.33</v>
          </cell>
          <cell r="E1479" t="str">
            <v>Contrapiso</v>
          </cell>
          <cell r="F1479" t="str">
            <v>SINAPI Jun/26</v>
          </cell>
        </row>
        <row r="1480">
          <cell r="A1480">
            <v>87690</v>
          </cell>
          <cell r="B1480" t="str">
            <v>CONTRAPISO EM ARGAMASSA TRAÇO 1:4 (CIMENTO E AREIA), PREPARO MECÂNICO COM BETONEIRA 400 L, APLICADO EM ÁREAS SECAS SOBRE LAJE, NÃO ADERIDO, ACABAMENTO NÃO REFORÇADO, ESPESSURA 5CM. AF_07/2021</v>
          </cell>
          <cell r="C1480" t="str">
            <v>M2</v>
          </cell>
          <cell r="D1480">
            <v>53.08</v>
          </cell>
          <cell r="E1480" t="str">
            <v>Contrapiso</v>
          </cell>
          <cell r="F1480" t="str">
            <v>SINAPI Jun/26</v>
          </cell>
        </row>
        <row r="1481">
          <cell r="A1481">
            <v>87700</v>
          </cell>
          <cell r="B1481" t="str">
            <v>CONTRAPISO EM ARGAMASSA TRAÇO 1:4 (CIMENTO E AREIA), PREPARO MECÂNICO COM BETONEIRA 400 L, APLICADO EM ÁREAS SECAS SOBRE LAJE, NÃO ADERIDO, ACABAMENTO NÃO REFORÇADO, ESPESSURA 6CM. AF_07/2021</v>
          </cell>
          <cell r="C1481" t="str">
            <v>M2</v>
          </cell>
          <cell r="D1481">
            <v>57.21</v>
          </cell>
          <cell r="E1481" t="str">
            <v>Contrapiso</v>
          </cell>
          <cell r="F1481" t="str">
            <v>SINAPI Jun/26</v>
          </cell>
        </row>
        <row r="1482">
          <cell r="A1482">
            <v>102803</v>
          </cell>
          <cell r="B1482" t="str">
            <v>REFORÇO SUPERFICIAL PARA CONTRAPISOS DE ARGAMASSA SEMI-SECA. AF_07/2021</v>
          </cell>
          <cell r="C1482" t="str">
            <v>M2</v>
          </cell>
          <cell r="D1482">
            <v>3.11</v>
          </cell>
          <cell r="E1482" t="str">
            <v>Contrapiso</v>
          </cell>
          <cell r="F1482" t="str">
            <v>SINAPI Jun/26</v>
          </cell>
        </row>
        <row r="1483">
          <cell r="A1483">
            <v>92717</v>
          </cell>
          <cell r="B1483" t="str">
            <v>APARELHO PARA CORTE E SOLDA OXI-ACETILENO SOBRE RODAS, INCLUSIVE CILINDROS E MAÇARICOS - CHI DIURNO. AF_05/2023</v>
          </cell>
          <cell r="C1483" t="str">
            <v>CHI</v>
          </cell>
          <cell r="D1483">
            <v>0.28999999999999998</v>
          </cell>
          <cell r="E1483" t="str">
            <v>Custos Horários Produtivo e Improdutivo dos Equipamentos</v>
          </cell>
          <cell r="F1483" t="str">
            <v>SINAPI Jun/26</v>
          </cell>
        </row>
        <row r="1484">
          <cell r="A1484">
            <v>92716</v>
          </cell>
          <cell r="B1484" t="str">
            <v>APARELHO PARA CORTE E SOLDA OXI-ACETILENO SOBRE RODAS, INCLUSIVE CILINDROS E MAÇARICOS - CHP DIURNO. AF_05/2023</v>
          </cell>
          <cell r="C1484" t="str">
            <v>CHP</v>
          </cell>
          <cell r="D1484">
            <v>115.32</v>
          </cell>
          <cell r="E1484" t="str">
            <v>Custos Horários Produtivo e Improdutivo dos Equipamentos</v>
          </cell>
          <cell r="F1484" t="str">
            <v>SINAPI Jun/26</v>
          </cell>
        </row>
        <row r="1485">
          <cell r="A1485">
            <v>103668</v>
          </cell>
          <cell r="B1485" t="str">
            <v>BATE ESTACA PARA INSTALAÇÃO DE DEFENSAS METÁLICAS (GUARD RAIL) FIXO, INCLUSIVE CAMINHÃO TOCO PBT 9.700 KG, POTÊNCIA DE 160 CV - CHI DIURNO. AF_05/2023</v>
          </cell>
          <cell r="C1485" t="str">
            <v>CHI</v>
          </cell>
          <cell r="D1485">
            <v>0</v>
          </cell>
          <cell r="E1485" t="str">
            <v>Custos Horários Produtivo e Improdutivo dos Equipamentos</v>
          </cell>
          <cell r="F1485" t="str">
            <v>SINAPI Jun/26</v>
          </cell>
        </row>
        <row r="1486">
          <cell r="A1486">
            <v>103667</v>
          </cell>
          <cell r="B1486" t="str">
            <v>BATE ESTACA PARA INSTALAÇÃO DE DEFENSAS METÁLICAS (GUARD RAIL) FIXO, INCLUSIVE CAMINHÃO TOCO PBT 9.700 KG, POTÊNCIA DE 160 CV - CHP DIURNO. AF_05/2023</v>
          </cell>
          <cell r="C1486" t="str">
            <v>CHP</v>
          </cell>
          <cell r="D1486">
            <v>0</v>
          </cell>
          <cell r="E1486" t="str">
            <v>Custos Horários Produtivo e Improdutivo dos Equipamentos</v>
          </cell>
          <cell r="F1486" t="str">
            <v>SINAPI Jun/26</v>
          </cell>
        </row>
        <row r="1487">
          <cell r="A1487">
            <v>89218</v>
          </cell>
          <cell r="B1487" t="str">
            <v>BATE-ESTACAS POR GRAVIDADE, POTÊNCIA DE 160 HP, PESO DO MARTELO ATÉ 3 TONELADAS - CHI DIURNO. AF_11/2014</v>
          </cell>
          <cell r="C1487" t="str">
            <v>CHI</v>
          </cell>
          <cell r="D1487">
            <v>119.5</v>
          </cell>
          <cell r="E1487" t="str">
            <v>Custos Horários Produtivo e Improdutivo dos Equipamentos</v>
          </cell>
          <cell r="F1487" t="str">
            <v>SINAPI Jun/26</v>
          </cell>
        </row>
        <row r="1488">
          <cell r="A1488">
            <v>89843</v>
          </cell>
          <cell r="B1488" t="str">
            <v>BATE-ESTACAS POR GRAVIDADE, POTÊNCIA DE 160 HP, PESO DO MARTELO ATÉ 3 TONELADAS - CHP DIURNO. AF_11/2014</v>
          </cell>
          <cell r="C1488" t="str">
            <v>CHP</v>
          </cell>
          <cell r="D1488">
            <v>252.82</v>
          </cell>
          <cell r="E1488" t="str">
            <v>Custos Horários Produtivo e Improdutivo dos Equipamentos</v>
          </cell>
          <cell r="F1488" t="str">
            <v>SINAPI Jun/26</v>
          </cell>
        </row>
        <row r="1489">
          <cell r="A1489">
            <v>87446</v>
          </cell>
          <cell r="B1489" t="str">
            <v>BETONEIRA CAPACIDADE NOMINAL 400 L, CAPACIDADE DE MISTURA 310 L, MOTOR A DIESEL POTÊNCIA 5,0 HP, SEM CARREGADOR - CHI DIURNO. AF_05/2023</v>
          </cell>
          <cell r="C1489" t="str">
            <v>CHI</v>
          </cell>
          <cell r="D1489">
            <v>0.55000000000000004</v>
          </cell>
          <cell r="E1489" t="str">
            <v>Custos Horários Produtivo e Improdutivo dos Equipamentos</v>
          </cell>
          <cell r="F1489" t="str">
            <v>SINAPI Jun/26</v>
          </cell>
        </row>
        <row r="1490">
          <cell r="A1490">
            <v>87445</v>
          </cell>
          <cell r="B1490" t="str">
            <v>BETONEIRA CAPACIDADE NOMINAL 400 L, CAPACIDADE DE MISTURA 310 L, MOTOR A DIESEL POTÊNCIA 5,0 HP, SEM CARREGADOR - CHP DIURNO. AF_05/2023</v>
          </cell>
          <cell r="C1490" t="str">
            <v>CHP</v>
          </cell>
          <cell r="D1490">
            <v>5.87</v>
          </cell>
          <cell r="E1490" t="str">
            <v>Custos Horários Produtivo e Improdutivo dos Equipamentos</v>
          </cell>
          <cell r="F1490" t="str">
            <v>SINAPI Jun/26</v>
          </cell>
        </row>
        <row r="1491">
          <cell r="A1491">
            <v>93234</v>
          </cell>
          <cell r="B1491" t="str">
            <v>BETONEIRA CAPACIDADE NOMINAL 400 L, CAPACIDADE DE MISTURA 310 L, MOTOR A GASOLINA POTÊNCIA 5,5 HP, SEM CARREGADOR - CHI DIURNO. AF_02/2016</v>
          </cell>
          <cell r="C1491" t="str">
            <v>CHI</v>
          </cell>
          <cell r="D1491">
            <v>0.5</v>
          </cell>
          <cell r="E1491" t="str">
            <v>Custos Horários Produtivo e Improdutivo dos Equipamentos</v>
          </cell>
          <cell r="F1491" t="str">
            <v>SINAPI Jun/26</v>
          </cell>
        </row>
        <row r="1492">
          <cell r="A1492">
            <v>93233</v>
          </cell>
          <cell r="B1492" t="str">
            <v>BETONEIRA CAPACIDADE NOMINAL 400 L, CAPACIDADE DE MISTURA 310 L, MOTOR A GASOLINA POTÊNCIA 5,5 HP, SEM CARREGADOR - CHP DIURNO. AF_02/2016</v>
          </cell>
          <cell r="C1492" t="str">
            <v>CHP</v>
          </cell>
          <cell r="D1492">
            <v>5.99</v>
          </cell>
          <cell r="E1492" t="str">
            <v>Custos Horários Produtivo e Improdutivo dos Equipamentos</v>
          </cell>
          <cell r="F1492" t="str">
            <v>SINAPI Jun/26</v>
          </cell>
        </row>
        <row r="1493">
          <cell r="A1493">
            <v>102953</v>
          </cell>
          <cell r="B1493" t="str">
            <v>BETONEIRA CAPACIDADE NOMINAL DE 250 L, CAPACIDADE DE MISTURA DE 175 L, MOTOR ELÉTRICO MONOFÁSICO POTÊNCIA 1CV - CHI DIURNO. AF_05/2023</v>
          </cell>
          <cell r="C1493" t="str">
            <v>CHI</v>
          </cell>
          <cell r="D1493">
            <v>0</v>
          </cell>
          <cell r="E1493" t="str">
            <v>Custos Horários Produtivo e Improdutivo dos Equipamentos</v>
          </cell>
          <cell r="F1493" t="str">
            <v>SINAPI Jun/26</v>
          </cell>
        </row>
        <row r="1494">
          <cell r="A1494">
            <v>102952</v>
          </cell>
          <cell r="B1494" t="str">
            <v>BETONEIRA CAPACIDADE NOMINAL DE 250 L, CAPACIDADE DE MISTURA DE 175 L, MOTOR ELÉTRICO MONOFÁSICO POTÊNCIA 1CV - CHP DIURNO. AF_05/2023</v>
          </cell>
          <cell r="C1494" t="str">
            <v>CHP</v>
          </cell>
          <cell r="D1494">
            <v>0</v>
          </cell>
          <cell r="E1494" t="str">
            <v>Custos Horários Produtivo e Improdutivo dos Equipamentos</v>
          </cell>
          <cell r="F1494" t="str">
            <v>SINAPI Jun/26</v>
          </cell>
        </row>
        <row r="1495">
          <cell r="A1495">
            <v>88831</v>
          </cell>
          <cell r="B1495" t="str">
            <v>BETONEIRA CAPACIDADE NOMINAL DE 400 L, CAPACIDADE DE MISTURA 280 L, MOTOR ELÉTRICO TRIFÁSICO POTÊNCIA DE 2 CV, SEM CARREGADOR - CHI DIURNO. AF_05/2023</v>
          </cell>
          <cell r="C1495" t="str">
            <v>CHI</v>
          </cell>
          <cell r="D1495">
            <v>0.4</v>
          </cell>
          <cell r="E1495" t="str">
            <v>Custos Horários Produtivo e Improdutivo dos Equipamentos</v>
          </cell>
          <cell r="F1495" t="str">
            <v>SINAPI Jun/26</v>
          </cell>
        </row>
        <row r="1496">
          <cell r="A1496">
            <v>88830</v>
          </cell>
          <cell r="B1496" t="str">
            <v>BETONEIRA CAPACIDADE NOMINAL DE 400 L, CAPACIDADE DE MISTURA 280 L, MOTOR ELÉTRICO TRIFÁSICO POTÊNCIA DE 2 CV, SEM CARREGADOR - CHP DIURNO. AF_05/2023</v>
          </cell>
          <cell r="C1496" t="str">
            <v>CHP</v>
          </cell>
          <cell r="D1496">
            <v>1.83</v>
          </cell>
          <cell r="E1496" t="str">
            <v>Custos Horários Produtivo e Improdutivo dos Equipamentos</v>
          </cell>
          <cell r="F1496" t="str">
            <v>SINAPI Jun/26</v>
          </cell>
        </row>
        <row r="1497">
          <cell r="A1497">
            <v>89226</v>
          </cell>
          <cell r="B1497" t="str">
            <v>BETONEIRA CAPACIDADE NOMINAL DE 600 L, CAPACIDADE DE MISTURA 360 L, MOTOR ELÉTRICO TRIFÁSICO POTÊNCIA DE 4 CV, SEM CARREGADOR - CHI DIURNO. AF_05/2023</v>
          </cell>
          <cell r="C1497" t="str">
            <v>CHI</v>
          </cell>
          <cell r="D1497">
            <v>1.67</v>
          </cell>
          <cell r="E1497" t="str">
            <v>Custos Horários Produtivo e Improdutivo dos Equipamentos</v>
          </cell>
          <cell r="F1497" t="str">
            <v>SINAPI Jun/26</v>
          </cell>
        </row>
        <row r="1498">
          <cell r="A1498">
            <v>89225</v>
          </cell>
          <cell r="B1498" t="str">
            <v>BETONEIRA CAPACIDADE NOMINAL DE 600 L, CAPACIDADE DE MISTURA 360 L, MOTOR ELÉTRICO TRIFÁSICO POTÊNCIA DE 4 CV, SEM CARREGADOR - CHP DIURNO. AF_05/2023</v>
          </cell>
          <cell r="C1498" t="str">
            <v>CHP</v>
          </cell>
          <cell r="D1498">
            <v>5.31</v>
          </cell>
          <cell r="E1498" t="str">
            <v>Custos Horários Produtivo e Improdutivo dos Equipamentos</v>
          </cell>
          <cell r="F1498" t="str">
            <v>SINAPI Jun/26</v>
          </cell>
        </row>
        <row r="1499">
          <cell r="A1499">
            <v>89279</v>
          </cell>
          <cell r="B1499" t="str">
            <v>BETONEIRA CAPACIDADE NOMINAL DE 600 L, CAPACIDADE DE MISTURA 440 L, MOTOR A DIESEL POTÊNCIA 10 HP, COM CARREGADOR - CHI DIURNO. AF_05/2023</v>
          </cell>
          <cell r="C1499" t="str">
            <v>CHI</v>
          </cell>
          <cell r="D1499">
            <v>2.0299999999999998</v>
          </cell>
          <cell r="E1499" t="str">
            <v>Custos Horários Produtivo e Improdutivo dos Equipamentos</v>
          </cell>
          <cell r="F1499" t="str">
            <v>SINAPI Jun/26</v>
          </cell>
        </row>
        <row r="1500">
          <cell r="A1500">
            <v>89278</v>
          </cell>
          <cell r="B1500" t="str">
            <v>BETONEIRA CAPACIDADE NOMINAL DE 600 L, CAPACIDADE DE MISTURA 440 L, MOTOR A DIESEL POTÊNCIA 10 HP, COM CARREGADOR - CHP DIURNO. AF_05/2023</v>
          </cell>
          <cell r="C1500" t="str">
            <v>CHP</v>
          </cell>
          <cell r="D1500">
            <v>13.6</v>
          </cell>
          <cell r="E1500" t="str">
            <v>Custos Horários Produtivo e Improdutivo dos Equipamentos</v>
          </cell>
          <cell r="F1500" t="str">
            <v>SINAPI Jun/26</v>
          </cell>
        </row>
        <row r="1501">
          <cell r="A1501">
            <v>90651</v>
          </cell>
          <cell r="B1501" t="str">
            <v>BOMBA CENTRÍFUGA MONOESTÁGIO COM MOTOR ELÉTRICO MONOFÁSICO, POTÊNCIA 15 HP, DIÂMETRO DO ROTOR 173 MM, HM/Q = 30 MCA / 90 M3/H A 45 MCA / 55 M3/H - CHI DIURNO. AF_06/2015</v>
          </cell>
          <cell r="C1501" t="str">
            <v>CHI</v>
          </cell>
          <cell r="D1501">
            <v>0.82</v>
          </cell>
          <cell r="E1501" t="str">
            <v>Custos Horários Produtivo e Improdutivo dos Equipamentos</v>
          </cell>
          <cell r="F1501" t="str">
            <v>SINAPI Jun/26</v>
          </cell>
        </row>
        <row r="1502">
          <cell r="A1502">
            <v>90650</v>
          </cell>
          <cell r="B1502" t="str">
            <v>BOMBA CENTRÍFUGA MONOESTÁGIO COM MOTOR ELÉTRICO MONOFÁSICO, POTÊNCIA 15 HP, DIÂMETRO DO ROTOR 173 MM, HM/Q = 30 MCA / 90 M3/H A 45 MCA / 55 M3/H - CHP DIURNO. AF_06/2015</v>
          </cell>
          <cell r="C1502" t="str">
            <v>CHP</v>
          </cell>
          <cell r="D1502">
            <v>9.91</v>
          </cell>
          <cell r="E1502" t="str">
            <v>Custos Horários Produtivo e Improdutivo dos Equipamentos</v>
          </cell>
          <cell r="F1502" t="str">
            <v>SINAPI Jun/26</v>
          </cell>
        </row>
        <row r="1503">
          <cell r="A1503">
            <v>106101</v>
          </cell>
          <cell r="B1503" t="str">
            <v>BOMBA DE INJEÇÃO, ELÉTRICA, TRIFÁSICA, POTÊNCIA 7,5 CV - CHI DIURNO. AF_08/2025</v>
          </cell>
          <cell r="C1503" t="str">
            <v>CHI</v>
          </cell>
          <cell r="D1503">
            <v>0</v>
          </cell>
          <cell r="E1503" t="str">
            <v>Custos Horários Produtivo e Improdutivo dos Equipamentos</v>
          </cell>
          <cell r="F1503" t="str">
            <v>SINAPI Jun/26</v>
          </cell>
        </row>
        <row r="1504">
          <cell r="A1504">
            <v>106100</v>
          </cell>
          <cell r="B1504" t="str">
            <v>BOMBA DE INJEÇÃO, ELÉTRICA, TRIFÁSICA, POTÊNCIA 7,5 CV- CHP DIURNO. AF_08/2025</v>
          </cell>
          <cell r="C1504" t="str">
            <v>CHP</v>
          </cell>
          <cell r="D1504">
            <v>0</v>
          </cell>
          <cell r="E1504" t="str">
            <v>Custos Horários Produtivo e Improdutivo dos Equipamentos</v>
          </cell>
          <cell r="F1504" t="str">
            <v>SINAPI Jun/26</v>
          </cell>
        </row>
        <row r="1505">
          <cell r="A1505">
            <v>90657</v>
          </cell>
          <cell r="B1505" t="str">
            <v>BOMBA DE PROJEÇÃO DE CONCRETO SECO, POTÊNCIA 10 CV, VAZÃO 3 M3/H - CHI DIURNO. AF_06/2015</v>
          </cell>
          <cell r="C1505" t="str">
            <v>CHI</v>
          </cell>
          <cell r="D1505">
            <v>5.0199999999999996</v>
          </cell>
          <cell r="E1505" t="str">
            <v>Custos Horários Produtivo e Improdutivo dos Equipamentos</v>
          </cell>
          <cell r="F1505" t="str">
            <v>SINAPI Jun/26</v>
          </cell>
        </row>
        <row r="1506">
          <cell r="A1506">
            <v>90656</v>
          </cell>
          <cell r="B1506" t="str">
            <v>BOMBA DE PROJEÇÃO DE CONCRETO SECO, POTÊNCIA 10 CV, VAZÃO 3 M3/H - CHP DIURNO. AF_06/2015</v>
          </cell>
          <cell r="C1506" t="str">
            <v>CHP</v>
          </cell>
          <cell r="D1506">
            <v>14.98</v>
          </cell>
          <cell r="E1506" t="str">
            <v>Custos Horários Produtivo e Improdutivo dos Equipamentos</v>
          </cell>
          <cell r="F1506" t="str">
            <v>SINAPI Jun/26</v>
          </cell>
        </row>
        <row r="1507">
          <cell r="A1507">
            <v>90663</v>
          </cell>
          <cell r="B1507" t="str">
            <v>BOMBA DE PROJEÇÃO DE CONCRETO SECO, POTÊNCIA 10 CV, VAZÃO 6 M3/H - CHI DIURNO. AF_06/2015</v>
          </cell>
          <cell r="C1507" t="str">
            <v>CHI</v>
          </cell>
          <cell r="D1507">
            <v>5.38</v>
          </cell>
          <cell r="E1507" t="str">
            <v>Custos Horários Produtivo e Improdutivo dos Equipamentos</v>
          </cell>
          <cell r="F1507" t="str">
            <v>SINAPI Jun/26</v>
          </cell>
        </row>
        <row r="1508">
          <cell r="A1508">
            <v>90662</v>
          </cell>
          <cell r="B1508" t="str">
            <v>BOMBA DE PROJEÇÃO DE CONCRETO SECO, POTÊNCIA 10 CV, VAZÃO 6 M3/H - CHP DIURNO. AF_06/2015</v>
          </cell>
          <cell r="C1508" t="str">
            <v>CHP</v>
          </cell>
          <cell r="D1508">
            <v>15.66</v>
          </cell>
          <cell r="E1508" t="str">
            <v>Custos Horários Produtivo e Improdutivo dos Equipamentos</v>
          </cell>
          <cell r="F1508" t="str">
            <v>SINAPI Jun/26</v>
          </cell>
        </row>
        <row r="1509">
          <cell r="A1509">
            <v>89022</v>
          </cell>
          <cell r="B1509" t="str">
            <v>BOMBA SUBMERSÍVEL ELÉTRICA TRIFÁSICA, POTÊNCIA 2,96 HP, Ø ROTOR 144 MM SEMI-ABERTO, BOCAL DE SAÍDA Ø 2", HM/Q = 2 MCA / 38,8 M3/H A 28 MCA / 5 M3/H - CHI DIURNO. AF_06/2014</v>
          </cell>
          <cell r="C1509" t="str">
            <v>CHI</v>
          </cell>
          <cell r="D1509">
            <v>0.5</v>
          </cell>
          <cell r="E1509" t="str">
            <v>Custos Horários Produtivo e Improdutivo dos Equipamentos</v>
          </cell>
          <cell r="F1509" t="str">
            <v>SINAPI Jun/26</v>
          </cell>
        </row>
        <row r="1510">
          <cell r="A1510">
            <v>89021</v>
          </cell>
          <cell r="B1510" t="str">
            <v>BOMBA SUBMERSÍVEL ELÉTRICA TRIFÁSICA, POTÊNCIA 2,96 HP, Ø ROTOR 144 MM SEMI-ABERTO, BOCAL DE SAÍDA Ø 2", HM/Q = 2 MCA / 38,8 M3/H A 28 MCA / 5 M3/H - CHP DIURNO. AF_06/2014</v>
          </cell>
          <cell r="C1510" t="str">
            <v>CHP</v>
          </cell>
          <cell r="D1510">
            <v>2.6</v>
          </cell>
          <cell r="E1510" t="str">
            <v>Custos Horários Produtivo e Improdutivo dos Equipamentos</v>
          </cell>
          <cell r="F1510" t="str">
            <v>SINAPI Jun/26</v>
          </cell>
        </row>
        <row r="1511">
          <cell r="A1511">
            <v>90644</v>
          </cell>
          <cell r="B1511" t="str">
            <v>BOMBA TRIPLEX, PARA INJEÇÃO DE NATA DE CIMENTO, VAZÃO MÁXIMA DE 100 LITROS/MINUTO, PRESSÃO MÁXIMA DE 70 BAR - CHI DIURNO. AF_06/2015</v>
          </cell>
          <cell r="C1511" t="str">
            <v>CHI</v>
          </cell>
          <cell r="D1511">
            <v>7.72</v>
          </cell>
          <cell r="E1511" t="str">
            <v>Custos Horários Produtivo e Improdutivo dos Equipamentos</v>
          </cell>
          <cell r="F1511" t="str">
            <v>SINAPI Jun/26</v>
          </cell>
        </row>
        <row r="1512">
          <cell r="A1512">
            <v>90643</v>
          </cell>
          <cell r="B1512" t="str">
            <v>BOMBA TRIPLEX, PARA INJEÇÃO DE NATA DE CIMENTO, VAZÃO MÁXIMA DE 100 LITROS/MINUTO, PRESSÃO MÁXIMA DE 70 BAR - CHP DIURNO. AF_06/2015</v>
          </cell>
          <cell r="C1512" t="str">
            <v>CHP</v>
          </cell>
          <cell r="D1512">
            <v>28.83</v>
          </cell>
          <cell r="E1512" t="str">
            <v>Custos Horários Produtivo e Improdutivo dos Equipamentos</v>
          </cell>
          <cell r="F1512" t="str">
            <v>SINAPI Jun/26</v>
          </cell>
        </row>
        <row r="1513">
          <cell r="A1513">
            <v>102811</v>
          </cell>
          <cell r="B1513" t="str">
            <v>CALDEIRA A GÁS COM TERMOSTATO, CAPACIDADE 100 LITROS - CHI DIURNO. AF_05/2023</v>
          </cell>
          <cell r="C1513" t="str">
            <v>CHI</v>
          </cell>
          <cell r="D1513">
            <v>0</v>
          </cell>
          <cell r="E1513" t="str">
            <v>Custos Horários Produtivo e Improdutivo dos Equipamentos</v>
          </cell>
          <cell r="F1513" t="str">
            <v>SINAPI Jun/26</v>
          </cell>
        </row>
        <row r="1514">
          <cell r="A1514">
            <v>102810</v>
          </cell>
          <cell r="B1514" t="str">
            <v>CALDEIRA A GÁS COM TERMOSTATO, CAPACIDADE 100 LITROS - CHP DIURNO. AF_05/2023</v>
          </cell>
          <cell r="C1514" t="str">
            <v>CHP</v>
          </cell>
          <cell r="D1514">
            <v>0</v>
          </cell>
          <cell r="E1514" t="str">
            <v>Custos Horários Produtivo e Improdutivo dos Equipamentos</v>
          </cell>
          <cell r="F1514" t="str">
            <v>SINAPI Jun/26</v>
          </cell>
        </row>
        <row r="1515">
          <cell r="A1515">
            <v>92146</v>
          </cell>
          <cell r="B1515" t="str">
            <v>CAMINHONETE CABINE SIMPLES COM MOTOR 1.6 FLEX, CÂMBIO MANUAL, POTÊNCIA 101/104 CV, 2 PORTAS - CHI DIURNO. AF_11/2015</v>
          </cell>
          <cell r="C1515" t="str">
            <v>CHI</v>
          </cell>
          <cell r="D1515">
            <v>40.61</v>
          </cell>
          <cell r="E1515" t="str">
            <v>Custos Horários Produtivo e Improdutivo dos Equipamentos</v>
          </cell>
          <cell r="F1515" t="str">
            <v>SINAPI Jun/26</v>
          </cell>
        </row>
        <row r="1516">
          <cell r="A1516">
            <v>92145</v>
          </cell>
          <cell r="B1516" t="str">
            <v>CAMINHONETE CABINE SIMPLES COM MOTOR 1.6 FLEX, CÂMBIO MANUAL, POTÊNCIA 101/104 CV, 2 PORTAS - CHP DIURNO. AF_11/2015</v>
          </cell>
          <cell r="C1516" t="str">
            <v>CHP</v>
          </cell>
          <cell r="D1516">
            <v>90.12</v>
          </cell>
          <cell r="E1516" t="str">
            <v>Custos Horários Produtivo e Improdutivo dos Equipamentos</v>
          </cell>
          <cell r="F1516" t="str">
            <v>SINAPI Jun/26</v>
          </cell>
        </row>
        <row r="1517">
          <cell r="A1517">
            <v>92139</v>
          </cell>
          <cell r="B1517" t="str">
            <v>CAMINHONETE COM MOTOR A DIESEL, POTÊNCIA 180 CV, CABINE DUPLA, 4X4 - CHI DIURNO. AF_11/2015</v>
          </cell>
          <cell r="C1517" t="str">
            <v>CHI</v>
          </cell>
          <cell r="D1517">
            <v>53.11</v>
          </cell>
          <cell r="E1517" t="str">
            <v>Custos Horários Produtivo e Improdutivo dos Equipamentos</v>
          </cell>
          <cell r="F1517" t="str">
            <v>SINAPI Jun/26</v>
          </cell>
        </row>
        <row r="1518">
          <cell r="A1518">
            <v>92138</v>
          </cell>
          <cell r="B1518" t="str">
            <v>CAMINHONETE COM MOTOR A DIESEL, POTÊNCIA 180 CV, CABINE DUPLA, 4X4 - CHP DIURNO. AF_11/2015</v>
          </cell>
          <cell r="C1518" t="str">
            <v>CHP</v>
          </cell>
          <cell r="D1518">
            <v>110.3</v>
          </cell>
          <cell r="E1518" t="str">
            <v>Custos Horários Produtivo e Improdutivo dos Equipamentos</v>
          </cell>
          <cell r="F1518" t="str">
            <v>SINAPI Jun/26</v>
          </cell>
        </row>
        <row r="1519">
          <cell r="A1519">
            <v>91387</v>
          </cell>
          <cell r="B1519" t="str">
            <v>CAMINHÃO BASCULANTE 10 M3, TRUCADO CABINE SIMPLES, PESO BRUTO TOTAL 23.000 KG, CARGA ÚTIL MÁXIMA 15.935 KG, DISTÂNCIA ENTRE EIXOS 4,80 M, POTÊNCIA 230 CV INCLUSIVE CAÇAMBA METÁLICA - CHI DIURNO. AF_06/2014</v>
          </cell>
          <cell r="C1519" t="str">
            <v>CHI</v>
          </cell>
          <cell r="D1519">
            <v>86.51</v>
          </cell>
          <cell r="E1519" t="str">
            <v>Custos Horários Produtivo e Improdutivo dos Equipamentos</v>
          </cell>
          <cell r="F1519" t="str">
            <v>SINAPI Jun/26</v>
          </cell>
        </row>
        <row r="1520">
          <cell r="A1520">
            <v>91386</v>
          </cell>
          <cell r="B1520" t="str">
            <v>CAMINHÃO BASCULANTE 10 M3, TRUCADO CABINE SIMPLES, PESO BRUTO TOTAL 23.000 KG, CARGA ÚTIL MÁXIMA 15.935 KG, DISTÂNCIA ENTRE EIXOS 4,80 M, POTÊNCIA 230 CV INCLUSIVE CAÇAMBA METÁLICA - CHP DIURNO. AF_06/2014</v>
          </cell>
          <cell r="C1520" t="str">
            <v>CHP</v>
          </cell>
          <cell r="D1520">
            <v>302.22000000000003</v>
          </cell>
          <cell r="E1520" t="str">
            <v>Custos Horários Produtivo e Improdutivo dos Equipamentos</v>
          </cell>
          <cell r="F1520" t="str">
            <v>SINAPI Jun/26</v>
          </cell>
        </row>
        <row r="1521">
          <cell r="A1521">
            <v>96036</v>
          </cell>
          <cell r="B1521" t="str">
            <v>CAMINHÃO BASCULANTE 10 M3, TRUCADO, POTÊNCIA 230 CV, INCLUSIVE CAÇAMBA METÁLICA, COM DISTRIBUIDOR DE AGREGADOS ACOPLADO - CHI DIURNO. AF_02/2017</v>
          </cell>
          <cell r="C1521" t="str">
            <v>CHI</v>
          </cell>
          <cell r="D1521">
            <v>95.96</v>
          </cell>
          <cell r="E1521" t="str">
            <v>Custos Horários Produtivo e Improdutivo dos Equipamentos</v>
          </cell>
          <cell r="F1521" t="str">
            <v>SINAPI Jun/26</v>
          </cell>
        </row>
        <row r="1522">
          <cell r="A1522">
            <v>96035</v>
          </cell>
          <cell r="B1522" t="str">
            <v>CAMINHÃO BASCULANTE 10 M3, TRUCADO, POTÊNCIA 230 CV, INCLUSIVE CAÇAMBA METÁLICA, COM DISTRIBUIDOR DE AGREGADOS ACOPLADO - CHP DIURNO. AF_02/2017</v>
          </cell>
          <cell r="C1522" t="str">
            <v>CHP</v>
          </cell>
          <cell r="D1522">
            <v>317.8</v>
          </cell>
          <cell r="E1522" t="str">
            <v>Custos Horários Produtivo e Improdutivo dos Equipamentos</v>
          </cell>
          <cell r="F1522" t="str">
            <v>SINAPI Jun/26</v>
          </cell>
        </row>
        <row r="1523">
          <cell r="A1523">
            <v>89877</v>
          </cell>
          <cell r="B1523" t="str">
            <v>CAMINHÃO BASCULANTE 14 M3, COM CAVALO MECÂNICO DE CAPACIDADE MÁXIMA DE TRAÇÃO COMBINADO DE 36000 KG, POTÊNCIA 286 CV, INCLUSIVE SEMIREBOQUE COM CAÇAMBA METÁLICA - CHI DIURNO. AF_12/2014</v>
          </cell>
          <cell r="C1523" t="str">
            <v>CHI</v>
          </cell>
          <cell r="D1523">
            <v>99.11</v>
          </cell>
          <cell r="E1523" t="str">
            <v>Custos Horários Produtivo e Improdutivo dos Equipamentos</v>
          </cell>
          <cell r="F1523" t="str">
            <v>SINAPI Jun/26</v>
          </cell>
        </row>
        <row r="1524">
          <cell r="A1524">
            <v>89876</v>
          </cell>
          <cell r="B1524" t="str">
            <v>CAMINHÃO BASCULANTE 14 M3, COM CAVALO MECÂNICO DE CAPACIDADE MÁXIMA DE TRAÇÃO COMBINADO DE 36000 KG, POTÊNCIA 286 CV, INCLUSIVE SEMIREBOQUE COM CAÇAMBA METÁLICA - CHP DIURNO. AF_12/2014</v>
          </cell>
          <cell r="C1524" t="str">
            <v>CHP</v>
          </cell>
          <cell r="D1524">
            <v>367.24</v>
          </cell>
          <cell r="E1524" t="str">
            <v>Custos Horários Produtivo e Improdutivo dos Equipamentos</v>
          </cell>
          <cell r="F1524" t="str">
            <v>SINAPI Jun/26</v>
          </cell>
        </row>
        <row r="1525">
          <cell r="A1525">
            <v>89884</v>
          </cell>
          <cell r="B1525" t="str">
            <v>CAMINHÃO BASCULANTE 18 M3, COM CAVALO MECÂNICO DE CAPACIDADE MÁXIMA DE TRAÇÃO COMBINADO DE 45000 KG, POTÊNCIA 330 CV, INCLUSIVE SEMIREBOQUE COM CAÇAMBA METÁLICA - CHI DIURNO. AF_12/2014</v>
          </cell>
          <cell r="C1525" t="str">
            <v>CHI</v>
          </cell>
          <cell r="D1525">
            <v>102.97</v>
          </cell>
          <cell r="E1525" t="str">
            <v>Custos Horários Produtivo e Improdutivo dos Equipamentos</v>
          </cell>
          <cell r="F1525" t="str">
            <v>SINAPI Jun/26</v>
          </cell>
        </row>
        <row r="1526">
          <cell r="A1526">
            <v>89883</v>
          </cell>
          <cell r="B1526" t="str">
            <v>CAMINHÃO BASCULANTE 18 M3, COM CAVALO MECÂNICO DE CAPACIDADE MÁXIMA DE TRAÇÃO COMBINADO DE 45000 KG, POTÊNCIA 330 CV, INCLUSIVE SEMIREBOQUE COM CAÇAMBA METÁLICA - CHP DIURNO. AF_12/2014</v>
          </cell>
          <cell r="C1526" t="str">
            <v>CHP</v>
          </cell>
          <cell r="D1526">
            <v>405.99</v>
          </cell>
          <cell r="E1526" t="str">
            <v>Custos Horários Produtivo e Improdutivo dos Equipamentos</v>
          </cell>
          <cell r="F1526" t="str">
            <v>SINAPI Jun/26</v>
          </cell>
        </row>
        <row r="1527">
          <cell r="A1527">
            <v>67827</v>
          </cell>
          <cell r="B1527" t="str">
            <v>CAMINHÃO BASCULANTE 6 M3 TOCO, PESO BRUTO TOTAL 16.000 KG, CARGA ÚTIL MÁXIMA 11.130 KG, DISTÂNCIA ENTRE EIXOS 5,36 M, POTÊNCIA 185 CV, INCLUSIVE CAÇAMBA METÁLICA - CHI DIURNO. AF_06/2014</v>
          </cell>
          <cell r="C1527" t="str">
            <v>CHI</v>
          </cell>
          <cell r="D1527">
            <v>76.56</v>
          </cell>
          <cell r="E1527" t="str">
            <v>Custos Horários Produtivo e Improdutivo dos Equipamentos</v>
          </cell>
          <cell r="F1527" t="str">
            <v>SINAPI Jun/26</v>
          </cell>
        </row>
        <row r="1528">
          <cell r="A1528">
            <v>67826</v>
          </cell>
          <cell r="B1528" t="str">
            <v>CAMINHÃO BASCULANTE 6 M3 TOCO, PESO BRUTO TOTAL 16.000 KG, CARGA ÚTIL MÁXIMA 11.130 KG, DISTÂNCIA ENTRE EIXOS 5,36 M, POTÊNCIA 185 CV, INCLUSIVE CAÇAMBA METÁLICA - CHP DIURNO. AF_06/2014</v>
          </cell>
          <cell r="C1528" t="str">
            <v>CHP</v>
          </cell>
          <cell r="D1528">
            <v>212.2</v>
          </cell>
          <cell r="E1528" t="str">
            <v>Custos Horários Produtivo e Improdutivo dos Equipamentos</v>
          </cell>
          <cell r="F1528" t="str">
            <v>SINAPI Jun/26</v>
          </cell>
        </row>
        <row r="1529">
          <cell r="A1529">
            <v>5961</v>
          </cell>
          <cell r="B1529" t="str">
            <v>CAMINHÃO BASCULANTE 6 M3, PESO BRUTO TOTAL 16.000 KG, CARGA ÚTIL MÁXIMA 13.071 KG, DISTÂNCIA ENTRE EIXOS 4,80 M, POTÊNCIA 230 CV INCLUSIVE CAÇAMBA METÁLICA - CHI DIURNO. AF_06/2014</v>
          </cell>
          <cell r="C1529" t="str">
            <v>CHI</v>
          </cell>
          <cell r="D1529">
            <v>75.28</v>
          </cell>
          <cell r="E1529" t="str">
            <v>Custos Horários Produtivo e Improdutivo dos Equipamentos</v>
          </cell>
          <cell r="F1529" t="str">
            <v>SINAPI Jun/26</v>
          </cell>
        </row>
        <row r="1530">
          <cell r="A1530">
            <v>5811</v>
          </cell>
          <cell r="B1530" t="str">
            <v>CAMINHÃO BASCULANTE 6 M3, PESO BRUTO TOTAL 16.000 KG, CARGA ÚTIL MÁXIMA 13.071 KG, DISTÂNCIA ENTRE EIXOS 4,80 M, POTÊNCIA 230 CV INCLUSIVE CAÇAMBA METÁLICA - CHP DIURNO. AF_06/2014</v>
          </cell>
          <cell r="C1530" t="str">
            <v>CHP</v>
          </cell>
          <cell r="D1530">
            <v>231.95</v>
          </cell>
          <cell r="E1530" t="str">
            <v>Custos Horários Produtivo e Improdutivo dos Equipamentos</v>
          </cell>
          <cell r="F1530" t="str">
            <v>SINAPI Jun/26</v>
          </cell>
        </row>
        <row r="1531">
          <cell r="A1531">
            <v>106373</v>
          </cell>
          <cell r="B1531" t="str">
            <v>CAMINHÃO BITRUCK TRAÇÃO 8X2, PBT 29.000 KG, PESO BRUTO TOTAL COMBINADO (PBTC) *36.000* KG, POTÊNCIA 321 CV, INCLUSIVE PLATAFORMA GUINCHO-SOCORRO, COMPRIMENTO ÚTIL 10 M, LARGURA 2,60 M COM GUINCHO DE ARRASTE BASCULANTE - CHI DIURNO. AF_11/2025</v>
          </cell>
          <cell r="C1531" t="str">
            <v>CHI</v>
          </cell>
          <cell r="D1531">
            <v>0</v>
          </cell>
          <cell r="E1531" t="str">
            <v>Custos Horários Produtivo e Improdutivo dos Equipamentos</v>
          </cell>
          <cell r="F1531" t="str">
            <v>SINAPI Jun/26</v>
          </cell>
        </row>
        <row r="1532">
          <cell r="A1532">
            <v>106366</v>
          </cell>
          <cell r="B1532" t="str">
            <v>CAMINHÃO BITRUCK TRAÇÃO 8X2, PBT 29.000 KG, PESO BRUTO TOTAL COMBINADO (PBTC) *36.000* KG, POTÊNCIA 321 CV, INCLUSIVE PLATAFORMA GUINCHO-SOCORRO, COMPRIMENTO ÚTIL 10 M, LARGURA 2,60 M COM GUINCHO DE ARRASTE BASCULANTE - CHP DIURNO. AF_11/2025</v>
          </cell>
          <cell r="C1532" t="str">
            <v>CHP</v>
          </cell>
          <cell r="D1532">
            <v>0</v>
          </cell>
          <cell r="E1532" t="str">
            <v>Custos Horários Produtivo e Improdutivo dos Equipamentos</v>
          </cell>
          <cell r="F1532" t="str">
            <v>SINAPI Jun/26</v>
          </cell>
        </row>
        <row r="1533">
          <cell r="A1533">
            <v>106371</v>
          </cell>
          <cell r="B1533" t="str">
            <v>CAMINHÃO BITRUCK TRAÇÃO 8X2, PBT 29.000 KG, PESO BRUTO TOTAL COMBINADO (PBTC) *36.000* KG, POTÊNCIA 321 CV, INCLUSIVE PLATAFORMA SOBRE CHASSI, COMPRIMENTO ÚTIL 10 M, LARGURA 2,60 M COM GUINCHO DE ARRASTE E RAMPA COM ACIONAMENTO ELETRO-HIDRÁULICO - CHI DIURNO. AF_11/2025</v>
          </cell>
          <cell r="C1533" t="str">
            <v>CHI</v>
          </cell>
          <cell r="D1533">
            <v>0</v>
          </cell>
          <cell r="E1533" t="str">
            <v>Custos Horários Produtivo e Improdutivo dos Equipamentos</v>
          </cell>
          <cell r="F1533" t="str">
            <v>SINAPI Jun/26</v>
          </cell>
        </row>
        <row r="1534">
          <cell r="A1534">
            <v>106364</v>
          </cell>
          <cell r="B1534" t="str">
            <v>CAMINHÃO BITRUCK TRAÇÃO 8X2, PBT 29.000 KG, PESO BRUTO TOTAL COMBINADO (PBTC) *36.000* KG, POTÊNCIA 321 CV, INCLUSIVE PLATAFORMA SOBRE CHASSI, COMPRIMENTO ÚTIL 10 M, LARGURA 2,60 M COM GUINCHO DE ARRASTE E RAMPA COM ACIONAMENTO ELETRO-HIDRÁULICO - CHP DIURNO. AF_11/2025</v>
          </cell>
          <cell r="C1534" t="str">
            <v>CHP</v>
          </cell>
          <cell r="D1534">
            <v>0</v>
          </cell>
          <cell r="E1534" t="str">
            <v>Custos Horários Produtivo e Improdutivo dos Equipamentos</v>
          </cell>
          <cell r="F1534" t="str">
            <v>SINAPI Jun/26</v>
          </cell>
        </row>
        <row r="1535">
          <cell r="A1535">
            <v>92243</v>
          </cell>
          <cell r="B1535" t="str">
            <v>CAMINHÃO DE TRANSPORTE DE MATERIAL ASFÁLTICO 20.000 L, COM CAVALO MECÂNICO DE CAPACIDADE MÁXIMA DE TRAÇÃO COMBINADO DE 45.000 KG, POTÊNCIA 330 CV, INCLUSIVE TANQUE DE ASFALTO COM MAÇARICO - CHI DIURNO. AF_12/2015</v>
          </cell>
          <cell r="C1535" t="str">
            <v>CHI</v>
          </cell>
          <cell r="D1535">
            <v>92.76</v>
          </cell>
          <cell r="E1535" t="str">
            <v>Custos Horários Produtivo e Improdutivo dos Equipamentos</v>
          </cell>
          <cell r="F1535" t="str">
            <v>SINAPI Jun/26</v>
          </cell>
        </row>
        <row r="1536">
          <cell r="A1536">
            <v>92242</v>
          </cell>
          <cell r="B1536" t="str">
            <v>CAMINHÃO DE TRANSPORTE DE MATERIAL ASFÁLTICO 20.000 L, COM CAVALO MECÂNICO DE CAPACIDADE MÁXIMA DE TRAÇÃO COMBINADO DE 45.000 KG, POTÊNCIA 330 CV, INCLUSIVE TANQUE DE ASFALTO COM MAÇARICO - CHP DIURNO. AF_12/2015</v>
          </cell>
          <cell r="C1536" t="str">
            <v>CHP</v>
          </cell>
          <cell r="D1536">
            <v>459.71</v>
          </cell>
          <cell r="E1536" t="str">
            <v>Custos Horários Produtivo e Improdutivo dos Equipamentos</v>
          </cell>
          <cell r="F1536" t="str">
            <v>SINAPI Jun/26</v>
          </cell>
        </row>
        <row r="1537">
          <cell r="A1537">
            <v>91646</v>
          </cell>
          <cell r="B1537" t="str">
            <v>CAMINHÃO DE TRANSPORTE DE MATERIAL ASFÁLTICO 30.000 L, COM CAVALO MECÂNICO DE CAPACIDADE MÁXIMA DE TRAÇÃO COMBINADO DE 66.000 KG, POTÊNCIA 360 CV, INCLUSIVE TANQUE DE ASFALTO COM SERPENTINA - CHI DIURNO. AF_08/2015</v>
          </cell>
          <cell r="C1537" t="str">
            <v>CHI</v>
          </cell>
          <cell r="D1537">
            <v>110.24</v>
          </cell>
          <cell r="E1537" t="str">
            <v>Custos Horários Produtivo e Improdutivo dos Equipamentos</v>
          </cell>
          <cell r="F1537" t="str">
            <v>SINAPI Jun/26</v>
          </cell>
        </row>
        <row r="1538">
          <cell r="A1538">
            <v>91645</v>
          </cell>
          <cell r="B1538" t="str">
            <v>CAMINHÃO DE TRANSPORTE DE MATERIAL ASFÁLTICO 30.000 L, COM CAVALO MECÂNICO DE CAPACIDADE MÁXIMA DE TRAÇÃO COMBINADO DE 66.000 KG, POTÊNCIA 360 CV, INCLUSIVE TANQUE DE ASFALTO COM SERPENTINA - CHP DIURNO. AF_08/2015</v>
          </cell>
          <cell r="C1538" t="str">
            <v>CHP</v>
          </cell>
          <cell r="D1538">
            <v>525.91999999999996</v>
          </cell>
          <cell r="E1538" t="str">
            <v>Custos Horários Produtivo e Improdutivo dos Equipamentos</v>
          </cell>
          <cell r="F1538" t="str">
            <v>SINAPI Jun/26</v>
          </cell>
        </row>
        <row r="1539">
          <cell r="A1539">
            <v>92107</v>
          </cell>
          <cell r="B1539" t="str">
            <v>CAMINHÃO PARA EQUIPAMENTO DE LIMPEZA A SUCÇÃO COM CAMINHÃO TRUCADO DE PESO BRUTO TOTAL 23000 KG, CARGA ÚTIL MÁXIMA 15935 KG, DISTÂNCIA ENTRE EIXOS 4,80 M, POTÊNCIA 230 CV, INCLUSIVE LIMPADORA A SUCÇÃO, TANQUE 12000 L - CHI DIURNO. AF_05/2023</v>
          </cell>
          <cell r="C1539" t="str">
            <v>CHI</v>
          </cell>
          <cell r="D1539">
            <v>106.77</v>
          </cell>
          <cell r="E1539" t="str">
            <v>Custos Horários Produtivo e Improdutivo dos Equipamentos</v>
          </cell>
          <cell r="F1539" t="str">
            <v>SINAPI Jun/26</v>
          </cell>
        </row>
        <row r="1540">
          <cell r="A1540">
            <v>92106</v>
          </cell>
          <cell r="B1540" t="str">
            <v>CAMINHÃO PARA EQUIPAMENTO DE LIMPEZA A SUCÇÃO, COM CAMINHÃO TRUCADO DE PESO BRUTO TOTAL 23000 KG, CARGA ÚTIL MÁXIMA 15935 KG, DISTÂNCIA ENTRE EIXOS 4,80 M, POTÊNCIA 230 CV, INCLUSIVE LIMPADORA A SUCÇÃO, TANQUE 12000 L - CHP DIURNO. AF_05/2023</v>
          </cell>
          <cell r="C1540" t="str">
            <v>CHP</v>
          </cell>
          <cell r="D1540">
            <v>399.9</v>
          </cell>
          <cell r="E1540" t="str">
            <v>Custos Horários Produtivo e Improdutivo dos Equipamentos</v>
          </cell>
          <cell r="F1540" t="str">
            <v>SINAPI Jun/26</v>
          </cell>
        </row>
        <row r="1541">
          <cell r="A1541">
            <v>5903</v>
          </cell>
          <cell r="B1541" t="str">
            <v>CAMINHÃO PIPA 10.000 L TRUCADO, PESO BRUTO TOTAL 23.000 KG, CARGA ÚTIL MÁXIMA 15.935 KG, DISTÂNCIA ENTRE EIXOS 4,8 M, POTÊNCIA 230 CV, INCLUSIVE TANQUE DE AÇO PARA TRANSPORTE DE ÁGUA - CHI DIURNO. AF_06/2014</v>
          </cell>
          <cell r="C1541" t="str">
            <v>CHI</v>
          </cell>
          <cell r="D1541">
            <v>85.71</v>
          </cell>
          <cell r="E1541" t="str">
            <v>Custos Horários Produtivo e Improdutivo dos Equipamentos</v>
          </cell>
          <cell r="F1541" t="str">
            <v>SINAPI Jun/26</v>
          </cell>
        </row>
        <row r="1542">
          <cell r="A1542">
            <v>5901</v>
          </cell>
          <cell r="B1542" t="str">
            <v>CAMINHÃO PIPA 10.000 L TRUCADO, PESO BRUTO TOTAL 23.000 KG, CARGA ÚTIL MÁXIMA 15.935 KG, DISTÂNCIA ENTRE EIXOS 4,8 M, POTÊNCIA 230 CV, INCLUSIVE TANQUE DE AÇO PARA TRANSPORTE DE ÁGUA - CHP DIURNO. AF_06/2014</v>
          </cell>
          <cell r="C1542" t="str">
            <v>CHP</v>
          </cell>
          <cell r="D1542">
            <v>358.33</v>
          </cell>
          <cell r="E1542" t="str">
            <v>Custos Horários Produtivo e Improdutivo dos Equipamentos</v>
          </cell>
          <cell r="F1542" t="str">
            <v>SINAPI Jun/26</v>
          </cell>
        </row>
        <row r="1543">
          <cell r="A1543">
            <v>106252</v>
          </cell>
          <cell r="B1543" t="str">
            <v>CAMINHÃO PIPA 14.000 L TRUCADO, PESO BRUTO TOTAL 23.000 KG, CARGA ÚTIL MÁXIMA 16.540 KG, DISTÂNCIA ENTRE EIXOS 4,8 M, POTÊNCIA 256 CV, INCLUSIVE TANQUE DE AÇO PARA TRANSPORTE DE ÁGUA - CHI DIURNO. AF_10/2025</v>
          </cell>
          <cell r="C1543" t="str">
            <v>CHI</v>
          </cell>
          <cell r="D1543">
            <v>85.25</v>
          </cell>
          <cell r="E1543" t="str">
            <v>Custos Horários Produtivo e Improdutivo dos Equipamentos</v>
          </cell>
          <cell r="F1543" t="str">
            <v>SINAPI Jun/26</v>
          </cell>
        </row>
        <row r="1544">
          <cell r="A1544">
            <v>106247</v>
          </cell>
          <cell r="B1544" t="str">
            <v>CAMINHÃO PIPA 14.000 L TRUCADO, PESO BRUTO TOTAL 23.000 KG, CARGA ÚTIL MÁXIMA 16.540 KG, DISTÂNCIA ENTRE EIXOS 4,8 M, POTÊNCIA 256 CV, INCLUSIVE TANQUE DE AÇO PARA TRANSPORTE DE ÁGUA - CHP DIURNO. AF_10/2025</v>
          </cell>
          <cell r="C1544" t="str">
            <v>CHP</v>
          </cell>
          <cell r="D1544">
            <v>317.62</v>
          </cell>
          <cell r="E1544" t="str">
            <v>Custos Horários Produtivo e Improdutivo dos Equipamentos</v>
          </cell>
          <cell r="F1544" t="str">
            <v>SINAPI Jun/26</v>
          </cell>
        </row>
        <row r="1545">
          <cell r="A1545">
            <v>6260</v>
          </cell>
          <cell r="B1545" t="str">
            <v>CAMINHÃO PIPA 6.000 L, PESO BRUTO TOTAL 13.000 KG, DISTÂNCIA ENTRE EIXOS 4,80 M, POTÊNCIA 189 CV INCLUSIVE TANQUE DE AÇO PARA TRANSPORTE DE ÁGUA, CAPACIDADE 6 M3 - CHI DIURNO. AF_06/2014</v>
          </cell>
          <cell r="C1545" t="str">
            <v>CHI</v>
          </cell>
          <cell r="D1545">
            <v>72.42</v>
          </cell>
          <cell r="E1545" t="str">
            <v>Custos Horários Produtivo e Improdutivo dos Equipamentos</v>
          </cell>
          <cell r="F1545" t="str">
            <v>SINAPI Jun/26</v>
          </cell>
        </row>
        <row r="1546">
          <cell r="A1546">
            <v>6259</v>
          </cell>
          <cell r="B1546" t="str">
            <v>CAMINHÃO PIPA 6.000 L, PESO BRUTO TOTAL 13.000 KG, DISTÂNCIA ENTRE EIXOS 4,80 M, POTÊNCIA 189 CV INCLUSIVE TANQUE DE AÇO PARA TRANSPORTE DE ÁGUA, CAPACIDADE 6 M3 - CHP DIURNO. AF_06/2014</v>
          </cell>
          <cell r="C1546" t="str">
            <v>CHP</v>
          </cell>
          <cell r="D1546">
            <v>290.64</v>
          </cell>
          <cell r="E1546" t="str">
            <v>Custos Horários Produtivo e Improdutivo dos Equipamentos</v>
          </cell>
          <cell r="F1546" t="str">
            <v>SINAPI Jun/26</v>
          </cell>
        </row>
        <row r="1547">
          <cell r="A1547">
            <v>104705</v>
          </cell>
          <cell r="B1547" t="str">
            <v>CAMINHÃO TANQUE PARA HIDROSSEMEADURA, COM CAPACIDADE DE 8.000 LITROS, INCLUINDO BOMBA PARA LANÇAMENTO COM MOTOR DIESEL COM POTÊNCIA DE 105 CV - CHI DIURNO. AF_06/2023</v>
          </cell>
          <cell r="C1547" t="str">
            <v>CHI</v>
          </cell>
          <cell r="D1547">
            <v>0</v>
          </cell>
          <cell r="E1547" t="str">
            <v>Custos Horários Produtivo e Improdutivo dos Equipamentos</v>
          </cell>
          <cell r="F1547" t="str">
            <v>SINAPI Jun/26</v>
          </cell>
        </row>
        <row r="1548">
          <cell r="A1548">
            <v>104704</v>
          </cell>
          <cell r="B1548" t="str">
            <v>CAMINHÃO TANQUE PARA HIDROSSEMEADURA, COM CAPACIDADE DE 8.000 LITROS, INCLUINDO BOMBA PARA LANÇAMENTO COM MOTOR DIESEL COM POTÊNCIA DE 105 CV - CHP DIURNO. AF_06/2023</v>
          </cell>
          <cell r="C1548" t="str">
            <v>CHP</v>
          </cell>
          <cell r="D1548">
            <v>0</v>
          </cell>
          <cell r="E1548" t="str">
            <v>Custos Horários Produtivo e Improdutivo dos Equipamentos</v>
          </cell>
          <cell r="F1548" t="str">
            <v>SINAPI Jun/26</v>
          </cell>
        </row>
        <row r="1549">
          <cell r="A1549">
            <v>91395</v>
          </cell>
          <cell r="B1549" t="str">
            <v>CAMINHÃO TOCO, PBT 14.300 KG, CARGA ÚTIL MÁX. 9.710 KG, DIST. ENTRE EIXOS 3,56 M, POTÊNCIA 185 CV, INCLUSIVE CARROCERIA FIXA ABERTA DE MADEIRA P/ TRANSPORTE GERAL DE CARGA SECA, DIMEN. APROX. 2,50 X 6,50 X 0,50 M - CHI DIURNO. AF_06/2014</v>
          </cell>
          <cell r="C1549" t="str">
            <v>CHI</v>
          </cell>
          <cell r="D1549">
            <v>69.88</v>
          </cell>
          <cell r="E1549" t="str">
            <v>Custos Horários Produtivo e Improdutivo dos Equipamentos</v>
          </cell>
          <cell r="F1549" t="str">
            <v>SINAPI Jun/26</v>
          </cell>
        </row>
        <row r="1550">
          <cell r="A1550">
            <v>73467</v>
          </cell>
          <cell r="B1550" t="str">
            <v>CAMINHÃO TOCO, PBT 14.300 KG, CARGA ÚTIL MÁX. 9.710 KG, DIST. ENTRE EIXOS 3,56 M, POTÊNCIA 185 CV, INCLUSIVE CARROCERIA FIXA ABERTA DE MADEIRA P/ TRANSPORTE GERAL DE CARGA SECA, DIMEN. APROX. 2,50 X 6,50 X 0,50 M - CHP DIURNO. AF_06/2014</v>
          </cell>
          <cell r="C1550" t="str">
            <v>CHP</v>
          </cell>
          <cell r="D1550">
            <v>282.24</v>
          </cell>
          <cell r="E1550" t="str">
            <v>Custos Horários Produtivo e Improdutivo dos Equipamentos</v>
          </cell>
          <cell r="F1550" t="str">
            <v>SINAPI Jun/26</v>
          </cell>
        </row>
        <row r="1551">
          <cell r="A1551">
            <v>5826</v>
          </cell>
          <cell r="B1551" t="str">
            <v>CAMINHÃO TOCO, PBT 16.000 KG, CARGA ÚTIL MÁX. 10.685 KG, DIST. ENTRE EIXOS 4,8 M, POTÊNCIA 189 CV, INCLUSIVE CARROCERIA FIXA ABERTA DE MADEIRA P/ TRANSPORTE GERAL DE CARGA SECA, DIMEN. APROX. 2,5 X 7,00 X 0,50 M - CHI DIURNO. AF_06/2014</v>
          </cell>
          <cell r="C1551" t="str">
            <v>CHI</v>
          </cell>
          <cell r="D1551">
            <v>72.900000000000006</v>
          </cell>
          <cell r="E1551" t="str">
            <v>Custos Horários Produtivo e Improdutivo dos Equipamentos</v>
          </cell>
          <cell r="F1551" t="str">
            <v>SINAPI Jun/26</v>
          </cell>
        </row>
        <row r="1552">
          <cell r="A1552">
            <v>5824</v>
          </cell>
          <cell r="B1552" t="str">
            <v>CAMINHÃO TOCO, PBT 16.000 KG, CARGA ÚTIL MÁX. 10.685 KG, DIST. ENTRE EIXOS 4,8 M, POTÊNCIA 189 CV, INCLUSIVE CARROCERIA FIXA ABERTA DE MADEIRA P/ TRANSPORTE GERAL DE CARGA SECA, DIMEN. APROX. 2,5 X 7,00 X 0,50 M - CHP DIURNO. AF_06/2014</v>
          </cell>
          <cell r="C1552" t="str">
            <v>CHP</v>
          </cell>
          <cell r="D1552">
            <v>245.35</v>
          </cell>
          <cell r="E1552" t="str">
            <v>Custos Horários Produtivo e Improdutivo dos Equipamentos</v>
          </cell>
          <cell r="F1552" t="str">
            <v>SINAPI Jun/26</v>
          </cell>
        </row>
        <row r="1553">
          <cell r="A1553">
            <v>106369</v>
          </cell>
          <cell r="B1553" t="str">
            <v>CAMINHÃO TOCO, PBT 16.000 KG, CARGA ÚTIL MÁX. 10.830 KG, DIST. ENTRE EIXOS 3,56 M, POTÊNCIA 226 CV, INCLUSIVE PLATAFORMA SOBRE CHASSI, COMPRIMENTO ÚTIL 10 M, LARGURA 2,60 M COM GUINCHO DE ARRASTE E RAMPA COM ACIONAMENTO ELETRO-HIDRÁULICO - CHI DIURNO. AF_11/2025</v>
          </cell>
          <cell r="C1553" t="str">
            <v>CHI</v>
          </cell>
          <cell r="D1553">
            <v>0</v>
          </cell>
          <cell r="E1553" t="str">
            <v>Custos Horários Produtivo e Improdutivo dos Equipamentos</v>
          </cell>
          <cell r="F1553" t="str">
            <v>SINAPI Jun/26</v>
          </cell>
        </row>
        <row r="1554">
          <cell r="A1554">
            <v>106362</v>
          </cell>
          <cell r="B1554" t="str">
            <v>CAMINHÃO TOCO, PBT 16.000 KG, CARGA ÚTIL MÁX. 10.830 KG, DIST. ENTRE EIXOS 3,56 M, POTÊNCIA 226 CV, INCLUSIVE PLATAFORMA SOBRE CHASSI, COMPRIMENTO ÚTIL 10 M, LARGURA 2,60 M COM GUINCHO DE ARRASTE E RAMPA COM ACIONAMENTO ELETRO-HIDRÁULICO - CHP DIURNO. AF_11/2025</v>
          </cell>
          <cell r="C1554" t="str">
            <v>CHP</v>
          </cell>
          <cell r="D1554">
            <v>0</v>
          </cell>
          <cell r="E1554" t="str">
            <v>Custos Horários Produtivo e Improdutivo dos Equipamentos</v>
          </cell>
          <cell r="F1554" t="str">
            <v>SINAPI Jun/26</v>
          </cell>
        </row>
        <row r="1555">
          <cell r="A1555">
            <v>106253</v>
          </cell>
          <cell r="B1555" t="str">
            <v>CAMINHÃO TOCO, PBT 23.000 KG, CARGA ÚTIL MÁX. 16.540 KG, DIST. ENTRE EIXOS 4,8 M, POTÊNCIA 256 CV, INCLUSIVE CARROCERIA FIXA ABERTA DE MADEIRA P/ TRANSPORTE GERAL DE CARGA SECA, DIMEN. APROX. 2,6 X 12,50 X 0,50 M - CHI DIURNO. AF_10/2025</v>
          </cell>
          <cell r="C1555" t="str">
            <v>CHI</v>
          </cell>
          <cell r="D1555">
            <v>88.41</v>
          </cell>
          <cell r="E1555" t="str">
            <v>Custos Horários Produtivo e Improdutivo dos Equipamentos</v>
          </cell>
          <cell r="F1555" t="str">
            <v>SINAPI Jun/26</v>
          </cell>
        </row>
        <row r="1556">
          <cell r="A1556">
            <v>106248</v>
          </cell>
          <cell r="B1556" t="str">
            <v>CAMINHÃO TOCO, PBT 23.000 KG, CARGA ÚTIL MÁX. 16.540 KG, DIST. ENTRE EIXOS 4,8 M, POTÊNCIA 256 CV, INCLUSIVE CARROCERIA FIXA ABERTA DE MADEIRA P/ TRANSPORTE GERAL DE CARGA SECA, DIMEN. APROX. 2,6 X 12,50 X 0,50 M - CHP DIURNO. AF_10/2025</v>
          </cell>
          <cell r="C1556" t="str">
            <v>CHP</v>
          </cell>
          <cell r="D1556">
            <v>326.89</v>
          </cell>
          <cell r="E1556" t="str">
            <v>Custos Horários Produtivo e Improdutivo dos Equipamentos</v>
          </cell>
          <cell r="F1556" t="str">
            <v>SINAPI Jun/26</v>
          </cell>
        </row>
        <row r="1557">
          <cell r="A1557">
            <v>106372</v>
          </cell>
          <cell r="B1557" t="str">
            <v>CAMINHÃO TOCO, PBT 23.000 KG, CARGA ÚTIL MÁX. 16.540 KG, DIST. ENTRE EIXOS 4,80 M, POTÊNCIA 256 CV, INCLUSIVE PLATAFORMA GUINCHO-SOCORRO, COMPRIMENTO ÚTIL 10 M, LARGURA 2,60 M COM GUINCHO DE ARRASTE BASCULANTE - CHI DIURNO. AF_11/2025</v>
          </cell>
          <cell r="C1557" t="str">
            <v>CHI</v>
          </cell>
          <cell r="D1557">
            <v>0</v>
          </cell>
          <cell r="E1557" t="str">
            <v>Custos Horários Produtivo e Improdutivo dos Equipamentos</v>
          </cell>
          <cell r="F1557" t="str">
            <v>SINAPI Jun/26</v>
          </cell>
        </row>
        <row r="1558">
          <cell r="A1558">
            <v>106365</v>
          </cell>
          <cell r="B1558" t="str">
            <v>CAMINHÃO TOCO, PBT 23.000 KG, CARGA ÚTIL MÁX. 16.540 KG, DIST. ENTRE EIXOS 4,80 M, POTÊNCIA 256 CV, INCLUSIVE PLATAFORMA GUINCHO-SOCORRO, COMPRIMENTO ÚTIL 10 M, LARGURA 2,60 M COM GUINCHO DE ARRASTE BASCULANTE - CHP DIURNO. AF_11/2025</v>
          </cell>
          <cell r="C1558" t="str">
            <v>CHP</v>
          </cell>
          <cell r="D1558">
            <v>0</v>
          </cell>
          <cell r="E1558" t="str">
            <v>Custos Horários Produtivo e Improdutivo dos Equipamentos</v>
          </cell>
          <cell r="F1558" t="str">
            <v>SINAPI Jun/26</v>
          </cell>
        </row>
        <row r="1559">
          <cell r="A1559">
            <v>106370</v>
          </cell>
          <cell r="B1559" t="str">
            <v>CAMINHÃO TOCO, PBT 23.000 KG, CARGA ÚTIL MÁX. 16.540 KG, DIST. ENTRE EIXOS 4,80 M, POTÊNCIA 256 CV, INCLUSIVE PLATAFORMA SOBRE CHASSI, COMPRIMENTO ÚTIL 10 M, LARGURA 2,60 M COM GUINCHO DE ARRASTE E RAMPA COM ACIONAMENTO ELETRO-HIDRÁULICO - CHI DIURNO. AF_11/2025</v>
          </cell>
          <cell r="C1559" t="str">
            <v>CHI</v>
          </cell>
          <cell r="D1559">
            <v>0</v>
          </cell>
          <cell r="E1559" t="str">
            <v>Custos Horários Produtivo e Improdutivo dos Equipamentos</v>
          </cell>
          <cell r="F1559" t="str">
            <v>SINAPI Jun/26</v>
          </cell>
        </row>
        <row r="1560">
          <cell r="A1560">
            <v>106363</v>
          </cell>
          <cell r="B1560" t="str">
            <v>CAMINHÃO TOCO, PBT 23.000 KG, CARGA ÚTIL MÁX. 16.540 KG, DIST. ENTRE EIXOS 4,80 M, POTÊNCIA 256 CV, INCLUSIVE PLATAFORMA SOBRE CHASSI, COMPRIMENTO ÚTIL 10 M, LARGURA 2,60 M COM GUINCHO DE ARRASTE E RAMPA COM ACIONAMENTO ELETRO-HIDRÁULICO - CHP DIURNO. AF_11/2025</v>
          </cell>
          <cell r="C1560" t="str">
            <v>CHP</v>
          </cell>
          <cell r="D1560">
            <v>0</v>
          </cell>
          <cell r="E1560" t="str">
            <v>Custos Horários Produtivo e Improdutivo dos Equipamentos</v>
          </cell>
          <cell r="F1560" t="str">
            <v>SINAPI Jun/26</v>
          </cell>
        </row>
        <row r="1561">
          <cell r="A1561">
            <v>5892</v>
          </cell>
          <cell r="B1561" t="str">
            <v>CAMINHÃO TOCO, PESO BRUTO TOTAL 14.300 KG, CARGA ÚTIL MÁXIMA 9590 KG, DISTÂNCIA ENTRE EIXOS 4,76 M, POTÊNCIA 185 CV (NÃO INCLUI CARROCERIA) - CHI DIURNO. AF_06/2014</v>
          </cell>
          <cell r="C1561" t="str">
            <v>CHI</v>
          </cell>
          <cell r="D1561">
            <v>67.63</v>
          </cell>
          <cell r="E1561" t="str">
            <v>Custos Horários Produtivo e Improdutivo dos Equipamentos</v>
          </cell>
          <cell r="F1561" t="str">
            <v>SINAPI Jun/26</v>
          </cell>
        </row>
        <row r="1562">
          <cell r="A1562">
            <v>5890</v>
          </cell>
          <cell r="B1562" t="str">
            <v>CAMINHÃO TOCO, PESO BRUTO TOTAL 14.300 KG, CARGA ÚTIL MÁXIMA 9590 KG, DISTÂNCIA ENTRE EIXOS 4,76 M, POTÊNCIA 185 CV (NÃO INCLUI CARROCERIA) - CHP DIURNO. AF_06/2014</v>
          </cell>
          <cell r="C1562" t="str">
            <v>CHP</v>
          </cell>
          <cell r="D1562">
            <v>231.68</v>
          </cell>
          <cell r="E1562" t="str">
            <v>Custos Horários Produtivo e Improdutivo dos Equipamentos</v>
          </cell>
          <cell r="F1562" t="str">
            <v>SINAPI Jun/26</v>
          </cell>
        </row>
        <row r="1563">
          <cell r="A1563">
            <v>5896</v>
          </cell>
          <cell r="B1563" t="str">
            <v>CAMINHÃO TOCO, PESO BRUTO TOTAL 16.000 KG, CARGA ÚTIL MÁXIMA DE 10.685 KG, DISTÂNCIA ENTRE EIXOS 4,80 M, POTÊNCIA 189 CV EXCLUSIVE CARROCERIA - CHI DIURNO. AF_06/2014</v>
          </cell>
          <cell r="C1563" t="str">
            <v>CHI</v>
          </cell>
          <cell r="D1563">
            <v>70.489999999999995</v>
          </cell>
          <cell r="E1563" t="str">
            <v>Custos Horários Produtivo e Improdutivo dos Equipamentos</v>
          </cell>
          <cell r="F1563" t="str">
            <v>SINAPI Jun/26</v>
          </cell>
        </row>
        <row r="1564">
          <cell r="A1564">
            <v>5894</v>
          </cell>
          <cell r="B1564" t="str">
            <v>CAMINHÃO TOCO, PESO BRUTO TOTAL 16.000 KG, CARGA ÚTIL MÁXIMA DE 10.685 KG, DISTÂNCIA ENTRE EIXOS 4,80 M, POTÊNCIA 189 CV EXCLUSIVE CARROCERIA - CHP DIURNO. AF_06/2014</v>
          </cell>
          <cell r="C1564" t="str">
            <v>CHP</v>
          </cell>
          <cell r="D1564">
            <v>240.72</v>
          </cell>
          <cell r="E1564" t="str">
            <v>Custos Horários Produtivo e Improdutivo dos Equipamentos</v>
          </cell>
          <cell r="F1564" t="str">
            <v>SINAPI Jun/26</v>
          </cell>
        </row>
        <row r="1565">
          <cell r="A1565">
            <v>91032</v>
          </cell>
          <cell r="B1565" t="str">
            <v>CAMINHÃO TRUCADO (C/ TERCEIRO EIXO) ELETRÔNICO - POTÊNCIA 231CV - PBT = 22000KG - DIST. ENTRE EIXOS 5170 MM - INCLUI CARROCERIA FIXA ABERTA DE MADEIRA - CHI DIURNO. AF_06/2015</v>
          </cell>
          <cell r="C1565" t="str">
            <v>CHI</v>
          </cell>
          <cell r="D1565">
            <v>78.98</v>
          </cell>
          <cell r="E1565" t="str">
            <v>Custos Horários Produtivo e Improdutivo dos Equipamentos</v>
          </cell>
          <cell r="F1565" t="str">
            <v>SINAPI Jun/26</v>
          </cell>
        </row>
        <row r="1566">
          <cell r="A1566">
            <v>91031</v>
          </cell>
          <cell r="B1566" t="str">
            <v>CAMINHÃO TRUCADO (C/ TERCEIRO EIXO) ELETRÔNICO - POTÊNCIA 231CV - PBT = 22000KG - DIST. ENTRE EIXOS 5170 MM - INCLUI CARROCERIA FIXA ABERTA DE MADEIRA - CHP DIURNO. AF_06/2015</v>
          </cell>
          <cell r="C1566" t="str">
            <v>CHP</v>
          </cell>
          <cell r="D1566">
            <v>293</v>
          </cell>
          <cell r="E1566" t="str">
            <v>Custos Horários Produtivo e Improdutivo dos Equipamentos</v>
          </cell>
          <cell r="F1566" t="str">
            <v>SINAPI Jun/26</v>
          </cell>
        </row>
        <row r="1567">
          <cell r="A1567">
            <v>106255</v>
          </cell>
          <cell r="B1567" t="str">
            <v>CAVALO MECÂNICO TRAÇÃO 6X2, PBT COMBINADO 56.000 KG, CAPACIDADE MÁX. TRAÇÃO 66.000 KG, POTÊNCIA 360 CV, INCLUSIVE CARROCERIA FIXA ABERTA DE MADEIRA P/ TRANSPORTE GERAL DE CARGA SECA, DIMEN. APROX. 2,6 X 14,50 X 0,50 M - CHI DIURNO. AF_10/2025</v>
          </cell>
          <cell r="C1567" t="str">
            <v>CHI</v>
          </cell>
          <cell r="D1567">
            <v>0</v>
          </cell>
          <cell r="E1567" t="str">
            <v>Custos Horários Produtivo e Improdutivo dos Equipamentos</v>
          </cell>
          <cell r="F1567" t="str">
            <v>SINAPI Jun/26</v>
          </cell>
        </row>
        <row r="1568">
          <cell r="A1568">
            <v>106250</v>
          </cell>
          <cell r="B1568" t="str">
            <v>CAVALO MECÂNICO TRAÇÃO 6X2, PBT COMBINADO 56.000 KG, CAPACIDADE MÁX. TRAÇÃO 66.000 KG, POTÊNCIA 360 CV, INCLUSIVE CARROCERIA FIXA ABERTA DE MADEIRA P/ TRANSPORTE GERAL DE CARGA SECA, DIMEN. APROX. 2,6 X 14,50 X 0,50 M - CHP DIURNO. AF_10/2025</v>
          </cell>
          <cell r="C1568" t="str">
            <v>CHP</v>
          </cell>
          <cell r="D1568">
            <v>0</v>
          </cell>
          <cell r="E1568" t="str">
            <v>Custos Horários Produtivo e Improdutivo dos Equipamentos</v>
          </cell>
          <cell r="F1568" t="str">
            <v>SINAPI Jun/26</v>
          </cell>
        </row>
        <row r="1569">
          <cell r="A1569">
            <v>106374</v>
          </cell>
          <cell r="B1569" t="str">
            <v>CAVALO MECÂNICO TRAÇÃO 6X2, PBT COMBINADO 56.000 KG, CAPACIDADE MÁX. TRAÇÃO 66.000 KG, POTÊNCIA 360 CV, INCLUSIVE PRANCHA REBAIXADA 3 EIXOS, DIMENSÕES *17,33 X 3,00* M, COM RAMPA DE ACIONAMENTO HIDRÁULICO - CHI DIURNO. AF_11/2025</v>
          </cell>
          <cell r="C1569" t="str">
            <v>CHI</v>
          </cell>
          <cell r="D1569">
            <v>0</v>
          </cell>
          <cell r="E1569" t="str">
            <v>Custos Horários Produtivo e Improdutivo dos Equipamentos</v>
          </cell>
          <cell r="F1569" t="str">
            <v>SINAPI Jun/26</v>
          </cell>
        </row>
        <row r="1570">
          <cell r="A1570">
            <v>106367</v>
          </cell>
          <cell r="B1570" t="str">
            <v>CAVALO MECÂNICO TRAÇÃO 6X2, PBT COMBINADO 56.000 KG, CAPACIDADE MÁX. TRAÇÃO 66.000 KG, POTÊNCIA 360 CV, INCLUSIVE PRANCHA REBAIXADA 3 EIXOS, DIMENSÕES *17,33 X 3,00* M, COM RAMPA DE ACIONAMENTO HIDRÁULICO - CHP DIURNO. AF_11/2025</v>
          </cell>
          <cell r="C1570" t="str">
            <v>CHP</v>
          </cell>
          <cell r="D1570">
            <v>0</v>
          </cell>
          <cell r="E1570" t="str">
            <v>Custos Horários Produtivo e Improdutivo dos Equipamentos</v>
          </cell>
          <cell r="F1570" t="str">
            <v>SINAPI Jun/26</v>
          </cell>
        </row>
        <row r="1571">
          <cell r="A1571">
            <v>106375</v>
          </cell>
          <cell r="B1571" t="str">
            <v>CAVALO MECÂNICO TRAÇÃO 6X2, PBT COMBINADO 56.000 KG, CAPACIDADE MÁX. TRAÇÃO 66.000 KG, POTÊNCIA 360 CV, INCLUSIVE PRANCHA RETA 3 EIXOS, COMPRIMENTO ÚTIL 11,3 M, PESCOÇO DE 3,5 M, LARGURA 3,00 M, COM RAMPA DE ACIONAMENTO HIDRÁULICO - CHI DIURNO. AF_11/2025</v>
          </cell>
          <cell r="C1571" t="str">
            <v>CHI</v>
          </cell>
          <cell r="D1571">
            <v>0</v>
          </cell>
          <cell r="E1571" t="str">
            <v>Custos Horários Produtivo e Improdutivo dos Equipamentos</v>
          </cell>
          <cell r="F1571" t="str">
            <v>SINAPI Jun/26</v>
          </cell>
        </row>
        <row r="1572">
          <cell r="A1572">
            <v>106368</v>
          </cell>
          <cell r="B1572" t="str">
            <v>CAVALO MECÂNICO TRAÇÃO 6X2, PBT COMBINADO 56.000 KG, CAPACIDADE MÁX. TRAÇÃO 66.000 KG, POTÊNCIA 360 CV, INCLUSIVE PRANCHA RETA 3 EIXOS, COMPRIMENTO ÚTIL 11,3 M, PESCOÇO DE 3,5 M, LARGURA 3,00 M, COM RAMPA DE ACIONAMENTO HIDRÁULICO - CHP DIURNO. AF_11/2025</v>
          </cell>
          <cell r="C1572" t="str">
            <v>CHP</v>
          </cell>
          <cell r="D1572">
            <v>0</v>
          </cell>
          <cell r="E1572" t="str">
            <v>Custos Horários Produtivo e Improdutivo dos Equipamentos</v>
          </cell>
          <cell r="F1572" t="str">
            <v>SINAPI Jun/26</v>
          </cell>
        </row>
        <row r="1573">
          <cell r="A1573">
            <v>102817</v>
          </cell>
          <cell r="B1573" t="str">
            <v>CENTRAL DE LAMA BENTONÍTICA (DEPÓSITO DE BENTONITA, MISTURADOR DE ALTA TURBULÊNCIA, SILOS DE ARMAZENAMENTO DE LAMA E ÁGUA, LABORATÓRIO DE CONTROLE DE QUALIDADE DA LAMA) - CHI DIURNO. AF_04/2019</v>
          </cell>
          <cell r="C1573" t="str">
            <v>CHI</v>
          </cell>
          <cell r="D1573">
            <v>0</v>
          </cell>
          <cell r="E1573" t="str">
            <v>Custos Horários Produtivo e Improdutivo dos Equipamentos</v>
          </cell>
          <cell r="F1573" t="str">
            <v>SINAPI Jun/26</v>
          </cell>
        </row>
        <row r="1574">
          <cell r="A1574">
            <v>102816</v>
          </cell>
          <cell r="B1574" t="str">
            <v>CENTRAL DE LAMA BENTONÍTICA (DEPÓSITO DE BENTONITA, MISTURADOR DE ALTA TURBULÊNCIA, SILOS DE ARMAZENAMENTO DE LAMA E ÁGUA, LABORATÓRIO DE CONTROLE DE QUALIDADE DA LAMA) - CHP DIURNO. AF_04/2019</v>
          </cell>
          <cell r="C1574" t="str">
            <v>CHP</v>
          </cell>
          <cell r="D1574">
            <v>0</v>
          </cell>
          <cell r="E1574" t="str">
            <v>Custos Horários Produtivo e Improdutivo dos Equipamentos</v>
          </cell>
          <cell r="F1574" t="str">
            <v>SINAPI Jun/26</v>
          </cell>
        </row>
        <row r="1575">
          <cell r="A1575">
            <v>91534</v>
          </cell>
          <cell r="B1575" t="str">
            <v>COMPACTADOR DE SOLOS DE PERCUSSÃO (SOQUETE) COM MOTOR A GASOLINA 4 TEMPOS, POTÊNCIA 4 CV - CHI DIURNO. AF_08/2015</v>
          </cell>
          <cell r="C1575" t="str">
            <v>CHI</v>
          </cell>
          <cell r="D1575">
            <v>41.04</v>
          </cell>
          <cell r="E1575" t="str">
            <v>Custos Horários Produtivo e Improdutivo dos Equipamentos</v>
          </cell>
          <cell r="F1575" t="str">
            <v>SINAPI Jun/26</v>
          </cell>
        </row>
        <row r="1576">
          <cell r="A1576">
            <v>91533</v>
          </cell>
          <cell r="B1576" t="str">
            <v>COMPACTADOR DE SOLOS DE PERCUSSÃO (SOQUETE) COM MOTOR A GASOLINA 4 TEMPOS, POTÊNCIA 4 CV - CHP DIURNO. AF_08/2015</v>
          </cell>
          <cell r="C1576" t="str">
            <v>CHP</v>
          </cell>
          <cell r="D1576">
            <v>48.73</v>
          </cell>
          <cell r="E1576" t="str">
            <v>Custos Horários Produtivo e Improdutivo dos Equipamentos</v>
          </cell>
          <cell r="F1576" t="str">
            <v>SINAPI Jun/26</v>
          </cell>
        </row>
        <row r="1577">
          <cell r="A1577">
            <v>95265</v>
          </cell>
          <cell r="B1577" t="str">
            <v>COMPACTADOR DE SOLOS DE PERCUSÃO (SOQUETE) COM MOTOR A GASOLINA, POTÊNCIA 3 CV - CHI DIURNO. AF_09/2016</v>
          </cell>
          <cell r="C1577" t="str">
            <v>CHI</v>
          </cell>
          <cell r="D1577">
            <v>0.85</v>
          </cell>
          <cell r="E1577" t="str">
            <v>Custos Horários Produtivo e Improdutivo dos Equipamentos</v>
          </cell>
          <cell r="F1577" t="str">
            <v>SINAPI Jun/26</v>
          </cell>
        </row>
        <row r="1578">
          <cell r="A1578">
            <v>95264</v>
          </cell>
          <cell r="B1578" t="str">
            <v>COMPACTADOR DE SOLOS DE PERCUSÃO (SOQUETE) COM MOTOR A GASOLINA, POTÊNCIA 3 CV - CHP DIURNO. AF_09/2016</v>
          </cell>
          <cell r="C1578" t="str">
            <v>CHP</v>
          </cell>
          <cell r="D1578">
            <v>6.72</v>
          </cell>
          <cell r="E1578" t="str">
            <v>Custos Horários Produtivo e Improdutivo dos Equipamentos</v>
          </cell>
          <cell r="F1578" t="str">
            <v>SINAPI Jun/26</v>
          </cell>
        </row>
        <row r="1579">
          <cell r="A1579">
            <v>90973</v>
          </cell>
          <cell r="B1579" t="str">
            <v>COMPRESSOR DE AR REBOCAVEL, VAZÃO 250 PCM, PRESSAO DE TRABALHO 102 PSI, MOTOR A DIESEL POTÊNCIA 81 CV - CHI DIURNO. AF_06/2015</v>
          </cell>
          <cell r="C1579" t="str">
            <v>CHI</v>
          </cell>
          <cell r="D1579">
            <v>8.93</v>
          </cell>
          <cell r="E1579" t="str">
            <v>Custos Horários Produtivo e Improdutivo dos Equipamentos</v>
          </cell>
          <cell r="F1579" t="str">
            <v>SINAPI Jun/26</v>
          </cell>
        </row>
        <row r="1580">
          <cell r="A1580">
            <v>90972</v>
          </cell>
          <cell r="B1580" t="str">
            <v>COMPRESSOR DE AR REBOCAVEL, VAZÃO 250 PCM, PRESSAO DE TRABALHO 102 PSI, MOTOR A DIESEL POTÊNCIA 81 CV - CHP DIURNO. AF_06/2015</v>
          </cell>
          <cell r="C1580" t="str">
            <v>CHP</v>
          </cell>
          <cell r="D1580">
            <v>86.52</v>
          </cell>
          <cell r="E1580" t="str">
            <v>Custos Horários Produtivo e Improdutivo dos Equipamentos</v>
          </cell>
          <cell r="F1580" t="str">
            <v>SINAPI Jun/26</v>
          </cell>
        </row>
        <row r="1581">
          <cell r="A1581">
            <v>91001</v>
          </cell>
          <cell r="B1581" t="str">
            <v>COMPRESSOR DE AR REBOCAVEL, VAZÃO 400 PCM, PRESSAO DE TRABALHO 102 PSI, MOTOR A DIESEL POTÊNCIA 110 CV - CHI DIURNO. AF_06/2015</v>
          </cell>
          <cell r="C1581" t="str">
            <v>CHI</v>
          </cell>
          <cell r="D1581">
            <v>10.59</v>
          </cell>
          <cell r="E1581" t="str">
            <v>Custos Horários Produtivo e Improdutivo dos Equipamentos</v>
          </cell>
          <cell r="F1581" t="str">
            <v>SINAPI Jun/26</v>
          </cell>
        </row>
        <row r="1582">
          <cell r="A1582">
            <v>90999</v>
          </cell>
          <cell r="B1582" t="str">
            <v>COMPRESSOR DE AR REBOCAVEL, VAZÃO 400 PCM, PRESSAO DE TRABALHO 102 PSI, MOTOR A DIESEL POTÊNCIA 110 CV - CHP DIURNO. AF_06/2015</v>
          </cell>
          <cell r="C1582" t="str">
            <v>CHP</v>
          </cell>
          <cell r="D1582">
            <v>114.47</v>
          </cell>
          <cell r="E1582" t="str">
            <v>Custos Horários Produtivo e Improdutivo dos Equipamentos</v>
          </cell>
          <cell r="F1582" t="str">
            <v>SINAPI Jun/26</v>
          </cell>
        </row>
        <row r="1583">
          <cell r="A1583">
            <v>5954</v>
          </cell>
          <cell r="B1583" t="str">
            <v>COMPRESSOR DE AR REBOCÁVEL, VAZÃO 189 PCM, PRESSÃO EFETIVA DE TRABALHO 102 PSI, MOTOR DIESEL, POTÊNCIA 63 CV - CHI DIURNO. AF_06/2015</v>
          </cell>
          <cell r="C1583" t="str">
            <v>CHI</v>
          </cell>
          <cell r="D1583">
            <v>6.67</v>
          </cell>
          <cell r="E1583" t="str">
            <v>Custos Horários Produtivo e Improdutivo dos Equipamentos</v>
          </cell>
          <cell r="F1583" t="str">
            <v>SINAPI Jun/26</v>
          </cell>
        </row>
        <row r="1584">
          <cell r="A1584">
            <v>5953</v>
          </cell>
          <cell r="B1584" t="str">
            <v>COMPRESSOR DE AR REBOCÁVEL, VAZÃO 189 PCM, PRESSÃO EFETIVA DE TRABALHO 102 PSI, MOTOR DIESEL, POTÊNCIA 63 CV - CHP DIURNO. AF_06/2015</v>
          </cell>
          <cell r="C1584" t="str">
            <v>CHP</v>
          </cell>
          <cell r="D1584">
            <v>66.75</v>
          </cell>
          <cell r="E1584" t="str">
            <v>Custos Horários Produtivo e Improdutivo dos Equipamentos</v>
          </cell>
          <cell r="F1584" t="str">
            <v>SINAPI Jun/26</v>
          </cell>
        </row>
        <row r="1585">
          <cell r="A1585">
            <v>90982</v>
          </cell>
          <cell r="B1585" t="str">
            <v>COMPRESSOR DE AR REBOCÁVEL, VAZÃO 748 PCM, PRESSÃO EFETIVA DE TRABALHO 102 PSI, MOTOR DIESEL, POTÊNCIA 210 CV - CHI DIURNO. AF_06/2015</v>
          </cell>
          <cell r="C1585" t="str">
            <v>CHI</v>
          </cell>
          <cell r="D1585">
            <v>22.69</v>
          </cell>
          <cell r="E1585" t="str">
            <v>Custos Horários Produtivo e Improdutivo dos Equipamentos</v>
          </cell>
          <cell r="F1585" t="str">
            <v>SINAPI Jun/26</v>
          </cell>
        </row>
        <row r="1586">
          <cell r="A1586">
            <v>90979</v>
          </cell>
          <cell r="B1586" t="str">
            <v>COMPRESSOR DE AR REBOCÁVEL, VAZÃO 748 PCM, PRESSÃO EFETIVA DE TRABALHO 102 PSI, MOTOR DIESEL, POTÊNCIA 210 CV - CHP DIURNO. AF_06/2015</v>
          </cell>
          <cell r="C1586" t="str">
            <v>CHP</v>
          </cell>
          <cell r="D1586">
            <v>223.52</v>
          </cell>
          <cell r="E1586" t="str">
            <v>Custos Horários Produtivo e Improdutivo dos Equipamentos</v>
          </cell>
          <cell r="F1586" t="str">
            <v>SINAPI Jun/26</v>
          </cell>
        </row>
        <row r="1587">
          <cell r="A1587">
            <v>90965</v>
          </cell>
          <cell r="B1587" t="str">
            <v>COMPRESSOR DE AR REBOCÁVEL, VAZÃO 89 PCM, PRESSÃO EFETIVA DE TRABALHO 102 PSI, MOTOR DIESEL, POTÊNCIA 20 CV - CHI DIURNO. AF_06/2015</v>
          </cell>
          <cell r="C1587" t="str">
            <v>CHI</v>
          </cell>
          <cell r="D1587">
            <v>8.9</v>
          </cell>
          <cell r="E1587" t="str">
            <v>Custos Horários Produtivo e Improdutivo dos Equipamentos</v>
          </cell>
          <cell r="F1587" t="str">
            <v>SINAPI Jun/26</v>
          </cell>
        </row>
        <row r="1588">
          <cell r="A1588">
            <v>90964</v>
          </cell>
          <cell r="B1588" t="str">
            <v>COMPRESSOR DE AR REBOCÁVEL, VAZÃO 89 PCM, PRESSÃO EFETIVA DE TRABALHO 102 PSI, MOTOR DIESEL, POTÊNCIA 20 CV - CHP DIURNO. AF_06/2015</v>
          </cell>
          <cell r="C1588" t="str">
            <v>CHP</v>
          </cell>
          <cell r="D1588">
            <v>34.659999999999997</v>
          </cell>
          <cell r="E1588" t="str">
            <v>Custos Horários Produtivo e Improdutivo dos Equipamentos</v>
          </cell>
          <cell r="F1588" t="str">
            <v>SINAPI Jun/26</v>
          </cell>
        </row>
        <row r="1589">
          <cell r="A1589">
            <v>102970</v>
          </cell>
          <cell r="B1589" t="str">
            <v>COMPRESSOR DE AR, VAZAO DE 10 PCM, RESERVATORIO 100 L, PRESSAO DE TRABALHO ENTRE 6,9 E 9,7 BAR POTENCIA 2 HP, TENSAO 110/220 V - CHI DIURNO. AF_05/2023</v>
          </cell>
          <cell r="C1589" t="str">
            <v>CHI</v>
          </cell>
          <cell r="D1589">
            <v>0.2</v>
          </cell>
          <cell r="E1589" t="str">
            <v>Custos Horários Produtivo e Improdutivo dos Equipamentos</v>
          </cell>
          <cell r="F1589" t="str">
            <v>SINAPI Jun/26</v>
          </cell>
        </row>
        <row r="1590">
          <cell r="A1590">
            <v>102971</v>
          </cell>
          <cell r="B1590" t="str">
            <v>COMPRESSOR DE AR, VAZAO DE 10 PCM, RESERVATORIO 100 L, PRESSAO DE TRABALHO ENTRE 6,9 E 9,7 BAR, POTENCIA 2 HP, TENSAO 110/220 V - CHP DIURNO. AF_05/2023</v>
          </cell>
          <cell r="C1590" t="str">
            <v>CHP</v>
          </cell>
          <cell r="D1590">
            <v>0.48</v>
          </cell>
          <cell r="E1590" t="str">
            <v>Custos Horários Produtivo e Improdutivo dos Equipamentos</v>
          </cell>
          <cell r="F1590" t="str">
            <v>SINAPI Jun/26</v>
          </cell>
        </row>
        <row r="1591">
          <cell r="A1591">
            <v>102822</v>
          </cell>
          <cell r="B1591" t="str">
            <v>CONJUNTO CILINDRO E BOMBA HIDRÁULICA PARA PROTENSÃO DE MONOBARRAS PARA TIRANTES, ESFORÇO MÁXIMO DE 30 TONELADAS - CHI DIURNO. AF_05/2023</v>
          </cell>
          <cell r="C1591" t="str">
            <v>CHI</v>
          </cell>
          <cell r="D1591">
            <v>0</v>
          </cell>
          <cell r="E1591" t="str">
            <v>Custos Horários Produtivo e Improdutivo dos Equipamentos</v>
          </cell>
          <cell r="F1591" t="str">
            <v>SINAPI Jun/26</v>
          </cell>
        </row>
        <row r="1592">
          <cell r="A1592">
            <v>102821</v>
          </cell>
          <cell r="B1592" t="str">
            <v>CONJUNTO CILINDRO E BOMBA HIDRÁULICA PARA PROTENSÃO DE MONOBARRAS PARA TIRANTES, ESFORÇO MÁXIMO DE 30 TONELADAS - CHP DIURNO. AF_05/2023</v>
          </cell>
          <cell r="C1592" t="str">
            <v>CHP</v>
          </cell>
          <cell r="D1592">
            <v>0</v>
          </cell>
          <cell r="E1592" t="str">
            <v>Custos Horários Produtivo e Improdutivo dos Equipamentos</v>
          </cell>
          <cell r="F1592" t="str">
            <v>SINAPI Jun/26</v>
          </cell>
        </row>
        <row r="1593">
          <cell r="A1593">
            <v>102828</v>
          </cell>
          <cell r="B1593" t="str">
            <v>CONJUNTO MACACO E BOMBA HIDRÁULICA PARA PROTENSAO DE CORDOALHAS, ESFORÇO MAXIMO DE 115 TONELADAS - CHI DIURNO. AF_05/2023</v>
          </cell>
          <cell r="C1593" t="str">
            <v>CHI</v>
          </cell>
          <cell r="D1593">
            <v>0</v>
          </cell>
          <cell r="E1593" t="str">
            <v>Custos Horários Produtivo e Improdutivo dos Equipamentos</v>
          </cell>
          <cell r="F1593" t="str">
            <v>SINAPI Jun/26</v>
          </cell>
        </row>
        <row r="1594">
          <cell r="A1594">
            <v>102827</v>
          </cell>
          <cell r="B1594" t="str">
            <v>CONJUNTO MACACO E BOMBA HIDRÁULICA PARA PROTENSAO DE CORDOALHAS, ESFORÇO MAXIMO DE 115 TONELADAS - CHP DIURNO. AF_05/2023</v>
          </cell>
          <cell r="C1594" t="str">
            <v>CHP</v>
          </cell>
          <cell r="D1594">
            <v>0</v>
          </cell>
          <cell r="E1594" t="str">
            <v>Custos Horários Produtivo e Improdutivo dos Equipamentos</v>
          </cell>
          <cell r="F1594" t="str">
            <v>SINAPI Jun/26</v>
          </cell>
        </row>
        <row r="1595">
          <cell r="A1595">
            <v>103939</v>
          </cell>
          <cell r="B1595" t="str">
            <v>CONJUNTO MACACO HIDRÁULICO E CENTRAL DE BOMBEAMENTO MOTORIZADO 1,8 KW PARA PROTENSÃO DE MONOCABOS PARA CONCRETO PROTENDIDO, ESFORÇO MÁXIMO DE 20 TONELADAS - CHI DIURNO. AF_05/2022</v>
          </cell>
          <cell r="C1595" t="str">
            <v>CHI</v>
          </cell>
          <cell r="D1595">
            <v>0</v>
          </cell>
          <cell r="E1595" t="str">
            <v>Custos Horários Produtivo e Improdutivo dos Equipamentos</v>
          </cell>
          <cell r="F1595" t="str">
            <v>SINAPI Jun/26</v>
          </cell>
        </row>
        <row r="1596">
          <cell r="A1596">
            <v>103938</v>
          </cell>
          <cell r="B1596" t="str">
            <v>CONJUNTO MACACO HIDRÁULICO E CENTRAL DE BOMBEAMENTO MOTORIZADO 1,8 KW PARA PROTENSÃO DE MONOCABOS PARA CONCRETO PROTENDIDO, ESFORÇO MÁXIMO DE 20 TONELADAS - CHP DIURNO. AF_05/2022</v>
          </cell>
          <cell r="C1596" t="str">
            <v>CHP</v>
          </cell>
          <cell r="D1596">
            <v>0</v>
          </cell>
          <cell r="E1596" t="str">
            <v>Custos Horários Produtivo e Improdutivo dos Equipamentos</v>
          </cell>
          <cell r="F1596" t="str">
            <v>SINAPI Jun/26</v>
          </cell>
        </row>
        <row r="1597">
          <cell r="A1597">
            <v>103945</v>
          </cell>
          <cell r="B1597" t="str">
            <v>CONJUNTO MACACO HIDRÁULICO E CENTRAL DE BOMBEAMENTO MOTORIZADO 1,8 KW PARA PROTENSÃO DE MONOCABOS PARA CONCRETO PROTENDIDO, ESFORÇO MÁXIMO DE 30 TONELADAS - CHI DIURNO. AF_05/2022</v>
          </cell>
          <cell r="C1597" t="str">
            <v>CHI</v>
          </cell>
          <cell r="D1597">
            <v>0</v>
          </cell>
          <cell r="E1597" t="str">
            <v>Custos Horários Produtivo e Improdutivo dos Equipamentos</v>
          </cell>
          <cell r="F1597" t="str">
            <v>SINAPI Jun/26</v>
          </cell>
        </row>
        <row r="1598">
          <cell r="A1598">
            <v>103944</v>
          </cell>
          <cell r="B1598" t="str">
            <v>CONJUNTO MACACO HIDRÁULICO E CENTRAL DE BOMBEAMENTO MOTORIZADO 1,8 KW PARA PROTENSÃO DE MONOCABOS PARA CONCRETO PROTENDIDO, ESFORÇO MÁXIMO DE 30 TONELADAS - CHP DIURNO. AF_05/2022</v>
          </cell>
          <cell r="C1598" t="str">
            <v>CHP</v>
          </cell>
          <cell r="D1598">
            <v>0</v>
          </cell>
          <cell r="E1598" t="str">
            <v>Custos Horários Produtivo e Improdutivo dos Equipamentos</v>
          </cell>
          <cell r="F1598" t="str">
            <v>SINAPI Jun/26</v>
          </cell>
        </row>
        <row r="1599">
          <cell r="A1599">
            <v>106416</v>
          </cell>
          <cell r="B1599" t="str">
            <v>CORTADEIRA HIDRÁULICA DE VERGALHÃO, PARA AÇO DE DIÂMETRO ATÉ 50 MM, MOTOR ELÉTRICO TRIFÁSICO, POTÊNCIA DE 5,5 HP A 7,5 HP - CHI DIURNO. AF_12/2025</v>
          </cell>
          <cell r="C1599" t="str">
            <v>CHI</v>
          </cell>
          <cell r="D1599">
            <v>11.97</v>
          </cell>
          <cell r="E1599" t="str">
            <v>Custos Horários Produtivo e Improdutivo dos Equipamentos</v>
          </cell>
          <cell r="F1599" t="str">
            <v>SINAPI Jun/26</v>
          </cell>
        </row>
        <row r="1600">
          <cell r="A1600">
            <v>106414</v>
          </cell>
          <cell r="B1600" t="str">
            <v>CORTADEIRA HIDRÁULICA DE VERGALHÃO, PARA AÇO DE DIÂMETRO ATÉ 50 MM, MOTOR ELÉTRICO TRIFÁSICO, POTÊNCIA DE 5,5 HP A 7,5 HP - CHP DIURNO. AF_12/2025</v>
          </cell>
          <cell r="C1600" t="str">
            <v>CHP</v>
          </cell>
          <cell r="D1600">
            <v>22.4</v>
          </cell>
          <cell r="E1600" t="str">
            <v>Custos Horários Produtivo e Improdutivo dos Equipamentos</v>
          </cell>
          <cell r="F1600" t="str">
            <v>SINAPI Jun/26</v>
          </cell>
        </row>
        <row r="1601">
          <cell r="A1601">
            <v>91285</v>
          </cell>
          <cell r="B1601" t="str">
            <v>CORTADORA DE PISO COM MOTOR 4 TEMPOS A GASOLINA, POTÊNCIA DE 13 HP, COM DISCO DE CORTE DIAMANTADO SEGMENTADO PARA CONCRETO, DIÂMETRO DE 350 MM, FURO DE 1" (14 X 1") - CHI DIURNO. AF_08/2015</v>
          </cell>
          <cell r="C1601" t="str">
            <v>CHI</v>
          </cell>
          <cell r="D1601">
            <v>0.47</v>
          </cell>
          <cell r="E1601" t="str">
            <v>Custos Horários Produtivo e Improdutivo dos Equipamentos</v>
          </cell>
          <cell r="F1601" t="str">
            <v>SINAPI Jun/26</v>
          </cell>
        </row>
        <row r="1602">
          <cell r="A1602">
            <v>91283</v>
          </cell>
          <cell r="B1602" t="str">
            <v>CORTADORA DE PISO COM MOTOR 4 TEMPOS A GASOLINA, POTÊNCIA DE 13 HP, COM DISCO DE CORTE DIAMANTADO SEGMENTADO PARA CONCRETO, DIÂMETRO DE 350 MM, FURO DE 1" (14 X 1") - CHP DIURNO. AF_08/2015</v>
          </cell>
          <cell r="C1602" t="str">
            <v>CHP</v>
          </cell>
          <cell r="D1602">
            <v>10.33</v>
          </cell>
          <cell r="E1602" t="str">
            <v>Custos Horários Produtivo e Improdutivo dos Equipamentos</v>
          </cell>
          <cell r="F1602" t="str">
            <v>SINAPI Jun/26</v>
          </cell>
        </row>
        <row r="1603">
          <cell r="A1603">
            <v>95283</v>
          </cell>
          <cell r="B1603" t="str">
            <v>DESEMPENADEIRA DE CONCRETO, PESO DE 78 KG, 4 PÁS, MOTOR A GASOLINA, POTÊNCIA 5,5 HP - CHI DIURNO. AF_05/2023</v>
          </cell>
          <cell r="C1603" t="str">
            <v>CHI</v>
          </cell>
          <cell r="D1603">
            <v>0.78</v>
          </cell>
          <cell r="E1603" t="str">
            <v>Custos Horários Produtivo e Improdutivo dos Equipamentos</v>
          </cell>
          <cell r="F1603" t="str">
            <v>SINAPI Jun/26</v>
          </cell>
        </row>
        <row r="1604">
          <cell r="A1604">
            <v>95282</v>
          </cell>
          <cell r="B1604" t="str">
            <v>DESEMPENADEIRA DE CONCRETO, PESO DE 78 KG, 4 PÁS, MOTOR A GASOLINA, POTÊNCIA 5,5 HP - CHP DIURNO. AF_05/2023</v>
          </cell>
          <cell r="C1604" t="str">
            <v>CHP</v>
          </cell>
          <cell r="D1604">
            <v>10.72</v>
          </cell>
          <cell r="E1604" t="str">
            <v>Custos Horários Produtivo e Improdutivo dos Equipamentos</v>
          </cell>
          <cell r="F1604" t="str">
            <v>SINAPI Jun/26</v>
          </cell>
        </row>
        <row r="1605">
          <cell r="A1605">
            <v>95128</v>
          </cell>
          <cell r="B1605" t="str">
            <v>DISTRIBUIDOR DE AGREGADOS AUTOPROPELIDO, CAP 3 M3, A DIESEL, POTÊNCIA 176CV - CHI DIURNO. AF_07/2016</v>
          </cell>
          <cell r="C1605" t="str">
            <v>CHI</v>
          </cell>
          <cell r="D1605">
            <v>66.56</v>
          </cell>
          <cell r="E1605" t="str">
            <v>Custos Horários Produtivo e Improdutivo dos Equipamentos</v>
          </cell>
          <cell r="F1605" t="str">
            <v>SINAPI Jun/26</v>
          </cell>
        </row>
        <row r="1606">
          <cell r="A1606">
            <v>95127</v>
          </cell>
          <cell r="B1606" t="str">
            <v>DISTRIBUIDOR DE AGREGADOS AUTOPROPELIDO, CAP 3 M3, A DIESEL, POTÊNCIA 176CV - CHP DIURNO. AF_07/2016</v>
          </cell>
          <cell r="C1606" t="str">
            <v>CHP</v>
          </cell>
          <cell r="D1606">
            <v>255.88</v>
          </cell>
          <cell r="E1606" t="str">
            <v>Custos Horários Produtivo e Improdutivo dos Equipamentos</v>
          </cell>
          <cell r="F1606" t="str">
            <v>SINAPI Jun/26</v>
          </cell>
        </row>
        <row r="1607">
          <cell r="A1607">
            <v>92044</v>
          </cell>
          <cell r="B1607" t="str">
            <v>DISTRIBUIDOR DE AGREGADOS REBOCAVEL, CAPACIDADE 1,9 M³, LARGURA DE TRABALHO 3,66 M - CHI DIURNO. AF_11/2015</v>
          </cell>
          <cell r="C1607" t="str">
            <v>CHI</v>
          </cell>
          <cell r="D1607">
            <v>8.8699999999999992</v>
          </cell>
          <cell r="E1607" t="str">
            <v>Custos Horários Produtivo e Improdutivo dos Equipamentos</v>
          </cell>
          <cell r="F1607" t="str">
            <v>SINAPI Jun/26</v>
          </cell>
        </row>
        <row r="1608">
          <cell r="A1608">
            <v>92043</v>
          </cell>
          <cell r="B1608" t="str">
            <v>DISTRIBUIDOR DE AGREGADOS REBOCAVEL, CAPACIDADE 1,9 M³, LARGURA DE TRABALHO 3,66 M - CHP DIURNO. AF_11/2015</v>
          </cell>
          <cell r="C1608" t="str">
            <v>CHP</v>
          </cell>
          <cell r="D1608">
            <v>15</v>
          </cell>
          <cell r="E1608" t="str">
            <v>Custos Horários Produtivo e Improdutivo dos Equipamentos</v>
          </cell>
          <cell r="F1608" t="str">
            <v>SINAPI Jun/26</v>
          </cell>
        </row>
        <row r="1609">
          <cell r="A1609">
            <v>106417</v>
          </cell>
          <cell r="B1609" t="str">
            <v>DOBRADEIRA ELETROMECÂNICA DE VERGALHÃO, PARA AÇO DE DIÂMETRO ATÉ 1 1/2", MOTOR ELÉTRICO TRIFÁSICO, POTÊNCIA DE 3 HP ATÉ 5 HP- CHI DIURNO. AF_12/2025</v>
          </cell>
          <cell r="C1609" t="str">
            <v>CHI</v>
          </cell>
          <cell r="D1609">
            <v>6.81</v>
          </cell>
          <cell r="E1609" t="str">
            <v>Custos Horários Produtivo e Improdutivo dos Equipamentos</v>
          </cell>
          <cell r="F1609" t="str">
            <v>SINAPI Jun/26</v>
          </cell>
        </row>
        <row r="1610">
          <cell r="A1610">
            <v>106415</v>
          </cell>
          <cell r="B1610" t="str">
            <v>DOBRADEIRA ELETROMECÂNICA DE VERGALHÃO, PARA AÇO DE DIÂMETRO ATÉ 1 1/2", MOTOR ELÉTRICO TRIFÁSICO, POTÊNCIA DE 3 HP ATÉ 5 HP- CHP DIURNO. AF_12/2025</v>
          </cell>
          <cell r="C1610" t="str">
            <v>CHP</v>
          </cell>
          <cell r="D1610">
            <v>14.22</v>
          </cell>
          <cell r="E1610" t="str">
            <v>Custos Horários Produtivo e Improdutivo dos Equipamentos</v>
          </cell>
          <cell r="F1610" t="str">
            <v>SINAPI Jun/26</v>
          </cell>
        </row>
        <row r="1611">
          <cell r="A1611">
            <v>102834</v>
          </cell>
          <cell r="B1611" t="str">
            <v>DOBRADEIRA TDC, ESPESSURA 1,5MM - CHI DIURNO. AF_05/2023</v>
          </cell>
          <cell r="C1611" t="str">
            <v>CHI</v>
          </cell>
          <cell r="D1611">
            <v>0</v>
          </cell>
          <cell r="E1611" t="str">
            <v>Custos Horários Produtivo e Improdutivo dos Equipamentos</v>
          </cell>
          <cell r="F1611" t="str">
            <v>SINAPI Jun/26</v>
          </cell>
        </row>
        <row r="1612">
          <cell r="A1612">
            <v>102833</v>
          </cell>
          <cell r="B1612" t="str">
            <v>DOBRADEIRA TDC, ESPESSURA 1,5MM - CHP DIURNO. AF_05/2023</v>
          </cell>
          <cell r="C1612" t="str">
            <v>CHP</v>
          </cell>
          <cell r="D1612">
            <v>0</v>
          </cell>
          <cell r="E1612" t="str">
            <v>Custos Horários Produtivo e Improdutivo dos Equipamentos</v>
          </cell>
          <cell r="F1612" t="str">
            <v>SINAPI Jun/26</v>
          </cell>
        </row>
        <row r="1613">
          <cell r="A1613">
            <v>92119</v>
          </cell>
          <cell r="B1613" t="str">
            <v>DOSADOR DE AREIA, CAPACIDADE DE 26 LITROS - CHI DIURNO. AF_05/2023</v>
          </cell>
          <cell r="C1613" t="str">
            <v>CHI</v>
          </cell>
          <cell r="D1613">
            <v>0.28999999999999998</v>
          </cell>
          <cell r="E1613" t="str">
            <v>Custos Horários Produtivo e Improdutivo dos Equipamentos</v>
          </cell>
          <cell r="F1613" t="str">
            <v>SINAPI Jun/26</v>
          </cell>
        </row>
        <row r="1614">
          <cell r="A1614">
            <v>92118</v>
          </cell>
          <cell r="B1614" t="str">
            <v>DOSADOR DE AREIA, CAPACIDADE DE 26 LITROS - CHP DIURNO. AF_05/2023</v>
          </cell>
          <cell r="C1614" t="str">
            <v>CHP</v>
          </cell>
          <cell r="D1614">
            <v>0.46</v>
          </cell>
          <cell r="E1614" t="str">
            <v>Custos Horários Produtivo e Improdutivo dos Equipamentos</v>
          </cell>
          <cell r="F1614" t="str">
            <v>SINAPI Jun/26</v>
          </cell>
        </row>
        <row r="1615">
          <cell r="A1615">
            <v>102917</v>
          </cell>
          <cell r="B1615" t="str">
            <v>ENCERADEIRA INDUSTRIAL, 400 MM, 220V, 1 HP - CHI DIURNO. AF_05/2023</v>
          </cell>
          <cell r="C1615" t="str">
            <v>CHI</v>
          </cell>
          <cell r="D1615">
            <v>0</v>
          </cell>
          <cell r="E1615" t="str">
            <v>Custos Horários Produtivo e Improdutivo dos Equipamentos</v>
          </cell>
          <cell r="F1615" t="str">
            <v>SINAPI Jun/26</v>
          </cell>
        </row>
        <row r="1616">
          <cell r="A1616">
            <v>102916</v>
          </cell>
          <cell r="B1616" t="str">
            <v>ENCERADEIRA INDUSTRIAL, 400 MM, 220V, 1 HP - CHP DIURNO. AF_05/2023</v>
          </cell>
          <cell r="C1616" t="str">
            <v>CHP</v>
          </cell>
          <cell r="D1616">
            <v>0</v>
          </cell>
          <cell r="E1616" t="str">
            <v>Custos Horários Produtivo e Improdutivo dos Equipamentos</v>
          </cell>
          <cell r="F1616" t="str">
            <v>SINAPI Jun/26</v>
          </cell>
        </row>
        <row r="1617">
          <cell r="A1617">
            <v>95721</v>
          </cell>
          <cell r="B1617" t="str">
            <v>ESCAVADEIRA HIDRAULICA SOBRE ESTEIRA, EQUIPADA COM CLAMSHELL, COM CAPACIDADE DA CAÇAMBA ENTRE 1,20 E 1,50 M3, PESO OPERACIONAL ENTRE 20,00 E 22,00 TON, POTENCIA LIQUIDA ENTRE 150 E 160 HP - CHI DIURNO. AF_11/2016</v>
          </cell>
          <cell r="C1617" t="str">
            <v>CHI</v>
          </cell>
          <cell r="D1617">
            <v>131.11000000000001</v>
          </cell>
          <cell r="E1617" t="str">
            <v>Custos Horários Produtivo e Improdutivo dos Equipamentos</v>
          </cell>
          <cell r="F1617" t="str">
            <v>SINAPI Jun/26</v>
          </cell>
        </row>
        <row r="1618">
          <cell r="A1618">
            <v>95720</v>
          </cell>
          <cell r="B1618" t="str">
            <v>ESCAVADEIRA HIDRAULICA SOBRE ESTEIRA, EQUIPADA COM CLAMSHELL, COM CAPACIDADE DA CAÇAMBA ENTRE 1,20 E 1,50 M3, PESO OPERACIONAL ENTRE 20,00 E 22,00 TON, POTENCIA LIQUIDA ENTRE 150 E 160 HP - CHP DIURNO. AF_11/2016</v>
          </cell>
          <cell r="C1618" t="str">
            <v>CHP</v>
          </cell>
          <cell r="D1618">
            <v>315.55</v>
          </cell>
          <cell r="E1618" t="str">
            <v>Custos Horários Produtivo e Improdutivo dos Equipamentos</v>
          </cell>
          <cell r="F1618" t="str">
            <v>SINAPI Jun/26</v>
          </cell>
        </row>
        <row r="1619">
          <cell r="A1619">
            <v>104717</v>
          </cell>
          <cell r="B1619" t="str">
            <v>ESCAVADEIRA HIDRÁULICA DE BRAÇO LONGO (LONGO ALCANCE) SOBRE ESTEIRAS, CAÇAMBA 0,52 M3, PESO OPERACIONAL 24 T, POTÊNCIA LÍQUIDA 155 HP - CHI DIURNO. AF_06/2023</v>
          </cell>
          <cell r="C1619" t="str">
            <v>CHI</v>
          </cell>
          <cell r="D1619">
            <v>126.1</v>
          </cell>
          <cell r="E1619" t="str">
            <v>Custos Horários Produtivo e Improdutivo dos Equipamentos</v>
          </cell>
          <cell r="F1619" t="str">
            <v>SINAPI Jun/26</v>
          </cell>
        </row>
        <row r="1620">
          <cell r="A1620">
            <v>104716</v>
          </cell>
          <cell r="B1620" t="str">
            <v>ESCAVADEIRA HIDRÁULICA DE BRAÇO LONGO (LONGO ALCANCE) SOBRE ESTEIRAS, CAÇAMBA 0,52 M3, PESO OPERACIONAL 24 T, POTÊNCIA LÍQUIDA 155 HP - CHP DIURNO. AF_06/2023</v>
          </cell>
          <cell r="C1620" t="str">
            <v>CHP</v>
          </cell>
          <cell r="D1620">
            <v>305.58</v>
          </cell>
          <cell r="E1620" t="str">
            <v>Custos Horários Produtivo e Improdutivo dos Equipamentos</v>
          </cell>
          <cell r="F1620" t="str">
            <v>SINAPI Jun/26</v>
          </cell>
        </row>
        <row r="1621">
          <cell r="A1621">
            <v>106399</v>
          </cell>
          <cell r="B1621" t="str">
            <v>ESCAVADEIRA HIDRÁULICA SOBRE ESTEIRA, PESO OPERACIONAL 21,00 T, POTÊNCIA NOMINAL 155 HP, COM MARTELO VIBRATÓRIO HIDRÁULICO *1200 A 2200* KG - CHI DIURNO. AF_11/2025</v>
          </cell>
          <cell r="C1621" t="str">
            <v>CHI</v>
          </cell>
          <cell r="D1621">
            <v>0</v>
          </cell>
          <cell r="E1621" t="str">
            <v>Custos Horários Produtivo e Improdutivo dos Equipamentos</v>
          </cell>
          <cell r="F1621" t="str">
            <v>SINAPI Jun/26</v>
          </cell>
        </row>
        <row r="1622">
          <cell r="A1622">
            <v>106398</v>
          </cell>
          <cell r="B1622" t="str">
            <v>ESCAVADEIRA HIDRÁULICA SOBRE ESTEIRA, PESO OPERACIONAL 21,00 T, POTÊNCIA NOMINAL 155 HP, COM MARTELO VIBRATÓRIO HIDRÁULICO *1200 A 2200* KG - CHP DIURNO. AF_11/2025</v>
          </cell>
          <cell r="C1622" t="str">
            <v>CHP</v>
          </cell>
          <cell r="D1622">
            <v>0</v>
          </cell>
          <cell r="E1622" t="str">
            <v>Custos Horários Produtivo e Improdutivo dos Equipamentos</v>
          </cell>
          <cell r="F1622" t="str">
            <v>SINAPI Jun/26</v>
          </cell>
        </row>
        <row r="1623">
          <cell r="A1623">
            <v>106405</v>
          </cell>
          <cell r="B1623" t="str">
            <v>ESCAVADEIRA HIDRÁULICA SOBRE ESTEIRA, PESO OPERACIONAL 21,00 T, POTÊNCIA NOMINAL 155 HP, COM TORRE DE CRAVAÇÃO PARA EXECUÇÃO DE GEODRENO VERTICAL, LANÇA DE 32 M, PARA DRENO FIBROQUÍMICO DE LARGURA PADRÃO (100 MM) - CHI DIURNO. AF_12/2025</v>
          </cell>
          <cell r="C1623" t="str">
            <v>CHI</v>
          </cell>
          <cell r="D1623">
            <v>0</v>
          </cell>
          <cell r="E1623" t="str">
            <v>Custos Horários Produtivo e Improdutivo dos Equipamentos</v>
          </cell>
          <cell r="F1623" t="str">
            <v>SINAPI Jun/26</v>
          </cell>
        </row>
        <row r="1624">
          <cell r="A1624">
            <v>106404</v>
          </cell>
          <cell r="B1624" t="str">
            <v>ESCAVADEIRA HIDRÁULICA SOBRE ESTEIRA, PESO OPERACIONAL 21,00 T, POTÊNCIA NOMINAL 155 HP, COM TORRE DE CRAVAÇÃO PARA EXECUÇÃO DE GEODRENO VERTICAL, LANÇA DE 32 M, PARA DRENO FIBROQUÍMICO DE LARGURA PADRÃO (100 MM)- CHP DIURNO. AF_12/2025</v>
          </cell>
          <cell r="C1624" t="str">
            <v>CHP</v>
          </cell>
          <cell r="D1624">
            <v>0</v>
          </cell>
          <cell r="E1624" t="str">
            <v>Custos Horários Produtivo e Improdutivo dos Equipamentos</v>
          </cell>
          <cell r="F1624" t="str">
            <v>SINAPI Jun/26</v>
          </cell>
        </row>
        <row r="1625">
          <cell r="A1625">
            <v>102899</v>
          </cell>
          <cell r="B1625" t="str">
            <v>ESCAVADEIRA HIDRÁULICA SOBRE ESTEIRA, PESO OPERACIONAL ENTRE 22,00 E 23,50 T, POTÊNCIA NOMINAL 139 HP, COM MARTELO ROMPEDOR HIDRÁULICO 1700 KG - CHI DIURNO. AF_04/2019</v>
          </cell>
          <cell r="C1625" t="str">
            <v>CHI</v>
          </cell>
          <cell r="D1625">
            <v>0</v>
          </cell>
          <cell r="E1625" t="str">
            <v>Custos Horários Produtivo e Improdutivo dos Equipamentos</v>
          </cell>
          <cell r="F1625" t="str">
            <v>SINAPI Jun/26</v>
          </cell>
        </row>
        <row r="1626">
          <cell r="A1626">
            <v>102898</v>
          </cell>
          <cell r="B1626" t="str">
            <v>ESCAVADEIRA HIDRÁULICA SOBRE ESTEIRA, PESO OPERACIONAL ENTRE 22,00 E 23,50 T, POTÊNCIA NOMINAL 139 HP, COM MARTELO ROMPEDOR HIDRÁULICO 1700 KG - CHP DIURNO. AF_04/2019</v>
          </cell>
          <cell r="C1626" t="str">
            <v>CHP</v>
          </cell>
          <cell r="D1626">
            <v>0</v>
          </cell>
          <cell r="E1626" t="str">
            <v>Custos Horários Produtivo e Improdutivo dos Equipamentos</v>
          </cell>
          <cell r="F1626" t="str">
            <v>SINAPI Jun/26</v>
          </cell>
        </row>
        <row r="1627">
          <cell r="A1627">
            <v>5632</v>
          </cell>
          <cell r="B1627" t="str">
            <v>ESCAVADEIRA HIDRÁULICA SOBRE ESTEIRAS, CAÇAMBA 0,80 M3, PESO OPERACIONAL 17 T, POTENCIA BRUTA 111 HP - CHI DIURNO. AF_06/2014</v>
          </cell>
          <cell r="C1627" t="str">
            <v>CHI</v>
          </cell>
          <cell r="D1627">
            <v>107.96</v>
          </cell>
          <cell r="E1627" t="str">
            <v>Custos Horários Produtivo e Improdutivo dos Equipamentos</v>
          </cell>
          <cell r="F1627" t="str">
            <v>SINAPI Jun/26</v>
          </cell>
        </row>
        <row r="1628">
          <cell r="A1628">
            <v>5631</v>
          </cell>
          <cell r="B1628" t="str">
            <v>ESCAVADEIRA HIDRÁULICA SOBRE ESTEIRAS, CAÇAMBA 0,80 M3, PESO OPERACIONAL 17 T, POTENCIA BRUTA 111 HP - CHP DIURNO. AF_06/2014</v>
          </cell>
          <cell r="C1628" t="str">
            <v>CHP</v>
          </cell>
          <cell r="D1628">
            <v>240.58</v>
          </cell>
          <cell r="E1628" t="str">
            <v>Custos Horários Produtivo e Improdutivo dos Equipamentos</v>
          </cell>
          <cell r="F1628" t="str">
            <v>SINAPI Jun/26</v>
          </cell>
        </row>
        <row r="1629">
          <cell r="A1629">
            <v>88908</v>
          </cell>
          <cell r="B1629" t="str">
            <v>ESCAVADEIRA HIDRÁULICA SOBRE ESTEIRAS, CAÇAMBA 1,20 M3, PESO OPERACIONAL 21 T, POTÊNCIA BRUTA 155 HP - CHI DIURNO. AF_06/2014</v>
          </cell>
          <cell r="C1629" t="str">
            <v>CHI</v>
          </cell>
          <cell r="D1629">
            <v>115.87</v>
          </cell>
          <cell r="E1629" t="str">
            <v>Custos Horários Produtivo e Improdutivo dos Equipamentos</v>
          </cell>
          <cell r="F1629" t="str">
            <v>SINAPI Jun/26</v>
          </cell>
        </row>
        <row r="1630">
          <cell r="A1630">
            <v>88907</v>
          </cell>
          <cell r="B1630" t="str">
            <v>ESCAVADEIRA HIDRÁULICA SOBRE ESTEIRAS, CAÇAMBA 1,20 M3, PESO OPERACIONAL 21 T, POTÊNCIA BRUTA 155 HP - CHP DIURNO. AF_06/2014</v>
          </cell>
          <cell r="C1630" t="str">
            <v>CHP</v>
          </cell>
          <cell r="D1630">
            <v>285.24</v>
          </cell>
          <cell r="E1630" t="str">
            <v>Custos Horários Produtivo e Improdutivo dos Equipamentos</v>
          </cell>
          <cell r="F1630" t="str">
            <v>SINAPI Jun/26</v>
          </cell>
        </row>
        <row r="1631">
          <cell r="A1631">
            <v>5911</v>
          </cell>
          <cell r="B1631" t="str">
            <v>ESPARGIDOR DE ASFALTO PRESSURIZADO COM TANQUE DE 2500 L, REBOCÁVEL COM MOTOR A GASOLINA POTÊNCIA 3,4 HP - CHI DIURNO. AF_07/2014</v>
          </cell>
          <cell r="C1631" t="str">
            <v>CHI</v>
          </cell>
          <cell r="D1631">
            <v>37.85</v>
          </cell>
          <cell r="E1631" t="str">
            <v>Custos Horários Produtivo e Improdutivo dos Equipamentos</v>
          </cell>
          <cell r="F1631" t="str">
            <v>SINAPI Jun/26</v>
          </cell>
        </row>
        <row r="1632">
          <cell r="A1632">
            <v>5909</v>
          </cell>
          <cell r="B1632" t="str">
            <v>ESPARGIDOR DE ASFALTO PRESSURIZADO COM TANQUE DE 2500 L, REBOCÁVEL COM MOTOR A GASOLINA POTÊNCIA 3,4 HP - CHP DIURNO. AF_07/2014</v>
          </cell>
          <cell r="C1632" t="str">
            <v>CHP</v>
          </cell>
          <cell r="D1632">
            <v>46.22</v>
          </cell>
          <cell r="E1632" t="str">
            <v>Custos Horários Produtivo e Improdutivo dos Equipamentos</v>
          </cell>
          <cell r="F1632" t="str">
            <v>SINAPI Jun/26</v>
          </cell>
        </row>
        <row r="1633">
          <cell r="A1633">
            <v>91486</v>
          </cell>
          <cell r="B1633" t="str">
            <v>ESPARGIDOR DE ASFALTO PRESSURIZADO, TANQUE 6 M3 COM ISOLAÇÃO TÉRMICA, AQUECIDO COM 2 MAÇARICOS, COM BARRA ESPARGIDORA 3,60 M, MONTADO SOBRE CAMINHÃO TOCO, PBT 14.300 KG, POTÊNCIA 185 CV - CHI DIURNO. AF_05/2023</v>
          </cell>
          <cell r="C1633" t="str">
            <v>CHI</v>
          </cell>
          <cell r="D1633">
            <v>80.930000000000007</v>
          </cell>
          <cell r="E1633" t="str">
            <v>Custos Horários Produtivo e Improdutivo dos Equipamentos</v>
          </cell>
          <cell r="F1633" t="str">
            <v>SINAPI Jun/26</v>
          </cell>
        </row>
        <row r="1634">
          <cell r="A1634">
            <v>83362</v>
          </cell>
          <cell r="B1634" t="str">
            <v>ESPARGIDOR DE ASFALTO PRESSURIZADO, TANQUE 6 M3 COM ISOLAÇÃO TÉRMICA, AQUECIDO COM 2 MAÇARICOS, COM BARRA ESPARGIDORA 3,60 M, MONTADO SOBRE CAMINHÃO TOCO, PBT 14.300 KG, POTÊNCIA 185 CV - CHP DIURNO. AF_05/2023</v>
          </cell>
          <cell r="C1634" t="str">
            <v>CHP</v>
          </cell>
          <cell r="D1634">
            <v>302.35000000000002</v>
          </cell>
          <cell r="E1634" t="str">
            <v>Custos Horários Produtivo e Improdutivo dos Equipamentos</v>
          </cell>
          <cell r="F1634" t="str">
            <v>SINAPI Jun/26</v>
          </cell>
        </row>
        <row r="1635">
          <cell r="A1635">
            <v>102839</v>
          </cell>
          <cell r="B1635" t="str">
            <v>ESTABILIZADOR DE LINHA E PRESSÃO, CAPACIDADE DE 120 BAR, COM MANÔMETRO DE LEITURA, REGISTRO DE 1 COM RETORNO E LINHA - CHI DIURNO. AF_05/2023</v>
          </cell>
          <cell r="C1635" t="str">
            <v>CHI</v>
          </cell>
          <cell r="D1635">
            <v>0</v>
          </cell>
          <cell r="E1635" t="str">
            <v>Custos Horários Produtivo e Improdutivo dos Equipamentos</v>
          </cell>
          <cell r="F1635" t="str">
            <v>SINAPI Jun/26</v>
          </cell>
        </row>
        <row r="1636">
          <cell r="A1636">
            <v>102838</v>
          </cell>
          <cell r="B1636" t="str">
            <v>ESTABILIZADOR DE LINHA E PRESSÃO, CAPACIDADE DE 120 BAR, COM MANÔMETRO DE LEITURA, REGISTRO DE 1 COM RETORNO E LINHA - CHP DIURNO. AF_05/2023</v>
          </cell>
          <cell r="C1636" t="str">
            <v>CHP</v>
          </cell>
          <cell r="D1636">
            <v>0</v>
          </cell>
          <cell r="E1636" t="str">
            <v>Custos Horários Produtivo e Improdutivo dos Equipamentos</v>
          </cell>
          <cell r="F1636" t="str">
            <v>SINAPI Jun/26</v>
          </cell>
        </row>
        <row r="1637">
          <cell r="A1637">
            <v>89235</v>
          </cell>
          <cell r="B1637" t="str">
            <v>FRESADORA DE ASFALTO A FRIO SOBRE RODAS, LARGURA FRESAGEM DE 1,0 M, POTÊNCIA 208 HP - CHI DIURNO. AF_11/2014</v>
          </cell>
          <cell r="C1637" t="str">
            <v>CHI</v>
          </cell>
          <cell r="D1637">
            <v>198.29</v>
          </cell>
          <cell r="E1637" t="str">
            <v>Custos Horários Produtivo e Improdutivo dos Equipamentos</v>
          </cell>
          <cell r="F1637" t="str">
            <v>SINAPI Jun/26</v>
          </cell>
        </row>
        <row r="1638">
          <cell r="A1638">
            <v>89234</v>
          </cell>
          <cell r="B1638" t="str">
            <v>FRESADORA DE ASFALTO A FRIO SOBRE RODAS, LARGURA FRESAGEM DE 1,0 M, POTÊNCIA 208 HP - CHP DIURNO. AF_11/2014</v>
          </cell>
          <cell r="C1638" t="str">
            <v>CHP</v>
          </cell>
          <cell r="D1638">
            <v>607.21</v>
          </cell>
          <cell r="E1638" t="str">
            <v>Custos Horários Produtivo e Improdutivo dos Equipamentos</v>
          </cell>
          <cell r="F1638" t="str">
            <v>SINAPI Jun/26</v>
          </cell>
        </row>
        <row r="1639">
          <cell r="A1639">
            <v>89243</v>
          </cell>
          <cell r="B1639" t="str">
            <v>FRESADORA DE ASFALTO A FRIO SOBRE RODAS, LARGURA FRESAGEM DE 2,0 M, POTÊNCIA 550 HP - CHI DIURNO. AF_11/2014</v>
          </cell>
          <cell r="C1639" t="str">
            <v>CHI</v>
          </cell>
          <cell r="D1639">
            <v>412.82</v>
          </cell>
          <cell r="E1639" t="str">
            <v>Custos Horários Produtivo e Improdutivo dos Equipamentos</v>
          </cell>
          <cell r="F1639" t="str">
            <v>SINAPI Jun/26</v>
          </cell>
        </row>
        <row r="1640">
          <cell r="A1640">
            <v>89242</v>
          </cell>
          <cell r="B1640" t="str">
            <v>FRESADORA DE ASFALTO A FRIO SOBRE RODAS, LARGURA FRESAGEM DE 2,0 M, POTÊNCIA 550 HP - CHP DIURNO. AF_11/2014</v>
          </cell>
          <cell r="C1640" t="str">
            <v>CHP</v>
          </cell>
          <cell r="D1640">
            <v>1426.56</v>
          </cell>
          <cell r="E1640" t="str">
            <v>Custos Horários Produtivo e Improdutivo dos Equipamentos</v>
          </cell>
          <cell r="F1640" t="str">
            <v>SINAPI Jun/26</v>
          </cell>
        </row>
        <row r="1641">
          <cell r="A1641">
            <v>102935</v>
          </cell>
          <cell r="B1641" t="str">
            <v>FURADEIRA ELETROMAGNÉTICA, VELOCIDADE (SEM CARGA/ COM CARGA) 450/ 270 RPM, ESPESSURA MÁXIMA DA CHAPA A SER FURADA 50 MM, PORÇA DE ADESÃO MAGNÉTICA 17000 N, POTÊNCIA 1100 W, ALIMENTÇÃO 220 - 60 HZ, MONOFÁSICA - CHI DIURNO. AF_08/2019</v>
          </cell>
          <cell r="C1641" t="str">
            <v>CHI</v>
          </cell>
          <cell r="D1641">
            <v>0</v>
          </cell>
          <cell r="E1641" t="str">
            <v>Custos Horários Produtivo e Improdutivo dos Equipamentos</v>
          </cell>
          <cell r="F1641" t="str">
            <v>SINAPI Jun/26</v>
          </cell>
        </row>
        <row r="1642">
          <cell r="A1642">
            <v>102934</v>
          </cell>
          <cell r="B1642" t="str">
            <v>FURADEIRA ELETROMAGNÉTICA, VELOCIDADE (SEM CARGA/ COM CARGA) 450/ 270 RPM, ESPESSURA MÁXIMA DA CHAPA A SER FURADA 50 MM, PORÇA DE ADESÃO MAGNÉTICA 17000 N, POTÊNCIA 1100 W, ALIMENTÇÃO 220 - 60 HZ, MONOFÁSICA - CHP DIURNO. AF_08/2019</v>
          </cell>
          <cell r="C1642" t="str">
            <v>CHP</v>
          </cell>
          <cell r="D1642">
            <v>0</v>
          </cell>
          <cell r="E1642" t="str">
            <v>Custos Horários Produtivo e Improdutivo dos Equipamentos</v>
          </cell>
          <cell r="F1642" t="str">
            <v>SINAPI Jun/26</v>
          </cell>
        </row>
        <row r="1643">
          <cell r="A1643">
            <v>93416</v>
          </cell>
          <cell r="B1643" t="str">
            <v>GERADOR PORTÁTIL MONOFÁSICO, POTÊNCIA 5500 VA, MOTOR A GASOLINA, POTÊNCIA DO MOTOR 13 CV - CHI DIURNO. AF_03/2016</v>
          </cell>
          <cell r="C1643" t="str">
            <v>CHI</v>
          </cell>
          <cell r="D1643">
            <v>0.39</v>
          </cell>
          <cell r="E1643" t="str">
            <v>Custos Horários Produtivo e Improdutivo dos Equipamentos</v>
          </cell>
          <cell r="F1643" t="str">
            <v>SINAPI Jun/26</v>
          </cell>
        </row>
        <row r="1644">
          <cell r="A1644">
            <v>93415</v>
          </cell>
          <cell r="B1644" t="str">
            <v>GERADOR PORTÁTIL MONOFÁSICO, POTÊNCIA 5500 VA, MOTOR A GASOLINA, POTÊNCIA DO MOTOR 13 CV - CHP DIURNO. AF_03/2016</v>
          </cell>
          <cell r="C1644" t="str">
            <v>CHP</v>
          </cell>
          <cell r="D1644">
            <v>12.4</v>
          </cell>
          <cell r="E1644" t="str">
            <v>Custos Horários Produtivo e Improdutivo dos Equipamentos</v>
          </cell>
          <cell r="F1644" t="str">
            <v>SINAPI Jun/26</v>
          </cell>
        </row>
        <row r="1645">
          <cell r="A1645">
            <v>5689</v>
          </cell>
          <cell r="B1645" t="str">
            <v>GRADE DE DISCO CONTROLE REMOTO REBOCÁVEL, COM 24 DISCOS 24 X 6 MM COM PNEUS PARA TRANSPORTE - CHP DIURNO. AF_06/2014</v>
          </cell>
          <cell r="C1645" t="str">
            <v>CHP</v>
          </cell>
          <cell r="D1645">
            <v>6.69</v>
          </cell>
          <cell r="E1645" t="str">
            <v>Custos Horários Produtivo e Improdutivo dos Equipamentos</v>
          </cell>
          <cell r="F1645" t="str">
            <v>SINAPI Jun/26</v>
          </cell>
        </row>
        <row r="1646">
          <cell r="A1646">
            <v>5690</v>
          </cell>
          <cell r="B1646" t="str">
            <v>GRADE DE DISCO CONTROLE REMOTO REBOCÁVEL, COM 24 DISCOS 24" X 6 MM COM PNEUS PARA TRANSPORTE - CHI DIURNO. AF_06/2014</v>
          </cell>
          <cell r="C1646" t="str">
            <v>CHI</v>
          </cell>
          <cell r="D1646">
            <v>4.33</v>
          </cell>
          <cell r="E1646" t="str">
            <v>Custos Horários Produtivo e Improdutivo dos Equipamentos</v>
          </cell>
          <cell r="F1646" t="str">
            <v>SINAPI Jun/26</v>
          </cell>
        </row>
        <row r="1647">
          <cell r="A1647">
            <v>5923</v>
          </cell>
          <cell r="B1647" t="str">
            <v>GRADE DE DISCO REBOCÁVEL COM 20 DISCOS 24" X 6 MM COM PNEUS PARA TRANSPORTE - CHI DIURNO. AF_06/2014</v>
          </cell>
          <cell r="C1647" t="str">
            <v>CHI</v>
          </cell>
          <cell r="D1647">
            <v>3.4</v>
          </cell>
          <cell r="E1647" t="str">
            <v>Custos Horários Produtivo e Improdutivo dos Equipamentos</v>
          </cell>
          <cell r="F1647" t="str">
            <v>SINAPI Jun/26</v>
          </cell>
        </row>
        <row r="1648">
          <cell r="A1648">
            <v>5921</v>
          </cell>
          <cell r="B1648" t="str">
            <v>GRADE DE DISCO REBOCÁVEL COM 20 DISCOS 24" X 6 MM COM PNEUS PARA TRANSPORTE - CHP DIURNO. AF_06/2014</v>
          </cell>
          <cell r="C1648" t="str">
            <v>CHP</v>
          </cell>
          <cell r="D1648">
            <v>5.25</v>
          </cell>
          <cell r="E1648" t="str">
            <v>Custos Horários Produtivo e Improdutivo dos Equipamentos</v>
          </cell>
          <cell r="F1648" t="str">
            <v>SINAPI Jun/26</v>
          </cell>
        </row>
        <row r="1649">
          <cell r="A1649">
            <v>95212</v>
          </cell>
          <cell r="B1649" t="str">
            <v>GRUA ASCENCIONAL, LANCA DE 42 M, CAPACIDADE DE 1,5 T A 30 M, ALTURA ATE 39 M - CHP DIURNO. AF_05/2023</v>
          </cell>
          <cell r="C1649" t="str">
            <v>CHP</v>
          </cell>
          <cell r="D1649">
            <v>169.6</v>
          </cell>
          <cell r="E1649" t="str">
            <v>Custos Horários Produtivo e Improdutivo dos Equipamentos</v>
          </cell>
          <cell r="F1649" t="str">
            <v>SINAPI Jun/26</v>
          </cell>
        </row>
        <row r="1650">
          <cell r="A1650">
            <v>95213</v>
          </cell>
          <cell r="B1650" t="str">
            <v>GRUA ASCENCIONAL, LANÇA DE 42 M, CAPACIDADE DE 1,5 T A 30 M, ALTURA ATÉ 39 M - CHI DIURNO. AF_05/2023</v>
          </cell>
          <cell r="C1650" t="str">
            <v>CHI</v>
          </cell>
          <cell r="D1650">
            <v>102.82</v>
          </cell>
          <cell r="E1650" t="str">
            <v>Custos Horários Produtivo e Improdutivo dos Equipamentos</v>
          </cell>
          <cell r="F1650" t="str">
            <v>SINAPI Jun/26</v>
          </cell>
        </row>
        <row r="1651">
          <cell r="A1651">
            <v>93272</v>
          </cell>
          <cell r="B1651" t="str">
            <v>GRUA ASCENSIONAL, LANCA DE 30 M, CAPACIDADE DE 1,0 T A 30 M, ALTURA ATE 39 M - CHP DIURNO. AF_05/2023</v>
          </cell>
          <cell r="C1651" t="str">
            <v>CHP</v>
          </cell>
          <cell r="D1651">
            <v>107.31</v>
          </cell>
          <cell r="E1651" t="str">
            <v>Custos Horários Produtivo e Improdutivo dos Equipamentos</v>
          </cell>
          <cell r="F1651" t="str">
            <v>SINAPI Jun/26</v>
          </cell>
        </row>
        <row r="1652">
          <cell r="A1652">
            <v>93274</v>
          </cell>
          <cell r="B1652" t="str">
            <v>GRUA ASCENSIONAL, LANÇA DE 30 M, CAPACIDADE DE 1,0 T A 30 M, ALTURA ATÉ 39 M - CHI DIURNO. AF_05/2023</v>
          </cell>
          <cell r="C1652" t="str">
            <v>CHI</v>
          </cell>
          <cell r="D1652">
            <v>73.349999999999994</v>
          </cell>
          <cell r="E1652" t="str">
            <v>Custos Horários Produtivo e Improdutivo dos Equipamentos</v>
          </cell>
          <cell r="F1652" t="str">
            <v>SINAPI Jun/26</v>
          </cell>
        </row>
        <row r="1653">
          <cell r="A1653">
            <v>83766</v>
          </cell>
          <cell r="B1653" t="str">
            <v>GRUPO DE SOLDAGEM COM GERADOR A DIESEL 60 CV PARA SOLDA ELÉTRICA, SOBRE 04 RODAS, COM MOTOR 4 CILINDROS 600 A - CHI DIURNO. AF_02/2016</v>
          </cell>
          <cell r="C1653" t="str">
            <v>CHI</v>
          </cell>
          <cell r="D1653">
            <v>55.41</v>
          </cell>
          <cell r="E1653" t="str">
            <v>Custos Horários Produtivo e Improdutivo dos Equipamentos</v>
          </cell>
          <cell r="F1653" t="str">
            <v>SINAPI Jun/26</v>
          </cell>
        </row>
        <row r="1654">
          <cell r="A1654">
            <v>83765</v>
          </cell>
          <cell r="B1654" t="str">
            <v>GRUPO DE SOLDAGEM COM GERADOR A DIESEL 60 CV PARA SOLDA ELÉTRICA, SOBRE 04 RODAS, COM MOTOR 4 CILINDROS 600 A - CHP DIURNO. AF_02/2016</v>
          </cell>
          <cell r="C1654" t="str">
            <v>CHP</v>
          </cell>
          <cell r="D1654">
            <v>119.65</v>
          </cell>
          <cell r="E1654" t="str">
            <v>Custos Horários Produtivo e Improdutivo dos Equipamentos</v>
          </cell>
          <cell r="F1654" t="str">
            <v>SINAPI Jun/26</v>
          </cell>
        </row>
        <row r="1655">
          <cell r="A1655">
            <v>95873</v>
          </cell>
          <cell r="B1655" t="str">
            <v>GRUPO GERADOR COM CARENAGEM, MOTOR DIESEL POTÊNCIA STANDART ENTRE 250 E 260 KVA - CHI DIURNO. AF_12/2016</v>
          </cell>
          <cell r="C1655" t="str">
            <v>CHI</v>
          </cell>
          <cell r="D1655">
            <v>11.79</v>
          </cell>
          <cell r="E1655" t="str">
            <v>Custos Horários Produtivo e Improdutivo dos Equipamentos</v>
          </cell>
          <cell r="F1655" t="str">
            <v>SINAPI Jun/26</v>
          </cell>
        </row>
        <row r="1656">
          <cell r="A1656">
            <v>95872</v>
          </cell>
          <cell r="B1656" t="str">
            <v>GRUPO GERADOR COM CARENAGEM, MOTOR DIESEL POTÊNCIA STANDART ENTRE 250 E 260 KVA - CHP DIURNO. AF_12/2016</v>
          </cell>
          <cell r="C1656" t="str">
            <v>CHP</v>
          </cell>
          <cell r="D1656">
            <v>329.46</v>
          </cell>
          <cell r="E1656" t="str">
            <v>Custos Horários Produtivo e Improdutivo dos Equipamentos</v>
          </cell>
          <cell r="F1656" t="str">
            <v>SINAPI Jun/26</v>
          </cell>
        </row>
        <row r="1657">
          <cell r="A1657">
            <v>104689</v>
          </cell>
          <cell r="B1657" t="str">
            <v>GRUPO GERADOR DIESEL, COM CARENAGEM, POTÊNCIA STANDART ENTRE 400 E 460 KVA, VELOCIDADE DE 1800 RPM, FREQUÊNCIA DE 60 HZ - CHI DIURNO. AF_05/2023</v>
          </cell>
          <cell r="C1657" t="str">
            <v>CHI</v>
          </cell>
          <cell r="D1657">
            <v>0</v>
          </cell>
          <cell r="E1657" t="str">
            <v>Custos Horários Produtivo e Improdutivo dos Equipamentos</v>
          </cell>
          <cell r="F1657" t="str">
            <v>SINAPI Jun/26</v>
          </cell>
        </row>
        <row r="1658">
          <cell r="A1658">
            <v>104688</v>
          </cell>
          <cell r="B1658" t="str">
            <v>GRUPO GERADOR DIESEL, COM CARENAGEM, POTÊNCIA STANDART ENTRE 400 E 460 KVA, VELOCIDADE DE 1800 RPM, FREQUÊNCIA DE 60 HZ - CHP DIURNO. AF_05/2023</v>
          </cell>
          <cell r="C1658" t="str">
            <v>CHP</v>
          </cell>
          <cell r="D1658">
            <v>0</v>
          </cell>
          <cell r="E1658" t="str">
            <v>Custos Horários Produtivo e Improdutivo dos Equipamentos</v>
          </cell>
          <cell r="F1658" t="str">
            <v>SINAPI Jun/26</v>
          </cell>
        </row>
        <row r="1659">
          <cell r="A1659">
            <v>73395</v>
          </cell>
          <cell r="B1659" t="str">
            <v>GRUPO GERADOR ESTACIONÁRIO, MOTOR DIESEL POTÊNCIA 170 KVA - CHI DIURNO. AF_02/2016</v>
          </cell>
          <cell r="C1659" t="str">
            <v>CHI</v>
          </cell>
          <cell r="D1659">
            <v>8.27</v>
          </cell>
          <cell r="E1659" t="str">
            <v>Custos Horários Produtivo e Improdutivo dos Equipamentos</v>
          </cell>
          <cell r="F1659" t="str">
            <v>SINAPI Jun/26</v>
          </cell>
        </row>
        <row r="1660">
          <cell r="A1660">
            <v>73417</v>
          </cell>
          <cell r="B1660" t="str">
            <v>GRUPO GERADOR ESTACIONÁRIO, MOTOR DIESEL POTÊNCIA 170 KVA - CHP DIURNO. AF_02/2016</v>
          </cell>
          <cell r="C1660" t="str">
            <v>CHP</v>
          </cell>
          <cell r="D1660">
            <v>213.71</v>
          </cell>
          <cell r="E1660" t="str">
            <v>Custos Horários Produtivo e Improdutivo dos Equipamentos</v>
          </cell>
          <cell r="F1660" t="str">
            <v>SINAPI Jun/26</v>
          </cell>
        </row>
        <row r="1661">
          <cell r="A1661">
            <v>93428</v>
          </cell>
          <cell r="B1661" t="str">
            <v>GRUPO GERADOR ESTACIONÁRIO, POTÊNCIA 150 KVA, MOTOR A DIESEL- CHI DIURNO. AF_03/2016</v>
          </cell>
          <cell r="C1661" t="str">
            <v>CHI</v>
          </cell>
          <cell r="D1661">
            <v>7.37</v>
          </cell>
          <cell r="E1661" t="str">
            <v>Custos Horários Produtivo e Improdutivo dos Equipamentos</v>
          </cell>
          <cell r="F1661" t="str">
            <v>SINAPI Jun/26</v>
          </cell>
        </row>
        <row r="1662">
          <cell r="A1662">
            <v>93427</v>
          </cell>
          <cell r="B1662" t="str">
            <v>GRUPO GERADOR ESTACIONÁRIO, POTÊNCIA 150 KVA, MOTOR A DIESEL- CHP DIURNO. AF_03/2016</v>
          </cell>
          <cell r="C1662" t="str">
            <v>CHP</v>
          </cell>
          <cell r="D1662">
            <v>194.13</v>
          </cell>
          <cell r="E1662" t="str">
            <v>Custos Horários Produtivo e Improdutivo dos Equipamentos</v>
          </cell>
          <cell r="F1662" t="str">
            <v>SINAPI Jun/26</v>
          </cell>
        </row>
        <row r="1663">
          <cell r="A1663">
            <v>93422</v>
          </cell>
          <cell r="B1663" t="str">
            <v>GRUPO GERADOR REBOCÁVEL, POTÊNCIA 66 KVA, MOTOR A DIESEL - CHI DIURNO. AF_03/2016</v>
          </cell>
          <cell r="C1663" t="str">
            <v>CHI</v>
          </cell>
          <cell r="D1663">
            <v>5.2</v>
          </cell>
          <cell r="E1663" t="str">
            <v>Custos Horários Produtivo e Improdutivo dos Equipamentos</v>
          </cell>
          <cell r="F1663" t="str">
            <v>SINAPI Jun/26</v>
          </cell>
        </row>
        <row r="1664">
          <cell r="A1664">
            <v>93421</v>
          </cell>
          <cell r="B1664" t="str">
            <v>GRUPO GERADOR REBOCÁVEL, POTÊNCIA 66 KVA, MOTOR A DIESEL - CHP DIURNO. AF_03/2016</v>
          </cell>
          <cell r="C1664" t="str">
            <v>CHP</v>
          </cell>
          <cell r="D1664">
            <v>84.75</v>
          </cell>
          <cell r="E1664" t="str">
            <v>Custos Horários Produtivo e Improdutivo dos Equipamentos</v>
          </cell>
          <cell r="F1664" t="str">
            <v>SINAPI Jun/26</v>
          </cell>
        </row>
        <row r="1665">
          <cell r="A1665">
            <v>93282</v>
          </cell>
          <cell r="B1665" t="str">
            <v>GUINCHO ELÉTRICO DE COLUNA, CAPACIDADE 400 KG, COM MOTO FREIO, MOTOR TRIFÁSICO DE 1,25 CV - CHI DIURNO. AF_03/2016</v>
          </cell>
          <cell r="C1665" t="str">
            <v>CHI</v>
          </cell>
          <cell r="D1665">
            <v>36.03</v>
          </cell>
          <cell r="E1665" t="str">
            <v>Custos Horários Produtivo e Improdutivo dos Equipamentos</v>
          </cell>
          <cell r="F1665" t="str">
            <v>SINAPI Jun/26</v>
          </cell>
        </row>
        <row r="1666">
          <cell r="A1666">
            <v>93281</v>
          </cell>
          <cell r="B1666" t="str">
            <v>GUINCHO ELÉTRICO DE COLUNA, CAPACIDADE 400 KG, COM MOTO FREIO, MOTOR TRIFÁSICO DE 1,25 CV - CHP DIURNO. AF_03/2016</v>
          </cell>
          <cell r="C1666" t="str">
            <v>CHP</v>
          </cell>
          <cell r="D1666">
            <v>36.92</v>
          </cell>
          <cell r="E1666" t="str">
            <v>Custos Horários Produtivo e Improdutivo dos Equipamentos</v>
          </cell>
          <cell r="F1666" t="str">
            <v>SINAPI Jun/26</v>
          </cell>
        </row>
        <row r="1667">
          <cell r="A1667">
            <v>104914</v>
          </cell>
          <cell r="B1667" t="str">
            <v>GUINDASTE DERRICK, LANÇA DE *20* M, CARGA MÁXIMA 10T, POTÊNCIA 45 KW - CHI DIURNO. AF_01/2024</v>
          </cell>
          <cell r="C1667" t="str">
            <v>CHI</v>
          </cell>
          <cell r="D1667">
            <v>0</v>
          </cell>
          <cell r="E1667" t="str">
            <v>Custos Horários Produtivo e Improdutivo dos Equipamentos</v>
          </cell>
          <cell r="F1667" t="str">
            <v>SINAPI Jun/26</v>
          </cell>
        </row>
        <row r="1668">
          <cell r="A1668">
            <v>104913</v>
          </cell>
          <cell r="B1668" t="str">
            <v>GUINDASTE DERRICK, LANÇA DE *20* M, CARGA MÁXIMA 10T, POTÊNCIA 45 KW - CHP DIURNO. AF_01/2024</v>
          </cell>
          <cell r="C1668" t="str">
            <v>CHP</v>
          </cell>
          <cell r="D1668">
            <v>0</v>
          </cell>
          <cell r="E1668" t="str">
            <v>Custos Horários Produtivo e Improdutivo dos Equipamentos</v>
          </cell>
          <cell r="F1668" t="str">
            <v>SINAPI Jun/26</v>
          </cell>
        </row>
        <row r="1669">
          <cell r="A1669">
            <v>102845</v>
          </cell>
          <cell r="B1669" t="str">
            <v>GUINDASTE HIDRAULICO AUTOPROPELIDO, COM LANÇA TRELIÇADA 40 M, CAPACIDADE MÁXIMA 75 T, EQUIPADO COM CLAMSHELL - CHI DIURNO. AF_04/2019</v>
          </cell>
          <cell r="C1669" t="str">
            <v>CHI</v>
          </cell>
          <cell r="D1669">
            <v>0</v>
          </cell>
          <cell r="E1669" t="str">
            <v>Custos Horários Produtivo e Improdutivo dos Equipamentos</v>
          </cell>
          <cell r="F1669" t="str">
            <v>SINAPI Jun/26</v>
          </cell>
        </row>
        <row r="1670">
          <cell r="A1670">
            <v>102844</v>
          </cell>
          <cell r="B1670" t="str">
            <v>GUINDASTE HIDRAULICO AUTOPROPELIDO, COM LANÇA TRELIÇADA 40 M, CAPACIDADE MÁXIMA 75 T, EQUIPADO COM CLAMSHELL - CHP DIURNO. AF_04/2019</v>
          </cell>
          <cell r="C1670" t="str">
            <v>CHP</v>
          </cell>
          <cell r="D1670">
            <v>0</v>
          </cell>
          <cell r="E1670" t="str">
            <v>Custos Horários Produtivo e Improdutivo dos Equipamentos</v>
          </cell>
          <cell r="F1670" t="str">
            <v>SINAPI Jun/26</v>
          </cell>
        </row>
        <row r="1671">
          <cell r="A1671">
            <v>89273</v>
          </cell>
          <cell r="B1671" t="str">
            <v>GUINDASTE HIDRÁULICO AUTOPROPELIDO, COM LANÇA TELESCÓPICA 28,80 M, CAPACIDADE MÁXIMA 30 T, POTÊNCIA 97 KW, TRAÇÃO 4 X 4 - CHI DIURNO. AF_11/2014</v>
          </cell>
          <cell r="C1671" t="str">
            <v>CHI</v>
          </cell>
          <cell r="D1671">
            <v>114.14</v>
          </cell>
          <cell r="E1671" t="str">
            <v>Custos Horários Produtivo e Improdutivo dos Equipamentos</v>
          </cell>
          <cell r="F1671" t="str">
            <v>SINAPI Jun/26</v>
          </cell>
        </row>
        <row r="1672">
          <cell r="A1672">
            <v>89272</v>
          </cell>
          <cell r="B1672" t="str">
            <v>GUINDASTE HIDRÁULICO AUTOPROPELIDO, COM LANÇA TELESCÓPICA 28,80 M, CAPACIDADE MÁXIMA 30 T, POTÊNCIA 97 KW, TRAÇÃO 4 X 4 - CHP DIURNO. AF_11/2014</v>
          </cell>
          <cell r="C1672" t="str">
            <v>CHP</v>
          </cell>
          <cell r="D1672">
            <v>230.36</v>
          </cell>
          <cell r="E1672" t="str">
            <v>Custos Horários Produtivo e Improdutivo dos Equipamentos</v>
          </cell>
          <cell r="F1672" t="str">
            <v>SINAPI Jun/26</v>
          </cell>
        </row>
        <row r="1673">
          <cell r="A1673">
            <v>93288</v>
          </cell>
          <cell r="B1673" t="str">
            <v>GUINDASTE HIDRÁULICO AUTOPROPELIDO, COM LANÇA TELESCÓPICA 40 M, CAPACIDADE MÁXIMA 60 T, POTÊNCIA 260 KW - CHI DIURNO. AF_03/2016</v>
          </cell>
          <cell r="C1673" t="str">
            <v>CHI</v>
          </cell>
          <cell r="D1673">
            <v>185.64</v>
          </cell>
          <cell r="E1673" t="str">
            <v>Custos Horários Produtivo e Improdutivo dos Equipamentos</v>
          </cell>
          <cell r="F1673" t="str">
            <v>SINAPI Jun/26</v>
          </cell>
        </row>
        <row r="1674">
          <cell r="A1674">
            <v>93287</v>
          </cell>
          <cell r="B1674" t="str">
            <v>GUINDASTE HIDRÁULICO AUTOPROPELIDO, COM LANÇA TELESCÓPICA 40 M, CAPACIDADE MÁXIMA 60 T, POTÊNCIA 260 KW - CHP DIURNO. AF_03/2016</v>
          </cell>
          <cell r="C1674" t="str">
            <v>CHP</v>
          </cell>
          <cell r="D1674">
            <v>356.99</v>
          </cell>
          <cell r="E1674" t="str">
            <v>Custos Horários Produtivo e Improdutivo dos Equipamentos</v>
          </cell>
          <cell r="F1674" t="str">
            <v>SINAPI Jun/26</v>
          </cell>
        </row>
        <row r="1675">
          <cell r="A1675">
            <v>104711</v>
          </cell>
          <cell r="B1675" t="str">
            <v>GUINDASTE HIDRÁULICO AUTOPROPELIDO, COM LANÇA TRELICADA 41 M, CAPACIDADE MÁXIMA DE ELEVAÇÃO 43 T, POTÊNCIA 230 KW, EQUIPADO COM CAÇAMBA DE ARRASTO (DRAGLINE) DE 0,76 M3 - CHI DIURNO. AF_06/2023</v>
          </cell>
          <cell r="C1675" t="str">
            <v>CHI</v>
          </cell>
          <cell r="D1675">
            <v>0</v>
          </cell>
          <cell r="E1675" t="str">
            <v>Custos Horários Produtivo e Improdutivo dos Equipamentos</v>
          </cell>
          <cell r="F1675" t="str">
            <v>SINAPI Jun/26</v>
          </cell>
        </row>
        <row r="1676">
          <cell r="A1676">
            <v>104710</v>
          </cell>
          <cell r="B1676" t="str">
            <v>GUINDASTE HIDRÁULICO AUTOPROPELIDO, COM LANÇA TRELICADA 41 M, CAPACIDADE MÁXIMA DE ELEVAÇÃO 43 T, POTÊNCIA 230 KW, EQUIPADO COM CAÇAMBA DE ARRASTO (DRAGLINE) DE 0,76 M3 - CHP DIURNO. AF_06/2023</v>
          </cell>
          <cell r="C1676" t="str">
            <v>CHP</v>
          </cell>
          <cell r="D1676">
            <v>0</v>
          </cell>
          <cell r="E1676" t="str">
            <v>Custos Horários Produtivo e Improdutivo dos Equipamentos</v>
          </cell>
          <cell r="F1676" t="str">
            <v>SINAPI Jun/26</v>
          </cell>
        </row>
        <row r="1677">
          <cell r="A1677">
            <v>104908</v>
          </cell>
          <cell r="B1677" t="str">
            <v>GUINDASTE HIDRÁULICO RODOVIÁRIO, LANCA TELESCÓPICA DE *50+20* M, CAPACIDADE MÁXIMA DE 90T, 4 EIXOS, POTÊNCIA 330 KW, MOTOR DIESEL - CHI DIURNO. AF_01/2024</v>
          </cell>
          <cell r="C1677" t="str">
            <v>CHI</v>
          </cell>
          <cell r="D1677">
            <v>0</v>
          </cell>
          <cell r="E1677" t="str">
            <v>Custos Horários Produtivo e Improdutivo dos Equipamentos</v>
          </cell>
          <cell r="F1677" t="str">
            <v>SINAPI Jun/26</v>
          </cell>
        </row>
        <row r="1678">
          <cell r="A1678">
            <v>104907</v>
          </cell>
          <cell r="B1678" t="str">
            <v>GUINDASTE HIDRÁULICO RODOVIÁRIO, LANCA TELESCÓPICA DE *50+20* M, CAPACIDADE MÁXIMA DE 90T, 4 EIXOS, POTÊNCIA 330 KW, MOTOR DIESEL - CHP DIURNO. AF_01/2024</v>
          </cell>
          <cell r="C1678" t="str">
            <v>CHP</v>
          </cell>
          <cell r="D1678">
            <v>0</v>
          </cell>
          <cell r="E1678" t="str">
            <v>Custos Horários Produtivo e Improdutivo dos Equipamentos</v>
          </cell>
          <cell r="F1678" t="str">
            <v>SINAPI Jun/26</v>
          </cell>
        </row>
        <row r="1679">
          <cell r="A1679">
            <v>102851</v>
          </cell>
          <cell r="B1679" t="str">
            <v>GUINDASTE SOBRE ESTEIRAS, COM LANÇA TRELIÇADA 40 M, CAPACIDADE MÁXIMA 75 T - CHI DIURNO. AF_04/2019</v>
          </cell>
          <cell r="C1679" t="str">
            <v>CHI</v>
          </cell>
          <cell r="D1679">
            <v>0</v>
          </cell>
          <cell r="E1679" t="str">
            <v>Custos Horários Produtivo e Improdutivo dos Equipamentos</v>
          </cell>
          <cell r="F1679" t="str">
            <v>SINAPI Jun/26</v>
          </cell>
        </row>
        <row r="1680">
          <cell r="A1680">
            <v>102850</v>
          </cell>
          <cell r="B1680" t="str">
            <v>GUINDASTE SOBRE ESTEIRAS, COM LANÇA TRELIÇADA 40 M, CAPACIDADE MÁXIMA 75 T - CHP DIURNO. AF_04/2019</v>
          </cell>
          <cell r="C1680" t="str">
            <v>CHP</v>
          </cell>
          <cell r="D1680">
            <v>0</v>
          </cell>
          <cell r="E1680" t="str">
            <v>Custos Horários Produtivo e Improdutivo dos Equipamentos</v>
          </cell>
          <cell r="F1680" t="str">
            <v>SINAPI Jun/26</v>
          </cell>
        </row>
        <row r="1681">
          <cell r="A1681">
            <v>102857</v>
          </cell>
          <cell r="B1681" t="str">
            <v>GUINDASTE SOBRE ESTEIRAS, COM LANÇA TRELIÇADA 40 M, CAPACIDADE MÁXIMA 75 T, EQUIPADO COM CLAMSHELL - CHI DIURNO. AF_04/2019</v>
          </cell>
          <cell r="C1681" t="str">
            <v>CHI</v>
          </cell>
          <cell r="D1681">
            <v>0</v>
          </cell>
          <cell r="E1681" t="str">
            <v>Custos Horários Produtivo e Improdutivo dos Equipamentos</v>
          </cell>
          <cell r="F1681" t="str">
            <v>SINAPI Jun/26</v>
          </cell>
        </row>
        <row r="1682">
          <cell r="A1682">
            <v>102856</v>
          </cell>
          <cell r="B1682" t="str">
            <v>GUINDASTE SOBRE ESTEIRAS, COM LANÇA TRELIÇADA 40 M, CAPACIDADE MÁXIMA 75 T, EQUIPADO COM CLAMSHELL - CHP DIURNO. AF_04/2019</v>
          </cell>
          <cell r="C1682" t="str">
            <v>CHP</v>
          </cell>
          <cell r="D1682">
            <v>0</v>
          </cell>
          <cell r="E1682" t="str">
            <v>Custos Horários Produtivo e Improdutivo dos Equipamentos</v>
          </cell>
          <cell r="F1682" t="str">
            <v>SINAPI Jun/26</v>
          </cell>
        </row>
        <row r="1683">
          <cell r="A1683">
            <v>106256</v>
          </cell>
          <cell r="B1683" t="str">
            <v>GUINDAUTO HIDRÁULICO, CAPACIDADE MÁXIMA DE CARGA 14340 KG, MOMENTO MÁXIMO DE CARGA 42,3 TM, ALCANCE MÁXIMO HORIZONTAL16,80 M, INCLUSIVE CAMINHÃO TOCO PBT 23.000 KG, POTÊNCIA DE 256 CV - CHI DIURNO. AF_10/2025</v>
          </cell>
          <cell r="C1683" t="str">
            <v>CHI</v>
          </cell>
          <cell r="D1683">
            <v>111.7</v>
          </cell>
          <cell r="E1683" t="str">
            <v>Custos Horários Produtivo e Improdutivo dos Equipamentos</v>
          </cell>
          <cell r="F1683" t="str">
            <v>SINAPI Jun/26</v>
          </cell>
        </row>
        <row r="1684">
          <cell r="A1684">
            <v>106251</v>
          </cell>
          <cell r="B1684" t="str">
            <v>GUINDAUTO HIDRÁULICO, CAPACIDADE MÁXIMA DE CARGA 14340 KG, MOMENTO MÁXIMO DE CARGA 42,3 TM, ALCANCE MÁXIMO HORIZONTAL16,80 M, INCLUSIVE CAMINHÃO TOCO PBT 23.000 KG, POTÊNCIA DE 256 CV - CHP DIURNO. AF_10/2025</v>
          </cell>
          <cell r="C1684" t="str">
            <v>CHP</v>
          </cell>
          <cell r="D1684">
            <v>364.48</v>
          </cell>
          <cell r="E1684" t="str">
            <v>Custos Horários Produtivo e Improdutivo dos Equipamentos</v>
          </cell>
          <cell r="F1684" t="str">
            <v>SINAPI Jun/26</v>
          </cell>
        </row>
        <row r="1685">
          <cell r="A1685">
            <v>93403</v>
          </cell>
          <cell r="B1685" t="str">
            <v>GUINDAUTO HIDRÁULICO, CAPACIDADE MÁXIMA DE CARGA 3300 KG, MOMENTO MÁXIMO DE CARGA 5,8 TM, ALCANCE MÁXIMO HORIZONTAL 7,60 M, INCLUSIVE CAMINHÃO TOCO PBT 16.000 KG, POTÊNCIA DE 189 CV - CHI DIURNO. AF_03/2016</v>
          </cell>
          <cell r="C1685" t="str">
            <v>CHI</v>
          </cell>
          <cell r="D1685">
            <v>82.26</v>
          </cell>
          <cell r="E1685" t="str">
            <v>Custos Horários Produtivo e Improdutivo dos Equipamentos</v>
          </cell>
          <cell r="F1685" t="str">
            <v>SINAPI Jun/26</v>
          </cell>
        </row>
        <row r="1686">
          <cell r="A1686">
            <v>93402</v>
          </cell>
          <cell r="B1686" t="str">
            <v>GUINDAUTO HIDRÁULICO, CAPACIDADE MÁXIMA DE CARGA 3300 KG, MOMENTO MÁXIMO DE CARGA 5,8 TM, ALCANCE MÁXIMO HORIZONTAL 7,60 M, INCLUSIVE CAMINHÃO TOCO PBT 16.000 KG, POTÊNCIA DE 189 CV - CHP DIURNO. AF_03/2016</v>
          </cell>
          <cell r="C1686" t="str">
            <v>CHP</v>
          </cell>
          <cell r="D1686">
            <v>306.77999999999997</v>
          </cell>
          <cell r="E1686" t="str">
            <v>Custos Horários Produtivo e Improdutivo dos Equipamentos</v>
          </cell>
          <cell r="F1686" t="str">
            <v>SINAPI Jun/26</v>
          </cell>
        </row>
        <row r="1687">
          <cell r="A1687">
            <v>5930</v>
          </cell>
          <cell r="B1687" t="str">
            <v>GUINDAUTO HIDRÁULICO, CAPACIDADE MÁXIMA DE CARGA 6200 KG, MOMENTO MÁXIMO DE CARGA 11,7 TM, ALCANCE MÁXIMO HORIZONTAL 9,70 M, INCLUSIVE CAMINHÃO TOCO PBT 16.000 KG, POTÊNCIA DE 189 CV - CHI DIURNO. AF_06/2014</v>
          </cell>
          <cell r="C1687" t="str">
            <v>CHI</v>
          </cell>
          <cell r="D1687">
            <v>85.39</v>
          </cell>
          <cell r="E1687" t="str">
            <v>Custos Horários Produtivo e Improdutivo dos Equipamentos</v>
          </cell>
          <cell r="F1687" t="str">
            <v>SINAPI Jun/26</v>
          </cell>
        </row>
        <row r="1688">
          <cell r="A1688">
            <v>5928</v>
          </cell>
          <cell r="B1688" t="str">
            <v>GUINDAUTO HIDRÁULICO, CAPACIDADE MÁXIMA DE CARGA 6200 KG, MOMENTO MÁXIMO DE CARGA 11,7 TM, ALCANCE MÁXIMO HORIZONTAL 9,70 M, INCLUSIVE CAMINHÃO TOCO PBT 16.000 KG, POTÊNCIA DE 189 CV - CHP DIURNO. AF_06/2014</v>
          </cell>
          <cell r="C1688" t="str">
            <v>CHP</v>
          </cell>
          <cell r="D1688">
            <v>312.77</v>
          </cell>
          <cell r="E1688" t="str">
            <v>Custos Horários Produtivo e Improdutivo dos Equipamentos</v>
          </cell>
          <cell r="F1688" t="str">
            <v>SINAPI Jun/26</v>
          </cell>
        </row>
        <row r="1689">
          <cell r="A1689">
            <v>105845</v>
          </cell>
          <cell r="B1689" t="str">
            <v>GUINDAUTO HIDRÁULICO, CAPACIDADE MÁXIMA DE CARGA 6200 KG, MOMENTO MÁXIMO DE CARGA 11,7 TM, ALCANCE MÁXIMO HORIZONTAL 9,70 M, INCLUSIVE CAMINHÃO TOCO PBT 16.000 KG, POTÊNCIA DE 189 CV E CESTA AÉREA COM ISOLAMENTO CLASSE C - CHI DIURNO. AF_01/2025</v>
          </cell>
          <cell r="C1689" t="str">
            <v>CHI</v>
          </cell>
          <cell r="D1689">
            <v>0</v>
          </cell>
          <cell r="E1689" t="str">
            <v>Custos Horários Produtivo e Improdutivo dos Equipamentos</v>
          </cell>
          <cell r="F1689" t="str">
            <v>SINAPI Jun/26</v>
          </cell>
        </row>
        <row r="1690">
          <cell r="A1690">
            <v>105844</v>
          </cell>
          <cell r="B1690" t="str">
            <v>GUINDAUTO HIDRÁULICO, CAPACIDADE MÁXIMA DE CARGA 6200 KG, MOMENTO MÁXIMO DE CARGA 11,7 TM, ALCANCE MÁXIMO HORIZONTAL 9,70 M, INCLUSIVE CAMINHÃO TOCO PBT 16.000 KG, POTÊNCIA DE 189 CV E CESTA AÉREA COM ISOLAMENTO CLASSE C - CHP DIURNO. AF_01/2025</v>
          </cell>
          <cell r="C1690" t="str">
            <v>CHP</v>
          </cell>
          <cell r="D1690">
            <v>0</v>
          </cell>
          <cell r="E1690" t="str">
            <v>Custos Horários Produtivo e Improdutivo dos Equipamentos</v>
          </cell>
          <cell r="F1690" t="str">
            <v>SINAPI Jun/26</v>
          </cell>
        </row>
        <row r="1691">
          <cell r="A1691">
            <v>91635</v>
          </cell>
          <cell r="B1691" t="str">
            <v>GUINDAUTO HIDRÁULICO, CAPACIDADE MÁXIMA DE CARGA 6500 KG, MOMENTO MÁXIMO DE CARGA 5,8 TM, ALCANCE MÁXIMO HORIZONTAL 7,60 M, INCLUSIVE CAMINHÃO TOCO PBT 9.700 KG, POTÊNCIA DE 160 CV - CHI DIURNO. AF_08/2015</v>
          </cell>
          <cell r="C1691" t="str">
            <v>CHI</v>
          </cell>
          <cell r="D1691">
            <v>76.66</v>
          </cell>
          <cell r="E1691" t="str">
            <v>Custos Horários Produtivo e Improdutivo dos Equipamentos</v>
          </cell>
          <cell r="F1691" t="str">
            <v>SINAPI Jun/26</v>
          </cell>
        </row>
        <row r="1692">
          <cell r="A1692">
            <v>91634</v>
          </cell>
          <cell r="B1692" t="str">
            <v>GUINDAUTO HIDRÁULICO, CAPACIDADE MÁXIMA DE CARGA 6500 KG, MOMENTO MÁXIMO DE CARGA 5,8 TM, ALCANCE MÁXIMO HORIZONTAL 7,60 M, INCLUSIVE CAMINHÃO TOCO PBT 9.700 KG, POTÊNCIA DE 160 CV - CHP DIURNO. AF_08/2015</v>
          </cell>
          <cell r="C1692" t="str">
            <v>CHP</v>
          </cell>
          <cell r="D1692">
            <v>266.98</v>
          </cell>
          <cell r="E1692" t="str">
            <v>Custos Horários Produtivo e Improdutivo dos Equipamentos</v>
          </cell>
          <cell r="F1692" t="str">
            <v>SINAPI Jun/26</v>
          </cell>
        </row>
        <row r="1693">
          <cell r="A1693">
            <v>105985</v>
          </cell>
          <cell r="B1693" t="str">
            <v>GUINDAUTO HIDRÁULICO, CAPACIDADE MÁXIMA DE CARGA 8500 KG, MOMENTO MÁXIMO DE CARGA 30,4 TM, ALCANCE MÁXIMO HORIZONTAL 14,30 M, INCLUSIVE CAMINHÃO TRUCADO PBT 23.000 KG, POTÊNCIA DE 256 CV E CARROCERIA FIXA ABERTA DE MADEIRA - CHI DIURNO. AF_05/2025</v>
          </cell>
          <cell r="C1693" t="str">
            <v>CHI</v>
          </cell>
          <cell r="D1693">
            <v>108.96</v>
          </cell>
          <cell r="E1693" t="str">
            <v>Custos Horários Produtivo e Improdutivo dos Equipamentos</v>
          </cell>
          <cell r="F1693" t="str">
            <v>SINAPI Jun/26</v>
          </cell>
        </row>
        <row r="1694">
          <cell r="A1694">
            <v>105984</v>
          </cell>
          <cell r="B1694" t="str">
            <v>GUINDAUTO HIDRÁULICO, CAPACIDADE MÁXIMA DE CARGA 8500 KG, MOMENTO MÁXIMO DE CARGA 30,4 TM, ALCANCE MÁXIMO HORIZONTAL 14,30 M, INCLUSIVE CAMINHÃO TRUCADO PBT 23.000 KG, POTÊNCIA DE 256 CV E CARROCERIA FIXA ABERTA DE MADEIRA - CHP DIURNO. AF_05/2025</v>
          </cell>
          <cell r="C1694" t="str">
            <v>CHP</v>
          </cell>
          <cell r="D1694">
            <v>359.25</v>
          </cell>
          <cell r="E1694" t="str">
            <v>Custos Horários Produtivo e Improdutivo dos Equipamentos</v>
          </cell>
          <cell r="F1694" t="str">
            <v>SINAPI Jun/26</v>
          </cell>
        </row>
        <row r="1695">
          <cell r="A1695">
            <v>98765</v>
          </cell>
          <cell r="B1695" t="str">
            <v>INVERSOR DE SOLDA MONOFÁSICO DE 160 A, POTÊNCIA DE 7000 W, TENSÃO DE 220 V, TURBO VENTILADO, PROTEÇÃO POR TERMOSTATO, PARA ELETRODOS DE 2,0 A 4,0 MM - CHI DIURNO. AF_06/2018</v>
          </cell>
          <cell r="C1695" t="str">
            <v>CHI</v>
          </cell>
          <cell r="D1695">
            <v>7.0000000000000007E-2</v>
          </cell>
          <cell r="E1695" t="str">
            <v>Custos Horários Produtivo e Improdutivo dos Equipamentos</v>
          </cell>
          <cell r="F1695" t="str">
            <v>SINAPI Jun/26</v>
          </cell>
        </row>
        <row r="1696">
          <cell r="A1696">
            <v>98764</v>
          </cell>
          <cell r="B1696" t="str">
            <v>INVERSOR DE SOLDA MONOFÁSICO DE 160 A, POTÊNCIA DE 7000 W, TENSÃO DE 220 V, TURBO VENTILADO, PROTEÇÃO POR TERMOSTATO, PARA ELETRODOS DE 2,0 A 4,0 MM - CHP DIURNO. AF_06/2018</v>
          </cell>
          <cell r="C1696" t="str">
            <v>CHP</v>
          </cell>
          <cell r="D1696">
            <v>5.26</v>
          </cell>
          <cell r="E1696" t="str">
            <v>Custos Horários Produtivo e Improdutivo dos Equipamentos</v>
          </cell>
          <cell r="F1696" t="str">
            <v>SINAPI Jun/26</v>
          </cell>
        </row>
        <row r="1697">
          <cell r="A1697">
            <v>99834</v>
          </cell>
          <cell r="B1697" t="str">
            <v>LAVADORA DE ALTA PRESSAO (LAVA-JATO) PARA AGUA FRIA, PRESSAO DE OPERACAO ENTRE 1400 E 1900 LIB/POL2, VAZAO MAXIMA ENTRE 400 E 700 L/H - CHI DIURNO. AF_05/2023</v>
          </cell>
          <cell r="C1697" t="str">
            <v>CHI</v>
          </cell>
          <cell r="D1697">
            <v>0.19</v>
          </cell>
          <cell r="E1697" t="str">
            <v>Custos Horários Produtivo e Improdutivo dos Equipamentos</v>
          </cell>
          <cell r="F1697" t="str">
            <v>SINAPI Jun/26</v>
          </cell>
        </row>
        <row r="1698">
          <cell r="A1698">
            <v>99833</v>
          </cell>
          <cell r="B1698" t="str">
            <v>LAVADORA DE ALTA PRESSAO (LAVA-JATO) PARA AGUA FRIA, PRESSAO DE OPERACAO ENTRE 1400 E 1900 LIB/POL2, VAZAO MAXIMA ENTRE 400 E 700 L/H - CHP DIURNO. AF_05/2023</v>
          </cell>
          <cell r="C1698" t="str">
            <v>CHP</v>
          </cell>
          <cell r="D1698">
            <v>4.0999999999999996</v>
          </cell>
          <cell r="E1698" t="str">
            <v>Custos Horários Produtivo e Improdutivo dos Equipamentos</v>
          </cell>
          <cell r="F1698" t="str">
            <v>SINAPI Jun/26</v>
          </cell>
        </row>
        <row r="1699">
          <cell r="A1699">
            <v>104521</v>
          </cell>
          <cell r="B1699" t="str">
            <v>LIXADEIRA DE PAREDE, COM LED, POTÊNCIA 750 W, FREQUÊNCIA 60 HZ, VELOCIDADE 1000 A 2100 RPM, DIÂMETRO DA LIXA 225 MM - CHI DIURNO AF_12/2022</v>
          </cell>
          <cell r="C1699" t="str">
            <v>CHI</v>
          </cell>
          <cell r="D1699">
            <v>0</v>
          </cell>
          <cell r="E1699" t="str">
            <v>Custos Horários Produtivo e Improdutivo dos Equipamentos</v>
          </cell>
          <cell r="F1699" t="str">
            <v>SINAPI Jun/26</v>
          </cell>
        </row>
        <row r="1700">
          <cell r="A1700">
            <v>104520</v>
          </cell>
          <cell r="B1700" t="str">
            <v>LIXADEIRA DE PAREDE, COM LED, POTÊNCIA 750 W, FREQUÊNCIA 60 HZ, VELOCIDADE 1000 A 2100 RPM, DIÂMETRO DA LIXA 225 MM - CHP DIURNO. AF_12/2022</v>
          </cell>
          <cell r="C1700" t="str">
            <v>CHP</v>
          </cell>
          <cell r="D1700">
            <v>0</v>
          </cell>
          <cell r="E1700" t="str">
            <v>Custos Horários Produtivo e Improdutivo dos Equipamentos</v>
          </cell>
          <cell r="F1700" t="str">
            <v>SINAPI Jun/26</v>
          </cell>
        </row>
        <row r="1701">
          <cell r="A1701">
            <v>90687</v>
          </cell>
          <cell r="B1701" t="str">
            <v>MANIPULADOR TELESCÓPICO, POTÊNCIA DE 85 HP, CAPACIDADE DE CARGA DE 3.500 KG, ALTURA MÁXIMA DE ELEVAÇÃO DE 12,3 M - CHI DIURNO. AF_05/2023</v>
          </cell>
          <cell r="C1701" t="str">
            <v>CHI</v>
          </cell>
          <cell r="D1701">
            <v>83.79</v>
          </cell>
          <cell r="E1701" t="str">
            <v>Custos Horários Produtivo e Improdutivo dos Equipamentos</v>
          </cell>
          <cell r="F1701" t="str">
            <v>SINAPI Jun/26</v>
          </cell>
        </row>
        <row r="1702">
          <cell r="A1702">
            <v>90686</v>
          </cell>
          <cell r="B1702" t="str">
            <v>MANIPULADOR TELESCÓPICO, POTÊNCIA DE 85 HP, CAPACIDADE DE CARGA DE 3.500 KG, ALTURA MÁXIMA DE ELEVAÇÃO DE 12,3 M - CHP DIURNO. AF_05/2023</v>
          </cell>
          <cell r="C1702" t="str">
            <v>CHP</v>
          </cell>
          <cell r="D1702">
            <v>189.29</v>
          </cell>
          <cell r="E1702" t="str">
            <v>Custos Horários Produtivo e Improdutivo dos Equipamentos</v>
          </cell>
          <cell r="F1702" t="str">
            <v>SINAPI Jun/26</v>
          </cell>
        </row>
        <row r="1703">
          <cell r="A1703">
            <v>5952</v>
          </cell>
          <cell r="B1703" t="str">
            <v>MARTELETE OU ROMPEDOR PNEUMÁTICO MANUAL, 28 KG, COM SILENCIADOR - CHI DIURNO. AF_07/2016</v>
          </cell>
          <cell r="C1703" t="str">
            <v>CHI</v>
          </cell>
          <cell r="D1703">
            <v>36.01</v>
          </cell>
          <cell r="E1703" t="str">
            <v>Custos Horários Produtivo e Improdutivo dos Equipamentos</v>
          </cell>
          <cell r="F1703" t="str">
            <v>SINAPI Jun/26</v>
          </cell>
        </row>
        <row r="1704">
          <cell r="A1704">
            <v>5795</v>
          </cell>
          <cell r="B1704" t="str">
            <v>MARTELETE OU ROMPEDOR PNEUMÁTICO MANUAL, 28 KG, COM SILENCIADOR - CHP DIURNO. AF_07/2016</v>
          </cell>
          <cell r="C1704" t="str">
            <v>CHP</v>
          </cell>
          <cell r="D1704">
            <v>36.5</v>
          </cell>
          <cell r="E1704" t="str">
            <v>Custos Horários Produtivo e Improdutivo dos Equipamentos</v>
          </cell>
          <cell r="F1704" t="str">
            <v>SINAPI Jun/26</v>
          </cell>
        </row>
        <row r="1705">
          <cell r="A1705">
            <v>104657</v>
          </cell>
          <cell r="B1705" t="str">
            <v>MARTELETE PERFURADOR/ ROMPEDOR ELÉTRICO, POTÊNCIA 800 W, 220 V - CHI DIURNO. AF_05/2023</v>
          </cell>
          <cell r="C1705" t="str">
            <v>CHI</v>
          </cell>
          <cell r="D1705">
            <v>0</v>
          </cell>
          <cell r="E1705" t="str">
            <v>Custos Horários Produtivo e Improdutivo dos Equipamentos</v>
          </cell>
          <cell r="F1705" t="str">
            <v>SINAPI Jun/26</v>
          </cell>
        </row>
        <row r="1706">
          <cell r="A1706">
            <v>104656</v>
          </cell>
          <cell r="B1706" t="str">
            <v>MARTELETE PERFURADOR/ ROMPEDOR ELÉTRICO, POTÊNCIA 800 W, 220 V - CHP DIURNO. AF_05/2023</v>
          </cell>
          <cell r="C1706" t="str">
            <v>CHP</v>
          </cell>
          <cell r="D1706">
            <v>0</v>
          </cell>
          <cell r="E1706" t="str">
            <v>Custos Horários Produtivo e Improdutivo dos Equipamentos</v>
          </cell>
          <cell r="F1706" t="str">
            <v>SINAPI Jun/26</v>
          </cell>
        </row>
        <row r="1707">
          <cell r="A1707">
            <v>102274</v>
          </cell>
          <cell r="B1707" t="str">
            <v>MARTELO DEMOLIDOR ELÉTRICO, COM POTÊNCIA DE 2.000 W, 1.000 IMPACTOS POR MINUTO, PESO DE 30 KG - CHI DIURNO. AF_01/2021</v>
          </cell>
          <cell r="C1707" t="str">
            <v>CHI</v>
          </cell>
          <cell r="D1707">
            <v>36.35</v>
          </cell>
          <cell r="E1707" t="str">
            <v>Custos Horários Produtivo e Improdutivo dos Equipamentos</v>
          </cell>
          <cell r="F1707" t="str">
            <v>SINAPI Jun/26</v>
          </cell>
        </row>
        <row r="1708">
          <cell r="A1708">
            <v>102275</v>
          </cell>
          <cell r="B1708" t="str">
            <v>MARTELO DEMOLIDOR ELÉTRICO, COM POTÊNCIA DE 2.000 W, 1.000 IMPACTOS POR MINUTO, PESO DE 30 KG - CHP DIURNO. AF_01/2021</v>
          </cell>
          <cell r="C1708" t="str">
            <v>CHP</v>
          </cell>
          <cell r="D1708">
            <v>38.65</v>
          </cell>
          <cell r="E1708" t="str">
            <v>Custos Horários Produtivo e Improdutivo dos Equipamentos</v>
          </cell>
          <cell r="F1708" t="str">
            <v>SINAPI Jun/26</v>
          </cell>
        </row>
        <row r="1709">
          <cell r="A1709">
            <v>95259</v>
          </cell>
          <cell r="B1709" t="str">
            <v>MARTELO DEMOLIDOR PNEUMÁTICO MANUAL, 32 KG - CHI DIURNO. AF_09/2016</v>
          </cell>
          <cell r="C1709" t="str">
            <v>CHI</v>
          </cell>
          <cell r="D1709">
            <v>36.51</v>
          </cell>
          <cell r="E1709" t="str">
            <v>Custos Horários Produtivo e Improdutivo dos Equipamentos</v>
          </cell>
          <cell r="F1709" t="str">
            <v>SINAPI Jun/26</v>
          </cell>
        </row>
        <row r="1710">
          <cell r="A1710">
            <v>95258</v>
          </cell>
          <cell r="B1710" t="str">
            <v>MARTELO DEMOLIDOR PNEUMÁTICO MANUAL, 32 KG - CHP DIURNO. AF_09/2016</v>
          </cell>
          <cell r="C1710" t="str">
            <v>CHP</v>
          </cell>
          <cell r="D1710">
            <v>37.51</v>
          </cell>
          <cell r="E1710" t="str">
            <v>Custos Horários Produtivo e Improdutivo dos Equipamentos</v>
          </cell>
          <cell r="F1710" t="str">
            <v>SINAPI Jun/26</v>
          </cell>
        </row>
        <row r="1711">
          <cell r="A1711">
            <v>105917</v>
          </cell>
          <cell r="B1711" t="str">
            <v>MARTELO PERFURADOR PNEUMÁTICO MANUAL, HASTE 19 X 108 MM, *11* KG - CHI DIURNO. AF_02/2025</v>
          </cell>
          <cell r="C1711" t="str">
            <v>CHI</v>
          </cell>
          <cell r="D1711">
            <v>36.36</v>
          </cell>
          <cell r="E1711" t="str">
            <v>Custos Horários Produtivo e Improdutivo dos Equipamentos</v>
          </cell>
          <cell r="F1711" t="str">
            <v>SINAPI Jun/26</v>
          </cell>
        </row>
        <row r="1712">
          <cell r="A1712">
            <v>105916</v>
          </cell>
          <cell r="B1712" t="str">
            <v>MARTELO PERFURADOR PNEUMÁTICO MANUAL, HASTE 19 X 108 MM, *11* KG - CHP DIURNO. AF_02/2025</v>
          </cell>
          <cell r="C1712" t="str">
            <v>CHP</v>
          </cell>
          <cell r="D1712">
            <v>37.21</v>
          </cell>
          <cell r="E1712" t="str">
            <v>Custos Horários Produtivo e Improdutivo dos Equipamentos</v>
          </cell>
          <cell r="F1712" t="str">
            <v>SINAPI Jun/26</v>
          </cell>
        </row>
        <row r="1713">
          <cell r="A1713">
            <v>103794</v>
          </cell>
          <cell r="B1713" t="str">
            <v>MINI GUINDASTE ARANHA SOBRE ESTEIRAS E LANCA TELESCÓPICA, CAPACIDADE MÁXIMA DE CARGA 3,0 TON, RAIO MÁXIMO DE TRABALHO 8,25 M, ALTURA DE LANÇA DO SOLO 9,2 M, 55 M DE CABO DE AÇO 8 MM, MOTOR ELÉTRICO 220/380 VOLTS TRIFÁSICO - CHI DIURNO. AF_03/2022</v>
          </cell>
          <cell r="C1713" t="str">
            <v>CHI</v>
          </cell>
          <cell r="D1713">
            <v>0</v>
          </cell>
          <cell r="E1713" t="str">
            <v>Custos Horários Produtivo e Improdutivo dos Equipamentos</v>
          </cell>
          <cell r="F1713" t="str">
            <v>SINAPI Jun/26</v>
          </cell>
        </row>
        <row r="1714">
          <cell r="A1714">
            <v>103793</v>
          </cell>
          <cell r="B1714" t="str">
            <v>MINI GUINDASTE ARANHA SOBRE ESTEIRAS E LANCA TELESCÓPICA, CAPACIDADE MÁXIMA DE CARGA 3,0 TON, RAIO MÁXIMO DE TRABALHO 8,25 M, ALTURA DE LANÇA DO SOLO 9,2 M, 55 M DE CABO DE AÇO 8 MM, MOTOR ELÉTRICO 220/380 VOLTS TRIFÁSICO - CHP DIURNO. AF_03/2022</v>
          </cell>
          <cell r="C1714" t="str">
            <v>CHP</v>
          </cell>
          <cell r="D1714">
            <v>0</v>
          </cell>
          <cell r="E1714" t="str">
            <v>Custos Horários Produtivo e Improdutivo dos Equipamentos</v>
          </cell>
          <cell r="F1714" t="str">
            <v>SINAPI Jun/26</v>
          </cell>
        </row>
        <row r="1715">
          <cell r="A1715">
            <v>96156</v>
          </cell>
          <cell r="B1715" t="str">
            <v>MINICARREGADEIRA SOBRE RODAS POTENCIA 47HP CAPACIDADE OPERACAO 646 KG, COM VASSOURA MECÂNICA ACOPLADA - CHI DIURNO. AF_03/2017</v>
          </cell>
          <cell r="C1715" t="str">
            <v>CHI</v>
          </cell>
          <cell r="D1715">
            <v>77.17</v>
          </cell>
          <cell r="E1715" t="str">
            <v>Custos Horários Produtivo e Improdutivo dos Equipamentos</v>
          </cell>
          <cell r="F1715" t="str">
            <v>SINAPI Jun/26</v>
          </cell>
        </row>
        <row r="1716">
          <cell r="A1716">
            <v>96158</v>
          </cell>
          <cell r="B1716" t="str">
            <v>MINICARREGADEIRA SOBRE RODAS POTENCIA 47HP CAPACIDADE OPERACAO 646 KG, COM VASSOURA MECÂNICA ACOPLADA - CHP DIURNO. AF_03/2017</v>
          </cell>
          <cell r="C1716" t="str">
            <v>CHP</v>
          </cell>
          <cell r="D1716">
            <v>163.31</v>
          </cell>
          <cell r="E1716" t="str">
            <v>Custos Horários Produtivo e Improdutivo dos Equipamentos</v>
          </cell>
          <cell r="F1716" t="str">
            <v>SINAPI Jun/26</v>
          </cell>
        </row>
        <row r="1717">
          <cell r="A1717">
            <v>90693</v>
          </cell>
          <cell r="B1717" t="str">
            <v>MINICARREGADEIRA SOBRE RODAS, POTÊNCIA LÍQUIDA DE 47 HP, CAPACIDADE NOMINAL DE OPERAÇÃO DE 646 KG - CHI DIURNO. AF_06/2015</v>
          </cell>
          <cell r="C1717" t="str">
            <v>CHI</v>
          </cell>
          <cell r="D1717">
            <v>72.2</v>
          </cell>
          <cell r="E1717" t="str">
            <v>Custos Horários Produtivo e Improdutivo dos Equipamentos</v>
          </cell>
          <cell r="F1717" t="str">
            <v>SINAPI Jun/26</v>
          </cell>
        </row>
        <row r="1718">
          <cell r="A1718">
            <v>90692</v>
          </cell>
          <cell r="B1718" t="str">
            <v>MINICARREGADEIRA SOBRE RODAS, POTÊNCIA LÍQUIDA DE 47 HP, CAPACIDADE NOMINAL DE OPERAÇÃO DE 646 KG - CHP DIURNO. AF_06/2015</v>
          </cell>
          <cell r="C1718" t="str">
            <v>CHP</v>
          </cell>
          <cell r="D1718">
            <v>153.41999999999999</v>
          </cell>
          <cell r="E1718" t="str">
            <v>Custos Horários Produtivo e Improdutivo dos Equipamentos</v>
          </cell>
          <cell r="F1718" t="str">
            <v>SINAPI Jun/26</v>
          </cell>
        </row>
        <row r="1719">
          <cell r="A1719">
            <v>96246</v>
          </cell>
          <cell r="B1719" t="str">
            <v>MINIESCAVADEIRA SOBRE ESTEIRAS, POTÊNCIA LÍQUIDA DE *30* HP, PESO OPERACIONAL DE *3.500* KG - CHI DIURNO. AF_04/2017</v>
          </cell>
          <cell r="C1719" t="str">
            <v>CHI</v>
          </cell>
          <cell r="D1719">
            <v>86.46</v>
          </cell>
          <cell r="E1719" t="str">
            <v>Custos Horários Produtivo e Improdutivo dos Equipamentos</v>
          </cell>
          <cell r="F1719" t="str">
            <v>SINAPI Jun/26</v>
          </cell>
        </row>
        <row r="1720">
          <cell r="A1720">
            <v>96245</v>
          </cell>
          <cell r="B1720" t="str">
            <v>MINIESCAVADEIRA SOBRE ESTEIRAS, POTÊNCIA LÍQUIDA DE *30* HP, PESO OPERACIONAL DE *3.500* KG - CHP DIURNO. AF_04/2017</v>
          </cell>
          <cell r="C1720" t="str">
            <v>CHP</v>
          </cell>
          <cell r="D1720">
            <v>144.46</v>
          </cell>
          <cell r="E1720" t="str">
            <v>Custos Horários Produtivo e Improdutivo dos Equipamentos</v>
          </cell>
          <cell r="F1720" t="str">
            <v>SINAPI Jun/26</v>
          </cell>
        </row>
        <row r="1721">
          <cell r="A1721">
            <v>88404</v>
          </cell>
          <cell r="B1721" t="str">
            <v>MISTURADOR DE ARGAMASSA, EIXO HORIZONTAL, CAPACIDADE DE MISTURA 160 KG, MOTOR ELÉTRICO POTÊNCIA 3 CV - CHI DIURNO. AF_05/2023</v>
          </cell>
          <cell r="C1721" t="str">
            <v>CHI</v>
          </cell>
          <cell r="D1721">
            <v>1.02</v>
          </cell>
          <cell r="E1721" t="str">
            <v>Custos Horários Produtivo e Improdutivo dos Equipamentos</v>
          </cell>
          <cell r="F1721" t="str">
            <v>SINAPI Jun/26</v>
          </cell>
        </row>
        <row r="1722">
          <cell r="A1722">
            <v>88399</v>
          </cell>
          <cell r="B1722" t="str">
            <v>MISTURADOR DE ARGAMASSA, EIXO HORIZONTAL, CAPACIDADE DE MISTURA 160 KG, MOTOR ELÉTRICO POTÊNCIA 3 CV - CHP DIURNO. AF_05/2023</v>
          </cell>
          <cell r="C1722" t="str">
            <v>CHP</v>
          </cell>
          <cell r="D1722">
            <v>3.54</v>
          </cell>
          <cell r="E1722" t="str">
            <v>Custos Horários Produtivo e Improdutivo dos Equipamentos</v>
          </cell>
          <cell r="F1722" t="str">
            <v>SINAPI Jun/26</v>
          </cell>
        </row>
        <row r="1723">
          <cell r="A1723">
            <v>88392</v>
          </cell>
          <cell r="B1723" t="str">
            <v>MISTURADOR DE ARGAMASSA, EIXO HORIZONTAL, CAPACIDADE DE MISTURA 300 KG, MOTOR ELÉTRICO POTÊNCIA 5 CV - CHI DIURNO. AF_05/2023</v>
          </cell>
          <cell r="C1723" t="str">
            <v>CHI</v>
          </cell>
          <cell r="D1723">
            <v>1.08</v>
          </cell>
          <cell r="E1723" t="str">
            <v>Custos Horários Produtivo e Improdutivo dos Equipamentos</v>
          </cell>
          <cell r="F1723" t="str">
            <v>SINAPI Jun/26</v>
          </cell>
        </row>
        <row r="1724">
          <cell r="A1724">
            <v>88386</v>
          </cell>
          <cell r="B1724" t="str">
            <v>MISTURADOR DE ARGAMASSA, EIXO HORIZONTAL, CAPACIDADE DE MISTURA 300 KG, MOTOR ELÉTRICO POTÊNCIA 5 CV - CHP DIURNO. AF_05/2023</v>
          </cell>
          <cell r="C1724" t="str">
            <v>CHP</v>
          </cell>
          <cell r="D1724">
            <v>4.74</v>
          </cell>
          <cell r="E1724" t="str">
            <v>Custos Horários Produtivo e Improdutivo dos Equipamentos</v>
          </cell>
          <cell r="F1724" t="str">
            <v>SINAPI Jun/26</v>
          </cell>
        </row>
        <row r="1725">
          <cell r="A1725">
            <v>88398</v>
          </cell>
          <cell r="B1725" t="str">
            <v>MISTURADOR DE ARGAMASSA, EIXO HORIZONTAL, CAPACIDADE DE MISTURA 600 KG, MOTOR ELÉTRICO POTÊNCIA 7,5 CV - CHI DIURNO. AF_05/2023</v>
          </cell>
          <cell r="C1725" t="str">
            <v>CHI</v>
          </cell>
          <cell r="D1725">
            <v>1.29</v>
          </cell>
          <cell r="E1725" t="str">
            <v>Custos Horários Produtivo e Improdutivo dos Equipamentos</v>
          </cell>
          <cell r="F1725" t="str">
            <v>SINAPI Jun/26</v>
          </cell>
        </row>
        <row r="1726">
          <cell r="A1726">
            <v>88393</v>
          </cell>
          <cell r="B1726" t="str">
            <v>MISTURADOR DE ARGAMASSA, EIXO HORIZONTAL, CAPACIDADE DE MISTURA 600 KG, MOTOR ELÉTRICO POTÊNCIA 7,5 CV - CHP DIURNO. AF_05/2023</v>
          </cell>
          <cell r="C1726" t="str">
            <v>CHP</v>
          </cell>
          <cell r="D1726">
            <v>6.47</v>
          </cell>
          <cell r="E1726" t="str">
            <v>Custos Horários Produtivo e Improdutivo dos Equipamentos</v>
          </cell>
          <cell r="F1726" t="str">
            <v>SINAPI Jun/26</v>
          </cell>
        </row>
        <row r="1727">
          <cell r="A1727">
            <v>90638</v>
          </cell>
          <cell r="B1727" t="str">
            <v>MISTURADOR DUPLO HORIZONTAL DE ALTA TURBULÊNCIA, CAPACIDADE / VOLUME 2 X 500 LITROS, MOTORES ELÉTRICOS MÍNIMO 5 CV CADA, PARA NATA CIMENTO, ARGAMASSA E OUTROS - CHI DIURNO. AF_06/2015</v>
          </cell>
          <cell r="C1727" t="str">
            <v>CHI</v>
          </cell>
          <cell r="D1727">
            <v>5.17</v>
          </cell>
          <cell r="E1727" t="str">
            <v>Custos Horários Produtivo e Improdutivo dos Equipamentos</v>
          </cell>
          <cell r="F1727" t="str">
            <v>SINAPI Jun/26</v>
          </cell>
        </row>
        <row r="1728">
          <cell r="A1728">
            <v>90637</v>
          </cell>
          <cell r="B1728" t="str">
            <v>MISTURADOR DUPLO HORIZONTAL DE ALTA TURBULÊNCIA, CAPACIDADE / VOLUME 2 X 500 LITROS, MOTORES ELÉTRICOS MÍNIMO 5 CV CADA, PARA NATA CIMENTO, ARGAMASSA E OUTROS - CHP DIURNO. AF_06/2015</v>
          </cell>
          <cell r="C1728" t="str">
            <v>CHP</v>
          </cell>
          <cell r="D1728">
            <v>15.14</v>
          </cell>
          <cell r="E1728" t="str">
            <v>Custos Horários Produtivo e Improdutivo dos Equipamentos</v>
          </cell>
          <cell r="F1728" t="str">
            <v>SINAPI Jun/26</v>
          </cell>
        </row>
        <row r="1729">
          <cell r="A1729">
            <v>103243</v>
          </cell>
          <cell r="B1729" t="str">
            <v>MISTURADOR PARA PREPARO DE LAMA ESTABILIZANTE COM CAPACIDADE DE *4000* L, COM BOMBA CENTRÍFUGA 5,5 HP A 23,07 HP, PARA SISTEMA DE FURO DIRECIONAL - CHI DIURNO. AF_05/2023</v>
          </cell>
          <cell r="C1729" t="str">
            <v>CHI</v>
          </cell>
          <cell r="D1729">
            <v>0</v>
          </cell>
          <cell r="E1729" t="str">
            <v>Custos Horários Produtivo e Improdutivo dos Equipamentos</v>
          </cell>
          <cell r="F1729" t="str">
            <v>SINAPI Jun/26</v>
          </cell>
        </row>
        <row r="1730">
          <cell r="A1730">
            <v>103242</v>
          </cell>
          <cell r="B1730" t="str">
            <v>MISTURADOR PARA PREPARO DE LAMA ESTABILIZANTE COM CAPACIDADE DE *4000* L, COM BOMBA CENTRÍFUGA 5,5 HP A 23,07 HP, PARA SISTEMA DE FURO DIRECIONAL - CHP DIURNO. AF_05/2023</v>
          </cell>
          <cell r="C1730" t="str">
            <v>CHP</v>
          </cell>
          <cell r="D1730">
            <v>0</v>
          </cell>
          <cell r="E1730" t="str">
            <v>Custos Horários Produtivo e Improdutivo dos Equipamentos</v>
          </cell>
          <cell r="F1730" t="str">
            <v>SINAPI Jun/26</v>
          </cell>
        </row>
        <row r="1731">
          <cell r="A1731">
            <v>5806</v>
          </cell>
          <cell r="B1731" t="str">
            <v>MOTOBOMBA CENTRÍFUGA, MOTOR A GASOLINA, POTÊNCIA 5,42 HP, BOCAIS 1 1/2" X 1", DIÂMETRO ROTOR 143 MM HM/Q = 6 MCA / 16,8 M3/H A 38 MCA / 6,6 M3/H - CHI DIURNO. AF_06/2014</v>
          </cell>
          <cell r="C1731" t="str">
            <v>CHI</v>
          </cell>
          <cell r="D1731">
            <v>0.23</v>
          </cell>
          <cell r="E1731" t="str">
            <v>Custos Horários Produtivo e Improdutivo dos Equipamentos</v>
          </cell>
          <cell r="F1731" t="str">
            <v>SINAPI Jun/26</v>
          </cell>
        </row>
        <row r="1732">
          <cell r="A1732">
            <v>73536</v>
          </cell>
          <cell r="B1732" t="str">
            <v>MOTOBOMBA CENTRÍFUGA, MOTOR A GASOLINA, POTÊNCIA 5,42 HP, BOCAIS 1 1/2" X 1", DIÂMETRO ROTOR 143 MM HM/Q = 6 MCA / 16,8 M3/H A 38 MCA / 6,6 M3/H - CHP DIURNO. AF_06/2014</v>
          </cell>
          <cell r="C1732" t="str">
            <v>CHP</v>
          </cell>
          <cell r="D1732">
            <v>22.66</v>
          </cell>
          <cell r="E1732" t="str">
            <v>Custos Horários Produtivo e Improdutivo dos Equipamentos</v>
          </cell>
          <cell r="F1732" t="str">
            <v>SINAPI Jun/26</v>
          </cell>
        </row>
        <row r="1733">
          <cell r="A1733">
            <v>7043</v>
          </cell>
          <cell r="B1733" t="str">
            <v>MOTOBOMBA TRASH (PARA ÁGUA SUJA) AUTO ESCORVANTE, MOTOR GASOLINA DE 6,41 HP, DIÂMETROS DE SUCÇÃO X RECALQUE: 3" X 3", HM/Q = 10 MCA / 60 M3/H A 23 MCA / 0 M3/H - CHI DIURNO. AF_10/2014</v>
          </cell>
          <cell r="C1733" t="str">
            <v>CHI</v>
          </cell>
          <cell r="D1733">
            <v>0.28000000000000003</v>
          </cell>
          <cell r="E1733" t="str">
            <v>Custos Horários Produtivo e Improdutivo dos Equipamentos</v>
          </cell>
          <cell r="F1733" t="str">
            <v>SINAPI Jun/26</v>
          </cell>
        </row>
        <row r="1734">
          <cell r="A1734">
            <v>7042</v>
          </cell>
          <cell r="B1734" t="str">
            <v>MOTOBOMBA TRASH (PARA ÁGUA SUJA) AUTO ESCORVANTE, MOTOR GASOLINA DE 6,41 HP, DIÂMETROS DE SUCÇÃO X RECALQUE: 3" X 3", HM/Q = 10 MCA / 60 M3/H A 23 MCA / 0 M3/H - CHP DIURNO. AF_10/2014</v>
          </cell>
          <cell r="C1734" t="str">
            <v>CHP</v>
          </cell>
          <cell r="D1734">
            <v>26.75</v>
          </cell>
          <cell r="E1734" t="str">
            <v>Custos Horários Produtivo e Improdutivo dos Equipamentos</v>
          </cell>
          <cell r="F1734" t="str">
            <v>SINAPI Jun/26</v>
          </cell>
        </row>
        <row r="1735">
          <cell r="A1735">
            <v>5934</v>
          </cell>
          <cell r="B1735" t="str">
            <v>MOTONIVELADORA POTÊNCIA BÁSICA LÍQUIDA (PRIMEIRA MARCHA) 125 HP, PESO BRUTO 13032 KG, LARGURA DA LÂMINA DE 3,7 M - CHI DIURNO. AF_06/2014</v>
          </cell>
          <cell r="C1735" t="str">
            <v>CHI</v>
          </cell>
          <cell r="D1735">
            <v>113.98</v>
          </cell>
          <cell r="E1735" t="str">
            <v>Custos Horários Produtivo e Improdutivo dos Equipamentos</v>
          </cell>
          <cell r="F1735" t="str">
            <v>SINAPI Jun/26</v>
          </cell>
        </row>
        <row r="1736">
          <cell r="A1736">
            <v>5932</v>
          </cell>
          <cell r="B1736" t="str">
            <v>MOTONIVELADORA POTÊNCIA BÁSICA LÍQUIDA (PRIMEIRA MARCHA) 125 HP, PESO BRUTO 13032 KG, LARGURA DA LÂMINA DE 3,7 M - CHP DIURNO. AF_06/2014</v>
          </cell>
          <cell r="C1736" t="str">
            <v>CHP</v>
          </cell>
          <cell r="D1736">
            <v>286.13</v>
          </cell>
          <cell r="E1736" t="str">
            <v>Custos Horários Produtivo e Improdutivo dos Equipamentos</v>
          </cell>
          <cell r="F1736" t="str">
            <v>SINAPI Jun/26</v>
          </cell>
        </row>
        <row r="1737">
          <cell r="A1737">
            <v>96159</v>
          </cell>
          <cell r="B1737" t="str">
            <v>MÁQUINA DEMARCADORA DE FAIXA DE TRÁFEGO À FRIO, AUTOPROPELIDA, POTÊNCIA 38 HP - CHI DIURNO. AF_07/2016</v>
          </cell>
          <cell r="C1737" t="str">
            <v>CHI</v>
          </cell>
          <cell r="D1737">
            <v>111.86</v>
          </cell>
          <cell r="E1737" t="str">
            <v>Custos Horários Produtivo e Improdutivo dos Equipamentos</v>
          </cell>
          <cell r="F1737" t="str">
            <v>SINAPI Jun/26</v>
          </cell>
        </row>
        <row r="1738">
          <cell r="A1738">
            <v>95133</v>
          </cell>
          <cell r="B1738" t="str">
            <v>MÁQUINA DEMARCADORA DE FAIXA DE TRÁFEGO À FRIO, AUTOPROPELIDA, POTÊNCIA 38 HP - CHP DIURNO. AF_07/2016</v>
          </cell>
          <cell r="C1738" t="str">
            <v>CHP</v>
          </cell>
          <cell r="D1738">
            <v>212.5</v>
          </cell>
          <cell r="E1738" t="str">
            <v>Custos Horários Produtivo e Improdutivo dos Equipamentos</v>
          </cell>
          <cell r="F1738" t="str">
            <v>SINAPI Jun/26</v>
          </cell>
        </row>
        <row r="1739">
          <cell r="A1739">
            <v>102986</v>
          </cell>
          <cell r="B1739" t="str">
            <v>MÁQUINA DEMARCADORA DE FAIXA DE TRÁFEGO À FRIO, TRAÇÃO MANUAL, 4 CV, PRESSÃO MAX 3300 PSI, TANQUE 20 L - CHI DIURNO. AF_06/2021</v>
          </cell>
          <cell r="C1739" t="str">
            <v>CHI</v>
          </cell>
          <cell r="D1739">
            <v>0</v>
          </cell>
          <cell r="E1739" t="str">
            <v>Custos Horários Produtivo e Improdutivo dos Equipamentos</v>
          </cell>
          <cell r="F1739" t="str">
            <v>SINAPI Jun/26</v>
          </cell>
        </row>
        <row r="1740">
          <cell r="A1740">
            <v>102987</v>
          </cell>
          <cell r="B1740" t="str">
            <v>MÁQUINA DEMARCADORA DE FAIXA DE TRÁFEGO À FRIO, TRAÇÃO MANUAL, 4 CV, PRESSÃO MAX 3300 PSI, TANQUE 20 L - CHP DIURNO. AF_06/2021</v>
          </cell>
          <cell r="C1740" t="str">
            <v>CHP</v>
          </cell>
          <cell r="D1740">
            <v>0</v>
          </cell>
          <cell r="E1740" t="str">
            <v>Custos Horários Produtivo e Improdutivo dos Equipamentos</v>
          </cell>
          <cell r="F1740" t="str">
            <v>SINAPI Jun/26</v>
          </cell>
        </row>
        <row r="1741">
          <cell r="A1741">
            <v>92961</v>
          </cell>
          <cell r="B1741" t="str">
            <v>MÁQUINA EXTRUSORA DE CONCRETO PARA GUIAS E SARJETAS, MOTOR A DIESEL, POTÊNCIA 14 CV - CHI DIURNO. AF_12/2015</v>
          </cell>
          <cell r="C1741" t="str">
            <v>CHI</v>
          </cell>
          <cell r="D1741">
            <v>6.22</v>
          </cell>
          <cell r="E1741" t="str">
            <v>Custos Horários Produtivo e Improdutivo dos Equipamentos</v>
          </cell>
          <cell r="F1741" t="str">
            <v>SINAPI Jun/26</v>
          </cell>
        </row>
        <row r="1742">
          <cell r="A1742">
            <v>92960</v>
          </cell>
          <cell r="B1742" t="str">
            <v>MÁQUINA EXTRUSORA DE CONCRETO PARA GUIAS E SARJETAS, MOTOR A DIESEL, POTÊNCIA 14 CV - CHP DIURNO. AF_12/2015</v>
          </cell>
          <cell r="C1742" t="str">
            <v>CHP</v>
          </cell>
          <cell r="D1742">
            <v>22.27</v>
          </cell>
          <cell r="E1742" t="str">
            <v>Custos Horários Produtivo e Improdutivo dos Equipamentos</v>
          </cell>
          <cell r="F1742" t="str">
            <v>SINAPI Jun/26</v>
          </cell>
        </row>
        <row r="1743">
          <cell r="A1743">
            <v>102863</v>
          </cell>
          <cell r="B1743" t="str">
            <v>MÁQUINA FORMER DOBRAS DIVERSAS: 220V/380V TRIFÁSICO OU MONOFÁSICO, CAPACIDADE 0,5-1,27MM, MOTOR 2CV - CHI DIURNO. AF_05/2023</v>
          </cell>
          <cell r="C1743" t="str">
            <v>CHI</v>
          </cell>
          <cell r="D1743">
            <v>0</v>
          </cell>
          <cell r="E1743" t="str">
            <v>Custos Horários Produtivo e Improdutivo dos Equipamentos</v>
          </cell>
          <cell r="F1743" t="str">
            <v>SINAPI Jun/26</v>
          </cell>
        </row>
        <row r="1744">
          <cell r="A1744">
            <v>102862</v>
          </cell>
          <cell r="B1744" t="str">
            <v>MÁQUINA FORMER DOBRAS DIVERSAS: 220V/380V TRIFÁSICO OU MONOFÁSICO, CAPACIDADE 0,5-1,27MM, MOTOR 2CV - CHP DIURNO. AF_05/2023</v>
          </cell>
          <cell r="C1744" t="str">
            <v>CHP</v>
          </cell>
          <cell r="D1744">
            <v>0</v>
          </cell>
          <cell r="E1744" t="str">
            <v>Custos Horários Produtivo e Improdutivo dos Equipamentos</v>
          </cell>
          <cell r="F1744" t="str">
            <v>SINAPI Jun/26</v>
          </cell>
        </row>
        <row r="1745">
          <cell r="A1745">
            <v>93409</v>
          </cell>
          <cell r="B1745" t="str">
            <v>MÁQUINA JATO DE PRESSAO PORTÁTIL, CAMARA DE 1 SAIDA, CAPACIDADE 280 L, DIAMETRO 670 MM, BICO DE JATO CURTO VENTURI DE 5/16", MANGUEIRA DE 1" COM COMPRESSOR DE AR REBOCÁVEL 189 PCM E MOTOR DIESEL 63 CV - CHI DIURNO. AF_05/2023</v>
          </cell>
          <cell r="C1745" t="str">
            <v>CHI</v>
          </cell>
          <cell r="D1745">
            <v>39.869999999999997</v>
          </cell>
          <cell r="E1745" t="str">
            <v>Custos Horários Produtivo e Improdutivo dos Equipamentos</v>
          </cell>
          <cell r="F1745" t="str">
            <v>SINAPI Jun/26</v>
          </cell>
        </row>
        <row r="1746">
          <cell r="A1746">
            <v>93408</v>
          </cell>
          <cell r="B1746" t="str">
            <v>MÁQUINA JATO DE PRESSAO PORTÁTIL, CAMARA DE 1 SAIDA, CAPACIDADE 280 L, DIAMETRO 670 MM, BICO DE JATO CURTO VENTURI DE 5/16", MANGUEIRA DE 1" COM COMPRESSOR DE AR REBOCÁVEL 189 PCM E MOTOR DIESEL 63 CV - CHP DIURNO. AF_05/2023</v>
          </cell>
          <cell r="C1746" t="str">
            <v>CHP</v>
          </cell>
          <cell r="D1746">
            <v>102.67</v>
          </cell>
          <cell r="E1746" t="str">
            <v>Custos Horários Produtivo e Improdutivo dos Equipamentos</v>
          </cell>
          <cell r="F1746" t="str">
            <v>SINAPI Jun/26</v>
          </cell>
        </row>
        <row r="1747">
          <cell r="A1747">
            <v>102941</v>
          </cell>
          <cell r="B1747" t="str">
            <v>MÁQUINA METALEIRA UNIVERSAL MODELO IW 110/180 BTD - CHI DIURNO. AF_05/2023</v>
          </cell>
          <cell r="C1747" t="str">
            <v>CHI</v>
          </cell>
          <cell r="D1747">
            <v>0</v>
          </cell>
          <cell r="E1747" t="str">
            <v>Custos Horários Produtivo e Improdutivo dos Equipamentos</v>
          </cell>
          <cell r="F1747" t="str">
            <v>SINAPI Jun/26</v>
          </cell>
        </row>
        <row r="1748">
          <cell r="A1748">
            <v>102940</v>
          </cell>
          <cell r="B1748" t="str">
            <v>MÁQUINA METALEIRA UNIVERSAL MODELO IW 110/180 BTD - CHP DIURNO. AF_05/2023</v>
          </cell>
          <cell r="C1748" t="str">
            <v>CHP</v>
          </cell>
          <cell r="D1748">
            <v>0</v>
          </cell>
          <cell r="E1748" t="str">
            <v>Custos Horários Produtivo e Improdutivo dos Equipamentos</v>
          </cell>
          <cell r="F1748" t="str">
            <v>SINAPI Jun/26</v>
          </cell>
        </row>
        <row r="1749">
          <cell r="A1749">
            <v>103164</v>
          </cell>
          <cell r="B1749" t="str">
            <v>MÁQUINA PARA SOLDA POR ELETROFUSÃO PARA TUBOS DE POLIETILENO DE ALTA DENSIDADE (PEAD) COM DIÂMETRO EXTERNO DE 20 A 1600 MM, POTÊNCIA DE 3500 W - CHI DIURNO. AF_05/2023</v>
          </cell>
          <cell r="C1749" t="str">
            <v>CHI</v>
          </cell>
          <cell r="D1749">
            <v>0</v>
          </cell>
          <cell r="E1749" t="str">
            <v>Custos Horários Produtivo e Improdutivo dos Equipamentos</v>
          </cell>
          <cell r="F1749" t="str">
            <v>SINAPI Jun/26</v>
          </cell>
        </row>
        <row r="1750">
          <cell r="A1750">
            <v>103163</v>
          </cell>
          <cell r="B1750" t="str">
            <v>MÁQUINA PARA SOLDA POR ELETROFUSÃO PARA TUBOS DE POLIETILENO DE ALTA DENSIDADE (PEAD) COM DIÂMETRO EXTERNO DE 20 A 1600 MM, POTÊNCIA DE 3500 W - CHP DIURNO. AF_05/2023</v>
          </cell>
          <cell r="C1750" t="str">
            <v>CHP</v>
          </cell>
          <cell r="D1750">
            <v>0</v>
          </cell>
          <cell r="E1750" t="str">
            <v>Custos Horários Produtivo e Improdutivo dos Equipamentos</v>
          </cell>
          <cell r="F1750" t="str">
            <v>SINAPI Jun/26</v>
          </cell>
        </row>
        <row r="1751">
          <cell r="A1751">
            <v>103158</v>
          </cell>
          <cell r="B1751" t="str">
            <v>MÁQUINA PARA SOLDA POR ELETROFUSÃO PARA TUBOS DE POLIETILENO DE ALTA DENSIDADE (PEAD) COM DIÂMETRO EXTERNO DE 20 A 800 MM, POTÊNCIA ENTRE 2750 E 3000 W - CHI DIURNO. AF_05/2023</v>
          </cell>
          <cell r="C1751" t="str">
            <v>CHI</v>
          </cell>
          <cell r="D1751">
            <v>0</v>
          </cell>
          <cell r="E1751" t="str">
            <v>Custos Horários Produtivo e Improdutivo dos Equipamentos</v>
          </cell>
          <cell r="F1751" t="str">
            <v>SINAPI Jun/26</v>
          </cell>
        </row>
        <row r="1752">
          <cell r="A1752">
            <v>103157</v>
          </cell>
          <cell r="B1752" t="str">
            <v>MÁQUINA PARA SOLDA POR ELETROFUSÃO PARA TUBOS DE POLIETILENO DE ALTA DENSIDADE (PEAD) COM DIÂMETRO EXTERNO DE 20 A 800 MM, POTÊNCIA ENTRE 2750 E 3000 W - CHP DIURNO. AF_05/2023</v>
          </cell>
          <cell r="C1752" t="str">
            <v>CHP</v>
          </cell>
          <cell r="D1752">
            <v>0</v>
          </cell>
          <cell r="E1752" t="str">
            <v>Custos Horários Produtivo e Improdutivo dos Equipamentos</v>
          </cell>
          <cell r="F1752" t="str">
            <v>SINAPI Jun/26</v>
          </cell>
        </row>
        <row r="1753">
          <cell r="A1753">
            <v>103176</v>
          </cell>
          <cell r="B1753" t="str">
            <v>MÁQUINA PARA SOLDA POR TERMOFUSÃO PARA TUBOS DE POLIETILENO DE ALTA DENSIDADE (PEAD) COM DIÂMETRO EXTERNO DE 315 A 630 MM, POTÊNCIA ENTRE 8000 E 12350 W - CHI DIURNO. AF_05/2023</v>
          </cell>
          <cell r="C1753" t="str">
            <v>CHI</v>
          </cell>
          <cell r="D1753">
            <v>0</v>
          </cell>
          <cell r="E1753" t="str">
            <v>Custos Horários Produtivo e Improdutivo dos Equipamentos</v>
          </cell>
          <cell r="F1753" t="str">
            <v>SINAPI Jun/26</v>
          </cell>
        </row>
        <row r="1754">
          <cell r="A1754">
            <v>103175</v>
          </cell>
          <cell r="B1754" t="str">
            <v>MÁQUINA PARA SOLDA POR TERMOFUSÃO PARA TUBOS DE POLIETILENO DE ALTA DENSIDADE (PEAD) COM DIÂMETRO EXTERNO DE 315 A 630 MM, POTÊNCIA ENTRE 8000 E 12350 W - CHP DIURNO. AF_05/2023</v>
          </cell>
          <cell r="C1754" t="str">
            <v>CHP</v>
          </cell>
          <cell r="D1754">
            <v>0</v>
          </cell>
          <cell r="E1754" t="str">
            <v>Custos Horários Produtivo e Improdutivo dos Equipamentos</v>
          </cell>
          <cell r="F1754" t="str">
            <v>SINAPI Jun/26</v>
          </cell>
        </row>
        <row r="1755">
          <cell r="A1755">
            <v>103182</v>
          </cell>
          <cell r="B1755" t="str">
            <v>MÁQUINA PARA SOLDA POR TERMOFUSÃO PARA TUBOS DE POLIETILENO DE ALTA DENSIDADE (PEAD) COM DIÂMETRO EXTERNO DE 710 A 1200 MM, POTÊNCIA ENTRE 16000 E 29500 W - CHI DIURNO. AF_05/2023</v>
          </cell>
          <cell r="C1755" t="str">
            <v>CHI</v>
          </cell>
          <cell r="D1755">
            <v>0</v>
          </cell>
          <cell r="E1755" t="str">
            <v>Custos Horários Produtivo e Improdutivo dos Equipamentos</v>
          </cell>
          <cell r="F1755" t="str">
            <v>SINAPI Jun/26</v>
          </cell>
        </row>
        <row r="1756">
          <cell r="A1756">
            <v>103181</v>
          </cell>
          <cell r="B1756" t="str">
            <v>MÁQUINA PARA SOLDA POR TERMOFUSÃO PARA TUBOS DE POLIETILENO DE ALTA DENSIDADE (PEAD) COM DIÂMETRO EXTERNO DE 710 A 1200 MM, POTÊNCIA ENTRE 16000 E 29500 W - CHP DIURNO. AF_05/2023</v>
          </cell>
          <cell r="C1756" t="str">
            <v>CHP</v>
          </cell>
          <cell r="D1756">
            <v>0</v>
          </cell>
          <cell r="E1756" t="str">
            <v>Custos Horários Produtivo e Improdutivo dos Equipamentos</v>
          </cell>
          <cell r="F1756" t="str">
            <v>SINAPI Jun/26</v>
          </cell>
        </row>
        <row r="1757">
          <cell r="A1757">
            <v>103170</v>
          </cell>
          <cell r="B1757" t="str">
            <v>MÁQUINA PARA SOLDA POR TERMOFUSÃO PARA TUBOS DE POLIETILENO DE ALTA DENSIDADE (PEAD) COM DIÂMETRO EXTERNO DE 90 A 315 MM, POTÊNCIA ENTRE 2500 E 5350 W - CHI DIURNO. AF_05/2023</v>
          </cell>
          <cell r="C1757" t="str">
            <v>CHI</v>
          </cell>
          <cell r="D1757">
            <v>0</v>
          </cell>
          <cell r="E1757" t="str">
            <v>Custos Horários Produtivo e Improdutivo dos Equipamentos</v>
          </cell>
          <cell r="F1757" t="str">
            <v>SINAPI Jun/26</v>
          </cell>
        </row>
        <row r="1758">
          <cell r="A1758">
            <v>103169</v>
          </cell>
          <cell r="B1758" t="str">
            <v>MÁQUINA PARA SOLDA POR TERMOFUSÃO PARA TUBOS DE POLIETILENO DE ALTA DENSIDADE (PEAD) COM DIÂMETRO EXTERNO DE 90 A 315 MM, POTÊNCIA ENTRE 2500 E 5350 W - CHP DIURNO. AF_05/2023</v>
          </cell>
          <cell r="C1758" t="str">
            <v>CHP</v>
          </cell>
          <cell r="D1758">
            <v>0</v>
          </cell>
          <cell r="E1758" t="str">
            <v>Custos Horários Produtivo e Improdutivo dos Equipamentos</v>
          </cell>
          <cell r="F1758" t="str">
            <v>SINAPI Jun/26</v>
          </cell>
        </row>
        <row r="1759">
          <cell r="A1759">
            <v>102869</v>
          </cell>
          <cell r="B1759" t="str">
            <v>MÁQUINA SOLDA ARCO COM PISTOLA DE SOLDAGEM PARA STUD BOLT DE 5 MM A 22 MM - CHI DIURNO. AF_05/2023</v>
          </cell>
          <cell r="C1759" t="str">
            <v>CHI</v>
          </cell>
          <cell r="D1759">
            <v>0</v>
          </cell>
          <cell r="E1759" t="str">
            <v>Custos Horários Produtivo e Improdutivo dos Equipamentos</v>
          </cell>
          <cell r="F1759" t="str">
            <v>SINAPI Jun/26</v>
          </cell>
        </row>
        <row r="1760">
          <cell r="A1760">
            <v>102868</v>
          </cell>
          <cell r="B1760" t="str">
            <v>MÁQUINA SOLDA ARCO COM PISTOLA DE SOLDAGEM PARA STUD BOLT DE 5 MM A 22 MM - CHP DIURNO. AF_05/2023</v>
          </cell>
          <cell r="C1760" t="str">
            <v>CHP</v>
          </cell>
          <cell r="D1760">
            <v>0</v>
          </cell>
          <cell r="E1760" t="str">
            <v>Custos Horários Produtivo e Improdutivo dos Equipamentos</v>
          </cell>
          <cell r="F1760" t="str">
            <v>SINAPI Jun/26</v>
          </cell>
        </row>
        <row r="1761">
          <cell r="A1761">
            <v>106326</v>
          </cell>
          <cell r="B1761" t="str">
            <v>PENEIRA ROTATIVA COM MOTOR ELÉTRICO MONOFÁSICO DE *0,5 A 1,0* CV, CILINDRO COM DIÂMETRO DE *0,48 A 0,85* M E COMPRIMENTO DE *1,0 A 1,65* M - CHI DIURNO. AF_11/2025</v>
          </cell>
          <cell r="C1761" t="str">
            <v>CHI</v>
          </cell>
          <cell r="D1761">
            <v>0</v>
          </cell>
          <cell r="E1761" t="str">
            <v>Custos Horários Produtivo e Improdutivo dos Equipamentos</v>
          </cell>
          <cell r="F1761" t="str">
            <v>SINAPI Jun/26</v>
          </cell>
        </row>
        <row r="1762">
          <cell r="A1762">
            <v>106325</v>
          </cell>
          <cell r="B1762" t="str">
            <v>PENEIRA ROTATIVA COM MOTOR ELÉTRICO MONOFÁSICO DE *0,5 A 1,0* CV, CILINDRO COM DIÂMETRO DE *0,48 A 0,85* M E COMPRIMENTO DE *1,0 A 1,65* M - CHP DIURNO. AF_11/2025</v>
          </cell>
          <cell r="C1762" t="str">
            <v>CHP</v>
          </cell>
          <cell r="D1762">
            <v>0</v>
          </cell>
          <cell r="E1762" t="str">
            <v>Custos Horários Produtivo e Improdutivo dos Equipamentos</v>
          </cell>
          <cell r="F1762" t="str">
            <v>SINAPI Jun/26</v>
          </cell>
        </row>
        <row r="1763">
          <cell r="A1763">
            <v>92113</v>
          </cell>
          <cell r="B1763" t="str">
            <v>PENEIRA ROTATIVA COM MOTOR ELÉTRICO TRIFÁSICO DE 2 CV, CILINDRO DE 1 M X 0,60 M, COM FUROS DE 3,17 MM - CHI DIURNO. AF_05/2023</v>
          </cell>
          <cell r="C1763" t="str">
            <v>CHI</v>
          </cell>
          <cell r="D1763">
            <v>1.2</v>
          </cell>
          <cell r="E1763" t="str">
            <v>Custos Horários Produtivo e Improdutivo dos Equipamentos</v>
          </cell>
          <cell r="F1763" t="str">
            <v>SINAPI Jun/26</v>
          </cell>
        </row>
        <row r="1764">
          <cell r="A1764">
            <v>92112</v>
          </cell>
          <cell r="B1764" t="str">
            <v>PENEIRA ROTATIVA COM MOTOR ELÉTRICO TRIFÁSICO DE 2 CV, CILINDRO DE 1 M X 0,60 M, COM FUROS DE 3,17 MM - CHP DIURNO. AF_05/2023</v>
          </cell>
          <cell r="C1764" t="str">
            <v>CHP</v>
          </cell>
          <cell r="D1764">
            <v>3.49</v>
          </cell>
          <cell r="E1764" t="str">
            <v>Custos Horários Produtivo e Improdutivo dos Equipamentos</v>
          </cell>
          <cell r="F1764" t="str">
            <v>SINAPI Jun/26</v>
          </cell>
        </row>
        <row r="1765">
          <cell r="A1765">
            <v>90675</v>
          </cell>
          <cell r="B1765" t="str">
            <v>PERFURATRIZ COM TORRE METÁLICA PARA EXECUÇÃO DE ESTACA HÉLICE CONTÍNUA, PROFUNDIDADE MÁXIMA DE 30 M, DIÂMETRO MÁXIMO DE 800 MM, POTÊNCIA INSTALADA DE 268 HP, MESA ROTATIVA COM TORQUE MÁXIMO DE 170 KNM - CHI DIURNO. AF_06/2015</v>
          </cell>
          <cell r="C1765" t="str">
            <v>CHI</v>
          </cell>
          <cell r="D1765">
            <v>350.58</v>
          </cell>
          <cell r="E1765" t="str">
            <v>Custos Horários Produtivo e Improdutivo dos Equipamentos</v>
          </cell>
          <cell r="F1765" t="str">
            <v>SINAPI Jun/26</v>
          </cell>
        </row>
        <row r="1766">
          <cell r="A1766">
            <v>90674</v>
          </cell>
          <cell r="B1766" t="str">
            <v>PERFURATRIZ COM TORRE METÁLICA PARA EXECUÇÃO DE ESTACA HÉLICE CONTÍNUA, PROFUNDIDADE MÁXIMA DE 30 M, DIÂMETRO MÁXIMO DE 800 MM, POTÊNCIA INSTALADA DE 268 HP, MESA ROTATIVA COM TORQUE MÁXIMO DE 170 KNM - CHP DIURNO. AF_06/2015</v>
          </cell>
          <cell r="C1766" t="str">
            <v>CHP</v>
          </cell>
          <cell r="D1766">
            <v>792.76</v>
          </cell>
          <cell r="E1766" t="str">
            <v>Custos Horários Produtivo e Improdutivo dos Equipamentos</v>
          </cell>
          <cell r="F1766" t="str">
            <v>SINAPI Jun/26</v>
          </cell>
        </row>
        <row r="1767">
          <cell r="A1767">
            <v>93225</v>
          </cell>
          <cell r="B1767" t="str">
            <v>PERFURATRIZ COM TORRE METÁLICA PARA EXECUÇÃO DE ESTACA HÉLICE CONTÍNUA, PROFUNDIDADE MÁXIMA DE 32 M, DIÂMETRO MÁXIMO DE 1000 MM, POTÊNCIA INSTALADA DE 350 HP, MESA ROTATIVA COM TORQUE MÁXIMO DE 263 KNM - CHI DIURNO. AF_01/2016</v>
          </cell>
          <cell r="C1767" t="str">
            <v>CHI</v>
          </cell>
          <cell r="D1767">
            <v>516.23</v>
          </cell>
          <cell r="E1767" t="str">
            <v>Custos Horários Produtivo e Improdutivo dos Equipamentos</v>
          </cell>
          <cell r="F1767" t="str">
            <v>SINAPI Jun/26</v>
          </cell>
        </row>
        <row r="1768">
          <cell r="A1768">
            <v>93224</v>
          </cell>
          <cell r="B1768" t="str">
            <v>PERFURATRIZ COM TORRE METÁLICA PARA EXECUÇÃO DE ESTACA HÉLICE CONTÍNUA, PROFUNDIDADE MÁXIMA DE 32 M, DIÂMETRO MÁXIMO DE 1000 MM, POTÊNCIA INSTALADA DE 350 HP, MESA ROTATIVA COM TORQUE MÁXIMO DE 263 KNM - CHP DIURNO. AF_01/2016</v>
          </cell>
          <cell r="C1768" t="str">
            <v>CHP</v>
          </cell>
          <cell r="D1768">
            <v>1163.4100000000001</v>
          </cell>
          <cell r="E1768" t="str">
            <v>Custos Horários Produtivo e Improdutivo dos Equipamentos</v>
          </cell>
          <cell r="F1768" t="str">
            <v>SINAPI Jun/26</v>
          </cell>
        </row>
        <row r="1769">
          <cell r="A1769">
            <v>104696</v>
          </cell>
          <cell r="B1769" t="str">
            <v>PERFURATRIZ DE COROA DIAMANTADA PARA CONCRETO, DIÂMETRO ATÉ 250 MM, MOTOR ELÉTRICO 220 V, POTÊNCIA 2.500 W - CHI DIURNO. AF_05/2023</v>
          </cell>
          <cell r="C1769" t="str">
            <v>CHI</v>
          </cell>
          <cell r="D1769">
            <v>41.18</v>
          </cell>
          <cell r="E1769" t="str">
            <v>Custos Horários Produtivo e Improdutivo dos Equipamentos</v>
          </cell>
          <cell r="F1769" t="str">
            <v>SINAPI Jun/26</v>
          </cell>
        </row>
        <row r="1770">
          <cell r="A1770">
            <v>104695</v>
          </cell>
          <cell r="B1770" t="str">
            <v>PERFURATRIZ DE COROA DIAMANTADA PARA CONCRETO, DIÂMETRO ATÉ 250 MM, MOTOR ELÉTRICO 220 V, POTÊNCIA 2.500 W - CHP DIURNO. AF_05/2023</v>
          </cell>
          <cell r="C1770" t="str">
            <v>CHP</v>
          </cell>
          <cell r="D1770">
            <v>44.23</v>
          </cell>
          <cell r="E1770" t="str">
            <v>Custos Horários Produtivo e Improdutivo dos Equipamentos</v>
          </cell>
          <cell r="F1770" t="str">
            <v>SINAPI Jun/26</v>
          </cell>
        </row>
        <row r="1771">
          <cell r="A1771">
            <v>90681</v>
          </cell>
          <cell r="B1771" t="str">
            <v>PERFURATRIZ HIDRÁULICA SOBRE CAMINHÃO COM TRADO CURTO ACOPLADO, PROFUNDIDADE MÁXIMA DE 20 M, DIÂMETRO MÁXIMO DE 1500 MM, POTÊNCIA INSTALADA DE 137 HP, MESA ROTATIVA COM TORQUE MÁXIMO DE 30 KNM - CHI DIURNO. AF_06/2015</v>
          </cell>
          <cell r="C1771" t="str">
            <v>CHI</v>
          </cell>
          <cell r="D1771">
            <v>183.45</v>
          </cell>
          <cell r="E1771" t="str">
            <v>Custos Horários Produtivo e Improdutivo dos Equipamentos</v>
          </cell>
          <cell r="F1771" t="str">
            <v>SINAPI Jun/26</v>
          </cell>
        </row>
        <row r="1772">
          <cell r="A1772">
            <v>90680</v>
          </cell>
          <cell r="B1772" t="str">
            <v>PERFURATRIZ HIDRÁULICA SOBRE CAMINHÃO COM TRADO CURTO ACOPLADO, PROFUNDIDADE MÁXIMA DE 20 M, DIÂMETRO MÁXIMO DE 1500 MM, POTÊNCIA INSTALADA DE 137 HP, MESA ROTATIVA COM TORQUE MÁXIMO DE 30 KNM - CHP DIURNO. AF_06/2015</v>
          </cell>
          <cell r="C1772" t="str">
            <v>CHP</v>
          </cell>
          <cell r="D1772">
            <v>428.61</v>
          </cell>
          <cell r="E1772" t="str">
            <v>Custos Horários Produtivo e Improdutivo dos Equipamentos</v>
          </cell>
          <cell r="F1772" t="str">
            <v>SINAPI Jun/26</v>
          </cell>
        </row>
        <row r="1773">
          <cell r="A1773">
            <v>102875</v>
          </cell>
          <cell r="B1773" t="str">
            <v>PERFURATRIZ HIDRÁULICA SOBRE ESTEIRA, TORQUE MÁXIMO 161 KNM, PROFUNDIDADE MÁXIMA 54 M, DIÂMETRO MÁXIMO 1500 MM, POTÊNCIA MOTOR 268 HP - CHI DIURNO. AF_04/2019</v>
          </cell>
          <cell r="C1773" t="str">
            <v>CHI</v>
          </cell>
          <cell r="D1773">
            <v>493.61</v>
          </cell>
          <cell r="E1773" t="str">
            <v>Custos Horários Produtivo e Improdutivo dos Equipamentos</v>
          </cell>
          <cell r="F1773" t="str">
            <v>SINAPI Jun/26</v>
          </cell>
        </row>
        <row r="1774">
          <cell r="A1774">
            <v>102874</v>
          </cell>
          <cell r="B1774" t="str">
            <v>PERFURATRIZ HIDRÁULICA SOBRE ESTEIRA, TORQUE MÁXIMO 161 KNM, PROFUNDIDADE MÁXIMA 54 M, DIÂMETRO MÁXIMO 1500 MM, POTÊNCIA MOTOR 268 HP - CHP DIURNO. AF_04/2019</v>
          </cell>
          <cell r="C1774" t="str">
            <v>CHP</v>
          </cell>
          <cell r="D1774">
            <v>1076.27</v>
          </cell>
          <cell r="E1774" t="str">
            <v>Custos Horários Produtivo e Improdutivo dos Equipamentos</v>
          </cell>
          <cell r="F1774" t="str">
            <v>SINAPI Jun/26</v>
          </cell>
        </row>
        <row r="1775">
          <cell r="A1775">
            <v>102965</v>
          </cell>
          <cell r="B1775" t="str">
            <v>PERFURATRIZ HIDRÁULICA SOBRE ESTEIRA, TORQUE MÁXIMO 98 KNM, PROFUNDIDADE MÁXIMA 25 M, DIÂMETRO MÁXIMO 115 MM, POTÊNCIA MOTOR 190 HP - CHI DIURNO. AF_02/2021</v>
          </cell>
          <cell r="C1775" t="str">
            <v>CHI</v>
          </cell>
          <cell r="D1775">
            <v>260.13</v>
          </cell>
          <cell r="E1775" t="str">
            <v>Custos Horários Produtivo e Improdutivo dos Equipamentos</v>
          </cell>
          <cell r="F1775" t="str">
            <v>SINAPI Jun/26</v>
          </cell>
        </row>
        <row r="1776">
          <cell r="A1776">
            <v>102964</v>
          </cell>
          <cell r="B1776" t="str">
            <v>PERFURATRIZ HIDRÁULICA SOBRE ESTEIRA, TORQUE MÁXIMO 98 KNM, PROFUNDIDADE MÁXIMA 25 M, DIÂMETRO MÁXIMO 115 MM, POTÊNCIA MOTOR 190 HP - CHP DIURNO. AF_02/2021</v>
          </cell>
          <cell r="C1776" t="str">
            <v>CHP</v>
          </cell>
          <cell r="D1776">
            <v>518.92999999999995</v>
          </cell>
          <cell r="E1776" t="str">
            <v>Custos Horários Produtivo e Improdutivo dos Equipamentos</v>
          </cell>
          <cell r="F1776" t="str">
            <v>SINAPI Jun/26</v>
          </cell>
        </row>
        <row r="1777">
          <cell r="A1777">
            <v>90626</v>
          </cell>
          <cell r="B1777" t="str">
            <v>PERFURATRIZ MANUAL, TORQUE MÁXIMO 83 N.M, POTÊNCIA 5 CV, COM DIÂMETRO MÁXIMO 4" - CHI DIURNO. AF_06/2015</v>
          </cell>
          <cell r="C1777" t="str">
            <v>CHI</v>
          </cell>
          <cell r="D1777">
            <v>3.07</v>
          </cell>
          <cell r="E1777" t="str">
            <v>Custos Horários Produtivo e Improdutivo dos Equipamentos</v>
          </cell>
          <cell r="F1777" t="str">
            <v>SINAPI Jun/26</v>
          </cell>
        </row>
        <row r="1778">
          <cell r="A1778">
            <v>90625</v>
          </cell>
          <cell r="B1778" t="str">
            <v>PERFURATRIZ MANUAL, TORQUE MÁXIMO 83 N.M, POTÊNCIA 5 CV, COM DIÂMETRO MÁXIMO 4" - CHP DIURNO. AF_06/2015</v>
          </cell>
          <cell r="C1778" t="str">
            <v>CHP</v>
          </cell>
          <cell r="D1778">
            <v>8.8800000000000008</v>
          </cell>
          <cell r="E1778" t="str">
            <v>Custos Horários Produtivo e Improdutivo dos Equipamentos</v>
          </cell>
          <cell r="F1778" t="str">
            <v>SINAPI Jun/26</v>
          </cell>
        </row>
        <row r="1779">
          <cell r="A1779">
            <v>102881</v>
          </cell>
          <cell r="B1779" t="str">
            <v>PERFURATRIZ PARA EXECUÇÃO DE ESTACAS SECANTES, TIPO HÉLICE CONTÍNUA COM CABEÇOTE DUPLO E TUBO METÁLICO - CHI DIURNO. AF_04/2019</v>
          </cell>
          <cell r="C1779" t="str">
            <v>CHI</v>
          </cell>
          <cell r="D1779">
            <v>670.38</v>
          </cell>
          <cell r="E1779" t="str">
            <v>Custos Horários Produtivo e Improdutivo dos Equipamentos</v>
          </cell>
          <cell r="F1779" t="str">
            <v>SINAPI Jun/26</v>
          </cell>
        </row>
        <row r="1780">
          <cell r="A1780">
            <v>102880</v>
          </cell>
          <cell r="B1780" t="str">
            <v>PERFURATRIZ PARA EXECUÇÃO DE ESTACAS SECANTES, TIPO HÉLICE CONTÍNUA COM CABEÇOTE DUPLO E TUBO METÁLICO - CHP DIURNO. AF_04/2019</v>
          </cell>
          <cell r="C1780" t="str">
            <v>CHP</v>
          </cell>
          <cell r="D1780">
            <v>1495.17</v>
          </cell>
          <cell r="E1780" t="str">
            <v>Custos Horários Produtivo e Improdutivo dos Equipamentos</v>
          </cell>
          <cell r="F1780" t="str">
            <v>SINAPI Jun/26</v>
          </cell>
        </row>
        <row r="1781">
          <cell r="A1781">
            <v>103225</v>
          </cell>
          <cell r="B1781" t="str">
            <v>PERFURATRIZ PARA FURO DIRECIONAL HORIZONTAL (HDD) COM CAPACIDADE ATÉ 89 KN, POTÊNCIA 24,8 HP A 80 HP (INCLUSO FERRAMENTAS E LOCALIZADOR) - CHI DIURNO. AF_05/2023</v>
          </cell>
          <cell r="C1781" t="str">
            <v>CHI</v>
          </cell>
          <cell r="D1781">
            <v>232.77</v>
          </cell>
          <cell r="E1781" t="str">
            <v>Custos Horários Produtivo e Improdutivo dos Equipamentos</v>
          </cell>
          <cell r="F1781" t="str">
            <v>SINAPI Jun/26</v>
          </cell>
        </row>
        <row r="1782">
          <cell r="A1782">
            <v>103224</v>
          </cell>
          <cell r="B1782" t="str">
            <v>PERFURATRIZ PARA FURO DIRECIONAL HORIZONTAL (HDD) COM CAPACIDADE ATÉ 89 KN, POTÊNCIA 24,8 HP A 80 HP (INCLUSO FERRAMENTAS E LOCALIZADOR) - CHP DIURNO. AF_05/2023</v>
          </cell>
          <cell r="C1782" t="str">
            <v>CHP</v>
          </cell>
          <cell r="D1782">
            <v>462.49</v>
          </cell>
          <cell r="E1782" t="str">
            <v>Custos Horários Produtivo e Improdutivo dos Equipamentos</v>
          </cell>
          <cell r="F1782" t="str">
            <v>SINAPI Jun/26</v>
          </cell>
        </row>
        <row r="1783">
          <cell r="A1783">
            <v>103237</v>
          </cell>
          <cell r="B1783" t="str">
            <v>PERFURATRIZ PARA FURO DIRECIONAL HORIZONTAL (HDD) COM CAPACIDADE DE 201 KN A 560 KN, POTÊNCIA 200 HP A 260 HP (INCLUSO FERRAMENTAS E LOCALIZADOR) - CHI DIURNO. AF_05/2023</v>
          </cell>
          <cell r="C1783" t="str">
            <v>CHI</v>
          </cell>
          <cell r="D1783">
            <v>644.84</v>
          </cell>
          <cell r="E1783" t="str">
            <v>Custos Horários Produtivo e Improdutivo dos Equipamentos</v>
          </cell>
          <cell r="F1783" t="str">
            <v>SINAPI Jun/26</v>
          </cell>
        </row>
        <row r="1784">
          <cell r="A1784">
            <v>103236</v>
          </cell>
          <cell r="B1784" t="str">
            <v>PERFURATRIZ PARA FURO DIRECIONAL HORIZONTAL (HDD) COM CAPACIDADE DE 201 KN A 560 KN, POTÊNCIA 200 HP A 260 HP (INCLUSO FERRAMENTAS E LOCALIZADOR) - CHP DIURNO. AF_05/2023</v>
          </cell>
          <cell r="C1784" t="str">
            <v>CHP</v>
          </cell>
          <cell r="D1784">
            <v>1386.74</v>
          </cell>
          <cell r="E1784" t="str">
            <v>Custos Horários Produtivo e Improdutivo dos Equipamentos</v>
          </cell>
          <cell r="F1784" t="str">
            <v>SINAPI Jun/26</v>
          </cell>
        </row>
        <row r="1785">
          <cell r="A1785">
            <v>103231</v>
          </cell>
          <cell r="B1785" t="str">
            <v>PERFURATRIZ PARA FURO DIRECIONAL HORIZONTAL (HDD) COM CAPACIDADE DE 90 KN A 200 KN, POTÊNCIA 100 HP A 160 HP (INCLUSO FERRAMENTAS E LOCALIZADOR) - CHI DIURNO. AF_05/2023</v>
          </cell>
          <cell r="C1785" t="str">
            <v>CHI</v>
          </cell>
          <cell r="D1785">
            <v>482.28</v>
          </cell>
          <cell r="E1785" t="str">
            <v>Custos Horários Produtivo e Improdutivo dos Equipamentos</v>
          </cell>
          <cell r="F1785" t="str">
            <v>SINAPI Jun/26</v>
          </cell>
        </row>
        <row r="1786">
          <cell r="A1786">
            <v>103230</v>
          </cell>
          <cell r="B1786" t="str">
            <v>PERFURATRIZ PARA FURO DIRECIONAL HORIZONTAL (HDD) COM CAPACIDADE DE 90 KN A 200 KN, POTÊNCIA 100 HP A 160 HP (INCLUSO FERRAMENTAS E LOCALIZADOR) - CHP DIURNO. AF_05/2023</v>
          </cell>
          <cell r="C1786" t="str">
            <v>CHP</v>
          </cell>
          <cell r="D1786">
            <v>1016.83</v>
          </cell>
          <cell r="E1786" t="str">
            <v>Custos Horários Produtivo e Improdutivo dos Equipamentos</v>
          </cell>
          <cell r="F1786" t="str">
            <v>SINAPI Jun/26</v>
          </cell>
        </row>
        <row r="1787">
          <cell r="A1787">
            <v>102975</v>
          </cell>
          <cell r="B1787" t="str">
            <v>PERFURATRIZ ROTATIVA SOBRE ESTEIRA, TORQUE MAXIMO 2500 KGM, POTENCIA 110 HP, MOTOR DIESEL - CHI DIURNO. AF_05/2017</v>
          </cell>
          <cell r="C1787" t="str">
            <v>CHI</v>
          </cell>
          <cell r="D1787">
            <v>158.18</v>
          </cell>
          <cell r="E1787" t="str">
            <v>Custos Horários Produtivo e Improdutivo dos Equipamentos</v>
          </cell>
          <cell r="F1787" t="str">
            <v>SINAPI Jun/26</v>
          </cell>
        </row>
        <row r="1788">
          <cell r="A1788">
            <v>102976</v>
          </cell>
          <cell r="B1788" t="str">
            <v>PERFURATRIZ ROTATIVA SOBRE ESTEIRA, TORQUE MAXIMO 2500 KGM, POTENCIA 110 HP, MOTOR DIESEL- CHP DIURNO. AF_05/2017</v>
          </cell>
          <cell r="C1788" t="str">
            <v>CHP</v>
          </cell>
          <cell r="D1788">
            <v>300.7</v>
          </cell>
          <cell r="E1788" t="str">
            <v>Custos Horários Produtivo e Improdutivo dos Equipamentos</v>
          </cell>
          <cell r="F1788" t="str">
            <v>SINAPI Jun/26</v>
          </cell>
        </row>
        <row r="1789">
          <cell r="A1789">
            <v>90632</v>
          </cell>
          <cell r="B1789" t="str">
            <v>PERFURATRIZ SOBRE ESTEIRA, TORQUE MÁXIMO 600 KGF, PESO MÉDIO 1000 KG, POTÊNCIA 20 HP, DIÂMETRO MÁXIMO 10" - CHI DIURNO. AF_06/2015</v>
          </cell>
          <cell r="C1789" t="str">
            <v>CHI</v>
          </cell>
          <cell r="D1789">
            <v>108.83</v>
          </cell>
          <cell r="E1789" t="str">
            <v>Custos Horários Produtivo e Improdutivo dos Equipamentos</v>
          </cell>
          <cell r="F1789" t="str">
            <v>SINAPI Jun/26</v>
          </cell>
        </row>
        <row r="1790">
          <cell r="A1790">
            <v>90631</v>
          </cell>
          <cell r="B1790" t="str">
            <v>PERFURATRIZ SOBRE ESTEIRA, TORQUE MÁXIMO 600 KGF, PESO MÉDIO 1000 KG, POTÊNCIA 20 HP, DIÂMETRO MÁXIMO 10" - CHP DIURNO. AF_06/2015</v>
          </cell>
          <cell r="C1790" t="str">
            <v>CHP</v>
          </cell>
          <cell r="D1790">
            <v>178.04</v>
          </cell>
          <cell r="E1790" t="str">
            <v>Custos Horários Produtivo e Improdutivo dos Equipamentos</v>
          </cell>
          <cell r="F1790" t="str">
            <v>SINAPI Jun/26</v>
          </cell>
        </row>
        <row r="1791">
          <cell r="A1791">
            <v>95709</v>
          </cell>
          <cell r="B1791" t="str">
            <v>PERFURATRIZ SOBRE ESTEIRA, TORQUE MÁXIMO 600 KGF, POTÊNCIA ENTRE 50 E 60 HP, DIÂMETRO MÁXIMO 10" - CHI DIURNO. AF_11/2016</v>
          </cell>
          <cell r="C1791" t="str">
            <v>CHI</v>
          </cell>
          <cell r="D1791">
            <v>109.5</v>
          </cell>
          <cell r="E1791" t="str">
            <v>Custos Horários Produtivo e Improdutivo dos Equipamentos</v>
          </cell>
          <cell r="F1791" t="str">
            <v>SINAPI Jun/26</v>
          </cell>
        </row>
        <row r="1792">
          <cell r="A1792">
            <v>95708</v>
          </cell>
          <cell r="B1792" t="str">
            <v>PERFURATRIZ SOBRE ESTEIRA, TORQUE MÁXIMO 600 KGF, POTÊNCIA ENTRE 50 E 60 HP, DIÂMETRO MÁXIMO 10" - CHP DIURNO. AF_11/2016</v>
          </cell>
          <cell r="C1792" t="str">
            <v>CHP</v>
          </cell>
          <cell r="D1792">
            <v>181.61</v>
          </cell>
          <cell r="E1792" t="str">
            <v>Custos Horários Produtivo e Improdutivo dos Equipamentos</v>
          </cell>
          <cell r="F1792" t="str">
            <v>SINAPI Jun/26</v>
          </cell>
        </row>
        <row r="1793">
          <cell r="A1793">
            <v>91278</v>
          </cell>
          <cell r="B1793" t="str">
            <v>PLACA VIBRATÓRIA REVERSÍVEL COM MOTOR 4 TEMPOS A GASOLINA, FORÇA CENTRÍFUGA DE 25 KN (2500 KGF), POTÊNCIA 5,5 CV - CHI DIURNO. AF_08/2015</v>
          </cell>
          <cell r="C1793" t="str">
            <v>CHI</v>
          </cell>
          <cell r="D1793">
            <v>0.71</v>
          </cell>
          <cell r="E1793" t="str">
            <v>Custos Horários Produtivo e Improdutivo dos Equipamentos</v>
          </cell>
          <cell r="F1793" t="str">
            <v>SINAPI Jun/26</v>
          </cell>
        </row>
        <row r="1794">
          <cell r="A1794">
            <v>91277</v>
          </cell>
          <cell r="B1794" t="str">
            <v>PLACA VIBRATÓRIA REVERSÍVEL COM MOTOR 4 TEMPOS A GASOLINA, FORÇA CENTRÍFUGA DE 25 KN (2500 KGF), POTÊNCIA 5,5 CV - CHP DIURNO. AF_08/2015</v>
          </cell>
          <cell r="C1794" t="str">
            <v>CHP</v>
          </cell>
          <cell r="D1794">
            <v>10.71</v>
          </cell>
          <cell r="E1794" t="str">
            <v>Custos Horários Produtivo e Improdutivo dos Equipamentos</v>
          </cell>
          <cell r="F1794" t="str">
            <v>SINAPI Jun/26</v>
          </cell>
        </row>
        <row r="1795">
          <cell r="A1795">
            <v>102887</v>
          </cell>
          <cell r="B1795" t="str">
            <v>PLATAFORMA ELEVATÓRIA - CHI DIURNO. AF_04/2019</v>
          </cell>
          <cell r="C1795" t="str">
            <v>CHI</v>
          </cell>
          <cell r="D1795">
            <v>0</v>
          </cell>
          <cell r="E1795" t="str">
            <v>Custos Horários Produtivo e Improdutivo dos Equipamentos</v>
          </cell>
          <cell r="F1795" t="str">
            <v>SINAPI Jun/26</v>
          </cell>
        </row>
        <row r="1796">
          <cell r="A1796">
            <v>102886</v>
          </cell>
          <cell r="B1796" t="str">
            <v>PLATAFORMA ELEVATÓRIA - CHP DIURNO. AF_04/2019</v>
          </cell>
          <cell r="C1796" t="str">
            <v>CHP</v>
          </cell>
          <cell r="D1796">
            <v>0</v>
          </cell>
          <cell r="E1796" t="str">
            <v>Custos Horários Produtivo e Improdutivo dos Equipamentos</v>
          </cell>
          <cell r="F1796" t="str">
            <v>SINAPI Jun/26</v>
          </cell>
        </row>
        <row r="1797">
          <cell r="A1797">
            <v>95277</v>
          </cell>
          <cell r="B1797" t="str">
            <v>POLIDORA DE PISO (POLITRIZ), PESO DE 100KG, DIÂMETRO 450 MM, MOTOR ELÉTRICO, POTÊNCIA 4 HP - CHI DIURNO. AF_05/2023</v>
          </cell>
          <cell r="C1797" t="str">
            <v>CHI</v>
          </cell>
          <cell r="D1797">
            <v>0.65</v>
          </cell>
          <cell r="E1797" t="str">
            <v>Custos Horários Produtivo e Improdutivo dos Equipamentos</v>
          </cell>
          <cell r="F1797" t="str">
            <v>SINAPI Jun/26</v>
          </cell>
        </row>
        <row r="1798">
          <cell r="A1798">
            <v>95276</v>
          </cell>
          <cell r="B1798" t="str">
            <v>POLIDORA DE PISO (POLITRIZ), PESO DE 100KG, DIÂMETRO 450 MM, MOTOR ELÉTRICO, POTÊNCIA 4 HP - CHP DIURNO. AF_05/2023</v>
          </cell>
          <cell r="C1798" t="str">
            <v>CHP</v>
          </cell>
          <cell r="D1798">
            <v>3.25</v>
          </cell>
          <cell r="E1798" t="str">
            <v>Custos Horários Produtivo e Improdutivo dos Equipamentos</v>
          </cell>
          <cell r="F1798" t="str">
            <v>SINAPI Jun/26</v>
          </cell>
        </row>
        <row r="1799">
          <cell r="A1799">
            <v>106254</v>
          </cell>
          <cell r="B1799" t="str">
            <v>POLIGUINDASTE, CAPACIDADE MÁXIMA DE CARGA 8000 KG, PARA TRANSPORTE DE CAÇAMBAS ESTACIONÁRIAS, INCLUSIVE CAMINHÃO TOCO PBT 14.300 KG, POTÊNCIA DE 185 CV - CHI DIURNO. AF_10/2025</v>
          </cell>
          <cell r="C1799" t="str">
            <v>CHI</v>
          </cell>
          <cell r="D1799">
            <v>0</v>
          </cell>
          <cell r="E1799" t="str">
            <v>Custos Horários Produtivo e Improdutivo dos Equipamentos</v>
          </cell>
          <cell r="F1799" t="str">
            <v>SINAPI Jun/26</v>
          </cell>
        </row>
        <row r="1800">
          <cell r="A1800">
            <v>106249</v>
          </cell>
          <cell r="B1800" t="str">
            <v>POLIGUINDASTE, CAPACIDADE MÁXIMA DE CARGA 8000 KG, PARA TRANSPORTE DE CAÇAMBAS ESTACIONÁRIAS, INCLUSIVE CAMINHÃO TOCO PBT 14.300 KG, POTÊNCIA DE 185 CV - CHP DIURNO. AF_10/2025</v>
          </cell>
          <cell r="C1800" t="str">
            <v>CHP</v>
          </cell>
          <cell r="D1800">
            <v>0</v>
          </cell>
          <cell r="E1800" t="str">
            <v>Custos Horários Produtivo e Improdutivo dos Equipamentos</v>
          </cell>
          <cell r="F1800" t="str">
            <v>SINAPI Jun/26</v>
          </cell>
        </row>
        <row r="1801">
          <cell r="A1801">
            <v>88430</v>
          </cell>
          <cell r="B1801" t="str">
            <v>PROJETOR DE ARGAMASSA, CAPACIDADE DE PROJEÇÃO 1,5 M3/H, ALCANCE DE 30 ATÉ 60 M, MOTOR ELÉTRICO POTÊNCIA 7,5 HP - CHI DIURNO. AF_06/2014</v>
          </cell>
          <cell r="C1801" t="str">
            <v>CHI</v>
          </cell>
          <cell r="D1801">
            <v>6.72</v>
          </cell>
          <cell r="E1801" t="str">
            <v>Custos Horários Produtivo e Improdutivo dos Equipamentos</v>
          </cell>
          <cell r="F1801" t="str">
            <v>SINAPI Jun/26</v>
          </cell>
        </row>
        <row r="1802">
          <cell r="A1802">
            <v>88418</v>
          </cell>
          <cell r="B1802" t="str">
            <v>PROJETOR DE ARGAMASSA, CAPACIDADE DE PROJEÇÃO 1,5 M3/H, ALCANCE DE 30 ATÉ 60 M, MOTOR ELÉTRICO POTÊNCIA 7,5 HP - CHP DIURNO. AF_06/2014</v>
          </cell>
          <cell r="C1802" t="str">
            <v>CHP</v>
          </cell>
          <cell r="D1802">
            <v>14.46</v>
          </cell>
          <cell r="E1802" t="str">
            <v>Custos Horários Produtivo e Improdutivo dos Equipamentos</v>
          </cell>
          <cell r="F1802" t="str">
            <v>SINAPI Jun/26</v>
          </cell>
        </row>
        <row r="1803">
          <cell r="A1803">
            <v>88438</v>
          </cell>
          <cell r="B1803" t="str">
            <v>PROJETOR DE ARGAMASSA, CAPACIDADE DE PROJEÇÃO 2 M3/H, ALCANCE ATÉ 50 M, MOTOR ELÉTRICO POTÊNCIA 7,5 HP - CHI DIURNO. AF_06/2014</v>
          </cell>
          <cell r="C1803" t="str">
            <v>CHI</v>
          </cell>
          <cell r="D1803">
            <v>8.91</v>
          </cell>
          <cell r="E1803" t="str">
            <v>Custos Horários Produtivo e Improdutivo dos Equipamentos</v>
          </cell>
          <cell r="F1803" t="str">
            <v>SINAPI Jun/26</v>
          </cell>
        </row>
        <row r="1804">
          <cell r="A1804">
            <v>88433</v>
          </cell>
          <cell r="B1804" t="str">
            <v>PROJETOR DE ARGAMASSA, CAPACIDADE DE PROJEÇÃO 2 M3/H, ALCANCE ATÉ 50 M, MOTOR ELÉTRICO POTÊNCIA 7,5 HP - CHP DIURNO. AF_06/2014</v>
          </cell>
          <cell r="C1804" t="str">
            <v>CHP</v>
          </cell>
          <cell r="D1804">
            <v>18.87</v>
          </cell>
          <cell r="E1804" t="str">
            <v>Custos Horários Produtivo e Improdutivo dos Equipamentos</v>
          </cell>
          <cell r="F1804" t="str">
            <v>SINAPI Jun/26</v>
          </cell>
        </row>
        <row r="1805">
          <cell r="A1805">
            <v>90669</v>
          </cell>
          <cell r="B1805" t="str">
            <v>PROJETOR PNEUMÁTICO DE ARGAMASSA PARA CHAPISCO E REBOCO COM RECIPIENTE ACOPLADO, TIPO CANEQUINHA, COM COMPRESSOR DE AR REBOCÁVEL VAZÃO 89 PCM E MOTOR DIESEL DE 20 CV - CHI DIURNO. AF_05/2023</v>
          </cell>
          <cell r="C1805" t="str">
            <v>CHI</v>
          </cell>
          <cell r="D1805">
            <v>8.94</v>
          </cell>
          <cell r="E1805" t="str">
            <v>Custos Horários Produtivo e Improdutivo dos Equipamentos</v>
          </cell>
          <cell r="F1805" t="str">
            <v>SINAPI Jun/26</v>
          </cell>
        </row>
        <row r="1806">
          <cell r="A1806">
            <v>90668</v>
          </cell>
          <cell r="B1806" t="str">
            <v>PROJETOR PNEUMÁTICO DE ARGAMASSA PARA CHAPISCO E REBOCO COM RECIPIENTE ACOPLADO, TIPO CANEQUINHA, COM COMPRESSOR DE AR REBOCÁVEL VAZÃO 89 PCM E MOTOR DIESEL DE 20 CV - CHP DIURNO. AF_05/2023</v>
          </cell>
          <cell r="C1806" t="str">
            <v>CHP</v>
          </cell>
          <cell r="D1806">
            <v>34.75</v>
          </cell>
          <cell r="E1806" t="str">
            <v>Custos Horários Produtivo e Improdutivo dos Equipamentos</v>
          </cell>
          <cell r="F1806" t="str">
            <v>SINAPI Jun/26</v>
          </cell>
        </row>
        <row r="1807">
          <cell r="A1807">
            <v>102980</v>
          </cell>
          <cell r="B1807" t="str">
            <v>PULVERIZADOR DE TINTA ELÉTRICO/MÁQUINA DE PINTURA AIRLESS, VAZÃO 2 L/MIN - CHI DIURNO. AF_05/2023</v>
          </cell>
          <cell r="C1807" t="str">
            <v>CHI</v>
          </cell>
          <cell r="D1807">
            <v>0</v>
          </cell>
          <cell r="E1807" t="str">
            <v>Custos Horários Produtivo e Improdutivo dos Equipamentos</v>
          </cell>
          <cell r="F1807" t="str">
            <v>SINAPI Jun/26</v>
          </cell>
        </row>
        <row r="1808">
          <cell r="A1808">
            <v>102981</v>
          </cell>
          <cell r="B1808" t="str">
            <v>PULVERIZADOR DE TINTA ELÉTRICO/MÁQUINA DE PINTURA AIRLESS, VAZÃO 2 L/MIN - CHP DIURNO. AF_05/2023</v>
          </cell>
          <cell r="C1808" t="str">
            <v>CHP</v>
          </cell>
          <cell r="D1808">
            <v>0</v>
          </cell>
          <cell r="E1808" t="str">
            <v>Custos Horários Produtivo e Improdutivo dos Equipamentos</v>
          </cell>
          <cell r="F1808" t="str">
            <v>SINAPI Jun/26</v>
          </cell>
        </row>
        <row r="1809">
          <cell r="A1809">
            <v>5946</v>
          </cell>
          <cell r="B1809" t="str">
            <v>PÁ CARREGADEIRA SOBRE RODAS, POTÊNCIA 197 HP, CAPACIDADE DA CAÇAMBA 2,5 A 3,5 M3, PESO OPERACIONAL 18338 KG - CHI DIURNO. AF_06/2014</v>
          </cell>
          <cell r="C1809" t="str">
            <v>CHI</v>
          </cell>
          <cell r="D1809">
            <v>104.47</v>
          </cell>
          <cell r="E1809" t="str">
            <v>Custos Horários Produtivo e Improdutivo dos Equipamentos</v>
          </cell>
          <cell r="F1809" t="str">
            <v>SINAPI Jun/26</v>
          </cell>
        </row>
        <row r="1810">
          <cell r="A1810">
            <v>5944</v>
          </cell>
          <cell r="B1810" t="str">
            <v>PÁ CARREGADEIRA SOBRE RODAS, POTÊNCIA 197 HP, CAPACIDADE DA CAÇAMBA 2,5 A 3,5 M3, PESO OPERACIONAL 18338 KG - CHP DIURNO. AF_06/2014</v>
          </cell>
          <cell r="C1810" t="str">
            <v>CHP</v>
          </cell>
          <cell r="D1810">
            <v>250.32</v>
          </cell>
          <cell r="E1810" t="str">
            <v>Custos Horários Produtivo e Improdutivo dos Equipamentos</v>
          </cell>
          <cell r="F1810" t="str">
            <v>SINAPI Jun/26</v>
          </cell>
        </row>
        <row r="1811">
          <cell r="A1811">
            <v>5942</v>
          </cell>
          <cell r="B1811" t="str">
            <v>PÁ CARREGADEIRA SOBRE RODAS, POTÊNCIA LÍQUIDA 128 HP, CAPACIDADE DA CAÇAMBA 1,7 A 2,8 M3, PESO OPERACIONAL 11632 KG - CHI DIURNO. AF_06/2014</v>
          </cell>
          <cell r="C1811" t="str">
            <v>CHI</v>
          </cell>
          <cell r="D1811">
            <v>85.86</v>
          </cell>
          <cell r="E1811" t="str">
            <v>Custos Horários Produtivo e Improdutivo dos Equipamentos</v>
          </cell>
          <cell r="F1811" t="str">
            <v>SINAPI Jun/26</v>
          </cell>
        </row>
        <row r="1812">
          <cell r="A1812">
            <v>5940</v>
          </cell>
          <cell r="B1812" t="str">
            <v>PÁ CARREGADEIRA SOBRE RODAS, POTÊNCIA LÍQUIDA 128 HP, CAPACIDADE DA CAÇAMBA 1,7 A 2,8 M3, PESO OPERACIONAL 11632 KG - CHP DIURNO. AF_06/2014</v>
          </cell>
          <cell r="C1812" t="str">
            <v>CHP</v>
          </cell>
          <cell r="D1812">
            <v>185.33</v>
          </cell>
          <cell r="E1812" t="str">
            <v>Custos Horários Produtivo e Improdutivo dos Equipamentos</v>
          </cell>
          <cell r="F1812" t="str">
            <v>SINAPI Jun/26</v>
          </cell>
        </row>
        <row r="1813">
          <cell r="A1813">
            <v>102893</v>
          </cell>
          <cell r="B1813" t="str">
            <v>PÓRTICO ROLANTE MONOVIGA, PERFIL I, 4 PERNAS, CAPACIDADE 5 T - CHI DIURNO. AF_04/2019</v>
          </cell>
          <cell r="C1813" t="str">
            <v>CHI</v>
          </cell>
          <cell r="D1813">
            <v>0</v>
          </cell>
          <cell r="E1813" t="str">
            <v>Custos Horários Produtivo e Improdutivo dos Equipamentos</v>
          </cell>
          <cell r="F1813" t="str">
            <v>SINAPI Jun/26</v>
          </cell>
        </row>
        <row r="1814">
          <cell r="A1814">
            <v>102892</v>
          </cell>
          <cell r="B1814" t="str">
            <v>PÓRTICO ROLANTE MONOVIGA, PERFIL I, 4 PERNAS, CAPACIDADE 5 T - CHP DIURNO. AF_04/2019</v>
          </cell>
          <cell r="C1814" t="str">
            <v>CHP</v>
          </cell>
          <cell r="D1814">
            <v>0</v>
          </cell>
          <cell r="E1814" t="str">
            <v>Custos Horários Produtivo e Improdutivo dos Equipamentos</v>
          </cell>
          <cell r="F1814" t="str">
            <v>SINAPI Jun/26</v>
          </cell>
        </row>
        <row r="1815">
          <cell r="A1815">
            <v>89251</v>
          </cell>
          <cell r="B1815" t="str">
            <v>RECICLADORA DE ASFALTO A FRIO SOBRE RODAS, LARGURA FRESAGEM DE 2,0 M, POTÊNCIA 422 HP - CHI DIURNO. AF_11/2014</v>
          </cell>
          <cell r="C1815" t="str">
            <v>CHI</v>
          </cell>
          <cell r="D1815">
            <v>363.66</v>
          </cell>
          <cell r="E1815" t="str">
            <v>Custos Horários Produtivo e Improdutivo dos Equipamentos</v>
          </cell>
          <cell r="F1815" t="str">
            <v>SINAPI Jun/26</v>
          </cell>
        </row>
        <row r="1816">
          <cell r="A1816">
            <v>89250</v>
          </cell>
          <cell r="B1816" t="str">
            <v>RECICLADORA DE ASFALTO A FRIO SOBRE RODAS, LARGURA FRESAGEM DE 2,0 M, POTÊNCIA 422 HP - CHP DIURNO. AF_11/2014</v>
          </cell>
          <cell r="C1816" t="str">
            <v>CHP</v>
          </cell>
          <cell r="D1816">
            <v>1236.25</v>
          </cell>
          <cell r="E1816" t="str">
            <v>Custos Horários Produtivo e Improdutivo dos Equipamentos</v>
          </cell>
          <cell r="F1816" t="str">
            <v>SINAPI Jun/26</v>
          </cell>
        </row>
        <row r="1817">
          <cell r="A1817">
            <v>102959</v>
          </cell>
          <cell r="B1817" t="str">
            <v>RETROESCAVADEIRA SOBRE RODAS COM CARREGADEIRA, PESO OPERACIONAL MÍN. 6,674, POTÊNCIA LÍQ 88 HP, COM MARTELO ROMPEDOR HIDRÁULICO ENTRE 275 A 362 KG - CHI DIURNO. AF_02/2021</v>
          </cell>
          <cell r="C1817" t="str">
            <v>CHI</v>
          </cell>
          <cell r="D1817">
            <v>0</v>
          </cell>
          <cell r="E1817" t="str">
            <v>Custos Horários Produtivo e Improdutivo dos Equipamentos</v>
          </cell>
          <cell r="F1817" t="str">
            <v>SINAPI Jun/26</v>
          </cell>
        </row>
        <row r="1818">
          <cell r="A1818">
            <v>102958</v>
          </cell>
          <cell r="B1818" t="str">
            <v>RETROESCAVADEIRA SOBRE RODAS COM CARREGADEIRA, PESO OPERACIONAL MÍN. 6,674, POTÊNCIA LÍQ 88 HP, COM MARTELO ROMPEDOR HIDRÁULICO ENTRE 275 A 362 KG - CHP DIURNO. AF_02/2021</v>
          </cell>
          <cell r="C1818" t="str">
            <v>CHP</v>
          </cell>
          <cell r="D1818">
            <v>0</v>
          </cell>
          <cell r="E1818" t="str">
            <v>Custos Horários Produtivo e Improdutivo dos Equipamentos</v>
          </cell>
          <cell r="F1818" t="str">
            <v>SINAPI Jun/26</v>
          </cell>
        </row>
        <row r="1819">
          <cell r="A1819">
            <v>5681</v>
          </cell>
          <cell r="B1819" t="str">
            <v>RETROESCAVADEIRA SOBRE RODAS COM CARREGADEIRA, TRAÇÃO 4X2, POTÊNCIA LÍQ. 79 HP, CAÇAMBA CARREG. CAP. MÍN. 1 M3, CAÇAMBA RETRO CAP. 0,20 M3, PESO OPERACIONAL MÍN. 6.570 KG, PROFUNDIDADE ESCAVAÇÃO MÁX. 4,37 M - CHI DIURNO. AF_06/2014</v>
          </cell>
          <cell r="C1819" t="str">
            <v>CHI</v>
          </cell>
          <cell r="D1819">
            <v>77.150000000000006</v>
          </cell>
          <cell r="E1819" t="str">
            <v>Custos Horários Produtivo e Improdutivo dos Equipamentos</v>
          </cell>
          <cell r="F1819" t="str">
            <v>SINAPI Jun/26</v>
          </cell>
        </row>
        <row r="1820">
          <cell r="A1820">
            <v>5680</v>
          </cell>
          <cell r="B1820" t="str">
            <v>RETROESCAVADEIRA SOBRE RODAS COM CARREGADEIRA, TRAÇÃO 4X2, POTÊNCIA LÍQ. 79 HP, CAÇAMBA CARREG. CAP. MÍN. 1 M3, CAÇAMBA RETRO CAP. 0,20 M3, PESO OPERACIONAL MÍN. 6.570 KG, PROFUNDIDADE ESCAVAÇÃO MÁX. 4,37 M - CHP DIURNO. AF_06/2014</v>
          </cell>
          <cell r="C1820" t="str">
            <v>CHP</v>
          </cell>
          <cell r="D1820">
            <v>158.19999999999999</v>
          </cell>
          <cell r="E1820" t="str">
            <v>Custos Horários Produtivo e Improdutivo dos Equipamentos</v>
          </cell>
          <cell r="F1820" t="str">
            <v>SINAPI Jun/26</v>
          </cell>
        </row>
        <row r="1821">
          <cell r="A1821">
            <v>5877</v>
          </cell>
          <cell r="B1821" t="str">
            <v>RETROESCAVADEIRA SOBRE RODAS COM CARREGADEIRA, TRAÇÃO 4X4, POTÊNCIA LÍQ. 72 HP, CAÇAMBA CARREG. CAP. MÍN. 0,79 M3, CAÇAMBA RETRO CAP. 0,18 M3, PESO OPERACIONAL MÍN. 7.140 KG, PROFUNDIDADE ESCAVAÇÃO MÁX. 4,50 M - CHI DIURNO. AF_06/2014</v>
          </cell>
          <cell r="C1821" t="str">
            <v>CHI</v>
          </cell>
          <cell r="D1821">
            <v>79.64</v>
          </cell>
          <cell r="E1821" t="str">
            <v>Custos Horários Produtivo e Improdutivo dos Equipamentos</v>
          </cell>
          <cell r="F1821" t="str">
            <v>SINAPI Jun/26</v>
          </cell>
        </row>
        <row r="1822">
          <cell r="A1822">
            <v>5875</v>
          </cell>
          <cell r="B1822" t="str">
            <v>RETROESCAVADEIRA SOBRE RODAS COM CARREGADEIRA, TRAÇÃO 4X4, POTÊNCIA LÍQ. 72 HP, CAÇAMBA CARREG. CAP. MÍN. 0,79 M3, CAÇAMBA RETRO CAP. 0,18 M3, PESO OPERACIONAL MÍN. 7.140 KG, PROFUNDIDADE ESCAVAÇÃO MÁX. 4,50 M - CHP DIURNO. AF_06/2014</v>
          </cell>
          <cell r="C1822" t="str">
            <v>CHP</v>
          </cell>
          <cell r="D1822">
            <v>158.53</v>
          </cell>
          <cell r="E1822" t="str">
            <v>Custos Horários Produtivo e Improdutivo dos Equipamentos</v>
          </cell>
          <cell r="F1822" t="str">
            <v>SINAPI Jun/26</v>
          </cell>
        </row>
        <row r="1823">
          <cell r="A1823">
            <v>5679</v>
          </cell>
          <cell r="B1823" t="str">
            <v>RETROESCAVADEIRA SOBRE RODAS COM CARREGADEIRA, TRAÇÃO 4X4, POTÊNCIA LÍQ. 88 HP, CAÇAMBA CARREG. CAP. MÍN. 1 M3, CAÇAMBA RETRO CAP. 0,26 M3, PESO OPERACIONAL MÍN. 6.674 KG, PROFUNDIDADE ESCAVAÇÃO MÁX. 4,37 M - CHI DIURNO. AF_06/2014</v>
          </cell>
          <cell r="C1823" t="str">
            <v>CHI</v>
          </cell>
          <cell r="D1823">
            <v>80.8</v>
          </cell>
          <cell r="E1823" t="str">
            <v>Custos Horários Produtivo e Improdutivo dos Equipamentos</v>
          </cell>
          <cell r="F1823" t="str">
            <v>SINAPI Jun/26</v>
          </cell>
        </row>
        <row r="1824">
          <cell r="A1824">
            <v>5678</v>
          </cell>
          <cell r="B1824" t="str">
            <v>RETROESCAVADEIRA SOBRE RODAS COM CARREGADEIRA, TRAÇÃO 4X4, POTÊNCIA LÍQ. 88 HP, CAÇAMBA CARREG. CAP. MÍN. 1 M3, CAÇAMBA RETRO CAP. 0,26 M3, PESO OPERACIONAL MÍN. 6.674 KG, PROFUNDIDADE ESCAVAÇÃO MÁX. 4,37 M - CHP DIURNO. AF_06/2014</v>
          </cell>
          <cell r="C1824" t="str">
            <v>CHP</v>
          </cell>
          <cell r="D1824">
            <v>171.36</v>
          </cell>
          <cell r="E1824" t="str">
            <v>Custos Horários Produtivo e Improdutivo dos Equipamentos</v>
          </cell>
          <cell r="F1824" t="str">
            <v>SINAPI Jun/26</v>
          </cell>
        </row>
        <row r="1825">
          <cell r="A1825">
            <v>6880</v>
          </cell>
          <cell r="B1825" t="str">
            <v>ROLO COMPACTADOR DE PNEUS ESTÁTICO, PRESSÃO VARIÁVEL, POTÊNCIA 111 HP, PESO SEM/COM LASTRO 9,5 / 26 T, LARGURA DE TRABALHO 1,90 M - CHI DIURNO. AF_07/2014</v>
          </cell>
          <cell r="C1825" t="str">
            <v>CHI</v>
          </cell>
          <cell r="D1825">
            <v>98.39</v>
          </cell>
          <cell r="E1825" t="str">
            <v>Custos Horários Produtivo e Improdutivo dos Equipamentos</v>
          </cell>
          <cell r="F1825" t="str">
            <v>SINAPI Jun/26</v>
          </cell>
        </row>
        <row r="1826">
          <cell r="A1826">
            <v>6879</v>
          </cell>
          <cell r="B1826" t="str">
            <v>ROLO COMPACTADOR DE PNEUS ESTÁTICO, PRESSÃO VARIÁVEL, POTÊNCIA 111 HP, PESO SEM/COM LASTRO 9,5 / 26 T, LARGURA DE TRABALHO 1,90 M - CHP DIURNO. AF_07/2014</v>
          </cell>
          <cell r="C1826" t="str">
            <v>CHP</v>
          </cell>
          <cell r="D1826">
            <v>230.87</v>
          </cell>
          <cell r="E1826" t="str">
            <v>Custos Horários Produtivo e Improdutivo dos Equipamentos</v>
          </cell>
          <cell r="F1826" t="str">
            <v>SINAPI Jun/26</v>
          </cell>
        </row>
        <row r="1827">
          <cell r="A1827">
            <v>96464</v>
          </cell>
          <cell r="B1827" t="str">
            <v>ROLO COMPACTADOR DE PNEUS, ESTÁTICO, PRESSÃO VARIÁVEL, POTÊNCIA 110 HP, PESO SEM/COM LASTRO 10,8/27 T, LARGURA DE ROLAGEM 2,30 M - CHI DIURNO. AF_06/2017</v>
          </cell>
          <cell r="C1827" t="str">
            <v>CHI</v>
          </cell>
          <cell r="D1827">
            <v>102.09</v>
          </cell>
          <cell r="E1827" t="str">
            <v>Custos Horários Produtivo e Improdutivo dos Equipamentos</v>
          </cell>
          <cell r="F1827" t="str">
            <v>SINAPI Jun/26</v>
          </cell>
        </row>
        <row r="1828">
          <cell r="A1828">
            <v>96463</v>
          </cell>
          <cell r="B1828" t="str">
            <v>ROLO COMPACTADOR DE PNEUS, ESTÁTICO, PRESSÃO VARIÁVEL, POTÊNCIA 110 HP, PESO SEM/COM LASTRO 10,8/27 T, LARGURA DE ROLAGEM 2,30 M - CHP DIURNO. AF_06/2017</v>
          </cell>
          <cell r="C1828" t="str">
            <v>CHP</v>
          </cell>
          <cell r="D1828">
            <v>237.54</v>
          </cell>
          <cell r="E1828" t="str">
            <v>Custos Horários Produtivo e Improdutivo dos Equipamentos</v>
          </cell>
          <cell r="F1828" t="str">
            <v>SINAPI Jun/26</v>
          </cell>
        </row>
        <row r="1829">
          <cell r="A1829">
            <v>7050</v>
          </cell>
          <cell r="B1829" t="str">
            <v>ROLO COMPACTADOR PE DE CARNEIRO VIBRATORIO, POTENCIA 125 HP, PESO OPERACIONAL SEM/COM LASTRO 11,95 / 13,30 T, IMPACTO DINAMICO 38,5 / 22,5 T, LARGURA DE TRABALHO 2,15 M - CHI DIURNO. AF_06/2014</v>
          </cell>
          <cell r="C1829" t="str">
            <v>CHI</v>
          </cell>
          <cell r="D1829">
            <v>91.67</v>
          </cell>
          <cell r="E1829" t="str">
            <v>Custos Horários Produtivo e Improdutivo dos Equipamentos</v>
          </cell>
          <cell r="F1829" t="str">
            <v>SINAPI Jun/26</v>
          </cell>
        </row>
        <row r="1830">
          <cell r="A1830">
            <v>7049</v>
          </cell>
          <cell r="B1830" t="str">
            <v>ROLO COMPACTADOR PE DE CARNEIRO VIBRATORIO, POTENCIA 125 HP, PESO OPERACIONAL SEM/COM LASTRO 11,95 / 13,30 T, IMPACTO DINAMICO 38,5 / 22,5 T, LARGURA DE TRABALHO 2,15 M - CHP DIURNO. AF_06/2014</v>
          </cell>
          <cell r="C1830" t="str">
            <v>CHP</v>
          </cell>
          <cell r="D1830">
            <v>245.62</v>
          </cell>
          <cell r="E1830" t="str">
            <v>Custos Horários Produtivo e Improdutivo dos Equipamentos</v>
          </cell>
          <cell r="F1830" t="str">
            <v>SINAPI Jun/26</v>
          </cell>
        </row>
        <row r="1831">
          <cell r="A1831">
            <v>95632</v>
          </cell>
          <cell r="B1831" t="str">
            <v>ROLO COMPACTADOR VIBRATORIO TANDEM, ACO LISO, POTENCIA 125 HP, PESO SEM/COM LASTRO 10,20/11,65 T, LARGURA DE TRABALHO 1,73 M - CHI DIURNO. AF_11/2016</v>
          </cell>
          <cell r="C1831" t="str">
            <v>CHI</v>
          </cell>
          <cell r="D1831">
            <v>95.82</v>
          </cell>
          <cell r="E1831" t="str">
            <v>Custos Horários Produtivo e Improdutivo dos Equipamentos</v>
          </cell>
          <cell r="F1831" t="str">
            <v>SINAPI Jun/26</v>
          </cell>
        </row>
        <row r="1832">
          <cell r="A1832">
            <v>95631</v>
          </cell>
          <cell r="B1832" t="str">
            <v>ROLO COMPACTADOR VIBRATORIO TANDEM, ACO LISO, POTENCIA 125 HP, PESO SEM/COM LASTRO 10,20/11,65 T, LARGURA DE TRABALHO 1,73 M - CHP DIURNO. AF_11/2016</v>
          </cell>
          <cell r="C1832" t="str">
            <v>CHP</v>
          </cell>
          <cell r="D1832">
            <v>253.93</v>
          </cell>
          <cell r="E1832" t="str">
            <v>Custos Horários Produtivo e Improdutivo dos Equipamentos</v>
          </cell>
          <cell r="F1832" t="str">
            <v>SINAPI Jun/26</v>
          </cell>
        </row>
        <row r="1833">
          <cell r="A1833">
            <v>5685</v>
          </cell>
          <cell r="B1833" t="str">
            <v>ROLO COMPACTADOR VIBRATÓRIO DE UM CILINDRO AÇO LISO, POTÊNCIA 80 HP, PESO OPERACIONAL MÁXIMO 8,1 T, IMPACTO DINÂMICO 16,15 / 9,5 T, LARGURA DE TRABALHO 1,68 M - CHI DIURNO. AF_06/2014</v>
          </cell>
          <cell r="C1833" t="str">
            <v>CHI</v>
          </cell>
          <cell r="D1833">
            <v>76.73</v>
          </cell>
          <cell r="E1833" t="str">
            <v>Custos Horários Produtivo e Improdutivo dos Equipamentos</v>
          </cell>
          <cell r="F1833" t="str">
            <v>SINAPI Jun/26</v>
          </cell>
        </row>
        <row r="1834">
          <cell r="A1834">
            <v>5684</v>
          </cell>
          <cell r="B1834" t="str">
            <v>ROLO COMPACTADOR VIBRATÓRIO DE UM CILINDRO AÇO LISO, POTÊNCIA 80 HP, PESO OPERACIONAL MÁXIMO 8,1 T, IMPACTO DINÂMICO 16,15 / 9,5 T, LARGURA DE TRABALHO 1,68 M - CHP DIURNO. AF_06/2014</v>
          </cell>
          <cell r="C1834" t="str">
            <v>CHP</v>
          </cell>
          <cell r="D1834">
            <v>179.55</v>
          </cell>
          <cell r="E1834" t="str">
            <v>Custos Horários Produtivo e Improdutivo dos Equipamentos</v>
          </cell>
          <cell r="F1834" t="str">
            <v>SINAPI Jun/26</v>
          </cell>
        </row>
        <row r="1835">
          <cell r="A1835">
            <v>93244</v>
          </cell>
          <cell r="B1835" t="str">
            <v>ROLO COMPACTADOR VIBRATÓRIO PÉ DE CARNEIRO PARA SOLOS, POTÊNCIA 80 HP, PESO OPERACIONAL SEM/COM LASTRO 7,4 / 8,8 T, LARGURA DE TRABALHO 1,68 M - CHI DIURNO. AF_02/2016</v>
          </cell>
          <cell r="C1835" t="str">
            <v>CHI</v>
          </cell>
          <cell r="D1835">
            <v>78.31</v>
          </cell>
          <cell r="E1835" t="str">
            <v>Custos Horários Produtivo e Improdutivo dos Equipamentos</v>
          </cell>
          <cell r="F1835" t="str">
            <v>SINAPI Jun/26</v>
          </cell>
        </row>
        <row r="1836">
          <cell r="A1836">
            <v>73436</v>
          </cell>
          <cell r="B1836" t="str">
            <v>ROLO COMPACTADOR VIBRATÓRIO PÉ DE CARNEIRO PARA SOLOS, POTÊNCIA 80 HP, PESO OPERACIONAL SEM/COM LASTRO 7,4 / 8,8 T, LARGURA DE TRABALHO 1,68 M - CHP DIURNO. AF_02/2016</v>
          </cell>
          <cell r="C1836" t="str">
            <v>CHP</v>
          </cell>
          <cell r="D1836">
            <v>182.64</v>
          </cell>
          <cell r="E1836" t="str">
            <v>Custos Horários Produtivo e Improdutivo dos Equipamentos</v>
          </cell>
          <cell r="F1836" t="str">
            <v>SINAPI Jun/26</v>
          </cell>
        </row>
        <row r="1837">
          <cell r="A1837">
            <v>5881</v>
          </cell>
          <cell r="B1837" t="str">
            <v>ROLO COMPACTADOR VIBRATÓRIO PÉ DE CARNEIRO, OPERADO POR CONTROLE REMOTO, POTÊNCIA 12,5 KW, PESO OPERACIONAL 1,675 T, LARGURA DE TRABALHO 0,85 M - CHI DIURNO. AF_02/2016</v>
          </cell>
          <cell r="C1837" t="str">
            <v>CHI</v>
          </cell>
          <cell r="D1837">
            <v>90.83</v>
          </cell>
          <cell r="E1837" t="str">
            <v>Custos Horários Produtivo e Improdutivo dos Equipamentos</v>
          </cell>
          <cell r="F1837" t="str">
            <v>SINAPI Jun/26</v>
          </cell>
        </row>
        <row r="1838">
          <cell r="A1838">
            <v>5879</v>
          </cell>
          <cell r="B1838" t="str">
            <v>ROLO COMPACTADOR VIBRATÓRIO PÉ DE CARNEIRO, OPERADO POR CONTROLE REMOTO, POTÊNCIA 12,5 KW, PESO OPERACIONAL 1,675 T, LARGURA DE TRABALHO 0,85 M - CHP DIURNO. AF_02/2016</v>
          </cell>
          <cell r="C1838" t="str">
            <v>CHP</v>
          </cell>
          <cell r="D1838">
            <v>156.31</v>
          </cell>
          <cell r="E1838" t="str">
            <v>Custos Horários Produtivo e Improdutivo dos Equipamentos</v>
          </cell>
          <cell r="F1838" t="str">
            <v>SINAPI Jun/26</v>
          </cell>
        </row>
        <row r="1839">
          <cell r="A1839">
            <v>5865</v>
          </cell>
          <cell r="B1839" t="str">
            <v>ROLO COMPACTADOR VIBRATÓRIO REBOCÁVEL, CILINDRO DE AÇO LISO, POTÊNCIA DE TRAÇÃO DE 65 CV, PESO 4,7 T, IMPACTO DINÂMICO 18,3 T, LARGURA DE TRABALHO 1,67 M - CHI DIURNO. AF_02/2016</v>
          </cell>
          <cell r="C1839" t="str">
            <v>CHI</v>
          </cell>
          <cell r="D1839">
            <v>11.61</v>
          </cell>
          <cell r="E1839" t="str">
            <v>Custos Horários Produtivo e Improdutivo dos Equipamentos</v>
          </cell>
          <cell r="F1839" t="str">
            <v>SINAPI Jun/26</v>
          </cell>
        </row>
        <row r="1840">
          <cell r="A1840">
            <v>5863</v>
          </cell>
          <cell r="B1840" t="str">
            <v>ROLO COMPACTADOR VIBRATÓRIO REBOCÁVEL, CILINDRO DE AÇO LISO, POTÊNCIA DE TRAÇÃO DE 65 CV, PESO 4,7 T, IMPACTO DINÂMICO 18,3 T, LARGURA DE TRABALHO 1,67 M - CHP DIURNO. AF_02/2016</v>
          </cell>
          <cell r="C1840" t="str">
            <v>CHP</v>
          </cell>
          <cell r="D1840">
            <v>23.07</v>
          </cell>
          <cell r="E1840" t="str">
            <v>Custos Horários Produtivo e Improdutivo dos Equipamentos</v>
          </cell>
          <cell r="F1840" t="str">
            <v>SINAPI Jun/26</v>
          </cell>
        </row>
        <row r="1841">
          <cell r="A1841">
            <v>5869</v>
          </cell>
          <cell r="B1841" t="str">
            <v>ROLO COMPACTADOR VIBRATÓRIO TANDEM AÇO LISO, POTÊNCIA 58 HP, PESO SEM/COM LASTRO 6,5 / 9,4 T, LARGURA DE TRABALHO 1,2 M - CHI DIURNO. AF_06/2014</v>
          </cell>
          <cell r="C1841" t="str">
            <v>CHI</v>
          </cell>
          <cell r="D1841">
            <v>85.5</v>
          </cell>
          <cell r="E1841" t="str">
            <v>Custos Horários Produtivo e Improdutivo dos Equipamentos</v>
          </cell>
          <cell r="F1841" t="str">
            <v>SINAPI Jun/26</v>
          </cell>
        </row>
        <row r="1842">
          <cell r="A1842">
            <v>5867</v>
          </cell>
          <cell r="B1842" t="str">
            <v>ROLO COMPACTADOR VIBRATÓRIO TANDEM AÇO LISO, POTÊNCIA 58 HP, PESO SEM/COM LASTRO 6,5 / 9,4 T, LARGURA DE TRABALHO 1,2 M - CHP DIURNO. AF_06/2014</v>
          </cell>
          <cell r="C1842" t="str">
            <v>CHP</v>
          </cell>
          <cell r="D1842">
            <v>178.51</v>
          </cell>
          <cell r="E1842" t="str">
            <v>Custos Horários Produtivo e Improdutivo dos Equipamentos</v>
          </cell>
          <cell r="F1842" t="str">
            <v>SINAPI Jun/26</v>
          </cell>
        </row>
        <row r="1843">
          <cell r="A1843">
            <v>95271</v>
          </cell>
          <cell r="B1843" t="str">
            <v>RÉGUA VIBRATÓRIA DUPLA PARA CONCRETO, PESO DE 60KG, COMPRIMENTO 4 M, COM MOTOR A GASOLINA, POTÊNCIA 5,5 HP - CHI DIURNO. AF_09/2016</v>
          </cell>
          <cell r="C1843" t="str">
            <v>CHI</v>
          </cell>
          <cell r="D1843">
            <v>0.66</v>
          </cell>
          <cell r="E1843" t="str">
            <v>Custos Horários Produtivo e Improdutivo dos Equipamentos</v>
          </cell>
          <cell r="F1843" t="str">
            <v>SINAPI Jun/26</v>
          </cell>
        </row>
        <row r="1844">
          <cell r="A1844">
            <v>95270</v>
          </cell>
          <cell r="B1844" t="str">
            <v>RÉGUA VIBRATÓRIA DUPLA PARA CONCRETO, PESO DE 60KG, COMPRIMENTO 4 M, COM MOTOR A GASOLINA, POTÊNCIA 5,5 HP - CHP DIURNO. AF_09/2016</v>
          </cell>
          <cell r="C1844" t="str">
            <v>CHP</v>
          </cell>
          <cell r="D1844">
            <v>10.49</v>
          </cell>
          <cell r="E1844" t="str">
            <v>Custos Horários Produtivo e Improdutivo dos Equipamentos</v>
          </cell>
          <cell r="F1844" t="str">
            <v>SINAPI Jun/26</v>
          </cell>
        </row>
        <row r="1845">
          <cell r="A1845">
            <v>91693</v>
          </cell>
          <cell r="B1845" t="str">
            <v>SERRA CIRCULAR DE BANCADA COM MOTOR ELÉTRICO POTÊNCIA DE 5HP, COM COIFA PARA DISCO 10" - CHI DIURNO. AF_08/2015</v>
          </cell>
          <cell r="C1845" t="str">
            <v>CHI</v>
          </cell>
          <cell r="D1845">
            <v>40.090000000000003</v>
          </cell>
          <cell r="E1845" t="str">
            <v>Custos Horários Produtivo e Improdutivo dos Equipamentos</v>
          </cell>
          <cell r="F1845" t="str">
            <v>SINAPI Jun/26</v>
          </cell>
        </row>
        <row r="1846">
          <cell r="A1846">
            <v>91692</v>
          </cell>
          <cell r="B1846" t="str">
            <v>SERRA CIRCULAR DE BANCADA COM MOTOR ELÉTRICO POTÊNCIA DE 5HP, COM COIFA PARA DISCO 10" - CHP DIURNO. AF_08/2015</v>
          </cell>
          <cell r="C1846" t="str">
            <v>CHP</v>
          </cell>
          <cell r="D1846">
            <v>41.31</v>
          </cell>
          <cell r="E1846" t="str">
            <v>Custos Horários Produtivo e Improdutivo dos Equipamentos</v>
          </cell>
          <cell r="F1846" t="str">
            <v>SINAPI Jun/26</v>
          </cell>
        </row>
        <row r="1847">
          <cell r="A1847">
            <v>102929</v>
          </cell>
          <cell r="B1847" t="str">
            <v>SERRA FITA HORIZONTAL, ELÉTRICA, COM CONTROLE HIDRÁULICO, PAINEL DE COMANDO EM 24 V, MOTOR ELÉTRICO 1,5 CV, DIMENSÕES DA FITA 3880 X 27 X 0,9 MM, TRIFÁSICA - CHI DIURNO. AF_05/2023</v>
          </cell>
          <cell r="C1847" t="str">
            <v>CHI</v>
          </cell>
          <cell r="D1847">
            <v>0</v>
          </cell>
          <cell r="E1847" t="str">
            <v>Custos Horários Produtivo e Improdutivo dos Equipamentos</v>
          </cell>
          <cell r="F1847" t="str">
            <v>SINAPI Jun/26</v>
          </cell>
        </row>
        <row r="1848">
          <cell r="A1848">
            <v>102928</v>
          </cell>
          <cell r="B1848" t="str">
            <v>SERRA FITA HORIZONTAL, ELÉTRICA, COM CONTROLE HIDRÁULICO, PAINEL DE COMANDO EM 24 V, MOTOR ELÉTRICO 1,5 CV, DIMENSÕES DA FITA 3880 X 27 X 0,9 MM, TRIFÁSICA - CHP DIURNO. AF_05/2023</v>
          </cell>
          <cell r="C1848" t="str">
            <v>CHP</v>
          </cell>
          <cell r="D1848">
            <v>0</v>
          </cell>
          <cell r="E1848" t="str">
            <v>Custos Horários Produtivo e Improdutivo dos Equipamentos</v>
          </cell>
          <cell r="F1848" t="str">
            <v>SINAPI Jun/26</v>
          </cell>
        </row>
        <row r="1849">
          <cell r="A1849">
            <v>95140</v>
          </cell>
          <cell r="B1849" t="str">
            <v>TALHA MANUAL DE CORRENTE, CAPACIDADE DE 2 TON. COM ELEVAÇÃO DE 3 M - CHI DIURNO. AF_07/2016</v>
          </cell>
          <cell r="C1849" t="str">
            <v>CHI</v>
          </cell>
          <cell r="D1849">
            <v>0.03</v>
          </cell>
          <cell r="E1849" t="str">
            <v>Custos Horários Produtivo e Improdutivo dos Equipamentos</v>
          </cell>
          <cell r="F1849" t="str">
            <v>SINAPI Jun/26</v>
          </cell>
        </row>
        <row r="1850">
          <cell r="A1850">
            <v>95139</v>
          </cell>
          <cell r="B1850" t="str">
            <v>TALHA MANUAL DE CORRENTE, CAPACIDADE DE 2 TON. COM ELEVAÇÃO DE 3 M - CHP DIURNO. AF_07/2016</v>
          </cell>
          <cell r="C1850" t="str">
            <v>CHP</v>
          </cell>
          <cell r="D1850">
            <v>0.05</v>
          </cell>
          <cell r="E1850" t="str">
            <v>Custos Horários Produtivo e Improdutivo dos Equipamentos</v>
          </cell>
          <cell r="F1850" t="str">
            <v>SINAPI Jun/26</v>
          </cell>
        </row>
        <row r="1851">
          <cell r="A1851">
            <v>89027</v>
          </cell>
          <cell r="B1851" t="str">
            <v>TANQUE DE ASFALTO ESTACIONÁRIO COM MAÇARICO, CAPACIDADE 20.000 L - CHI DIURNO. AF_05/2023</v>
          </cell>
          <cell r="C1851" t="str">
            <v>CHI</v>
          </cell>
          <cell r="D1851">
            <v>5.49</v>
          </cell>
          <cell r="E1851" t="str">
            <v>Custos Horários Produtivo e Improdutivo dos Equipamentos</v>
          </cell>
          <cell r="F1851" t="str">
            <v>SINAPI Jun/26</v>
          </cell>
        </row>
        <row r="1852">
          <cell r="A1852">
            <v>89028</v>
          </cell>
          <cell r="B1852" t="str">
            <v>TANQUE DE ASFALTO ESTACIONÁRIO COM MAÇARICO, CAPACIDADE 20.000 L - CHP DIURNO. AF_05/2023</v>
          </cell>
          <cell r="C1852" t="str">
            <v>CHP</v>
          </cell>
          <cell r="D1852">
            <v>204.61</v>
          </cell>
          <cell r="E1852" t="str">
            <v>Custos Horários Produtivo e Improdutivo dos Equipamentos</v>
          </cell>
          <cell r="F1852" t="str">
            <v>SINAPI Jun/26</v>
          </cell>
        </row>
        <row r="1853">
          <cell r="A1853">
            <v>7031</v>
          </cell>
          <cell r="B1853" t="str">
            <v>TANQUE DE ASFALTO ESTACIONÁRIO COM SERPENTINA, CAPACIDADE 30.000 L - CHI DIURNO. AF_05/2023</v>
          </cell>
          <cell r="C1853" t="str">
            <v>CHI</v>
          </cell>
          <cell r="D1853">
            <v>6.76</v>
          </cell>
          <cell r="E1853" t="str">
            <v>Custos Horários Produtivo e Improdutivo dos Equipamentos</v>
          </cell>
          <cell r="F1853" t="str">
            <v>SINAPI Jun/26</v>
          </cell>
        </row>
        <row r="1854">
          <cell r="A1854">
            <v>7030</v>
          </cell>
          <cell r="B1854" t="str">
            <v>TANQUE DE ASFALTO ESTACIONÁRIO COM SERPENTINA, CAPACIDADE 30.000 L - CHP DIURNO. AF_05/2023</v>
          </cell>
          <cell r="C1854" t="str">
            <v>CHP</v>
          </cell>
          <cell r="D1854">
            <v>304.06</v>
          </cell>
          <cell r="E1854" t="str">
            <v>Custos Horários Produtivo e Improdutivo dos Equipamentos</v>
          </cell>
          <cell r="F1854" t="str">
            <v>SINAPI Jun/26</v>
          </cell>
        </row>
        <row r="1855">
          <cell r="A1855">
            <v>102947</v>
          </cell>
          <cell r="B1855" t="str">
            <v>TARTARUGA DE OXICORTE CG1, MONOFÁSICA, 220 V, FREQUÊNCIA 50 HZ, VELOCIDADE DE CORTE (MM/MIN) 50 A 750, DIÂMETRO MÍNIMO DO COMPASSO MM 200 - CHI DIURNO. AF_05/2023</v>
          </cell>
          <cell r="C1855" t="str">
            <v>CHI</v>
          </cell>
          <cell r="D1855">
            <v>0</v>
          </cell>
          <cell r="E1855" t="str">
            <v>Custos Horários Produtivo e Improdutivo dos Equipamentos</v>
          </cell>
          <cell r="F1855" t="str">
            <v>SINAPI Jun/26</v>
          </cell>
        </row>
        <row r="1856">
          <cell r="A1856">
            <v>102946</v>
          </cell>
          <cell r="B1856" t="str">
            <v>TARTARUGA DE OXICORTE CG1, MONOFÁSICA, 220 V, FREQUÊNCIA 50 HZ, VELOCIDADE DE CORTE (MM/MIN) 50 A 750, DIÂMETRO MÍNIMO DO COMPASSO MM 200 - CHP DIURNO. AF_05/2023</v>
          </cell>
          <cell r="C1856" t="str">
            <v>CHP</v>
          </cell>
          <cell r="D1856">
            <v>0</v>
          </cell>
          <cell r="E1856" t="str">
            <v>Custos Horários Produtivo e Improdutivo dos Equipamentos</v>
          </cell>
          <cell r="F1856" t="str">
            <v>SINAPI Jun/26</v>
          </cell>
        </row>
        <row r="1857">
          <cell r="A1857">
            <v>104092</v>
          </cell>
          <cell r="B1857" t="str">
            <v>TERMOFUSORA PARA TUBOS E CONEXÕES EM PPR COM DIÂMETROS DE 20 A 63 MM, POTÊNCIA DE 800 W, TENSAO 220 V - CHI DIURNO. AF_05/2022</v>
          </cell>
          <cell r="C1857" t="str">
            <v>CHI</v>
          </cell>
          <cell r="D1857">
            <v>0.03</v>
          </cell>
          <cell r="E1857" t="str">
            <v>Custos Horários Produtivo e Improdutivo dos Equipamentos</v>
          </cell>
          <cell r="F1857" t="str">
            <v>SINAPI Jun/26</v>
          </cell>
        </row>
        <row r="1858">
          <cell r="A1858">
            <v>104091</v>
          </cell>
          <cell r="B1858" t="str">
            <v>TERMOFUSORA PARA TUBOS E CONEXÕES EM PPR COM DIÂMETROS DE 20 A 63 MM, POTÊNCIA DE 800 W, TENSAO 220 V - CHP DIURNO. AF_05/2022</v>
          </cell>
          <cell r="C1858" t="str">
            <v>CHP</v>
          </cell>
          <cell r="D1858">
            <v>0.65</v>
          </cell>
          <cell r="E1858" t="str">
            <v>Custos Horários Produtivo e Improdutivo dos Equipamentos</v>
          </cell>
          <cell r="F1858" t="str">
            <v>SINAPI Jun/26</v>
          </cell>
        </row>
        <row r="1859">
          <cell r="A1859">
            <v>104098</v>
          </cell>
          <cell r="B1859" t="str">
            <v>TERMOFUSORA PARA TUBOS E CONEXÕES EM PPR COM DIÂMETROS DE 75 A 110 MM, POTÊNCIA DE *1100* W, TENSÃO 220 V - CHI DIURNO. AF_05/2022</v>
          </cell>
          <cell r="C1859" t="str">
            <v>CHI</v>
          </cell>
          <cell r="D1859">
            <v>0.05</v>
          </cell>
          <cell r="E1859" t="str">
            <v>Custos Horários Produtivo e Improdutivo dos Equipamentos</v>
          </cell>
          <cell r="F1859" t="str">
            <v>SINAPI Jun/26</v>
          </cell>
        </row>
        <row r="1860">
          <cell r="A1860">
            <v>104097</v>
          </cell>
          <cell r="B1860" t="str">
            <v>TERMOFUSORA PARA TUBOS E CONEXÕES EM PPR COM DIÂMETROS DE 75 A 110 MM, POTÊNCIA DE *1100* W, TENSÃO 220 V - CHP DIURNO. AF_05/2022</v>
          </cell>
          <cell r="C1860" t="str">
            <v>CHP</v>
          </cell>
          <cell r="D1860">
            <v>0.9</v>
          </cell>
          <cell r="E1860" t="str">
            <v>Custos Horários Produtivo e Improdutivo dos Equipamentos</v>
          </cell>
          <cell r="F1860" t="str">
            <v>SINAPI Jun/26</v>
          </cell>
        </row>
        <row r="1861">
          <cell r="A1861">
            <v>102905</v>
          </cell>
          <cell r="B1861" t="str">
            <v>TORRE, COMPOSTA POR GUINCHO MECÂNICO, GUINCHO MANUAL, CABOS DE AÇO, PITEIRA E SOQUETE - CHI DIURNO. AF_05/2023</v>
          </cell>
          <cell r="C1861" t="str">
            <v>CHI</v>
          </cell>
          <cell r="D1861">
            <v>0</v>
          </cell>
          <cell r="E1861" t="str">
            <v>Custos Horários Produtivo e Improdutivo dos Equipamentos</v>
          </cell>
          <cell r="F1861" t="str">
            <v>SINAPI Jun/26</v>
          </cell>
        </row>
        <row r="1862">
          <cell r="A1862">
            <v>102904</v>
          </cell>
          <cell r="B1862" t="str">
            <v>TORRE, COMPOSTA POR GUINCHO MECÂNICO, GUINCHO MANUAL, CABOS DE AÇO, PITEIRA E SOQUETE - CHP DIURNO. AF_05/2023</v>
          </cell>
          <cell r="C1862" t="str">
            <v>CHP</v>
          </cell>
          <cell r="D1862">
            <v>0</v>
          </cell>
          <cell r="E1862" t="str">
            <v>Custos Horários Produtivo e Improdutivo dos Equipamentos</v>
          </cell>
          <cell r="F1862" t="str">
            <v>SINAPI Jun/26</v>
          </cell>
        </row>
        <row r="1863">
          <cell r="A1863">
            <v>89031</v>
          </cell>
          <cell r="B1863" t="str">
            <v>TRATOR DE ESTEIRAS, POTÊNCIA 100 HP, PESO OPERACIONAL 9,4 T, COM LÂMINA 2,19 M3 - CHI DIURNO. AF_06/2014</v>
          </cell>
          <cell r="C1863" t="str">
            <v>CHI</v>
          </cell>
          <cell r="D1863">
            <v>88.36</v>
          </cell>
          <cell r="E1863" t="str">
            <v>Custos Horários Produtivo e Improdutivo dos Equipamentos</v>
          </cell>
          <cell r="F1863" t="str">
            <v>SINAPI Jun/26</v>
          </cell>
        </row>
        <row r="1864">
          <cell r="A1864">
            <v>89032</v>
          </cell>
          <cell r="B1864" t="str">
            <v>TRATOR DE ESTEIRAS, POTÊNCIA 100 HP, PESO OPERACIONAL 9,4 T, COM LÂMINA 2,19 M3 - CHP DIURNO. AF_06/2014</v>
          </cell>
          <cell r="C1864" t="str">
            <v>CHP</v>
          </cell>
          <cell r="D1864">
            <v>219.28</v>
          </cell>
          <cell r="E1864" t="str">
            <v>Custos Horários Produtivo e Improdutivo dos Equipamentos</v>
          </cell>
          <cell r="F1864" t="str">
            <v>SINAPI Jun/26</v>
          </cell>
        </row>
        <row r="1865">
          <cell r="A1865">
            <v>88844</v>
          </cell>
          <cell r="B1865" t="str">
            <v>TRATOR DE ESTEIRAS, POTÊNCIA 125 HP, PESO OPERACIONAL 12,9 T, COM LÂMINA 2,7 M3 - CHI DIURNO. AF_10/2014</v>
          </cell>
          <cell r="C1865" t="str">
            <v>CHI</v>
          </cell>
          <cell r="D1865">
            <v>90.62</v>
          </cell>
          <cell r="E1865" t="str">
            <v>Custos Horários Produtivo e Improdutivo dos Equipamentos</v>
          </cell>
          <cell r="F1865" t="str">
            <v>SINAPI Jun/26</v>
          </cell>
        </row>
        <row r="1866">
          <cell r="A1866">
            <v>88843</v>
          </cell>
          <cell r="B1866" t="str">
            <v>TRATOR DE ESTEIRAS, POTÊNCIA 125 HP, PESO OPERACIONAL 12,9 T, COM LÂMINA 2,7 M3 - CHP DIURNO. AF_10/2014</v>
          </cell>
          <cell r="C1866" t="str">
            <v>CHP</v>
          </cell>
          <cell r="D1866">
            <v>242.13</v>
          </cell>
          <cell r="E1866" t="str">
            <v>Custos Horários Produtivo e Improdutivo dos Equipamentos</v>
          </cell>
          <cell r="F1866" t="str">
            <v>SINAPI Jun/26</v>
          </cell>
        </row>
        <row r="1867">
          <cell r="A1867">
            <v>5853</v>
          </cell>
          <cell r="B1867" t="str">
            <v>TRATOR DE ESTEIRAS, POTÊNCIA 150 HP, PESO OPERACIONAL 16,7 T, COM RODA MOTRIZ ELEVADA E LÂMINA 3,18 M3 - CHI DIURNO. AF_06/2014</v>
          </cell>
          <cell r="C1867" t="str">
            <v>CHI</v>
          </cell>
          <cell r="D1867">
            <v>102.71</v>
          </cell>
          <cell r="E1867" t="str">
            <v>Custos Horários Produtivo e Improdutivo dos Equipamentos</v>
          </cell>
          <cell r="F1867" t="str">
            <v>SINAPI Jun/26</v>
          </cell>
        </row>
        <row r="1868">
          <cell r="A1868">
            <v>5851</v>
          </cell>
          <cell r="B1868" t="str">
            <v>TRATOR DE ESTEIRAS, POTÊNCIA 150 HP, PESO OPERACIONAL 16,7 T, COM RODA MOTRIZ ELEVADA E LÂMINA 3,18 M3 - CHP DIURNO. AF_06/2014</v>
          </cell>
          <cell r="C1868" t="str">
            <v>CHP</v>
          </cell>
          <cell r="D1868">
            <v>286.94</v>
          </cell>
          <cell r="E1868" t="str">
            <v>Custos Horários Produtivo e Improdutivo dos Equipamentos</v>
          </cell>
          <cell r="F1868" t="str">
            <v>SINAPI Jun/26</v>
          </cell>
        </row>
        <row r="1869">
          <cell r="A1869">
            <v>5849</v>
          </cell>
          <cell r="B1869" t="str">
            <v>TRATOR DE ESTEIRAS, POTÊNCIA 170 HP, PESO OPERACIONAL 19 T, CAÇAMBA 5,2 M3 - CHI DIURNO. AF_06/2014</v>
          </cell>
          <cell r="C1869" t="str">
            <v>CHI</v>
          </cell>
          <cell r="D1869">
            <v>102.32</v>
          </cell>
          <cell r="E1869" t="str">
            <v>Custos Horários Produtivo e Improdutivo dos Equipamentos</v>
          </cell>
          <cell r="F1869" t="str">
            <v>SINAPI Jun/26</v>
          </cell>
        </row>
        <row r="1870">
          <cell r="A1870">
            <v>5847</v>
          </cell>
          <cell r="B1870" t="str">
            <v>TRATOR DE ESTEIRAS, POTÊNCIA 170 HP, PESO OPERACIONAL 19 T, CAÇAMBA 5,2 M3 - CHP DIURNO. AF_06/2014</v>
          </cell>
          <cell r="C1870" t="str">
            <v>CHP</v>
          </cell>
          <cell r="D1870">
            <v>300.27</v>
          </cell>
          <cell r="E1870" t="str">
            <v>Custos Horários Produtivo e Improdutivo dos Equipamentos</v>
          </cell>
          <cell r="F1870" t="str">
            <v>SINAPI Jun/26</v>
          </cell>
        </row>
        <row r="1871">
          <cell r="A1871">
            <v>5857</v>
          </cell>
          <cell r="B1871" t="str">
            <v>TRATOR DE ESTEIRAS, POTÊNCIA 347 HP, PESO OPERACIONAL 38,5 T, COM LÂMINA 8,70 M3 - CHI DIURNO. AF_06/2014</v>
          </cell>
          <cell r="C1871" t="str">
            <v>CHI</v>
          </cell>
          <cell r="D1871">
            <v>245.42</v>
          </cell>
          <cell r="E1871" t="str">
            <v>Custos Horários Produtivo e Improdutivo dos Equipamentos</v>
          </cell>
          <cell r="F1871" t="str">
            <v>SINAPI Jun/26</v>
          </cell>
        </row>
        <row r="1872">
          <cell r="A1872">
            <v>5855</v>
          </cell>
          <cell r="B1872" t="str">
            <v>TRATOR DE ESTEIRAS, POTÊNCIA 347 HP, PESO OPERACIONAL 38,5 T, COM LÂMINA 8,70 M3 - CHP DIURNO. AF_06/2014</v>
          </cell>
          <cell r="C1872" t="str">
            <v>CHP</v>
          </cell>
          <cell r="D1872">
            <v>746.44</v>
          </cell>
          <cell r="E1872" t="str">
            <v>Custos Horários Produtivo e Improdutivo dos Equipamentos</v>
          </cell>
          <cell r="F1872" t="str">
            <v>SINAPI Jun/26</v>
          </cell>
        </row>
        <row r="1873">
          <cell r="A1873">
            <v>96021</v>
          </cell>
          <cell r="B1873" t="str">
            <v>TRATOR DE PNEUS COM POTÊNCIA DE 122 CV, TRAÇÃO 4X4, COM GRADE DE DISCOS ACOPLADA - CHI DIURNO. AF_02/2017</v>
          </cell>
          <cell r="C1873" t="str">
            <v>CHI</v>
          </cell>
          <cell r="D1873">
            <v>68.569999999999993</v>
          </cell>
          <cell r="E1873" t="str">
            <v>Custos Horários Produtivo e Improdutivo dos Equipamentos</v>
          </cell>
          <cell r="F1873" t="str">
            <v>SINAPI Jun/26</v>
          </cell>
        </row>
        <row r="1874">
          <cell r="A1874">
            <v>96020</v>
          </cell>
          <cell r="B1874" t="str">
            <v>TRATOR DE PNEUS COM POTÊNCIA DE 122 CV, TRAÇÃO 4X4, COM GRADE DE DISCOS ACOPLADA - CHP DIURNO. AF_02/2017</v>
          </cell>
          <cell r="C1874" t="str">
            <v>CHP</v>
          </cell>
          <cell r="D1874">
            <v>202.95</v>
          </cell>
          <cell r="E1874" t="str">
            <v>Custos Horários Produtivo e Improdutivo dos Equipamentos</v>
          </cell>
          <cell r="F1874" t="str">
            <v>SINAPI Jun/26</v>
          </cell>
        </row>
        <row r="1875">
          <cell r="A1875">
            <v>96014</v>
          </cell>
          <cell r="B1875" t="str">
            <v>TRATOR DE PNEUS COM POTÊNCIA DE 122 CV, TRAÇÃO 4X4, COM VASSOURA MECÂNICA ACOPLADA - CHI DIURNO. AF_02/2017</v>
          </cell>
          <cell r="C1875" t="str">
            <v>CHI</v>
          </cell>
          <cell r="D1875">
            <v>68.84</v>
          </cell>
          <cell r="E1875" t="str">
            <v>Custos Horários Produtivo e Improdutivo dos Equipamentos</v>
          </cell>
          <cell r="F1875" t="str">
            <v>SINAPI Jun/26</v>
          </cell>
        </row>
        <row r="1876">
          <cell r="A1876">
            <v>96013</v>
          </cell>
          <cell r="B1876" t="str">
            <v>TRATOR DE PNEUS COM POTÊNCIA DE 122 CV, TRAÇÃO 4X4, COM VASSOURA MECÂNICA ACOPLADA - CHP DIURNO. AF_02/2017</v>
          </cell>
          <cell r="C1876" t="str">
            <v>CHP</v>
          </cell>
          <cell r="D1876">
            <v>203.45</v>
          </cell>
          <cell r="E1876" t="str">
            <v>Custos Horários Produtivo e Improdutivo dos Equipamentos</v>
          </cell>
          <cell r="F1876" t="str">
            <v>SINAPI Jun/26</v>
          </cell>
        </row>
        <row r="1877">
          <cell r="A1877">
            <v>96029</v>
          </cell>
          <cell r="B1877" t="str">
            <v>TRATOR DE PNEUS COM POTÊNCIA DE 85 CV, TRAÇÃO 4X4, COM GRADE DE DISCOS ACOPLADA - CHI DIURNO. AF_02/2017</v>
          </cell>
          <cell r="C1877" t="str">
            <v>CHI</v>
          </cell>
          <cell r="D1877">
            <v>62.12</v>
          </cell>
          <cell r="E1877" t="str">
            <v>Custos Horários Produtivo e Improdutivo dos Equipamentos</v>
          </cell>
          <cell r="F1877" t="str">
            <v>SINAPI Jun/26</v>
          </cell>
        </row>
        <row r="1878">
          <cell r="A1878">
            <v>96028</v>
          </cell>
          <cell r="B1878" t="str">
            <v>TRATOR DE PNEUS COM POTÊNCIA DE 85 CV, TRAÇÃO 4X4, COM GRADE DE DISCOS ACOPLADA - CHP DIURNO. AF_02/2017</v>
          </cell>
          <cell r="C1878" t="str">
            <v>CHP</v>
          </cell>
          <cell r="D1878">
            <v>157.66999999999999</v>
          </cell>
          <cell r="E1878" t="str">
            <v>Custos Horários Produtivo e Improdutivo dos Equipamentos</v>
          </cell>
          <cell r="F1878" t="str">
            <v>SINAPI Jun/26</v>
          </cell>
        </row>
        <row r="1879">
          <cell r="A1879">
            <v>96155</v>
          </cell>
          <cell r="B1879" t="str">
            <v>TRATOR DE PNEUS COM POTÊNCIA DE 85 CV, TRAÇÃO 4X4, COM VASSOURA MECÂNICA ACOPLADA - CHI DIURNO. AF_02/2017</v>
          </cell>
          <cell r="C1879" t="str">
            <v>CHI</v>
          </cell>
          <cell r="D1879">
            <v>62.39</v>
          </cell>
          <cell r="E1879" t="str">
            <v>Custos Horários Produtivo e Improdutivo dos Equipamentos</v>
          </cell>
          <cell r="F1879" t="str">
            <v>SINAPI Jun/26</v>
          </cell>
        </row>
        <row r="1880">
          <cell r="A1880">
            <v>96157</v>
          </cell>
          <cell r="B1880" t="str">
            <v>TRATOR DE PNEUS COM POTÊNCIA DE 85 CV, TRAÇÃO 4X4, COM VASSOURA MECÂNICA ACOPLADA - CHP DIURNO. AF_03/2017</v>
          </cell>
          <cell r="C1880" t="str">
            <v>CHP</v>
          </cell>
          <cell r="D1880">
            <v>158.16999999999999</v>
          </cell>
          <cell r="E1880" t="str">
            <v>Custos Horários Produtivo e Improdutivo dos Equipamentos</v>
          </cell>
          <cell r="F1880" t="str">
            <v>SINAPI Jun/26</v>
          </cell>
        </row>
        <row r="1881">
          <cell r="A1881">
            <v>5845</v>
          </cell>
          <cell r="B1881" t="str">
            <v>TRATOR DE PNEUS, POTÊNCIA 122 CV, TRAÇÃO 4X4, PESO COM LASTRO DE 4.510 KG - CHI DIURNO. AF_06/2014</v>
          </cell>
          <cell r="C1881" t="str">
            <v>CHI</v>
          </cell>
          <cell r="D1881">
            <v>64.13</v>
          </cell>
          <cell r="E1881" t="str">
            <v>Custos Horários Produtivo e Improdutivo dos Equipamentos</v>
          </cell>
          <cell r="F1881" t="str">
            <v>SINAPI Jun/26</v>
          </cell>
        </row>
        <row r="1882">
          <cell r="A1882">
            <v>5843</v>
          </cell>
          <cell r="B1882" t="str">
            <v>TRATOR DE PNEUS, POTÊNCIA 122 CV, TRAÇÃO 4X4, PESO COM LASTRO DE 4.510 KG - CHP DIURNO. AF_06/2014</v>
          </cell>
          <cell r="C1882" t="str">
            <v>CHP</v>
          </cell>
          <cell r="D1882">
            <v>194.65</v>
          </cell>
          <cell r="E1882" t="str">
            <v>Custos Horários Produtivo e Improdutivo dos Equipamentos</v>
          </cell>
          <cell r="F1882" t="str">
            <v>SINAPI Jun/26</v>
          </cell>
        </row>
        <row r="1883">
          <cell r="A1883">
            <v>89036</v>
          </cell>
          <cell r="B1883" t="str">
            <v>TRATOR DE PNEUS, POTÊNCIA 85 CV, TRAÇÃO 4X4, PESO COM LASTRO DE 4.675 KG - CHI DIURNO. AF_06/2014</v>
          </cell>
          <cell r="C1883" t="str">
            <v>CHI</v>
          </cell>
          <cell r="D1883">
            <v>57.65</v>
          </cell>
          <cell r="E1883" t="str">
            <v>Custos Horários Produtivo e Improdutivo dos Equipamentos</v>
          </cell>
          <cell r="F1883" t="str">
            <v>SINAPI Jun/26</v>
          </cell>
        </row>
        <row r="1884">
          <cell r="A1884">
            <v>89035</v>
          </cell>
          <cell r="B1884" t="str">
            <v>TRATOR DE PNEUS, POTÊNCIA 85 CV, TRAÇÃO 4X4, PESO COM LASTRO DE 4.675 KG - CHP DIURNO. AF_06/2014</v>
          </cell>
          <cell r="C1884" t="str">
            <v>CHP</v>
          </cell>
          <cell r="D1884">
            <v>149.34</v>
          </cell>
          <cell r="E1884" t="str">
            <v>Custos Horários Produtivo e Improdutivo dos Equipamentos</v>
          </cell>
          <cell r="F1884" t="str">
            <v>SINAPI Jun/26</v>
          </cell>
        </row>
        <row r="1885">
          <cell r="A1885">
            <v>102911</v>
          </cell>
          <cell r="B1885" t="str">
            <v>UNIDADE DOSADORA AIRLESS TIPO HOT SPRAY - CHI DIURNO. AF_05/2023</v>
          </cell>
          <cell r="C1885" t="str">
            <v>CHI</v>
          </cell>
          <cell r="D1885">
            <v>0</v>
          </cell>
          <cell r="E1885" t="str">
            <v>Custos Horários Produtivo e Improdutivo dos Equipamentos</v>
          </cell>
          <cell r="F1885" t="str">
            <v>SINAPI Jun/26</v>
          </cell>
        </row>
        <row r="1886">
          <cell r="A1886">
            <v>102910</v>
          </cell>
          <cell r="B1886" t="str">
            <v>UNIDADE DOSADORA AIRLESS TIPO HOT SPRAY - CHP DIURNO. AF_05/2023</v>
          </cell>
          <cell r="C1886" t="str">
            <v>CHP</v>
          </cell>
          <cell r="D1886">
            <v>0</v>
          </cell>
          <cell r="E1886" t="str">
            <v>Custos Horários Produtivo e Improdutivo dos Equipamentos</v>
          </cell>
          <cell r="F1886" t="str">
            <v>SINAPI Jun/26</v>
          </cell>
        </row>
        <row r="1887">
          <cell r="A1887">
            <v>93440</v>
          </cell>
          <cell r="B1887" t="str">
            <v>USINA DE ASFALTO À FRIO, CAPACIDADE DE 40 A 60 TON/HORA, ELÉTRICA POTÊNCIA 30 CV - CHI DIURNO. AF_05/2023</v>
          </cell>
          <cell r="C1887" t="str">
            <v>CHI</v>
          </cell>
          <cell r="D1887">
            <v>190.61</v>
          </cell>
          <cell r="E1887" t="str">
            <v>Custos Horários Produtivo e Improdutivo dos Equipamentos</v>
          </cell>
          <cell r="F1887" t="str">
            <v>SINAPI Jun/26</v>
          </cell>
        </row>
        <row r="1888">
          <cell r="A1888">
            <v>93439</v>
          </cell>
          <cell r="B1888" t="str">
            <v>USINA DE ASFALTO À FRIO, CAPACIDADE DE 40 A 60 TON/HORA, ELÉTRICA POTÊNCIA 30 CV - CHP DIURNO. AF_05/2023</v>
          </cell>
          <cell r="C1888" t="str">
            <v>CHP</v>
          </cell>
          <cell r="D1888">
            <v>328.78</v>
          </cell>
          <cell r="E1888" t="str">
            <v>Custos Horários Produtivo e Improdutivo dos Equipamentos</v>
          </cell>
          <cell r="F1888" t="str">
            <v>SINAPI Jun/26</v>
          </cell>
        </row>
        <row r="1889">
          <cell r="A1889">
            <v>100648</v>
          </cell>
          <cell r="B1889" t="str">
            <v>USINA DE ASFALTO, TIPO GRAVIMÉTRICA, PROD 150 TON/HORA - CHI DIURNO. AF_12/2019</v>
          </cell>
          <cell r="C1889" t="str">
            <v>CHI</v>
          </cell>
          <cell r="D1889">
            <v>643.94000000000005</v>
          </cell>
          <cell r="E1889" t="str">
            <v>Custos Horários Produtivo e Improdutivo dos Equipamentos</v>
          </cell>
          <cell r="F1889" t="str">
            <v>SINAPI Jun/26</v>
          </cell>
        </row>
        <row r="1890">
          <cell r="A1890">
            <v>100647</v>
          </cell>
          <cell r="B1890" t="str">
            <v>USINA DE ASFALTO, TIPO GRAVIMÉTRICA, PROD 150 TON/HORA - CHP DIURNO. AF_12/2019</v>
          </cell>
          <cell r="C1890" t="str">
            <v>CHP</v>
          </cell>
          <cell r="D1890">
            <v>7461.99</v>
          </cell>
          <cell r="E1890" t="str">
            <v>Custos Horários Produtivo e Improdutivo dos Equipamentos</v>
          </cell>
          <cell r="F1890" t="str">
            <v>SINAPI Jun/26</v>
          </cell>
        </row>
        <row r="1891">
          <cell r="A1891">
            <v>5829</v>
          </cell>
          <cell r="B1891" t="str">
            <v>USINA DE CONCRETO FIXA, CAPACIDADE NOMINAL DE 90 A 120 M3/H, SEM SILO - CHI DIURNO. AF_07/2016</v>
          </cell>
          <cell r="C1891" t="str">
            <v>CHI</v>
          </cell>
          <cell r="D1891">
            <v>220.37</v>
          </cell>
          <cell r="E1891" t="str">
            <v>Custos Horários Produtivo e Improdutivo dos Equipamentos</v>
          </cell>
          <cell r="F1891" t="str">
            <v>SINAPI Jun/26</v>
          </cell>
        </row>
        <row r="1892">
          <cell r="A1892">
            <v>5823</v>
          </cell>
          <cell r="B1892" t="str">
            <v>USINA DE CONCRETO FIXA, CAPACIDADE NOMINAL DE 90 A 120 M3/H, SEM SILO - CHP DIURNO. AF_07/2016</v>
          </cell>
          <cell r="C1892" t="str">
            <v>CHP</v>
          </cell>
          <cell r="D1892">
            <v>276.45</v>
          </cell>
          <cell r="E1892" t="str">
            <v>Custos Horários Produtivo e Improdutivo dos Equipamentos</v>
          </cell>
          <cell r="F1892" t="str">
            <v>SINAPI Jun/26</v>
          </cell>
        </row>
        <row r="1893">
          <cell r="A1893">
            <v>106095</v>
          </cell>
          <cell r="B1893"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CHI DIURNO. AF_08/2025</v>
          </cell>
          <cell r="C1893" t="str">
            <v>CHI</v>
          </cell>
          <cell r="D1893">
            <v>119.66</v>
          </cell>
          <cell r="E1893" t="str">
            <v>Custos Horários Produtivo e Improdutivo dos Equipamentos</v>
          </cell>
          <cell r="F1893" t="str">
            <v>SINAPI Jun/26</v>
          </cell>
        </row>
        <row r="1894">
          <cell r="A1894">
            <v>106094</v>
          </cell>
          <cell r="B1894"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CHP DIURNO. AF_08/2025</v>
          </cell>
          <cell r="C1894" t="str">
            <v>CHP</v>
          </cell>
          <cell r="D1894">
            <v>359.1</v>
          </cell>
          <cell r="E1894" t="str">
            <v>Custos Horários Produtivo e Improdutivo dos Equipamentos</v>
          </cell>
          <cell r="F1894" t="str">
            <v>SINAPI Jun/26</v>
          </cell>
        </row>
        <row r="1895">
          <cell r="A1895">
            <v>100642</v>
          </cell>
          <cell r="B1895" t="str">
            <v>USINA DE MISTURA ASFÁLTICA À QUENTE, TIPO CONTRA FLUXO, PROD 100 A 140 TON/HORA - CHI DIURNO. AF_12/2019</v>
          </cell>
          <cell r="C1895" t="str">
            <v>CHI</v>
          </cell>
          <cell r="D1895">
            <v>329.7</v>
          </cell>
          <cell r="E1895" t="str">
            <v>Custos Horários Produtivo e Improdutivo dos Equipamentos</v>
          </cell>
          <cell r="F1895" t="str">
            <v>SINAPI Jun/26</v>
          </cell>
        </row>
        <row r="1896">
          <cell r="A1896">
            <v>100641</v>
          </cell>
          <cell r="B1896" t="str">
            <v>USINA DE MISTURA ASFÁLTICA À QUENTE, TIPO CONTRA FLUXO, PROD 100 A 140 TON/HORA - CHP DIURNO. AF_12/2019</v>
          </cell>
          <cell r="C1896" t="str">
            <v>CHP</v>
          </cell>
          <cell r="D1896">
            <v>5487.03</v>
          </cell>
          <cell r="E1896" t="str">
            <v>Custos Horários Produtivo e Improdutivo dos Equipamentos</v>
          </cell>
          <cell r="F1896" t="str">
            <v>SINAPI Jun/26</v>
          </cell>
        </row>
        <row r="1897">
          <cell r="A1897">
            <v>93434</v>
          </cell>
          <cell r="B1897" t="str">
            <v>USINA DE MISTURA ASFÁLTICA À QUENTE, TIPO CONTRA FLUXO, PROD 40 A 80 TON/HORA - CHI DIURNO. AF_05/2023</v>
          </cell>
          <cell r="C1897" t="str">
            <v>CHI</v>
          </cell>
          <cell r="D1897">
            <v>406.26</v>
          </cell>
          <cell r="E1897" t="str">
            <v>Custos Horários Produtivo e Improdutivo dos Equipamentos</v>
          </cell>
          <cell r="F1897" t="str">
            <v>SINAPI Jun/26</v>
          </cell>
        </row>
        <row r="1898">
          <cell r="A1898">
            <v>93433</v>
          </cell>
          <cell r="B1898" t="str">
            <v>USINA DE MISTURA ASFÁLTICA À QUENTE, TIPO CONTRA FLUXO, PROD 40 A 80 TON/HORA - CHP DIURNO. AF_05/2023</v>
          </cell>
          <cell r="C1898" t="str">
            <v>CHP</v>
          </cell>
          <cell r="D1898">
            <v>3069.28</v>
          </cell>
          <cell r="E1898" t="str">
            <v>Custos Horários Produtivo e Improdutivo dos Equipamentos</v>
          </cell>
          <cell r="F1898" t="str">
            <v>SINAPI Jun/26</v>
          </cell>
        </row>
        <row r="1899">
          <cell r="A1899">
            <v>95122</v>
          </cell>
          <cell r="B1899" t="str">
            <v>USINA MISTURADORA DE SOLOS, CAPACIDADE DE 200 A 500 TON/H, POTENCIA 75KW - CHI DIURNO. AF_07/2016</v>
          </cell>
          <cell r="C1899" t="str">
            <v>CHI</v>
          </cell>
          <cell r="D1899">
            <v>282.64999999999998</v>
          </cell>
          <cell r="E1899" t="str">
            <v>Custos Horários Produtivo e Improdutivo dos Equipamentos</v>
          </cell>
          <cell r="F1899" t="str">
            <v>SINAPI Jun/26</v>
          </cell>
        </row>
        <row r="1900">
          <cell r="A1900">
            <v>95121</v>
          </cell>
          <cell r="B1900" t="str">
            <v>USINA MISTURADORA DE SOLOS, CAPACIDADE DE 200 A 500 TON/H, POTENCIA 75KW - CHP DIURNO. AF_07/2016</v>
          </cell>
          <cell r="C1900" t="str">
            <v>CHP</v>
          </cell>
          <cell r="D1900">
            <v>425.16</v>
          </cell>
          <cell r="E1900" t="str">
            <v>Custos Horários Produtivo e Improdutivo dos Equipamentos</v>
          </cell>
          <cell r="F1900" t="str">
            <v>SINAPI Jun/26</v>
          </cell>
        </row>
        <row r="1901">
          <cell r="A1901">
            <v>103662</v>
          </cell>
          <cell r="B1901" t="str">
            <v>VARREDEIRA DE GRAMA SINTÉTICA A GASOLINA, 2,4 CV, 4 TEMPOS - CHI DIURNO. AF_05/2023</v>
          </cell>
          <cell r="C1901" t="str">
            <v>CHI</v>
          </cell>
          <cell r="D1901">
            <v>0</v>
          </cell>
          <cell r="E1901" t="str">
            <v>Custos Horários Produtivo e Improdutivo dos Equipamentos</v>
          </cell>
          <cell r="F1901" t="str">
            <v>SINAPI Jun/26</v>
          </cell>
        </row>
        <row r="1902">
          <cell r="A1902">
            <v>103661</v>
          </cell>
          <cell r="B1902" t="str">
            <v>VARREDEIRA DE GRAMA SINTÉTICA A GASOLINA, 2,4 CV, 4 TEMPOS - CHP DIURNO. AF_05/2023</v>
          </cell>
          <cell r="C1902" t="str">
            <v>CHP</v>
          </cell>
          <cell r="D1902">
            <v>0</v>
          </cell>
          <cell r="E1902" t="str">
            <v>Custos Horários Produtivo e Improdutivo dos Equipamentos</v>
          </cell>
          <cell r="F1902" t="str">
            <v>SINAPI Jun/26</v>
          </cell>
        </row>
        <row r="1903">
          <cell r="A1903">
            <v>5841</v>
          </cell>
          <cell r="B1903" t="str">
            <v>VASSOURA MECÂNICA REBOCÁVEL COM ESCOVA CILÍNDRICA, LARGURA ÚTIL DE VARRIMENTO DE 2,44 M - CHI DIURNO. AF_06/2014</v>
          </cell>
          <cell r="C1903" t="str">
            <v>CHI</v>
          </cell>
          <cell r="D1903">
            <v>4.97</v>
          </cell>
          <cell r="E1903" t="str">
            <v>Custos Horários Produtivo e Improdutivo dos Equipamentos</v>
          </cell>
          <cell r="F1903" t="str">
            <v>SINAPI Jun/26</v>
          </cell>
        </row>
        <row r="1904">
          <cell r="A1904">
            <v>5839</v>
          </cell>
          <cell r="B1904" t="str">
            <v>VASSOURA MECÂNICA REBOCÁVEL COM ESCOVA CILÍNDRICA, LARGURA ÚTIL DE VARRIMENTO DE 2,44 M - CHP DIURNO. AF_06/2014</v>
          </cell>
          <cell r="C1904" t="str">
            <v>CHP</v>
          </cell>
          <cell r="D1904">
            <v>9.89</v>
          </cell>
          <cell r="E1904" t="str">
            <v>Custos Horários Produtivo e Improdutivo dos Equipamentos</v>
          </cell>
          <cell r="F1904" t="str">
            <v>SINAPI Jun/26</v>
          </cell>
        </row>
        <row r="1905">
          <cell r="A1905">
            <v>90587</v>
          </cell>
          <cell r="B1905" t="str">
            <v>VIBRADOR DE IMERSÃO, DIÂMETRO DE PONTEIRA 45MM, MOTOR ELÉTRICO TRIFÁSICO POTÊNCIA DE 2 CV - CHI DIURNO. AF_06/2015</v>
          </cell>
          <cell r="C1905" t="str">
            <v>CHI</v>
          </cell>
          <cell r="D1905">
            <v>0.6</v>
          </cell>
          <cell r="E1905" t="str">
            <v>Custos Horários Produtivo e Improdutivo dos Equipamentos</v>
          </cell>
          <cell r="F1905" t="str">
            <v>SINAPI Jun/26</v>
          </cell>
        </row>
        <row r="1906">
          <cell r="A1906">
            <v>90586</v>
          </cell>
          <cell r="B1906" t="str">
            <v>VIBRADOR DE IMERSÃO, DIÂMETRO DE PONTEIRA 45MM, MOTOR ELÉTRICO TRIFÁSICO POTÊNCIA DE 2 CV - CHP DIURNO. AF_06/2015</v>
          </cell>
          <cell r="C1906" t="str">
            <v>CHP</v>
          </cell>
          <cell r="D1906">
            <v>1.42</v>
          </cell>
          <cell r="E1906" t="str">
            <v>Custos Horários Produtivo e Improdutivo dos Equipamentos</v>
          </cell>
          <cell r="F1906" t="str">
            <v>SINAPI Jun/26</v>
          </cell>
        </row>
        <row r="1907">
          <cell r="A1907">
            <v>106392</v>
          </cell>
          <cell r="B1907" t="str">
            <v>VIBROACABADORA DE ASFALTO SOBRE ESTEIRAS, LARG. PAVIM. 2,60 M A 5,75 M, POT. 110 HP, CAP. 450 T/ H - CHI DIURNO. AF_11/2025</v>
          </cell>
          <cell r="C1907" t="str">
            <v>CHI</v>
          </cell>
          <cell r="D1907">
            <v>136.1</v>
          </cell>
          <cell r="E1907" t="str">
            <v>Custos Horários Produtivo e Improdutivo dos Equipamentos</v>
          </cell>
          <cell r="F1907" t="str">
            <v>SINAPI Jun/26</v>
          </cell>
        </row>
        <row r="1908">
          <cell r="A1908">
            <v>106389</v>
          </cell>
          <cell r="B1908" t="str">
            <v>VIBROACABADORA DE ASFALTO SOBRE ESTEIRAS, LARG. PAVIM. 2,60 M A 5,75 M, POT. 110 HP, CAP. 450 T/ H - CHP DIURNO. AF_11/2025</v>
          </cell>
          <cell r="C1908" t="str">
            <v>CHP</v>
          </cell>
          <cell r="D1908">
            <v>358.88</v>
          </cell>
          <cell r="E1908" t="str">
            <v>Custos Horários Produtivo e Improdutivo dos Equipamentos</v>
          </cell>
          <cell r="F1908" t="str">
            <v>SINAPI Jun/26</v>
          </cell>
        </row>
        <row r="1909">
          <cell r="A1909">
            <v>106391</v>
          </cell>
          <cell r="B1909" t="str">
            <v>VIBROACABADORA DE ASFALTO SOBRE ESTEIRAS, LARG. PAVIM. MÁX. 8,00 M, POT. 100 KW/ 134 HP, CAP. 600 T/ H - CHI DIURNO. AF_11/2025</v>
          </cell>
          <cell r="C1909" t="str">
            <v>CHI</v>
          </cell>
          <cell r="D1909">
            <v>269.74</v>
          </cell>
          <cell r="E1909" t="str">
            <v>Custos Horários Produtivo e Improdutivo dos Equipamentos</v>
          </cell>
          <cell r="F1909" t="str">
            <v>SINAPI Jun/26</v>
          </cell>
        </row>
        <row r="1910">
          <cell r="A1910">
            <v>106388</v>
          </cell>
          <cell r="B1910" t="str">
            <v>VIBROACABADORA DE ASFALTO SOBRE ESTEIRAS, LARG. PAVIM. MÁX. 8,00 M, POT. 100 KW/ 134 HP, CAP. 600 T/ H - CHP DIURNO. AF_11/2025</v>
          </cell>
          <cell r="C1910" t="str">
            <v>CHP</v>
          </cell>
          <cell r="D1910">
            <v>674.45</v>
          </cell>
          <cell r="E1910" t="str">
            <v>Custos Horários Produtivo e Improdutivo dos Equipamentos</v>
          </cell>
          <cell r="F1910" t="str">
            <v>SINAPI Jun/26</v>
          </cell>
        </row>
        <row r="1911">
          <cell r="A1911">
            <v>5837</v>
          </cell>
          <cell r="B1911" t="str">
            <v>VIBROACABADORA DE ASFALTO SOBRE ESTEIRAS, LARGURA DE PAVIMENTAÇÃO 1,90 M A 5,30 M, POTÊNCIA 105 HP CAPACIDADE 450 T/H - CHI DIURNO. AF_11/2014</v>
          </cell>
          <cell r="C1911" t="str">
            <v>CHI</v>
          </cell>
          <cell r="D1911">
            <v>156.91</v>
          </cell>
          <cell r="E1911" t="str">
            <v>Custos Horários Produtivo e Improdutivo dos Equipamentos</v>
          </cell>
          <cell r="F1911" t="str">
            <v>SINAPI Jun/26</v>
          </cell>
        </row>
        <row r="1912">
          <cell r="A1912">
            <v>5835</v>
          </cell>
          <cell r="B1912" t="str">
            <v>VIBROACABADORA DE ASFALTO SOBRE ESTEIRAS, LARGURA DE PAVIMENTAÇÃO 1,90 M A 5,30 M, POTÊNCIA 105 HP CAPACIDADE 450 T/H - CHP DIURNO. AF_11/2014</v>
          </cell>
          <cell r="C1912" t="str">
            <v>CHP</v>
          </cell>
          <cell r="D1912">
            <v>399.61</v>
          </cell>
          <cell r="E1912" t="str">
            <v>Custos Horários Produtivo e Improdutivo dos Equipamentos</v>
          </cell>
          <cell r="F1912" t="str">
            <v>SINAPI Jun/26</v>
          </cell>
        </row>
        <row r="1913">
          <cell r="A1913">
            <v>89257</v>
          </cell>
          <cell r="B1913" t="str">
            <v>VIBROACABADORA DE ASFALTO SOBRE ESTEIRAS, LARGURA DE PAVIMENTAÇÃO 2,13 M A 4,55 M, POTÊNCIA 100 HP CAPACIDADE 400 T/H - CHP DIURNO. AF_11/2014</v>
          </cell>
          <cell r="C1913" t="str">
            <v>CHP</v>
          </cell>
          <cell r="D1913">
            <v>347.69</v>
          </cell>
          <cell r="E1913" t="str">
            <v>Custos Horários Produtivo e Improdutivo dos Equipamentos</v>
          </cell>
          <cell r="F1913" t="str">
            <v>SINAPI Jun/26</v>
          </cell>
        </row>
        <row r="1914">
          <cell r="A1914">
            <v>89258</v>
          </cell>
          <cell r="B1914" t="str">
            <v>VIBROACABADORA DE ASFALTO SOBRE ESTEIRAS, LARGURA DE PAVIMENTAÇÃO 2,13 M A 4,55 M, POTÊNCIA 100 HP, CAPACIDADE 400 T/H - CHI DIURNO. AF_11/2014</v>
          </cell>
          <cell r="C1914" t="str">
            <v>CHI</v>
          </cell>
          <cell r="D1914">
            <v>135.38999999999999</v>
          </cell>
          <cell r="E1914" t="str">
            <v>Custos Horários Produtivo e Improdutivo dos Equipamentos</v>
          </cell>
          <cell r="F1914" t="str">
            <v>SINAPI Jun/26</v>
          </cell>
        </row>
        <row r="1915">
          <cell r="A1915">
            <v>106393</v>
          </cell>
          <cell r="B1915" t="str">
            <v>VIBROACABADORA DE ASFALTO SOBRE RODAS, LARGURA DE PAVIMENTAÇÃO DE 1,70 A 4,20 M, POTÊNCIA 78 KW/105 HP, CAPACIDADE 300 T/H - CHI DIURNO. AF_11/2025</v>
          </cell>
          <cell r="C1915" t="str">
            <v>CHI</v>
          </cell>
          <cell r="D1915">
            <v>154.44999999999999</v>
          </cell>
          <cell r="E1915" t="str">
            <v>Custos Horários Produtivo e Improdutivo dos Equipamentos</v>
          </cell>
          <cell r="F1915" t="str">
            <v>SINAPI Jun/26</v>
          </cell>
        </row>
        <row r="1916">
          <cell r="A1916">
            <v>106390</v>
          </cell>
          <cell r="B1916" t="str">
            <v>VIBROACABADORA DE ASFALTO SOBRE RODAS, LARGURA DE PAVIMENTAÇÃO DE 1,70 A 4,20 M, POTÊNCIA 78 KW/105 HP, CAPACIDADE 300 T/H - CHP DIURNO. AF_11/2025</v>
          </cell>
          <cell r="C1916" t="str">
            <v>CHP</v>
          </cell>
          <cell r="D1916">
            <v>381</v>
          </cell>
          <cell r="E1916" t="str">
            <v>Custos Horários Produtivo e Improdutivo dos Equipamentos</v>
          </cell>
          <cell r="F1916" t="str">
            <v>SINAPI Jun/26</v>
          </cell>
        </row>
        <row r="1917">
          <cell r="A1917">
            <v>97621</v>
          </cell>
          <cell r="B1917" t="str">
            <v>DEMOLIÇÃO DE ALVENARIA DE BLOCO FURADO, DE FORMA MANUAL, COM REAPROVEITAMENTO. AF_09/2023</v>
          </cell>
          <cell r="C1917" t="str">
            <v>M3</v>
          </cell>
          <cell r="D1917">
            <v>172.03</v>
          </cell>
          <cell r="E1917" t="str">
            <v>Demolições e Remoções</v>
          </cell>
          <cell r="F1917" t="str">
            <v>SINAPI Jun/26</v>
          </cell>
        </row>
        <row r="1918">
          <cell r="A1918">
            <v>97622</v>
          </cell>
          <cell r="B1918" t="str">
            <v>DEMOLIÇÃO DE ALVENARIA DE BLOCO FURADO, DE FORMA MANUAL, SEM REAPROVEITAMENTO. AF_09/2023</v>
          </cell>
          <cell r="C1918" t="str">
            <v>M3</v>
          </cell>
          <cell r="D1918">
            <v>83.84</v>
          </cell>
          <cell r="E1918" t="str">
            <v>Demolições e Remoções</v>
          </cell>
          <cell r="F1918" t="str">
            <v>SINAPI Jun/26</v>
          </cell>
        </row>
        <row r="1919">
          <cell r="A1919">
            <v>97623</v>
          </cell>
          <cell r="B1919" t="str">
            <v>DEMOLIÇÃO DE ALVENARIA DE TIJOLO MACIÇO, DE FORMA MANUAL, COM REAPROVEITAMENTO. AF_09/2023</v>
          </cell>
          <cell r="C1919" t="str">
            <v>M3</v>
          </cell>
          <cell r="D1919">
            <v>256.83</v>
          </cell>
          <cell r="E1919" t="str">
            <v>Demolições e Remoções</v>
          </cell>
          <cell r="F1919" t="str">
            <v>SINAPI Jun/26</v>
          </cell>
        </row>
        <row r="1920">
          <cell r="A1920">
            <v>97624</v>
          </cell>
          <cell r="B1920" t="str">
            <v>DEMOLIÇÃO DE ALVENARIA DE TIJOLO MACIÇO, DE FORMA MANUAL, SEM REAPROVEITAMENTO. AF_09/2023</v>
          </cell>
          <cell r="C1920" t="str">
            <v>M3</v>
          </cell>
          <cell r="D1920">
            <v>157.63</v>
          </cell>
          <cell r="E1920" t="str">
            <v>Demolições e Remoções</v>
          </cell>
          <cell r="F1920" t="str">
            <v>SINAPI Jun/26</v>
          </cell>
        </row>
        <row r="1921">
          <cell r="A1921">
            <v>97625</v>
          </cell>
          <cell r="B1921" t="str">
            <v>DEMOLIÇÃO DE ALVENARIA PARA QUALQUER TIPO DE BLOCO, DE FORMA MECANIZADA, SEM REAPROVEITAMENTO. AF_09/2023</v>
          </cell>
          <cell r="C1921" t="str">
            <v>M3</v>
          </cell>
          <cell r="D1921">
            <v>56.43</v>
          </cell>
          <cell r="E1921" t="str">
            <v>Demolições e Remoções</v>
          </cell>
          <cell r="F1921" t="str">
            <v>SINAPI Jun/26</v>
          </cell>
        </row>
        <row r="1922">
          <cell r="A1922">
            <v>104791</v>
          </cell>
          <cell r="B1922" t="str">
            <v>DEMOLIÇÃO DE ARGAMASSAS, DE FORMA DE FORMA MECANIZADA COM MARTELETE, SEM REAPROVEITAMENTO. AF_09/2023</v>
          </cell>
          <cell r="C1922" t="str">
            <v>M2</v>
          </cell>
          <cell r="D1922">
            <v>8.82</v>
          </cell>
          <cell r="E1922" t="str">
            <v>Demolições e Remoções</v>
          </cell>
          <cell r="F1922" t="str">
            <v>SINAPI Jun/26</v>
          </cell>
        </row>
        <row r="1923">
          <cell r="A1923">
            <v>97631</v>
          </cell>
          <cell r="B1923" t="str">
            <v>DEMOLIÇÃO DE ARGAMASSAS, DE FORMA MANUAL, SEM REAPROVEITAMENTO. AF_09/2023</v>
          </cell>
          <cell r="C1923" t="str">
            <v>M2</v>
          </cell>
          <cell r="D1923">
            <v>16.739999999999998</v>
          </cell>
          <cell r="E1923" t="str">
            <v>Demolições e Remoções</v>
          </cell>
          <cell r="F1923" t="str">
            <v>SINAPI Jun/26</v>
          </cell>
        </row>
        <row r="1924">
          <cell r="A1924">
            <v>97630</v>
          </cell>
          <cell r="B1924" t="str">
            <v>DEMOLIÇÃO DE ESTRUTURAS DE CONCRETO ARMADO EM GERAL, DE FORMA MECANIZADA COM ROMPEDOR ACOPLADO EM ESCAVADEIRA HIDRÁULICA, SEM REAPROVEITAMENTO. AF_09/2023</v>
          </cell>
          <cell r="C1924" t="str">
            <v>M3</v>
          </cell>
          <cell r="D1924">
            <v>0</v>
          </cell>
          <cell r="E1924" t="str">
            <v>Demolições e Remoções</v>
          </cell>
          <cell r="F1924" t="str">
            <v>SINAPI Jun/26</v>
          </cell>
        </row>
        <row r="1925">
          <cell r="A1925">
            <v>104796</v>
          </cell>
          <cell r="B1925" t="str">
            <v>DEMOLIÇÃO DE GUIAS, SARJETAS OU SARJETÕES, DE FORMA MECANIZADA, SEM REAPROVEITAMENTO. AF_09/2023</v>
          </cell>
          <cell r="C1925" t="str">
            <v>M</v>
          </cell>
          <cell r="D1925">
            <v>18.27</v>
          </cell>
          <cell r="E1925" t="str">
            <v>Demolições e Remoções</v>
          </cell>
          <cell r="F1925" t="str">
            <v>SINAPI Jun/26</v>
          </cell>
        </row>
        <row r="1926">
          <cell r="A1926">
            <v>97628</v>
          </cell>
          <cell r="B1926" t="str">
            <v>DEMOLIÇÃO DE LAJES, EM CONCRETO ARMADO, DE FORMA MANUAL, SEM REAPROVEITAMENTO. AF_09/2023</v>
          </cell>
          <cell r="C1926" t="str">
            <v>M3</v>
          </cell>
          <cell r="D1926">
            <v>392.42</v>
          </cell>
          <cell r="E1926" t="str">
            <v>Demolições e Remoções</v>
          </cell>
          <cell r="F1926" t="str">
            <v>SINAPI Jun/26</v>
          </cell>
        </row>
        <row r="1927">
          <cell r="A1927">
            <v>97629</v>
          </cell>
          <cell r="B1927" t="str">
            <v>DEMOLIÇÃO DE LAJES, EM CONCRETO ARMADO, DE FORMA MECANIZADA COM MARTELETE, SEM REAPROVEITAMENTO. AF_09/2023</v>
          </cell>
          <cell r="C1927" t="str">
            <v>M3</v>
          </cell>
          <cell r="D1927">
            <v>123.24</v>
          </cell>
          <cell r="E1927" t="str">
            <v>Demolições e Remoções</v>
          </cell>
          <cell r="F1927" t="str">
            <v>SINAPI Jun/26</v>
          </cell>
        </row>
        <row r="1928">
          <cell r="A1928">
            <v>97626</v>
          </cell>
          <cell r="B1928" t="str">
            <v>DEMOLIÇÃO DE PILARES E VIGAS EM CONCRETO ARMADO, DE FORMA MANUAL, SEM REAPROVEITAMENTO. AF_09/2023</v>
          </cell>
          <cell r="C1928" t="str">
            <v>M3</v>
          </cell>
          <cell r="D1928">
            <v>842.59</v>
          </cell>
          <cell r="E1928" t="str">
            <v>Demolições e Remoções</v>
          </cell>
          <cell r="F1928" t="str">
            <v>SINAPI Jun/26</v>
          </cell>
        </row>
        <row r="1929">
          <cell r="A1929">
            <v>97627</v>
          </cell>
          <cell r="B1929" t="str">
            <v>DEMOLIÇÃO DE PILARES E VIGAS EM CONCRETO ARMADO, DE FORMA MECANIZADA COM MARTELETE, SEM REAPROVEITAMENTO. AF_09/2023</v>
          </cell>
          <cell r="C1929" t="str">
            <v>M3</v>
          </cell>
          <cell r="D1929">
            <v>264.64</v>
          </cell>
          <cell r="E1929" t="str">
            <v>Demolições e Remoções</v>
          </cell>
          <cell r="F1929" t="str">
            <v>SINAPI Jun/26</v>
          </cell>
        </row>
        <row r="1930">
          <cell r="A1930">
            <v>104789</v>
          </cell>
          <cell r="B1930" t="str">
            <v>DEMOLIÇÃO DE PISO DE CONCRETO SIMPLES, DE FORMA MANUAL, SEM REAPROVEITAMENTO. AF_09/2023</v>
          </cell>
          <cell r="C1930" t="str">
            <v>M3</v>
          </cell>
          <cell r="D1930">
            <v>295.06</v>
          </cell>
          <cell r="E1930" t="str">
            <v>Demolições e Remoções</v>
          </cell>
          <cell r="F1930" t="str">
            <v>SINAPI Jun/26</v>
          </cell>
        </row>
        <row r="1931">
          <cell r="A1931">
            <v>104790</v>
          </cell>
          <cell r="B1931" t="str">
            <v>DEMOLIÇÃO DE PISO DE CONCRETO SIMPLES, DE FORMA MECANIZADA COM MARTELETE, SEM REAPROVEITAMENTO. AF_09/2023</v>
          </cell>
          <cell r="C1931" t="str">
            <v>M3</v>
          </cell>
          <cell r="D1931">
            <v>137.04</v>
          </cell>
          <cell r="E1931" t="str">
            <v>Demolições e Remoções</v>
          </cell>
          <cell r="F1931" t="str">
            <v>SINAPI Jun/26</v>
          </cell>
        </row>
        <row r="1932">
          <cell r="A1932">
            <v>97633</v>
          </cell>
          <cell r="B1932" t="str">
            <v>DEMOLIÇÃO DE REVESTIMENTO CERÂMICO, DE FORMA MANUAL, SEM REAPROVEITAMENTO. AF_09/2023</v>
          </cell>
          <cell r="C1932" t="str">
            <v>M2</v>
          </cell>
          <cell r="D1932">
            <v>33.43</v>
          </cell>
          <cell r="E1932" t="str">
            <v>Demolições e Remoções</v>
          </cell>
          <cell r="F1932" t="str">
            <v>SINAPI Jun/26</v>
          </cell>
        </row>
        <row r="1933">
          <cell r="A1933">
            <v>97634</v>
          </cell>
          <cell r="B1933" t="str">
            <v>DEMOLIÇÃO DE REVESTIMENTO CERÂMICO, DE FORMA MECANIZADA COM MARTELETE, SEM REAPROVEITAMENTO. AF_09/2023</v>
          </cell>
          <cell r="C1933" t="str">
            <v>M2</v>
          </cell>
          <cell r="D1933">
            <v>9.91</v>
          </cell>
          <cell r="E1933" t="str">
            <v>Demolições e Remoções</v>
          </cell>
          <cell r="F1933" t="str">
            <v>SINAPI Jun/26</v>
          </cell>
        </row>
        <row r="1934">
          <cell r="A1934">
            <v>97632</v>
          </cell>
          <cell r="B1934" t="str">
            <v>DEMOLIÇÃO DE RODAPÉ CERÂMICO, DE FORMA MANUAL, SEM REAPROVEITAMENTO. AF_09/2023</v>
          </cell>
          <cell r="C1934" t="str">
            <v>M</v>
          </cell>
          <cell r="D1934">
            <v>3.82</v>
          </cell>
          <cell r="E1934" t="str">
            <v>Demolições e Remoções</v>
          </cell>
          <cell r="F1934" t="str">
            <v>SINAPI Jun/26</v>
          </cell>
        </row>
        <row r="1935">
          <cell r="A1935">
            <v>97636</v>
          </cell>
          <cell r="B1935" t="str">
            <v>DEMOLIÇÃO PARCIAL DE PAVIMENTO ASFÁLTICO, DE FORMA MECANIZADA, SEM REAPROVEITAMENTO. AF_09/2023</v>
          </cell>
          <cell r="C1935" t="str">
            <v>M2</v>
          </cell>
          <cell r="D1935">
            <v>27.14</v>
          </cell>
          <cell r="E1935" t="str">
            <v>Demolições e Remoções</v>
          </cell>
          <cell r="F1935" t="str">
            <v>SINAPI Jun/26</v>
          </cell>
        </row>
        <row r="1936">
          <cell r="A1936">
            <v>104797</v>
          </cell>
          <cell r="B1936" t="str">
            <v>REMOÇAO DE GUIAS PRÉ-FABRICADAS DE CONCRETO, DE FORMA MECANIZADA, COM REAPROVEITAMENTO. AF_09/2023</v>
          </cell>
          <cell r="C1936" t="str">
            <v>M</v>
          </cell>
          <cell r="D1936">
            <v>22.85</v>
          </cell>
          <cell r="E1936" t="str">
            <v>Demolições e Remoções</v>
          </cell>
          <cell r="F1936" t="str">
            <v>SINAPI Jun/26</v>
          </cell>
        </row>
        <row r="1937">
          <cell r="A1937">
            <v>104803</v>
          </cell>
          <cell r="B1937" t="str">
            <v>REMOÇÃO CALHAS E RUFOS, DE FORMA MANUAL, SEM REAPROVEITAMENTO. AF_09/2023</v>
          </cell>
          <cell r="C1937" t="str">
            <v>M</v>
          </cell>
          <cell r="D1937">
            <v>6.59</v>
          </cell>
          <cell r="E1937" t="str">
            <v>Demolições e Remoções</v>
          </cell>
          <cell r="F1937" t="str">
            <v>SINAPI Jun/26</v>
          </cell>
        </row>
        <row r="1938">
          <cell r="A1938">
            <v>97664</v>
          </cell>
          <cell r="B1938" t="str">
            <v>REMOÇÃO DE ACESSÓRIOS, DE FORMA MANUAL, SEM REAPROVEITAMENTO. AF_09/2023</v>
          </cell>
          <cell r="C1938" t="str">
            <v>UN</v>
          </cell>
          <cell r="D1938">
            <v>2.38</v>
          </cell>
          <cell r="E1938" t="str">
            <v>Demolições e Remoções</v>
          </cell>
          <cell r="F1938" t="str">
            <v>SINAPI Jun/26</v>
          </cell>
        </row>
        <row r="1939">
          <cell r="A1939">
            <v>104801</v>
          </cell>
          <cell r="B1939" t="str">
            <v>REMOÇÃO DE ALAMBRADOS PARA QUADRAS POLIESPORTIVAS, ESTRUTURADO POR TUBOS DE AÇO GALVANIZADO, COM TELA DE ARAME GALVANIZADO, DE FORMA MANUAL, SEM REAPROVEITAMENTO. AF_09/2023</v>
          </cell>
          <cell r="C1939" t="str">
            <v>M2</v>
          </cell>
          <cell r="D1939">
            <v>20.420000000000002</v>
          </cell>
          <cell r="E1939" t="str">
            <v>Demolições e Remoções</v>
          </cell>
          <cell r="F1939" t="str">
            <v>SINAPI Jun/26</v>
          </cell>
        </row>
        <row r="1940">
          <cell r="A1940">
            <v>97661</v>
          </cell>
          <cell r="B1940" t="str">
            <v>REMOÇÃO DE CABOS ELÉTRICOS, COM SEÇÃO DE 10 MM², FORMA MANUAL, SEM REAPROVEITAMENTO. AF_09/2023</v>
          </cell>
          <cell r="C1940" t="str">
            <v>M</v>
          </cell>
          <cell r="D1940">
            <v>1.1000000000000001</v>
          </cell>
          <cell r="E1940" t="str">
            <v>Demolições e Remoções</v>
          </cell>
          <cell r="F1940" t="str">
            <v>SINAPI Jun/26</v>
          </cell>
        </row>
        <row r="1941">
          <cell r="A1941">
            <v>104794</v>
          </cell>
          <cell r="B1941" t="str">
            <v>REMOÇÃO DE CABOS ELÉTRICOS, COM SEÇÃO DE 16 MM², FORMA MANUAL, SEM REAPROVEITAMENTO. AF_09/2023</v>
          </cell>
          <cell r="C1941" t="str">
            <v>M</v>
          </cell>
          <cell r="D1941">
            <v>1.5</v>
          </cell>
          <cell r="E1941" t="str">
            <v>Demolições e Remoções</v>
          </cell>
          <cell r="F1941" t="str">
            <v>SINAPI Jun/26</v>
          </cell>
        </row>
        <row r="1942">
          <cell r="A1942">
            <v>104795</v>
          </cell>
          <cell r="B1942" t="str">
            <v>REMOÇÃO DE CABOS ELÉTRICOS, COM SEÇÃO DE 25 MM², FORMA MANUAL, SEM REAPROVEITAMENTO. AF_09/2023</v>
          </cell>
          <cell r="C1942" t="str">
            <v>M</v>
          </cell>
          <cell r="D1942">
            <v>2.09</v>
          </cell>
          <cell r="E1942" t="str">
            <v>Demolições e Remoções</v>
          </cell>
          <cell r="F1942" t="str">
            <v>SINAPI Jun/26</v>
          </cell>
        </row>
        <row r="1943">
          <cell r="A1943">
            <v>104792</v>
          </cell>
          <cell r="B1943" t="str">
            <v>REMOÇÃO DE CABOS ELÉTRICOS, COM SEÇÃO DE ATÉ 2,5 MM², DE FORMA MANUAL, SEM REAPROVEITAMENTO. AF_09/2023</v>
          </cell>
          <cell r="C1943" t="str">
            <v>M</v>
          </cell>
          <cell r="D1943">
            <v>0.61</v>
          </cell>
          <cell r="E1943" t="str">
            <v>Demolições e Remoções</v>
          </cell>
          <cell r="F1943" t="str">
            <v>SINAPI Jun/26</v>
          </cell>
        </row>
        <row r="1944">
          <cell r="A1944">
            <v>104793</v>
          </cell>
          <cell r="B1944" t="str">
            <v>REMOÇÃO DE CABOS ELÉTRICOS, COM SEÇÃO MAIOR QUE 2,5 MM² E MENOR QUE 10 MM², DE FORMA MANUAL, SEM REAPROVEITAMENTO. AF_09/2023</v>
          </cell>
          <cell r="C1944" t="str">
            <v>M</v>
          </cell>
          <cell r="D1944">
            <v>0.84</v>
          </cell>
          <cell r="E1944" t="str">
            <v>Demolições e Remoções</v>
          </cell>
          <cell r="F1944" t="str">
            <v>SINAPI Jun/26</v>
          </cell>
        </row>
        <row r="1945">
          <cell r="A1945">
            <v>104800</v>
          </cell>
          <cell r="B1945" t="str">
            <v>REMOÇÃO DE CERCAS E MOURÕES, DE FORMA MANUAL, SEM REAPROVEITAMENTO. AF_09/2023</v>
          </cell>
          <cell r="C1945" t="str">
            <v>M</v>
          </cell>
          <cell r="D1945">
            <v>13.3</v>
          </cell>
          <cell r="E1945" t="str">
            <v>Demolições e Remoções</v>
          </cell>
          <cell r="F1945" t="str">
            <v>SINAPI Jun/26</v>
          </cell>
        </row>
        <row r="1946">
          <cell r="A1946">
            <v>97638</v>
          </cell>
          <cell r="B1946" t="str">
            <v>REMOÇÃO DE CHAPAS E PERFIS DE DRYWALL, DE FORMA MANUAL, SEM REAPROVEITAMENTO. AF_09/2023</v>
          </cell>
          <cell r="C1946" t="str">
            <v>M2</v>
          </cell>
          <cell r="D1946">
            <v>12.38</v>
          </cell>
          <cell r="E1946" t="str">
            <v>Demolições e Remoções</v>
          </cell>
          <cell r="F1946" t="str">
            <v>SINAPI Jun/26</v>
          </cell>
        </row>
        <row r="1947">
          <cell r="A1947">
            <v>97641</v>
          </cell>
          <cell r="B1947" t="str">
            <v>REMOÇÃO DE FORRO DE GESSO, DE FORMA MANUAL, SEM REAPROVEITAMENTO. AF_09/2023</v>
          </cell>
          <cell r="C1947" t="str">
            <v>M2</v>
          </cell>
          <cell r="D1947">
            <v>4.3</v>
          </cell>
          <cell r="E1947" t="str">
            <v>Demolições e Remoções</v>
          </cell>
          <cell r="F1947" t="str">
            <v>SINAPI Jun/26</v>
          </cell>
        </row>
        <row r="1948">
          <cell r="A1948">
            <v>97640</v>
          </cell>
          <cell r="B1948" t="str">
            <v>REMOÇÃO DE FORROS DE DRYWALL, PVC E FIBROMINERAL, DE FORMA MANUAL, SEM REAPROVEITAMENTO. AF_09/2023</v>
          </cell>
          <cell r="C1948" t="str">
            <v>M2</v>
          </cell>
          <cell r="D1948">
            <v>2.89</v>
          </cell>
          <cell r="E1948" t="str">
            <v>Demolições e Remoções</v>
          </cell>
          <cell r="F1948" t="str">
            <v>SINAPI Jun/26</v>
          </cell>
        </row>
        <row r="1949">
          <cell r="A1949">
            <v>97660</v>
          </cell>
          <cell r="B1949" t="str">
            <v>REMOÇÃO DE INTERRUPTORES/TOMADAS ELÉTRICAS, DE FORMA MANUAL, SEM REAPROVEITAMENTO. AF_09/2023</v>
          </cell>
          <cell r="C1949" t="str">
            <v>UN</v>
          </cell>
          <cell r="D1949">
            <v>1.03</v>
          </cell>
          <cell r="E1949" t="str">
            <v>Demolições e Remoções</v>
          </cell>
          <cell r="F1949" t="str">
            <v>SINAPI Jun/26</v>
          </cell>
        </row>
        <row r="1950">
          <cell r="A1950">
            <v>97645</v>
          </cell>
          <cell r="B1950" t="str">
            <v>REMOÇÃO DE JANELAS, DE FORMA MANUAL, SEM REAPROVEITAMENTO. AF_09/2023</v>
          </cell>
          <cell r="C1950" t="str">
            <v>M2</v>
          </cell>
          <cell r="D1950">
            <v>35.979999999999997</v>
          </cell>
          <cell r="E1950" t="str">
            <v>Demolições e Remoções</v>
          </cell>
          <cell r="F1950" t="str">
            <v>SINAPI Jun/26</v>
          </cell>
        </row>
        <row r="1951">
          <cell r="A1951">
            <v>97663</v>
          </cell>
          <cell r="B1951" t="str">
            <v>REMOÇÃO DE LOUÇAS, DE FORMA MANUAL, SEM REAPROVEITAMENTO. AF_09/2023</v>
          </cell>
          <cell r="C1951" t="str">
            <v>UN</v>
          </cell>
          <cell r="D1951">
            <v>19.100000000000001</v>
          </cell>
          <cell r="E1951" t="str">
            <v>Demolições e Remoções</v>
          </cell>
          <cell r="F1951" t="str">
            <v>SINAPI Jun/26</v>
          </cell>
        </row>
        <row r="1952">
          <cell r="A1952">
            <v>97665</v>
          </cell>
          <cell r="B1952" t="str">
            <v>REMOÇÃO DE LUMINÁRIAS, DE FORMA MANUAL, SEM REAPROVEITAMENTO. AF_09/2023</v>
          </cell>
          <cell r="C1952" t="str">
            <v>UN</v>
          </cell>
          <cell r="D1952">
            <v>2.79</v>
          </cell>
          <cell r="E1952" t="str">
            <v>Demolições e Remoções</v>
          </cell>
          <cell r="F1952" t="str">
            <v>SINAPI Jun/26</v>
          </cell>
        </row>
        <row r="1953">
          <cell r="A1953">
            <v>97666</v>
          </cell>
          <cell r="B1953" t="str">
            <v>REMOÇÃO DE METAIS SANITÁRIOS, DE FORMA MANUAL, SEM REAPROVEITAMENTO. AF_09/2023</v>
          </cell>
          <cell r="C1953" t="str">
            <v>UN</v>
          </cell>
          <cell r="D1953">
            <v>13.92</v>
          </cell>
          <cell r="E1953" t="str">
            <v>Demolições e Remoções</v>
          </cell>
          <cell r="F1953" t="str">
            <v>SINAPI Jun/26</v>
          </cell>
        </row>
        <row r="1954">
          <cell r="A1954">
            <v>97635</v>
          </cell>
          <cell r="B1954" t="str">
            <v>REMOÇÃO DE PISO DE BLOCO INTERTRAVADO OU DE PEDRA PORTUGUESA, DE FORMA MANUAL, COM REAPROVEITAMENTO. AF_09/2023</v>
          </cell>
          <cell r="C1954" t="str">
            <v>M2</v>
          </cell>
          <cell r="D1954">
            <v>24.59</v>
          </cell>
          <cell r="E1954" t="str">
            <v>Demolições e Remoções</v>
          </cell>
          <cell r="F1954" t="str">
            <v>SINAPI Jun/26</v>
          </cell>
        </row>
        <row r="1955">
          <cell r="A1955">
            <v>97643</v>
          </cell>
          <cell r="B1955" t="str">
            <v>REMOÇÃO DE PISO DE MADEIRA (ASSOALHO E BARROTE), DE FORMA MANUAL, SEM REAPROVEITAMENTO. AF_09/2023</v>
          </cell>
          <cell r="C1955" t="str">
            <v>M2</v>
          </cell>
          <cell r="D1955">
            <v>36.840000000000003</v>
          </cell>
          <cell r="E1955" t="str">
            <v>Demolições e Remoções</v>
          </cell>
          <cell r="F1955" t="str">
            <v>SINAPI Jun/26</v>
          </cell>
        </row>
        <row r="1956">
          <cell r="A1956">
            <v>104799</v>
          </cell>
          <cell r="B1956" t="str">
            <v>REMOÇÃO DE PLACAS DE SINALIZAÇÃO VIÁRIA, DE FORMA MANUAL, SEM REAPROVEITAMENTO. AF_09/2023</v>
          </cell>
          <cell r="C1956" t="str">
            <v>M2</v>
          </cell>
          <cell r="D1956">
            <v>15.98</v>
          </cell>
          <cell r="E1956" t="str">
            <v>Demolições e Remoções</v>
          </cell>
          <cell r="F1956" t="str">
            <v>SINAPI Jun/26</v>
          </cell>
        </row>
        <row r="1957">
          <cell r="A1957">
            <v>97639</v>
          </cell>
          <cell r="B1957" t="str">
            <v>REMOÇÃO DE PLACAS E PILARETES DE CONCRETO, DE FORMA MANUAL, SEM REAPROVEITAMENTO. AF_09/2023</v>
          </cell>
          <cell r="C1957" t="str">
            <v>M2</v>
          </cell>
          <cell r="D1957">
            <v>30.09</v>
          </cell>
          <cell r="E1957" t="str">
            <v>Demolições e Remoções</v>
          </cell>
          <cell r="F1957" t="str">
            <v>SINAPI Jun/26</v>
          </cell>
        </row>
        <row r="1958">
          <cell r="A1958">
            <v>97644</v>
          </cell>
          <cell r="B1958" t="str">
            <v>REMOÇÃO DE PORTAS, DE FORMA MANUAL, SEM REAPROVEITAMENTO. AF_09/2023</v>
          </cell>
          <cell r="C1958" t="str">
            <v>M2</v>
          </cell>
          <cell r="D1958">
            <v>13.94</v>
          </cell>
          <cell r="E1958" t="str">
            <v>Demolições e Remoções</v>
          </cell>
          <cell r="F1958" t="str">
            <v>SINAPI Jun/26</v>
          </cell>
        </row>
        <row r="1959">
          <cell r="A1959">
            <v>97648</v>
          </cell>
          <cell r="B1959" t="str">
            <v>REMOÇÃO DE PROTEÇÃO TÉRMICA PARA COBERTURA EM EPS, DE FORMA MANUAL, SEM REAPROVEITAMENTO. AF_09/2023</v>
          </cell>
          <cell r="C1959" t="str">
            <v>M2</v>
          </cell>
          <cell r="D1959">
            <v>2.98</v>
          </cell>
          <cell r="E1959" t="str">
            <v>Demolições e Remoções</v>
          </cell>
          <cell r="F1959" t="str">
            <v>SINAPI Jun/26</v>
          </cell>
        </row>
        <row r="1960">
          <cell r="A1960">
            <v>104798</v>
          </cell>
          <cell r="B1960" t="str">
            <v>REMOÇÃO DE SUPORTE METÁLICO OU DE MADEIRA PARA PLACAS DE SINALIZAÇÃO VIÁRIA, DE FORMA MANUAL, SEM REAPROVEITAMENTO. AF_09/2023</v>
          </cell>
          <cell r="C1960" t="str">
            <v>UN</v>
          </cell>
          <cell r="D1960">
            <v>20.350000000000001</v>
          </cell>
          <cell r="E1960" t="str">
            <v>Demolições e Remoções</v>
          </cell>
          <cell r="F1960" t="str">
            <v>SINAPI Jun/26</v>
          </cell>
        </row>
        <row r="1961">
          <cell r="A1961">
            <v>97637</v>
          </cell>
          <cell r="B1961" t="str">
            <v>REMOÇÃO DE TAPUME/ CHAPAS METÁLICAS E DE MADEIRA, DE FORMA MANUAL, SEM REAPROVEITAMENTO. AF_09/2023</v>
          </cell>
          <cell r="C1961" t="str">
            <v>M2</v>
          </cell>
          <cell r="D1961">
            <v>4.26</v>
          </cell>
          <cell r="E1961" t="str">
            <v>Demolições e Remoções</v>
          </cell>
          <cell r="F1961" t="str">
            <v>SINAPI Jun/26</v>
          </cell>
        </row>
        <row r="1962">
          <cell r="A1962">
            <v>104802</v>
          </cell>
          <cell r="B1962" t="str">
            <v>REMOÇÃO DE TELA DE ARAME GALVANIZADO DE ALAMBRADOS PARA QUADRAS POLIESPORTIVAS, DE FORMA MANUAL, SEM REMOÇÃO DA ESTRUTURA DE SUSTENTAÇÃO, SEM REAPROVEITAMENTO. AF_09/2023</v>
          </cell>
          <cell r="C1962" t="str">
            <v>M2</v>
          </cell>
          <cell r="D1962">
            <v>13.58</v>
          </cell>
          <cell r="E1962" t="str">
            <v>Demolições e Remoções</v>
          </cell>
          <cell r="F1962" t="str">
            <v>SINAPI Jun/26</v>
          </cell>
        </row>
        <row r="1963">
          <cell r="A1963">
            <v>97647</v>
          </cell>
          <cell r="B1963" t="str">
            <v>REMOÇÃO DE TELHAS DE FIBROCIMENTO METÁLICA E CERÂMICA, DE FORMA MANUAL, SEM REAPROVEITAMENTO. AF_09/2023</v>
          </cell>
          <cell r="C1963" t="str">
            <v>M2</v>
          </cell>
          <cell r="D1963">
            <v>5.2</v>
          </cell>
          <cell r="E1963" t="str">
            <v>Demolições e Remoções</v>
          </cell>
          <cell r="F1963" t="str">
            <v>SINAPI Jun/26</v>
          </cell>
        </row>
        <row r="1964">
          <cell r="A1964">
            <v>97649</v>
          </cell>
          <cell r="B1964" t="str">
            <v>REMOÇÃO DE TELHAS DE FIBROCIMENTO, METÁLICA E CERÂMICA, DE FORMA MECANIZADA, COM USO DE GUINDASTE, SEM REAPROVEITAMENTO. AF_09/2023</v>
          </cell>
          <cell r="C1964" t="str">
            <v>M2</v>
          </cell>
          <cell r="D1964">
            <v>6.28</v>
          </cell>
          <cell r="E1964" t="str">
            <v>Demolições e Remoções</v>
          </cell>
          <cell r="F1964" t="str">
            <v>SINAPI Jun/26</v>
          </cell>
        </row>
        <row r="1965">
          <cell r="A1965">
            <v>97652</v>
          </cell>
          <cell r="B1965" t="str">
            <v>REMOÇÃO DE TESOURAS DE MADEIRA, COM VÃO MAIOR OU IGUAL A 8M, DE FORMA MANUAL, SEM REAPROVEITAMENTO. AF_09/2023</v>
          </cell>
          <cell r="C1965" t="str">
            <v>UN</v>
          </cell>
          <cell r="D1965">
            <v>276.7</v>
          </cell>
          <cell r="E1965" t="str">
            <v>Demolições e Remoções</v>
          </cell>
          <cell r="F1965" t="str">
            <v>SINAPI Jun/26</v>
          </cell>
        </row>
        <row r="1966">
          <cell r="A1966">
            <v>97654</v>
          </cell>
          <cell r="B1966" t="str">
            <v>REMOÇÃO DE TESOURAS DE MADEIRA, COM VÃO MAIOR OU IGUAL A 8M, DE FORMA MECANIZADA, COM REAPROVEITAMENTO. AF_09/2023</v>
          </cell>
          <cell r="C1966" t="str">
            <v>UN</v>
          </cell>
          <cell r="D1966">
            <v>209.56</v>
          </cell>
          <cell r="E1966" t="str">
            <v>Demolições e Remoções</v>
          </cell>
          <cell r="F1966" t="str">
            <v>SINAPI Jun/26</v>
          </cell>
        </row>
        <row r="1967">
          <cell r="A1967">
            <v>97651</v>
          </cell>
          <cell r="B1967" t="str">
            <v>REMOÇÃO DE TESOURAS DE MADEIRA, COM VÃO MENOR QUE 8M, DE FORMA MANUAL, SEM REAPROVEITAMENTO. AF_09/2023</v>
          </cell>
          <cell r="C1967" t="str">
            <v>UN</v>
          </cell>
          <cell r="D1967">
            <v>122.05</v>
          </cell>
          <cell r="E1967" t="str">
            <v>Demolições e Remoções</v>
          </cell>
          <cell r="F1967" t="str">
            <v>SINAPI Jun/26</v>
          </cell>
        </row>
        <row r="1968">
          <cell r="A1968">
            <v>97653</v>
          </cell>
          <cell r="B1968" t="str">
            <v>REMOÇÃO DE TESOURAS DE MADEIRA, COM VÃO MENOR QUE 8M, DE FORMA MECANIZADA, COM REAPROVEITAMENTO. AF_09/2023</v>
          </cell>
          <cell r="C1968" t="str">
            <v>UN</v>
          </cell>
          <cell r="D1968">
            <v>158.96</v>
          </cell>
          <cell r="E1968" t="str">
            <v>Demolições e Remoções</v>
          </cell>
          <cell r="F1968" t="str">
            <v>SINAPI Jun/26</v>
          </cell>
        </row>
        <row r="1969">
          <cell r="A1969">
            <v>97657</v>
          </cell>
          <cell r="B1969" t="str">
            <v>REMOÇÃO DE TESOURAS METÁLICAS, COM VÃO MAIOR OU IGUAL A 8M, DE FORMA MANUAL, SEM REAPROVEITAMENTO. AF_09/2023</v>
          </cell>
          <cell r="C1969" t="str">
            <v>UN</v>
          </cell>
          <cell r="D1969">
            <v>862.19</v>
          </cell>
          <cell r="E1969" t="str">
            <v>Demolições e Remoções</v>
          </cell>
          <cell r="F1969" t="str">
            <v>SINAPI Jun/26</v>
          </cell>
        </row>
        <row r="1970">
          <cell r="A1970">
            <v>97659</v>
          </cell>
          <cell r="B1970" t="str">
            <v>REMOÇÃO DE TESOURAS METÁLICAS, COM VÃO MAIOR OU IGUAL A 8M, DE FORMA MECANIZADA, COM REAPROVEITAMENTO. AF_09/2023</v>
          </cell>
          <cell r="C1970" t="str">
            <v>UN</v>
          </cell>
          <cell r="D1970">
            <v>373.96</v>
          </cell>
          <cell r="E1970" t="str">
            <v>Demolições e Remoções</v>
          </cell>
          <cell r="F1970" t="str">
            <v>SINAPI Jun/26</v>
          </cell>
        </row>
        <row r="1971">
          <cell r="A1971">
            <v>97656</v>
          </cell>
          <cell r="B1971" t="str">
            <v>REMOÇÃO DE TESOURAS METÁLICAS, COM VÃO MENOR QUE 8M, DE FORMA MANUAL, SEM REAPROVEITAMENTO. AF_09/2023</v>
          </cell>
          <cell r="C1971" t="str">
            <v>UN</v>
          </cell>
          <cell r="D1971">
            <v>435</v>
          </cell>
          <cell r="E1971" t="str">
            <v>Demolições e Remoções</v>
          </cell>
          <cell r="F1971" t="str">
            <v>SINAPI Jun/26</v>
          </cell>
        </row>
        <row r="1972">
          <cell r="A1972">
            <v>97658</v>
          </cell>
          <cell r="B1972" t="str">
            <v>REMOÇÃO DE TESOURAS METÁLICAS, COM VÃO MENOR QUE 8M, DE FORMA MECANIZADA, COM REAPROVEITAMENTO. AF_09/2023</v>
          </cell>
          <cell r="C1972" t="str">
            <v>UN</v>
          </cell>
          <cell r="D1972">
            <v>260.08</v>
          </cell>
          <cell r="E1972" t="str">
            <v>Demolições e Remoções</v>
          </cell>
          <cell r="F1972" t="str">
            <v>SINAPI Jun/26</v>
          </cell>
        </row>
        <row r="1973">
          <cell r="A1973">
            <v>97650</v>
          </cell>
          <cell r="B1973" t="str">
            <v>REMOÇÃO DE TRAMA DE MADEIRA PARA COBERTURA, DE FORMA MANUAL, SEM REAPROVEITAMENTO. AF_09/2023</v>
          </cell>
          <cell r="C1973" t="str">
            <v>M2</v>
          </cell>
          <cell r="D1973">
            <v>11.21</v>
          </cell>
          <cell r="E1973" t="str">
            <v>Demolições e Remoções</v>
          </cell>
          <cell r="F1973" t="str">
            <v>SINAPI Jun/26</v>
          </cell>
        </row>
        <row r="1974">
          <cell r="A1974">
            <v>97642</v>
          </cell>
          <cell r="B1974" t="str">
            <v>REMOÇÃO DE TRAMA METÁLICA OU DE MADEIRA PARA FORRO, DE FORMA MANUAL, SEM REAPROVEITAMENTO. AF_09/2023</v>
          </cell>
          <cell r="C1974" t="str">
            <v>M2</v>
          </cell>
          <cell r="D1974">
            <v>4.1399999999999997</v>
          </cell>
          <cell r="E1974" t="str">
            <v>Demolições e Remoções</v>
          </cell>
          <cell r="F1974" t="str">
            <v>SINAPI Jun/26</v>
          </cell>
        </row>
        <row r="1975">
          <cell r="A1975">
            <v>97655</v>
          </cell>
          <cell r="B1975" t="str">
            <v>REMOÇÃO DE TRAMA METÁLICA PARA COBERTURA, DE FORMA MANUAL, SEM REAPROVEITAMENTO. AF_09/2023</v>
          </cell>
          <cell r="C1975" t="str">
            <v>M2</v>
          </cell>
          <cell r="D1975">
            <v>46.82</v>
          </cell>
          <cell r="E1975" t="str">
            <v>Demolições e Remoções</v>
          </cell>
          <cell r="F1975" t="str">
            <v>SINAPI Jun/26</v>
          </cell>
        </row>
        <row r="1976">
          <cell r="A1976">
            <v>97662</v>
          </cell>
          <cell r="B1976" t="str">
            <v>REMOÇÃO DE TUBULAÇÕES (TUBOS E CONEXÕES) DE ÁGUA FRIA, DE FORMA MANUAL, SEM REAPROVEITAMENTO. AF_09/2023</v>
          </cell>
          <cell r="C1976" t="str">
            <v>M</v>
          </cell>
          <cell r="D1976">
            <v>0.77</v>
          </cell>
          <cell r="E1976" t="str">
            <v>Demolições e Remoções</v>
          </cell>
          <cell r="F1976" t="str">
            <v>SINAPI Jun/26</v>
          </cell>
        </row>
        <row r="1977">
          <cell r="A1977">
            <v>97646</v>
          </cell>
          <cell r="B1977" t="str">
            <v>REMOÇÃO DE VIDRO, EM FACHADAS DE VIDRO, DE FORMA MECANIZADA, COM USO DE PLATAFORMA ELEVATÓRIA, SEM REAPROVEITAMENTO. AF_09/2023</v>
          </cell>
          <cell r="C1977" t="str">
            <v>M2</v>
          </cell>
          <cell r="D1977">
            <v>0</v>
          </cell>
          <cell r="E1977" t="str">
            <v>Demolições e Remoções</v>
          </cell>
          <cell r="F1977" t="str">
            <v>SINAPI Jun/26</v>
          </cell>
        </row>
        <row r="1978">
          <cell r="A1978">
            <v>92712</v>
          </cell>
          <cell r="B1978" t="str">
            <v>APARELHO PARA CORTE E SOLDA OXI-ACETILENO SOBRE RODAS, INCLUSIVE CILINDROS E MAÇARICOS - DEPRECIAÇÃO. AF_05/2023</v>
          </cell>
          <cell r="C1978" t="str">
            <v>H</v>
          </cell>
          <cell r="D1978">
            <v>0.24</v>
          </cell>
          <cell r="E1978" t="str">
            <v>Depreciação, Juros, Impostos e Seguros, Manutenção e Materiais na Operação dos Equipamentos</v>
          </cell>
          <cell r="F1978" t="str">
            <v>SINAPI Jun/26</v>
          </cell>
        </row>
        <row r="1979">
          <cell r="A1979">
            <v>92713</v>
          </cell>
          <cell r="B1979" t="str">
            <v>APARELHO PARA CORTE E SOLDA OXI-ACETILENO SOBRE RODAS, INCLUSIVE CILINDROS E MAÇARICOS - JUROS. AF_05/2023</v>
          </cell>
          <cell r="C1979" t="str">
            <v>H</v>
          </cell>
          <cell r="D1979">
            <v>0.05</v>
          </cell>
          <cell r="E1979" t="str">
            <v>Depreciação, Juros, Impostos e Seguros, Manutenção e Materiais na Operação dos Equipamentos</v>
          </cell>
          <cell r="F1979" t="str">
            <v>SINAPI Jun/26</v>
          </cell>
        </row>
        <row r="1980">
          <cell r="A1980">
            <v>92714</v>
          </cell>
          <cell r="B1980" t="str">
            <v>APARELHO PARA CORTE E SOLDA OXI-ACETILENO SOBRE RODAS, INCLUSIVE CILINDROS E MAÇARICOS - MANUTENÇÃO. AF_05/2023</v>
          </cell>
          <cell r="C1980" t="str">
            <v>H</v>
          </cell>
          <cell r="D1980">
            <v>0.31</v>
          </cell>
          <cell r="E1980" t="str">
            <v>Depreciação, Juros, Impostos e Seguros, Manutenção e Materiais na Operação dos Equipamentos</v>
          </cell>
          <cell r="F1980" t="str">
            <v>SINAPI Jun/26</v>
          </cell>
        </row>
        <row r="1981">
          <cell r="A1981">
            <v>92715</v>
          </cell>
          <cell r="B1981" t="str">
            <v>APARELHO PARA CORTE E SOLDA OXI-ACETILENO SOBRE RODAS, INCLUSIVE CILINDROS E MAÇARICOS - MATERIAIS NA OPERAÇÃO. AF_05/2023</v>
          </cell>
          <cell r="C1981" t="str">
            <v>H</v>
          </cell>
          <cell r="D1981">
            <v>114.72</v>
          </cell>
          <cell r="E1981" t="str">
            <v>Depreciação, Juros, Impostos e Seguros, Manutenção e Materiais na Operação dos Equipamentos</v>
          </cell>
          <cell r="F1981" t="str">
            <v>SINAPI Jun/26</v>
          </cell>
        </row>
        <row r="1982">
          <cell r="A1982">
            <v>103663</v>
          </cell>
          <cell r="B1982" t="str">
            <v>BATE ESTACA PARA INSTALAÇÃO DE DEFENSAS METÁLICAS (GUARD RAIL) FIXO, INCLUSIVE CAMINHÃO TOCO PBT 9.700 KG, POTÊNCIA DE 160 CV - DEPRECIAÇÃO. AF_05/2023</v>
          </cell>
          <cell r="C1982" t="str">
            <v>H</v>
          </cell>
          <cell r="D1982">
            <v>0</v>
          </cell>
          <cell r="E1982" t="str">
            <v>Depreciação, Juros, Impostos e Seguros, Manutenção e Materiais na Operação dos Equipamentos</v>
          </cell>
          <cell r="F1982" t="str">
            <v>SINAPI Jun/26</v>
          </cell>
        </row>
        <row r="1983">
          <cell r="A1983">
            <v>104390</v>
          </cell>
          <cell r="B1983" t="str">
            <v>BATE ESTACA PARA INSTALAÇÃO DE DEFENSAS METÁLICAS (GUARD RAIL) FIXO, INCLUSIVE CAMINHÃO TOCO PBT 9.700 KG, POTÊNCIA DE 160 CV - IMPOSTOS E SEGUROS. AF_05/2023</v>
          </cell>
          <cell r="C1983" t="str">
            <v>H</v>
          </cell>
          <cell r="D1983">
            <v>0</v>
          </cell>
          <cell r="E1983" t="str">
            <v>Depreciação, Juros, Impostos e Seguros, Manutenção e Materiais na Operação dos Equipamentos</v>
          </cell>
          <cell r="F1983" t="str">
            <v>SINAPI Jun/26</v>
          </cell>
        </row>
        <row r="1984">
          <cell r="A1984">
            <v>103664</v>
          </cell>
          <cell r="B1984" t="str">
            <v>BATE ESTACA PARA INSTALAÇÃO DE DEFENSAS METÁLICAS (GUARD RAIL) FIXO, INCLUSIVE CAMINHÃO TOCO PBT 9.700 KG, POTÊNCIA DE 160 CV - JUROS. AF_05/2023</v>
          </cell>
          <cell r="C1984" t="str">
            <v>H</v>
          </cell>
          <cell r="D1984">
            <v>0</v>
          </cell>
          <cell r="E1984" t="str">
            <v>Depreciação, Juros, Impostos e Seguros, Manutenção e Materiais na Operação dos Equipamentos</v>
          </cell>
          <cell r="F1984" t="str">
            <v>SINAPI Jun/26</v>
          </cell>
        </row>
        <row r="1985">
          <cell r="A1985">
            <v>104451</v>
          </cell>
          <cell r="B1985" t="str">
            <v>BATE ESTACA PARA INSTALAÇÃO DE DEFENSAS METÁLICAS (GUARD RAIL) FIXO, INCLUSIVE CAMINHÃO TOCO PBT 9.700 KG, POTÊNCIA DE 160 CV - MANUTENÇÃO. AF_05/2023</v>
          </cell>
          <cell r="C1985" t="str">
            <v>H</v>
          </cell>
          <cell r="D1985">
            <v>0</v>
          </cell>
          <cell r="E1985" t="str">
            <v>Depreciação, Juros, Impostos e Seguros, Manutenção e Materiais na Operação dos Equipamentos</v>
          </cell>
          <cell r="F1985" t="str">
            <v>SINAPI Jun/26</v>
          </cell>
        </row>
        <row r="1986">
          <cell r="A1986">
            <v>103666</v>
          </cell>
          <cell r="B1986" t="str">
            <v>BATE ESTACA PARA INSTALAÇÃO DE DEFENSAS METÁLICAS (GUARD RAIL) FIXO, INCLUSIVE CAMINHÃO TOCO PBT 9.700 KG, POTÊNCIA DE 160 CV - MATERIAIS NA OPERAÇÃO. AF_05/2023</v>
          </cell>
          <cell r="C1986" t="str">
            <v>H</v>
          </cell>
          <cell r="D1986">
            <v>153.99</v>
          </cell>
          <cell r="E1986" t="str">
            <v>Depreciação, Juros, Impostos e Seguros, Manutenção e Materiais na Operação dos Equipamentos</v>
          </cell>
          <cell r="F1986" t="str">
            <v>SINAPI Jun/26</v>
          </cell>
        </row>
        <row r="1987">
          <cell r="A1987">
            <v>89212</v>
          </cell>
          <cell r="B1987" t="str">
            <v>BATE-ESTACAS POR GRAVIDADE, POTÊNCIA DE 160 HP, PESO DO MARTELO ATÉ 3 TONELADAS - DEPRECIAÇÃO. AF_11/2014</v>
          </cell>
          <cell r="C1987" t="str">
            <v>H</v>
          </cell>
          <cell r="D1987">
            <v>29.76</v>
          </cell>
          <cell r="E1987" t="str">
            <v>Depreciação, Juros, Impostos e Seguros, Manutenção e Materiais na Operação dos Equipamentos</v>
          </cell>
          <cell r="F1987" t="str">
            <v>SINAPI Jun/26</v>
          </cell>
        </row>
        <row r="1988">
          <cell r="A1988">
            <v>89213</v>
          </cell>
          <cell r="B1988" t="str">
            <v>BATE-ESTACAS POR GRAVIDADE, POTÊNCIA DE 160 HP, PESO DO MARTELO ATÉ 3 TONELADAS - JUROS. AF_11/2014</v>
          </cell>
          <cell r="C1988" t="str">
            <v>H</v>
          </cell>
          <cell r="D1988">
            <v>9.18</v>
          </cell>
          <cell r="E1988" t="str">
            <v>Depreciação, Juros, Impostos e Seguros, Manutenção e Materiais na Operação dos Equipamentos</v>
          </cell>
          <cell r="F1988" t="str">
            <v>SINAPI Jun/26</v>
          </cell>
        </row>
        <row r="1989">
          <cell r="A1989">
            <v>89214</v>
          </cell>
          <cell r="B1989" t="str">
            <v>BATE-ESTACAS POR GRAVIDADE, POTÊNCIA DE 160 HP, PESO DO MARTELO ATÉ 3 TONELADAS - MANUTENÇÃO. AF_11/2014</v>
          </cell>
          <cell r="C1989" t="str">
            <v>H</v>
          </cell>
          <cell r="D1989">
            <v>27.94</v>
          </cell>
          <cell r="E1989" t="str">
            <v>Depreciação, Juros, Impostos e Seguros, Manutenção e Materiais na Operação dos Equipamentos</v>
          </cell>
          <cell r="F1989" t="str">
            <v>SINAPI Jun/26</v>
          </cell>
        </row>
        <row r="1990">
          <cell r="A1990">
            <v>89215</v>
          </cell>
          <cell r="B1990" t="str">
            <v>BATE-ESTACAS POR GRAVIDADE, POTÊNCIA DE 160 HP, PESO DO MARTELO ATÉ 3 TONELADAS - MATERIAIS NA OPERAÇÃO. AF_11/2014</v>
          </cell>
          <cell r="C1990" t="str">
            <v>H</v>
          </cell>
          <cell r="D1990">
            <v>105.38</v>
          </cell>
          <cell r="E1990" t="str">
            <v>Depreciação, Juros, Impostos e Seguros, Manutenção e Materiais na Operação dos Equipamentos</v>
          </cell>
          <cell r="F1990" t="str">
            <v>SINAPI Jun/26</v>
          </cell>
        </row>
        <row r="1991">
          <cell r="A1991">
            <v>87441</v>
          </cell>
          <cell r="B1991" t="str">
            <v>BETONEIRA CAPACIDADE NOMINAL 400 L, CAPACIDADE DE MISTURA 310 L, MOTOR A DIESEL POTÊNCIA 5,0 CV, SEM CARREGADOR - DEPRECIAÇÃO. AF_05/2023</v>
          </cell>
          <cell r="C1991" t="str">
            <v>H</v>
          </cell>
          <cell r="D1991">
            <v>0.45</v>
          </cell>
          <cell r="E1991" t="str">
            <v>Depreciação, Juros, Impostos e Seguros, Manutenção e Materiais na Operação dos Equipamentos</v>
          </cell>
          <cell r="F1991" t="str">
            <v>SINAPI Jun/26</v>
          </cell>
        </row>
        <row r="1992">
          <cell r="A1992">
            <v>87442</v>
          </cell>
          <cell r="B1992" t="str">
            <v>BETONEIRA CAPACIDADE NOMINAL 400 L, CAPACIDADE DE MISTURA 310 L, MOTOR A DIESEL POTÊNCIA 5,0 CV, SEM CARREGADOR - JUROS. AF_05/2023</v>
          </cell>
          <cell r="C1992" t="str">
            <v>H</v>
          </cell>
          <cell r="D1992">
            <v>0.1</v>
          </cell>
          <cell r="E1992" t="str">
            <v>Depreciação, Juros, Impostos e Seguros, Manutenção e Materiais na Operação dos Equipamentos</v>
          </cell>
          <cell r="F1992" t="str">
            <v>SINAPI Jun/26</v>
          </cell>
        </row>
        <row r="1993">
          <cell r="A1993">
            <v>87443</v>
          </cell>
          <cell r="B1993" t="str">
            <v>BETONEIRA CAPACIDADE NOMINAL 400 L, CAPACIDADE DE MISTURA 310 L, MOTOR A DIESEL POTÊNCIA 5,0 CV, SEM CARREGADOR - MANUTENÇÃO. AF_05/2023</v>
          </cell>
          <cell r="C1993" t="str">
            <v>H</v>
          </cell>
          <cell r="D1993">
            <v>0.56999999999999995</v>
          </cell>
          <cell r="E1993" t="str">
            <v>Depreciação, Juros, Impostos e Seguros, Manutenção e Materiais na Operação dos Equipamentos</v>
          </cell>
          <cell r="F1993" t="str">
            <v>SINAPI Jun/26</v>
          </cell>
        </row>
        <row r="1994">
          <cell r="A1994">
            <v>87444</v>
          </cell>
          <cell r="B1994" t="str">
            <v>BETONEIRA CAPACIDADE NOMINAL 400 L, CAPACIDADE DE MISTURA 310 L, MOTOR A DIESEL POTÊNCIA 5,0 CV, SEM CARREGADOR - MATERIAIS NA OPERAÇÃO. AF_05/2023</v>
          </cell>
          <cell r="C1994" t="str">
            <v>H</v>
          </cell>
          <cell r="D1994">
            <v>4.75</v>
          </cell>
          <cell r="E1994" t="str">
            <v>Depreciação, Juros, Impostos e Seguros, Manutenção e Materiais na Operação dos Equipamentos</v>
          </cell>
          <cell r="F1994" t="str">
            <v>SINAPI Jun/26</v>
          </cell>
        </row>
        <row r="1995">
          <cell r="A1995">
            <v>93229</v>
          </cell>
          <cell r="B1995" t="str">
            <v>BETONEIRA CAPACIDADE NOMINAL 400 L, CAPACIDADE DE MISTURA 310 L, MOTOR A GASOLINA POTÊNCIA 5,5 CV, SEM CARREGADOR - DEPRECIAÇÃO. AF_02/2016</v>
          </cell>
          <cell r="C1995" t="str">
            <v>H</v>
          </cell>
          <cell r="D1995">
            <v>0.41</v>
          </cell>
          <cell r="E1995" t="str">
            <v>Depreciação, Juros, Impostos e Seguros, Manutenção e Materiais na Operação dos Equipamentos</v>
          </cell>
          <cell r="F1995" t="str">
            <v>SINAPI Jun/26</v>
          </cell>
        </row>
        <row r="1996">
          <cell r="A1996">
            <v>93230</v>
          </cell>
          <cell r="B1996" t="str">
            <v>BETONEIRA CAPACIDADE NOMINAL 400 L, CAPACIDADE DE MISTURA 310 L, MOTOR A GASOLINA POTÊNCIA 5,5 CV, SEM CARREGADOR - JUROS. AF_02/2016</v>
          </cell>
          <cell r="C1996" t="str">
            <v>H</v>
          </cell>
          <cell r="D1996">
            <v>0.09</v>
          </cell>
          <cell r="E1996" t="str">
            <v>Depreciação, Juros, Impostos e Seguros, Manutenção e Materiais na Operação dos Equipamentos</v>
          </cell>
          <cell r="F1996" t="str">
            <v>SINAPI Jun/26</v>
          </cell>
        </row>
        <row r="1997">
          <cell r="A1997">
            <v>93231</v>
          </cell>
          <cell r="B1997" t="str">
            <v>BETONEIRA CAPACIDADE NOMINAL 400 L, CAPACIDADE DE MISTURA 310 L, MOTOR A GASOLINA POTÊNCIA 5,5 CV, SEM CARREGADOR - MANUTENÇÃO. AF_02/2016</v>
          </cell>
          <cell r="C1997" t="str">
            <v>H</v>
          </cell>
          <cell r="D1997">
            <v>0.52</v>
          </cell>
          <cell r="E1997" t="str">
            <v>Depreciação, Juros, Impostos e Seguros, Manutenção e Materiais na Operação dos Equipamentos</v>
          </cell>
          <cell r="F1997" t="str">
            <v>SINAPI Jun/26</v>
          </cell>
        </row>
        <row r="1998">
          <cell r="A1998">
            <v>93232</v>
          </cell>
          <cell r="B1998" t="str">
            <v>BETONEIRA CAPACIDADE NOMINAL 400 L, CAPACIDADE DE MISTURA 310 L, MOTOR A GASOLINA POTÊNCIA 5,5 CV, SEM CARREGADOR - MATERIAIS NA OPERAÇÃO. AF_02/2016</v>
          </cell>
          <cell r="C1998" t="str">
            <v>H</v>
          </cell>
          <cell r="D1998">
            <v>4.97</v>
          </cell>
          <cell r="E1998" t="str">
            <v>Depreciação, Juros, Impostos e Seguros, Manutenção e Materiais na Operação dos Equipamentos</v>
          </cell>
          <cell r="F1998" t="str">
            <v>SINAPI Jun/26</v>
          </cell>
        </row>
        <row r="1999">
          <cell r="A1999">
            <v>102948</v>
          </cell>
          <cell r="B1999" t="str">
            <v>BETONEIRA CAPACIDADE NOMINAL DE 250 L, CAPACIDADE DE MISTURA DE 175 L, MOTOR ELÉTRICO MONOFÁSICO POTÊNCIA 1CV - DEPRECIAÇÃO. AF_05/2023</v>
          </cell>
          <cell r="C1999" t="str">
            <v>H</v>
          </cell>
          <cell r="D1999">
            <v>0</v>
          </cell>
          <cell r="E1999" t="str">
            <v>Depreciação, Juros, Impostos e Seguros, Manutenção e Materiais na Operação dos Equipamentos</v>
          </cell>
          <cell r="F1999" t="str">
            <v>SINAPI Jun/26</v>
          </cell>
        </row>
        <row r="2000">
          <cell r="A2000">
            <v>102949</v>
          </cell>
          <cell r="B2000" t="str">
            <v>BETONEIRA CAPACIDADE NOMINAL DE 250 L, CAPACIDADE DE MISTURA DE 175 L, MOTOR ELÉTRICO MONOFÁSICO POTÊNCIA 1CV - JUROS. AF_05/2023</v>
          </cell>
          <cell r="C2000" t="str">
            <v>H</v>
          </cell>
          <cell r="D2000">
            <v>0</v>
          </cell>
          <cell r="E2000" t="str">
            <v>Depreciação, Juros, Impostos e Seguros, Manutenção e Materiais na Operação dos Equipamentos</v>
          </cell>
          <cell r="F2000" t="str">
            <v>SINAPI Jun/26</v>
          </cell>
        </row>
        <row r="2001">
          <cell r="A2001">
            <v>102950</v>
          </cell>
          <cell r="B2001" t="str">
            <v>BETONEIRA CAPACIDADE NOMINAL DE 250 L, CAPACIDADE DE MISTURA DE 175 L, MOTOR ELÉTRICO MONOFÁSICO POTÊNCIA 1CV - MANUTENÇÃO. AF_05/2023</v>
          </cell>
          <cell r="C2001" t="str">
            <v>H</v>
          </cell>
          <cell r="D2001">
            <v>0</v>
          </cell>
          <cell r="E2001" t="str">
            <v>Depreciação, Juros, Impostos e Seguros, Manutenção e Materiais na Operação dos Equipamentos</v>
          </cell>
          <cell r="F2001" t="str">
            <v>SINAPI Jun/26</v>
          </cell>
        </row>
        <row r="2002">
          <cell r="A2002">
            <v>102951</v>
          </cell>
          <cell r="B2002" t="str">
            <v>BETONEIRA CAPACIDADE NOMINAL DE 250 L, CAPACIDADE DE MISTURA DE 175 L, MOTOR ELÉTRICO MONOFÁSICO POTÊNCIA 1CV - MATERIAIS NA OPERAÇÃO. AF_05/2023</v>
          </cell>
          <cell r="C2002" t="str">
            <v>H</v>
          </cell>
          <cell r="D2002">
            <v>0.54</v>
          </cell>
          <cell r="E2002" t="str">
            <v>Depreciação, Juros, Impostos e Seguros, Manutenção e Materiais na Operação dos Equipamentos</v>
          </cell>
          <cell r="F2002" t="str">
            <v>SINAPI Jun/26</v>
          </cell>
        </row>
        <row r="2003">
          <cell r="A2003">
            <v>88826</v>
          </cell>
          <cell r="B2003" t="str">
            <v>BETONEIRA CAPACIDADE NOMINAL DE 400 L, CAPACIDADE DE MISTURA 280 L, MOTOR ELÉTRICO TRIFÁSICO POTÊNCIA DE 2 CV, SEM CARREGADOR - DEPRECIAÇÃO. AF_05/2023</v>
          </cell>
          <cell r="C2003" t="str">
            <v>H</v>
          </cell>
          <cell r="D2003">
            <v>0.33</v>
          </cell>
          <cell r="E2003" t="str">
            <v>Depreciação, Juros, Impostos e Seguros, Manutenção e Materiais na Operação dos Equipamentos</v>
          </cell>
          <cell r="F2003" t="str">
            <v>SINAPI Jun/26</v>
          </cell>
        </row>
        <row r="2004">
          <cell r="A2004">
            <v>88827</v>
          </cell>
          <cell r="B2004" t="str">
            <v>BETONEIRA CAPACIDADE NOMINAL DE 400 L, CAPACIDADE DE MISTURA 280 L, MOTOR ELÉTRICO TRIFÁSICO POTÊNCIA DE 2 CV, SEM CARREGADOR - JUROS. AF_05/2023</v>
          </cell>
          <cell r="C2004" t="str">
            <v>H</v>
          </cell>
          <cell r="D2004">
            <v>7.0000000000000007E-2</v>
          </cell>
          <cell r="E2004" t="str">
            <v>Depreciação, Juros, Impostos e Seguros, Manutenção e Materiais na Operação dos Equipamentos</v>
          </cell>
          <cell r="F2004" t="str">
            <v>SINAPI Jun/26</v>
          </cell>
        </row>
        <row r="2005">
          <cell r="A2005">
            <v>88828</v>
          </cell>
          <cell r="B2005" t="str">
            <v>BETONEIRA CAPACIDADE NOMINAL DE 400 L, CAPACIDADE DE MISTURA 280 L, MOTOR ELÉTRICO TRIFÁSICO POTÊNCIA DE 2 CV, SEM CARREGADOR - MANUTENÇÃO. AF_05/2023</v>
          </cell>
          <cell r="C2005" t="str">
            <v>H</v>
          </cell>
          <cell r="D2005">
            <v>0.36</v>
          </cell>
          <cell r="E2005" t="str">
            <v>Depreciação, Juros, Impostos e Seguros, Manutenção e Materiais na Operação dos Equipamentos</v>
          </cell>
          <cell r="F2005" t="str">
            <v>SINAPI Jun/26</v>
          </cell>
        </row>
        <row r="2006">
          <cell r="A2006">
            <v>88829</v>
          </cell>
          <cell r="B2006" t="str">
            <v>BETONEIRA CAPACIDADE NOMINAL DE 400 L, CAPACIDADE DE MISTURA 280 L, MOTOR ELÉTRICO TRIFÁSICO POTÊNCIA DE 2 CV, SEM CARREGADOR - MATERIAIS NA OPERAÇÃO. AF_05/2023</v>
          </cell>
          <cell r="C2006" t="str">
            <v>H</v>
          </cell>
          <cell r="D2006">
            <v>1.07</v>
          </cell>
          <cell r="E2006" t="str">
            <v>Depreciação, Juros, Impostos e Seguros, Manutenção e Materiais na Operação dos Equipamentos</v>
          </cell>
          <cell r="F2006" t="str">
            <v>SINAPI Jun/26</v>
          </cell>
        </row>
        <row r="2007">
          <cell r="A2007">
            <v>89221</v>
          </cell>
          <cell r="B2007" t="str">
            <v>BETONEIRA CAPACIDADE NOMINAL DE 600 L, CAPACIDADE DE MISTURA 360 L, MOTOR ELÉTRICO TRIFÁSICO POTÊNCIA DE 4 CV, SEM CARREGADOR - DEPRECIAÇÃO. AF_05/2023</v>
          </cell>
          <cell r="C2007" t="str">
            <v>H</v>
          </cell>
          <cell r="D2007">
            <v>1.36</v>
          </cell>
          <cell r="E2007" t="str">
            <v>Depreciação, Juros, Impostos e Seguros, Manutenção e Materiais na Operação dos Equipamentos</v>
          </cell>
          <cell r="F2007" t="str">
            <v>SINAPI Jun/26</v>
          </cell>
        </row>
        <row r="2008">
          <cell r="A2008">
            <v>89222</v>
          </cell>
          <cell r="B2008" t="str">
            <v>BETONEIRA CAPACIDADE NOMINAL DE 600 L, CAPACIDADE DE MISTURA 360 L, MOTOR ELÉTRICO TRIFÁSICO POTÊNCIA DE 4 CV, SEM CARREGADOR - JUROS. AF_05/2023</v>
          </cell>
          <cell r="C2008" t="str">
            <v>H</v>
          </cell>
          <cell r="D2008">
            <v>0.31</v>
          </cell>
          <cell r="E2008" t="str">
            <v>Depreciação, Juros, Impostos e Seguros, Manutenção e Materiais na Operação dos Equipamentos</v>
          </cell>
          <cell r="F2008" t="str">
            <v>SINAPI Jun/26</v>
          </cell>
        </row>
        <row r="2009">
          <cell r="A2009">
            <v>89223</v>
          </cell>
          <cell r="B2009" t="str">
            <v>BETONEIRA CAPACIDADE NOMINAL DE 600 L, CAPACIDADE DE MISTURA 360 L, MOTOR ELÉTRICO TRIFÁSICO POTÊNCIA DE 4 CV, SEM CARREGADOR - MANUTENÇÃO. AF_05/2023</v>
          </cell>
          <cell r="C2009" t="str">
            <v>H</v>
          </cell>
          <cell r="D2009">
            <v>1.49</v>
          </cell>
          <cell r="E2009" t="str">
            <v>Depreciação, Juros, Impostos e Seguros, Manutenção e Materiais na Operação dos Equipamentos</v>
          </cell>
          <cell r="F2009" t="str">
            <v>SINAPI Jun/26</v>
          </cell>
        </row>
        <row r="2010">
          <cell r="A2010">
            <v>89224</v>
          </cell>
          <cell r="B2010" t="str">
            <v>BETONEIRA CAPACIDADE NOMINAL DE 600 L, CAPACIDADE DE MISTURA 360 L, MOTOR ELÉTRICO TRIFÁSICO POTÊNCIA DE 4 CV, SEM CARREGADOR - MATERIAIS NA OPERAÇÃO. AF_05/2023</v>
          </cell>
          <cell r="C2010" t="str">
            <v>H</v>
          </cell>
          <cell r="D2010">
            <v>2.15</v>
          </cell>
          <cell r="E2010" t="str">
            <v>Depreciação, Juros, Impostos e Seguros, Manutenção e Materiais na Operação dos Equipamentos</v>
          </cell>
          <cell r="F2010" t="str">
            <v>SINAPI Jun/26</v>
          </cell>
        </row>
        <row r="2011">
          <cell r="A2011">
            <v>89274</v>
          </cell>
          <cell r="B2011" t="str">
            <v>BETONEIRA CAPACIDADE NOMINAL DE 600 L, CAPACIDADE DE MISTURA 440 L, MOTOR A DIESEL POTÊNCIA 10 CV, COM CARREGADOR - DEPRECIAÇÃO. AF_05/2023</v>
          </cell>
          <cell r="C2011" t="str">
            <v>H</v>
          </cell>
          <cell r="D2011">
            <v>1.65</v>
          </cell>
          <cell r="E2011" t="str">
            <v>Depreciação, Juros, Impostos e Seguros, Manutenção e Materiais na Operação dos Equipamentos</v>
          </cell>
          <cell r="F2011" t="str">
            <v>SINAPI Jun/26</v>
          </cell>
        </row>
        <row r="2012">
          <cell r="A2012">
            <v>89275</v>
          </cell>
          <cell r="B2012" t="str">
            <v>BETONEIRA CAPACIDADE NOMINAL DE 600 L, CAPACIDADE DE MISTURA 440 L, MOTOR A DIESEL POTÊNCIA 10 CV, COM CARREGADOR - JUROS. AF_05/2023</v>
          </cell>
          <cell r="C2012" t="str">
            <v>H</v>
          </cell>
          <cell r="D2012">
            <v>0.38</v>
          </cell>
          <cell r="E2012" t="str">
            <v>Depreciação, Juros, Impostos e Seguros, Manutenção e Materiais na Operação dos Equipamentos</v>
          </cell>
          <cell r="F2012" t="str">
            <v>SINAPI Jun/26</v>
          </cell>
        </row>
        <row r="2013">
          <cell r="A2013">
            <v>89276</v>
          </cell>
          <cell r="B2013" t="str">
            <v>BETONEIRA CAPACIDADE NOMINAL DE 600 L, CAPACIDADE DE MISTURA 440 L, MOTOR A DIESEL POTÊNCIA 10 CV, COM CARREGADOR - MANUTENÇÃO. AF_05/2023</v>
          </cell>
          <cell r="C2013" t="str">
            <v>H</v>
          </cell>
          <cell r="D2013">
            <v>2.0699999999999998</v>
          </cell>
          <cell r="E2013" t="str">
            <v>Depreciação, Juros, Impostos e Seguros, Manutenção e Materiais na Operação dos Equipamentos</v>
          </cell>
          <cell r="F2013" t="str">
            <v>SINAPI Jun/26</v>
          </cell>
        </row>
        <row r="2014">
          <cell r="A2014">
            <v>89277</v>
          </cell>
          <cell r="B2014" t="str">
            <v>BETONEIRA CAPACIDADE NOMINAL DE 600 L, CAPACIDADE DE MISTURA 440 L, MOTOR A DIESEL POTÊNCIA 10 CV, COM CARREGADOR - MATERIAIS NA OPERAÇÃO. AF_05/2023</v>
          </cell>
          <cell r="C2014" t="str">
            <v>H</v>
          </cell>
          <cell r="D2014">
            <v>9.5</v>
          </cell>
          <cell r="E2014" t="str">
            <v>Depreciação, Juros, Impostos e Seguros, Manutenção e Materiais na Operação dos Equipamentos</v>
          </cell>
          <cell r="F2014" t="str">
            <v>SINAPI Jun/26</v>
          </cell>
        </row>
        <row r="2015">
          <cell r="A2015">
            <v>90646</v>
          </cell>
          <cell r="B2015" t="str">
            <v>BOMBA CENTRÍFUGA MONOESTÁGIO COM MOTOR ELÉTRICO MONOFÁSICO, POTÊNCIA 15 HP, DIÂMETRO DO ROTOR 173 MM, HM/Q = 30 MCA / 90 M3/H A 45 MCA / 55 M3/H - DEPRECIAÇÃO. AF_06/2015</v>
          </cell>
          <cell r="C2015" t="str">
            <v>H</v>
          </cell>
          <cell r="D2015">
            <v>0.67</v>
          </cell>
          <cell r="E2015" t="str">
            <v>Depreciação, Juros, Impostos e Seguros, Manutenção e Materiais na Operação dos Equipamentos</v>
          </cell>
          <cell r="F2015" t="str">
            <v>SINAPI Jun/26</v>
          </cell>
        </row>
        <row r="2016">
          <cell r="A2016">
            <v>90647</v>
          </cell>
          <cell r="B2016" t="str">
            <v>BOMBA CENTRÍFUGA MONOESTÁGIO COM MOTOR ELÉTRICO MONOFÁSICO, POTÊNCIA 15 HP, DIÂMETRO DO ROTOR 173 MM, HM/Q = 30 MCA / 90 M3/H A 45 MCA / 55 M3/H - JUROS. AF_06/2015</v>
          </cell>
          <cell r="C2016" t="str">
            <v>H</v>
          </cell>
          <cell r="D2016">
            <v>0.15</v>
          </cell>
          <cell r="E2016" t="str">
            <v>Depreciação, Juros, Impostos e Seguros, Manutenção e Materiais na Operação dos Equipamentos</v>
          </cell>
          <cell r="F2016" t="str">
            <v>SINAPI Jun/26</v>
          </cell>
        </row>
        <row r="2017">
          <cell r="A2017">
            <v>90648</v>
          </cell>
          <cell r="B2017" t="str">
            <v>BOMBA CENTRÍFUGA MONOESTÁGIO COM MOTOR ELÉTRICO MONOFÁSICO, POTÊNCIA 15 HP, DIÂMETRO DO ROTOR 173 MM, HM/Q = 30 MCA / 90 M3/H A 45 MCA / 55 M3/H - MANUTENÇÃO. AF_06/2015</v>
          </cell>
          <cell r="C2017" t="str">
            <v>H</v>
          </cell>
          <cell r="D2017">
            <v>0.73</v>
          </cell>
          <cell r="E2017" t="str">
            <v>Depreciação, Juros, Impostos e Seguros, Manutenção e Materiais na Operação dos Equipamentos</v>
          </cell>
          <cell r="F2017" t="str">
            <v>SINAPI Jun/26</v>
          </cell>
        </row>
        <row r="2018">
          <cell r="A2018">
            <v>90649</v>
          </cell>
          <cell r="B2018" t="str">
            <v>BOMBA CENTRÍFUGA MONOESTÁGIO COM MOTOR ELÉTRICO MONOFÁSICO, POTÊNCIA 15 HP, DIÂMETRO DO ROTOR 173 MM, HM/Q = 30 MCA / 90 M3/H A 45 MCA / 55 M3/H - MATERIAIS NA OPERAÇÃO. AF_06/2015</v>
          </cell>
          <cell r="C2018" t="str">
            <v>H</v>
          </cell>
          <cell r="D2018">
            <v>8.36</v>
          </cell>
          <cell r="E2018" t="str">
            <v>Depreciação, Juros, Impostos e Seguros, Manutenção e Materiais na Operação dos Equipamentos</v>
          </cell>
          <cell r="F2018" t="str">
            <v>SINAPI Jun/26</v>
          </cell>
        </row>
        <row r="2019">
          <cell r="A2019">
            <v>106096</v>
          </cell>
          <cell r="B2019" t="str">
            <v>BOMBA DE INJEÇÃO, ELÉTRICA, TRIFÁSICA, POTÊNCIA 7,5 CV - DEPRECIAÇÃO. AF_08/2025</v>
          </cell>
          <cell r="C2019" t="str">
            <v>H</v>
          </cell>
          <cell r="D2019">
            <v>0</v>
          </cell>
          <cell r="E2019" t="str">
            <v>Depreciação, Juros, Impostos e Seguros, Manutenção e Materiais na Operação dos Equipamentos</v>
          </cell>
          <cell r="F2019" t="str">
            <v>SINAPI Jun/26</v>
          </cell>
        </row>
        <row r="2020">
          <cell r="A2020">
            <v>106097</v>
          </cell>
          <cell r="B2020" t="str">
            <v>BOMBA DE INJEÇÃO, ELÉTRICA, TRIFÁSICA, POTÊNCIA 7,5 CV - JUROS. AF_08/2025</v>
          </cell>
          <cell r="C2020" t="str">
            <v>H</v>
          </cell>
          <cell r="D2020">
            <v>0</v>
          </cell>
          <cell r="E2020" t="str">
            <v>Depreciação, Juros, Impostos e Seguros, Manutenção e Materiais na Operação dos Equipamentos</v>
          </cell>
          <cell r="F2020" t="str">
            <v>SINAPI Jun/26</v>
          </cell>
        </row>
        <row r="2021">
          <cell r="A2021">
            <v>106098</v>
          </cell>
          <cell r="B2021" t="str">
            <v>BOMBA DE INJEÇÃO, ELÉTRICA, TRIFÁSICA, POTÊNCIA 7,5 CV - MANUTENÇÃO. AF_08/2025</v>
          </cell>
          <cell r="C2021" t="str">
            <v>H</v>
          </cell>
          <cell r="D2021">
            <v>0</v>
          </cell>
          <cell r="E2021" t="str">
            <v>Depreciação, Juros, Impostos e Seguros, Manutenção e Materiais na Operação dos Equipamentos</v>
          </cell>
          <cell r="F2021" t="str">
            <v>SINAPI Jun/26</v>
          </cell>
        </row>
        <row r="2022">
          <cell r="A2022">
            <v>106099</v>
          </cell>
          <cell r="B2022" t="str">
            <v>BOMBA DE INJEÇÃO, ELÉTRICA, TRIFÁSICA, POTÊNCIA 7,5 CV - MATERIAIS NA OPERAÇÃO. AF_08/2025</v>
          </cell>
          <cell r="C2022" t="str">
            <v>H</v>
          </cell>
          <cell r="D2022">
            <v>0.9</v>
          </cell>
          <cell r="E2022" t="str">
            <v>Depreciação, Juros, Impostos e Seguros, Manutenção e Materiais na Operação dos Equipamentos</v>
          </cell>
          <cell r="F2022" t="str">
            <v>SINAPI Jun/26</v>
          </cell>
        </row>
        <row r="2023">
          <cell r="A2023">
            <v>90652</v>
          </cell>
          <cell r="B2023" t="str">
            <v>BOMBA DE PROJEÇÃO DE CONCRETO SECO, POTÊNCIA 10 CV, VAZÃO 3 M3/H - DEPRECIAÇÃO. AF_06/2015</v>
          </cell>
          <cell r="C2023" t="str">
            <v>H</v>
          </cell>
          <cell r="D2023">
            <v>4.08</v>
          </cell>
          <cell r="E2023" t="str">
            <v>Depreciação, Juros, Impostos e Seguros, Manutenção e Materiais na Operação dos Equipamentos</v>
          </cell>
          <cell r="F2023" t="str">
            <v>SINAPI Jun/26</v>
          </cell>
        </row>
        <row r="2024">
          <cell r="A2024">
            <v>90653</v>
          </cell>
          <cell r="B2024" t="str">
            <v>BOMBA DE PROJEÇÃO DE CONCRETO SECO, POTÊNCIA 10 CV, VAZÃO 3 M3/H - JUROS. AF_06/2015</v>
          </cell>
          <cell r="C2024" t="str">
            <v>H</v>
          </cell>
          <cell r="D2024">
            <v>0.94</v>
          </cell>
          <cell r="E2024" t="str">
            <v>Depreciação, Juros, Impostos e Seguros, Manutenção e Materiais na Operação dos Equipamentos</v>
          </cell>
          <cell r="F2024" t="str">
            <v>SINAPI Jun/26</v>
          </cell>
        </row>
        <row r="2025">
          <cell r="A2025">
            <v>90654</v>
          </cell>
          <cell r="B2025" t="str">
            <v>BOMBA DE PROJEÇÃO DE CONCRETO SECO, POTÊNCIA 10 CV, VAZÃO 3 M3/H - MANUTENÇÃO. AF_06/2015</v>
          </cell>
          <cell r="C2025" t="str">
            <v>H</v>
          </cell>
          <cell r="D2025">
            <v>4.46</v>
          </cell>
          <cell r="E2025" t="str">
            <v>Depreciação, Juros, Impostos e Seguros, Manutenção e Materiais na Operação dos Equipamentos</v>
          </cell>
          <cell r="F2025" t="str">
            <v>SINAPI Jun/26</v>
          </cell>
        </row>
        <row r="2026">
          <cell r="A2026">
            <v>90655</v>
          </cell>
          <cell r="B2026" t="str">
            <v>BOMBA DE PROJEÇÃO DE CONCRETO SECO, POTÊNCIA 10 CV, VAZÃO 3 M3/H - MATERIAIS NA OPERAÇÃO. AF_06/2015</v>
          </cell>
          <cell r="C2026" t="str">
            <v>H</v>
          </cell>
          <cell r="D2026">
            <v>5.5</v>
          </cell>
          <cell r="E2026" t="str">
            <v>Depreciação, Juros, Impostos e Seguros, Manutenção e Materiais na Operação dos Equipamentos</v>
          </cell>
          <cell r="F2026" t="str">
            <v>SINAPI Jun/26</v>
          </cell>
        </row>
        <row r="2027">
          <cell r="A2027">
            <v>90658</v>
          </cell>
          <cell r="B2027" t="str">
            <v>BOMBA DE PROJEÇÃO DE CONCRETO SECO, POTÊNCIA 10 CV, VAZÃO 6 M3/H - DEPRECIAÇÃO. AF_06/2015</v>
          </cell>
          <cell r="C2027" t="str">
            <v>H</v>
          </cell>
          <cell r="D2027">
            <v>4.37</v>
          </cell>
          <cell r="E2027" t="str">
            <v>Depreciação, Juros, Impostos e Seguros, Manutenção e Materiais na Operação dos Equipamentos</v>
          </cell>
          <cell r="F2027" t="str">
            <v>SINAPI Jun/26</v>
          </cell>
        </row>
        <row r="2028">
          <cell r="A2028">
            <v>90659</v>
          </cell>
          <cell r="B2028" t="str">
            <v>BOMBA DE PROJEÇÃO DE CONCRETO SECO, POTÊNCIA 10 CV, VAZÃO 6 M3/H - JUROS. AF_06/2015</v>
          </cell>
          <cell r="C2028" t="str">
            <v>H</v>
          </cell>
          <cell r="D2028">
            <v>1.01</v>
          </cell>
          <cell r="E2028" t="str">
            <v>Depreciação, Juros, Impostos e Seguros, Manutenção e Materiais na Operação dos Equipamentos</v>
          </cell>
          <cell r="F2028" t="str">
            <v>SINAPI Jun/26</v>
          </cell>
        </row>
        <row r="2029">
          <cell r="A2029">
            <v>90660</v>
          </cell>
          <cell r="B2029" t="str">
            <v>BOMBA DE PROJEÇÃO DE CONCRETO SECO, POTÊNCIA 10 CV, VAZÃO 6 M3/H - MANUTENÇÃO. AF_06/2015</v>
          </cell>
          <cell r="C2029" t="str">
            <v>H</v>
          </cell>
          <cell r="D2029">
            <v>4.78</v>
          </cell>
          <cell r="E2029" t="str">
            <v>Depreciação, Juros, Impostos e Seguros, Manutenção e Materiais na Operação dos Equipamentos</v>
          </cell>
          <cell r="F2029" t="str">
            <v>SINAPI Jun/26</v>
          </cell>
        </row>
        <row r="2030">
          <cell r="A2030">
            <v>90661</v>
          </cell>
          <cell r="B2030" t="str">
            <v>BOMBA DE PROJEÇÃO DE CONCRETO SECO, POTÊNCIA 10 CV, VAZÃO 6 M3/H - MATERIAIS NA OPERAÇÃO. AF_06/2015</v>
          </cell>
          <cell r="C2030" t="str">
            <v>H</v>
          </cell>
          <cell r="D2030">
            <v>5.5</v>
          </cell>
          <cell r="E2030" t="str">
            <v>Depreciação, Juros, Impostos e Seguros, Manutenção e Materiais na Operação dos Equipamentos</v>
          </cell>
          <cell r="F2030" t="str">
            <v>SINAPI Jun/26</v>
          </cell>
        </row>
        <row r="2031">
          <cell r="A2031">
            <v>89019</v>
          </cell>
          <cell r="B2031" t="str">
            <v>BOMBA SUBMERSÍVEL ELÉTRICA TRIFÁSICA, POTÊNCIA 2,96 HP, Ø ROTOR 144 MM SEMI-ABERTO, BOCAL DE SAÍDA Ø 2", HM/Q = 2 MCA / 38,8 M3/H A 28 MCA / 5 M3/H - DEPRECIAÇÃO. AF_06/2014</v>
          </cell>
          <cell r="C2031" t="str">
            <v>H</v>
          </cell>
          <cell r="D2031">
            <v>0.41</v>
          </cell>
          <cell r="E2031" t="str">
            <v>Depreciação, Juros, Impostos e Seguros, Manutenção e Materiais na Operação dos Equipamentos</v>
          </cell>
          <cell r="F2031" t="str">
            <v>SINAPI Jun/26</v>
          </cell>
        </row>
        <row r="2032">
          <cell r="A2032">
            <v>89020</v>
          </cell>
          <cell r="B2032" t="str">
            <v>BOMBA SUBMERSÍVEL ELÉTRICA TRIFÁSICA, POTÊNCIA 2,96 HP, Ø ROTOR 144 MM SEMI-ABERTO, BOCAL DE SAÍDA Ø 2", HM/Q = 2 MCA / 38,8 M3/H A 28 MCA / 5 M3/H - JUROS. AF_06/2014</v>
          </cell>
          <cell r="C2032" t="str">
            <v>H</v>
          </cell>
          <cell r="D2032">
            <v>0.09</v>
          </cell>
          <cell r="E2032" t="str">
            <v>Depreciação, Juros, Impostos e Seguros, Manutenção e Materiais na Operação dos Equipamentos</v>
          </cell>
          <cell r="F2032" t="str">
            <v>SINAPI Jun/26</v>
          </cell>
        </row>
        <row r="2033">
          <cell r="A2033">
            <v>5800</v>
          </cell>
          <cell r="B2033" t="str">
            <v>BOMBA SUBMERSÍVEL ELÉTRICA TRIFÁSICA, POTÊNCIA 2,96 HP, Ø ROTOR 144 MM SEMI-ABERTO, BOCAL DE SAÍDA Ø 2", HM/Q = 2 MCA / 38,8 M3/H A 28 MCA / 5 M3/H - MANUTENÇÃO. AF_06/2014</v>
          </cell>
          <cell r="C2033" t="str">
            <v>H</v>
          </cell>
          <cell r="D2033">
            <v>0.45</v>
          </cell>
          <cell r="E2033" t="str">
            <v>Depreciação, Juros, Impostos e Seguros, Manutenção e Materiais na Operação dos Equipamentos</v>
          </cell>
          <cell r="F2033" t="str">
            <v>SINAPI Jun/26</v>
          </cell>
        </row>
        <row r="2034">
          <cell r="A2034">
            <v>53866</v>
          </cell>
          <cell r="B2034" t="str">
            <v>BOMBA SUBMERSÍVEL ELÉTRICA TRIFÁSICA, POTÊNCIA 2,96 HP, Ø ROTOR 144 MM SEMI-ABERTO, BOCAL DE SAÍDA Ø 2", HM/Q = 2 MCA / 38,8 M3/H A 28 MCA / 5 M3/H - MATERIAIS NA OPERAÇÃO. AF_06/2014</v>
          </cell>
          <cell r="C2034" t="str">
            <v>H</v>
          </cell>
          <cell r="D2034">
            <v>1.65</v>
          </cell>
          <cell r="E2034" t="str">
            <v>Depreciação, Juros, Impostos e Seguros, Manutenção e Materiais na Operação dos Equipamentos</v>
          </cell>
          <cell r="F2034" t="str">
            <v>SINAPI Jun/26</v>
          </cell>
        </row>
        <row r="2035">
          <cell r="A2035">
            <v>90639</v>
          </cell>
          <cell r="B2035" t="str">
            <v>BOMBA TRIPLEX, PARA INJEÇÃO DE NATA DE CIMENTO, VAZÃO MÁXIMA DE 100 LITROS/MINUTO, PRESSÃO MÁXIMA DE 70 BAR - DEPRECIAÇÃO. AF_06/2015</v>
          </cell>
          <cell r="C2035" t="str">
            <v>H</v>
          </cell>
          <cell r="D2035">
            <v>6.27</v>
          </cell>
          <cell r="E2035" t="str">
            <v>Depreciação, Juros, Impostos e Seguros, Manutenção e Materiais na Operação dos Equipamentos</v>
          </cell>
          <cell r="F2035" t="str">
            <v>SINAPI Jun/26</v>
          </cell>
        </row>
        <row r="2036">
          <cell r="A2036">
            <v>90640</v>
          </cell>
          <cell r="B2036" t="str">
            <v>BOMBA TRIPLEX, PARA INJEÇÃO DE NATA DE CIMENTO, VAZÃO MÁXIMA DE 100 LITROS/MINUTO, PRESSÃO MÁXIMA DE 70 BAR - JUROS. AF_06/2015</v>
          </cell>
          <cell r="C2036" t="str">
            <v>H</v>
          </cell>
          <cell r="D2036">
            <v>1.45</v>
          </cell>
          <cell r="E2036" t="str">
            <v>Depreciação, Juros, Impostos e Seguros, Manutenção e Materiais na Operação dos Equipamentos</v>
          </cell>
          <cell r="F2036" t="str">
            <v>SINAPI Jun/26</v>
          </cell>
        </row>
        <row r="2037">
          <cell r="A2037">
            <v>90641</v>
          </cell>
          <cell r="B2037" t="str">
            <v>BOMBA TRIPLEX, PARA INJEÇÃO DE NATA DE CIMENTO, VAZÃO MÁXIMA DE 100 LITROS/MINUTO, PRESSÃO MÁXIMA DE 70 BAR - MANUTENÇÃO. AF_06/2015</v>
          </cell>
          <cell r="C2037" t="str">
            <v>H</v>
          </cell>
          <cell r="D2037">
            <v>6.86</v>
          </cell>
          <cell r="E2037" t="str">
            <v>Depreciação, Juros, Impostos e Seguros, Manutenção e Materiais na Operação dos Equipamentos</v>
          </cell>
          <cell r="F2037" t="str">
            <v>SINAPI Jun/26</v>
          </cell>
        </row>
        <row r="2038">
          <cell r="A2038">
            <v>90642</v>
          </cell>
          <cell r="B2038" t="str">
            <v>BOMBA TRIPLEX, PARA INJEÇÃO DE NATA DE CIMENTO, VAZÃO MÁXIMA DE 100 LITROS/MINUTO, PRESSÃO MÁXIMA DE 70 BAR - MATERIAIS NA OPERAÇÃO. AF_06/2015</v>
          </cell>
          <cell r="C2038" t="str">
            <v>H</v>
          </cell>
          <cell r="D2038">
            <v>14.25</v>
          </cell>
          <cell r="E2038" t="str">
            <v>Depreciação, Juros, Impostos e Seguros, Manutenção e Materiais na Operação dos Equipamentos</v>
          </cell>
          <cell r="F2038" t="str">
            <v>SINAPI Jun/26</v>
          </cell>
        </row>
        <row r="2039">
          <cell r="A2039">
            <v>102806</v>
          </cell>
          <cell r="B2039" t="str">
            <v>CALDEIRA A GÁS COM TERMOSTATO, CAPACIDADE 100 LITROS - DEPRECIAÇÃO. AF_05/2023</v>
          </cell>
          <cell r="C2039" t="str">
            <v>H</v>
          </cell>
          <cell r="D2039">
            <v>0</v>
          </cell>
          <cell r="E2039" t="str">
            <v>Depreciação, Juros, Impostos e Seguros, Manutenção e Materiais na Operação dos Equipamentos</v>
          </cell>
          <cell r="F2039" t="str">
            <v>SINAPI Jun/26</v>
          </cell>
        </row>
        <row r="2040">
          <cell r="A2040">
            <v>102807</v>
          </cell>
          <cell r="B2040" t="str">
            <v>CALDEIRA A GÁS COM TERMOSTATO, CAPACIDADE 100 LITROS - JUROS. AF_05/2023</v>
          </cell>
          <cell r="C2040" t="str">
            <v>H</v>
          </cell>
          <cell r="D2040">
            <v>0</v>
          </cell>
          <cell r="E2040" t="str">
            <v>Depreciação, Juros, Impostos e Seguros, Manutenção e Materiais na Operação dos Equipamentos</v>
          </cell>
          <cell r="F2040" t="str">
            <v>SINAPI Jun/26</v>
          </cell>
        </row>
        <row r="2041">
          <cell r="A2041">
            <v>102808</v>
          </cell>
          <cell r="B2041" t="str">
            <v>CALDEIRA A GÁS COM TERMOSTATO, CAPACIDADE 100 LITROS - MANUTENÇÃO. AF_05/2023</v>
          </cell>
          <cell r="C2041" t="str">
            <v>H</v>
          </cell>
          <cell r="D2041">
            <v>0</v>
          </cell>
          <cell r="E2041" t="str">
            <v>Depreciação, Juros, Impostos e Seguros, Manutenção e Materiais na Operação dos Equipamentos</v>
          </cell>
          <cell r="F2041" t="str">
            <v>SINAPI Jun/26</v>
          </cell>
        </row>
        <row r="2042">
          <cell r="A2042">
            <v>102809</v>
          </cell>
          <cell r="B2042" t="str">
            <v>CALDEIRA A GÁS COM TERMOSTATO, CAPACIDADE 100 LITROS - MATERIAIS NA OPERAÇÃO. AF_05/2023</v>
          </cell>
          <cell r="C2042" t="str">
            <v>H</v>
          </cell>
          <cell r="D2042">
            <v>19.100000000000001</v>
          </cell>
          <cell r="E2042" t="str">
            <v>Depreciação, Juros, Impostos e Seguros, Manutenção e Materiais na Operação dos Equipamentos</v>
          </cell>
          <cell r="F2042" t="str">
            <v>SINAPI Jun/26</v>
          </cell>
        </row>
        <row r="2043">
          <cell r="A2043">
            <v>92140</v>
          </cell>
          <cell r="B2043" t="str">
            <v>CAMINHONETE CABINE SIMPLES COM MOTOR 1.6 FLEX, CÂMBIO MANUAL, POTÊNCIA 101/104 CV, 2 PORTAS - DEPRECIAÇÃO. AF_11/2015</v>
          </cell>
          <cell r="C2043" t="str">
            <v>H</v>
          </cell>
          <cell r="D2043">
            <v>5.04</v>
          </cell>
          <cell r="E2043" t="str">
            <v>Depreciação, Juros, Impostos e Seguros, Manutenção e Materiais na Operação dos Equipamentos</v>
          </cell>
          <cell r="F2043" t="str">
            <v>SINAPI Jun/26</v>
          </cell>
        </row>
        <row r="2044">
          <cell r="A2044">
            <v>92142</v>
          </cell>
          <cell r="B2044" t="str">
            <v>CAMINHONETE CABINE SIMPLES COM MOTOR 1.6 FLEX, CÂMBIO MANUAL, POTÊNCIA 101/104 CV, 2 PORTAS - IMPOSTOS E SEGUROS. AF_11/2015</v>
          </cell>
          <cell r="C2044" t="str">
            <v>H</v>
          </cell>
          <cell r="D2044">
            <v>0.63</v>
          </cell>
          <cell r="E2044" t="str">
            <v>Depreciação, Juros, Impostos e Seguros, Manutenção e Materiais na Operação dos Equipamentos</v>
          </cell>
          <cell r="F2044" t="str">
            <v>SINAPI Jun/26</v>
          </cell>
        </row>
        <row r="2045">
          <cell r="A2045">
            <v>92141</v>
          </cell>
          <cell r="B2045" t="str">
            <v>CAMINHONETE CABINE SIMPLES COM MOTOR 1.6 FLEX, CÂMBIO MANUAL, POTÊNCIA 101/104 CV, 2 PORTAS - JUROS. AF_11/2015</v>
          </cell>
          <cell r="C2045" t="str">
            <v>H</v>
          </cell>
          <cell r="D2045">
            <v>1.55</v>
          </cell>
          <cell r="E2045" t="str">
            <v>Depreciação, Juros, Impostos e Seguros, Manutenção e Materiais na Operação dos Equipamentos</v>
          </cell>
          <cell r="F2045" t="str">
            <v>SINAPI Jun/26</v>
          </cell>
        </row>
        <row r="2046">
          <cell r="A2046">
            <v>92143</v>
          </cell>
          <cell r="B2046" t="str">
            <v>CAMINHONETE CABINE SIMPLES COM MOTOR 1.6 FLEX, CÂMBIO MANUAL, POTÊNCIA 101/104 CV, 2 PORTAS - MANUTENÇÃO. AF_11/2015</v>
          </cell>
          <cell r="C2046" t="str">
            <v>H</v>
          </cell>
          <cell r="D2046">
            <v>6.3</v>
          </cell>
          <cell r="E2046" t="str">
            <v>Depreciação, Juros, Impostos e Seguros, Manutenção e Materiais na Operação dos Equipamentos</v>
          </cell>
          <cell r="F2046" t="str">
            <v>SINAPI Jun/26</v>
          </cell>
        </row>
        <row r="2047">
          <cell r="A2047">
            <v>92144</v>
          </cell>
          <cell r="B2047" t="str">
            <v>CAMINHONETE CABINE SIMPLES COM MOTOR 1.6 FLEX, CÂMBIO MANUAL, POTÊNCIA 101/104 CV, 2 PORTAS - MATERIAIS NA OPERAÇÃO. AF_11/2015</v>
          </cell>
          <cell r="C2047" t="str">
            <v>H</v>
          </cell>
          <cell r="D2047">
            <v>43.21</v>
          </cell>
          <cell r="E2047" t="str">
            <v>Depreciação, Juros, Impostos e Seguros, Manutenção e Materiais na Operação dos Equipamentos</v>
          </cell>
          <cell r="F2047" t="str">
            <v>SINAPI Jun/26</v>
          </cell>
        </row>
        <row r="2048">
          <cell r="A2048">
            <v>92133</v>
          </cell>
          <cell r="B2048" t="str">
            <v>CAMINHONETE COM MOTOR A DIESEL, POTÊNCIA 180 CV, CABINE DUPLA, 4X4 - DEPRECIAÇÃO. AF_11/2015</v>
          </cell>
          <cell r="C2048" t="str">
            <v>H</v>
          </cell>
          <cell r="D2048">
            <v>13.76</v>
          </cell>
          <cell r="E2048" t="str">
            <v>Depreciação, Juros, Impostos e Seguros, Manutenção e Materiais na Operação dos Equipamentos</v>
          </cell>
          <cell r="F2048" t="str">
            <v>SINAPI Jun/26</v>
          </cell>
        </row>
        <row r="2049">
          <cell r="A2049">
            <v>92135</v>
          </cell>
          <cell r="B2049" t="str">
            <v>CAMINHONETE COM MOTOR A DIESEL, POTÊNCIA 180 CV, CABINE DUPLA, 4X4 - IMPOSTOS E SEGUROS. AF_11/2015</v>
          </cell>
          <cell r="C2049" t="str">
            <v>H</v>
          </cell>
          <cell r="D2049">
            <v>1.72</v>
          </cell>
          <cell r="E2049" t="str">
            <v>Depreciação, Juros, Impostos e Seguros, Manutenção e Materiais na Operação dos Equipamentos</v>
          </cell>
          <cell r="F2049" t="str">
            <v>SINAPI Jun/26</v>
          </cell>
        </row>
        <row r="2050">
          <cell r="A2050">
            <v>92134</v>
          </cell>
          <cell r="B2050" t="str">
            <v>CAMINHONETE COM MOTOR A DIESEL, POTÊNCIA 180 CV, CABINE DUPLA, 4X4 - JUROS. AF_11/2015</v>
          </cell>
          <cell r="C2050" t="str">
            <v>H</v>
          </cell>
          <cell r="D2050">
            <v>4.24</v>
          </cell>
          <cell r="E2050" t="str">
            <v>Depreciação, Juros, Impostos e Seguros, Manutenção e Materiais na Operação dos Equipamentos</v>
          </cell>
          <cell r="F2050" t="str">
            <v>SINAPI Jun/26</v>
          </cell>
        </row>
        <row r="2051">
          <cell r="A2051">
            <v>92136</v>
          </cell>
          <cell r="B2051" t="str">
            <v>CAMINHONETE COM MOTOR A DIESEL, POTÊNCIA 180 CV, CABINE DUPLA, 4X4 - MANUTENÇÃO. AF_11/2015</v>
          </cell>
          <cell r="C2051" t="str">
            <v>H</v>
          </cell>
          <cell r="D2051">
            <v>17.2</v>
          </cell>
          <cell r="E2051" t="str">
            <v>Depreciação, Juros, Impostos e Seguros, Manutenção e Materiais na Operação dos Equipamentos</v>
          </cell>
          <cell r="F2051" t="str">
            <v>SINAPI Jun/26</v>
          </cell>
        </row>
        <row r="2052">
          <cell r="A2052">
            <v>92137</v>
          </cell>
          <cell r="B2052" t="str">
            <v>CAMINHONETE COM MOTOR A DIESEL, POTÊNCIA 180 CV, CABINE DUPLA, 4X4 - MATERIAIS NA OPERAÇÃO. AF_11/2015</v>
          </cell>
          <cell r="C2052" t="str">
            <v>H</v>
          </cell>
          <cell r="D2052">
            <v>39.99</v>
          </cell>
          <cell r="E2052" t="str">
            <v>Depreciação, Juros, Impostos e Seguros, Manutenção e Materiais na Operação dos Equipamentos</v>
          </cell>
          <cell r="F2052" t="str">
            <v>SINAPI Jun/26</v>
          </cell>
        </row>
        <row r="2053">
          <cell r="A2053">
            <v>91380</v>
          </cell>
          <cell r="B2053" t="str">
            <v>CAMINHÃO BASCULANTE 10 M3, TRUCADO CABINE SIMPLES, PESO BRUTO TOTAL 23.000 KG, CARGA ÚTIL MÁXIMA 15.935 KG, DISTÂNCIA ENTRE EIXOS 4,80 M, POTÊNCIA 230 CV INCLUSIVE CAÇAMBA METÁLICA - DEPRECIAÇÃO. AF_06/2014</v>
          </cell>
          <cell r="C2053" t="str">
            <v>H</v>
          </cell>
          <cell r="D2053">
            <v>30.41</v>
          </cell>
          <cell r="E2053" t="str">
            <v>Depreciação, Juros, Impostos e Seguros, Manutenção e Materiais na Operação dos Equipamentos</v>
          </cell>
          <cell r="F2053" t="str">
            <v>SINAPI Jun/26</v>
          </cell>
        </row>
        <row r="2054">
          <cell r="A2054">
            <v>91382</v>
          </cell>
          <cell r="B2054" t="str">
            <v>CAMINHÃO BASCULANTE 10 M3, TRUCADO CABINE SIMPLES, PESO BRUTO TOTAL 23.000 KG, CARGA ÚTIL MÁXIMA 15.935 KG, DISTÂNCIA ENTRE EIXOS 4,80 M, POTÊNCIA 230 CV INCLUSIVE CAÇAMBA METÁLICA - IMPOSTOS E SEGUROS. AF_06/2014</v>
          </cell>
          <cell r="C2054" t="str">
            <v>H</v>
          </cell>
          <cell r="D2054">
            <v>4.72</v>
          </cell>
          <cell r="E2054" t="str">
            <v>Depreciação, Juros, Impostos e Seguros, Manutenção e Materiais na Operação dos Equipamentos</v>
          </cell>
          <cell r="F2054" t="str">
            <v>SINAPI Jun/26</v>
          </cell>
        </row>
        <row r="2055">
          <cell r="A2055">
            <v>91381</v>
          </cell>
          <cell r="B2055" t="str">
            <v>CAMINHÃO BASCULANTE 10 M3, TRUCADO CABINE SIMPLES, PESO BRUTO TOTAL 23.000 KG, CARGA ÚTIL MÁXIMA 15.935 KG, DISTÂNCIA ENTRE EIXOS 4,80 M, POTÊNCIA 230 CV INCLUSIVE CAÇAMBA METÁLICA - JUROS. AF_06/2014</v>
          </cell>
          <cell r="C2055" t="str">
            <v>H</v>
          </cell>
          <cell r="D2055">
            <v>11.7</v>
          </cell>
          <cell r="E2055" t="str">
            <v>Depreciação, Juros, Impostos e Seguros, Manutenção e Materiais na Operação dos Equipamentos</v>
          </cell>
          <cell r="F2055" t="str">
            <v>SINAPI Jun/26</v>
          </cell>
        </row>
        <row r="2056">
          <cell r="A2056">
            <v>91383</v>
          </cell>
          <cell r="B2056" t="str">
            <v>CAMINHÃO BASCULANTE 10 M3, TRUCADO CABINE SIMPLES, PESO BRUTO TOTAL 23.000 KG, CARGA ÚTIL MÁXIMA 15.935 KG, DISTÂNCIA ENTRE EIXOS 4,80 M, POTÊNCIA 230 CV INCLUSIVE CAÇAMBA METÁLICA - MANUTENÇÃO. AF_06/2014</v>
          </cell>
          <cell r="C2056" t="str">
            <v>H</v>
          </cell>
          <cell r="D2056">
            <v>54.79</v>
          </cell>
          <cell r="E2056" t="str">
            <v>Depreciação, Juros, Impostos e Seguros, Manutenção e Materiais na Operação dos Equipamentos</v>
          </cell>
          <cell r="F2056" t="str">
            <v>SINAPI Jun/26</v>
          </cell>
        </row>
        <row r="2057">
          <cell r="A2057">
            <v>91384</v>
          </cell>
          <cell r="B2057" t="str">
            <v>CAMINHÃO BASCULANTE 10 M3, TRUCADO CABINE SIMPLES, PESO BRUTO TOTAL 23.000 KG, CARGA ÚTIL MÁXIMA 15.935 KG, DISTÂNCIA ENTRE EIXOS 4,80 M, POTÊNCIA 230 CV INCLUSIVE CAÇAMBA METÁLICA - MATERIAIS NA OPERAÇÃO. AF_06/2014</v>
          </cell>
          <cell r="C2057" t="str">
            <v>H</v>
          </cell>
          <cell r="D2057">
            <v>160.91999999999999</v>
          </cell>
          <cell r="E2057" t="str">
            <v>Depreciação, Juros, Impostos e Seguros, Manutenção e Materiais na Operação dos Equipamentos</v>
          </cell>
          <cell r="F2057" t="str">
            <v>SINAPI Jun/26</v>
          </cell>
        </row>
        <row r="2058">
          <cell r="A2058">
            <v>96030</v>
          </cell>
          <cell r="B2058" t="str">
            <v>CAMINHÃO BASCULANTE 10 M3, TRUCADO, POTÊNCIA 230 CV, INCLUSIVE CAÇAMBA METÁLICA, COM DISTRIBUIDOR DE AGREGADOS ACOPLADO - DEPRECIAÇÃO. AF_02/2017</v>
          </cell>
          <cell r="C2058" t="str">
            <v>H</v>
          </cell>
          <cell r="D2058">
            <v>37.770000000000003</v>
          </cell>
          <cell r="E2058" t="str">
            <v>Depreciação, Juros, Impostos e Seguros, Manutenção e Materiais na Operação dos Equipamentos</v>
          </cell>
          <cell r="F2058" t="str">
            <v>SINAPI Jun/26</v>
          </cell>
        </row>
        <row r="2059">
          <cell r="A2059">
            <v>96032</v>
          </cell>
          <cell r="B2059" t="str">
            <v>CAMINHÃO BASCULANTE 10 M3, TRUCADO, POTÊNCIA 230 CV, INCLUSIVE CAÇAMBA METÁLICA, COM DISTRIBUIDOR DE AGREGADOS ACOPLADO - IMPOSTOS E SEGUROS. AF_02/2017</v>
          </cell>
          <cell r="C2059" t="str">
            <v>H</v>
          </cell>
          <cell r="D2059">
            <v>5.3</v>
          </cell>
          <cell r="E2059" t="str">
            <v>Depreciação, Juros, Impostos e Seguros, Manutenção e Materiais na Operação dos Equipamentos</v>
          </cell>
          <cell r="F2059" t="str">
            <v>SINAPI Jun/26</v>
          </cell>
        </row>
        <row r="2060">
          <cell r="A2060">
            <v>96031</v>
          </cell>
          <cell r="B2060" t="str">
            <v>CAMINHÃO BASCULANTE 10 M3, TRUCADO, POTÊNCIA 230 CV, INCLUSIVE CAÇAMBA METÁLICA, COM DISTRIBUIDOR DE AGREGADOS ACOPLADO - JUROS. AF_02/2017</v>
          </cell>
          <cell r="C2060" t="str">
            <v>H</v>
          </cell>
          <cell r="D2060">
            <v>13.21</v>
          </cell>
          <cell r="E2060" t="str">
            <v>Depreciação, Juros, Impostos e Seguros, Manutenção e Materiais na Operação dos Equipamentos</v>
          </cell>
          <cell r="F2060" t="str">
            <v>SINAPI Jun/26</v>
          </cell>
        </row>
        <row r="2061">
          <cell r="A2061">
            <v>96033</v>
          </cell>
          <cell r="B2061" t="str">
            <v>CAMINHÃO BASCULANTE 10 M3, TRUCADO, POTÊNCIA 230 CV, INCLUSIVE CAÇAMBA METÁLICA, COM DISTRIBUIDOR DE AGREGADOS ACOPLADO - MANUTENÇÃO. AF_02/2017</v>
          </cell>
          <cell r="C2061" t="str">
            <v>H</v>
          </cell>
          <cell r="D2061">
            <v>60.92</v>
          </cell>
          <cell r="E2061" t="str">
            <v>Depreciação, Juros, Impostos e Seguros, Manutenção e Materiais na Operação dos Equipamentos</v>
          </cell>
          <cell r="F2061" t="str">
            <v>SINAPI Jun/26</v>
          </cell>
        </row>
        <row r="2062">
          <cell r="A2062">
            <v>96034</v>
          </cell>
          <cell r="B2062" t="str">
            <v>CAMINHÃO BASCULANTE 10 M3, TRUCADO, POTÊNCIA 230 CV, INCLUSIVE CAÇAMBA METÁLICA, COM DISTRIBUIDOR DE AGREGADOS ACOPLADO - MATERIAIS NA OPERAÇÃO. AF_02/2017</v>
          </cell>
          <cell r="C2062" t="str">
            <v>H</v>
          </cell>
          <cell r="D2062">
            <v>160.91999999999999</v>
          </cell>
          <cell r="E2062" t="str">
            <v>Depreciação, Juros, Impostos e Seguros, Manutenção e Materiais na Operação dos Equipamentos</v>
          </cell>
          <cell r="F2062" t="str">
            <v>SINAPI Jun/26</v>
          </cell>
        </row>
        <row r="2063">
          <cell r="A2063">
            <v>89870</v>
          </cell>
          <cell r="B2063" t="str">
            <v>CAMINHÃO BASCULANTE 14 M3, COM CAVALO MECÂNICO DE CAPACIDADE MÁXIMA DE TRAÇÃO COMBINADO DE 36000 KG, POTÊNCIA 286 CV, INCLUSIVE SEMIREBOQUE COM CAÇAMBA METÁLICA - DEPRECIAÇÃO. AF_12/2014</v>
          </cell>
          <cell r="C2063" t="str">
            <v>H</v>
          </cell>
          <cell r="D2063">
            <v>39.82</v>
          </cell>
          <cell r="E2063" t="str">
            <v>Depreciação, Juros, Impostos e Seguros, Manutenção e Materiais na Operação dos Equipamentos</v>
          </cell>
          <cell r="F2063" t="str">
            <v>SINAPI Jun/26</v>
          </cell>
        </row>
        <row r="2064">
          <cell r="A2064">
            <v>89872</v>
          </cell>
          <cell r="B2064" t="str">
            <v>CAMINHÃO BASCULANTE 14 M3, COM CAVALO MECÂNICO DE CAPACIDADE MÁXIMA DE TRAÇÃO COMBINADO DE 36000 KG, POTÊNCIA 286 CV, INCLUSIVE SEMIREBOQUE COM CAÇAMBA METÁLICA - IMPOSTOS E SEGUROS. AF_12/2014</v>
          </cell>
          <cell r="C2064" t="str">
            <v>H</v>
          </cell>
          <cell r="D2064">
            <v>5.64</v>
          </cell>
          <cell r="E2064" t="str">
            <v>Depreciação, Juros, Impostos e Seguros, Manutenção e Materiais na Operação dos Equipamentos</v>
          </cell>
          <cell r="F2064" t="str">
            <v>SINAPI Jun/26</v>
          </cell>
        </row>
        <row r="2065">
          <cell r="A2065">
            <v>89871</v>
          </cell>
          <cell r="B2065" t="str">
            <v>CAMINHÃO BASCULANTE 14 M3, COM CAVALO MECÂNICO DE CAPACIDADE MÁXIMA DE TRAÇÃO COMBINADO DE 36000 KG, POTÊNCIA 286 CV, INCLUSIVE SEMIREBOQUE COM CAÇAMBA METÁLICA - JUROS. AF_12/2014</v>
          </cell>
          <cell r="C2065" t="str">
            <v>H</v>
          </cell>
          <cell r="D2065">
            <v>13.97</v>
          </cell>
          <cell r="E2065" t="str">
            <v>Depreciação, Juros, Impostos e Seguros, Manutenção e Materiais na Operação dos Equipamentos</v>
          </cell>
          <cell r="F2065" t="str">
            <v>SINAPI Jun/26</v>
          </cell>
        </row>
        <row r="2066">
          <cell r="A2066">
            <v>89873</v>
          </cell>
          <cell r="B2066" t="str">
            <v>CAMINHÃO BASCULANTE 14 M3, COM CAVALO MECÂNICO DE CAPACIDADE MÁXIMA DE TRAÇÃO COMBINADO DE 36000 KG, POTÊNCIA 286 CV, INCLUSIVE SEMIREBOQUE COM CAÇAMBA METÁLICA - MANUTENÇÃO. AF_12/2014</v>
          </cell>
          <cell r="C2066" t="str">
            <v>H</v>
          </cell>
          <cell r="D2066">
            <v>68.03</v>
          </cell>
          <cell r="E2066" t="str">
            <v>Depreciação, Juros, Impostos e Seguros, Manutenção e Materiais na Operação dos Equipamentos</v>
          </cell>
          <cell r="F2066" t="str">
            <v>SINAPI Jun/26</v>
          </cell>
        </row>
        <row r="2067">
          <cell r="A2067">
            <v>89874</v>
          </cell>
          <cell r="B2067" t="str">
            <v>CAMINHÃO BASCULANTE 14 M3, COM CAVALO MECÂNICO DE CAPACIDADE MÁXIMA DE TRAÇÃO COMBINADO DE 36000 KG, POTÊNCIA 286 CV, INCLUSIVE SEMIREBOQUE COM CAÇAMBA METÁLICA - MATERIAIS NA OPERAÇÃO. AF_12/2014</v>
          </cell>
          <cell r="C2067" t="str">
            <v>H</v>
          </cell>
          <cell r="D2067">
            <v>200.1</v>
          </cell>
          <cell r="E2067" t="str">
            <v>Depreciação, Juros, Impostos e Seguros, Manutenção e Materiais na Operação dos Equipamentos</v>
          </cell>
          <cell r="F2067" t="str">
            <v>SINAPI Jun/26</v>
          </cell>
        </row>
        <row r="2068">
          <cell r="A2068">
            <v>89878</v>
          </cell>
          <cell r="B2068" t="str">
            <v>CAMINHÃO BASCULANTE 18 M3, COM CAVALO MECÂNICO DE CAPACIDADE MÁXIMA DE TRAÇÃO COMBINADO DE 45000 KG, POTÊNCIA 330 CV, INCLUSIVE SEMIREBOQUE COM CAÇAMBA METÁLICA - DEPRECIAÇÃO. AF_12/2014</v>
          </cell>
          <cell r="C2068" t="str">
            <v>H</v>
          </cell>
          <cell r="D2068">
            <v>42.65</v>
          </cell>
          <cell r="E2068" t="str">
            <v>Depreciação, Juros, Impostos e Seguros, Manutenção e Materiais na Operação dos Equipamentos</v>
          </cell>
          <cell r="F2068" t="str">
            <v>SINAPI Jun/26</v>
          </cell>
        </row>
        <row r="2069">
          <cell r="A2069">
            <v>89880</v>
          </cell>
          <cell r="B2069" t="str">
            <v>CAMINHÃO BASCULANTE 18 M3, COM CAVALO MECÂNICO DE CAPACIDADE MÁXIMA DE TRAÇÃO COMBINADO DE 45000 KG, POTÊNCIA 330 CV, INCLUSIVE SEMIREBOQUE COM CAÇAMBA METÁLICA - IMPOSTOS E SEGUROS. AF_12/2014</v>
          </cell>
          <cell r="C2069" t="str">
            <v>H</v>
          </cell>
          <cell r="D2069">
            <v>5.93</v>
          </cell>
          <cell r="E2069" t="str">
            <v>Depreciação, Juros, Impostos e Seguros, Manutenção e Materiais na Operação dos Equipamentos</v>
          </cell>
          <cell r="F2069" t="str">
            <v>SINAPI Jun/26</v>
          </cell>
        </row>
        <row r="2070">
          <cell r="A2070">
            <v>89879</v>
          </cell>
          <cell r="B2070" t="str">
            <v>CAMINHÃO BASCULANTE 18 M3, COM CAVALO MECÂNICO DE CAPACIDADE MÁXIMA DE TRAÇÃO COMBINADO DE 45000 KG, POTÊNCIA 330 CV, INCLUSIVE SEMIREBOQUE COM CAÇAMBA METÁLICA - JUROS. AF_12/2014</v>
          </cell>
          <cell r="C2070" t="str">
            <v>H</v>
          </cell>
          <cell r="D2070">
            <v>14.71</v>
          </cell>
          <cell r="E2070" t="str">
            <v>Depreciação, Juros, Impostos e Seguros, Manutenção e Materiais na Operação dos Equipamentos</v>
          </cell>
          <cell r="F2070" t="str">
            <v>SINAPI Jun/26</v>
          </cell>
        </row>
        <row r="2071">
          <cell r="A2071">
            <v>89881</v>
          </cell>
          <cell r="B2071" t="str">
            <v>CAMINHÃO BASCULANTE 18 M3, COM CAVALO MECÂNICO DE CAPACIDADE MÁXIMA DE TRAÇÃO COMBINADO DE 45000 KG, POTÊNCIA 330 CV, INCLUSIVE SEMIREBOQUE COM CAÇAMBA METÁLICA - MANUTENÇÃO. AF_12/2014</v>
          </cell>
          <cell r="C2071" t="str">
            <v>H</v>
          </cell>
          <cell r="D2071">
            <v>72.16</v>
          </cell>
          <cell r="E2071" t="str">
            <v>Depreciação, Juros, Impostos e Seguros, Manutenção e Materiais na Operação dos Equipamentos</v>
          </cell>
          <cell r="F2071" t="str">
            <v>SINAPI Jun/26</v>
          </cell>
        </row>
        <row r="2072">
          <cell r="A2072">
            <v>89882</v>
          </cell>
          <cell r="B2072" t="str">
            <v>CAMINHÃO BASCULANTE 18 M3, COM CAVALO MECÂNICO DE CAPACIDADE MÁXIMA DE TRAÇÃO COMBINADO DE 45000 KG, POTÊNCIA 330 CV, INCLUSIVE SEMIREBOQUE COM CAÇAMBA METÁLICA - MATERIAIS NA OPERAÇÃO. AF_12/2014</v>
          </cell>
          <cell r="C2072" t="str">
            <v>H</v>
          </cell>
          <cell r="D2072">
            <v>230.86</v>
          </cell>
          <cell r="E2072" t="str">
            <v>Depreciação, Juros, Impostos e Seguros, Manutenção e Materiais na Operação dos Equipamentos</v>
          </cell>
          <cell r="F2072" t="str">
            <v>SINAPI Jun/26</v>
          </cell>
        </row>
        <row r="2073">
          <cell r="A2073">
            <v>7058</v>
          </cell>
          <cell r="B2073" t="str">
            <v>CAMINHÃO BASCULANTE 6 M3 TOCO, PESO BRUTO TOTAL 16.000 KG, CARGA ÚTIL MÁXIMA 11.130 KG, DISTÂNCIA ENTRE EIXOS 5,36 M, POTÊNCIA 185 CV, INCLUSIVE CAÇAMBA METÁLICA - DEPRECIAÇÃO. AF_06/2014</v>
          </cell>
          <cell r="C2073" t="str">
            <v>H</v>
          </cell>
          <cell r="D2073">
            <v>23.92</v>
          </cell>
          <cell r="E2073" t="str">
            <v>Depreciação, Juros, Impostos e Seguros, Manutenção e Materiais na Operação dos Equipamentos</v>
          </cell>
          <cell r="F2073" t="str">
            <v>SINAPI Jun/26</v>
          </cell>
        </row>
        <row r="2074">
          <cell r="A2074">
            <v>91402</v>
          </cell>
          <cell r="B2074" t="str">
            <v>CAMINHÃO BASCULANTE 6 M3 TOCO, PESO BRUTO TOTAL 16.000 KG, CARGA ÚTIL MÁXIMA 11.130 KG, DISTÂNCIA ENTRE EIXOS 5,36 M, POTÊNCIA 185 CV, INCLUSIVE CAÇAMBA METÁLICA - IMPOSTOS E SEGUROS. AF_06/2014</v>
          </cell>
          <cell r="C2074" t="str">
            <v>H</v>
          </cell>
          <cell r="D2074">
            <v>3.73</v>
          </cell>
          <cell r="E2074" t="str">
            <v>Depreciação, Juros, Impostos e Seguros, Manutenção e Materiais na Operação dos Equipamentos</v>
          </cell>
          <cell r="F2074" t="str">
            <v>SINAPI Jun/26</v>
          </cell>
        </row>
        <row r="2075">
          <cell r="A2075">
            <v>7059</v>
          </cell>
          <cell r="B2075" t="str">
            <v>CAMINHÃO BASCULANTE 6 M3 TOCO, PESO BRUTO TOTAL 16.000 KG, CARGA ÚTIL MÁXIMA 11.130 KG, DISTÂNCIA ENTRE EIXOS 5,36 M, POTÊNCIA 185 CV, INCLUSIVE CAÇAMBA METÁLICA - JUROS. AF_06/2014</v>
          </cell>
          <cell r="C2075" t="str">
            <v>H</v>
          </cell>
          <cell r="D2075">
            <v>9.23</v>
          </cell>
          <cell r="E2075" t="str">
            <v>Depreciação, Juros, Impostos e Seguros, Manutenção e Materiais na Operação dos Equipamentos</v>
          </cell>
          <cell r="F2075" t="str">
            <v>SINAPI Jun/26</v>
          </cell>
        </row>
        <row r="2076">
          <cell r="A2076">
            <v>7060</v>
          </cell>
          <cell r="B2076" t="str">
            <v>CAMINHÃO BASCULANTE 6 M3 TOCO, PESO BRUTO TOTAL 16.000 KG, CARGA ÚTIL MÁXIMA 11.130 KG, DISTÂNCIA ENTRE EIXOS 5,36 M, POTÊNCIA 185 CV, INCLUSIVE CAÇAMBA METÁLICA - MANUTENÇÃO. AF_06/2014</v>
          </cell>
          <cell r="C2076" t="str">
            <v>H</v>
          </cell>
          <cell r="D2076">
            <v>43.17</v>
          </cell>
          <cell r="E2076" t="str">
            <v>Depreciação, Juros, Impostos e Seguros, Manutenção e Materiais na Operação dos Equipamentos</v>
          </cell>
          <cell r="F2076" t="str">
            <v>SINAPI Jun/26</v>
          </cell>
        </row>
        <row r="2077">
          <cell r="A2077">
            <v>7061</v>
          </cell>
          <cell r="B2077" t="str">
            <v>CAMINHÃO BASCULANTE 6 M3 TOCO, PESO BRUTO TOTAL 16.000 KG, CARGA ÚTIL MÁXIMA 11.130 KG, DISTÂNCIA ENTRE EIXOS 5,36 M, POTÊNCIA 185 CV, INCLUSIVE CAÇAMBA METÁLICA - MATERIAIS NA OPERAÇÃO. AF_06/2014</v>
          </cell>
          <cell r="C2077" t="str">
            <v>H</v>
          </cell>
          <cell r="D2077">
            <v>92.47</v>
          </cell>
          <cell r="E2077" t="str">
            <v>Depreciação, Juros, Impostos e Seguros, Manutenção e Materiais na Operação dos Equipamentos</v>
          </cell>
          <cell r="F2077" t="str">
            <v>SINAPI Jun/26</v>
          </cell>
        </row>
        <row r="2078">
          <cell r="A2078">
            <v>91367</v>
          </cell>
          <cell r="B2078" t="str">
            <v>CAMINHÃO BASCULANTE 6 M3, PESO BRUTO TOTAL 16.000 KG, CARGA ÚTIL MÁXIMA 13.071 KG, DISTÂNCIA ENTRE EIXOS 4,80 M, POTÊNCIA 230 CV INCLUSIVE CAÇAMBA METÁLICA - DEPRECIAÇÃO. AF_06/2014</v>
          </cell>
          <cell r="C2078" t="str">
            <v>H</v>
          </cell>
          <cell r="D2078">
            <v>23.11</v>
          </cell>
          <cell r="E2078" t="str">
            <v>Depreciação, Juros, Impostos e Seguros, Manutenção e Materiais na Operação dos Equipamentos</v>
          </cell>
          <cell r="F2078" t="str">
            <v>SINAPI Jun/26</v>
          </cell>
        </row>
        <row r="2079">
          <cell r="A2079">
            <v>91369</v>
          </cell>
          <cell r="B2079" t="str">
            <v>CAMINHÃO BASCULANTE 6 M3, PESO BRUTO TOTAL 16.000 KG, CARGA ÚTIL MÁXIMA 13.071 KG, DISTÂNCIA ENTRE EIXOS 4,80 M, POTÊNCIA 230 CV INCLUSIVE CAÇAMBA METÁLICA - IMPOSTOS E SEGUROS. AF_06/2014</v>
          </cell>
          <cell r="C2079" t="str">
            <v>H</v>
          </cell>
          <cell r="D2079">
            <v>3.59</v>
          </cell>
          <cell r="E2079" t="str">
            <v>Depreciação, Juros, Impostos e Seguros, Manutenção e Materiais na Operação dos Equipamentos</v>
          </cell>
          <cell r="F2079" t="str">
            <v>SINAPI Jun/26</v>
          </cell>
        </row>
        <row r="2080">
          <cell r="A2080">
            <v>91368</v>
          </cell>
          <cell r="B2080" t="str">
            <v>CAMINHÃO BASCULANTE 6 M3, PESO BRUTO TOTAL 16.000 KG, CARGA ÚTIL MÁXIMA 13.071 KG, DISTÂNCIA ENTRE EIXOS 4,80 M, POTÊNCIA 230 CV INCLUSIVE CAÇAMBA METÁLICA - JUROS. AF_06/2014</v>
          </cell>
          <cell r="C2080" t="str">
            <v>H</v>
          </cell>
          <cell r="D2080">
            <v>8.9</v>
          </cell>
          <cell r="E2080" t="str">
            <v>Depreciação, Juros, Impostos e Seguros, Manutenção e Materiais na Operação dos Equipamentos</v>
          </cell>
          <cell r="F2080" t="str">
            <v>SINAPI Jun/26</v>
          </cell>
        </row>
        <row r="2081">
          <cell r="A2081">
            <v>5695</v>
          </cell>
          <cell r="B2081" t="str">
            <v>CAMINHÃO BASCULANTE 6 M3, PESO BRUTO TOTAL 16.000 KG, CARGA ÚTIL MÁXIMA 13.071 KG, DISTÂNCIA ENTRE EIXOS 4,80 M, POTÊNCIA 230 CV INCLUSIVE CAÇAMBA METÁLICA - MANUTENÇÃO. AF_06/2014</v>
          </cell>
          <cell r="C2081" t="str">
            <v>H</v>
          </cell>
          <cell r="D2081">
            <v>41.72</v>
          </cell>
          <cell r="E2081" t="str">
            <v>Depreciação, Juros, Impostos e Seguros, Manutenção e Materiais na Operação dos Equipamentos</v>
          </cell>
          <cell r="F2081" t="str">
            <v>SINAPI Jun/26</v>
          </cell>
        </row>
        <row r="2082">
          <cell r="A2082">
            <v>53792</v>
          </cell>
          <cell r="B2082" t="str">
            <v>CAMINHÃO BASCULANTE 6 M3, PESO BRUTO TOTAL 16.000 KG, CARGA ÚTIL MÁXIMA 13.071 KG, DISTÂNCIA ENTRE EIXOS 4,80 M, POTÊNCIA 230 CV INCLUSIVE CAÇAMBA METÁLICA - MATERIAIS NA OPERAÇÃO. AF_06/2014</v>
          </cell>
          <cell r="C2082" t="str">
            <v>H</v>
          </cell>
          <cell r="D2082">
            <v>114.95</v>
          </cell>
          <cell r="E2082" t="str">
            <v>Depreciação, Juros, Impostos e Seguros, Manutenção e Materiais na Operação dos Equipamentos</v>
          </cell>
          <cell r="F2082" t="str">
            <v>SINAPI Jun/26</v>
          </cell>
        </row>
        <row r="2083">
          <cell r="A2083">
            <v>106347</v>
          </cell>
          <cell r="B2083" t="str">
            <v>CAMINHÃO BITRUCK TRAÇÃO 8X2, PBT 29.000 KG, PESO BRUTO TOTAL COMBINADO (PBTC) *36.000* KG, POTÊNCIA 321 CV, INCLUSIVE PLATAFORMA GUINCHO-SOCORRO, COMPRIMENTO ÚTIL 10 M, LARGURA 2,60 M COM GUINCHO DE ARRASTE BASCULANTE - DEPRECIAÇÃO. AF_11/2025</v>
          </cell>
          <cell r="C2083" t="str">
            <v>H</v>
          </cell>
          <cell r="D2083">
            <v>0</v>
          </cell>
          <cell r="E2083" t="str">
            <v>Depreciação, Juros, Impostos e Seguros, Manutenção e Materiais na Operação dos Equipamentos</v>
          </cell>
          <cell r="F2083" t="str">
            <v>SINAPI Jun/26</v>
          </cell>
        </row>
        <row r="2084">
          <cell r="A2084">
            <v>106350</v>
          </cell>
          <cell r="B2084" t="str">
            <v>CAMINHÃO BITRUCK TRAÇÃO 8X2, PBT 29.000 KG, PESO BRUTO TOTAL COMBINADO (PBTC) *36.000* KG, POTÊNCIA 321 CV, INCLUSIVE PLATAFORMA GUINCHO-SOCORRO, COMPRIMENTO ÚTIL 10 M, LARGURA 2,60 M COM GUINCHO DE ARRASTE BASCULANTE - IMPOSTOS E SEGUROS. AF_11/2025</v>
          </cell>
          <cell r="C2084" t="str">
            <v>H</v>
          </cell>
          <cell r="D2084">
            <v>0</v>
          </cell>
          <cell r="E2084" t="str">
            <v>Depreciação, Juros, Impostos e Seguros, Manutenção e Materiais na Operação dos Equipamentos</v>
          </cell>
          <cell r="F2084" t="str">
            <v>SINAPI Jun/26</v>
          </cell>
        </row>
        <row r="2085">
          <cell r="A2085">
            <v>106348</v>
          </cell>
          <cell r="B2085" t="str">
            <v>CAMINHÃO BITRUCK TRAÇÃO 8X2, PBT 29.000 KG, PESO BRUTO TOTAL COMBINADO (PBTC) *36.000* KG, POTÊNCIA 321 CV, INCLUSIVE PLATAFORMA GUINCHO-SOCORRO, COMPRIMENTO ÚTIL 10 M, LARGURA 2,60 M COM GUINCHO DE ARRASTE BASCULANTE - JUROS. AF_11/2025</v>
          </cell>
          <cell r="C2085" t="str">
            <v>H</v>
          </cell>
          <cell r="D2085">
            <v>0</v>
          </cell>
          <cell r="E2085" t="str">
            <v>Depreciação, Juros, Impostos e Seguros, Manutenção e Materiais na Operação dos Equipamentos</v>
          </cell>
          <cell r="F2085" t="str">
            <v>SINAPI Jun/26</v>
          </cell>
        </row>
        <row r="2086">
          <cell r="A2086">
            <v>106349</v>
          </cell>
          <cell r="B2086" t="str">
            <v>CAMINHÃO BITRUCK TRAÇÃO 8X2, PBT 29.000 KG, PESO BRUTO TOTAL COMBINADO (PBTC) *36.000* KG, POTÊNCIA 321 CV, INCLUSIVE PLATAFORMA GUINCHO-SOCORRO, COMPRIMENTO ÚTIL 10 M, LARGURA 2,60 M COM GUINCHO DE ARRASTE BASCULANTE - MANUTENÇÃO. AF_11/2025</v>
          </cell>
          <cell r="C2086" t="str">
            <v>H</v>
          </cell>
          <cell r="D2086">
            <v>0</v>
          </cell>
          <cell r="E2086" t="str">
            <v>Depreciação, Juros, Impostos e Seguros, Manutenção e Materiais na Operação dos Equipamentos</v>
          </cell>
          <cell r="F2086" t="str">
            <v>SINAPI Jun/26</v>
          </cell>
        </row>
        <row r="2087">
          <cell r="A2087">
            <v>106351</v>
          </cell>
          <cell r="B2087" t="str">
            <v>CAMINHÃO BITRUCK TRAÇÃO 8X2, PBT 29.000 KG, PESO BRUTO TOTAL COMBINADO (PBTC) *36.000* KG, POTÊNCIA 321 CV, INCLUSIVE PLATAFORMA GUINCHO-SOCORRO, COMPRIMENTO ÚTIL 10 M, LARGURA 2,60 M COM GUINCHO DE ARRASTE BASCULANTE - MATERIAIS NA OPERAÇÃO. AF_11/2025</v>
          </cell>
          <cell r="C2087" t="str">
            <v>H</v>
          </cell>
          <cell r="D2087">
            <v>224.61</v>
          </cell>
          <cell r="E2087" t="str">
            <v>Depreciação, Juros, Impostos e Seguros, Manutenção e Materiais na Operação dos Equipamentos</v>
          </cell>
          <cell r="F2087" t="str">
            <v>SINAPI Jun/26</v>
          </cell>
        </row>
        <row r="2088">
          <cell r="A2088">
            <v>106337</v>
          </cell>
          <cell r="B2088" t="str">
            <v>CAMINHÃO BITRUCK TRAÇÃO 8X2, PBT 29.000 KG, PESO BRUTO TOTAL COMBINADO (PBTC) *36.000* KG, POTÊNCIA 321 CV, INCLUSIVE PLATAFORMA SOBRE CHASSI, COMPRIMENTO ÚTIL 10 M, LARGURA 2,60 M COM GUINCHO DE ARRASTE E RAMPA COM ACIONAMENTO ELETRO-HIDRÁULICO - DEPRECIAÇÃO. AF_11/2025</v>
          </cell>
          <cell r="C2088" t="str">
            <v>H</v>
          </cell>
          <cell r="D2088">
            <v>0</v>
          </cell>
          <cell r="E2088" t="str">
            <v>Depreciação, Juros, Impostos e Seguros, Manutenção e Materiais na Operação dos Equipamentos</v>
          </cell>
          <cell r="F2088" t="str">
            <v>SINAPI Jun/26</v>
          </cell>
        </row>
        <row r="2089">
          <cell r="A2089">
            <v>106340</v>
          </cell>
          <cell r="B2089" t="str">
            <v>CAMINHÃO BITRUCK TRAÇÃO 8X2, PBT 29.000 KG, PESO BRUTO TOTAL COMBINADO (PBTC) *36.000* KG, POTÊNCIA 321 CV, INCLUSIVE PLATAFORMA SOBRE CHASSI, COMPRIMENTO ÚTIL 10 M, LARGURA 2,60 M COM GUINCHO DE ARRASTE E RAMPA COM ACIONAMENTO ELETRO-HIDRÁULICO - IMPOSTOS E SEGUROS. AF_11/2025</v>
          </cell>
          <cell r="C2089" t="str">
            <v>H</v>
          </cell>
          <cell r="D2089">
            <v>0</v>
          </cell>
          <cell r="E2089" t="str">
            <v>Depreciação, Juros, Impostos e Seguros, Manutenção e Materiais na Operação dos Equipamentos</v>
          </cell>
          <cell r="F2089" t="str">
            <v>SINAPI Jun/26</v>
          </cell>
        </row>
        <row r="2090">
          <cell r="A2090">
            <v>106338</v>
          </cell>
          <cell r="B2090" t="str">
            <v>CAMINHÃO BITRUCK TRAÇÃO 8X2, PBT 29.000 KG, PESO BRUTO TOTAL COMBINADO (PBTC) *36.000* KG, POTÊNCIA 321 CV, INCLUSIVE PLATAFORMA SOBRE CHASSI, COMPRIMENTO ÚTIL 10 M, LARGURA 2,60 M COM GUINCHO DE ARRASTE E RAMPA COM ACIONAMENTO ELETRO-HIDRÁULICO - JUROS. AF_11/2025</v>
          </cell>
          <cell r="C2090" t="str">
            <v>H</v>
          </cell>
          <cell r="D2090">
            <v>0</v>
          </cell>
          <cell r="E2090" t="str">
            <v>Depreciação, Juros, Impostos e Seguros, Manutenção e Materiais na Operação dos Equipamentos</v>
          </cell>
          <cell r="F2090" t="str">
            <v>SINAPI Jun/26</v>
          </cell>
        </row>
        <row r="2091">
          <cell r="A2091">
            <v>106339</v>
          </cell>
          <cell r="B2091" t="str">
            <v>CAMINHÃO BITRUCK TRAÇÃO 8X2, PBT 29.000 KG, PESO BRUTO TOTAL COMBINADO (PBTC) *36.000* KG, POTÊNCIA 321 CV, INCLUSIVE PLATAFORMA SOBRE CHASSI, COMPRIMENTO ÚTIL 10 M, LARGURA 2,60 M COM GUINCHO DE ARRASTE E RAMPA COM ACIONAMENTO ELETRO-HIDRÁULICO - MANUTENÇÃO. AF_11/2025</v>
          </cell>
          <cell r="C2091" t="str">
            <v>H</v>
          </cell>
          <cell r="D2091">
            <v>0</v>
          </cell>
          <cell r="E2091" t="str">
            <v>Depreciação, Juros, Impostos e Seguros, Manutenção e Materiais na Operação dos Equipamentos</v>
          </cell>
          <cell r="F2091" t="str">
            <v>SINAPI Jun/26</v>
          </cell>
        </row>
        <row r="2092">
          <cell r="A2092">
            <v>106341</v>
          </cell>
          <cell r="B2092" t="str">
            <v>CAMINHÃO BITRUCK TRAÇÃO 8X2, PBT 29.000 KG, PESO BRUTO TOTAL COMBINADO (PBTC) *36.000* KG, POTÊNCIA 321 CV, INCLUSIVE PLATAFORMA SOBRE CHASSI, COMPRIMENTO ÚTIL 10 M, LARGURA 2,60 M COM GUINCHO DE ARRASTE E RAMPA COM ACIONAMENTO ELETRO-HIDRÁULICO - MATERIAIS NA OPERAÇÃO. AF_11/2025</v>
          </cell>
          <cell r="C2092" t="str">
            <v>H</v>
          </cell>
          <cell r="D2092">
            <v>304.8</v>
          </cell>
          <cell r="E2092" t="str">
            <v>Depreciação, Juros, Impostos e Seguros, Manutenção e Materiais na Operação dos Equipamentos</v>
          </cell>
          <cell r="F2092" t="str">
            <v>SINAPI Jun/26</v>
          </cell>
        </row>
        <row r="2093">
          <cell r="A2093">
            <v>92237</v>
          </cell>
          <cell r="B2093" t="str">
            <v>CAMINHÃO DE TRANSPORTE DE MATERIAL ASFÁLTICO 20.000 L, COM CAVALO MECÂNICO DE CAPACIDADE MÁXIMA DE TRAÇÃO COMBINADO DE 45.000 KG, POTÊNCIA 330 CV, INCLUSIVE TANQUE DE ASFALTO COM MAÇARICO - DEPRECIAÇÃO. AF_12/2015</v>
          </cell>
          <cell r="C2093" t="str">
            <v>H</v>
          </cell>
          <cell r="D2093">
            <v>29.95</v>
          </cell>
          <cell r="E2093" t="str">
            <v>Depreciação, Juros, Impostos e Seguros, Manutenção e Materiais na Operação dos Equipamentos</v>
          </cell>
          <cell r="F2093" t="str">
            <v>SINAPI Jun/26</v>
          </cell>
        </row>
        <row r="2094">
          <cell r="A2094">
            <v>92239</v>
          </cell>
          <cell r="B2094" t="str">
            <v>CAMINHÃO DE TRANSPORTE DE MATERIAL ASFÁLTICO 20.000 L, COM CAVALO MECÂNICO DE CAPACIDADE MÁXIMA DE TRAÇÃO COMBINADO DE 45.000 KG, POTÊNCIA 330 CV, INCLUSIVE TANQUE DE ASFALTO COM MAÇARICO - IMPOSTOS E SEGUROS. AF_12/2015</v>
          </cell>
          <cell r="C2094" t="str">
            <v>H</v>
          </cell>
          <cell r="D2094">
            <v>4.8600000000000003</v>
          </cell>
          <cell r="E2094" t="str">
            <v>Depreciação, Juros, Impostos e Seguros, Manutenção e Materiais na Operação dos Equipamentos</v>
          </cell>
          <cell r="F2094" t="str">
            <v>SINAPI Jun/26</v>
          </cell>
        </row>
        <row r="2095">
          <cell r="A2095">
            <v>92238</v>
          </cell>
          <cell r="B2095" t="str">
            <v>CAMINHÃO DE TRANSPORTE DE MATERIAL ASFÁLTICO 20.000 L, COM CAVALO MECÂNICO DE CAPACIDADE MÁXIMA DE TRAÇÃO COMBINADO DE 45.000 KG, POTÊNCIA 330 CV, INCLUSIVE TANQUE DE ASFALTO COM MAÇARICO - JUROS. AF_12/2015</v>
          </cell>
          <cell r="C2095" t="str">
            <v>H</v>
          </cell>
          <cell r="D2095">
            <v>12.04</v>
          </cell>
          <cell r="E2095" t="str">
            <v>Depreciação, Juros, Impostos e Seguros, Manutenção e Materiais na Operação dos Equipamentos</v>
          </cell>
          <cell r="F2095" t="str">
            <v>SINAPI Jun/26</v>
          </cell>
        </row>
        <row r="2096">
          <cell r="A2096">
            <v>92240</v>
          </cell>
          <cell r="B2096" t="str">
            <v>CAMINHÃO DE TRANSPORTE DE MATERIAL ASFÁLTICO 20.000 L, COM CAVALO MECÂNICO DE CAPACIDADE MÁXIMA DE TRAÇÃO COMBINADO DE 45.000 KG, POTÊNCIA 330 CV, INCLUSIVE TANQUE DE ASFALTO COM MAÇARICO - MANUTENÇÃO. AF_12/2015</v>
          </cell>
          <cell r="C2096" t="str">
            <v>H</v>
          </cell>
          <cell r="D2096">
            <v>53.6</v>
          </cell>
          <cell r="E2096" t="str">
            <v>Depreciação, Juros, Impostos e Seguros, Manutenção e Materiais na Operação dos Equipamentos</v>
          </cell>
          <cell r="F2096" t="str">
            <v>SINAPI Jun/26</v>
          </cell>
        </row>
        <row r="2097">
          <cell r="A2097">
            <v>92241</v>
          </cell>
          <cell r="B2097" t="str">
            <v>CAMINHÃO DE TRANSPORTE DE MATERIAL ASFÁLTICO 20.000 L, COM CAVALO MECÂNICO DE CAPACIDADE MÁXIMA DE TRAÇÃO COMBINADO DE 45.000 KG, POTÊNCIA 330 CV, INCLUSIVE TANQUE DE ASFALTO COM MAÇARICO - MATERIAIS NA OPERAÇÃO. AF_12/2015</v>
          </cell>
          <cell r="C2097" t="str">
            <v>H</v>
          </cell>
          <cell r="D2097">
            <v>313.35000000000002</v>
          </cell>
          <cell r="E2097" t="str">
            <v>Depreciação, Juros, Impostos e Seguros, Manutenção e Materiais na Operação dos Equipamentos</v>
          </cell>
          <cell r="F2097" t="str">
            <v>SINAPI Jun/26</v>
          </cell>
        </row>
        <row r="2098">
          <cell r="A2098">
            <v>91640</v>
          </cell>
          <cell r="B2098" t="str">
            <v>CAMINHÃO DE TRANSPORTE DE MATERIAL ASFÁLTICO 30.000 L, COM CAVALO MECÂNICO DE CAPACIDADE MÁXIMA DE TRAÇÃO COMBINADO DE 66.000 KG, POTÊNCIA 360 CV, INCLUSIVE TANQUE DE ASFALTO COM SERPENTINA - DEPRECIAÇÃO. AF_08/2015</v>
          </cell>
          <cell r="C2098" t="str">
            <v>H</v>
          </cell>
          <cell r="D2098">
            <v>41.08</v>
          </cell>
          <cell r="E2098" t="str">
            <v>Depreciação, Juros, Impostos e Seguros, Manutenção e Materiais na Operação dos Equipamentos</v>
          </cell>
          <cell r="F2098" t="str">
            <v>SINAPI Jun/26</v>
          </cell>
        </row>
        <row r="2099">
          <cell r="A2099">
            <v>91642</v>
          </cell>
          <cell r="B2099" t="str">
            <v>CAMINHÃO DE TRANSPORTE DE MATERIAL ASFÁLTICO 30.000 L, COM CAVALO MECÂNICO DE CAPACIDADE MÁXIMA DE TRAÇÃO COMBINADO DE 66.000 KG, POTÊNCIA 360 CV, INCLUSIVE TANQUE DE ASFALTO COM SERPENTINA - IMPOSTOS E SEGUROS. AF_08/2015</v>
          </cell>
          <cell r="C2099" t="str">
            <v>H</v>
          </cell>
          <cell r="D2099">
            <v>6.69</v>
          </cell>
          <cell r="E2099" t="str">
            <v>Depreciação, Juros, Impostos e Seguros, Manutenção e Materiais na Operação dos Equipamentos</v>
          </cell>
          <cell r="F2099" t="str">
            <v>SINAPI Jun/26</v>
          </cell>
        </row>
        <row r="2100">
          <cell r="A2100">
            <v>91641</v>
          </cell>
          <cell r="B2100" t="str">
            <v>CAMINHÃO DE TRANSPORTE DE MATERIAL ASFÁLTICO 30.000 L, COM CAVALO MECÂNICO DE CAPACIDADE MÁXIMA DE TRAÇÃO COMBINADO DE 66.000 KG, POTÊNCIA 360 CV, INCLUSIVE TANQUE DE ASFALTO COM SERPENTINA - JUROS. AF_08/2015</v>
          </cell>
          <cell r="C2100" t="str">
            <v>H</v>
          </cell>
          <cell r="D2100">
            <v>16.559999999999999</v>
          </cell>
          <cell r="E2100" t="str">
            <v>Depreciação, Juros, Impostos e Seguros, Manutenção e Materiais na Operação dos Equipamentos</v>
          </cell>
          <cell r="F2100" t="str">
            <v>SINAPI Jun/26</v>
          </cell>
        </row>
        <row r="2101">
          <cell r="A2101">
            <v>91643</v>
          </cell>
          <cell r="B2101" t="str">
            <v>CAMINHÃO DE TRANSPORTE DE MATERIAL ASFÁLTICO 30.000 L, COM CAVALO MECÂNICO DE CAPACIDADE MÁXIMA DE TRAÇÃO COMBINADO DE 66.000 KG, POTÊNCIA 360 CV, INCLUSIVE TANQUE DE ASFALTO COM SERPENTINA - MANUTENÇÃO. AF_08/2015</v>
          </cell>
          <cell r="C2101" t="str">
            <v>H</v>
          </cell>
          <cell r="D2101">
            <v>73.88</v>
          </cell>
          <cell r="E2101" t="str">
            <v>Depreciação, Juros, Impostos e Seguros, Manutenção e Materiais na Operação dos Equipamentos</v>
          </cell>
          <cell r="F2101" t="str">
            <v>SINAPI Jun/26</v>
          </cell>
        </row>
        <row r="2102">
          <cell r="A2102">
            <v>91644</v>
          </cell>
          <cell r="B2102" t="str">
            <v>CAMINHÃO DE TRANSPORTE DE MATERIAL ASFÁLTICO 30.000 L, COM CAVALO MECÂNICO DE CAPACIDADE MÁXIMA DE TRAÇÃO COMBINADO DE 66.000 KG, POTÊNCIA 360 CV, INCLUSIVE TANQUE DE ASFALTO COM SERPENTINA - MATERIAIS NA OPERAÇÃO. AF_08/2015</v>
          </cell>
          <cell r="C2102" t="str">
            <v>H</v>
          </cell>
          <cell r="D2102">
            <v>341.8</v>
          </cell>
          <cell r="E2102" t="str">
            <v>Depreciação, Juros, Impostos e Seguros, Manutenção e Materiais na Operação dos Equipamentos</v>
          </cell>
          <cell r="F2102" t="str">
            <v>SINAPI Jun/26</v>
          </cell>
        </row>
        <row r="2103">
          <cell r="A2103">
            <v>92105</v>
          </cell>
          <cell r="B2103" t="str">
            <v>CAMINHÃO PARA EQUIPAMENTO DE LIMPEZA A SUCÇÃO COM CAMINHÃO TRUCADO DE PESO BRUTO TOTAL 23000 KG, CARGA ÚTIL MÁX. 15935 KG, DISTÂNCIA ENTRE EIXOS 4,80 M, POTÊNCIA 230 CV, INCLUSIVE LIMPADORA A SUCÇÃO, TANQUE 12000 L - MATERIAIS NA OPERAÇÃO. AF_05/2023</v>
          </cell>
          <cell r="C2103" t="str">
            <v>H</v>
          </cell>
          <cell r="D2103">
            <v>218.36</v>
          </cell>
          <cell r="E2103" t="str">
            <v>Depreciação, Juros, Impostos e Seguros, Manutenção e Materiais na Operação dos Equipamentos</v>
          </cell>
          <cell r="F2103" t="str">
            <v>SINAPI Jun/26</v>
          </cell>
        </row>
        <row r="2104">
          <cell r="A2104">
            <v>92101</v>
          </cell>
          <cell r="B2104" t="str">
            <v>CAMINHÃO PARA EQUIPAMENTO DE LIMPEZA A SUCÇÃO COM CAMINHÃO TRUCADO DE PESO BRUTO TOTAL 23000 KG, CARGA ÚTIL MÁXIMA 15935 KG, DISTÂNCIA ENTRE EIXOS 4,80 M, POTÊNCIA 230 CV, INCLUSIVE LIMPADORA A SUCÇÃO, TANQUE 12000 L - DEPRECIAÇÃO. AF_05/2023</v>
          </cell>
          <cell r="C2104" t="str">
            <v>H</v>
          </cell>
          <cell r="D2104">
            <v>47.45</v>
          </cell>
          <cell r="E2104" t="str">
            <v>Depreciação, Juros, Impostos e Seguros, Manutenção e Materiais na Operação dos Equipamentos</v>
          </cell>
          <cell r="F2104" t="str">
            <v>SINAPI Jun/26</v>
          </cell>
        </row>
        <row r="2105">
          <cell r="A2105">
            <v>92103</v>
          </cell>
          <cell r="B2105" t="str">
            <v>CAMINHÃO PARA EQUIPAMENTO DE LIMPEZA A SUCÇÃO COM CAMINHÃO TRUCADO DE PESO BRUTO TOTAL 23000 KG, CARGA ÚTIL MÁXIMA 15935 KG, DISTÂNCIA ENTRE EIXOS 4,80 M, POTÊNCIA 230 CV, INCLUSIVE LIMPADORA A SUCÇÃO, TANQUE 12000 L - IMPOSTOS E SEGUROS. AF_05/2023</v>
          </cell>
          <cell r="C2105" t="str">
            <v>H</v>
          </cell>
          <cell r="D2105">
            <v>6</v>
          </cell>
          <cell r="E2105" t="str">
            <v>Depreciação, Juros, Impostos e Seguros, Manutenção e Materiais na Operação dos Equipamentos</v>
          </cell>
          <cell r="F2105" t="str">
            <v>SINAPI Jun/26</v>
          </cell>
        </row>
        <row r="2106">
          <cell r="A2106">
            <v>92102</v>
          </cell>
          <cell r="B2106" t="str">
            <v>CAMINHÃO PARA EQUIPAMENTO DE LIMPEZA A SUCÇÃO COM CAMINHÃO TRUCADO DE PESO BRUTO TOTAL 23000 KG, CARGA ÚTIL MÁXIMA 15935 KG, DISTÂNCIA ENTRE EIXOS 4,80 M, POTÊNCIA 230 CV, INCLUSIVE LIMPADORA A SUCÇÃO, TANQUE 12000 L - JUROS. AF_05/2023</v>
          </cell>
          <cell r="C2106" t="str">
            <v>H</v>
          </cell>
          <cell r="D2106">
            <v>14.83</v>
          </cell>
          <cell r="E2106" t="str">
            <v>Depreciação, Juros, Impostos e Seguros, Manutenção e Materiais na Operação dos Equipamentos</v>
          </cell>
          <cell r="F2106" t="str">
            <v>SINAPI Jun/26</v>
          </cell>
        </row>
        <row r="2107">
          <cell r="A2107">
            <v>92104</v>
          </cell>
          <cell r="B2107" t="str">
            <v>CAMINHÃO PARA EQUIPAMENTO DE LIMPEZA A SUCÇÃO COM CAMINHÃO TRUCADO DE PESO BRUTO TOTAL 23000 KG, CARGA ÚTIL MÁXIMA 15935 KG, DISTÂNCIA ENTRE EIXOS 4,80 M, POTÊNCIA 230 CV, INCLUSIVE LIMPADORA A SUCÇÃO, TANQUE 12000 L - MANUTENÇÃO. AF_05/2023</v>
          </cell>
          <cell r="C2107" t="str">
            <v>H</v>
          </cell>
          <cell r="D2107">
            <v>74.77</v>
          </cell>
          <cell r="E2107" t="str">
            <v>Depreciação, Juros, Impostos e Seguros, Manutenção e Materiais na Operação dos Equipamentos</v>
          </cell>
          <cell r="F2107" t="str">
            <v>SINAPI Jun/26</v>
          </cell>
        </row>
        <row r="2108">
          <cell r="A2108">
            <v>91396</v>
          </cell>
          <cell r="B2108" t="str">
            <v>CAMINHÃO PIPA 10.000 L TRUCADO, PESO BRUTO TOTAL 23.000 KG, CARGA ÚTIL MÁXIMA 15.935 KG, DISTÂNCIA ENTRE EIXOS 4,8 M, POTÊNCIA 230 CV, INCLUSIVE TANQUE DE AÇO PARA TRANSPORTE DE ÁGUA - DEPRECIAÇÃO. AF_06/2014</v>
          </cell>
          <cell r="C2108" t="str">
            <v>H</v>
          </cell>
          <cell r="D2108">
            <v>30.62</v>
          </cell>
          <cell r="E2108" t="str">
            <v>Depreciação, Juros, Impostos e Seguros, Manutenção e Materiais na Operação dos Equipamentos</v>
          </cell>
          <cell r="F2108" t="str">
            <v>SINAPI Jun/26</v>
          </cell>
        </row>
        <row r="2109">
          <cell r="A2109">
            <v>91398</v>
          </cell>
          <cell r="B2109" t="str">
            <v>CAMINHÃO PIPA 10.000 L TRUCADO, PESO BRUTO TOTAL 23.000 KG, CARGA ÚTIL MÁXIMA 15.935 KG, DISTÂNCIA ENTRE EIXOS 4,8 M, POTÊNCIA 230 CV, INCLUSIVE TANQUE DE AÇO PARA TRANSPORTE DE ÁGUA - IMPOSTOS E SEGUROS. AF_06/2014</v>
          </cell>
          <cell r="C2109" t="str">
            <v>H</v>
          </cell>
          <cell r="D2109">
            <v>4.7699999999999996</v>
          </cell>
          <cell r="E2109" t="str">
            <v>Depreciação, Juros, Impostos e Seguros, Manutenção e Materiais na Operação dos Equipamentos</v>
          </cell>
          <cell r="F2109" t="str">
            <v>SINAPI Jun/26</v>
          </cell>
        </row>
        <row r="2110">
          <cell r="A2110">
            <v>91397</v>
          </cell>
          <cell r="B2110" t="str">
            <v>CAMINHÃO PIPA 10.000 L TRUCADO, PESO BRUTO TOTAL 23.000 KG, CARGA ÚTIL MÁXIMA 15.935 KG, DISTÂNCIA ENTRE EIXOS 4,8 M, POTÊNCIA 230 CV, INCLUSIVE TANQUE DE AÇO PARA TRANSPORTE DE ÁGUA - JUROS. AF_06/2014</v>
          </cell>
          <cell r="C2110" t="str">
            <v>H</v>
          </cell>
          <cell r="D2110">
            <v>11.83</v>
          </cell>
          <cell r="E2110" t="str">
            <v>Depreciação, Juros, Impostos e Seguros, Manutenção e Materiais na Operação dos Equipamentos</v>
          </cell>
          <cell r="F2110" t="str">
            <v>SINAPI Jun/26</v>
          </cell>
        </row>
        <row r="2111">
          <cell r="A2111">
            <v>5763</v>
          </cell>
          <cell r="B2111" t="str">
            <v>CAMINHÃO PIPA 10.000 L TRUCADO, PESO BRUTO TOTAL 23.000 KG, CARGA ÚTIL MÁXIMA 15.935 KG, DISTÂNCIA ENTRE EIXOS 4,8 M, POTÊNCIA 230 CV, INCLUSIVE TANQUE DE AÇO PARA TRANSPORTE DE ÁGUA - MANUTENÇÃO. AF_06/2014</v>
          </cell>
          <cell r="C2111" t="str">
            <v>H</v>
          </cell>
          <cell r="D2111">
            <v>54.26</v>
          </cell>
          <cell r="E2111" t="str">
            <v>Depreciação, Juros, Impostos e Seguros, Manutenção e Materiais na Operação dos Equipamentos</v>
          </cell>
          <cell r="F2111" t="str">
            <v>SINAPI Jun/26</v>
          </cell>
        </row>
        <row r="2112">
          <cell r="A2112">
            <v>53831</v>
          </cell>
          <cell r="B2112" t="str">
            <v>CAMINHÃO PIPA 10.000 L TRUCADO, PESO BRUTO TOTAL 23.000 KG, CARGA ÚTIL MÁXIMA 15.935 KG, DISTÂNCIA ENTRE EIXOS 4,8 M, POTÊNCIA 230 CV, INCLUSIVE TANQUE DE AÇO PARA TRANSPORTE DE ÁGUA - MATERIAIS NA OPERAÇÃO. AF_06/2014</v>
          </cell>
          <cell r="C2112" t="str">
            <v>H</v>
          </cell>
          <cell r="D2112">
            <v>218.36</v>
          </cell>
          <cell r="E2112" t="str">
            <v>Depreciação, Juros, Impostos e Seguros, Manutenção e Materiais na Operação dos Equipamentos</v>
          </cell>
          <cell r="F2112" t="str">
            <v>SINAPI Jun/26</v>
          </cell>
        </row>
        <row r="2113">
          <cell r="A2113">
            <v>106222</v>
          </cell>
          <cell r="B2113" t="str">
            <v>CAMINHÃO PIPA 14.000 L TRUCADO, PESO BRUTO TOTAL 23.000 KG, CARGA ÚTIL MÁXIMA 16.540 KG, DISTÂNCIA ENTRE EIXOS 4,8 M, POTÊNCIA 256 CV, INCLUSIVE TANQUE DE AÇO PARA TRANSPORTE DE ÁGUA - DEPRECIAÇÃO. AF_10/2025</v>
          </cell>
          <cell r="C2113" t="str">
            <v>H</v>
          </cell>
          <cell r="D2113">
            <v>30.48</v>
          </cell>
          <cell r="E2113" t="str">
            <v>Depreciação, Juros, Impostos e Seguros, Manutenção e Materiais na Operação dos Equipamentos</v>
          </cell>
          <cell r="F2113" t="str">
            <v>SINAPI Jun/26</v>
          </cell>
        </row>
        <row r="2114">
          <cell r="A2114">
            <v>106225</v>
          </cell>
          <cell r="B2114" t="str">
            <v>CAMINHÃO PIPA 14.000 L TRUCADO, PESO BRUTO TOTAL 23.000 KG, CARGA ÚTIL MÁXIMA 16.540 KG, DISTÂNCIA ENTRE EIXOS 4,8 M, POTÊNCIA 256 CV, INCLUSIVE TANQUE DE AÇO PARA TRANSPORTE DE ÁGUA - IMPOSTOS E SEGUROS. AF_10/2025</v>
          </cell>
          <cell r="C2114" t="str">
            <v>H</v>
          </cell>
          <cell r="D2114">
            <v>4.6900000000000004</v>
          </cell>
          <cell r="E2114" t="str">
            <v>Depreciação, Juros, Impostos e Seguros, Manutenção e Materiais na Operação dos Equipamentos</v>
          </cell>
          <cell r="F2114" t="str">
            <v>SINAPI Jun/26</v>
          </cell>
        </row>
        <row r="2115">
          <cell r="A2115">
            <v>106223</v>
          </cell>
          <cell r="B2115" t="str">
            <v>CAMINHÃO PIPA 14.000 L TRUCADO, PESO BRUTO TOTAL 23.000 KG, CARGA ÚTIL MÁXIMA 16.540 KG, DISTÂNCIA ENTRE EIXOS 4,8 M, POTÊNCIA 256 CV, INCLUSIVE TANQUE DE AÇO PARA TRANSPORTE DE ÁGUA - JUROS. AF_10/2025</v>
          </cell>
          <cell r="C2115" t="str">
            <v>H</v>
          </cell>
          <cell r="D2115">
            <v>11.59</v>
          </cell>
          <cell r="E2115" t="str">
            <v>Depreciação, Juros, Impostos e Seguros, Manutenção e Materiais na Operação dos Equipamentos</v>
          </cell>
          <cell r="F2115" t="str">
            <v>SINAPI Jun/26</v>
          </cell>
        </row>
        <row r="2116">
          <cell r="A2116">
            <v>106224</v>
          </cell>
          <cell r="B2116" t="str">
            <v>CAMINHÃO PIPA 14.000 L TRUCADO, PESO BRUTO TOTAL 23.000 KG, CARGA ÚTIL MÁXIMA 16.540 KG, DISTÂNCIA ENTRE EIXOS 4,8 M, POTÊNCIA 256 CV, INCLUSIVE TANQUE DE AÇO PARA TRANSPORTE DE ÁGUA - MANUTENÇÃO. AF_10/2025</v>
          </cell>
          <cell r="C2116" t="str">
            <v>H</v>
          </cell>
          <cell r="D2116">
            <v>53.25</v>
          </cell>
          <cell r="E2116" t="str">
            <v>Depreciação, Juros, Impostos e Seguros, Manutenção e Materiais na Operação dos Equipamentos</v>
          </cell>
          <cell r="F2116" t="str">
            <v>SINAPI Jun/26</v>
          </cell>
        </row>
        <row r="2117">
          <cell r="A2117">
            <v>106226</v>
          </cell>
          <cell r="B2117" t="str">
            <v>CAMINHÃO PIPA 14.000 L TRUCADO, PESO BRUTO TOTAL 23.000 KG, CARGA ÚTIL MÁXIMA 16.540 KG, DISTÂNCIA ENTRE EIXOS 4,8 M, POTÊNCIA 256 CV, INCLUSIVE TANQUE DE AÇO PARA TRANSPORTE DE ÁGUA - MATERIAIS NA OPERAÇÃO. AF_10/2025</v>
          </cell>
          <cell r="C2117" t="str">
            <v>H</v>
          </cell>
          <cell r="D2117">
            <v>179.12</v>
          </cell>
          <cell r="E2117" t="str">
            <v>Depreciação, Juros, Impostos e Seguros, Manutenção e Materiais na Operação dos Equipamentos</v>
          </cell>
          <cell r="F2117" t="str">
            <v>SINAPI Jun/26</v>
          </cell>
        </row>
        <row r="2118">
          <cell r="A2118">
            <v>91359</v>
          </cell>
          <cell r="B2118" t="str">
            <v>CAMINHÃO PIPA 6.000 L, PESO BRUTO TOTAL 13.000 KG, DISTÂNCIA ENTRE EIXOS 4,80 M, POTÊNCIA 189 CV INCLUSIVE TANQUE DE AÇO PARA TRANSPORTE DE ÁGUA, CAPACIDADE 6 M3 - DEPRECIAÇÃO. AF_06/2014</v>
          </cell>
          <cell r="C2118" t="str">
            <v>H</v>
          </cell>
          <cell r="D2118">
            <v>22.08</v>
          </cell>
          <cell r="E2118" t="str">
            <v>Depreciação, Juros, Impostos e Seguros, Manutenção e Materiais na Operação dos Equipamentos</v>
          </cell>
          <cell r="F2118" t="str">
            <v>SINAPI Jun/26</v>
          </cell>
        </row>
        <row r="2119">
          <cell r="A2119">
            <v>91361</v>
          </cell>
          <cell r="B2119" t="str">
            <v>CAMINHÃO PIPA 6.000 L, PESO BRUTO TOTAL 13.000 KG, DISTÂNCIA ENTRE EIXOS 4,80 M, POTÊNCIA 189 CV INCLUSIVE TANQUE DE AÇO PARA TRANSPORTE DE ÁGUA, CAPACIDADE 6 M3 - IMPOSTOS E SEGUROS. AF_06/2014</v>
          </cell>
          <cell r="C2119" t="str">
            <v>H</v>
          </cell>
          <cell r="D2119">
            <v>3.41</v>
          </cell>
          <cell r="E2119" t="str">
            <v>Depreciação, Juros, Impostos e Seguros, Manutenção e Materiais na Operação dos Equipamentos</v>
          </cell>
          <cell r="F2119" t="str">
            <v>SINAPI Jun/26</v>
          </cell>
        </row>
        <row r="2120">
          <cell r="A2120">
            <v>91360</v>
          </cell>
          <cell r="B2120" t="str">
            <v>CAMINHÃO PIPA 6.000 L, PESO BRUTO TOTAL 13.000 KG, DISTÂNCIA ENTRE EIXOS 4,80 M, POTÊNCIA 189 CV INCLUSIVE TANQUE DE AÇO PARA TRANSPORTE DE ÁGUA, CAPACIDADE 6 M3 - JUROS. AF_06/2014</v>
          </cell>
          <cell r="C2120" t="str">
            <v>H</v>
          </cell>
          <cell r="D2120">
            <v>8.44</v>
          </cell>
          <cell r="E2120" t="str">
            <v>Depreciação, Juros, Impostos e Seguros, Manutenção e Materiais na Operação dos Equipamentos</v>
          </cell>
          <cell r="F2120" t="str">
            <v>SINAPI Jun/26</v>
          </cell>
        </row>
        <row r="2121">
          <cell r="A2121">
            <v>53882</v>
          </cell>
          <cell r="B2121" t="str">
            <v>CAMINHÃO PIPA 6.000 L, PESO BRUTO TOTAL 13.000 KG, DISTÂNCIA ENTRE EIXOS 4,80 M, POTÊNCIA 189 CV INCLUSIVE TANQUE DE AÇO PARA TRANSPORTE DE ÁGUA, CAPACIDADE 6 M3 - MANUTENÇÃO. AF_06/2014</v>
          </cell>
          <cell r="C2121" t="str">
            <v>H</v>
          </cell>
          <cell r="D2121">
            <v>38.770000000000003</v>
          </cell>
          <cell r="E2121" t="str">
            <v>Depreciação, Juros, Impostos e Seguros, Manutenção e Materiais na Operação dos Equipamentos</v>
          </cell>
          <cell r="F2121" t="str">
            <v>SINAPI Jun/26</v>
          </cell>
        </row>
        <row r="2122">
          <cell r="A2122">
            <v>5747</v>
          </cell>
          <cell r="B2122" t="str">
            <v>CAMINHÃO PIPA 6.000 L, PESO BRUTO TOTAL 13.000 KG, DISTÂNCIA ENTRE EIXOS 4,80 M, POTÊNCIA 189 CV INCLUSIVE TANQUE DE AÇO PARA TRANSPORTE DE ÁGUA, CAPACIDADE 6 M3 - MATERIAIS NA OPERAÇÃO. AF_06/2014</v>
          </cell>
          <cell r="C2122" t="str">
            <v>H</v>
          </cell>
          <cell r="D2122">
            <v>179.45</v>
          </cell>
          <cell r="E2122" t="str">
            <v>Depreciação, Juros, Impostos e Seguros, Manutenção e Materiais na Operação dos Equipamentos</v>
          </cell>
          <cell r="F2122" t="str">
            <v>SINAPI Jun/26</v>
          </cell>
        </row>
        <row r="2123">
          <cell r="A2123">
            <v>104699</v>
          </cell>
          <cell r="B2123" t="str">
            <v>CAMINHÃO TANQUE PARA HIDROSSEMEADURA, COM CAPACIDADE DE 8.000 LITROS, INCLUINDO BOMBA PARA LANÇAMENTO COM MOTOR DIESEL COM POTÊNCIA DE 105 CV - DEPRECIAÇÃO. AF_06/2023</v>
          </cell>
          <cell r="C2123" t="str">
            <v>H</v>
          </cell>
          <cell r="D2123">
            <v>0</v>
          </cell>
          <cell r="E2123" t="str">
            <v>Depreciação, Juros, Impostos e Seguros, Manutenção e Materiais na Operação dos Equipamentos</v>
          </cell>
          <cell r="F2123" t="str">
            <v>SINAPI Jun/26</v>
          </cell>
        </row>
        <row r="2124">
          <cell r="A2124">
            <v>104702</v>
          </cell>
          <cell r="B2124" t="str">
            <v>CAMINHÃO TANQUE PARA HIDROSSEMEADURA, COM CAPACIDADE DE 8.000 LITROS, INCLUINDO BOMBA PARA LANÇAMENTO COM MOTOR DIESEL COM POTÊNCIA DE 105 CV - IMPOSTOS E SEGUROS. AF_06/2023</v>
          </cell>
          <cell r="C2124" t="str">
            <v>H</v>
          </cell>
          <cell r="D2124">
            <v>0</v>
          </cell>
          <cell r="E2124" t="str">
            <v>Depreciação, Juros, Impostos e Seguros, Manutenção e Materiais na Operação dos Equipamentos</v>
          </cell>
          <cell r="F2124" t="str">
            <v>SINAPI Jun/26</v>
          </cell>
        </row>
        <row r="2125">
          <cell r="A2125">
            <v>104700</v>
          </cell>
          <cell r="B2125" t="str">
            <v>CAMINHÃO TANQUE PARA HIDROSSEMEADURA, COM CAPACIDADE DE 8.000 LITROS, INCLUINDO BOMBA PARA LANÇAMENTO COM MOTOR DIESEL COM POTÊNCIA DE 105 CV - JUROS. AF_06/2023</v>
          </cell>
          <cell r="C2125" t="str">
            <v>H</v>
          </cell>
          <cell r="D2125">
            <v>0</v>
          </cell>
          <cell r="E2125" t="str">
            <v>Depreciação, Juros, Impostos e Seguros, Manutenção e Materiais na Operação dos Equipamentos</v>
          </cell>
          <cell r="F2125" t="str">
            <v>SINAPI Jun/26</v>
          </cell>
        </row>
        <row r="2126">
          <cell r="A2126">
            <v>104701</v>
          </cell>
          <cell r="B2126" t="str">
            <v>CAMINHÃO TANQUE PARA HIDROSSEMEADURA, COM CAPACIDADE DE 8.000 LITROS, INCLUINDO BOMBA PARA LANÇAMENTO COM MOTOR DIESEL COM POTÊNCIA DE 105 CV - MANUTENÇÃO. AF_06/2023</v>
          </cell>
          <cell r="C2126" t="str">
            <v>H</v>
          </cell>
          <cell r="D2126">
            <v>0</v>
          </cell>
          <cell r="E2126" t="str">
            <v>Depreciação, Juros, Impostos e Seguros, Manutenção e Materiais na Operação dos Equipamentos</v>
          </cell>
          <cell r="F2126" t="str">
            <v>SINAPI Jun/26</v>
          </cell>
        </row>
        <row r="2127">
          <cell r="A2127">
            <v>104703</v>
          </cell>
          <cell r="B2127" t="str">
            <v>CAMINHÃO TANQUE PARA HIDROSSEMEADURA, COM CAPACIDADE DE 8.000 LITROS, INCLUINDO BOMBA PARA LANÇAMENTO COM MOTOR DIESEL COM POTÊNCIA DE 105 CV - MATERIAIS NA OPERAÇÃO. AF_06/2023</v>
          </cell>
          <cell r="C2127" t="str">
            <v>H</v>
          </cell>
          <cell r="D2127">
            <v>104.97</v>
          </cell>
          <cell r="E2127" t="str">
            <v>Depreciação, Juros, Impostos e Seguros, Manutenção e Materiais na Operação dos Equipamentos</v>
          </cell>
          <cell r="F2127" t="str">
            <v>SINAPI Jun/26</v>
          </cell>
        </row>
        <row r="2128">
          <cell r="A2128">
            <v>91390</v>
          </cell>
          <cell r="B2128" t="str">
            <v>CAMINHÃO TOCO, PBT 14.300 KG, CARGA ÚTIL MÁX. 9.710 KG, DIST. ENTRE EIXOS 3,56 M, POTÊNCIA 185 CV, INCLUSIVE CARROCERIA FIXA ABERTA DE MADEIRA P/ TRANSPORTE GERAL DE CARGA SECA, DIMEN. APROX. 2,50 X 6,50 X 0,50 M - DEPRECIAÇÃO. AF_06/2014</v>
          </cell>
          <cell r="C2128" t="str">
            <v>H</v>
          </cell>
          <cell r="D2128">
            <v>20.13</v>
          </cell>
          <cell r="E2128" t="str">
            <v>Depreciação, Juros, Impostos e Seguros, Manutenção e Materiais na Operação dos Equipamentos</v>
          </cell>
          <cell r="F2128" t="str">
            <v>SINAPI Jun/26</v>
          </cell>
        </row>
        <row r="2129">
          <cell r="A2129">
            <v>91392</v>
          </cell>
          <cell r="B2129" t="str">
            <v>CAMINHÃO TOCO, PBT 14.300 KG, CARGA ÚTIL MÁX. 9.710 KG, DIST. ENTRE EIXOS 3,56 M, POTÊNCIA 185 CV, INCLUSIVE CARROCERIA FIXA ABERTA DE MADEIRA P/ TRANSPORTE GERAL DE CARGA SECA, DIMEN. APROX. 2,50 X 6,50 X 0,50 M - IMPOSTOS E SEGUROS. AF_06/2014</v>
          </cell>
          <cell r="C2129" t="str">
            <v>H</v>
          </cell>
          <cell r="D2129">
            <v>3.24</v>
          </cell>
          <cell r="E2129" t="str">
            <v>Depreciação, Juros, Impostos e Seguros, Manutenção e Materiais na Operação dos Equipamentos</v>
          </cell>
          <cell r="F2129" t="str">
            <v>SINAPI Jun/26</v>
          </cell>
        </row>
        <row r="2130">
          <cell r="A2130">
            <v>91391</v>
          </cell>
          <cell r="B2130" t="str">
            <v>CAMINHÃO TOCO, PBT 14.300 KG, CARGA ÚTIL MÁX. 9.710 KG, DIST. ENTRE EIXOS 3,56 M, POTÊNCIA 185 CV, INCLUSIVE CARROCERIA FIXA ABERTA DE MADEIRA P/ TRANSPORTE GERAL DE CARGA SECA, DIMEN. APROX. 2,50 X 6,50 X 0,50 M - JUROS. AF_06/2014</v>
          </cell>
          <cell r="C2130" t="str">
            <v>H</v>
          </cell>
          <cell r="D2130">
            <v>8.02</v>
          </cell>
          <cell r="E2130" t="str">
            <v>Depreciação, Juros, Impostos e Seguros, Manutenção e Materiais na Operação dos Equipamentos</v>
          </cell>
          <cell r="F2130" t="str">
            <v>SINAPI Jun/26</v>
          </cell>
        </row>
        <row r="2131">
          <cell r="A2131">
            <v>73335</v>
          </cell>
          <cell r="B2131" t="str">
            <v>CAMINHÃO TOCO, PBT 14.300 KG, CARGA ÚTIL MÁX. 9.710 KG, DIST. ENTRE EIXOS 3,56 M, POTÊNCIA 185 CV, INCLUSIVE CARROCERIA FIXA ABERTA DE MADEIRA P/ TRANSPORTE GERAL DE CARGA SECA, DIMEN. APROX. 2,50 X 6,50 X 0,50 M - MANUTENÇÃO. AF_06/2014</v>
          </cell>
          <cell r="C2131" t="str">
            <v>H</v>
          </cell>
          <cell r="D2131">
            <v>36.71</v>
          </cell>
          <cell r="E2131" t="str">
            <v>Depreciação, Juros, Impostos e Seguros, Manutenção e Materiais na Operação dos Equipamentos</v>
          </cell>
          <cell r="F2131" t="str">
            <v>SINAPI Jun/26</v>
          </cell>
        </row>
        <row r="2132">
          <cell r="A2132">
            <v>73340</v>
          </cell>
          <cell r="B2132" t="str">
            <v>CAMINHÃO TOCO, PBT 14.300 KG, CARGA ÚTIL MÁX. 9.710 KG, DIST. ENTRE EIXOS 3,56 M, POTÊNCIA 185 CV, INCLUSIVE CARROCERIA FIXA ABERTA DE MADEIRA P/ TRANSPORTE GERAL DE CARGA SECA, DIMEN. APROX. 2,50 X 6,50 X 0,50 M - MATERIAIS NA OPERAÇÃO. AF_06/2014</v>
          </cell>
          <cell r="C2132" t="str">
            <v>H</v>
          </cell>
          <cell r="D2132">
            <v>175.65</v>
          </cell>
          <cell r="E2132" t="str">
            <v>Depreciação, Juros, Impostos e Seguros, Manutenção e Materiais na Operação dos Equipamentos</v>
          </cell>
          <cell r="F2132" t="str">
            <v>SINAPI Jun/26</v>
          </cell>
        </row>
        <row r="2133">
          <cell r="A2133">
            <v>89264</v>
          </cell>
          <cell r="B2133" t="str">
            <v>CAMINHÃO TOCO, PBT 16.000 KG, CARGA ÚTIL MÁX. 10.685 KG, DIST. ENTRE EIXOS 4,8 M, POTÊNCIA 189 CV, INCLUSIVE CARROCERIA FIXA ABERTA DE MADEIRA P/ TRANSPORTE GERAL DE CARGA SECA, DIMEN. APROX. 2,5 X 7,00 X 0,50 M - DEPRECIAÇÃO. AF_06/2014</v>
          </cell>
          <cell r="C2133" t="str">
            <v>H</v>
          </cell>
          <cell r="D2133">
            <v>22.06</v>
          </cell>
          <cell r="E2133" t="str">
            <v>Depreciação, Juros, Impostos e Seguros, Manutenção e Materiais na Operação dos Equipamentos</v>
          </cell>
          <cell r="F2133" t="str">
            <v>SINAPI Jun/26</v>
          </cell>
        </row>
        <row r="2134">
          <cell r="A2134">
            <v>89266</v>
          </cell>
          <cell r="B2134" t="str">
            <v>CAMINHÃO TOCO, PBT 16.000 KG, CARGA ÚTIL MÁX. 10.685 KG, DIST. ENTRE EIXOS 4,8 M, POTÊNCIA 189 CV, INCLUSIVE CARROCERIA FIXA ABERTA DE MADEIRA P/ TRANSPORTE GERAL DE CARGA SECA, DIMEN. APROX. 2,5 X 7,00 X 0,50 M - IMPOSTOS E SEGUROS. AF_06/2014</v>
          </cell>
          <cell r="C2134" t="str">
            <v>H</v>
          </cell>
          <cell r="D2134">
            <v>3.55</v>
          </cell>
          <cell r="E2134" t="str">
            <v>Depreciação, Juros, Impostos e Seguros, Manutenção e Materiais na Operação dos Equipamentos</v>
          </cell>
          <cell r="F2134" t="str">
            <v>SINAPI Jun/26</v>
          </cell>
        </row>
        <row r="2135">
          <cell r="A2135">
            <v>89265</v>
          </cell>
          <cell r="B2135" t="str">
            <v>CAMINHÃO TOCO, PBT 16.000 KG, CARGA ÚTIL MÁX. 10.685 KG, DIST. ENTRE EIXOS 4,8 M, POTÊNCIA 189 CV, INCLUSIVE CARROCERIA FIXA ABERTA DE MADEIRA P/ TRANSPORTE GERAL DE CARGA SECA, DIMEN. APROX. 2,5 X 7,00 X 0,50 M - JUROS. AF_06/2014</v>
          </cell>
          <cell r="C2135" t="str">
            <v>H</v>
          </cell>
          <cell r="D2135">
            <v>8.8000000000000007</v>
          </cell>
          <cell r="E2135" t="str">
            <v>Depreciação, Juros, Impostos e Seguros, Manutenção e Materiais na Operação dos Equipamentos</v>
          </cell>
          <cell r="F2135" t="str">
            <v>SINAPI Jun/26</v>
          </cell>
        </row>
        <row r="2136">
          <cell r="A2136">
            <v>5705</v>
          </cell>
          <cell r="B2136" t="str">
            <v>CAMINHÃO TOCO, PBT 16.000 KG, CARGA ÚTIL MÁX. 10.685 KG, DIST. ENTRE EIXOS 4,8 M, POTÊNCIA 189 CV, INCLUSIVE CARROCERIA FIXA ABERTA DE MADEIRA P/ TRANSPORTE GERAL DE CARGA SECA, DIMEN. APROX. 2,5 X 7,00 X 0,50 M - MANUTENÇÃO. AF_06/2014</v>
          </cell>
          <cell r="C2136" t="str">
            <v>H</v>
          </cell>
          <cell r="D2136">
            <v>40.25</v>
          </cell>
          <cell r="E2136" t="str">
            <v>Depreciação, Juros, Impostos e Seguros, Manutenção e Materiais na Operação dos Equipamentos</v>
          </cell>
          <cell r="F2136" t="str">
            <v>SINAPI Jun/26</v>
          </cell>
        </row>
        <row r="2137">
          <cell r="A2137">
            <v>53797</v>
          </cell>
          <cell r="B2137" t="str">
            <v>CAMINHÃO TOCO, PBT 16.000 KG, CARGA ÚTIL MÁX. 10.685 KG, DIST. ENTRE EIXOS 4,8 M, POTÊNCIA 189 CV, INCLUSIVE CARROCERIA FIXA ABERTA DE MADEIRA P/ TRANSPORTE GERAL DE CARGA SECA, DIMEN. APROX. 2,5 X 7,00 X 0,50 M - MATERIAIS NA OPERAÇÃO. AF_06/2014</v>
          </cell>
          <cell r="C2137" t="str">
            <v>H</v>
          </cell>
          <cell r="D2137">
            <v>132.19999999999999</v>
          </cell>
          <cell r="E2137" t="str">
            <v>Depreciação, Juros, Impostos e Seguros, Manutenção e Materiais na Operação dos Equipamentos</v>
          </cell>
          <cell r="F2137" t="str">
            <v>SINAPI Jun/26</v>
          </cell>
        </row>
        <row r="2138">
          <cell r="A2138">
            <v>106327</v>
          </cell>
          <cell r="B2138" t="str">
            <v>CAMINHÃO TOCO, PBT 16.000 KG, CARGA ÚTIL MÁX. 10.830 KG, DIST. ENTRE EIXOS 3,56 M, POTÊNCIA 226 CV, INCLUSIVE PLATAFORMA SOBRE CHASSI, COMPRIMENTO ÚTIL 10 M, LARGURA 2,60 M COM GUINCHO DE ARRASTE E RAMPA COM ACIONAMENTO ELETRO-HIDRÁULICO - DEPRECIAÇÃO. AF_11/2025</v>
          </cell>
          <cell r="C2138" t="str">
            <v>H</v>
          </cell>
          <cell r="D2138">
            <v>0</v>
          </cell>
          <cell r="E2138" t="str">
            <v>Depreciação, Juros, Impostos e Seguros, Manutenção e Materiais na Operação dos Equipamentos</v>
          </cell>
          <cell r="F2138" t="str">
            <v>SINAPI Jun/26</v>
          </cell>
        </row>
        <row r="2139">
          <cell r="A2139">
            <v>106330</v>
          </cell>
          <cell r="B2139" t="str">
            <v>CAMINHÃO TOCO, PBT 16.000 KG, CARGA ÚTIL MÁX. 10.830 KG, DIST. ENTRE EIXOS 3,56 M, POTÊNCIA 226 CV, INCLUSIVE PLATAFORMA SOBRE CHASSI, COMPRIMENTO ÚTIL 10 M, LARGURA 2,60 M COM GUINCHO DE ARRASTE E RAMPA COM ACIONAMENTO ELETRO-HIDRÁULICO - IMPOSTOS E SEGUROS. AF_11/2025</v>
          </cell>
          <cell r="C2139" t="str">
            <v>H</v>
          </cell>
          <cell r="D2139">
            <v>0</v>
          </cell>
          <cell r="E2139" t="str">
            <v>Depreciação, Juros, Impostos e Seguros, Manutenção e Materiais na Operação dos Equipamentos</v>
          </cell>
          <cell r="F2139" t="str">
            <v>SINAPI Jun/26</v>
          </cell>
        </row>
        <row r="2140">
          <cell r="A2140">
            <v>106328</v>
          </cell>
          <cell r="B2140" t="str">
            <v>CAMINHÃO TOCO, PBT 16.000 KG, CARGA ÚTIL MÁX. 10.830 KG, DIST. ENTRE EIXOS 3,56 M, POTÊNCIA 226 CV, INCLUSIVE PLATAFORMA SOBRE CHASSI, COMPRIMENTO ÚTIL 10 M, LARGURA 2,60 M COM GUINCHO DE ARRASTE E RAMPA COM ACIONAMENTO ELETRO-HIDRÁULICO - JUROS. AF_11/2025</v>
          </cell>
          <cell r="C2140" t="str">
            <v>H</v>
          </cell>
          <cell r="D2140">
            <v>0</v>
          </cell>
          <cell r="E2140" t="str">
            <v>Depreciação, Juros, Impostos e Seguros, Manutenção e Materiais na Operação dos Equipamentos</v>
          </cell>
          <cell r="F2140" t="str">
            <v>SINAPI Jun/26</v>
          </cell>
        </row>
        <row r="2141">
          <cell r="A2141">
            <v>106329</v>
          </cell>
          <cell r="B2141" t="str">
            <v>CAMINHÃO TOCO, PBT 16.000 KG, CARGA ÚTIL MÁX. 10.830 KG, DIST. ENTRE EIXOS 3,56 M, POTÊNCIA 226 CV, INCLUSIVE PLATAFORMA SOBRE CHASSI, COMPRIMENTO ÚTIL 10 M, LARGURA 2,60 M COM GUINCHO DE ARRASTE E RAMPA COM ACIONAMENTO ELETRO-HIDRÁULICO - MANUTENÇÃO. AF_11/2025</v>
          </cell>
          <cell r="C2141" t="str">
            <v>H</v>
          </cell>
          <cell r="D2141">
            <v>0</v>
          </cell>
          <cell r="E2141" t="str">
            <v>Depreciação, Juros, Impostos e Seguros, Manutenção e Materiais na Operação dos Equipamentos</v>
          </cell>
          <cell r="F2141" t="str">
            <v>SINAPI Jun/26</v>
          </cell>
        </row>
        <row r="2142">
          <cell r="A2142">
            <v>106331</v>
          </cell>
          <cell r="B2142" t="str">
            <v>CAMINHÃO TOCO, PBT 16.000 KG, CARGA ÚTIL MÁX. 10.830 KG, DIST. ENTRE EIXOS 3,56 M, POTÊNCIA 226 CV, INCLUSIVE PLATAFORMA SOBRE CHASSI, COMPRIMENTO ÚTIL 10 M, LARGURA 2,60 M COM GUINCHO DE ARRASTE E RAMPA COM ACIONAMENTO ELETRO-HIDRÁULICO - MATERIAIS NA OPERAÇÃO. AF_11/2025</v>
          </cell>
          <cell r="C2142" t="str">
            <v>H</v>
          </cell>
          <cell r="D2142">
            <v>112.91</v>
          </cell>
          <cell r="E2142" t="str">
            <v>Depreciação, Juros, Impostos e Seguros, Manutenção e Materiais na Operação dos Equipamentos</v>
          </cell>
          <cell r="F2142" t="str">
            <v>SINAPI Jun/26</v>
          </cell>
        </row>
        <row r="2143">
          <cell r="A2143">
            <v>106227</v>
          </cell>
          <cell r="B2143" t="str">
            <v>CAMINHÃO TOCO, PBT 23.000 KG, CARGA ÚTIL MÁX. 16.540 KG, DIST. ENTRE EIXOS 4,8 M, POTÊNCIA 256 CV, INCLUSIVE CARROCERIA FIXA ABERTA DE MADEIRA P/ TRANSPORTE GERAL DE CARGA SECA, DIMEN. APROX. 2,6 X 12,50 X 0,50 M - DEPRECIAÇÃO. AF_10/2025</v>
          </cell>
          <cell r="C2143" t="str">
            <v>H</v>
          </cell>
          <cell r="D2143">
            <v>31.66</v>
          </cell>
          <cell r="E2143" t="str">
            <v>Depreciação, Juros, Impostos e Seguros, Manutenção e Materiais na Operação dos Equipamentos</v>
          </cell>
          <cell r="F2143" t="str">
            <v>SINAPI Jun/26</v>
          </cell>
        </row>
        <row r="2144">
          <cell r="A2144">
            <v>106230</v>
          </cell>
          <cell r="B2144" t="str">
            <v>CAMINHÃO TOCO, PBT 23.000 KG, CARGA ÚTIL MÁX. 16.540 KG, DIST. ENTRE EIXOS 4,8 M, POTÊNCIA 256 CV, INCLUSIVE CARROCERIA FIXA ABERTA DE MADEIRA P/ TRANSPORTE GERAL DE CARGA SECA, DIMEN. APROX. 2,6 X 12,50 X 0,50 M - IMPOSTOS E SEGUROS. AF_10/2025</v>
          </cell>
          <cell r="C2144" t="str">
            <v>H</v>
          </cell>
          <cell r="D2144">
            <v>5.26</v>
          </cell>
          <cell r="E2144" t="str">
            <v>Depreciação, Juros, Impostos e Seguros, Manutenção e Materiais na Operação dos Equipamentos</v>
          </cell>
          <cell r="F2144" t="str">
            <v>SINAPI Jun/26</v>
          </cell>
        </row>
        <row r="2145">
          <cell r="A2145">
            <v>106228</v>
          </cell>
          <cell r="B2145" t="str">
            <v>CAMINHÃO TOCO, PBT 23.000 KG, CARGA ÚTIL MÁX. 16.540 KG, DIST. ENTRE EIXOS 4,8 M, POTÊNCIA 256 CV, INCLUSIVE CARROCERIA FIXA ABERTA DE MADEIRA P/ TRANSPORTE GERAL DE CARGA SECA, DIMEN. APROX. 2,6 X 12,50 X 0,50 M - JUROS. AF_10/2025</v>
          </cell>
          <cell r="C2145" t="str">
            <v>H</v>
          </cell>
          <cell r="D2145">
            <v>13</v>
          </cell>
          <cell r="E2145" t="str">
            <v>Depreciação, Juros, Impostos e Seguros, Manutenção e Materiais na Operação dos Equipamentos</v>
          </cell>
          <cell r="F2145" t="str">
            <v>SINAPI Jun/26</v>
          </cell>
        </row>
        <row r="2146">
          <cell r="A2146">
            <v>106229</v>
          </cell>
          <cell r="B2146" t="str">
            <v>CAMINHÃO TOCO, PBT 23.000 KG, CARGA ÚTIL MÁX. 16.540 KG, DIST. ENTRE EIXOS 4,8 M, POTÊNCIA 256 CV, INCLUSIVE CARROCERIA FIXA ABERTA DE MADEIRA P/ TRANSPORTE GERAL DE CARGA SECA, DIMEN. APROX. 2,6 X 12,50 X 0,50 M - MANUTENÇÃO. AF_10/2025</v>
          </cell>
          <cell r="C2146" t="str">
            <v>H</v>
          </cell>
          <cell r="D2146">
            <v>59.36</v>
          </cell>
          <cell r="E2146" t="str">
            <v>Depreciação, Juros, Impostos e Seguros, Manutenção e Materiais na Operação dos Equipamentos</v>
          </cell>
          <cell r="F2146" t="str">
            <v>SINAPI Jun/26</v>
          </cell>
        </row>
        <row r="2147">
          <cell r="A2147">
            <v>106231</v>
          </cell>
          <cell r="B2147" t="str">
            <v>CAMINHÃO TOCO, PBT 23.000 KG, CARGA ÚTIL MÁX. 16.540 KG, DIST. ENTRE EIXOS 4,8 M, POTÊNCIA 256 CV, INCLUSIVE CARROCERIA FIXA ABERTA DE MADEIRA P/ TRANSPORTE GERAL DE CARGA SECA, DIMEN. APROX. 2,6 X 12,50 X 0,50 M - MATERIAIS NA OPERAÇÃO. AF_10/2025</v>
          </cell>
          <cell r="C2147" t="str">
            <v>H</v>
          </cell>
          <cell r="D2147">
            <v>179.12</v>
          </cell>
          <cell r="E2147" t="str">
            <v>Depreciação, Juros, Impostos e Seguros, Manutenção e Materiais na Operação dos Equipamentos</v>
          </cell>
          <cell r="F2147" t="str">
            <v>SINAPI Jun/26</v>
          </cell>
        </row>
        <row r="2148">
          <cell r="A2148">
            <v>106342</v>
          </cell>
          <cell r="B2148" t="str">
            <v>CAMINHÃO TOCO, PBT 23.000 KG, CARGA ÚTIL MÁX. 16.540 KG, DIST. ENTRE EIXOS 4,80 M, POTÊNCIA 256 CV, INCLUSIVE PLATAFORMA GUINCHO-SOCORRO, COMPRIMENTO ÚTIL 10 M, LARGURA 2,60 M COM GUINCHO DE ARRASTE BASCULANTE - DEPRECIAÇÃO. AF_11/2025</v>
          </cell>
          <cell r="C2148" t="str">
            <v>H</v>
          </cell>
          <cell r="D2148">
            <v>0</v>
          </cell>
          <cell r="E2148" t="str">
            <v>Depreciação, Juros, Impostos e Seguros, Manutenção e Materiais na Operação dos Equipamentos</v>
          </cell>
          <cell r="F2148" t="str">
            <v>SINAPI Jun/26</v>
          </cell>
        </row>
        <row r="2149">
          <cell r="A2149">
            <v>106345</v>
          </cell>
          <cell r="B2149" t="str">
            <v>CAMINHÃO TOCO, PBT 23.000 KG, CARGA ÚTIL MÁX. 16.540 KG, DIST. ENTRE EIXOS 4,80 M, POTÊNCIA 256 CV, INCLUSIVE PLATAFORMA GUINCHO-SOCORRO, COMPRIMENTO ÚTIL 10 M, LARGURA 2,60 M COM GUINCHO DE ARRASTE BASCULANTE - IMPOSTOS E SEGUROS. AF_11/2025</v>
          </cell>
          <cell r="C2149" t="str">
            <v>H</v>
          </cell>
          <cell r="D2149">
            <v>0</v>
          </cell>
          <cell r="E2149" t="str">
            <v>Depreciação, Juros, Impostos e Seguros, Manutenção e Materiais na Operação dos Equipamentos</v>
          </cell>
          <cell r="F2149" t="str">
            <v>SINAPI Jun/26</v>
          </cell>
        </row>
        <row r="2150">
          <cell r="A2150">
            <v>106343</v>
          </cell>
          <cell r="B2150" t="str">
            <v>CAMINHÃO TOCO, PBT 23.000 KG, CARGA ÚTIL MÁX. 16.540 KG, DIST. ENTRE EIXOS 4,80 M, POTÊNCIA 256 CV, INCLUSIVE PLATAFORMA GUINCHO-SOCORRO, COMPRIMENTO ÚTIL 10 M, LARGURA 2,60 M COM GUINCHO DE ARRASTE BASCULANTE - JUROS. AF_11/2025</v>
          </cell>
          <cell r="C2150" t="str">
            <v>H</v>
          </cell>
          <cell r="D2150">
            <v>0</v>
          </cell>
          <cell r="E2150" t="str">
            <v>Depreciação, Juros, Impostos e Seguros, Manutenção e Materiais na Operação dos Equipamentos</v>
          </cell>
          <cell r="F2150" t="str">
            <v>SINAPI Jun/26</v>
          </cell>
        </row>
        <row r="2151">
          <cell r="A2151">
            <v>106344</v>
          </cell>
          <cell r="B2151" t="str">
            <v>CAMINHÃO TOCO, PBT 23.000 KG, CARGA ÚTIL MÁX. 16.540 KG, DIST. ENTRE EIXOS 4,80 M, POTÊNCIA 256 CV, INCLUSIVE PLATAFORMA GUINCHO-SOCORRO, COMPRIMENTO ÚTIL 10 M, LARGURA 2,60 M COM GUINCHO DE ARRASTE BASCULANTE - MANUTENÇÃO. AF_11/2025</v>
          </cell>
          <cell r="C2151" t="str">
            <v>H</v>
          </cell>
          <cell r="D2151">
            <v>0</v>
          </cell>
          <cell r="E2151" t="str">
            <v>Depreciação, Juros, Impostos e Seguros, Manutenção e Materiais na Operação dos Equipamentos</v>
          </cell>
          <cell r="F2151" t="str">
            <v>SINAPI Jun/26</v>
          </cell>
        </row>
        <row r="2152">
          <cell r="A2152">
            <v>106346</v>
          </cell>
          <cell r="B2152" t="str">
            <v>CAMINHÃO TOCO, PBT 23.000 KG, CARGA ÚTIL MÁX. 16.540 KG, DIST. ENTRE EIXOS 4,80 M, POTÊNCIA 256 CV, INCLUSIVE PLATAFORMA GUINCHO-SOCORRO, COMPRIMENTO ÚTIL 10 M, LARGURA 2,60 M COM GUINCHO DE ARRASTE BASCULANTE - MATERIAIS NA OPERAÇÃO. AF_11/2025</v>
          </cell>
          <cell r="C2152" t="str">
            <v>H</v>
          </cell>
          <cell r="D2152">
            <v>179.12</v>
          </cell>
          <cell r="E2152" t="str">
            <v>Depreciação, Juros, Impostos e Seguros, Manutenção e Materiais na Operação dos Equipamentos</v>
          </cell>
          <cell r="F2152" t="str">
            <v>SINAPI Jun/26</v>
          </cell>
        </row>
        <row r="2153">
          <cell r="A2153">
            <v>106332</v>
          </cell>
          <cell r="B2153" t="str">
            <v>CAMINHÃO TOCO, PBT 23.000 KG, CARGA ÚTIL MÁX. 16.540 KG, DIST. ENTRE EIXOS 4,80 M, POTÊNCIA 256 CV, INCLUSIVE PLATAFORMA SOBRE CHASSI, COMPRIMENTO ÚTIL 10 M, LARGURA 2,60 M COM GUINCHO DE ARRASTE E RAMPA COM ACIONAMENTO ELETRO-HIDRÁULICO - DEPRECIAÇÃO. AF_11/2025</v>
          </cell>
          <cell r="C2153" t="str">
            <v>H</v>
          </cell>
          <cell r="D2153">
            <v>0</v>
          </cell>
          <cell r="E2153" t="str">
            <v>Depreciação, Juros, Impostos e Seguros, Manutenção e Materiais na Operação dos Equipamentos</v>
          </cell>
          <cell r="F2153" t="str">
            <v>SINAPI Jun/26</v>
          </cell>
        </row>
        <row r="2154">
          <cell r="A2154">
            <v>106335</v>
          </cell>
          <cell r="B2154" t="str">
            <v>CAMINHÃO TOCO, PBT 23.000 KG, CARGA ÚTIL MÁX. 16.540 KG, DIST. ENTRE EIXOS 4,80 M, POTÊNCIA 256 CV, INCLUSIVE PLATAFORMA SOBRE CHASSI, COMPRIMENTO ÚTIL 10 M, LARGURA 2,60 M COM GUINCHO DE ARRASTE E RAMPA COM ACIONAMENTO ELETRO-HIDRÁULICO - IMPOSTOS E SEGUROS. AF_11/2025</v>
          </cell>
          <cell r="C2154" t="str">
            <v>H</v>
          </cell>
          <cell r="D2154">
            <v>0</v>
          </cell>
          <cell r="E2154" t="str">
            <v>Depreciação, Juros, Impostos e Seguros, Manutenção e Materiais na Operação dos Equipamentos</v>
          </cell>
          <cell r="F2154" t="str">
            <v>SINAPI Jun/26</v>
          </cell>
        </row>
        <row r="2155">
          <cell r="A2155">
            <v>106333</v>
          </cell>
          <cell r="B2155" t="str">
            <v>CAMINHÃO TOCO, PBT 23.000 KG, CARGA ÚTIL MÁX. 16.540 KG, DIST. ENTRE EIXOS 4,80 M, POTÊNCIA 256 CV, INCLUSIVE PLATAFORMA SOBRE CHASSI, COMPRIMENTO ÚTIL 10 M, LARGURA 2,60 M COM GUINCHO DE ARRASTE E RAMPA COM ACIONAMENTO ELETRO-HIDRÁULICO - JUROS. AF_11/2025</v>
          </cell>
          <cell r="C2155" t="str">
            <v>H</v>
          </cell>
          <cell r="D2155">
            <v>0</v>
          </cell>
          <cell r="E2155" t="str">
            <v>Depreciação, Juros, Impostos e Seguros, Manutenção e Materiais na Operação dos Equipamentos</v>
          </cell>
          <cell r="F2155" t="str">
            <v>SINAPI Jun/26</v>
          </cell>
        </row>
        <row r="2156">
          <cell r="A2156">
            <v>106334</v>
          </cell>
          <cell r="B2156" t="str">
            <v>CAMINHÃO TOCO, PBT 23.000 KG, CARGA ÚTIL MÁX. 16.540 KG, DIST. ENTRE EIXOS 4,80 M, POTÊNCIA 256 CV, INCLUSIVE PLATAFORMA SOBRE CHASSI, COMPRIMENTO ÚTIL 10 M, LARGURA 2,60 M COM GUINCHO DE ARRASTE E RAMPA COM ACIONAMENTO ELETRO-HIDRÁULICO - MANUTENÇÃO. AF_11/2025</v>
          </cell>
          <cell r="C2156" t="str">
            <v>H</v>
          </cell>
          <cell r="D2156">
            <v>0</v>
          </cell>
          <cell r="E2156" t="str">
            <v>Depreciação, Juros, Impostos e Seguros, Manutenção e Materiais na Operação dos Equipamentos</v>
          </cell>
          <cell r="F2156" t="str">
            <v>SINAPI Jun/26</v>
          </cell>
        </row>
        <row r="2157">
          <cell r="A2157">
            <v>106336</v>
          </cell>
          <cell r="B2157" t="str">
            <v>CAMINHÃO TOCO, PBT 23.000 KG, CARGA ÚTIL MÁX. 16.540 KG, DIST. ENTRE EIXOS 4,80 M, POTÊNCIA 256 CV, INCLUSIVE PLATAFORMA SOBRE CHASSI, COMPRIMENTO ÚTIL 10 M, LARGURA 2,60 M COM GUINCHO DE ARRASTE E RAMPA COM ACIONAMENTO ELETRO-HIDRÁULICO - MATERIAIS NA OPERAÇÃO. AF_11/2025</v>
          </cell>
          <cell r="C2157" t="str">
            <v>H</v>
          </cell>
          <cell r="D2157">
            <v>179.12</v>
          </cell>
          <cell r="E2157" t="str">
            <v>Depreciação, Juros, Impostos e Seguros, Manutenção e Materiais na Operação dos Equipamentos</v>
          </cell>
          <cell r="F2157" t="str">
            <v>SINAPI Jun/26</v>
          </cell>
        </row>
        <row r="2158">
          <cell r="A2158">
            <v>91354</v>
          </cell>
          <cell r="B2158" t="str">
            <v>CAMINHÃO TOCO, PESO BRUTO TOTAL 14.300 KG, CARGA ÚTIL MÁXIMA 9590 KG, DISTÂNCIA ENTRE EIXOS 4,76 M, POTÊNCIA 185 CV (NÃO INCLUI CARROCERIA) - DEPRECIAÇÃO. AF_06/2014</v>
          </cell>
          <cell r="C2158" t="str">
            <v>H</v>
          </cell>
          <cell r="D2158">
            <v>18.48</v>
          </cell>
          <cell r="E2158" t="str">
            <v>Depreciação, Juros, Impostos e Seguros, Manutenção e Materiais na Operação dos Equipamentos</v>
          </cell>
          <cell r="F2158" t="str">
            <v>SINAPI Jun/26</v>
          </cell>
        </row>
        <row r="2159">
          <cell r="A2159">
            <v>91356</v>
          </cell>
          <cell r="B2159" t="str">
            <v>CAMINHÃO TOCO, PESO BRUTO TOTAL 14.300 KG, CARGA ÚTIL MÁXIMA 9590 KG, DISTÂNCIA ENTRE EIXOS 4,76 M, POTÊNCIA 185 CV (NÃO INCLUI CARROCERIA) - IMPOSTOS E SEGUROS. AF_06/2014</v>
          </cell>
          <cell r="C2159" t="str">
            <v>H</v>
          </cell>
          <cell r="D2159">
            <v>3.07</v>
          </cell>
          <cell r="E2159" t="str">
            <v>Depreciação, Juros, Impostos e Seguros, Manutenção e Materiais na Operação dos Equipamentos</v>
          </cell>
          <cell r="F2159" t="str">
            <v>SINAPI Jun/26</v>
          </cell>
        </row>
        <row r="2160">
          <cell r="A2160">
            <v>91355</v>
          </cell>
          <cell r="B2160" t="str">
            <v>CAMINHÃO TOCO, PESO BRUTO TOTAL 14.300 KG, CARGA ÚTIL MÁXIMA 9590 KG, DISTÂNCIA ENTRE EIXOS 4,76 M, POTÊNCIA 185 CV (NÃO INCLUI CARROCERIA) - JUROS. AF_06/2014</v>
          </cell>
          <cell r="C2160" t="str">
            <v>H</v>
          </cell>
          <cell r="D2160">
            <v>7.59</v>
          </cell>
          <cell r="E2160" t="str">
            <v>Depreciação, Juros, Impostos e Seguros, Manutenção e Materiais na Operação dos Equipamentos</v>
          </cell>
          <cell r="F2160" t="str">
            <v>SINAPI Jun/26</v>
          </cell>
        </row>
        <row r="2161">
          <cell r="A2161">
            <v>5751</v>
          </cell>
          <cell r="B2161" t="str">
            <v>CAMINHÃO TOCO, PESO BRUTO TOTAL 14.300 KG, CARGA ÚTIL MÁXIMA 9590 KG, DISTÂNCIA ENTRE EIXOS 4,76 M, POTÊNCIA 185 CV (NÃO INCLUI CARROCERIA) - MANUTENÇÃO. AF_06/2014</v>
          </cell>
          <cell r="C2161" t="str">
            <v>H</v>
          </cell>
          <cell r="D2161">
            <v>34.64</v>
          </cell>
          <cell r="E2161" t="str">
            <v>Depreciação, Juros, Impostos e Seguros, Manutenção e Materiais na Operação dos Equipamentos</v>
          </cell>
          <cell r="F2161" t="str">
            <v>SINAPI Jun/26</v>
          </cell>
        </row>
        <row r="2162">
          <cell r="A2162">
            <v>53827</v>
          </cell>
          <cell r="B2162" t="str">
            <v>CAMINHÃO TOCO, PESO BRUTO TOTAL 14.300 KG, CARGA ÚTIL MÁXIMA 9590 KG, DISTÂNCIA ENTRE EIXOS 4,76 M, POTÊNCIA 185 CV (NÃO INCLUI CARROCERIA) - MATERIAIS NA OPERAÇÃO. AF_06/2014</v>
          </cell>
          <cell r="C2162" t="str">
            <v>H</v>
          </cell>
          <cell r="D2162">
            <v>129.41</v>
          </cell>
          <cell r="E2162" t="str">
            <v>Depreciação, Juros, Impostos e Seguros, Manutenção e Materiais na Operação dos Equipamentos</v>
          </cell>
          <cell r="F2162" t="str">
            <v>SINAPI Jun/26</v>
          </cell>
        </row>
        <row r="2163">
          <cell r="A2163">
            <v>91375</v>
          </cell>
          <cell r="B2163" t="str">
            <v>CAMINHÃO TOCO, PESO BRUTO TOTAL 16.000 KG, CARGA ÚTIL MÁXIMA DE 10.685 KG, DISTÂNCIA ENTRE EIXOS 4,80 M, POTÊNCIA 189 CV EXCLUSIVE CARROCERIA - DEPRECIAÇÃO. AF_06/2014</v>
          </cell>
          <cell r="C2163" t="str">
            <v>H</v>
          </cell>
          <cell r="D2163">
            <v>20.29</v>
          </cell>
          <cell r="E2163" t="str">
            <v>Depreciação, Juros, Impostos e Seguros, Manutenção e Materiais na Operação dos Equipamentos</v>
          </cell>
          <cell r="F2163" t="str">
            <v>SINAPI Jun/26</v>
          </cell>
        </row>
        <row r="2164">
          <cell r="A2164">
            <v>91377</v>
          </cell>
          <cell r="B2164" t="str">
            <v>CAMINHÃO TOCO, PESO BRUTO TOTAL 16.000 KG, CARGA ÚTIL MÁXIMA DE 10.685 KG, DISTÂNCIA ENTRE EIXOS 4,80 M, POTÊNCIA 189 CV EXCLUSIVE CARROCERIA - IMPOSTOS E SEGUROS. AF_06/2014</v>
          </cell>
          <cell r="C2164" t="str">
            <v>H</v>
          </cell>
          <cell r="D2164">
            <v>3.37</v>
          </cell>
          <cell r="E2164" t="str">
            <v>Depreciação, Juros, Impostos e Seguros, Manutenção e Materiais na Operação dos Equipamentos</v>
          </cell>
          <cell r="F2164" t="str">
            <v>SINAPI Jun/26</v>
          </cell>
        </row>
        <row r="2165">
          <cell r="A2165">
            <v>91376</v>
          </cell>
          <cell r="B2165" t="str">
            <v>CAMINHÃO TOCO, PESO BRUTO TOTAL 16.000 KG, CARGA ÚTIL MÁXIMA DE 10.685 KG, DISTÂNCIA ENTRE EIXOS 4,80 M, POTÊNCIA 189 CV EXCLUSIVE CARROCERIA - JUROS. AF_06/2014</v>
          </cell>
          <cell r="C2165" t="str">
            <v>H</v>
          </cell>
          <cell r="D2165">
            <v>8.34</v>
          </cell>
          <cell r="E2165" t="str">
            <v>Depreciação, Juros, Impostos e Seguros, Manutenção e Materiais na Operação dos Equipamentos</v>
          </cell>
          <cell r="F2165" t="str">
            <v>SINAPI Jun/26</v>
          </cell>
        </row>
        <row r="2166">
          <cell r="A2166">
            <v>5754</v>
          </cell>
          <cell r="B2166" t="str">
            <v>CAMINHÃO TOCO, PESO BRUTO TOTAL 16.000 KG, CARGA ÚTIL MÁXIMA DE 10.685 KG, DISTÂNCIA ENTRE EIXOS 4,80 M, POTÊNCIA 189 CV EXCLUSIVE CARROCERIA - MANUTENÇÃO. AF_06/2014</v>
          </cell>
          <cell r="C2166" t="str">
            <v>H</v>
          </cell>
          <cell r="D2166">
            <v>38.03</v>
          </cell>
          <cell r="E2166" t="str">
            <v>Depreciação, Juros, Impostos e Seguros, Manutenção e Materiais na Operação dos Equipamentos</v>
          </cell>
          <cell r="F2166" t="str">
            <v>SINAPI Jun/26</v>
          </cell>
        </row>
        <row r="2167">
          <cell r="A2167">
            <v>53829</v>
          </cell>
          <cell r="B2167" t="str">
            <v>CAMINHÃO TOCO, PESO BRUTO TOTAL 16.000 KG, CARGA ÚTIL MÁXIMA DE 10.685 KG, DISTÂNCIA ENTRE EIXOS 4,80 M, POTÊNCIA 189 CV EXCLUSIVE CARROCERIA - MATERIAIS NA OPERAÇÃO. AF_06/2014</v>
          </cell>
          <cell r="C2167" t="str">
            <v>H</v>
          </cell>
          <cell r="D2167">
            <v>132.19999999999999</v>
          </cell>
          <cell r="E2167" t="str">
            <v>Depreciação, Juros, Impostos e Seguros, Manutenção e Materiais na Operação dos Equipamentos</v>
          </cell>
          <cell r="F2167" t="str">
            <v>SINAPI Jun/26</v>
          </cell>
        </row>
        <row r="2168">
          <cell r="A2168">
            <v>91026</v>
          </cell>
          <cell r="B2168" t="str">
            <v>CAMINHÃO TRUCADO (C/ TERCEIRO EIXO) ELETRÔNICO - POTÊNCIA 231CV - PBT = 22000KG - DIST. ENTRE EIXOS 5170 MM - INCLUI CARROCERIA FIXA ABERTA DE MADEIRA - DEPRECIAÇÃO. AF_06/2015</v>
          </cell>
          <cell r="C2168" t="str">
            <v>H</v>
          </cell>
          <cell r="D2168">
            <v>25.9</v>
          </cell>
          <cell r="E2168" t="str">
            <v>Depreciação, Juros, Impostos e Seguros, Manutenção e Materiais na Operação dos Equipamentos</v>
          </cell>
          <cell r="F2168" t="str">
            <v>SINAPI Jun/26</v>
          </cell>
        </row>
        <row r="2169">
          <cell r="A2169">
            <v>91028</v>
          </cell>
          <cell r="B2169" t="str">
            <v>CAMINHÃO TRUCADO (C/ TERCEIRO EIXO) ELETRÔNICO - POTÊNCIA 231CV - PBT = 22000KG - DIST. ENTRE EIXOS 5170 MM - INCLUI CARROCERIA FIXA ABERTA DE MADEIRA - IMPOSTOS E SEGUROS. AF_06/2015</v>
          </cell>
          <cell r="C2169" t="str">
            <v>H</v>
          </cell>
          <cell r="D2169">
            <v>4.2</v>
          </cell>
          <cell r="E2169" t="str">
            <v>Depreciação, Juros, Impostos e Seguros, Manutenção e Materiais na Operação dos Equipamentos</v>
          </cell>
          <cell r="F2169" t="str">
            <v>SINAPI Jun/26</v>
          </cell>
        </row>
        <row r="2170">
          <cell r="A2170">
            <v>91027</v>
          </cell>
          <cell r="B2170" t="str">
            <v>CAMINHÃO TRUCADO (C/ TERCEIRO EIXO) ELETRÔNICO - POTÊNCIA 231CV - PBT = 22000KG - DIST. ENTRE EIXOS 5170 MM - INCLUI CARROCERIA FIXA ABERTA DE MADEIRA - JUROS. AF_06/2015</v>
          </cell>
          <cell r="C2170" t="str">
            <v>H</v>
          </cell>
          <cell r="D2170">
            <v>10.39</v>
          </cell>
          <cell r="E2170" t="str">
            <v>Depreciação, Juros, Impostos e Seguros, Manutenção e Materiais na Operação dos Equipamentos</v>
          </cell>
          <cell r="F2170" t="str">
            <v>SINAPI Jun/26</v>
          </cell>
        </row>
        <row r="2171">
          <cell r="A2171">
            <v>91029</v>
          </cell>
          <cell r="B2171" t="str">
            <v>CAMINHÃO TRUCADO (C/ TERCEIRO EIXO) ELETRÔNICO - POTÊNCIA 231CV - PBT = 22000KG - DIST. ENTRE EIXOS 5170 MM - INCLUI CARROCERIA FIXA ABERTA DE MADEIRA - MANUTENÇÃO. AF_06/2015</v>
          </cell>
          <cell r="C2171" t="str">
            <v>H</v>
          </cell>
          <cell r="D2171">
            <v>47.53</v>
          </cell>
          <cell r="E2171" t="str">
            <v>Depreciação, Juros, Impostos e Seguros, Manutenção e Materiais na Operação dos Equipamentos</v>
          </cell>
          <cell r="F2171" t="str">
            <v>SINAPI Jun/26</v>
          </cell>
        </row>
        <row r="2172">
          <cell r="A2172">
            <v>91030</v>
          </cell>
          <cell r="B2172" t="str">
            <v>CAMINHÃO TRUCADO (C/ TERCEIRO EIXO) ELETRÔNICO - POTÊNCIA 231CV - PBT = 22000KG - DIST. ENTRE EIXOS 5170 MM - INCLUI CARROCERIA FIXA ABERTA DE MADEIRA - MATERIAIS NA OPERAÇÃO. AF_06/2015</v>
          </cell>
          <cell r="C2172" t="str">
            <v>H</v>
          </cell>
          <cell r="D2172">
            <v>166.49</v>
          </cell>
          <cell r="E2172" t="str">
            <v>Depreciação, Juros, Impostos e Seguros, Manutenção e Materiais na Operação dos Equipamentos</v>
          </cell>
          <cell r="F2172" t="str">
            <v>SINAPI Jun/26</v>
          </cell>
        </row>
        <row r="2173">
          <cell r="A2173">
            <v>106237</v>
          </cell>
          <cell r="B2173" t="str">
            <v>CAVALO MECÂNICO TRAÇÃO 6X2, PBT COMBINADO 56.000 KG, CAPACIDADE MÁX. TRAÇÃO 66.000 KG, POTÊNCIA 360 CV, INCLUSIVE CARROCERIA FIXA ABERTA DE MADEIRA P/ TRANSPORTE GERAL DE CARGA SECA, DIMEN. APROX. 2,6 X 14,50 X 0,50 M - DEPRECIAÇÃO. AF_10/2025</v>
          </cell>
          <cell r="C2173" t="str">
            <v>H</v>
          </cell>
          <cell r="D2173">
            <v>0</v>
          </cell>
          <cell r="E2173" t="str">
            <v>Depreciação, Juros, Impostos e Seguros, Manutenção e Materiais na Operação dos Equipamentos</v>
          </cell>
          <cell r="F2173" t="str">
            <v>SINAPI Jun/26</v>
          </cell>
        </row>
        <row r="2174">
          <cell r="A2174">
            <v>106240</v>
          </cell>
          <cell r="B2174" t="str">
            <v>CAVALO MECÂNICO TRAÇÃO 6X2, PBT COMBINADO 56.000 KG, CAPACIDADE MÁX. TRAÇÃO 66.000 KG, POTÊNCIA 360 CV, INCLUSIVE CARROCERIA FIXA ABERTA DE MADEIRA P/ TRANSPORTE GERAL DE CARGA SECA, DIMEN. APROX. 2,6 X 14,50 X 0,50 M - IMPOSTOS E SEGUROS. AF_10/2025</v>
          </cell>
          <cell r="C2174" t="str">
            <v>H</v>
          </cell>
          <cell r="D2174">
            <v>0</v>
          </cell>
          <cell r="E2174" t="str">
            <v>Depreciação, Juros, Impostos e Seguros, Manutenção e Materiais na Operação dos Equipamentos</v>
          </cell>
          <cell r="F2174" t="str">
            <v>SINAPI Jun/26</v>
          </cell>
        </row>
        <row r="2175">
          <cell r="A2175">
            <v>106238</v>
          </cell>
          <cell r="B2175" t="str">
            <v>CAVALO MECÂNICO TRAÇÃO 6X2, PBT COMBINADO 56.000 KG, CAPACIDADE MÁX. TRAÇÃO 66.000 KG, POTÊNCIA 360 CV, INCLUSIVE CARROCERIA FIXA ABERTA DE MADEIRA P/ TRANSPORTE GERAL DE CARGA SECA, DIMEN. APROX. 2,6 X 14,50 X 0,50 M - JUROS. AF_10/2025</v>
          </cell>
          <cell r="C2175" t="str">
            <v>H</v>
          </cell>
          <cell r="D2175">
            <v>0</v>
          </cell>
          <cell r="E2175" t="str">
            <v>Depreciação, Juros, Impostos e Seguros, Manutenção e Materiais na Operação dos Equipamentos</v>
          </cell>
          <cell r="F2175" t="str">
            <v>SINAPI Jun/26</v>
          </cell>
        </row>
        <row r="2176">
          <cell r="A2176">
            <v>106239</v>
          </cell>
          <cell r="B2176" t="str">
            <v>CAVALO MECÂNICO TRAÇÃO 6X2, PBT COMBINADO 56.000 KG, CAPACIDADE MÁX. TRAÇÃO 66.000 KG, POTÊNCIA 360 CV, INCLUSIVE CARROCERIA FIXA ABERTA DE MADEIRA P/ TRANSPORTE GERAL DE CARGA SECA, DIMEN. APROX. 2,6 X 14,50 X 0,50 M - MANUTENÇÃO. AF_10/2025</v>
          </cell>
          <cell r="C2176" t="str">
            <v>H</v>
          </cell>
          <cell r="D2176">
            <v>0</v>
          </cell>
          <cell r="E2176" t="str">
            <v>Depreciação, Juros, Impostos e Seguros, Manutenção e Materiais na Operação dos Equipamentos</v>
          </cell>
          <cell r="F2176" t="str">
            <v>SINAPI Jun/26</v>
          </cell>
        </row>
        <row r="2177">
          <cell r="A2177">
            <v>106241</v>
          </cell>
          <cell r="B2177" t="str">
            <v>CAVALO MECÂNICO TRAÇÃO 6X2, PBT COMBINADO 56.000 KG, CAPACIDADE MÁX. TRAÇÃO 66.000 KG, POTÊNCIA 360 CV, INCLUSIVE CARROCERIA FIXA ABERTA DE MADEIRA P/ TRANSPORTE GERAL DE CARGA SECA, DIMEN. APROX. 2,6 X 14,50 X 0,50 M - MATERIAIS NA OPERAÇÃO. AF_10/2025</v>
          </cell>
          <cell r="C2177" t="str">
            <v>H</v>
          </cell>
          <cell r="D2177">
            <v>251.84</v>
          </cell>
          <cell r="E2177" t="str">
            <v>Depreciação, Juros, Impostos e Seguros, Manutenção e Materiais na Operação dos Equipamentos</v>
          </cell>
          <cell r="F2177" t="str">
            <v>SINAPI Jun/26</v>
          </cell>
        </row>
        <row r="2178">
          <cell r="A2178">
            <v>106352</v>
          </cell>
          <cell r="B2178" t="str">
            <v>CAVALO MECÂNICO TRAÇÃO 6X2, PBT COMBINADO 56.000 KG, CAPACIDADE MÁX. TRAÇÃO 66.000 KG, POTÊNCIA 360 CV, INCLUSIVE PRANCHA REBAIXADA 3 EIXOS, DIMENSÕES *17,33 X 3,00* M, COM RAMPA DE ACIONAMENTO HIDRÁULICO - DEPRECIAÇÃO. AF_11/2025</v>
          </cell>
          <cell r="C2178" t="str">
            <v>H</v>
          </cell>
          <cell r="D2178">
            <v>0</v>
          </cell>
          <cell r="E2178" t="str">
            <v>Depreciação, Juros, Impostos e Seguros, Manutenção e Materiais na Operação dos Equipamentos</v>
          </cell>
          <cell r="F2178" t="str">
            <v>SINAPI Jun/26</v>
          </cell>
        </row>
        <row r="2179">
          <cell r="A2179">
            <v>106355</v>
          </cell>
          <cell r="B2179" t="str">
            <v>CAVALO MECÂNICO TRAÇÃO 6X2, PBT COMBINADO 56.000 KG, CAPACIDADE MÁX. TRAÇÃO 66.000 KG, POTÊNCIA 360 CV, INCLUSIVE PRANCHA REBAIXADA 3 EIXOS, DIMENSÕES *17,33 X 3,00* M, COM RAMPA DE ACIONAMENTO HIDRÁULICO - IMPOSTOS E SEGUROS. AF_11/2025</v>
          </cell>
          <cell r="C2179" t="str">
            <v>H</v>
          </cell>
          <cell r="D2179">
            <v>0</v>
          </cell>
          <cell r="E2179" t="str">
            <v>Depreciação, Juros, Impostos e Seguros, Manutenção e Materiais na Operação dos Equipamentos</v>
          </cell>
          <cell r="F2179" t="str">
            <v>SINAPI Jun/26</v>
          </cell>
        </row>
        <row r="2180">
          <cell r="A2180">
            <v>106353</v>
          </cell>
          <cell r="B2180" t="str">
            <v>CAVALO MECÂNICO TRAÇÃO 6X2, PBT COMBINADO 56.000 KG, CAPACIDADE MÁX. TRAÇÃO 66.000 KG, POTÊNCIA 360 CV, INCLUSIVE PRANCHA REBAIXADA 3 EIXOS, DIMENSÕES *17,33 X 3,00* M, COM RAMPA DE ACIONAMENTO HIDRÁULICO - JUROS. AF_11/2025</v>
          </cell>
          <cell r="C2180" t="str">
            <v>H</v>
          </cell>
          <cell r="D2180">
            <v>0</v>
          </cell>
          <cell r="E2180" t="str">
            <v>Depreciação, Juros, Impostos e Seguros, Manutenção e Materiais na Operação dos Equipamentos</v>
          </cell>
          <cell r="F2180" t="str">
            <v>SINAPI Jun/26</v>
          </cell>
        </row>
        <row r="2181">
          <cell r="A2181">
            <v>106354</v>
          </cell>
          <cell r="B2181" t="str">
            <v>CAVALO MECÂNICO TRAÇÃO 6X2, PBT COMBINADO 56.000 KG, CAPACIDADE MÁX. TRAÇÃO 66.000 KG, POTÊNCIA 360 CV, INCLUSIVE PRANCHA REBAIXADA 3 EIXOS, DIMENSÕES *17,33 X 3,00* M, COM RAMPA DE ACIONAMENTO HIDRÁULICO - MANUTENÇÃO. AF_11/2025</v>
          </cell>
          <cell r="C2181" t="str">
            <v>H</v>
          </cell>
          <cell r="D2181">
            <v>0</v>
          </cell>
          <cell r="E2181" t="str">
            <v>Depreciação, Juros, Impostos e Seguros, Manutenção e Materiais na Operação dos Equipamentos</v>
          </cell>
          <cell r="F2181" t="str">
            <v>SINAPI Jun/26</v>
          </cell>
        </row>
        <row r="2182">
          <cell r="A2182">
            <v>106356</v>
          </cell>
          <cell r="B2182" t="str">
            <v>CAVALO MECÂNICO TRAÇÃO 6X2, PBT COMBINADO 56.000 KG, CAPACIDADE MÁX. TRAÇÃO 66.000 KG, POTÊNCIA 360 CV, INCLUSIVE PRANCHA REBAIXADA 3 EIXOS, DIMENSÕES *17,33 X 3,00* M, COM RAMPA DE ACIONAMENTO HIDRÁULICO - MATERIAIS NA OPERAÇÃO. AF_11/2025</v>
          </cell>
          <cell r="C2182" t="str">
            <v>H</v>
          </cell>
          <cell r="D2182">
            <v>251.84</v>
          </cell>
          <cell r="E2182" t="str">
            <v>Depreciação, Juros, Impostos e Seguros, Manutenção e Materiais na Operação dos Equipamentos</v>
          </cell>
          <cell r="F2182" t="str">
            <v>SINAPI Jun/26</v>
          </cell>
        </row>
        <row r="2183">
          <cell r="A2183">
            <v>106357</v>
          </cell>
          <cell r="B2183" t="str">
            <v>CAVALO MECÂNICO TRAÇÃO 6X2, PBT COMBINADO 56.000 KG, CAPACIDADE MÁX. TRAÇÃO 66.000 KG, POTÊNCIA 360 CV, INCLUSIVE PRANCHA RETA 3 EIXOS, COMPRIMENTO ÚTIL 11,3 M, PESCOÇO DE 3,5 M, LARGURA 3,00 M, COM RAMPA DE ACIONAMENTO HIDRÁULICO - DEPRECIAÇÃO. AF_11/2025</v>
          </cell>
          <cell r="C2183" t="str">
            <v>H</v>
          </cell>
          <cell r="D2183">
            <v>0</v>
          </cell>
          <cell r="E2183" t="str">
            <v>Depreciação, Juros, Impostos e Seguros, Manutenção e Materiais na Operação dos Equipamentos</v>
          </cell>
          <cell r="F2183" t="str">
            <v>SINAPI Jun/26</v>
          </cell>
        </row>
        <row r="2184">
          <cell r="A2184">
            <v>106360</v>
          </cell>
          <cell r="B2184" t="str">
            <v>CAVALO MECÂNICO TRAÇÃO 6X2, PBT COMBINADO 56.000 KG, CAPACIDADE MÁX. TRAÇÃO 66.000 KG, POTÊNCIA 360 CV, INCLUSIVE PRANCHA RETA 3 EIXOS, COMPRIMENTO ÚTIL 11,3 M, PESCOÇO DE 3,5 M, LARGURA 3,00 M, COM RAMPA DE ACIONAMENTO HIDRÁULICO - IMPOSTOS E SEGUROS. AF_11/2025</v>
          </cell>
          <cell r="C2184" t="str">
            <v>H</v>
          </cell>
          <cell r="D2184">
            <v>0</v>
          </cell>
          <cell r="E2184" t="str">
            <v>Depreciação, Juros, Impostos e Seguros, Manutenção e Materiais na Operação dos Equipamentos</v>
          </cell>
          <cell r="F2184" t="str">
            <v>SINAPI Jun/26</v>
          </cell>
        </row>
        <row r="2185">
          <cell r="A2185">
            <v>106358</v>
          </cell>
          <cell r="B2185" t="str">
            <v>CAVALO MECÂNICO TRAÇÃO 6X2, PBT COMBINADO 56.000 KG, CAPACIDADE MÁX. TRAÇÃO 66.000 KG, POTÊNCIA 360 CV, INCLUSIVE PRANCHA RETA 3 EIXOS, COMPRIMENTO ÚTIL 11,3 M, PESCOÇO DE 3,5 M, LARGURA 3,00 M, COM RAMPA DE ACIONAMENTO HIDRÁULICO - JUROS. AF_11/2025</v>
          </cell>
          <cell r="C2185" t="str">
            <v>H</v>
          </cell>
          <cell r="D2185">
            <v>0</v>
          </cell>
          <cell r="E2185" t="str">
            <v>Depreciação, Juros, Impostos e Seguros, Manutenção e Materiais na Operação dos Equipamentos</v>
          </cell>
          <cell r="F2185" t="str">
            <v>SINAPI Jun/26</v>
          </cell>
        </row>
        <row r="2186">
          <cell r="A2186">
            <v>106359</v>
          </cell>
          <cell r="B2186" t="str">
            <v>CAVALO MECÂNICO TRAÇÃO 6X2, PBT COMBINADO 56.000 KG, CAPACIDADE MÁX. TRAÇÃO 66.000 KG, POTÊNCIA 360 CV, INCLUSIVE PRANCHA RETA 3 EIXOS, COMPRIMENTO ÚTIL 11,3 M, PESCOÇO DE 3,5 M, LARGURA 3,00 M, COM RAMPA DE ACIONAMENTO HIDRÁULICO - MANUTENÇÃO. AF_11/2025</v>
          </cell>
          <cell r="C2186" t="str">
            <v>H</v>
          </cell>
          <cell r="D2186">
            <v>0</v>
          </cell>
          <cell r="E2186" t="str">
            <v>Depreciação, Juros, Impostos e Seguros, Manutenção e Materiais na Operação dos Equipamentos</v>
          </cell>
          <cell r="F2186" t="str">
            <v>SINAPI Jun/26</v>
          </cell>
        </row>
        <row r="2187">
          <cell r="A2187">
            <v>106361</v>
          </cell>
          <cell r="B2187" t="str">
            <v>CAVALO MECÂNICO TRAÇÃO 6X2, PBT COMBINADO 56.000 KG, CAPACIDADE MÁX. TRAÇÃO 66.000 KG, POTÊNCIA 360 CV, INCLUSIVE PRANCHA RETA 3 EIXOS, COMPRIMENTO ÚTIL 11,3 M, PESCOÇO DE 3,5 M, LARGURA 3,00 M, COM RAMPA DE ACIONAMENTO HIDRÁULICO - MATERIAIS NA OPERAÇÃO. AF_11/2025</v>
          </cell>
          <cell r="C2187" t="str">
            <v>H</v>
          </cell>
          <cell r="D2187">
            <v>341.8</v>
          </cell>
          <cell r="E2187" t="str">
            <v>Depreciação, Juros, Impostos e Seguros, Manutenção e Materiais na Operação dos Equipamentos</v>
          </cell>
          <cell r="F2187" t="str">
            <v>SINAPI Jun/26</v>
          </cell>
        </row>
        <row r="2188">
          <cell r="A2188">
            <v>102812</v>
          </cell>
          <cell r="B2188" t="str">
            <v>CENTRAL DE LAMA BENTONÍTICA (DEPÓSITO DE BENTONITA, MISTURADOR DE ALTA TURBULÊNCIA, SILOS DE ARMAZENAMENTO DE LAMA E ÁGUA, LABORATÓRIO DE CONTROLE DE QUALIDADE DA LAMA) - DEPRECIAÇÃO. AF_04/2019</v>
          </cell>
          <cell r="C2188" t="str">
            <v>H</v>
          </cell>
          <cell r="D2188">
            <v>0</v>
          </cell>
          <cell r="E2188" t="str">
            <v>Depreciação, Juros, Impostos e Seguros, Manutenção e Materiais na Operação dos Equipamentos</v>
          </cell>
          <cell r="F2188" t="str">
            <v>SINAPI Jun/26</v>
          </cell>
        </row>
        <row r="2189">
          <cell r="A2189">
            <v>102813</v>
          </cell>
          <cell r="B2189" t="str">
            <v>CENTRAL DE LAMA BENTONÍTICA (DEPÓSITO DE BENTONITA, MISTURADOR DE ALTA TURBULÊNCIA, SILOS DE ARMAZENAMENTO DE LAMA E ÁGUA, LABORATÓRIO DE CONTROLE DE QUALIDADE DA LAMA) - JUROS. AF_04/2019</v>
          </cell>
          <cell r="C2189" t="str">
            <v>H</v>
          </cell>
          <cell r="D2189">
            <v>0</v>
          </cell>
          <cell r="E2189" t="str">
            <v>Depreciação, Juros, Impostos e Seguros, Manutenção e Materiais na Operação dos Equipamentos</v>
          </cell>
          <cell r="F2189" t="str">
            <v>SINAPI Jun/26</v>
          </cell>
        </row>
        <row r="2190">
          <cell r="A2190">
            <v>102814</v>
          </cell>
          <cell r="B2190" t="str">
            <v>CENTRAL DE LAMA BENTONÍTICA (DEPÓSITO DE BENTONITA, MISTURADOR DE ALTA TURBULÊNCIA, SILOS DE ARMAZENAMENTO DE LAMA E ÁGUA, LABORATÓRIO DE CONTROLE DE QUALIDADE DA LAMA) - MANUTENÇÃO. AF_04/2019</v>
          </cell>
          <cell r="C2190" t="str">
            <v>H</v>
          </cell>
          <cell r="D2190">
            <v>0</v>
          </cell>
          <cell r="E2190" t="str">
            <v>Depreciação, Juros, Impostos e Seguros, Manutenção e Materiais na Operação dos Equipamentos</v>
          </cell>
          <cell r="F2190" t="str">
            <v>SINAPI Jun/26</v>
          </cell>
        </row>
        <row r="2191">
          <cell r="A2191">
            <v>102815</v>
          </cell>
          <cell r="B2191" t="str">
            <v>CENTRAL DE LAMA BENTONÍTICA (DEPÓSITO DE BENTONITA, MISTURADOR DE ALTA TURBULÊNCIA, SILOS DE ARMAZENAMENTO DE LAMA E ÁGUA, LABORATÓRIO DE CONTROLE DE QUALIDADE DA LAMA) - MATERIAIS NA OPERAÇÃO. AF_04/2019</v>
          </cell>
          <cell r="C2191" t="str">
            <v>H</v>
          </cell>
          <cell r="D2191">
            <v>2.92</v>
          </cell>
          <cell r="E2191" t="str">
            <v>Depreciação, Juros, Impostos e Seguros, Manutenção e Materiais na Operação dos Equipamentos</v>
          </cell>
          <cell r="F2191" t="str">
            <v>SINAPI Jun/26</v>
          </cell>
        </row>
        <row r="2192">
          <cell r="A2192">
            <v>91529</v>
          </cell>
          <cell r="B2192" t="str">
            <v>COMPACTADOR DE SOLOS DE PERCUSSÃO (SOQUETE) COM MOTOR A GASOLINA 4 TEMPOS, POTÊNCIA 4 CV - DEPRECIAÇÃO. AF_08/2015</v>
          </cell>
          <cell r="C2192" t="str">
            <v>H</v>
          </cell>
          <cell r="D2192">
            <v>0.83</v>
          </cell>
          <cell r="E2192" t="str">
            <v>Depreciação, Juros, Impostos e Seguros, Manutenção e Materiais na Operação dos Equipamentos</v>
          </cell>
          <cell r="F2192" t="str">
            <v>SINAPI Jun/26</v>
          </cell>
        </row>
        <row r="2193">
          <cell r="A2193">
            <v>91530</v>
          </cell>
          <cell r="B2193" t="str">
            <v>COMPACTADOR DE SOLOS DE PERCUSSÃO (SOQUETE) COM MOTOR A GASOLINA 4 TEMPOS, POTÊNCIA 4 CV - JUROS. AF_08/2015</v>
          </cell>
          <cell r="C2193" t="str">
            <v>H</v>
          </cell>
          <cell r="D2193">
            <v>0.22</v>
          </cell>
          <cell r="E2193" t="str">
            <v>Depreciação, Juros, Impostos e Seguros, Manutenção e Materiais na Operação dos Equipamentos</v>
          </cell>
          <cell r="F2193" t="str">
            <v>SINAPI Jun/26</v>
          </cell>
        </row>
        <row r="2194">
          <cell r="A2194">
            <v>91531</v>
          </cell>
          <cell r="B2194" t="str">
            <v>COMPACTADOR DE SOLOS DE PERCUSSÃO (SOQUETE) COM MOTOR A GASOLINA 4 TEMPOS, POTÊNCIA 4 CV - MANUTENÇÃO. AF_08/2015</v>
          </cell>
          <cell r="C2194" t="str">
            <v>H</v>
          </cell>
          <cell r="D2194">
            <v>1.04</v>
          </cell>
          <cell r="E2194" t="str">
            <v>Depreciação, Juros, Impostos e Seguros, Manutenção e Materiais na Operação dos Equipamentos</v>
          </cell>
          <cell r="F2194" t="str">
            <v>SINAPI Jun/26</v>
          </cell>
        </row>
        <row r="2195">
          <cell r="A2195">
            <v>91532</v>
          </cell>
          <cell r="B2195" t="str">
            <v>COMPACTADOR DE SOLOS DE PERCUSSÃO (SOQUETE) COM MOTOR A GASOLINA 4 TEMPOS, POTÊNCIA 4 CV - MATERIAIS NA OPERAÇÃO. AF_08/2015</v>
          </cell>
          <cell r="C2195" t="str">
            <v>H</v>
          </cell>
          <cell r="D2195">
            <v>6.65</v>
          </cell>
          <cell r="E2195" t="str">
            <v>Depreciação, Juros, Impostos e Seguros, Manutenção e Materiais na Operação dos Equipamentos</v>
          </cell>
          <cell r="F2195" t="str">
            <v>SINAPI Jun/26</v>
          </cell>
        </row>
        <row r="2196">
          <cell r="A2196">
            <v>95260</v>
          </cell>
          <cell r="B2196" t="str">
            <v>COMPACTADOR DE SOLOS DE PERCUSÃO (SOQUETE) COM MOTOR A GASOLINA, POTÊNCIA 3 CV - DEPRECIAÇÃO. AF_09/2016</v>
          </cell>
          <cell r="C2196" t="str">
            <v>H</v>
          </cell>
          <cell r="D2196">
            <v>0.67</v>
          </cell>
          <cell r="E2196" t="str">
            <v>Depreciação, Juros, Impostos e Seguros, Manutenção e Materiais na Operação dos Equipamentos</v>
          </cell>
          <cell r="F2196" t="str">
            <v>SINAPI Jun/26</v>
          </cell>
        </row>
        <row r="2197">
          <cell r="A2197">
            <v>95261</v>
          </cell>
          <cell r="B2197" t="str">
            <v>COMPACTADOR DE SOLOS DE PERCUSÃO (SOQUETE) COM MOTOR A GASOLINA, POTÊNCIA 3 CV - JUROS. AF_09/2016</v>
          </cell>
          <cell r="C2197" t="str">
            <v>H</v>
          </cell>
          <cell r="D2197">
            <v>0.18</v>
          </cell>
          <cell r="E2197" t="str">
            <v>Depreciação, Juros, Impostos e Seguros, Manutenção e Materiais na Operação dos Equipamentos</v>
          </cell>
          <cell r="F2197" t="str">
            <v>SINAPI Jun/26</v>
          </cell>
        </row>
        <row r="2198">
          <cell r="A2198">
            <v>95262</v>
          </cell>
          <cell r="B2198" t="str">
            <v>COMPACTADOR DE SOLOS DE PERCUSÃO (SOQUETE) COM MOTOR A GASOLINA, POTÊNCIA 3 CV - MANUTENÇÃO. AF_09/2016</v>
          </cell>
          <cell r="C2198" t="str">
            <v>H</v>
          </cell>
          <cell r="D2198">
            <v>0.84</v>
          </cell>
          <cell r="E2198" t="str">
            <v>Depreciação, Juros, Impostos e Seguros, Manutenção e Materiais na Operação dos Equipamentos</v>
          </cell>
          <cell r="F2198" t="str">
            <v>SINAPI Jun/26</v>
          </cell>
        </row>
        <row r="2199">
          <cell r="A2199">
            <v>95263</v>
          </cell>
          <cell r="B2199" t="str">
            <v>COMPACTADOR DE SOLOS DE PERCUSÃO (SOQUETE) COM MOTOR A GASOLINA, POTÊNCIA 3 CV - MATERIAIS NA OPERAÇÃO. AF_09/2016</v>
          </cell>
          <cell r="C2199" t="str">
            <v>H</v>
          </cell>
          <cell r="D2199">
            <v>5.03</v>
          </cell>
          <cell r="E2199" t="str">
            <v>Depreciação, Juros, Impostos e Seguros, Manutenção e Materiais na Operação dos Equipamentos</v>
          </cell>
          <cell r="F2199" t="str">
            <v>SINAPI Jun/26</v>
          </cell>
        </row>
        <row r="2200">
          <cell r="A2200">
            <v>90968</v>
          </cell>
          <cell r="B2200" t="str">
            <v>COMPRESSOR DE AR REBOCAVEL, VAZÃO 250 PCM, PRESSAO DE TRABALHO 102 PSI, MOTOR A DIESEL POTÊNCIA 81 CV - DEPRECIAÇÃO. AF_06/2015</v>
          </cell>
          <cell r="C2200" t="str">
            <v>H</v>
          </cell>
          <cell r="D2200">
            <v>7.04</v>
          </cell>
          <cell r="E2200" t="str">
            <v>Depreciação, Juros, Impostos e Seguros, Manutenção e Materiais na Operação dos Equipamentos</v>
          </cell>
          <cell r="F2200" t="str">
            <v>SINAPI Jun/26</v>
          </cell>
        </row>
        <row r="2201">
          <cell r="A2201">
            <v>90969</v>
          </cell>
          <cell r="B2201" t="str">
            <v>COMPRESSOR DE AR REBOCAVEL, VAZÃO 250 PCM, PRESSAO DE TRABALHO 102 PSI, MOTOR A DIESEL POTÊNCIA 81 CV - JUROS. AF_06/2015</v>
          </cell>
          <cell r="C2201" t="str">
            <v>H</v>
          </cell>
          <cell r="D2201">
            <v>1.89</v>
          </cell>
          <cell r="E2201" t="str">
            <v>Depreciação, Juros, Impostos e Seguros, Manutenção e Materiais na Operação dos Equipamentos</v>
          </cell>
          <cell r="F2201" t="str">
            <v>SINAPI Jun/26</v>
          </cell>
        </row>
        <row r="2202">
          <cell r="A2202">
            <v>90970</v>
          </cell>
          <cell r="B2202" t="str">
            <v>COMPRESSOR DE AR REBOCAVEL, VAZÃO 250 PCM, PRESSAO DE TRABALHO 102 PSI, MOTOR A DIESEL POTÊNCIA 81 CV - MANUTENÇÃO. AF_06/2015</v>
          </cell>
          <cell r="C2202" t="str">
            <v>H</v>
          </cell>
          <cell r="D2202">
            <v>8.81</v>
          </cell>
          <cell r="E2202" t="str">
            <v>Depreciação, Juros, Impostos e Seguros, Manutenção e Materiais na Operação dos Equipamentos</v>
          </cell>
          <cell r="F2202" t="str">
            <v>SINAPI Jun/26</v>
          </cell>
        </row>
        <row r="2203">
          <cell r="A2203">
            <v>90971</v>
          </cell>
          <cell r="B2203" t="str">
            <v>COMPRESSOR DE AR REBOCAVEL, VAZÃO 250 PCM, PRESSAO DE TRABALHO 102 PSI, MOTOR A DIESEL POTÊNCIA 81 CV - MATERIAIS NA OPERAÇÃO. AF_06/2015</v>
          </cell>
          <cell r="C2203" t="str">
            <v>H</v>
          </cell>
          <cell r="D2203">
            <v>68.78</v>
          </cell>
          <cell r="E2203" t="str">
            <v>Depreciação, Juros, Impostos e Seguros, Manutenção e Materiais na Operação dos Equipamentos</v>
          </cell>
          <cell r="F2203" t="str">
            <v>SINAPI Jun/26</v>
          </cell>
        </row>
        <row r="2204">
          <cell r="A2204">
            <v>90992</v>
          </cell>
          <cell r="B2204" t="str">
            <v>COMPRESSOR DE AR REBOCAVEL, VAZÃO 400 PCM, PRESSAO DE TRABALHO 102 PSI, MOTOR A DIESEL POTÊNCIA 110 CV - DEPRECIAÇÃO. AF_06/2015</v>
          </cell>
          <cell r="C2204" t="str">
            <v>H</v>
          </cell>
          <cell r="D2204">
            <v>8.35</v>
          </cell>
          <cell r="E2204" t="str">
            <v>Depreciação, Juros, Impostos e Seguros, Manutenção e Materiais na Operação dos Equipamentos</v>
          </cell>
          <cell r="F2204" t="str">
            <v>SINAPI Jun/26</v>
          </cell>
        </row>
        <row r="2205">
          <cell r="A2205">
            <v>90993</v>
          </cell>
          <cell r="B2205" t="str">
            <v>COMPRESSOR DE AR REBOCAVEL, VAZÃO 400 PCM, PRESSAO DE TRABALHO 102 PSI, MOTOR A DIESEL POTÊNCIA 110 CV - JUROS. AF_06/2015</v>
          </cell>
          <cell r="C2205" t="str">
            <v>H</v>
          </cell>
          <cell r="D2205">
            <v>2.2400000000000002</v>
          </cell>
          <cell r="E2205" t="str">
            <v>Depreciação, Juros, Impostos e Seguros, Manutenção e Materiais na Operação dos Equipamentos</v>
          </cell>
          <cell r="F2205" t="str">
            <v>SINAPI Jun/26</v>
          </cell>
        </row>
        <row r="2206">
          <cell r="A2206">
            <v>90994</v>
          </cell>
          <cell r="B2206" t="str">
            <v>COMPRESSOR DE AR REBOCAVEL, VAZÃO 400 PCM, PRESSAO DE TRABALHO 102 PSI, MOTOR A DIESEL POTÊNCIA 110 CV - MANUTENÇÃO. AF_06/2015</v>
          </cell>
          <cell r="C2206" t="str">
            <v>H</v>
          </cell>
          <cell r="D2206">
            <v>10.45</v>
          </cell>
          <cell r="E2206" t="str">
            <v>Depreciação, Juros, Impostos e Seguros, Manutenção e Materiais na Operação dos Equipamentos</v>
          </cell>
          <cell r="F2206" t="str">
            <v>SINAPI Jun/26</v>
          </cell>
        </row>
        <row r="2207">
          <cell r="A2207">
            <v>90995</v>
          </cell>
          <cell r="B2207" t="str">
            <v>COMPRESSOR DE AR REBOCAVEL, VAZÃO 400 PCM, PRESSAO DE TRABALHO 102 PSI, MOTOR A DIESEL POTÊNCIA 110 CV - MATERIAIS NA OPERAÇÃO. AF_06/2015</v>
          </cell>
          <cell r="C2207" t="str">
            <v>H</v>
          </cell>
          <cell r="D2207">
            <v>93.43</v>
          </cell>
          <cell r="E2207" t="str">
            <v>Depreciação, Juros, Impostos e Seguros, Manutenção e Materiais na Operação dos Equipamentos</v>
          </cell>
          <cell r="F2207" t="str">
            <v>SINAPI Jun/26</v>
          </cell>
        </row>
        <row r="2208">
          <cell r="A2208">
            <v>90957</v>
          </cell>
          <cell r="B2208" t="str">
            <v>COMPRESSOR DE AR REBOCÁVEL, VAZÃO 189 PCM, PRESSÃO EFETIVA DE TRABALHO 102 PSI, MOTOR DIESEL, POTÊNCIA 63 CV - DEPRECIAÇÃO. AF_06/2015</v>
          </cell>
          <cell r="C2208" t="str">
            <v>H</v>
          </cell>
          <cell r="D2208">
            <v>5.26</v>
          </cell>
          <cell r="E2208" t="str">
            <v>Depreciação, Juros, Impostos e Seguros, Manutenção e Materiais na Operação dos Equipamentos</v>
          </cell>
          <cell r="F2208" t="str">
            <v>SINAPI Jun/26</v>
          </cell>
        </row>
        <row r="2209">
          <cell r="A2209">
            <v>90958</v>
          </cell>
          <cell r="B2209" t="str">
            <v>COMPRESSOR DE AR REBOCÁVEL, VAZÃO 189 PCM, PRESSÃO EFETIVA DE TRABALHO 102 PSI, MOTOR DIESEL, POTÊNCIA 63 CV - JUROS. AF_06/2015</v>
          </cell>
          <cell r="C2209" t="str">
            <v>H</v>
          </cell>
          <cell r="D2209">
            <v>1.41</v>
          </cell>
          <cell r="E2209" t="str">
            <v>Depreciação, Juros, Impostos e Seguros, Manutenção e Materiais na Operação dos Equipamentos</v>
          </cell>
          <cell r="F2209" t="str">
            <v>SINAPI Jun/26</v>
          </cell>
        </row>
        <row r="2210">
          <cell r="A2210">
            <v>5797</v>
          </cell>
          <cell r="B2210" t="str">
            <v>COMPRESSOR DE AR REBOCÁVEL, VAZÃO 189 PCM, PRESSÃO EFETIVA DE TRABALHO 102 PSI, MOTOR DIESEL, POTÊNCIA 63 CV - MANUTENÇÃO. AF_06/2015</v>
          </cell>
          <cell r="C2210" t="str">
            <v>H</v>
          </cell>
          <cell r="D2210">
            <v>6.58</v>
          </cell>
          <cell r="E2210" t="str">
            <v>Depreciação, Juros, Impostos e Seguros, Manutenção e Materiais na Operação dos Equipamentos</v>
          </cell>
          <cell r="F2210" t="str">
            <v>SINAPI Jun/26</v>
          </cell>
        </row>
        <row r="2211">
          <cell r="A2211">
            <v>53865</v>
          </cell>
          <cell r="B2211" t="str">
            <v>COMPRESSOR DE AR REBOCÁVEL, VAZÃO 189 PCM, PRESSÃO EFETIVA DE TRABALHO 102 PSI, MOTOR DIESEL, POTÊNCIA 63 CV - MATERIAIS NA OPERAÇÃO. AF_06/2015</v>
          </cell>
          <cell r="C2211" t="str">
            <v>H</v>
          </cell>
          <cell r="D2211">
            <v>53.5</v>
          </cell>
          <cell r="E2211" t="str">
            <v>Depreciação, Juros, Impostos e Seguros, Manutenção e Materiais na Operação dos Equipamentos</v>
          </cell>
          <cell r="F2211" t="str">
            <v>SINAPI Jun/26</v>
          </cell>
        </row>
        <row r="2212">
          <cell r="A2212">
            <v>90975</v>
          </cell>
          <cell r="B2212" t="str">
            <v>COMPRESSOR DE AR REBOCÁVEL, VAZÃO 748 PCM, PRESSÃO EFETIVA DE TRABALHO 102 PSI, MOTOR DIESEL, POTÊNCIA 210 CV - DEPRECIAÇÃO. AF_06/2015</v>
          </cell>
          <cell r="C2212" t="str">
            <v>H</v>
          </cell>
          <cell r="D2212">
            <v>17.89</v>
          </cell>
          <cell r="E2212" t="str">
            <v>Depreciação, Juros, Impostos e Seguros, Manutenção e Materiais na Operação dos Equipamentos</v>
          </cell>
          <cell r="F2212" t="str">
            <v>SINAPI Jun/26</v>
          </cell>
        </row>
        <row r="2213">
          <cell r="A2213">
            <v>90976</v>
          </cell>
          <cell r="B2213" t="str">
            <v>COMPRESSOR DE AR REBOCÁVEL, VAZÃO 748 PCM, PRESSÃO EFETIVA DE TRABALHO 102 PSI, MOTOR DIESEL, POTÊNCIA 210 CV - JUROS. AF_06/2015</v>
          </cell>
          <cell r="C2213" t="str">
            <v>H</v>
          </cell>
          <cell r="D2213">
            <v>4.8</v>
          </cell>
          <cell r="E2213" t="str">
            <v>Depreciação, Juros, Impostos e Seguros, Manutenção e Materiais na Operação dos Equipamentos</v>
          </cell>
          <cell r="F2213" t="str">
            <v>SINAPI Jun/26</v>
          </cell>
        </row>
        <row r="2214">
          <cell r="A2214">
            <v>90977</v>
          </cell>
          <cell r="B2214" t="str">
            <v>COMPRESSOR DE AR REBOCÁVEL, VAZÃO 748 PCM, PRESSÃO EFETIVA DE TRABALHO 102 PSI, MOTOR DIESEL, POTÊNCIA 210 CV - MANUTENÇÃO. AF_06/2015</v>
          </cell>
          <cell r="C2214" t="str">
            <v>H</v>
          </cell>
          <cell r="D2214">
            <v>22.39</v>
          </cell>
          <cell r="E2214" t="str">
            <v>Depreciação, Juros, Impostos e Seguros, Manutenção e Materiais na Operação dos Equipamentos</v>
          </cell>
          <cell r="F2214" t="str">
            <v>SINAPI Jun/26</v>
          </cell>
        </row>
        <row r="2215">
          <cell r="A2215">
            <v>90978</v>
          </cell>
          <cell r="B2215" t="str">
            <v>COMPRESSOR DE AR REBOCÁVEL, VAZÃO 748 PCM, PRESSÃO EFETIVA DE TRABALHO 102 PSI, MOTOR DIESEL, POTÊNCIA 210 CV - MATERIAIS NA OPERAÇÃO. AF_06/2015</v>
          </cell>
          <cell r="C2215" t="str">
            <v>H</v>
          </cell>
          <cell r="D2215">
            <v>178.44</v>
          </cell>
          <cell r="E2215" t="str">
            <v>Depreciação, Juros, Impostos e Seguros, Manutenção e Materiais na Operação dos Equipamentos</v>
          </cell>
          <cell r="F2215" t="str">
            <v>SINAPI Jun/26</v>
          </cell>
        </row>
        <row r="2216">
          <cell r="A2216">
            <v>90960</v>
          </cell>
          <cell r="B2216" t="str">
            <v>COMPRESSOR DE AR REBOCÁVEL, VAZÃO 89 PCM, PRESSÃO EFETIVA DE TRABALHO 102 PSI, MOTOR DIESEL, POTÊNCIA 20 CV - DEPRECIAÇÃO. AF_06/2015</v>
          </cell>
          <cell r="C2216" t="str">
            <v>H</v>
          </cell>
          <cell r="D2216">
            <v>7.02</v>
          </cell>
          <cell r="E2216" t="str">
            <v>Depreciação, Juros, Impostos e Seguros, Manutenção e Materiais na Operação dos Equipamentos</v>
          </cell>
          <cell r="F2216" t="str">
            <v>SINAPI Jun/26</v>
          </cell>
        </row>
        <row r="2217">
          <cell r="A2217">
            <v>90961</v>
          </cell>
          <cell r="B2217" t="str">
            <v>COMPRESSOR DE AR REBOCÁVEL, VAZÃO 89 PCM, PRESSÃO EFETIVA DE TRABALHO 102 PSI, MOTOR DIESEL, POTÊNCIA 20 CV - JUROS. AF_06/2015</v>
          </cell>
          <cell r="C2217" t="str">
            <v>H</v>
          </cell>
          <cell r="D2217">
            <v>1.88</v>
          </cell>
          <cell r="E2217" t="str">
            <v>Depreciação, Juros, Impostos e Seguros, Manutenção e Materiais na Operação dos Equipamentos</v>
          </cell>
          <cell r="F2217" t="str">
            <v>SINAPI Jun/26</v>
          </cell>
        </row>
        <row r="2218">
          <cell r="A2218">
            <v>90962</v>
          </cell>
          <cell r="B2218" t="str">
            <v>COMPRESSOR DE AR REBOCÁVEL, VAZÃO 89 PCM, PRESSÃO EFETIVA DE TRABALHO 102 PSI, MOTOR DIESEL, POTÊNCIA 20 CV - MANUTENÇÃO. AF_06/2015</v>
          </cell>
          <cell r="C2218" t="str">
            <v>H</v>
          </cell>
          <cell r="D2218">
            <v>8.7899999999999991</v>
          </cell>
          <cell r="E2218" t="str">
            <v>Depreciação, Juros, Impostos e Seguros, Manutenção e Materiais na Operação dos Equipamentos</v>
          </cell>
          <cell r="F2218" t="str">
            <v>SINAPI Jun/26</v>
          </cell>
        </row>
        <row r="2219">
          <cell r="A2219">
            <v>90963</v>
          </cell>
          <cell r="B2219" t="str">
            <v>COMPRESSOR DE AR REBOCÁVEL, VAZÃO 89 PCM, PRESSÃO EFETIVA DE TRABALHO 102 PSI, MOTOR DIESEL, POTÊNCIA 20 CV - MATERIAIS NA OPERAÇÃO. AF_06/2015</v>
          </cell>
          <cell r="C2219" t="str">
            <v>H</v>
          </cell>
          <cell r="D2219">
            <v>16.97</v>
          </cell>
          <cell r="E2219" t="str">
            <v>Depreciação, Juros, Impostos e Seguros, Manutenção e Materiais na Operação dos Equipamentos</v>
          </cell>
          <cell r="F2219" t="str">
            <v>SINAPI Jun/26</v>
          </cell>
        </row>
        <row r="2220">
          <cell r="A2220">
            <v>102966</v>
          </cell>
          <cell r="B2220" t="str">
            <v>COMPRESSOR DE AR, VAZAO DE 10 PCM, RESERVATORIO 100 L, PRESSAO DE TRABALHO ENTRE 6,9 E 9,7 BAR, POTENCIA 2 HP, TENSAO 110/220 V - DEPRECIAÇÃO. AF_05/2023</v>
          </cell>
          <cell r="C2220" t="str">
            <v>H</v>
          </cell>
          <cell r="D2220">
            <v>0.17</v>
          </cell>
          <cell r="E2220" t="str">
            <v>Depreciação, Juros, Impostos e Seguros, Manutenção e Materiais na Operação dos Equipamentos</v>
          </cell>
          <cell r="F2220" t="str">
            <v>SINAPI Jun/26</v>
          </cell>
        </row>
        <row r="2221">
          <cell r="A2221">
            <v>102967</v>
          </cell>
          <cell r="B2221" t="str">
            <v>COMPRESSOR DE AR, VAZAO DE 10 PCM, RESERVATORIO 100 L, PRESSAO DE TRABALHO ENTRE 6,9 E 9,7 BAR, POTENCIA 2 HP, TENSAO 110/220 V - JUROS. AF_05/2023</v>
          </cell>
          <cell r="C2221" t="str">
            <v>H</v>
          </cell>
          <cell r="D2221">
            <v>0.03</v>
          </cell>
          <cell r="E2221" t="str">
            <v>Depreciação, Juros, Impostos e Seguros, Manutenção e Materiais na Operação dos Equipamentos</v>
          </cell>
          <cell r="F2221" t="str">
            <v>SINAPI Jun/26</v>
          </cell>
        </row>
        <row r="2222">
          <cell r="A2222">
            <v>102968</v>
          </cell>
          <cell r="B2222" t="str">
            <v>COMPRESSOR DE AR, VAZAO DE 10 PCM, RESERVATORIO 100 L, PRESSAO DE TRABALHO ENTRE 6,9 E 9,7 BAR, POTENCIA 2 HP, TENSAO 110/220 V - MANUTENÇÃO. AF_05/2023</v>
          </cell>
          <cell r="C2222" t="str">
            <v>H</v>
          </cell>
          <cell r="D2222">
            <v>0.16</v>
          </cell>
          <cell r="E2222" t="str">
            <v>Depreciação, Juros, Impostos e Seguros, Manutenção e Materiais na Operação dos Equipamentos</v>
          </cell>
          <cell r="F2222" t="str">
            <v>SINAPI Jun/26</v>
          </cell>
        </row>
        <row r="2223">
          <cell r="A2223">
            <v>102969</v>
          </cell>
          <cell r="B2223" t="str">
            <v>COMPRESSOR DE AR, VAZAO DE 10 PCM, RESERVATORIO 100 L, PRESSAO DE TRABALHO ENTRE 6,9 E 9,7 BAR, POTENCIA 2 HP, TENSAO 110/220 V - MATERIAIS NA OPERAÇÃO. AF_05/2023</v>
          </cell>
          <cell r="C2223" t="str">
            <v>H</v>
          </cell>
          <cell r="D2223">
            <v>0.12</v>
          </cell>
          <cell r="E2223" t="str">
            <v>Depreciação, Juros, Impostos e Seguros, Manutenção e Materiais na Operação dos Equipamentos</v>
          </cell>
          <cell r="F2223" t="str">
            <v>SINAPI Jun/26</v>
          </cell>
        </row>
        <row r="2224">
          <cell r="A2224">
            <v>102818</v>
          </cell>
          <cell r="B2224" t="str">
            <v>CONJUNTO CILINDRO E BOMBA HIDRÁULICA PARA PROTENSÃO DE MONOBARRAS PARA TIRANTES, ESFORÇO MÁXIMO DE 30 TONELADAS - DEPRECIAÇÃO. AF_05/2023</v>
          </cell>
          <cell r="C2224" t="str">
            <v>H</v>
          </cell>
          <cell r="D2224">
            <v>0</v>
          </cell>
          <cell r="E2224" t="str">
            <v>Depreciação, Juros, Impostos e Seguros, Manutenção e Materiais na Operação dos Equipamentos</v>
          </cell>
          <cell r="F2224" t="str">
            <v>SINAPI Jun/26</v>
          </cell>
        </row>
        <row r="2225">
          <cell r="A2225">
            <v>102819</v>
          </cell>
          <cell r="B2225" t="str">
            <v>CONJUNTO CILINDRO E BOMBA HIDRÁULICA PARA PROTENSÃO DE MONOBARRAS PARA TIRANTES, ESFORÇO MÁXIMO DE 30 TONELADAS - JUROS. AF_05/2023</v>
          </cell>
          <cell r="C2225" t="str">
            <v>H</v>
          </cell>
          <cell r="D2225">
            <v>0</v>
          </cell>
          <cell r="E2225" t="str">
            <v>Depreciação, Juros, Impostos e Seguros, Manutenção e Materiais na Operação dos Equipamentos</v>
          </cell>
          <cell r="F2225" t="str">
            <v>SINAPI Jun/26</v>
          </cell>
        </row>
        <row r="2226">
          <cell r="A2226">
            <v>102820</v>
          </cell>
          <cell r="B2226" t="str">
            <v>CONJUNTO CILINDRO E BOMBA HIDRÁULICA PARA PROTENSÃO DE MONOBARRAS PARA TIRANTES, ESFORÇO MÁXIMO DE 30 TONELADAS - MANUTENÇÃO. AF_05/2023</v>
          </cell>
          <cell r="C2226" t="str">
            <v>H</v>
          </cell>
          <cell r="D2226">
            <v>0</v>
          </cell>
          <cell r="E2226" t="str">
            <v>Depreciação, Juros, Impostos e Seguros, Manutenção e Materiais na Operação dos Equipamentos</v>
          </cell>
          <cell r="F2226" t="str">
            <v>SINAPI Jun/26</v>
          </cell>
        </row>
        <row r="2227">
          <cell r="A2227">
            <v>102832</v>
          </cell>
          <cell r="B2227" t="str">
            <v>CONJUNTO CILINDRO E BOMBA HIDRÁULICA PARA PROTENSÃO DE MONOBARRAS PARA TIRANTES, ESFORÇO MÁXIMO DE 30 TONELADAS - MATERIAIS NA OPERAÇÃO. AF_05/2023</v>
          </cell>
          <cell r="C2227" t="str">
            <v>H</v>
          </cell>
          <cell r="D2227">
            <v>7.31</v>
          </cell>
          <cell r="E2227" t="str">
            <v>Depreciação, Juros, Impostos e Seguros, Manutenção e Materiais na Operação dos Equipamentos</v>
          </cell>
          <cell r="F2227" t="str">
            <v>SINAPI Jun/26</v>
          </cell>
        </row>
        <row r="2228">
          <cell r="A2228">
            <v>102823</v>
          </cell>
          <cell r="B2228" t="str">
            <v>CONJUNTO MACACO E BOMBA HIDRÁULICA PARA PROTENSAO DE CORDOALHAS, ESFORÇO MAXIMO DE 115 TONELADAS - DEPRECIAÇÃO. AF_05/2023</v>
          </cell>
          <cell r="C2228" t="str">
            <v>H</v>
          </cell>
          <cell r="D2228">
            <v>0</v>
          </cell>
          <cell r="E2228" t="str">
            <v>Depreciação, Juros, Impostos e Seguros, Manutenção e Materiais na Operação dos Equipamentos</v>
          </cell>
          <cell r="F2228" t="str">
            <v>SINAPI Jun/26</v>
          </cell>
        </row>
        <row r="2229">
          <cell r="A2229">
            <v>102824</v>
          </cell>
          <cell r="B2229" t="str">
            <v>CONJUNTO MACACO E BOMBA HIDRÁULICA PARA PROTENSAO DE CORDOALHAS, ESFORÇO MAXIMO DE 115 TONELADAS - JUROS. AF_05/2023</v>
          </cell>
          <cell r="C2229" t="str">
            <v>H</v>
          </cell>
          <cell r="D2229">
            <v>0</v>
          </cell>
          <cell r="E2229" t="str">
            <v>Depreciação, Juros, Impostos e Seguros, Manutenção e Materiais na Operação dos Equipamentos</v>
          </cell>
          <cell r="F2229" t="str">
            <v>SINAPI Jun/26</v>
          </cell>
        </row>
        <row r="2230">
          <cell r="A2230">
            <v>102825</v>
          </cell>
          <cell r="B2230" t="str">
            <v>CONJUNTO MACACO E BOMBA HIDRÁULICA PARA PROTENSAO DE CORDOALHAS, ESFORÇO MAXIMO DE 115 TONELADAS - MANUTENÇÃO. AF_05/2023</v>
          </cell>
          <cell r="C2230" t="str">
            <v>H</v>
          </cell>
          <cell r="D2230">
            <v>0</v>
          </cell>
          <cell r="E2230" t="str">
            <v>Depreciação, Juros, Impostos e Seguros, Manutenção e Materiais na Operação dos Equipamentos</v>
          </cell>
          <cell r="F2230" t="str">
            <v>SINAPI Jun/26</v>
          </cell>
        </row>
        <row r="2231">
          <cell r="A2231">
            <v>102826</v>
          </cell>
          <cell r="B2231" t="str">
            <v>CONJUNTO MACACO E BOMBA HIDRÁULICA PARA PROTENSAO DE CORDOALHAS, ESFORÇO MAXIMO DE 115 TONELADAS - MATERIAIS NA OPERAÇÃO. AF_05/2023</v>
          </cell>
          <cell r="C2231" t="str">
            <v>H</v>
          </cell>
          <cell r="D2231">
            <v>5.48</v>
          </cell>
          <cell r="E2231" t="str">
            <v>Depreciação, Juros, Impostos e Seguros, Manutenção e Materiais na Operação dos Equipamentos</v>
          </cell>
          <cell r="F2231" t="str">
            <v>SINAPI Jun/26</v>
          </cell>
        </row>
        <row r="2232">
          <cell r="A2232">
            <v>103934</v>
          </cell>
          <cell r="B2232" t="str">
            <v>CONJUNTO MACACO HIDRÁULICO E CENTRAL DE BOMBEAMENTO MOTORIZADO 1,8 KW PARA PROTENSÃO DE MONOCABOS PARA CONCRETO PROTENDIDO, ESFORÇO MÁXIMO DE 20 TONELADAS - DEPRECIAÇÃO. AF_05/2022</v>
          </cell>
          <cell r="C2232" t="str">
            <v>H</v>
          </cell>
          <cell r="D2232">
            <v>0</v>
          </cell>
          <cell r="E2232" t="str">
            <v>Depreciação, Juros, Impostos e Seguros, Manutenção e Materiais na Operação dos Equipamentos</v>
          </cell>
          <cell r="F2232" t="str">
            <v>SINAPI Jun/26</v>
          </cell>
        </row>
        <row r="2233">
          <cell r="A2233">
            <v>103935</v>
          </cell>
          <cell r="B2233" t="str">
            <v>CONJUNTO MACACO HIDRÁULICO E CENTRAL DE BOMBEAMENTO MOTORIZADO 1,8 KW PARA PROTENSÃO DE MONOCABOS PARA CONCRETO PROTENDIDO, ESFORÇO MÁXIMO DE 20 TONELADAS - JUROS. AF_05/2022</v>
          </cell>
          <cell r="C2233" t="str">
            <v>H</v>
          </cell>
          <cell r="D2233">
            <v>0</v>
          </cell>
          <cell r="E2233" t="str">
            <v>Depreciação, Juros, Impostos e Seguros, Manutenção e Materiais na Operação dos Equipamentos</v>
          </cell>
          <cell r="F2233" t="str">
            <v>SINAPI Jun/26</v>
          </cell>
        </row>
        <row r="2234">
          <cell r="A2234">
            <v>103936</v>
          </cell>
          <cell r="B2234" t="str">
            <v>CONJUNTO MACACO HIDRÁULICO E CENTRAL DE BOMBEAMENTO MOTORIZADO 1,8 KW PARA PROTENSÃO DE MONOCABOS PARA CONCRETO PROTENDIDO, ESFORÇO MÁXIMO DE 20 TONELADAS - MANUTENÇÃO. AF_05/2022</v>
          </cell>
          <cell r="C2234" t="str">
            <v>H</v>
          </cell>
          <cell r="D2234">
            <v>0</v>
          </cell>
          <cell r="E2234" t="str">
            <v>Depreciação, Juros, Impostos e Seguros, Manutenção e Materiais na Operação dos Equipamentos</v>
          </cell>
          <cell r="F2234" t="str">
            <v>SINAPI Jun/26</v>
          </cell>
        </row>
        <row r="2235">
          <cell r="A2235">
            <v>103937</v>
          </cell>
          <cell r="B2235" t="str">
            <v>CONJUNTO MACACO HIDRÁULICO E CENTRAL DE BOMBEAMENTO MOTORIZADO 1,8 KW PARA PROTENSÃO DE MONOCABOS PARA CONCRETO PROTENDIDO, ESFORÇO MÁXIMO DE 20 TONELADAS - MATERIAIS NA OPERAÇÃO. AF_05/2022</v>
          </cell>
          <cell r="C2235" t="str">
            <v>H</v>
          </cell>
          <cell r="D2235">
            <v>1.31</v>
          </cell>
          <cell r="E2235" t="str">
            <v>Depreciação, Juros, Impostos e Seguros, Manutenção e Materiais na Operação dos Equipamentos</v>
          </cell>
          <cell r="F2235" t="str">
            <v>SINAPI Jun/26</v>
          </cell>
        </row>
        <row r="2236">
          <cell r="A2236">
            <v>103940</v>
          </cell>
          <cell r="B2236" t="str">
            <v>CONJUNTO MACACO HIDRÁULICO E CENTRAL DE BOMBEAMENTO MOTORIZADO 1,8 KW PARA PROTENSÃO DE MONOCABOS PARA CONCRETO PROTENDIDO, ESFORÇO MÁXIMO DE 30 TONELADAS - DEPRECIAÇÃO. AF_05/2022</v>
          </cell>
          <cell r="C2236" t="str">
            <v>H</v>
          </cell>
          <cell r="D2236">
            <v>0</v>
          </cell>
          <cell r="E2236" t="str">
            <v>Depreciação, Juros, Impostos e Seguros, Manutenção e Materiais na Operação dos Equipamentos</v>
          </cell>
          <cell r="F2236" t="str">
            <v>SINAPI Jun/26</v>
          </cell>
        </row>
        <row r="2237">
          <cell r="A2237">
            <v>103941</v>
          </cell>
          <cell r="B2237" t="str">
            <v>CONJUNTO MACACO HIDRÁULICO E CENTRAL DE BOMBEAMENTO MOTORIZADO 1,8 KW PARA PROTENSÃO DE MONOCABOS PARA CONCRETO PROTENDIDO, ESFORÇO MÁXIMO DE 30 TONELADAS - JUROS. AF_05/2022</v>
          </cell>
          <cell r="C2237" t="str">
            <v>H</v>
          </cell>
          <cell r="D2237">
            <v>0</v>
          </cell>
          <cell r="E2237" t="str">
            <v>Depreciação, Juros, Impostos e Seguros, Manutenção e Materiais na Operação dos Equipamentos</v>
          </cell>
          <cell r="F2237" t="str">
            <v>SINAPI Jun/26</v>
          </cell>
        </row>
        <row r="2238">
          <cell r="A2238">
            <v>103942</v>
          </cell>
          <cell r="B2238" t="str">
            <v>CONJUNTO MACACO HIDRÁULICO E CENTRAL DE BOMBEAMENTO MOTORIZADO 1,8 KW PARA PROTENSÃO DE MONOCABOS PARA CONCRETO PROTENDIDO, ESFORÇO MÁXIMO DE 30 TONELADAS - MANUTENÇÃO. AF_05/2022</v>
          </cell>
          <cell r="C2238" t="str">
            <v>H</v>
          </cell>
          <cell r="D2238">
            <v>0</v>
          </cell>
          <cell r="E2238" t="str">
            <v>Depreciação, Juros, Impostos e Seguros, Manutenção e Materiais na Operação dos Equipamentos</v>
          </cell>
          <cell r="F2238" t="str">
            <v>SINAPI Jun/26</v>
          </cell>
        </row>
        <row r="2239">
          <cell r="A2239">
            <v>103943</v>
          </cell>
          <cell r="B2239" t="str">
            <v>CONJUNTO MACACO HIDRÁULICO E CENTRAL DE BOMBEAMENTO MOTORIZADO 1,8 KW PARA PROTENSÃO DE MONOCABOS PARA CONCRETO PROTENDIDO, ESFORÇO MÁXIMO DE 30 TONELADAS - MATERIAIS NA OPERAÇÃO. AF_05/2022</v>
          </cell>
          <cell r="C2239" t="str">
            <v>H</v>
          </cell>
          <cell r="D2239">
            <v>1.31</v>
          </cell>
          <cell r="E2239" t="str">
            <v>Depreciação, Juros, Impostos e Seguros, Manutenção e Materiais na Operação dos Equipamentos</v>
          </cell>
          <cell r="F2239" t="str">
            <v>SINAPI Jun/26</v>
          </cell>
        </row>
        <row r="2240">
          <cell r="A2240">
            <v>106406</v>
          </cell>
          <cell r="B2240" t="str">
            <v>CORTADEIRA HIDRÁULICA DE VERGALHÃO, PARA AÇO DE DIÂMETRO ATÉ 50 MM, MOTOR ELÉTRICO TRIFÁSICO, POTÊNCIA DE 5,5 HP A 7,5 HP - DEPRECIAÇÃO. AF_12/2025</v>
          </cell>
          <cell r="C2240" t="str">
            <v>H</v>
          </cell>
          <cell r="D2240">
            <v>9.93</v>
          </cell>
          <cell r="E2240" t="str">
            <v>Depreciação, Juros, Impostos e Seguros, Manutenção e Materiais na Operação dos Equipamentos</v>
          </cell>
          <cell r="F2240" t="str">
            <v>SINAPI Jun/26</v>
          </cell>
        </row>
        <row r="2241">
          <cell r="A2241">
            <v>106407</v>
          </cell>
          <cell r="B2241" t="str">
            <v>CORTADEIRA HIDRÁULICA DE VERGALHÃO, PARA AÇO DE DIÂMETRO ATÉ 50 MM, MOTOR ELÉTRICO TRIFÁSICO, POTÊNCIA DE 5,5 HP A 7,5 HP - JUROS. AF_12/2025</v>
          </cell>
          <cell r="C2241" t="str">
            <v>H</v>
          </cell>
          <cell r="D2241">
            <v>2.04</v>
          </cell>
          <cell r="E2241" t="str">
            <v>Depreciação, Juros, Impostos e Seguros, Manutenção e Materiais na Operação dos Equipamentos</v>
          </cell>
          <cell r="F2241" t="str">
            <v>SINAPI Jun/26</v>
          </cell>
        </row>
        <row r="2242">
          <cell r="A2242">
            <v>106408</v>
          </cell>
          <cell r="B2242" t="str">
            <v>CORTADEIRA HIDRÁULICA DE VERGALHÃO, PARA AÇO DE DIÂMETRO ATÉ 50 MM, MOTOR ELÉTRICO TRIFÁSICO, POTÊNCIA DE 5,5 HP A 7,5 HP - MANUTENÇÃO. AF_12/2025</v>
          </cell>
          <cell r="C2242" t="str">
            <v>H</v>
          </cell>
          <cell r="D2242">
            <v>6.89</v>
          </cell>
          <cell r="E2242" t="str">
            <v>Depreciação, Juros, Impostos e Seguros, Manutenção e Materiais na Operação dos Equipamentos</v>
          </cell>
          <cell r="F2242" t="str">
            <v>SINAPI Jun/26</v>
          </cell>
        </row>
        <row r="2243">
          <cell r="A2243">
            <v>106409</v>
          </cell>
          <cell r="B2243" t="str">
            <v>CORTADEIRA HIDRÁULICA DE VERGALHÃO, PARA AÇO DE DIÂMETRO ATÉ 50 MM, MOTOR ELÉTRICO TRIFÁSICO, POTÊNCIA DE 5,5 HP A 7,5 HP - MATERIAIS NA OPERAÇÃO. AF_12/2025</v>
          </cell>
          <cell r="C2243" t="str">
            <v>H</v>
          </cell>
          <cell r="D2243">
            <v>3.54</v>
          </cell>
          <cell r="E2243" t="str">
            <v>Depreciação, Juros, Impostos e Seguros, Manutenção e Materiais na Operação dos Equipamentos</v>
          </cell>
          <cell r="F2243" t="str">
            <v>SINAPI Jun/26</v>
          </cell>
        </row>
        <row r="2244">
          <cell r="A2244">
            <v>91279</v>
          </cell>
          <cell r="B2244" t="str">
            <v>CORTADORA DE PISO COM MOTOR 4 TEMPOS A GASOLINA, POTÊNCIA DE 13 HP, COM DISCO DE CORTE DIAMANTADO SEGMENTADO PARA CONCRETO, DIÂMETRO DE 350 MM, FURO DE 1" (14 X 1") - DEPRECIAÇÃO. AF_08/2015</v>
          </cell>
          <cell r="C2244" t="str">
            <v>H</v>
          </cell>
          <cell r="D2244">
            <v>0.39</v>
          </cell>
          <cell r="E2244" t="str">
            <v>Depreciação, Juros, Impostos e Seguros, Manutenção e Materiais na Operação dos Equipamentos</v>
          </cell>
          <cell r="F2244" t="str">
            <v>SINAPI Jun/26</v>
          </cell>
        </row>
        <row r="2245">
          <cell r="A2245">
            <v>91280</v>
          </cell>
          <cell r="B2245" t="str">
            <v>CORTADORA DE PISO COM MOTOR 4 TEMPOS A GASOLINA, POTÊNCIA DE 13 HP, COM DISCO DE CORTE DIAMANTADO SEGMENTADO PARA CONCRETO, DIÂMETRO DE 350 MM, FURO DE 1" (14 X 1") - JUROS. AF_08/2015</v>
          </cell>
          <cell r="C2245" t="str">
            <v>H</v>
          </cell>
          <cell r="D2245">
            <v>0.08</v>
          </cell>
          <cell r="E2245" t="str">
            <v>Depreciação, Juros, Impostos e Seguros, Manutenção e Materiais na Operação dos Equipamentos</v>
          </cell>
          <cell r="F2245" t="str">
            <v>SINAPI Jun/26</v>
          </cell>
        </row>
        <row r="2246">
          <cell r="A2246">
            <v>91281</v>
          </cell>
          <cell r="B2246" t="str">
            <v>CORTADORA DE PISO COM MOTOR 4 TEMPOS A GASOLINA, POTÊNCIA DE 13 HP, COM DISCO DE CORTE DIAMANTADO SEGMENTADO PARA CONCRETO, DIÂMETRO DE 350 MM, FURO DE 1" (14 X 1") - MANUTENÇÃO. AF_08/2015</v>
          </cell>
          <cell r="C2246" t="str">
            <v>H</v>
          </cell>
          <cell r="D2246">
            <v>0.5</v>
          </cell>
          <cell r="E2246" t="str">
            <v>Depreciação, Juros, Impostos e Seguros, Manutenção e Materiais na Operação dos Equipamentos</v>
          </cell>
          <cell r="F2246" t="str">
            <v>SINAPI Jun/26</v>
          </cell>
        </row>
        <row r="2247">
          <cell r="A2247">
            <v>91282</v>
          </cell>
          <cell r="B2247" t="str">
            <v>CORTADORA DE PISO COM MOTOR 4 TEMPOS A GASOLINA, POTÊNCIA DE 13 HP, COM DISCO DE CORTE DIAMANTADO SEGMENTADO PARA CONCRETO, DIÂMETRO DE 350 MM, FURO DE 1" (14 X 1") - MATERIAIS NA OPERAÇÃO. AF_08/2015</v>
          </cell>
          <cell r="C2247" t="str">
            <v>H</v>
          </cell>
          <cell r="D2247">
            <v>9.36</v>
          </cell>
          <cell r="E2247" t="str">
            <v>Depreciação, Juros, Impostos e Seguros, Manutenção e Materiais na Operação dos Equipamentos</v>
          </cell>
          <cell r="F2247" t="str">
            <v>SINAPI Jun/26</v>
          </cell>
        </row>
        <row r="2248">
          <cell r="A2248">
            <v>95278</v>
          </cell>
          <cell r="B2248" t="str">
            <v>DESEMPENADEIRA DE CONCRETO, PESO DE 78 KG, 4 PÁS, MOTOR A GASOLINA, POTÊNCIA 5,5 HP - DEPRECIAÇÃO. AF_05/2023</v>
          </cell>
          <cell r="C2248" t="str">
            <v>H</v>
          </cell>
          <cell r="D2248">
            <v>0.65</v>
          </cell>
          <cell r="E2248" t="str">
            <v>Depreciação, Juros, Impostos e Seguros, Manutenção e Materiais na Operação dos Equipamentos</v>
          </cell>
          <cell r="F2248" t="str">
            <v>SINAPI Jun/26</v>
          </cell>
        </row>
        <row r="2249">
          <cell r="A2249">
            <v>95279</v>
          </cell>
          <cell r="B2249" t="str">
            <v>DESEMPENADEIRA DE CONCRETO, PESO DE 78 KG, 4 PÁS, MOTOR A GASOLINA, POTÊNCIA 5,5 HP - JUROS. AF_05/2023</v>
          </cell>
          <cell r="C2249" t="str">
            <v>H</v>
          </cell>
          <cell r="D2249">
            <v>0.13</v>
          </cell>
          <cell r="E2249" t="str">
            <v>Depreciação, Juros, Impostos e Seguros, Manutenção e Materiais na Operação dos Equipamentos</v>
          </cell>
          <cell r="F2249" t="str">
            <v>SINAPI Jun/26</v>
          </cell>
        </row>
        <row r="2250">
          <cell r="A2250">
            <v>95280</v>
          </cell>
          <cell r="B2250" t="str">
            <v>DESEMPENADEIRA DE CONCRETO, PESO DE 78 KG, 4 PÁS, MOTOR A GASOLINA, POTÊNCIA 5,5 HP - MANUTENÇÃO. AF_05/2023</v>
          </cell>
          <cell r="C2250" t="str">
            <v>H</v>
          </cell>
          <cell r="D2250">
            <v>0.64</v>
          </cell>
          <cell r="E2250" t="str">
            <v>Depreciação, Juros, Impostos e Seguros, Manutenção e Materiais na Operação dos Equipamentos</v>
          </cell>
          <cell r="F2250" t="str">
            <v>SINAPI Jun/26</v>
          </cell>
        </row>
        <row r="2251">
          <cell r="A2251">
            <v>95281</v>
          </cell>
          <cell r="B2251" t="str">
            <v>DESEMPENADEIRA DE CONCRETO, PESO DE 78 KG, 4 PÁS, MOTOR A GASOLINA, POTÊNCIA 5,5 HP MATERIAIS NA OPERAÇÃO. AF_05/2023</v>
          </cell>
          <cell r="C2251" t="str">
            <v>H</v>
          </cell>
          <cell r="D2251">
            <v>9.3000000000000007</v>
          </cell>
          <cell r="E2251" t="str">
            <v>Depreciação, Juros, Impostos e Seguros, Manutenção e Materiais na Operação dos Equipamentos</v>
          </cell>
          <cell r="F2251" t="str">
            <v>SINAPI Jun/26</v>
          </cell>
        </row>
        <row r="2252">
          <cell r="A2252">
            <v>95124</v>
          </cell>
          <cell r="B2252" t="str">
            <v>DISTRIBUIDOR DE AGREGADOS AUTOPROPELIDO, C/AP 3 M3, A DIESEL, POTÊNCIA 176CV - JUROS. AF_07/2016</v>
          </cell>
          <cell r="C2252" t="str">
            <v>H</v>
          </cell>
          <cell r="D2252">
            <v>6.26</v>
          </cell>
          <cell r="E2252" t="str">
            <v>Depreciação, Juros, Impostos e Seguros, Manutenção e Materiais na Operação dos Equipamentos</v>
          </cell>
          <cell r="F2252" t="str">
            <v>SINAPI Jun/26</v>
          </cell>
        </row>
        <row r="2253">
          <cell r="A2253">
            <v>95123</v>
          </cell>
          <cell r="B2253" t="str">
            <v>DISTRIBUIDOR DE AGREGADOS AUTOPROPELIDO, CAP 3 M3, A DIESEL, POTÊNCIA 176CV - DEPRECIAÇÃO. AF_07/2016</v>
          </cell>
          <cell r="C2253" t="str">
            <v>H</v>
          </cell>
          <cell r="D2253">
            <v>20.309999999999999</v>
          </cell>
          <cell r="E2253" t="str">
            <v>Depreciação, Juros, Impostos e Seguros, Manutenção e Materiais na Operação dos Equipamentos</v>
          </cell>
          <cell r="F2253" t="str">
            <v>SINAPI Jun/26</v>
          </cell>
        </row>
        <row r="2254">
          <cell r="A2254">
            <v>95125</v>
          </cell>
          <cell r="B2254" t="str">
            <v>DISTRIBUIDOR DE AGREGADOS AUTOPROPELIDO, CAP 3 M3, A DIESEL, POTÊNCIA 176CV - MANUTENÇÃO. AF_07/2016</v>
          </cell>
          <cell r="C2254" t="str">
            <v>H</v>
          </cell>
          <cell r="D2254">
            <v>22.22</v>
          </cell>
          <cell r="E2254" t="str">
            <v>Depreciação, Juros, Impostos e Seguros, Manutenção e Materiais na Operação dos Equipamentos</v>
          </cell>
          <cell r="F2254" t="str">
            <v>SINAPI Jun/26</v>
          </cell>
        </row>
        <row r="2255">
          <cell r="A2255">
            <v>95126</v>
          </cell>
          <cell r="B2255" t="str">
            <v>DISTRIBUIDOR DE AGREGADOS AUTOPROPELIDO, CAP 3 M3, A DIESEL, POTÊNCIA 176CV - MATERIAIS NA OPERAÇÃO. AF_07/2016</v>
          </cell>
          <cell r="C2255" t="str">
            <v>H</v>
          </cell>
          <cell r="D2255">
            <v>167.1</v>
          </cell>
          <cell r="E2255" t="str">
            <v>Depreciação, Juros, Impostos e Seguros, Manutenção e Materiais na Operação dos Equipamentos</v>
          </cell>
          <cell r="F2255" t="str">
            <v>SINAPI Jun/26</v>
          </cell>
        </row>
        <row r="2256">
          <cell r="A2256">
            <v>92040</v>
          </cell>
          <cell r="B2256" t="str">
            <v>DISTRIBUIDOR DE AGREGADOS REBOCAVEL, CAPACIDADE 1,9 M³, LARGURA DE TRABALHO 3,66 M - DEPRECIAÇÃO. AF_11/2015</v>
          </cell>
          <cell r="C2256" t="str">
            <v>H</v>
          </cell>
          <cell r="D2256">
            <v>7.36</v>
          </cell>
          <cell r="E2256" t="str">
            <v>Depreciação, Juros, Impostos e Seguros, Manutenção e Materiais na Operação dos Equipamentos</v>
          </cell>
          <cell r="F2256" t="str">
            <v>SINAPI Jun/26</v>
          </cell>
        </row>
        <row r="2257">
          <cell r="A2257">
            <v>92041</v>
          </cell>
          <cell r="B2257" t="str">
            <v>DISTRIBUIDOR DE AGREGADOS REBOCAVEL, CAPACIDADE 1,9 M³, LARGURA DE TRABALHO 3,66 M - JUROS. AF_11/2015</v>
          </cell>
          <cell r="C2257" t="str">
            <v>H</v>
          </cell>
          <cell r="D2257">
            <v>1.51</v>
          </cell>
          <cell r="E2257" t="str">
            <v>Depreciação, Juros, Impostos e Seguros, Manutenção e Materiais na Operação dos Equipamentos</v>
          </cell>
          <cell r="F2257" t="str">
            <v>SINAPI Jun/26</v>
          </cell>
        </row>
        <row r="2258">
          <cell r="A2258">
            <v>92042</v>
          </cell>
          <cell r="B2258" t="str">
            <v>DISTRIBUIDOR DE AGREGADOS REBOCAVEL, CAPACIDADE 1,9 M³, LARGURA DE TRABALHO 3,66 M - MANUTENÇÃO. AF_11/2015</v>
          </cell>
          <cell r="C2258" t="str">
            <v>H</v>
          </cell>
          <cell r="D2258">
            <v>6.13</v>
          </cell>
          <cell r="E2258" t="str">
            <v>Depreciação, Juros, Impostos e Seguros, Manutenção e Materiais na Operação dos Equipamentos</v>
          </cell>
          <cell r="F2258" t="str">
            <v>SINAPI Jun/26</v>
          </cell>
        </row>
        <row r="2259">
          <cell r="A2259">
            <v>106410</v>
          </cell>
          <cell r="B2259" t="str">
            <v>DOBRADEIRA ELETROMECÂNICA DE VERGALHÃO, PARA AÇO DE DIÂMETRO ATÉ 1 1/2", MOTOR ELÉTRICO TRIFÁSICO, POTÊNCIA DE 3 HP ATÉ 5 HP - DEPRECIAÇÃO. AF_12/2025</v>
          </cell>
          <cell r="C2259" t="str">
            <v>H</v>
          </cell>
          <cell r="D2259">
            <v>4.78</v>
          </cell>
          <cell r="E2259" t="str">
            <v>Depreciação, Juros, Impostos e Seguros, Manutenção e Materiais na Operação dos Equipamentos</v>
          </cell>
          <cell r="F2259" t="str">
            <v>SINAPI Jun/26</v>
          </cell>
        </row>
        <row r="2260">
          <cell r="A2260">
            <v>106411</v>
          </cell>
          <cell r="B2260" t="str">
            <v>DOBRADEIRA ELETROMECÂNICA DE VERGALHÃO, PARA AÇO DE DIÂMETRO ATÉ 1 1/2", MOTOR ELÉTRICO TRIFÁSICO, POTÊNCIA DE 3 HP ATÉ 5 HP - JUROS. AF_12/2025</v>
          </cell>
          <cell r="C2260" t="str">
            <v>H</v>
          </cell>
          <cell r="D2260">
            <v>2.0299999999999998</v>
          </cell>
          <cell r="E2260" t="str">
            <v>Depreciação, Juros, Impostos e Seguros, Manutenção e Materiais na Operação dos Equipamentos</v>
          </cell>
          <cell r="F2260" t="str">
            <v>SINAPI Jun/26</v>
          </cell>
        </row>
        <row r="2261">
          <cell r="A2261">
            <v>106412</v>
          </cell>
          <cell r="B2261" t="str">
            <v>DOBRADEIRA ELETROMECÂNICA DE VERGALHÃO, PARA AÇO DE DIÂMETRO ATÉ 1 1/2", MOTOR ELÉTRICO TRIFÁSICO, POTÊNCIA DE 3 HP ATÉ 5 HP - MANUTENÇÃO. AF_12/2025</v>
          </cell>
          <cell r="C2261" t="str">
            <v>H</v>
          </cell>
          <cell r="D2261">
            <v>5.23</v>
          </cell>
          <cell r="E2261" t="str">
            <v>Depreciação, Juros, Impostos e Seguros, Manutenção e Materiais na Operação dos Equipamentos</v>
          </cell>
          <cell r="F2261" t="str">
            <v>SINAPI Jun/26</v>
          </cell>
        </row>
        <row r="2262">
          <cell r="A2262">
            <v>106413</v>
          </cell>
          <cell r="B2262" t="str">
            <v>DOBRADEIRA ELETROMECÂNICA DE VERGALHÃO, PARA AÇO DE DIÂMETRO ATÉ 1 1/2", MOTOR ELÉTRICO TRIFÁSICO, POTÊNCIA DE 3 HP ATÉ 5 HP - MATERIAIS NA OPERAÇÃO. AF_12/2025</v>
          </cell>
          <cell r="C2262" t="str">
            <v>H</v>
          </cell>
          <cell r="D2262">
            <v>2.1800000000000002</v>
          </cell>
          <cell r="E2262" t="str">
            <v>Depreciação, Juros, Impostos e Seguros, Manutenção e Materiais na Operação dos Equipamentos</v>
          </cell>
          <cell r="F2262" t="str">
            <v>SINAPI Jun/26</v>
          </cell>
        </row>
        <row r="2263">
          <cell r="A2263">
            <v>102829</v>
          </cell>
          <cell r="B2263" t="str">
            <v>DOBRADEIRA TDC, ESPESSURA 1,5MM - DEPRECIAÇÃO. AF_05/2023</v>
          </cell>
          <cell r="C2263" t="str">
            <v>H</v>
          </cell>
          <cell r="D2263">
            <v>0</v>
          </cell>
          <cell r="E2263" t="str">
            <v>Depreciação, Juros, Impostos e Seguros, Manutenção e Materiais na Operação dos Equipamentos</v>
          </cell>
          <cell r="F2263" t="str">
            <v>SINAPI Jun/26</v>
          </cell>
        </row>
        <row r="2264">
          <cell r="A2264">
            <v>102830</v>
          </cell>
          <cell r="B2264" t="str">
            <v>DOBRADEIRA TDC, ESPESSURA 1,5MM - JUROS. AF_05/2023</v>
          </cell>
          <cell r="C2264" t="str">
            <v>H</v>
          </cell>
          <cell r="D2264">
            <v>0</v>
          </cell>
          <cell r="E2264" t="str">
            <v>Depreciação, Juros, Impostos e Seguros, Manutenção e Materiais na Operação dos Equipamentos</v>
          </cell>
          <cell r="F2264" t="str">
            <v>SINAPI Jun/26</v>
          </cell>
        </row>
        <row r="2265">
          <cell r="A2265">
            <v>102831</v>
          </cell>
          <cell r="B2265" t="str">
            <v>DOBRADEIRA TDC, ESPESSURA 1,5MM - MANUTENÇÃO. AF_05/2023</v>
          </cell>
          <cell r="C2265" t="str">
            <v>H</v>
          </cell>
          <cell r="D2265">
            <v>0</v>
          </cell>
          <cell r="E2265" t="str">
            <v>Depreciação, Juros, Impostos e Seguros, Manutenção e Materiais na Operação dos Equipamentos</v>
          </cell>
          <cell r="F2265" t="str">
            <v>SINAPI Jun/26</v>
          </cell>
        </row>
        <row r="2266">
          <cell r="A2266">
            <v>92114</v>
          </cell>
          <cell r="B2266" t="str">
            <v>DOSADOR DE AREIA, CAPACIDADE DE 26 LITROS - DEPRECIAÇÃO. AF_05/2023</v>
          </cell>
          <cell r="C2266" t="str">
            <v>H</v>
          </cell>
          <cell r="D2266">
            <v>0.24</v>
          </cell>
          <cell r="E2266" t="str">
            <v>Depreciação, Juros, Impostos e Seguros, Manutenção e Materiais na Operação dos Equipamentos</v>
          </cell>
          <cell r="F2266" t="str">
            <v>SINAPI Jun/26</v>
          </cell>
        </row>
        <row r="2267">
          <cell r="A2267">
            <v>92115</v>
          </cell>
          <cell r="B2267" t="str">
            <v>DOSADOR DE AREIA, CAPACIDADE DE 26 LITROS - JUROS. AF_05/2023</v>
          </cell>
          <cell r="C2267" t="str">
            <v>H</v>
          </cell>
          <cell r="D2267">
            <v>0.05</v>
          </cell>
          <cell r="E2267" t="str">
            <v>Depreciação, Juros, Impostos e Seguros, Manutenção e Materiais na Operação dos Equipamentos</v>
          </cell>
          <cell r="F2267" t="str">
            <v>SINAPI Jun/26</v>
          </cell>
        </row>
        <row r="2268">
          <cell r="A2268">
            <v>92116</v>
          </cell>
          <cell r="B2268" t="str">
            <v>DOSADOR DE AREIA, CAPACIDADE DE 26 LITROS - MANUTENÇÃO. AF_05/2023</v>
          </cell>
          <cell r="C2268" t="str">
            <v>H</v>
          </cell>
          <cell r="D2268">
            <v>0.17</v>
          </cell>
          <cell r="E2268" t="str">
            <v>Depreciação, Juros, Impostos e Seguros, Manutenção e Materiais na Operação dos Equipamentos</v>
          </cell>
          <cell r="F2268" t="str">
            <v>SINAPI Jun/26</v>
          </cell>
        </row>
        <row r="2269">
          <cell r="A2269">
            <v>102912</v>
          </cell>
          <cell r="B2269" t="str">
            <v>ENCERADEIRA INDUSTRIAL, 400 MM, 220V, 1 HP - DEPRECIAÇÃO. AF_05/2023</v>
          </cell>
          <cell r="C2269" t="str">
            <v>H</v>
          </cell>
          <cell r="D2269">
            <v>0</v>
          </cell>
          <cell r="E2269" t="str">
            <v>Depreciação, Juros, Impostos e Seguros, Manutenção e Materiais na Operação dos Equipamentos</v>
          </cell>
          <cell r="F2269" t="str">
            <v>SINAPI Jun/26</v>
          </cell>
        </row>
        <row r="2270">
          <cell r="A2270">
            <v>102913</v>
          </cell>
          <cell r="B2270" t="str">
            <v>ENCERADEIRA INDUSTRIAL, 400 MM, 220V, 1 HP - JUROS. AF_05/2023</v>
          </cell>
          <cell r="C2270" t="str">
            <v>H</v>
          </cell>
          <cell r="D2270">
            <v>0</v>
          </cell>
          <cell r="E2270" t="str">
            <v>Depreciação, Juros, Impostos e Seguros, Manutenção e Materiais na Operação dos Equipamentos</v>
          </cell>
          <cell r="F2270" t="str">
            <v>SINAPI Jun/26</v>
          </cell>
        </row>
        <row r="2271">
          <cell r="A2271">
            <v>102914</v>
          </cell>
          <cell r="B2271" t="str">
            <v>ENCERADEIRA INDUSTRIAL, 400 MM, 220V, 1 HP - MANUTENÇÃO. AF_05/2023</v>
          </cell>
          <cell r="C2271" t="str">
            <v>H</v>
          </cell>
          <cell r="D2271">
            <v>0</v>
          </cell>
          <cell r="E2271" t="str">
            <v>Depreciação, Juros, Impostos e Seguros, Manutenção e Materiais na Operação dos Equipamentos</v>
          </cell>
          <cell r="F2271" t="str">
            <v>SINAPI Jun/26</v>
          </cell>
        </row>
        <row r="2272">
          <cell r="A2272">
            <v>102915</v>
          </cell>
          <cell r="B2272" t="str">
            <v>ENCERADEIRA INDUSTRIAL, 400 MM, 220V, 1 HP - MATERIAIS NA OPERAÇÃO. AF_05/2023</v>
          </cell>
          <cell r="C2272" t="str">
            <v>H</v>
          </cell>
          <cell r="D2272">
            <v>0.54</v>
          </cell>
          <cell r="E2272" t="str">
            <v>Depreciação, Juros, Impostos e Seguros, Manutenção e Materiais na Operação dos Equipamentos</v>
          </cell>
          <cell r="F2272" t="str">
            <v>SINAPI Jun/26</v>
          </cell>
        </row>
        <row r="2273">
          <cell r="A2273">
            <v>95716</v>
          </cell>
          <cell r="B2273" t="str">
            <v>ESCAVADEIRA HIDRAULICA SOBRE ESTEIRA, EQUIPADA COM CLAMSHELL, COM CAPACIDADE DA CAÇAMBA ENTRE 1,20 E 1,50 M3, PESO OPERACIONAL ENTRE 20,00 E 22,00 TON, POTENCIA LIQUIDA ENTRE 150 E 160 HP - DEPRECIAÇÃO. AF_11/2016</v>
          </cell>
          <cell r="C2273" t="str">
            <v>H</v>
          </cell>
          <cell r="D2273">
            <v>65.91</v>
          </cell>
          <cell r="E2273" t="str">
            <v>Depreciação, Juros, Impostos e Seguros, Manutenção e Materiais na Operação dos Equipamentos</v>
          </cell>
          <cell r="F2273" t="str">
            <v>SINAPI Jun/26</v>
          </cell>
        </row>
        <row r="2274">
          <cell r="A2274">
            <v>95717</v>
          </cell>
          <cell r="B2274" t="str">
            <v>ESCAVADEIRA HIDRAULICA SOBRE ESTEIRA, EQUIPADA COM CLAMSHELL, COM CAPACIDADE DA CAÇAMBA ENTRE 1,20 E 1,50 M3, PESO OPERACIONAL ENTRE 20,00 E 22,00 TON, POTENCIA LIQUIDA ENTRE 150 E 160 HP - JUROS. AF_11/2016</v>
          </cell>
          <cell r="C2274" t="str">
            <v>H</v>
          </cell>
          <cell r="D2274">
            <v>17.420000000000002</v>
          </cell>
          <cell r="E2274" t="str">
            <v>Depreciação, Juros, Impostos e Seguros, Manutenção e Materiais na Operação dos Equipamentos</v>
          </cell>
          <cell r="F2274" t="str">
            <v>SINAPI Jun/26</v>
          </cell>
        </row>
        <row r="2275">
          <cell r="A2275">
            <v>95718</v>
          </cell>
          <cell r="B2275" t="str">
            <v>ESCAVADEIRA HIDRAULICA SOBRE ESTEIRA, EQUIPADA COM CLAMSHELL, COM CAPACIDADE DA CAÇAMBA ENTRE 1,20 E 1,50 M3, PESO OPERACIONAL ENTRE 20,00 E 22,00 TON, POTENCIA LIQUIDA ENTRE 150 E 160 HP - MANUTENÇÃO. AF_11/2016</v>
          </cell>
          <cell r="C2275" t="str">
            <v>H</v>
          </cell>
          <cell r="D2275">
            <v>82.39</v>
          </cell>
          <cell r="E2275" t="str">
            <v>Depreciação, Juros, Impostos e Seguros, Manutenção e Materiais na Operação dos Equipamentos</v>
          </cell>
          <cell r="F2275" t="str">
            <v>SINAPI Jun/26</v>
          </cell>
        </row>
        <row r="2276">
          <cell r="A2276">
            <v>95719</v>
          </cell>
          <cell r="B2276" t="str">
            <v>ESCAVADEIRA HIDRAULICA SOBRE ESTEIRA, EQUIPADA COM CLAMSHELL, COM CAPACIDADE DA CAÇAMBA ENTRE 1,20 E 1,50 M3, PESO OPERACIONAL ENTRE 20,00 E 22,00 TON, POTENCIA LIQUIDA ENTRE 150 E 160 HP - MATERIAIS NA OPERAÇÃO. AF_11/2016</v>
          </cell>
          <cell r="C2276" t="str">
            <v>H</v>
          </cell>
          <cell r="D2276">
            <v>102.05</v>
          </cell>
          <cell r="E2276" t="str">
            <v>Depreciação, Juros, Impostos e Seguros, Manutenção e Materiais na Operação dos Equipamentos</v>
          </cell>
          <cell r="F2276" t="str">
            <v>SINAPI Jun/26</v>
          </cell>
        </row>
        <row r="2277">
          <cell r="A2277">
            <v>104712</v>
          </cell>
          <cell r="B2277" t="str">
            <v>ESCAVADEIRA HIDRÁULICA DE BRAÇO LONGO (LONGO ALCANCE) SOBRE ESTEIRAS, CAÇAMBA 0,52 M3, PESO OPERACIONAL 24 T, POTÊNCIA LÍQUIDA 155 HP - DEPRECIAÇÃO. AF_06/2023</v>
          </cell>
          <cell r="C2277" t="str">
            <v>H</v>
          </cell>
          <cell r="D2277">
            <v>61.95</v>
          </cell>
          <cell r="E2277" t="str">
            <v>Depreciação, Juros, Impostos e Seguros, Manutenção e Materiais na Operação dos Equipamentos</v>
          </cell>
          <cell r="F2277" t="str">
            <v>SINAPI Jun/26</v>
          </cell>
        </row>
        <row r="2278">
          <cell r="A2278">
            <v>104713</v>
          </cell>
          <cell r="B2278" t="str">
            <v>ESCAVADEIRA HIDRÁULICA DE BRAÇO LONGO (LONGO ALCANCE) SOBRE ESTEIRAS, CAÇAMBA 0,52 M3, PESO OPERACIONAL 24 T, POTÊNCIA LÍQUIDA 155 HP - JUROS. AF_06/2023</v>
          </cell>
          <cell r="C2278" t="str">
            <v>H</v>
          </cell>
          <cell r="D2278">
            <v>16.37</v>
          </cell>
          <cell r="E2278" t="str">
            <v>Depreciação, Juros, Impostos e Seguros, Manutenção e Materiais na Operação dos Equipamentos</v>
          </cell>
          <cell r="F2278" t="str">
            <v>SINAPI Jun/26</v>
          </cell>
        </row>
        <row r="2279">
          <cell r="A2279">
            <v>104714</v>
          </cell>
          <cell r="B2279" t="str">
            <v>ESCAVADEIRA HIDRÁULICA DE BRAÇO LONGO (LONGO ALCANCE) SOBRE ESTEIRAS, CAÇAMBA 0,52 M3, PESO OPERACIONAL 24 T, POTÊNCIA LÍQUIDA 155 HP - MANUTENÇÃO. AF_06/2023</v>
          </cell>
          <cell r="C2279" t="str">
            <v>H</v>
          </cell>
          <cell r="D2279">
            <v>77.430000000000007</v>
          </cell>
          <cell r="E2279" t="str">
            <v>Depreciação, Juros, Impostos e Seguros, Manutenção e Materiais na Operação dos Equipamentos</v>
          </cell>
          <cell r="F2279" t="str">
            <v>SINAPI Jun/26</v>
          </cell>
        </row>
        <row r="2280">
          <cell r="A2280">
            <v>104715</v>
          </cell>
          <cell r="B2280" t="str">
            <v>ESCAVADEIRA HIDRÁULICA DE BRAÇO LONGO (LONGO ALCANCE) SOBRE ESTEIRAS, CAÇAMBA 0,52 M3, PESO OPERACIONAL 24 T, POTÊNCIA LÍQUIDA 155 HP - MATERIAIS NA OPERAÇÃO. AF_06/2023</v>
          </cell>
          <cell r="C2280" t="str">
            <v>H</v>
          </cell>
          <cell r="D2280">
            <v>102.05</v>
          </cell>
          <cell r="E2280" t="str">
            <v>Depreciação, Juros, Impostos e Seguros, Manutenção e Materiais na Operação dos Equipamentos</v>
          </cell>
          <cell r="F2280" t="str">
            <v>SINAPI Jun/26</v>
          </cell>
        </row>
        <row r="2281">
          <cell r="A2281">
            <v>106394</v>
          </cell>
          <cell r="B2281" t="str">
            <v>ESCAVADEIRA HIDRÁULICA SOBRE ESTEIRA, PESO OPERACIONAL 21,00 T, POTÊNCIA NOMINAL 155 HP, COM MARTELO VIBRATÓRIO HIDRÁULICO *1200 A 2200* KG - DEPRECIAÇÃO. AF_11/2025</v>
          </cell>
          <cell r="C2281" t="str">
            <v>H</v>
          </cell>
          <cell r="D2281">
            <v>0</v>
          </cell>
          <cell r="E2281" t="str">
            <v>Depreciação, Juros, Impostos e Seguros, Manutenção e Materiais na Operação dos Equipamentos</v>
          </cell>
          <cell r="F2281" t="str">
            <v>SINAPI Jun/26</v>
          </cell>
        </row>
        <row r="2282">
          <cell r="A2282">
            <v>106395</v>
          </cell>
          <cell r="B2282" t="str">
            <v>ESCAVADEIRA HIDRÁULICA SOBRE ESTEIRA, PESO OPERACIONAL 21,00 T, POTÊNCIA NOMINAL 155 HP, COM MARTELO VIBRATÓRIO HIDRÁULICO *1200 A 2200* KG - JUROS. AF_11/2025</v>
          </cell>
          <cell r="C2282" t="str">
            <v>H</v>
          </cell>
          <cell r="D2282">
            <v>0</v>
          </cell>
          <cell r="E2282" t="str">
            <v>Depreciação, Juros, Impostos e Seguros, Manutenção e Materiais na Operação dos Equipamentos</v>
          </cell>
          <cell r="F2282" t="str">
            <v>SINAPI Jun/26</v>
          </cell>
        </row>
        <row r="2283">
          <cell r="A2283">
            <v>106396</v>
          </cell>
          <cell r="B2283" t="str">
            <v>ESCAVADEIRA HIDRÁULICA SOBRE ESTEIRA, PESO OPERACIONAL 21,00 T, POTÊNCIA NOMINAL 155 HP, COM MARTELO VIBRATÓRIO HIDRÁULICO *1200 A 2200* KG - MANUTENÇÃO. AF_11/2025</v>
          </cell>
          <cell r="C2283" t="str">
            <v>H</v>
          </cell>
          <cell r="D2283">
            <v>0</v>
          </cell>
          <cell r="E2283" t="str">
            <v>Depreciação, Juros, Impostos e Seguros, Manutenção e Materiais na Operação dos Equipamentos</v>
          </cell>
          <cell r="F2283" t="str">
            <v>SINAPI Jun/26</v>
          </cell>
        </row>
        <row r="2284">
          <cell r="A2284">
            <v>106397</v>
          </cell>
          <cell r="B2284" t="str">
            <v>ESCAVADEIRA HIDRÁULICA SOBRE ESTEIRA, PESO OPERACIONAL 21,00 T, POTÊNCIA NOMINAL 155 HP, COM MARTELO VIBRATÓRIO HIDRÁULICO *1200 A 2200* KG - MATERIAIS NA OPERAÇÃO. AF_11/2025</v>
          </cell>
          <cell r="C2284" t="str">
            <v>H</v>
          </cell>
          <cell r="D2284">
            <v>102.05</v>
          </cell>
          <cell r="E2284" t="str">
            <v>Depreciação, Juros, Impostos e Seguros, Manutenção e Materiais na Operação dos Equipamentos</v>
          </cell>
          <cell r="F2284" t="str">
            <v>SINAPI Jun/26</v>
          </cell>
        </row>
        <row r="2285">
          <cell r="A2285">
            <v>106400</v>
          </cell>
          <cell r="B2285" t="str">
            <v>ESCAVADEIRA HIDRÁULICA SOBRE ESTEIRA, PESO OPERACIONAL 21,00 T, POTÊNCIA NOMINAL 155 HP, COM TORRE DE CRAVAÇÃO PARA EXECUÇÃO DE GEODRENO VERTICAL, LANÇA DE 32 M, PARA DRENO FIBROQUÍMICO DE LARGURA PADRÃO (100 MM) - DEPRECIAÇÃO. AF_12/2025</v>
          </cell>
          <cell r="C2285" t="str">
            <v>H</v>
          </cell>
          <cell r="D2285">
            <v>0</v>
          </cell>
          <cell r="E2285" t="str">
            <v>Depreciação, Juros, Impostos e Seguros, Manutenção e Materiais na Operação dos Equipamentos</v>
          </cell>
          <cell r="F2285" t="str">
            <v>SINAPI Jun/26</v>
          </cell>
        </row>
        <row r="2286">
          <cell r="A2286">
            <v>106401</v>
          </cell>
          <cell r="B2286" t="str">
            <v>ESCAVADEIRA HIDRÁULICA SOBRE ESTEIRA, PESO OPERACIONAL 21,00 T, POTÊNCIA NOMINAL 155 HP, COM TORRE DE CRAVAÇÃO PARA EXECUÇÃO DE GEODRENO VERTICAL, LANÇA DE 32 M, PARA DRENO FIBROQUÍMICO DE LARGURA PADRÃO (100 MM) - JUROS. AF_12/2025</v>
          </cell>
          <cell r="C2286" t="str">
            <v>H</v>
          </cell>
          <cell r="D2286">
            <v>0</v>
          </cell>
          <cell r="E2286" t="str">
            <v>Depreciação, Juros, Impostos e Seguros, Manutenção e Materiais na Operação dos Equipamentos</v>
          </cell>
          <cell r="F2286" t="str">
            <v>SINAPI Jun/26</v>
          </cell>
        </row>
        <row r="2287">
          <cell r="A2287">
            <v>106402</v>
          </cell>
          <cell r="B2287" t="str">
            <v>ESCAVADEIRA HIDRÁULICA SOBRE ESTEIRA, PESO OPERACIONAL 21,00 T, POTÊNCIA NOMINAL 155 HP, COM TORRE DE CRAVAÇÃO PARA EXECUÇÃO DE GEODRENO VERTICAL, LANÇA DE 32 M, PARA DRENO FIBROQUÍMICO DE LARGURA PADRÃO (100 MM) - MANUTENÇÃO. AF_12/2025</v>
          </cell>
          <cell r="C2287" t="str">
            <v>H</v>
          </cell>
          <cell r="D2287">
            <v>0</v>
          </cell>
          <cell r="E2287" t="str">
            <v>Depreciação, Juros, Impostos e Seguros, Manutenção e Materiais na Operação dos Equipamentos</v>
          </cell>
          <cell r="F2287" t="str">
            <v>SINAPI Jun/26</v>
          </cell>
        </row>
        <row r="2288">
          <cell r="A2288">
            <v>106403</v>
          </cell>
          <cell r="B2288" t="str">
            <v>ESCAVADEIRA HIDRÁULICA SOBRE ESTEIRA, PESO OPERACIONAL 21,00 T, POTÊNCIA NOMINAL 155 HP, COM TORRE DE CRAVAÇÃO PARA EXECUÇÃO DE GEODRENO VERTICAL, LANÇA DE 32 M, PARA DRENO FIBROQUÍMICO DE LARGURA PADRÃO (100 MM) - MATERIAIS NA OPERAÇÃO. AF_12/2025</v>
          </cell>
          <cell r="C2288" t="str">
            <v>H</v>
          </cell>
          <cell r="D2288">
            <v>102.05</v>
          </cell>
          <cell r="E2288" t="str">
            <v>Depreciação, Juros, Impostos e Seguros, Manutenção e Materiais na Operação dos Equipamentos</v>
          </cell>
          <cell r="F2288" t="str">
            <v>SINAPI Jun/26</v>
          </cell>
        </row>
        <row r="2289">
          <cell r="A2289">
            <v>102894</v>
          </cell>
          <cell r="B2289" t="str">
            <v>ESCAVADEIRA HIDRÁULICA SOBRE ESTEIRA, PESO OPERACIONAL ENTRE 22,00 E 23,50 T, POTÊNCIA NOMINAL 139 HP, COM MARTELO ROMPEDOR HIDRÁULICO 1700 KG - DEPRECIAÇÃO. AF_04/2019</v>
          </cell>
          <cell r="C2289" t="str">
            <v>H</v>
          </cell>
          <cell r="D2289">
            <v>0</v>
          </cell>
          <cell r="E2289" t="str">
            <v>Depreciação, Juros, Impostos e Seguros, Manutenção e Materiais na Operação dos Equipamentos</v>
          </cell>
          <cell r="F2289" t="str">
            <v>SINAPI Jun/26</v>
          </cell>
        </row>
        <row r="2290">
          <cell r="A2290">
            <v>104161</v>
          </cell>
          <cell r="B2290" t="str">
            <v>ESCAVADEIRA HIDRÁULICA SOBRE ESTEIRA, PESO OPERACIONAL ENTRE 22,00 E 23,50 T, POTÊNCIA NOMINAL 139 HP, COM MARTELO ROMPEDOR HIDRÁULICO 1700 KG - JUROS. AF_04/2019</v>
          </cell>
          <cell r="C2290" t="str">
            <v>H</v>
          </cell>
          <cell r="D2290">
            <v>0</v>
          </cell>
          <cell r="E2290" t="str">
            <v>Depreciação, Juros, Impostos e Seguros, Manutenção e Materiais na Operação dos Equipamentos</v>
          </cell>
          <cell r="F2290" t="str">
            <v>SINAPI Jun/26</v>
          </cell>
        </row>
        <row r="2291">
          <cell r="A2291">
            <v>102896</v>
          </cell>
          <cell r="B2291" t="str">
            <v>ESCAVADEIRA HIDRÁULICA SOBRE ESTEIRA, PESO OPERACIONAL ENTRE 22,00 E 23,50 T, POTÊNCIA NOMINAL 139 HP, COM MARTELO ROMPEDOR HIDRÁULICO 1700 KG - MANUTENÇÃO. AF_04/2019</v>
          </cell>
          <cell r="C2291" t="str">
            <v>H</v>
          </cell>
          <cell r="D2291">
            <v>0</v>
          </cell>
          <cell r="E2291" t="str">
            <v>Depreciação, Juros, Impostos e Seguros, Manutenção e Materiais na Operação dos Equipamentos</v>
          </cell>
          <cell r="F2291" t="str">
            <v>SINAPI Jun/26</v>
          </cell>
        </row>
        <row r="2292">
          <cell r="A2292">
            <v>102897</v>
          </cell>
          <cell r="B2292" t="str">
            <v>ESCAVADEIRA HIDRÁULICA SOBRE ESTEIRA, PESO OPERACIONAL ENTRE 22,00 E 23,50 T, POTÊNCIA NOMINAL 139 HP, COM MARTELO ROMPEDOR HIDRÁULICO 1700 KG - MATERIAIS NA OPERAÇÃO. AF_04/2019</v>
          </cell>
          <cell r="C2292" t="str">
            <v>H</v>
          </cell>
          <cell r="D2292">
            <v>102.05</v>
          </cell>
          <cell r="E2292" t="str">
            <v>Depreciação, Juros, Impostos e Seguros, Manutenção e Materiais na Operação dos Equipamentos</v>
          </cell>
          <cell r="F2292" t="str">
            <v>SINAPI Jun/26</v>
          </cell>
        </row>
        <row r="2293">
          <cell r="A2293">
            <v>5627</v>
          </cell>
          <cell r="B2293" t="str">
            <v>ESCAVADEIRA HIDRÁULICA SOBRE ESTEIRAS, CAÇAMBA 0,80 M3, PESO OPERACIONAL 17 T, POTENCIA BRUTA 111 HP - DEPRECIAÇÃO. AF_06/2014</v>
          </cell>
          <cell r="C2293" t="str">
            <v>H</v>
          </cell>
          <cell r="D2293">
            <v>47.6</v>
          </cell>
          <cell r="E2293" t="str">
            <v>Depreciação, Juros, Impostos e Seguros, Manutenção e Materiais na Operação dos Equipamentos</v>
          </cell>
          <cell r="F2293" t="str">
            <v>SINAPI Jun/26</v>
          </cell>
        </row>
        <row r="2294">
          <cell r="A2294">
            <v>5628</v>
          </cell>
          <cell r="B2294" t="str">
            <v>ESCAVADEIRA HIDRÁULICA SOBRE ESTEIRAS, CAÇAMBA 0,80 M3, PESO OPERACIONAL 17 T, POTENCIA BRUTA 111 HP - JUROS. AF_06/2014</v>
          </cell>
          <cell r="C2294" t="str">
            <v>H</v>
          </cell>
          <cell r="D2294">
            <v>12.58</v>
          </cell>
          <cell r="E2294" t="str">
            <v>Depreciação, Juros, Impostos e Seguros, Manutenção e Materiais na Operação dos Equipamentos</v>
          </cell>
          <cell r="F2294" t="str">
            <v>SINAPI Jun/26</v>
          </cell>
        </row>
        <row r="2295">
          <cell r="A2295">
            <v>5629</v>
          </cell>
          <cell r="B2295" t="str">
            <v>ESCAVADEIRA HIDRÁULICA SOBRE ESTEIRAS, CAÇAMBA 0,80 M3, PESO OPERACIONAL 17 T, POTENCIA BRUTA 111 HP - MANUTENÇÃO. AF_06/2014</v>
          </cell>
          <cell r="C2295" t="str">
            <v>H</v>
          </cell>
          <cell r="D2295">
            <v>59.5</v>
          </cell>
          <cell r="E2295" t="str">
            <v>Depreciação, Juros, Impostos e Seguros, Manutenção e Materiais na Operação dos Equipamentos</v>
          </cell>
          <cell r="F2295" t="str">
            <v>SINAPI Jun/26</v>
          </cell>
        </row>
        <row r="2296">
          <cell r="A2296">
            <v>5630</v>
          </cell>
          <cell r="B2296" t="str">
            <v>ESCAVADEIRA HIDRÁULICA SOBRE ESTEIRAS, CAÇAMBA 0,80 M3, PESO OPERACIONAL 17 T, POTENCIA BRUTA 111 HP - MATERIAIS NA OPERAÇÃO. AF_06/2014</v>
          </cell>
          <cell r="C2296" t="str">
            <v>H</v>
          </cell>
          <cell r="D2296">
            <v>73.12</v>
          </cell>
          <cell r="E2296" t="str">
            <v>Depreciação, Juros, Impostos e Seguros, Manutenção e Materiais na Operação dos Equipamentos</v>
          </cell>
          <cell r="F2296" t="str">
            <v>SINAPI Jun/26</v>
          </cell>
        </row>
        <row r="2297">
          <cell r="A2297">
            <v>88900</v>
          </cell>
          <cell r="B2297" t="str">
            <v>ESCAVADEIRA HIDRÁULICA SOBRE ESTEIRAS, CAÇAMBA 1,20 M3, PESO OPERACIONAL 21 T, POTÊNCIA BRUTA 155 HP - DEPRECIAÇÃO. AF_06/2014</v>
          </cell>
          <cell r="C2297" t="str">
            <v>H</v>
          </cell>
          <cell r="D2297">
            <v>53.86</v>
          </cell>
          <cell r="E2297" t="str">
            <v>Depreciação, Juros, Impostos e Seguros, Manutenção e Materiais na Operação dos Equipamentos</v>
          </cell>
          <cell r="F2297" t="str">
            <v>SINAPI Jun/26</v>
          </cell>
        </row>
        <row r="2298">
          <cell r="A2298">
            <v>88902</v>
          </cell>
          <cell r="B2298" t="str">
            <v>ESCAVADEIRA HIDRÁULICA SOBRE ESTEIRAS, CAÇAMBA 1,20 M3, PESO OPERACIONAL 21 T, POTÊNCIA BRUTA 155 HP - JUROS. AF_06/2014</v>
          </cell>
          <cell r="C2298" t="str">
            <v>H</v>
          </cell>
          <cell r="D2298">
            <v>14.23</v>
          </cell>
          <cell r="E2298" t="str">
            <v>Depreciação, Juros, Impostos e Seguros, Manutenção e Materiais na Operação dos Equipamentos</v>
          </cell>
          <cell r="F2298" t="str">
            <v>SINAPI Jun/26</v>
          </cell>
        </row>
        <row r="2299">
          <cell r="A2299">
            <v>88903</v>
          </cell>
          <cell r="B2299" t="str">
            <v>ESCAVADEIRA HIDRÁULICA SOBRE ESTEIRAS, CAÇAMBA 1,20 M3, PESO OPERACIONAL 21 T, POTÊNCIA BRUTA 155 HP - MANUTENÇÃO. AF_06/2014</v>
          </cell>
          <cell r="C2299" t="str">
            <v>H</v>
          </cell>
          <cell r="D2299">
            <v>67.319999999999993</v>
          </cell>
          <cell r="E2299" t="str">
            <v>Depreciação, Juros, Impostos e Seguros, Manutenção e Materiais na Operação dos Equipamentos</v>
          </cell>
          <cell r="F2299" t="str">
            <v>SINAPI Jun/26</v>
          </cell>
        </row>
        <row r="2300">
          <cell r="A2300">
            <v>88904</v>
          </cell>
          <cell r="B2300" t="str">
            <v>ESCAVADEIRA HIDRÁULICA SOBRE ESTEIRAS, CAÇAMBA 1,20 M3, PESO OPERACIONAL 21 T, POTÊNCIA BRUTA 155 HP - MATERIAIS NA OPERAÇÃO. AF_06/2014</v>
          </cell>
          <cell r="C2300" t="str">
            <v>H</v>
          </cell>
          <cell r="D2300">
            <v>102.05</v>
          </cell>
          <cell r="E2300" t="str">
            <v>Depreciação, Juros, Impostos e Seguros, Manutenção e Materiais na Operação dos Equipamentos</v>
          </cell>
          <cell r="F2300" t="str">
            <v>SINAPI Jun/26</v>
          </cell>
        </row>
        <row r="2301">
          <cell r="A2301">
            <v>88569</v>
          </cell>
          <cell r="B2301" t="str">
            <v>ESPARGIDOR DE ASFALTO PRESSURIZADO COM TANQUE DE 2500 L, REBOCÁVEL COM MOTOR A GASOLINA POTÊNCIA 3,4 HP - DEPRECIAÇÃO. AF_07/2014</v>
          </cell>
          <cell r="C2301" t="str">
            <v>H</v>
          </cell>
          <cell r="D2301">
            <v>4.21</v>
          </cell>
          <cell r="E2301" t="str">
            <v>Depreciação, Juros, Impostos e Seguros, Manutenção e Materiais na Operação dos Equipamentos</v>
          </cell>
          <cell r="F2301" t="str">
            <v>SINAPI Jun/26</v>
          </cell>
        </row>
        <row r="2302">
          <cell r="A2302">
            <v>88570</v>
          </cell>
          <cell r="B2302" t="str">
            <v>ESPARGIDOR DE ASFALTO PRESSURIZADO COM TANQUE DE 2500 L, REBOCÁVEL COM MOTOR A GASOLINA POTÊNCIA 3,4 HP - JUROS. AF_07/2014</v>
          </cell>
          <cell r="C2302" t="str">
            <v>H</v>
          </cell>
          <cell r="D2302">
            <v>1.46</v>
          </cell>
          <cell r="E2302" t="str">
            <v>Depreciação, Juros, Impostos e Seguros, Manutenção e Materiais na Operação dos Equipamentos</v>
          </cell>
          <cell r="F2302" t="str">
            <v>SINAPI Jun/26</v>
          </cell>
        </row>
        <row r="2303">
          <cell r="A2303">
            <v>5765</v>
          </cell>
          <cell r="B2303" t="str">
            <v>ESPARGIDOR DE ASFALTO PRESSURIZADO COM TANQUE DE 2500 L, REBOCÁVEL COM MOTOR A GASOLINA POTÊNCIA 3,4 HP - MANUTENÇÃO. AF_07/2014</v>
          </cell>
          <cell r="C2303" t="str">
            <v>H</v>
          </cell>
          <cell r="D2303">
            <v>5.27</v>
          </cell>
          <cell r="E2303" t="str">
            <v>Depreciação, Juros, Impostos e Seguros, Manutenção e Materiais na Operação dos Equipamentos</v>
          </cell>
          <cell r="F2303" t="str">
            <v>SINAPI Jun/26</v>
          </cell>
        </row>
        <row r="2304">
          <cell r="A2304">
            <v>5766</v>
          </cell>
          <cell r="B2304" t="str">
            <v>ESPARGIDOR DE ASFALTO PRESSURIZADO COM TANQUE DE 2500 L, REBOCÁVEL COM MOTOR A GASOLINA POTÊNCIA 3,4 HP - MATERIAIS NA OPERAÇÃO. AF_07/2014</v>
          </cell>
          <cell r="C2304" t="str">
            <v>H</v>
          </cell>
          <cell r="D2304">
            <v>3.1</v>
          </cell>
          <cell r="E2304" t="str">
            <v>Depreciação, Juros, Impostos e Seguros, Manutenção e Materiais na Operação dos Equipamentos</v>
          </cell>
          <cell r="F2304" t="str">
            <v>SINAPI Jun/26</v>
          </cell>
        </row>
        <row r="2305">
          <cell r="A2305">
            <v>91468</v>
          </cell>
          <cell r="B2305" t="str">
            <v>ESPARGIDOR DE ASFALTO PRESSURIZADO, TANQUE 6 M3 COM ISOLAÇÃO TÉRMICA, AQUECIDO COM 2 MAÇARICOS, COM BARRA ESPARGIDORA 3,60 M, MONTADO SOBRE CAMINHÃO TOCO, PBT 14.300 KG, POTÊNCIA 185 CV - DEPRECIAÇÃO. AF_05/2023</v>
          </cell>
          <cell r="C2305" t="str">
            <v>H</v>
          </cell>
          <cell r="D2305">
            <v>27.43</v>
          </cell>
          <cell r="E2305" t="str">
            <v>Depreciação, Juros, Impostos e Seguros, Manutenção e Materiais na Operação dos Equipamentos</v>
          </cell>
          <cell r="F2305" t="str">
            <v>SINAPI Jun/26</v>
          </cell>
        </row>
        <row r="2306">
          <cell r="A2306">
            <v>91484</v>
          </cell>
          <cell r="B2306" t="str">
            <v>ESPARGIDOR DE ASFALTO PRESSURIZADO, TANQUE 6 M3 COM ISOLAÇÃO TÉRMICA, AQUECIDO COM 2 MAÇARICOS, COM BARRA ESPARGIDORA 3,60 M, MONTADO SOBRE CAMINHÃO TOCO, PBT 14.300 KG, POTÊNCIA 185 CV - IMPOSTOS E SEGUROS. AF_05/2023</v>
          </cell>
          <cell r="C2306" t="str">
            <v>H</v>
          </cell>
          <cell r="D2306">
            <v>4.32</v>
          </cell>
          <cell r="E2306" t="str">
            <v>Depreciação, Juros, Impostos e Seguros, Manutenção e Materiais na Operação dos Equipamentos</v>
          </cell>
          <cell r="F2306" t="str">
            <v>SINAPI Jun/26</v>
          </cell>
        </row>
        <row r="2307">
          <cell r="A2307">
            <v>91469</v>
          </cell>
          <cell r="B2307" t="str">
            <v>ESPARGIDOR DE ASFALTO PRESSURIZADO, TANQUE 6 M3 COM ISOLAÇÃO TÉRMICA, AQUECIDO COM 2 MAÇARICOS, COM BARRA ESPARGIDORA 3,60 M, MONTADO SOBRE CAMINHÃO TOCO, PBT 14.300 KG, POTÊNCIA 185 CV - JUROS. AF_05/2023</v>
          </cell>
          <cell r="C2307" t="str">
            <v>H</v>
          </cell>
          <cell r="D2307">
            <v>10.69</v>
          </cell>
          <cell r="E2307" t="str">
            <v>Depreciação, Juros, Impostos e Seguros, Manutenção e Materiais na Operação dos Equipamentos</v>
          </cell>
          <cell r="F2307" t="str">
            <v>SINAPI Jun/26</v>
          </cell>
        </row>
        <row r="2308">
          <cell r="A2308">
            <v>83361</v>
          </cell>
          <cell r="B2308" t="str">
            <v>ESPARGIDOR DE ASFALTO PRESSURIZADO, TANQUE 6 M3 COM ISOLAÇÃO TÉRMICA, AQUECIDO COM 2 MAÇARICOS, COM BARRA ESPARGIDORA 3,60 M, MONTADO SOBRE CAMINHÃO TOCO, PBT 14.300 KG, POTÊNCIA 185 CV - MANUTENÇÃO. AF_08/2015</v>
          </cell>
          <cell r="C2308" t="str">
            <v>H</v>
          </cell>
          <cell r="D2308">
            <v>45.77</v>
          </cell>
          <cell r="E2308" t="str">
            <v>Depreciação, Juros, Impostos e Seguros, Manutenção e Materiais na Operação dos Equipamentos</v>
          </cell>
          <cell r="F2308" t="str">
            <v>SINAPI Jun/26</v>
          </cell>
        </row>
        <row r="2309">
          <cell r="A2309">
            <v>91485</v>
          </cell>
          <cell r="B2309" t="str">
            <v>ESPARGIDOR DE ASFALTO PRESSURIZADO, TANQUE 6 M3 COM ISOLAÇÃO TÉRMICA, AQUECIDO COM 2 MAÇARICOS, COM BARRA ESPARGIDORA 3,60 M, MONTADO SOBRE CAMINHÃO TOCO, PBT 14.300 KG, POTÊNCIA 185 CV - MATERIAIS NA OPERAÇÃO. AF_05/2023</v>
          </cell>
          <cell r="C2309" t="str">
            <v>H</v>
          </cell>
          <cell r="D2309">
            <v>175.65</v>
          </cell>
          <cell r="E2309" t="str">
            <v>Depreciação, Juros, Impostos e Seguros, Manutenção e Materiais na Operação dos Equipamentos</v>
          </cell>
          <cell r="F2309" t="str">
            <v>SINAPI Jun/26</v>
          </cell>
        </row>
        <row r="2310">
          <cell r="A2310">
            <v>102835</v>
          </cell>
          <cell r="B2310" t="str">
            <v>ESTABILIZADOR DE LINHA E PRESSÃO, CAPACIDADE DE 120 BAR, COM MANÔMETRO DE LEITURA, REGISTRO DE 1 COM RETORNO E LINHA - DEPRECIAÇÃO. AF_05/2023</v>
          </cell>
          <cell r="C2310" t="str">
            <v>H</v>
          </cell>
          <cell r="D2310">
            <v>0</v>
          </cell>
          <cell r="E2310" t="str">
            <v>Depreciação, Juros, Impostos e Seguros, Manutenção e Materiais na Operação dos Equipamentos</v>
          </cell>
          <cell r="F2310" t="str">
            <v>SINAPI Jun/26</v>
          </cell>
        </row>
        <row r="2311">
          <cell r="A2311">
            <v>102836</v>
          </cell>
          <cell r="B2311" t="str">
            <v>ESTABILIZADOR DE LINHA E PRESSÃO, CAPACIDADE DE 120 BAR, COM MANÔMETRO DE LEITURA, REGISTRO DE 1 COM RETORNO E LINHA - JUROS. AF_05/2023</v>
          </cell>
          <cell r="C2311" t="str">
            <v>H</v>
          </cell>
          <cell r="D2311">
            <v>0</v>
          </cell>
          <cell r="E2311" t="str">
            <v>Depreciação, Juros, Impostos e Seguros, Manutenção e Materiais na Operação dos Equipamentos</v>
          </cell>
          <cell r="F2311" t="str">
            <v>SINAPI Jun/26</v>
          </cell>
        </row>
        <row r="2312">
          <cell r="A2312">
            <v>102837</v>
          </cell>
          <cell r="B2312" t="str">
            <v>ESTABILIZADOR DE LINHA E PRESSÃO, CAPACIDADE DE 120 BAR, COM MANÔMETRO DE LEITURA, REGISTRO DE 1 COM RETORNO E LINHA - MANUTENÇÃO. AF_05/2023</v>
          </cell>
          <cell r="C2312" t="str">
            <v>H</v>
          </cell>
          <cell r="D2312">
            <v>0</v>
          </cell>
          <cell r="E2312" t="str">
            <v>Depreciação, Juros, Impostos e Seguros, Manutenção e Materiais na Operação dos Equipamentos</v>
          </cell>
          <cell r="F2312" t="str">
            <v>SINAPI Jun/26</v>
          </cell>
        </row>
        <row r="2313">
          <cell r="A2313">
            <v>89230</v>
          </cell>
          <cell r="B2313" t="str">
            <v>FRESADORA DE ASFALTO A FRIO SOBRE RODAS, LARGURA FRESAGEM DE 1,0 M, POTÊNCIA 208 HP - DEPRECIAÇÃO. AF_11/2014</v>
          </cell>
          <cell r="C2313" t="str">
            <v>H</v>
          </cell>
          <cell r="D2313">
            <v>122.93</v>
          </cell>
          <cell r="E2313" t="str">
            <v>Depreciação, Juros, Impostos e Seguros, Manutenção e Materiais na Operação dos Equipamentos</v>
          </cell>
          <cell r="F2313" t="str">
            <v>SINAPI Jun/26</v>
          </cell>
        </row>
        <row r="2314">
          <cell r="A2314">
            <v>89231</v>
          </cell>
          <cell r="B2314" t="str">
            <v>FRESADORA DE ASFALTO A FRIO SOBRE RODAS, LARGURA FRESAGEM DE 1,0 M, POTÊNCIA 208 HP - JUROS. AF_11/2014</v>
          </cell>
          <cell r="C2314" t="str">
            <v>H</v>
          </cell>
          <cell r="D2314">
            <v>37.64</v>
          </cell>
          <cell r="E2314" t="str">
            <v>Depreciação, Juros, Impostos e Seguros, Manutenção e Materiais na Operação dos Equipamentos</v>
          </cell>
          <cell r="F2314" t="str">
            <v>SINAPI Jun/26</v>
          </cell>
        </row>
        <row r="2315">
          <cell r="A2315">
            <v>89232</v>
          </cell>
          <cell r="B2315" t="str">
            <v>FRESADORA DE ASFALTO A FRIO SOBRE RODAS, LARGURA FRESAGEM DE 1,0 M, POTÊNCIA 208 HP - MANUTENÇÃO. AF_11/2014</v>
          </cell>
          <cell r="C2315" t="str">
            <v>H</v>
          </cell>
          <cell r="D2315">
            <v>219.28</v>
          </cell>
          <cell r="E2315" t="str">
            <v>Depreciação, Juros, Impostos e Seguros, Manutenção e Materiais na Operação dos Equipamentos</v>
          </cell>
          <cell r="F2315" t="str">
            <v>SINAPI Jun/26</v>
          </cell>
        </row>
        <row r="2316">
          <cell r="A2316">
            <v>89233</v>
          </cell>
          <cell r="B2316" t="str">
            <v>FRESADORA DE ASFALTO A FRIO SOBRE RODAS, LARGURA FRESAGEM DE 1,0 M, POTÊNCIA 208 HP - MATERIAIS NA OPERAÇÃO. AF_11/2014</v>
          </cell>
          <cell r="C2316" t="str">
            <v>H</v>
          </cell>
          <cell r="D2316">
            <v>189.64</v>
          </cell>
          <cell r="E2316" t="str">
            <v>Depreciação, Juros, Impostos e Seguros, Manutenção e Materiais na Operação dos Equipamentos</v>
          </cell>
          <cell r="F2316" t="str">
            <v>SINAPI Jun/26</v>
          </cell>
        </row>
        <row r="2317">
          <cell r="A2317">
            <v>89236</v>
          </cell>
          <cell r="B2317" t="str">
            <v>FRESADORA DE ASFALTO A FRIO SOBRE RODAS, LARGURA FRESAGEM DE 2,0 M, POTÊNCIA 550 HP - DEPRECIAÇÃO. AF_11/2014</v>
          </cell>
          <cell r="C2317" t="str">
            <v>H</v>
          </cell>
          <cell r="D2317">
            <v>287.17</v>
          </cell>
          <cell r="E2317" t="str">
            <v>Depreciação, Juros, Impostos e Seguros, Manutenção e Materiais na Operação dos Equipamentos</v>
          </cell>
          <cell r="F2317" t="str">
            <v>SINAPI Jun/26</v>
          </cell>
        </row>
        <row r="2318">
          <cell r="A2318">
            <v>89237</v>
          </cell>
          <cell r="B2318" t="str">
            <v>FRESADORA DE ASFALTO A FRIO SOBRE RODAS, LARGURA FRESAGEM DE 2,0 M, POTÊNCIA 550 HP - JUROS. AF_11/2014</v>
          </cell>
          <cell r="C2318" t="str">
            <v>H</v>
          </cell>
          <cell r="D2318">
            <v>87.93</v>
          </cell>
          <cell r="E2318" t="str">
            <v>Depreciação, Juros, Impostos e Seguros, Manutenção e Materiais na Operação dos Equipamentos</v>
          </cell>
          <cell r="F2318" t="str">
            <v>SINAPI Jun/26</v>
          </cell>
        </row>
        <row r="2319">
          <cell r="A2319">
            <v>89238</v>
          </cell>
          <cell r="B2319" t="str">
            <v>FRESADORA DE ASFALTO A FRIO SOBRE RODAS, LARGURA FRESAGEM DE 2,0 M, POTÊNCIA 550 HP - MANUTENÇÃO. AF_11/2014</v>
          </cell>
          <cell r="C2319" t="str">
            <v>H</v>
          </cell>
          <cell r="D2319">
            <v>512.24</v>
          </cell>
          <cell r="E2319" t="str">
            <v>Depreciação, Juros, Impostos e Seguros, Manutenção e Materiais na Operação dos Equipamentos</v>
          </cell>
          <cell r="F2319" t="str">
            <v>SINAPI Jun/26</v>
          </cell>
        </row>
        <row r="2320">
          <cell r="A2320">
            <v>89239</v>
          </cell>
          <cell r="B2320" t="str">
            <v>FRESADORA DE ASFALTO A FRIO SOBRE RODAS, LARGURA FRESAGEM DE 2,0 M, POTÊNCIA 550 HP - MATERIAIS NA OPERAÇÃO. AF_11/2014</v>
          </cell>
          <cell r="C2320" t="str">
            <v>H</v>
          </cell>
          <cell r="D2320">
            <v>501.5</v>
          </cell>
          <cell r="E2320" t="str">
            <v>Depreciação, Juros, Impostos e Seguros, Manutenção e Materiais na Operação dos Equipamentos</v>
          </cell>
          <cell r="F2320" t="str">
            <v>SINAPI Jun/26</v>
          </cell>
        </row>
        <row r="2321">
          <cell r="A2321">
            <v>102930</v>
          </cell>
          <cell r="B2321" t="str">
            <v>FURADEIRA ELETROMAGNÉTICA, VELOCIDADE (SEM CARGA/ COM CARGA) 450/ 270 RPM, ESPESSURA MÁXIMA DA CHAPA A SER FURADA 50 MM, PORÇA DE ADESÃO MAGNÉTICA 17000 N, POTÊNCIA 1100 W, ALIMENTÇÃO 220 - 60 HZ, MONOFÁSICA - DEPRECIAÇÃO. AF_08/2019</v>
          </cell>
          <cell r="C2321" t="str">
            <v>H</v>
          </cell>
          <cell r="D2321">
            <v>0</v>
          </cell>
          <cell r="E2321" t="str">
            <v>Depreciação, Juros, Impostos e Seguros, Manutenção e Materiais na Operação dos Equipamentos</v>
          </cell>
          <cell r="F2321" t="str">
            <v>SINAPI Jun/26</v>
          </cell>
        </row>
        <row r="2322">
          <cell r="A2322">
            <v>102931</v>
          </cell>
          <cell r="B2322" t="str">
            <v>FURADEIRA ELETROMAGNÉTICA, VELOCIDADE (SEM CARGA/ COM CARGA) 450/ 270 RPM, ESPESSURA MÁXIMA DA CHAPA A SER FURADA 50 MM, PORÇA DE ADESÃO MAGNÉTICA 17000 N, POTÊNCIA 1100 W, ALIMENTÇÃO 220 - 60 HZ, MONOFÁSICA - JUROS. AF_08/2019</v>
          </cell>
          <cell r="C2322" t="str">
            <v>H</v>
          </cell>
          <cell r="D2322">
            <v>0</v>
          </cell>
          <cell r="E2322" t="str">
            <v>Depreciação, Juros, Impostos e Seguros, Manutenção e Materiais na Operação dos Equipamentos</v>
          </cell>
          <cell r="F2322" t="str">
            <v>SINAPI Jun/26</v>
          </cell>
        </row>
        <row r="2323">
          <cell r="A2323">
            <v>102932</v>
          </cell>
          <cell r="B2323" t="str">
            <v>FURADEIRA ELETROMAGNÉTICA, VELOCIDADE (SEM CARGA/ COM CARGA) 450/ 270 RPM, ESPESSURA MÁXIMA DA CHAPA A SER FURADA 50 MM, PORÇA DE ADESÃO MAGNÉTICA 17000 N, POTÊNCIA 1100 W, ALIMENTÇÃO 220 - 60 HZ, MONOFÁSICA - MANUTENÇÃO. AF_08/2019</v>
          </cell>
          <cell r="C2323" t="str">
            <v>H</v>
          </cell>
          <cell r="D2323">
            <v>0</v>
          </cell>
          <cell r="E2323" t="str">
            <v>Depreciação, Juros, Impostos e Seguros, Manutenção e Materiais na Operação dos Equipamentos</v>
          </cell>
          <cell r="F2323" t="str">
            <v>SINAPI Jun/26</v>
          </cell>
        </row>
        <row r="2324">
          <cell r="A2324">
            <v>102933</v>
          </cell>
          <cell r="B2324" t="str">
            <v>FURADEIRA ELETROMAGNÉTICA, VELOCIDADE (SEM CARGA/ COM CARGA) 450/ 270 RPM, ESPESSURA MÁXIMA DA CHAPA A SER FURADA 50 MM, PORÇA DE ADESÃO MAGNÉTICA 17000 N, POTÊNCIA 1100 W, ALIMENTÇÃO 220 - 60 HZ, MONOFÁSICA - MATERIAIS NA OPERAÇÃO. AF_08/2019</v>
          </cell>
          <cell r="C2324" t="str">
            <v>H</v>
          </cell>
          <cell r="D2324">
            <v>0.8</v>
          </cell>
          <cell r="E2324" t="str">
            <v>Depreciação, Juros, Impostos e Seguros, Manutenção e Materiais na Operação dos Equipamentos</v>
          </cell>
          <cell r="F2324" t="str">
            <v>SINAPI Jun/26</v>
          </cell>
        </row>
        <row r="2325">
          <cell r="A2325">
            <v>93411</v>
          </cell>
          <cell r="B2325" t="str">
            <v>GERADOR PORTÁTIL MONOFÁSICO, POTÊNCIA 5500 VA, MOTOR A GASOLINA, POTÊNCIA DO MOTOR 13 CV - DEPRECIAÇÃO. AF_03/2016</v>
          </cell>
          <cell r="C2325" t="str">
            <v>H</v>
          </cell>
          <cell r="D2325">
            <v>0.28999999999999998</v>
          </cell>
          <cell r="E2325" t="str">
            <v>Depreciação, Juros, Impostos e Seguros, Manutenção e Materiais na Operação dos Equipamentos</v>
          </cell>
          <cell r="F2325" t="str">
            <v>SINAPI Jun/26</v>
          </cell>
        </row>
        <row r="2326">
          <cell r="A2326">
            <v>93412</v>
          </cell>
          <cell r="B2326" t="str">
            <v>GERADOR PORTÁTIL MONOFÁSICO, POTÊNCIA 5500 VA, MOTOR A GASOLINA, POTÊNCIA DO MOTOR 13 CV - JUROS. AF_03/2016</v>
          </cell>
          <cell r="C2326" t="str">
            <v>H</v>
          </cell>
          <cell r="D2326">
            <v>0.1</v>
          </cell>
          <cell r="E2326" t="str">
            <v>Depreciação, Juros, Impostos e Seguros, Manutenção e Materiais na Operação dos Equipamentos</v>
          </cell>
          <cell r="F2326" t="str">
            <v>SINAPI Jun/26</v>
          </cell>
        </row>
        <row r="2327">
          <cell r="A2327">
            <v>93413</v>
          </cell>
          <cell r="B2327" t="str">
            <v>GERADOR PORTÁTIL MONOFÁSICO, POTÊNCIA 5500 VA, MOTOR A GASOLINA, POTÊNCIA DO MOTOR 13 CV - MANUTENÇÃO. AF_03/2016</v>
          </cell>
          <cell r="C2327" t="str">
            <v>H</v>
          </cell>
          <cell r="D2327">
            <v>0.26</v>
          </cell>
          <cell r="E2327" t="str">
            <v>Depreciação, Juros, Impostos e Seguros, Manutenção e Materiais na Operação dos Equipamentos</v>
          </cell>
          <cell r="F2327" t="str">
            <v>SINAPI Jun/26</v>
          </cell>
        </row>
        <row r="2328">
          <cell r="A2328">
            <v>93414</v>
          </cell>
          <cell r="B2328" t="str">
            <v>GERADOR PORTÁTIL MONOFÁSICO, POTÊNCIA 5500 VA, MOTOR A GASOLINA, POTÊNCIA DO MOTOR 13 CV - MATERIAIS NA OPERAÇÃO. AF_03/2016</v>
          </cell>
          <cell r="C2328" t="str">
            <v>H</v>
          </cell>
          <cell r="D2328">
            <v>11.75</v>
          </cell>
          <cell r="E2328" t="str">
            <v>Depreciação, Juros, Impostos e Seguros, Manutenção e Materiais na Operação dos Equipamentos</v>
          </cell>
          <cell r="F2328" t="str">
            <v>SINAPI Jun/26</v>
          </cell>
        </row>
        <row r="2329">
          <cell r="A2329">
            <v>88855</v>
          </cell>
          <cell r="B2329" t="str">
            <v>GRADE DE DISCO CONTROLE REMOTO REBOCÁVEL, COM 24 DISCOS 24" X 6 MM COM PNEUS PARA TRANSPORTE - DEPRECIAÇÃO. AF_06/2014</v>
          </cell>
          <cell r="C2329" t="str">
            <v>H</v>
          </cell>
          <cell r="D2329">
            <v>3.4</v>
          </cell>
          <cell r="E2329" t="str">
            <v>Depreciação, Juros, Impostos e Seguros, Manutenção e Materiais na Operação dos Equipamentos</v>
          </cell>
          <cell r="F2329" t="str">
            <v>SINAPI Jun/26</v>
          </cell>
        </row>
        <row r="2330">
          <cell r="A2330">
            <v>88856</v>
          </cell>
          <cell r="B2330" t="str">
            <v>GRADE DE DISCO CONTROLE REMOTO REBOCÁVEL, COM 24 DISCOS 24" X 6 MM COM PNEUS PARA TRANSPORTE - JUROS. AF_06/2014</v>
          </cell>
          <cell r="C2330" t="str">
            <v>H</v>
          </cell>
          <cell r="D2330">
            <v>0.93</v>
          </cell>
          <cell r="E2330" t="str">
            <v>Depreciação, Juros, Impostos e Seguros, Manutenção e Materiais na Operação dos Equipamentos</v>
          </cell>
          <cell r="F2330" t="str">
            <v>SINAPI Jun/26</v>
          </cell>
        </row>
        <row r="2331">
          <cell r="A2331">
            <v>5658</v>
          </cell>
          <cell r="B2331" t="str">
            <v>GRADE DE DISCO CONTROLE REMOTO REBOCÁVEL, COM 24 DISCOS 24" X 6 MM COM PNEUS PARA TRANSPORTE - MANUTENÇÃO. AF_06/2014</v>
          </cell>
          <cell r="C2331" t="str">
            <v>H</v>
          </cell>
          <cell r="D2331">
            <v>2.36</v>
          </cell>
          <cell r="E2331" t="str">
            <v>Depreciação, Juros, Impostos e Seguros, Manutenção e Materiais na Operação dos Equipamentos</v>
          </cell>
          <cell r="F2331" t="str">
            <v>SINAPI Jun/26</v>
          </cell>
        </row>
        <row r="2332">
          <cell r="A2332">
            <v>53840</v>
          </cell>
          <cell r="B2332" t="str">
            <v>GRADE DE DISCO REBOCÁVEL COM 20 DISCOS 24" X 6 MM COM PNEUS PARA TRANSPORTE - DEPRECIAÇÃO. AF_06/2014</v>
          </cell>
          <cell r="C2332" t="str">
            <v>H</v>
          </cell>
          <cell r="D2332">
            <v>2.67</v>
          </cell>
          <cell r="E2332" t="str">
            <v>Depreciação, Juros, Impostos e Seguros, Manutenção e Materiais na Operação dos Equipamentos</v>
          </cell>
          <cell r="F2332" t="str">
            <v>SINAPI Jun/26</v>
          </cell>
        </row>
        <row r="2333">
          <cell r="A2333">
            <v>87026</v>
          </cell>
          <cell r="B2333" t="str">
            <v>GRADE DE DISCO REBOCÁVEL COM 20 DISCOS 24" X 6 MM COM PNEUS PARA TRANSPORTE - JUROS. AF_06/2014</v>
          </cell>
          <cell r="C2333" t="str">
            <v>H</v>
          </cell>
          <cell r="D2333">
            <v>0.73</v>
          </cell>
          <cell r="E2333" t="str">
            <v>Depreciação, Juros, Impostos e Seguros, Manutenção e Materiais na Operação dos Equipamentos</v>
          </cell>
          <cell r="F2333" t="str">
            <v>SINAPI Jun/26</v>
          </cell>
        </row>
        <row r="2334">
          <cell r="A2334">
            <v>53841</v>
          </cell>
          <cell r="B2334" t="str">
            <v>GRADE DE DISCO REBOCÁVEL COM 20 DISCOS 24" X 6 MM COM PNEUS PARA TRANSPORTE - MANUTENÇÃO. AF_06/2014</v>
          </cell>
          <cell r="C2334" t="str">
            <v>H</v>
          </cell>
          <cell r="D2334">
            <v>1.85</v>
          </cell>
          <cell r="E2334" t="str">
            <v>Depreciação, Juros, Impostos e Seguros, Manutenção e Materiais na Operação dos Equipamentos</v>
          </cell>
          <cell r="F2334" t="str">
            <v>SINAPI Jun/26</v>
          </cell>
        </row>
        <row r="2335">
          <cell r="A2335">
            <v>95209</v>
          </cell>
          <cell r="B2335" t="str">
            <v>GRUA ASCENCIONAL, LANCA DE 42 M, CAPACIDADE DE 1,5 T A 30 M, ALTURA ATE 39 M JUROS. AF_05/2023</v>
          </cell>
          <cell r="C2335" t="str">
            <v>H</v>
          </cell>
          <cell r="D2335">
            <v>12.42</v>
          </cell>
          <cell r="E2335" t="str">
            <v>Depreciação, Juros, Impostos e Seguros, Manutenção e Materiais na Operação dos Equipamentos</v>
          </cell>
          <cell r="F2335" t="str">
            <v>SINAPI Jun/26</v>
          </cell>
        </row>
        <row r="2336">
          <cell r="A2336">
            <v>95210</v>
          </cell>
          <cell r="B2336" t="str">
            <v>GRUA ASCENCIONAL, LANCA DE 42 M, CAPACIDADE DE 1,5 T A 30 M, ALTURA ATE 39 M MANUTENÇÃO. AF_05/2023</v>
          </cell>
          <cell r="C2336" t="str">
            <v>H</v>
          </cell>
          <cell r="D2336">
            <v>58.74</v>
          </cell>
          <cell r="E2336" t="str">
            <v>Depreciação, Juros, Impostos e Seguros, Manutenção e Materiais na Operação dos Equipamentos</v>
          </cell>
          <cell r="F2336" t="str">
            <v>SINAPI Jun/26</v>
          </cell>
        </row>
        <row r="2337">
          <cell r="A2337">
            <v>95211</v>
          </cell>
          <cell r="B2337" t="str">
            <v>GRUA ASCENCIONAL, LANCA DE 42 M, CAPACIDADE DE 1,5 T A 30 M, ALTURA ATE 39 M MATERIAIS NA OPERAÇÃO. AF_05/2023</v>
          </cell>
          <cell r="C2337" t="str">
            <v>H</v>
          </cell>
          <cell r="D2337">
            <v>8.0399999999999991</v>
          </cell>
          <cell r="E2337" t="str">
            <v>Depreciação, Juros, Impostos e Seguros, Manutenção e Materiais na Operação dos Equipamentos</v>
          </cell>
          <cell r="F2337" t="str">
            <v>SINAPI Jun/26</v>
          </cell>
        </row>
        <row r="2338">
          <cell r="A2338">
            <v>93267</v>
          </cell>
          <cell r="B2338" t="str">
            <v>GRUA ASCENCIONAL, LANÇA DE 30 M, CAPACIDADE DE 1,0 T A 30 M, ALTURA ATÉ 39 M DEPRECIAÇÃO. AF_05/2023</v>
          </cell>
          <cell r="C2338" t="str">
            <v>H</v>
          </cell>
          <cell r="D2338">
            <v>26.66</v>
          </cell>
          <cell r="E2338" t="str">
            <v>Depreciação, Juros, Impostos e Seguros, Manutenção e Materiais na Operação dos Equipamentos</v>
          </cell>
          <cell r="F2338" t="str">
            <v>SINAPI Jun/26</v>
          </cell>
        </row>
        <row r="2339">
          <cell r="A2339">
            <v>93269</v>
          </cell>
          <cell r="B2339" t="str">
            <v>GRUA ASCENCIONAL, LANÇA DE 30 M, CAPACIDADE DE 1,0 T A 30 M, ALTURA ATÉ 39 M JUROS. AF_05/2023</v>
          </cell>
          <cell r="C2339" t="str">
            <v>H</v>
          </cell>
          <cell r="D2339">
            <v>10</v>
          </cell>
          <cell r="E2339" t="str">
            <v>Depreciação, Juros, Impostos e Seguros, Manutenção e Materiais na Operação dos Equipamentos</v>
          </cell>
          <cell r="F2339" t="str">
            <v>SINAPI Jun/26</v>
          </cell>
        </row>
        <row r="2340">
          <cell r="A2340">
            <v>93270</v>
          </cell>
          <cell r="B2340" t="str">
            <v>GRUA ASCENCIONAL, LANÇA DE 30 M, CAPACIDADE DE 1,0 T A 30 M, ALTURA ATÉ 39 M MANUTENÇÃO. AF_05/2023</v>
          </cell>
          <cell r="C2340" t="str">
            <v>H</v>
          </cell>
          <cell r="D2340">
            <v>25.92</v>
          </cell>
          <cell r="E2340" t="str">
            <v>Depreciação, Juros, Impostos e Seguros, Manutenção e Materiais na Operação dos Equipamentos</v>
          </cell>
          <cell r="F2340" t="str">
            <v>SINAPI Jun/26</v>
          </cell>
        </row>
        <row r="2341">
          <cell r="A2341">
            <v>93271</v>
          </cell>
          <cell r="B2341" t="str">
            <v>GRUA ASCENCIONAL, LANÇA DE 30 M, CAPACIDADE DE 1,0 T A 30 M, ALTURA ATÉ 39 M MATERIAIS NA OPERAÇÃO. AF_05/2023</v>
          </cell>
          <cell r="C2341" t="str">
            <v>H</v>
          </cell>
          <cell r="D2341">
            <v>8.0399999999999991</v>
          </cell>
          <cell r="E2341" t="str">
            <v>Depreciação, Juros, Impostos e Seguros, Manutenção e Materiais na Operação dos Equipamentos</v>
          </cell>
          <cell r="F2341" t="str">
            <v>SINAPI Jun/26</v>
          </cell>
        </row>
        <row r="2342">
          <cell r="A2342">
            <v>95208</v>
          </cell>
          <cell r="B2342" t="str">
            <v>GRUA ASCENCIONAL, LANÇA DE 42 M, CAPACIDADE DE 1,5 T A 30 M, ALTURA ATÉ 39 M DEPRECIAÇÃO. AF_05/2023</v>
          </cell>
          <cell r="C2342" t="str">
            <v>H</v>
          </cell>
          <cell r="D2342">
            <v>53.71</v>
          </cell>
          <cell r="E2342" t="str">
            <v>Depreciação, Juros, Impostos e Seguros, Manutenção e Materiais na Operação dos Equipamentos</v>
          </cell>
          <cell r="F2342" t="str">
            <v>SINAPI Jun/26</v>
          </cell>
        </row>
        <row r="2343">
          <cell r="A2343">
            <v>83761</v>
          </cell>
          <cell r="B2343" t="str">
            <v>GRUPO DE SOLDAGEM COM GERADOR A DIESEL 60 CV PARA SOLDA ELÉTRICA, SOBRE 04 RODAS, COM MOTOR 4 CILINDROS 600 A - DEPRECIAÇÃO. AF_02/2016</v>
          </cell>
          <cell r="C2343" t="str">
            <v>H</v>
          </cell>
          <cell r="D2343">
            <v>8.16</v>
          </cell>
          <cell r="E2343" t="str">
            <v>Depreciação, Juros, Impostos e Seguros, Manutenção e Materiais na Operação dos Equipamentos</v>
          </cell>
          <cell r="F2343" t="str">
            <v>SINAPI Jun/26</v>
          </cell>
        </row>
        <row r="2344">
          <cell r="A2344">
            <v>83764</v>
          </cell>
          <cell r="B2344" t="str">
            <v>GRUPO DE SOLDAGEM COM GERADOR A DIESEL 60 CV PARA SOLDA ELÉTRICA, SOBRE 04 RODAS, COM MOTOR 4 CILINDROS 600 A - JUROS. AF_02/2016</v>
          </cell>
          <cell r="C2344" t="str">
            <v>H</v>
          </cell>
          <cell r="D2344">
            <v>2.87</v>
          </cell>
          <cell r="E2344" t="str">
            <v>Depreciação, Juros, Impostos e Seguros, Manutenção e Materiais na Operação dos Equipamentos</v>
          </cell>
          <cell r="F2344" t="str">
            <v>SINAPI Jun/26</v>
          </cell>
        </row>
        <row r="2345">
          <cell r="A2345">
            <v>83762</v>
          </cell>
          <cell r="B2345" t="str">
            <v>GRUPO DE SOLDAGEM COM GERADOR A DIESEL 60 CV PARA SOLDA ELÉTRICA, SOBRE 04 RODAS, COM MOTOR 4 CILINDROS 600 A - MANUTENÇÃO. AF_02/2016</v>
          </cell>
          <cell r="C2345" t="str">
            <v>H</v>
          </cell>
          <cell r="D2345">
            <v>7.28</v>
          </cell>
          <cell r="E2345" t="str">
            <v>Depreciação, Juros, Impostos e Seguros, Manutenção e Materiais na Operação dos Equipamentos</v>
          </cell>
          <cell r="F2345" t="str">
            <v>SINAPI Jun/26</v>
          </cell>
        </row>
        <row r="2346">
          <cell r="A2346">
            <v>83763</v>
          </cell>
          <cell r="B2346" t="str">
            <v>GRUPO DE SOLDAGEM COM GERADOR A DIESEL 60 CV PARA SOLDA ELÉTRICA, SOBRE 04 RODAS, COM MOTOR 4 CILINDROS 600 A - MATERIAIS NA OPERAÇÃO. AF_02/2016</v>
          </cell>
          <cell r="C2346" t="str">
            <v>H</v>
          </cell>
          <cell r="D2346">
            <v>56.96</v>
          </cell>
          <cell r="E2346" t="str">
            <v>Depreciação, Juros, Impostos e Seguros, Manutenção e Materiais na Operação dos Equipamentos</v>
          </cell>
          <cell r="F2346" t="str">
            <v>SINAPI Jun/26</v>
          </cell>
        </row>
        <row r="2347">
          <cell r="A2347">
            <v>95874</v>
          </cell>
          <cell r="B2347" t="str">
            <v>GRUPO GERADOR COM CARENAGEM, MOTOR DIESEL POTÊNCIA STANDART ENTRE 250 E 260 KVA - DEPRECIAÇÃO. AF_12/2016</v>
          </cell>
          <cell r="C2347" t="str">
            <v>H</v>
          </cell>
          <cell r="D2347">
            <v>8.7200000000000006</v>
          </cell>
          <cell r="E2347" t="str">
            <v>Depreciação, Juros, Impostos e Seguros, Manutenção e Materiais na Operação dos Equipamentos</v>
          </cell>
          <cell r="F2347" t="str">
            <v>SINAPI Jun/26</v>
          </cell>
        </row>
        <row r="2348">
          <cell r="A2348">
            <v>95869</v>
          </cell>
          <cell r="B2348" t="str">
            <v>GRUPO GERADOR COM CARENAGEM, MOTOR DIESEL POTÊNCIA STANDART ENTRE 250 E 260 KVA - JUROS. AF_12/2016</v>
          </cell>
          <cell r="C2348" t="str">
            <v>H</v>
          </cell>
          <cell r="D2348">
            <v>3.07</v>
          </cell>
          <cell r="E2348" t="str">
            <v>Depreciação, Juros, Impostos e Seguros, Manutenção e Materiais na Operação dos Equipamentos</v>
          </cell>
          <cell r="F2348" t="str">
            <v>SINAPI Jun/26</v>
          </cell>
        </row>
        <row r="2349">
          <cell r="A2349">
            <v>95870</v>
          </cell>
          <cell r="B2349" t="str">
            <v>GRUPO GERADOR COM CARENAGEM, MOTOR DIESEL POTÊNCIA STANDART ENTRE 250 E 260 KVA - MANUTENÇÃO. AF_12/2016</v>
          </cell>
          <cell r="C2349" t="str">
            <v>H</v>
          </cell>
          <cell r="D2349">
            <v>7.78</v>
          </cell>
          <cell r="E2349" t="str">
            <v>Depreciação, Juros, Impostos e Seguros, Manutenção e Materiais na Operação dos Equipamentos</v>
          </cell>
          <cell r="F2349" t="str">
            <v>SINAPI Jun/26</v>
          </cell>
        </row>
        <row r="2350">
          <cell r="A2350">
            <v>95871</v>
          </cell>
          <cell r="B2350" t="str">
            <v>GRUPO GERADOR COM CARENAGEM, MOTOR DIESEL POTÊNCIA STANDART ENTRE 250 E 260 KVA - MATERIAIS NA OPERAÇÃO. AF_12/2016</v>
          </cell>
          <cell r="C2350" t="str">
            <v>H</v>
          </cell>
          <cell r="D2350">
            <v>309.89</v>
          </cell>
          <cell r="E2350" t="str">
            <v>Depreciação, Juros, Impostos e Seguros, Manutenção e Materiais na Operação dos Equipamentos</v>
          </cell>
          <cell r="F2350" t="str">
            <v>SINAPI Jun/26</v>
          </cell>
        </row>
        <row r="2351">
          <cell r="A2351">
            <v>104684</v>
          </cell>
          <cell r="B2351" t="str">
            <v>GRUPO GERADOR DIESEL, COM CARENAGEM, POTÊNCIA STANDART ENTRE 400 E 460 KVA, VELOCIDADE DE 1800 RPM, FREQUÊNCIA DE 60 HZ - DEPRECIAÇÃO. AF_05/2023</v>
          </cell>
          <cell r="C2351" t="str">
            <v>H</v>
          </cell>
          <cell r="D2351">
            <v>0</v>
          </cell>
          <cell r="E2351" t="str">
            <v>Depreciação, Juros, Impostos e Seguros, Manutenção e Materiais na Operação dos Equipamentos</v>
          </cell>
          <cell r="F2351" t="str">
            <v>SINAPI Jun/26</v>
          </cell>
        </row>
        <row r="2352">
          <cell r="A2352">
            <v>104685</v>
          </cell>
          <cell r="B2352" t="str">
            <v>GRUPO GERADOR DIESEL, COM CARENAGEM, POTÊNCIA STANDART ENTRE 400 E 460 KVA, VELOCIDADE DE 1800 RPM, FREQUÊNCIA DE 60 HZ - JUROS. AF_05/2023</v>
          </cell>
          <cell r="C2352" t="str">
            <v>H</v>
          </cell>
          <cell r="D2352">
            <v>0</v>
          </cell>
          <cell r="E2352" t="str">
            <v>Depreciação, Juros, Impostos e Seguros, Manutenção e Materiais na Operação dos Equipamentos</v>
          </cell>
          <cell r="F2352" t="str">
            <v>SINAPI Jun/26</v>
          </cell>
        </row>
        <row r="2353">
          <cell r="A2353">
            <v>104686</v>
          </cell>
          <cell r="B2353" t="str">
            <v>GRUPO GERADOR DIESEL, COM CARENAGEM, POTÊNCIA STANDART ENTRE 400 E 460 KVA, VELOCIDADE DE 1800 RPM, FREQUÊNCIA DE 60 HZ - MANUTENÇÃO. AF_05/2023</v>
          </cell>
          <cell r="C2353" t="str">
            <v>H</v>
          </cell>
          <cell r="D2353">
            <v>0</v>
          </cell>
          <cell r="E2353" t="str">
            <v>Depreciação, Juros, Impostos e Seguros, Manutenção e Materiais na Operação dos Equipamentos</v>
          </cell>
          <cell r="F2353" t="str">
            <v>SINAPI Jun/26</v>
          </cell>
        </row>
        <row r="2354">
          <cell r="A2354">
            <v>104687</v>
          </cell>
          <cell r="B2354" t="str">
            <v>GRUPO GERADOR DIESEL, COM CARENAGEM, POTÊNCIA STANDART ENTRE 400 E 460 KVA, VELOCIDADE DE 1800 RPM, FREQUÊNCIA DE 60 HZ - MATERIAIS NA OPERAÇÃO. AF_05/2023</v>
          </cell>
          <cell r="C2354" t="str">
            <v>H</v>
          </cell>
          <cell r="D2354">
            <v>510.06</v>
          </cell>
          <cell r="E2354" t="str">
            <v>Depreciação, Juros, Impostos e Seguros, Manutenção e Materiais na Operação dos Equipamentos</v>
          </cell>
          <cell r="F2354" t="str">
            <v>SINAPI Jun/26</v>
          </cell>
        </row>
        <row r="2355">
          <cell r="A2355">
            <v>73303</v>
          </cell>
          <cell r="B2355" t="str">
            <v>GRUPO GERADOR ESTACIONÁRIO, MOTOR DIESEL POTÊNCIA 170 KVA - DEPRECIAÇÃO. AF_02/2016</v>
          </cell>
          <cell r="C2355" t="str">
            <v>H</v>
          </cell>
          <cell r="D2355">
            <v>6.12</v>
          </cell>
          <cell r="E2355" t="str">
            <v>Depreciação, Juros, Impostos e Seguros, Manutenção e Materiais na Operação dos Equipamentos</v>
          </cell>
          <cell r="F2355" t="str">
            <v>SINAPI Jun/26</v>
          </cell>
        </row>
        <row r="2356">
          <cell r="A2356">
            <v>93235</v>
          </cell>
          <cell r="B2356" t="str">
            <v>GRUPO GERADOR ESTACIONÁRIO, MOTOR DIESEL POTÊNCIA 170 KVA - JUROS. AF_02/2016</v>
          </cell>
          <cell r="C2356" t="str">
            <v>H</v>
          </cell>
          <cell r="D2356">
            <v>2.15</v>
          </cell>
          <cell r="E2356" t="str">
            <v>Depreciação, Juros, Impostos e Seguros, Manutenção e Materiais na Operação dos Equipamentos</v>
          </cell>
          <cell r="F2356" t="str">
            <v>SINAPI Jun/26</v>
          </cell>
        </row>
        <row r="2357">
          <cell r="A2357">
            <v>73307</v>
          </cell>
          <cell r="B2357" t="str">
            <v>GRUPO GERADOR ESTACIONÁRIO, MOTOR DIESEL POTÊNCIA 170 KVA - MANUTENÇÃO. AF_02/2016</v>
          </cell>
          <cell r="C2357" t="str">
            <v>H</v>
          </cell>
          <cell r="D2357">
            <v>5.46</v>
          </cell>
          <cell r="E2357" t="str">
            <v>Depreciação, Juros, Impostos e Seguros, Manutenção e Materiais na Operação dos Equipamentos</v>
          </cell>
          <cell r="F2357" t="str">
            <v>SINAPI Jun/26</v>
          </cell>
        </row>
        <row r="2358">
          <cell r="A2358">
            <v>73311</v>
          </cell>
          <cell r="B2358" t="str">
            <v>GRUPO GERADOR ESTACIONÁRIO, MOTOR DIESEL POTÊNCIA 170 KVA - MATERIAIS NA OPERAÇÃO. AF_02/2016</v>
          </cell>
          <cell r="C2358" t="str">
            <v>H</v>
          </cell>
          <cell r="D2358">
            <v>202.13</v>
          </cell>
          <cell r="E2358" t="str">
            <v>Depreciação, Juros, Impostos e Seguros, Manutenção e Materiais na Operação dos Equipamentos</v>
          </cell>
          <cell r="F2358" t="str">
            <v>SINAPI Jun/26</v>
          </cell>
        </row>
        <row r="2359">
          <cell r="A2359">
            <v>93423</v>
          </cell>
          <cell r="B2359" t="str">
            <v>GRUPO GERADOR ESTACIONÁRIO, POTÊNCIA 150 KVA, MOTOR A DIESEL- DEPRECIAÇÃO. AF_03/2016</v>
          </cell>
          <cell r="C2359" t="str">
            <v>H</v>
          </cell>
          <cell r="D2359">
            <v>5.45</v>
          </cell>
          <cell r="E2359" t="str">
            <v>Depreciação, Juros, Impostos e Seguros, Manutenção e Materiais na Operação dos Equipamentos</v>
          </cell>
          <cell r="F2359" t="str">
            <v>SINAPI Jun/26</v>
          </cell>
        </row>
        <row r="2360">
          <cell r="A2360">
            <v>93424</v>
          </cell>
          <cell r="B2360" t="str">
            <v>GRUPO GERADOR ESTACIONÁRIO, POTÊNCIA 150 KVA, MOTOR A DIESEL- JUROS. AF_03/2016</v>
          </cell>
          <cell r="C2360" t="str">
            <v>H</v>
          </cell>
          <cell r="D2360">
            <v>1.92</v>
          </cell>
          <cell r="E2360" t="str">
            <v>Depreciação, Juros, Impostos e Seguros, Manutenção e Materiais na Operação dos Equipamentos</v>
          </cell>
          <cell r="F2360" t="str">
            <v>SINAPI Jun/26</v>
          </cell>
        </row>
        <row r="2361">
          <cell r="A2361">
            <v>93425</v>
          </cell>
          <cell r="B2361" t="str">
            <v>GRUPO GERADOR ESTACIONÁRIO, POTÊNCIA 150 KVA, MOTOR A DIESEL- MANUTENÇÃO. AF_03/2016</v>
          </cell>
          <cell r="C2361" t="str">
            <v>H</v>
          </cell>
          <cell r="D2361">
            <v>4.8600000000000003</v>
          </cell>
          <cell r="E2361" t="str">
            <v>Depreciação, Juros, Impostos e Seguros, Manutenção e Materiais na Operação dos Equipamentos</v>
          </cell>
          <cell r="F2361" t="str">
            <v>SINAPI Jun/26</v>
          </cell>
        </row>
        <row r="2362">
          <cell r="A2362">
            <v>93426</v>
          </cell>
          <cell r="B2362" t="str">
            <v>GRUPO GERADOR ESTACIONÁRIO, POTÊNCIA 150 KVA, MOTOR A DIESEL- MATERIAIS NA OPERAÇÃO. AF_03/2016</v>
          </cell>
          <cell r="C2362" t="str">
            <v>H</v>
          </cell>
          <cell r="D2362">
            <v>181.9</v>
          </cell>
          <cell r="E2362" t="str">
            <v>Depreciação, Juros, Impostos e Seguros, Manutenção e Materiais na Operação dos Equipamentos</v>
          </cell>
          <cell r="F2362" t="str">
            <v>SINAPI Jun/26</v>
          </cell>
        </row>
        <row r="2363">
          <cell r="A2363">
            <v>93417</v>
          </cell>
          <cell r="B2363" t="str">
            <v>GRUPO GERADOR REBOCÁVEL, POTÊNCIA 66 KVA, MOTOR A DIESEL - DEPRECIAÇÃO. AF_03/2016</v>
          </cell>
          <cell r="C2363" t="str">
            <v>H</v>
          </cell>
          <cell r="D2363">
            <v>3.85</v>
          </cell>
          <cell r="E2363" t="str">
            <v>Depreciação, Juros, Impostos e Seguros, Manutenção e Materiais na Operação dos Equipamentos</v>
          </cell>
          <cell r="F2363" t="str">
            <v>SINAPI Jun/26</v>
          </cell>
        </row>
        <row r="2364">
          <cell r="A2364">
            <v>93418</v>
          </cell>
          <cell r="B2364" t="str">
            <v>GRUPO GERADOR REBOCÁVEL, POTÊNCIA 66 KVA, MOTOR A DIESEL - JUROS. AF_03/2016</v>
          </cell>
          <cell r="C2364" t="str">
            <v>H</v>
          </cell>
          <cell r="D2364">
            <v>1.35</v>
          </cell>
          <cell r="E2364" t="str">
            <v>Depreciação, Juros, Impostos e Seguros, Manutenção e Materiais na Operação dos Equipamentos</v>
          </cell>
          <cell r="F2364" t="str">
            <v>SINAPI Jun/26</v>
          </cell>
        </row>
        <row r="2365">
          <cell r="A2365">
            <v>93419</v>
          </cell>
          <cell r="B2365" t="str">
            <v>GRUPO GERADOR REBOCÁVEL, POTÊNCIA 66 KVA, MOTOR A DIESEL - MANUTENÇÃO. AF_03/2016</v>
          </cell>
          <cell r="C2365" t="str">
            <v>H</v>
          </cell>
          <cell r="D2365">
            <v>3.44</v>
          </cell>
          <cell r="E2365" t="str">
            <v>Depreciação, Juros, Impostos e Seguros, Manutenção e Materiais na Operação dos Equipamentos</v>
          </cell>
          <cell r="F2365" t="str">
            <v>SINAPI Jun/26</v>
          </cell>
        </row>
        <row r="2366">
          <cell r="A2366">
            <v>93420</v>
          </cell>
          <cell r="B2366" t="str">
            <v>GRUPO GERADOR REBOCÁVEL, POTÊNCIA 66 KVA, MOTOR A DIESEL - MATERIAIS NA OPERAÇÃO. AF_03/2016</v>
          </cell>
          <cell r="C2366" t="str">
            <v>H</v>
          </cell>
          <cell r="D2366">
            <v>76.11</v>
          </cell>
          <cell r="E2366" t="str">
            <v>Depreciação, Juros, Impostos e Seguros, Manutenção e Materiais na Operação dos Equipamentos</v>
          </cell>
          <cell r="F2366" t="str">
            <v>SINAPI Jun/26</v>
          </cell>
        </row>
        <row r="2367">
          <cell r="A2367">
            <v>93277</v>
          </cell>
          <cell r="B2367" t="str">
            <v>GUINCHO ELÉTRICO DE COLUNA, CAPACIDADE 400 KG, COM MOTO FREIO, MOTOR TRIFÁSICO DE 1,25 CV - DEPRECIAÇÃO. AF_03/2016</v>
          </cell>
          <cell r="C2367" t="str">
            <v>H</v>
          </cell>
          <cell r="D2367">
            <v>0.23</v>
          </cell>
          <cell r="E2367" t="str">
            <v>Depreciação, Juros, Impostos e Seguros, Manutenção e Materiais na Operação dos Equipamentos</v>
          </cell>
          <cell r="F2367" t="str">
            <v>SINAPI Jun/26</v>
          </cell>
        </row>
        <row r="2368">
          <cell r="A2368">
            <v>93278</v>
          </cell>
          <cell r="B2368" t="str">
            <v>GUINCHO ELÉTRICO DE COLUNA, CAPACIDADE 400 KG, COM MOTO FREIO, MOTOR TRIFÁSICO DE 1,25 CV - JUROS. AF_03/2016</v>
          </cell>
          <cell r="C2368" t="str">
            <v>H</v>
          </cell>
          <cell r="D2368">
            <v>0.05</v>
          </cell>
          <cell r="E2368" t="str">
            <v>Depreciação, Juros, Impostos e Seguros, Manutenção e Materiais na Operação dos Equipamentos</v>
          </cell>
          <cell r="F2368" t="str">
            <v>SINAPI Jun/26</v>
          </cell>
        </row>
        <row r="2369">
          <cell r="A2369">
            <v>93279</v>
          </cell>
          <cell r="B2369" t="str">
            <v>GUINCHO ELÉTRICO DE COLUNA, CAPACIDADE 400 KG, COM MOTO FREIO, MOTOR TRIFÁSICO DE 1,25 CV - MANUTENÇÃO. AF_03/2016</v>
          </cell>
          <cell r="C2369" t="str">
            <v>H</v>
          </cell>
          <cell r="D2369">
            <v>0.22</v>
          </cell>
          <cell r="E2369" t="str">
            <v>Depreciação, Juros, Impostos e Seguros, Manutenção e Materiais na Operação dos Equipamentos</v>
          </cell>
          <cell r="F2369" t="str">
            <v>SINAPI Jun/26</v>
          </cell>
        </row>
        <row r="2370">
          <cell r="A2370">
            <v>93280</v>
          </cell>
          <cell r="B2370" t="str">
            <v>GUINCHO ELÉTRICO DE COLUNA, CAPACIDADE 400 KG, COM MOTO FREIO, MOTOR TRIFÁSICO DE 1,25 CV - MATERIAIS NA OPERAÇÃO. AF_03/2016</v>
          </cell>
          <cell r="C2370" t="str">
            <v>H</v>
          </cell>
          <cell r="D2370">
            <v>0.67</v>
          </cell>
          <cell r="E2370" t="str">
            <v>Depreciação, Juros, Impostos e Seguros, Manutenção e Materiais na Operação dos Equipamentos</v>
          </cell>
          <cell r="F2370" t="str">
            <v>SINAPI Jun/26</v>
          </cell>
        </row>
        <row r="2371">
          <cell r="A2371">
            <v>104909</v>
          </cell>
          <cell r="B2371" t="str">
            <v>GUINDASTE DERRICK, LANÇA DE *20* M, CARGA MÁXIMA 10T, POTÊNCIA 45 KW - DEPRECIAÇÃO. AF_01/2024</v>
          </cell>
          <cell r="C2371" t="str">
            <v>H</v>
          </cell>
          <cell r="D2371">
            <v>0</v>
          </cell>
          <cell r="E2371" t="str">
            <v>Depreciação, Juros, Impostos e Seguros, Manutenção e Materiais na Operação dos Equipamentos</v>
          </cell>
          <cell r="F2371" t="str">
            <v>SINAPI Jun/26</v>
          </cell>
        </row>
        <row r="2372">
          <cell r="A2372">
            <v>104910</v>
          </cell>
          <cell r="B2372" t="str">
            <v>GUINDASTE DERRICK, LANÇA DE *20* M, CARGA MÁXIMA 10T, POTÊNCIA 45 KW - JUROS. AF_01/2024</v>
          </cell>
          <cell r="C2372" t="str">
            <v>H</v>
          </cell>
          <cell r="D2372">
            <v>0</v>
          </cell>
          <cell r="E2372" t="str">
            <v>Depreciação, Juros, Impostos e Seguros, Manutenção e Materiais na Operação dos Equipamentos</v>
          </cell>
          <cell r="F2372" t="str">
            <v>SINAPI Jun/26</v>
          </cell>
        </row>
        <row r="2373">
          <cell r="A2373">
            <v>104911</v>
          </cell>
          <cell r="B2373" t="str">
            <v>GUINDASTE DERRICK, LANÇA DE *20* M, CARGA MÁXIMA 10T, POTÊNCIA 45 KW - MANUTENÇÃO. AF_01/2024</v>
          </cell>
          <cell r="C2373" t="str">
            <v>H</v>
          </cell>
          <cell r="D2373">
            <v>0</v>
          </cell>
          <cell r="E2373" t="str">
            <v>Depreciação, Juros, Impostos e Seguros, Manutenção e Materiais na Operação dos Equipamentos</v>
          </cell>
          <cell r="F2373" t="str">
            <v>SINAPI Jun/26</v>
          </cell>
        </row>
        <row r="2374">
          <cell r="A2374">
            <v>104912</v>
          </cell>
          <cell r="B2374" t="str">
            <v>GUINDASTE DERRICK, LANÇA DE *20* M, CARGA MÁXIMA 10T, POTÊNCIA 45 KW - MATERIAIS NA OPERAÇÃO. AF_01/2024</v>
          </cell>
          <cell r="C2374" t="str">
            <v>H</v>
          </cell>
          <cell r="D2374">
            <v>32.89</v>
          </cell>
          <cell r="E2374" t="str">
            <v>Depreciação, Juros, Impostos e Seguros, Manutenção e Materiais na Operação dos Equipamentos</v>
          </cell>
          <cell r="F2374" t="str">
            <v>SINAPI Jun/26</v>
          </cell>
        </row>
        <row r="2375">
          <cell r="A2375">
            <v>102840</v>
          </cell>
          <cell r="B2375" t="str">
            <v>GUINDASTE HIDRAULICO AUTOPROPELIDO, COM LANÇA TRELIÇADA 40 M, CAPACIDADE MÁXIMA 75 T, EQUIPADO COM CLAMSHELL - DEPRECIAÇÃO. AF_04/2019</v>
          </cell>
          <cell r="C2375" t="str">
            <v>H</v>
          </cell>
          <cell r="D2375">
            <v>0</v>
          </cell>
          <cell r="E2375" t="str">
            <v>Depreciação, Juros, Impostos e Seguros, Manutenção e Materiais na Operação dos Equipamentos</v>
          </cell>
          <cell r="F2375" t="str">
            <v>SINAPI Jun/26</v>
          </cell>
        </row>
        <row r="2376">
          <cell r="A2376">
            <v>102841</v>
          </cell>
          <cell r="B2376" t="str">
            <v>GUINDASTE HIDRAULICO AUTOPROPELIDO, COM LANÇA TRELIÇADA 40 M, CAPACIDADE MÁXIMA 75 T, EQUIPADO COM CLAMSHELL - JUROS. AF_04/2019</v>
          </cell>
          <cell r="C2376" t="str">
            <v>H</v>
          </cell>
          <cell r="D2376">
            <v>0</v>
          </cell>
          <cell r="E2376" t="str">
            <v>Depreciação, Juros, Impostos e Seguros, Manutenção e Materiais na Operação dos Equipamentos</v>
          </cell>
          <cell r="F2376" t="str">
            <v>SINAPI Jun/26</v>
          </cell>
        </row>
        <row r="2377">
          <cell r="A2377">
            <v>102842</v>
          </cell>
          <cell r="B2377" t="str">
            <v>GUINDASTE HIDRAULICO AUTOPROPELIDO, COM LANÇA TRELIÇADA 40 M, CAPACIDADE MÁXIMA 75 T, EQUIPADO COM CLAMSHELL - MANUTENÇÃO. AF_04/2019</v>
          </cell>
          <cell r="C2377" t="str">
            <v>H</v>
          </cell>
          <cell r="D2377">
            <v>0</v>
          </cell>
          <cell r="E2377" t="str">
            <v>Depreciação, Juros, Impostos e Seguros, Manutenção e Materiais na Operação dos Equipamentos</v>
          </cell>
          <cell r="F2377" t="str">
            <v>SINAPI Jun/26</v>
          </cell>
        </row>
        <row r="2378">
          <cell r="A2378">
            <v>102843</v>
          </cell>
          <cell r="B2378" t="str">
            <v>GUINDASTE HIDRAULICO AUTOPROPELIDO, COM LANÇA TRELIÇADA 40 M, CAPACIDADE MÁXIMA 75 T, EQUIPADO COM CLAMSHELL - MATERIAIS NA OPERAÇÃO. AF_04/2019</v>
          </cell>
          <cell r="C2378" t="str">
            <v>H</v>
          </cell>
          <cell r="D2378">
            <v>152.77000000000001</v>
          </cell>
          <cell r="E2378" t="str">
            <v>Depreciação, Juros, Impostos e Seguros, Manutenção e Materiais na Operação dos Equipamentos</v>
          </cell>
          <cell r="F2378" t="str">
            <v>SINAPI Jun/26</v>
          </cell>
        </row>
        <row r="2379">
          <cell r="A2379">
            <v>89267</v>
          </cell>
          <cell r="B2379" t="str">
            <v>GUINDASTE HIDRÁULICO AUTOPROPELIDO, COM LANÇA TELESCÓPICA 28,80 M, CAPACIDADE MÁXIMA 30 T, POTÊNCIA 97 KW, TRAÇÃO 4 X 4 - DEPRECIAÇÃO. AF_11/2014</v>
          </cell>
          <cell r="C2379" t="str">
            <v>H</v>
          </cell>
          <cell r="D2379">
            <v>51.81</v>
          </cell>
          <cell r="E2379" t="str">
            <v>Depreciação, Juros, Impostos e Seguros, Manutenção e Materiais na Operação dos Equipamentos</v>
          </cell>
          <cell r="F2379" t="str">
            <v>SINAPI Jun/26</v>
          </cell>
        </row>
        <row r="2380">
          <cell r="A2380">
            <v>89269</v>
          </cell>
          <cell r="B2380" t="str">
            <v>GUINDASTE HIDRÁULICO AUTOPROPELIDO, COM LANÇA TELESCÓPICA 28,80 M, CAPACIDADE MÁXIMA 30 T, POTÊNCIA 97 KW, TRAÇÃO 4 X 4 - IMPOSTOS E SEGUROS. AF_11/2014</v>
          </cell>
          <cell r="C2380" t="str">
            <v>H</v>
          </cell>
          <cell r="D2380">
            <v>7.38</v>
          </cell>
          <cell r="E2380" t="str">
            <v>Depreciação, Juros, Impostos e Seguros, Manutenção e Materiais na Operação dos Equipamentos</v>
          </cell>
          <cell r="F2380" t="str">
            <v>SINAPI Jun/26</v>
          </cell>
        </row>
        <row r="2381">
          <cell r="A2381">
            <v>89268</v>
          </cell>
          <cell r="B2381" t="str">
            <v>GUINDASTE HIDRÁULICO AUTOPROPELIDO, COM LANÇA TELESCÓPICA 28,80 M, CAPACIDADE MÁXIMA 30 T, POTÊNCIA 97 KW, TRAÇÃO 4 X 4 - JUROS. AF_11/2014</v>
          </cell>
          <cell r="C2381" t="str">
            <v>H</v>
          </cell>
          <cell r="D2381">
            <v>18.260000000000002</v>
          </cell>
          <cell r="E2381" t="str">
            <v>Depreciação, Juros, Impostos e Seguros, Manutenção e Materiais na Operação dos Equipamentos</v>
          </cell>
          <cell r="F2381" t="str">
            <v>SINAPI Jun/26</v>
          </cell>
        </row>
        <row r="2382">
          <cell r="A2382">
            <v>89270</v>
          </cell>
          <cell r="B2382" t="str">
            <v>GUINDASTE HIDRÁULICO AUTOPROPELIDO, COM LANÇA TELESCÓPICA 28,80 M, CAPACIDADE MÁXIMA 30 T, POTÊNCIA 97 KW, TRAÇÃO 4 X 4 - MANUTENÇÃO. AF_11/2014</v>
          </cell>
          <cell r="C2382" t="str">
            <v>H</v>
          </cell>
          <cell r="D2382">
            <v>83.29</v>
          </cell>
          <cell r="E2382" t="str">
            <v>Depreciação, Juros, Impostos e Seguros, Manutenção e Materiais na Operação dos Equipamentos</v>
          </cell>
          <cell r="F2382" t="str">
            <v>SINAPI Jun/26</v>
          </cell>
        </row>
        <row r="2383">
          <cell r="A2383">
            <v>89271</v>
          </cell>
          <cell r="B2383" t="str">
            <v>GUINDASTE HIDRÁULICO AUTOPROPELIDO, COM LANÇA TELESCÓPICA 28,80 M, CAPACIDADE MÁXIMA 30 T, POTÊNCIA 97 KW, TRAÇÃO 4 X 4 - MATERIAIS NA OPERAÇÃO. AF_11/2014</v>
          </cell>
          <cell r="C2383" t="str">
            <v>H</v>
          </cell>
          <cell r="D2383">
            <v>32.93</v>
          </cell>
          <cell r="E2383" t="str">
            <v>Depreciação, Juros, Impostos e Seguros, Manutenção e Materiais na Operação dos Equipamentos</v>
          </cell>
          <cell r="F2383" t="str">
            <v>SINAPI Jun/26</v>
          </cell>
        </row>
        <row r="2384">
          <cell r="A2384">
            <v>93283</v>
          </cell>
          <cell r="B2384" t="str">
            <v>GUINDASTE HIDRÁULICO AUTOPROPELIDO, COM LANÇA TELESCÓPICA 40 M, CAPACIDADE MÁXIMA 60 T, POTÊNCIA 260 KW - DEPRECIAÇÃO. AF_03/2016</v>
          </cell>
          <cell r="C2384" t="str">
            <v>H</v>
          </cell>
          <cell r="D2384">
            <v>99.64</v>
          </cell>
          <cell r="E2384" t="str">
            <v>Depreciação, Juros, Impostos e Seguros, Manutenção e Materiais na Operação dos Equipamentos</v>
          </cell>
          <cell r="F2384" t="str">
            <v>SINAPI Jun/26</v>
          </cell>
        </row>
        <row r="2385">
          <cell r="A2385">
            <v>93296</v>
          </cell>
          <cell r="B2385" t="str">
            <v>GUINDASTE HIDRÁULICO AUTOPROPELIDO, COM LANÇA TELESCÓPICA 40 M, CAPACIDADE MÁXIMA 60 T, POTÊNCIA 260 KW - IMPOSTOS E SEGUROS. AF_03/2016</v>
          </cell>
          <cell r="C2385" t="str">
            <v>H</v>
          </cell>
          <cell r="D2385">
            <v>14.19</v>
          </cell>
          <cell r="E2385" t="str">
            <v>Depreciação, Juros, Impostos e Seguros, Manutenção e Materiais na Operação dos Equipamentos</v>
          </cell>
          <cell r="F2385" t="str">
            <v>SINAPI Jun/26</v>
          </cell>
        </row>
        <row r="2386">
          <cell r="A2386">
            <v>93284</v>
          </cell>
          <cell r="B2386" t="str">
            <v>GUINDASTE HIDRÁULICO AUTOPROPELIDO, COM LANÇA TELESCÓPICA 40 M, CAPACIDADE MÁXIMA 60 T, POTÊNCIA 260 KW - JUROS. AF_03/2016</v>
          </cell>
          <cell r="C2386" t="str">
            <v>H</v>
          </cell>
          <cell r="D2386">
            <v>35.119999999999997</v>
          </cell>
          <cell r="E2386" t="str">
            <v>Depreciação, Juros, Impostos e Seguros, Manutenção e Materiais na Operação dos Equipamentos</v>
          </cell>
          <cell r="F2386" t="str">
            <v>SINAPI Jun/26</v>
          </cell>
        </row>
        <row r="2387">
          <cell r="A2387">
            <v>93285</v>
          </cell>
          <cell r="B2387" t="str">
            <v>GUINDASTE HIDRÁULICO AUTOPROPELIDO, COM LANÇA TELESCÓPICA 40 M, CAPACIDADE MÁXIMA 60 T, POTÊNCIA 260 KW - MANUTENÇÃO. AF_03/2016</v>
          </cell>
          <cell r="C2387" t="str">
            <v>H</v>
          </cell>
          <cell r="D2387">
            <v>160.16999999999999</v>
          </cell>
          <cell r="E2387" t="str">
            <v>Depreciação, Juros, Impostos e Seguros, Manutenção e Materiais na Operação dos Equipamentos</v>
          </cell>
          <cell r="F2387" t="str">
            <v>SINAPI Jun/26</v>
          </cell>
        </row>
        <row r="2388">
          <cell r="A2388">
            <v>93286</v>
          </cell>
          <cell r="B2388" t="str">
            <v>GUINDASTE HIDRÁULICO AUTOPROPELIDO, COM LANÇA TELESCÓPICA 40 M, CAPACIDADE MÁXIMA 60 T, POTÊNCIA 260 KW - MATERIAIS NA OPERAÇÃO. AF_03/2016</v>
          </cell>
          <cell r="C2388" t="str">
            <v>H</v>
          </cell>
          <cell r="D2388">
            <v>11.18</v>
          </cell>
          <cell r="E2388" t="str">
            <v>Depreciação, Juros, Impostos e Seguros, Manutenção e Materiais na Operação dos Equipamentos</v>
          </cell>
          <cell r="F2388" t="str">
            <v>SINAPI Jun/26</v>
          </cell>
        </row>
        <row r="2389">
          <cell r="A2389">
            <v>104706</v>
          </cell>
          <cell r="B2389" t="str">
            <v>GUINDASTE HIDRÁULICO AUTOPROPELIDO, COM LANÇA TRELICADA 41 M, CAPACIDADE MÁXIMA DE ELEVAÇÃO 43 T, POTÊNCIA 230 KW, EQUIPADO COM CAÇAMBA DE ARRASTO (DRAGLINE) DE 0,76 M3 - DEPRECIAÇÃO. AF_06/2023</v>
          </cell>
          <cell r="C2389" t="str">
            <v>H</v>
          </cell>
          <cell r="D2389">
            <v>0</v>
          </cell>
          <cell r="E2389" t="str">
            <v>Depreciação, Juros, Impostos e Seguros, Manutenção e Materiais na Operação dos Equipamentos</v>
          </cell>
          <cell r="F2389" t="str">
            <v>SINAPI Jun/26</v>
          </cell>
        </row>
        <row r="2390">
          <cell r="A2390">
            <v>104707</v>
          </cell>
          <cell r="B2390" t="str">
            <v>GUINDASTE HIDRÁULICO AUTOPROPELIDO, COM LANÇA TRELICADA 41 M, CAPACIDADE MÁXIMA DE ELEVAÇÃO 43 T, POTÊNCIA 230 KW, EQUIPADO COM CAÇAMBA DE ARRASTO (DRAGLINE) DE 0,76 M3 - JUROS. AF_06/2023</v>
          </cell>
          <cell r="C2390" t="str">
            <v>H</v>
          </cell>
          <cell r="D2390">
            <v>0</v>
          </cell>
          <cell r="E2390" t="str">
            <v>Depreciação, Juros, Impostos e Seguros, Manutenção e Materiais na Operação dos Equipamentos</v>
          </cell>
          <cell r="F2390" t="str">
            <v>SINAPI Jun/26</v>
          </cell>
        </row>
        <row r="2391">
          <cell r="A2391">
            <v>104708</v>
          </cell>
          <cell r="B2391" t="str">
            <v>GUINDASTE HIDRÁULICO AUTOPROPELIDO, COM LANÇA TRELICADA 41 M, CAPACIDADE MÁXIMA DE ELEVAÇÃO 43 T, POTÊNCIA 230 KW, EQUIPADO COM CAÇAMBA DE ARRASTO (DRAGLINE) DE 0,76 M3 - MANUTENÇÃO. AF_06/2023</v>
          </cell>
          <cell r="C2391" t="str">
            <v>H</v>
          </cell>
          <cell r="D2391">
            <v>0</v>
          </cell>
          <cell r="E2391" t="str">
            <v>Depreciação, Juros, Impostos e Seguros, Manutenção e Materiais na Operação dos Equipamentos</v>
          </cell>
          <cell r="F2391" t="str">
            <v>SINAPI Jun/26</v>
          </cell>
        </row>
        <row r="2392">
          <cell r="A2392">
            <v>104709</v>
          </cell>
          <cell r="B2392" t="str">
            <v>GUINDASTE HIDRÁULICO AUTOPROPELIDO, COM LANÇA TRELICADA 41 M, CAPACIDADE MÁXIMA DE ELEVAÇÃO 43 T, POTÊNCIA 230 KW, EQUIPADO COM CAÇAMBA DE ARRASTO (DRAGLINE) DE 0,76 M3 - MATERIAIS NA OPERAÇÃO. AF_06/2023</v>
          </cell>
          <cell r="C2392" t="str">
            <v>H</v>
          </cell>
          <cell r="D2392">
            <v>1327.44</v>
          </cell>
          <cell r="E2392" t="str">
            <v>Depreciação, Juros, Impostos e Seguros, Manutenção e Materiais na Operação dos Equipamentos</v>
          </cell>
          <cell r="F2392" t="str">
            <v>SINAPI Jun/26</v>
          </cell>
        </row>
        <row r="2393">
          <cell r="A2393">
            <v>104903</v>
          </cell>
          <cell r="B2393" t="str">
            <v>GUINDASTE HIDRÁULICO RODOVIÁRIO, LANCA TELESCÓPICA DE *50+20* M, CAPACIDADE MÁXIMA DE 90T, 4 EIXOS, POTÊNCIA 330 KW, MOTOR DIESEL - DEPRECIAÇÃO. AF_01/2024</v>
          </cell>
          <cell r="C2393" t="str">
            <v>H</v>
          </cell>
          <cell r="D2393">
            <v>0</v>
          </cell>
          <cell r="E2393" t="str">
            <v>Depreciação, Juros, Impostos e Seguros, Manutenção e Materiais na Operação dos Equipamentos</v>
          </cell>
          <cell r="F2393" t="str">
            <v>SINAPI Jun/26</v>
          </cell>
        </row>
        <row r="2394">
          <cell r="A2394">
            <v>104904</v>
          </cell>
          <cell r="B2394" t="str">
            <v>GUINDASTE HIDRÁULICO RODOVIÁRIO, LANCA TELESCÓPICA DE *50+20* M, CAPACIDADE MÁXIMA DE 90T, 4 EIXOS, POTÊNCIA 330 KW, MOTOR DIESEL - JUROS. AF_01/2024</v>
          </cell>
          <cell r="C2394" t="str">
            <v>H</v>
          </cell>
          <cell r="D2394">
            <v>0</v>
          </cell>
          <cell r="E2394" t="str">
            <v>Depreciação, Juros, Impostos e Seguros, Manutenção e Materiais na Operação dos Equipamentos</v>
          </cell>
          <cell r="F2394" t="str">
            <v>SINAPI Jun/26</v>
          </cell>
        </row>
        <row r="2395">
          <cell r="A2395">
            <v>104905</v>
          </cell>
          <cell r="B2395" t="str">
            <v>GUINDASTE HIDRÁULICO RODOVIÁRIO, LANCA TELESCÓPICA DE *50+20* M, CAPACIDADE MÁXIMA DE 90T, 4 EIXOS, POTÊNCIA 330 KW, MOTOR DIESEL - MANUTENÇÃO. AF_01/2024</v>
          </cell>
          <cell r="C2395" t="str">
            <v>H</v>
          </cell>
          <cell r="D2395">
            <v>0</v>
          </cell>
          <cell r="E2395" t="str">
            <v>Depreciação, Juros, Impostos e Seguros, Manutenção e Materiais na Operação dos Equipamentos</v>
          </cell>
          <cell r="F2395" t="str">
            <v>SINAPI Jun/26</v>
          </cell>
        </row>
        <row r="2396">
          <cell r="A2396">
            <v>104906</v>
          </cell>
          <cell r="B2396" t="str">
            <v>GUINDASTE HIDRÁULICO RODOVIÁRIO, LANCA TELESCÓPICA DE *50+20* M, CAPACIDADE MÁXIMA DE 90T, 4 EIXOS, POTÊNCIA 330 KW, MOTOR DIESEL - MATERIAIS NA OPERAÇÃO. AF_01/2024</v>
          </cell>
          <cell r="C2396" t="str">
            <v>H</v>
          </cell>
          <cell r="D2396">
            <v>112.03</v>
          </cell>
          <cell r="E2396" t="str">
            <v>Depreciação, Juros, Impostos e Seguros, Manutenção e Materiais na Operação dos Equipamentos</v>
          </cell>
          <cell r="F2396" t="str">
            <v>SINAPI Jun/26</v>
          </cell>
        </row>
        <row r="2397">
          <cell r="A2397">
            <v>102846</v>
          </cell>
          <cell r="B2397" t="str">
            <v>GUINDASTE SOBRE ESTEIRAS, COM LANÇA TRELIÇADA 40 M, CAPACIDADE MÁXIMA 75 T - DEPRECIAÇÃO. AF_04/2019</v>
          </cell>
          <cell r="C2397" t="str">
            <v>H</v>
          </cell>
          <cell r="D2397">
            <v>0</v>
          </cell>
          <cell r="E2397" t="str">
            <v>Depreciação, Juros, Impostos e Seguros, Manutenção e Materiais na Operação dos Equipamentos</v>
          </cell>
          <cell r="F2397" t="str">
            <v>SINAPI Jun/26</v>
          </cell>
        </row>
        <row r="2398">
          <cell r="A2398">
            <v>102847</v>
          </cell>
          <cell r="B2398" t="str">
            <v>GUINDASTE SOBRE ESTEIRAS, COM LANÇA TRELIÇADA 40 M, CAPACIDADE MÁXIMA 75 T - JUROS. AF_04/2019</v>
          </cell>
          <cell r="C2398" t="str">
            <v>H</v>
          </cell>
          <cell r="D2398">
            <v>0</v>
          </cell>
          <cell r="E2398" t="str">
            <v>Depreciação, Juros, Impostos e Seguros, Manutenção e Materiais na Operação dos Equipamentos</v>
          </cell>
          <cell r="F2398" t="str">
            <v>SINAPI Jun/26</v>
          </cell>
        </row>
        <row r="2399">
          <cell r="A2399">
            <v>102848</v>
          </cell>
          <cell r="B2399" t="str">
            <v>GUINDASTE SOBRE ESTEIRAS, COM LANÇA TRELIÇADA 40 M, CAPACIDADE MÁXIMA 75 T - MANUTENÇÃO. AF_04/2019</v>
          </cell>
          <cell r="C2399" t="str">
            <v>H</v>
          </cell>
          <cell r="D2399">
            <v>0</v>
          </cell>
          <cell r="E2399" t="str">
            <v>Depreciação, Juros, Impostos e Seguros, Manutenção e Materiais na Operação dos Equipamentos</v>
          </cell>
          <cell r="F2399" t="str">
            <v>SINAPI Jun/26</v>
          </cell>
        </row>
        <row r="2400">
          <cell r="A2400">
            <v>102849</v>
          </cell>
          <cell r="B2400" t="str">
            <v>GUINDASTE SOBRE ESTEIRAS, COM LANÇA TRELIÇADA 40 M, CAPACIDADE MÁXIMA 75 T - MATERIAIS NA OPERAÇÃO. AF_04/2019</v>
          </cell>
          <cell r="C2400" t="str">
            <v>H</v>
          </cell>
          <cell r="D2400">
            <v>74.69</v>
          </cell>
          <cell r="E2400" t="str">
            <v>Depreciação, Juros, Impostos e Seguros, Manutenção e Materiais na Operação dos Equipamentos</v>
          </cell>
          <cell r="F2400" t="str">
            <v>SINAPI Jun/26</v>
          </cell>
        </row>
        <row r="2401">
          <cell r="A2401">
            <v>102852</v>
          </cell>
          <cell r="B2401" t="str">
            <v>GUINDASTE SOBRE ESTEIRAS, COM LANÇA TRELIÇADA 40 M, CAPACIDADE MÁXIMA 75 T, EQUIPADO COM CLAMSHELL - DEPRECIAÇÃO. AF_04/2019</v>
          </cell>
          <cell r="C2401" t="str">
            <v>H</v>
          </cell>
          <cell r="D2401">
            <v>0</v>
          </cell>
          <cell r="E2401" t="str">
            <v>Depreciação, Juros, Impostos e Seguros, Manutenção e Materiais na Operação dos Equipamentos</v>
          </cell>
          <cell r="F2401" t="str">
            <v>SINAPI Jun/26</v>
          </cell>
        </row>
        <row r="2402">
          <cell r="A2402">
            <v>102853</v>
          </cell>
          <cell r="B2402" t="str">
            <v>GUINDASTE SOBRE ESTEIRAS, COM LANÇA TRELIÇADA 40 M, CAPACIDADE MÁXIMA 75 T, EQUIPADO COM CLAMSHELL - JUROS. AF_04/2019</v>
          </cell>
          <cell r="C2402" t="str">
            <v>H</v>
          </cell>
          <cell r="D2402">
            <v>0</v>
          </cell>
          <cell r="E2402" t="str">
            <v>Depreciação, Juros, Impostos e Seguros, Manutenção e Materiais na Operação dos Equipamentos</v>
          </cell>
          <cell r="F2402" t="str">
            <v>SINAPI Jun/26</v>
          </cell>
        </row>
        <row r="2403">
          <cell r="A2403">
            <v>102854</v>
          </cell>
          <cell r="B2403" t="str">
            <v>GUINDASTE SOBRE ESTEIRAS, COM LANÇA TRELIÇADA 40 M, CAPACIDADE MÁXIMA 75 T, EQUIPADO COM CLAMSHELL - MANUTENÇÃO. AF_04/2019</v>
          </cell>
          <cell r="C2403" t="str">
            <v>H</v>
          </cell>
          <cell r="D2403">
            <v>0</v>
          </cell>
          <cell r="E2403" t="str">
            <v>Depreciação, Juros, Impostos e Seguros, Manutenção e Materiais na Operação dos Equipamentos</v>
          </cell>
          <cell r="F2403" t="str">
            <v>SINAPI Jun/26</v>
          </cell>
        </row>
        <row r="2404">
          <cell r="A2404">
            <v>102855</v>
          </cell>
          <cell r="B2404" t="str">
            <v>GUINDASTE SOBRE ESTEIRAS, COM LANÇA TRELIÇADA 40 M, CAPACIDADE MÁXIMA 75 T, EQUIPADO COM CLAMSHELL - MATERIAIS NA OPERAÇÃO. AF_04/2019</v>
          </cell>
          <cell r="C2404" t="str">
            <v>H</v>
          </cell>
          <cell r="D2404">
            <v>74.69</v>
          </cell>
          <cell r="E2404" t="str">
            <v>Depreciação, Juros, Impostos e Seguros, Manutenção e Materiais na Operação dos Equipamentos</v>
          </cell>
          <cell r="F2404" t="str">
            <v>SINAPI Jun/26</v>
          </cell>
        </row>
        <row r="2405">
          <cell r="A2405">
            <v>106242</v>
          </cell>
          <cell r="B2405" t="str">
            <v>GUINDAUTO HIDRÁULICO, CAPACIDADE MÁXIMA DE CARGA 14340 KG, MOMENTO MÁXIMO DE CARGA 42,3 TM, ALCANCE MÁXIMO HORIZONTAL16,80 M, INCLUSIVE CAMINHÃO TOCO PBT 23.000 KG, POTÊNCIA DE 256 CV - DEPRECIAÇÃO. AF_10/2025</v>
          </cell>
          <cell r="C2405" t="str">
            <v>H</v>
          </cell>
          <cell r="D2405">
            <v>46.81</v>
          </cell>
          <cell r="E2405" t="str">
            <v>Depreciação, Juros, Impostos e Seguros, Manutenção e Materiais na Operação dos Equipamentos</v>
          </cell>
          <cell r="F2405" t="str">
            <v>SINAPI Jun/26</v>
          </cell>
        </row>
        <row r="2406">
          <cell r="A2406">
            <v>106245</v>
          </cell>
          <cell r="B2406" t="str">
            <v>GUINDAUTO HIDRÁULICO, CAPACIDADE MÁXIMA DE CARGA 14340 KG, MOMENTO MÁXIMO DE CARGA 42,3 TM, ALCANCE MÁXIMO HORIZONTAL16,80 M, INCLUSIVE CAMINHÃO TOCO PBT 23.000 KG, POTÊNCIA DE 256 CV - IMPOSTOS E SEGUROS. AF_10/2025</v>
          </cell>
          <cell r="C2406" t="str">
            <v>H</v>
          </cell>
          <cell r="D2406">
            <v>6.44</v>
          </cell>
          <cell r="E2406" t="str">
            <v>Depreciação, Juros, Impostos e Seguros, Manutenção e Materiais na Operação dos Equipamentos</v>
          </cell>
          <cell r="F2406" t="str">
            <v>SINAPI Jun/26</v>
          </cell>
        </row>
        <row r="2407">
          <cell r="A2407">
            <v>106243</v>
          </cell>
          <cell r="B2407" t="str">
            <v>GUINDAUTO HIDRÁULICO, CAPACIDADE MÁXIMA DE CARGA 14340 KG, MOMENTO MÁXIMO DE CARGA 42,3 TM, ALCANCE MÁXIMO HORIZONTAL16,80 M, INCLUSIVE CAMINHÃO TOCO PBT 23.000 KG, POTÊNCIA DE 256 CV - JUROS. AF_10/2025</v>
          </cell>
          <cell r="C2407" t="str">
            <v>H</v>
          </cell>
          <cell r="D2407">
            <v>15.88</v>
          </cell>
          <cell r="E2407" t="str">
            <v>Depreciação, Juros, Impostos e Seguros, Manutenção e Materiais na Operação dos Equipamentos</v>
          </cell>
          <cell r="F2407" t="str">
            <v>SINAPI Jun/26</v>
          </cell>
        </row>
        <row r="2408">
          <cell r="A2408">
            <v>106244</v>
          </cell>
          <cell r="B2408" t="str">
            <v>GUINDAUTO HIDRÁULICO, CAPACIDADE MÁXIMA DE CARGA 14340 KG, MOMENTO MÁXIMO DE CARGA 42,3 TM, ALCANCE MÁXIMO HORIZONTAL16,80 M, INCLUSIVE CAMINHÃO TOCO PBT 23.000 KG, POTÊNCIA DE 256 CV - MANUTENÇÃO. AF_10/2025</v>
          </cell>
          <cell r="C2408" t="str">
            <v>H</v>
          </cell>
          <cell r="D2408">
            <v>73.66</v>
          </cell>
          <cell r="E2408" t="str">
            <v>Depreciação, Juros, Impostos e Seguros, Manutenção e Materiais na Operação dos Equipamentos</v>
          </cell>
          <cell r="F2408" t="str">
            <v>SINAPI Jun/26</v>
          </cell>
        </row>
        <row r="2409">
          <cell r="A2409">
            <v>106246</v>
          </cell>
          <cell r="B2409" t="str">
            <v>GUINDAUTO HIDRÁULICO, CAPACIDADE MÁXIMA DE CARGA 14340 KG, MOMENTO MÁXIMO DE CARGA 42,3 TM, ALCANCE MÁXIMO HORIZONTAL16,80 M, INCLUSIVE CAMINHÃO TOCO PBT 23.000 KG, POTÊNCIA DE 256 CV - MATERIAIS NA OPERAÇÃO. AF_10/2025</v>
          </cell>
          <cell r="C2409" t="str">
            <v>H</v>
          </cell>
          <cell r="D2409">
            <v>179.12</v>
          </cell>
          <cell r="E2409" t="str">
            <v>Depreciação, Juros, Impostos e Seguros, Manutenção e Materiais na Operação dos Equipamentos</v>
          </cell>
          <cell r="F2409" t="str">
            <v>SINAPI Jun/26</v>
          </cell>
        </row>
        <row r="2410">
          <cell r="A2410">
            <v>93397</v>
          </cell>
          <cell r="B2410" t="str">
            <v>GUINDAUTO HIDRÁULICO, CAPACIDADE MÁXIMA DE CARGA 3300 KG, MOMENTO MÁXIMO DE CARGA 5,8 TM, ALCANCE MÁXIMO HORIZONTAL 7,60 M, INCLUSIVE CAMINHÃO TOCO PBT 16.000 KG, POTÊNCIA DE 189 CV - DEPRECIAÇÃO. AF_03/2016</v>
          </cell>
          <cell r="C2410" t="str">
            <v>H</v>
          </cell>
          <cell r="D2410">
            <v>25.92</v>
          </cell>
          <cell r="E2410" t="str">
            <v>Depreciação, Juros, Impostos e Seguros, Manutenção e Materiais na Operação dos Equipamentos</v>
          </cell>
          <cell r="F2410" t="str">
            <v>SINAPI Jun/26</v>
          </cell>
        </row>
        <row r="2411">
          <cell r="A2411">
            <v>93399</v>
          </cell>
          <cell r="B2411" t="str">
            <v>GUINDAUTO HIDRÁULICO, CAPACIDADE MÁXIMA DE CARGA 3300 KG, MOMENTO MÁXIMO DE CARGA 5,8 TM, ALCANCE MÁXIMO HORIZONTAL 7,60 M, INCLUSIVE CAMINHÃO TOCO PBT 16.000 KG, POTÊNCIA DE 189 CV - IMPOSTOS E SEGUROS. AF_03/2016</v>
          </cell>
          <cell r="C2411" t="str">
            <v>H</v>
          </cell>
          <cell r="D2411">
            <v>3.96</v>
          </cell>
          <cell r="E2411" t="str">
            <v>Depreciação, Juros, Impostos e Seguros, Manutenção e Materiais na Operação dos Equipamentos</v>
          </cell>
          <cell r="F2411" t="str">
            <v>SINAPI Jun/26</v>
          </cell>
        </row>
        <row r="2412">
          <cell r="A2412">
            <v>93398</v>
          </cell>
          <cell r="B2412" t="str">
            <v>GUINDAUTO HIDRÁULICO, CAPACIDADE MÁXIMA DE CARGA 3300 KG, MOMENTO MÁXIMO DE CARGA 5,8 TM, ALCANCE MÁXIMO HORIZONTAL 7,60 M, INCLUSIVE CAMINHÃO TOCO PBT 16.000 KG, POTÊNCIA DE 189 CV - JUROS. AF_03/2016</v>
          </cell>
          <cell r="C2412" t="str">
            <v>H</v>
          </cell>
          <cell r="D2412">
            <v>9.81</v>
          </cell>
          <cell r="E2412" t="str">
            <v>Depreciação, Juros, Impostos e Seguros, Manutenção e Materiais na Operação dos Equipamentos</v>
          </cell>
          <cell r="F2412" t="str">
            <v>SINAPI Jun/26</v>
          </cell>
        </row>
        <row r="2413">
          <cell r="A2413">
            <v>93400</v>
          </cell>
          <cell r="B2413" t="str">
            <v>GUINDAUTO HIDRÁULICO, CAPACIDADE MÁXIMA DE CARGA 3300 KG, MOMENTO MÁXIMO DE CARGA 5,8 TM, ALCANCE MÁXIMO HORIZONTAL 7,60 M, INCLUSIVE CAMINHÃO TOCO PBT 16.000 KG, POTÊNCIA DE 189 CV - MANUTENÇÃO. AF_03/2016</v>
          </cell>
          <cell r="C2413" t="str">
            <v>H</v>
          </cell>
          <cell r="D2413">
            <v>45.07</v>
          </cell>
          <cell r="E2413" t="str">
            <v>Depreciação, Juros, Impostos e Seguros, Manutenção e Materiais na Operação dos Equipamentos</v>
          </cell>
          <cell r="F2413" t="str">
            <v>SINAPI Jun/26</v>
          </cell>
        </row>
        <row r="2414">
          <cell r="A2414">
            <v>93401</v>
          </cell>
          <cell r="B2414" t="str">
            <v>GUINDAUTO HIDRÁULICO, CAPACIDADE MÁXIMA DE CARGA 3300 KG, MOMENTO MÁXIMO DE CARGA 5,8 TM, ALCANCE MÁXIMO HORIZONTAL 7,60 M, INCLUSIVE CAMINHÃO TOCO PBT 16.000 KG, POTÊNCIA DE 189 CV - MATERIAIS NA OPERAÇÃO. AF_03/2016</v>
          </cell>
          <cell r="C2414" t="str">
            <v>H</v>
          </cell>
          <cell r="D2414">
            <v>179.45</v>
          </cell>
          <cell r="E2414" t="str">
            <v>Depreciação, Juros, Impostos e Seguros, Manutenção e Materiais na Operação dos Equipamentos</v>
          </cell>
          <cell r="F2414" t="str">
            <v>SINAPI Jun/26</v>
          </cell>
        </row>
        <row r="2415">
          <cell r="A2415">
            <v>89259</v>
          </cell>
          <cell r="B2415" t="str">
            <v>GUINDAUTO HIDRÁULICO, CAPACIDADE MÁXIMA DE CARGA 6200 KG, MOMENTO MÁXIMO DE CARGA 11,7 TM, ALCANCE MÁXIMO HORIZONTAL 9,70 M, INCLUSIVE CAMINHÃO TOCO PBT 16.000 KG, POTÊNCIA DE 189 CV - DEPRECIAÇÃO. AF_06/2014</v>
          </cell>
          <cell r="C2415" t="str">
            <v>H</v>
          </cell>
          <cell r="D2415">
            <v>28.21</v>
          </cell>
          <cell r="E2415" t="str">
            <v>Depreciação, Juros, Impostos e Seguros, Manutenção e Materiais na Operação dos Equipamentos</v>
          </cell>
          <cell r="F2415" t="str">
            <v>SINAPI Jun/26</v>
          </cell>
        </row>
        <row r="2416">
          <cell r="A2416">
            <v>91466</v>
          </cell>
          <cell r="B2416" t="str">
            <v>GUINDAUTO HIDRÁULICO, CAPACIDADE MÁXIMA DE CARGA 6200 KG, MOMENTO MÁXIMO DE CARGA 11,7 TM, ALCANCE MÁXIMO HORIZONTAL 9,70 M, INCLUSIVE CAMINHÃO TOCO PBT 16.000 KG, POTÊNCIA DE 189 CV - IMPOSTOS E SEGUROS. AF_08/2015</v>
          </cell>
          <cell r="C2416" t="str">
            <v>H</v>
          </cell>
          <cell r="D2416">
            <v>4.2</v>
          </cell>
          <cell r="E2416" t="str">
            <v>Depreciação, Juros, Impostos e Seguros, Manutenção e Materiais na Operação dos Equipamentos</v>
          </cell>
          <cell r="F2416" t="str">
            <v>SINAPI Jun/26</v>
          </cell>
        </row>
        <row r="2417">
          <cell r="A2417">
            <v>89260</v>
          </cell>
          <cell r="B2417" t="str">
            <v>GUINDAUTO HIDRÁULICO, CAPACIDADE MÁXIMA DE CARGA 6200 KG, MOMENTO MÁXIMO DE CARGA 11,7 TM, ALCANCE MÁXIMO HORIZONTAL 9,70 M, INCLUSIVE CAMINHÃO TOCO PBT 16.000 KG, POTÊNCIA DE 189 CV - JUROS. AF_06/2014</v>
          </cell>
          <cell r="C2417" t="str">
            <v>H</v>
          </cell>
          <cell r="D2417">
            <v>10.41</v>
          </cell>
          <cell r="E2417" t="str">
            <v>Depreciação, Juros, Impostos e Seguros, Manutenção e Materiais na Operação dos Equipamentos</v>
          </cell>
          <cell r="F2417" t="str">
            <v>SINAPI Jun/26</v>
          </cell>
        </row>
        <row r="2418">
          <cell r="A2418">
            <v>89262</v>
          </cell>
          <cell r="B2418" t="str">
            <v>GUINDAUTO HIDRÁULICO, CAPACIDADE MÁXIMA DE CARGA 6200 KG, MOMENTO MÁXIMO DE CARGA 11,7 TM, ALCANCE MÁXIMO HORIZONTAL 9,70 M, INCLUSIVE CAMINHÃO TOCO PBT 16.000 KG, POTÊNCIA DE 189 CV - MANUTENÇÃO. AF_06/2014</v>
          </cell>
          <cell r="C2418" t="str">
            <v>H</v>
          </cell>
          <cell r="D2418">
            <v>47.93</v>
          </cell>
          <cell r="E2418" t="str">
            <v>Depreciação, Juros, Impostos e Seguros, Manutenção e Materiais na Operação dos Equipamentos</v>
          </cell>
          <cell r="F2418" t="str">
            <v>SINAPI Jun/26</v>
          </cell>
        </row>
        <row r="2419">
          <cell r="A2419">
            <v>91467</v>
          </cell>
          <cell r="B2419" t="str">
            <v>GUINDAUTO HIDRÁULICO, CAPACIDADE MÁXIMA DE CARGA 6200 KG, MOMENTO MÁXIMO DE CARGA 11,7 TM, ALCANCE MÁXIMO HORIZONTAL 9,70 M, INCLUSIVE CAMINHÃO TOCO PBT 16.000 KG, POTÊNCIA DE 189 CV - MATERIAIS NA OPERAÇÃO. AF_08/2015</v>
          </cell>
          <cell r="C2419" t="str">
            <v>H</v>
          </cell>
          <cell r="D2419">
            <v>179.45</v>
          </cell>
          <cell r="E2419" t="str">
            <v>Depreciação, Juros, Impostos e Seguros, Manutenção e Materiais na Operação dos Equipamentos</v>
          </cell>
          <cell r="F2419" t="str">
            <v>SINAPI Jun/26</v>
          </cell>
        </row>
        <row r="2420">
          <cell r="A2420">
            <v>105839</v>
          </cell>
          <cell r="B2420" t="str">
            <v>GUINDAUTO HIDRÁULICO, CAPACIDADE MÁXIMA DE CARGA 6200 KG, MOMENTO MÁXIMO DE CARGA 11,7 TM, ALCANCE MÁXIMO HORIZONTAL 9,70 M, INCLUSIVE CAMINHÃO TOCO PBT 16.000 KG, POTÊNCIA DE 189 CV E CESTA AÉREA COM ISOLAMENTO CLASSE C - DEPRECIAÇÃO. AF_01/2025</v>
          </cell>
          <cell r="C2420" t="str">
            <v>H</v>
          </cell>
          <cell r="D2420">
            <v>0</v>
          </cell>
          <cell r="E2420" t="str">
            <v>Depreciação, Juros, Impostos e Seguros, Manutenção e Materiais na Operação dos Equipamentos</v>
          </cell>
          <cell r="F2420" t="str">
            <v>SINAPI Jun/26</v>
          </cell>
        </row>
        <row r="2421">
          <cell r="A2421">
            <v>105842</v>
          </cell>
          <cell r="B2421" t="str">
            <v>GUINDAUTO HIDRÁULICO, CAPACIDADE MÁXIMA DE CARGA 6200 KG, MOMENTO MÁXIMO DE CARGA 11,7 TM, ALCANCE MÁXIMO HORIZONTAL 9,70 M, INCLUSIVE CAMINHÃO TOCO PBT 16.000 KG, POTÊNCIA DE 189 CV E CESTA AÉREA COM ISOLAMENTO CLASSE C - IMPOSTOS E SEGUROS. AF_01/2025</v>
          </cell>
          <cell r="C2421" t="str">
            <v>H</v>
          </cell>
          <cell r="D2421">
            <v>0</v>
          </cell>
          <cell r="E2421" t="str">
            <v>Depreciação, Juros, Impostos e Seguros, Manutenção e Materiais na Operação dos Equipamentos</v>
          </cell>
          <cell r="F2421" t="str">
            <v>SINAPI Jun/26</v>
          </cell>
        </row>
        <row r="2422">
          <cell r="A2422">
            <v>105840</v>
          </cell>
          <cell r="B2422" t="str">
            <v>GUINDAUTO HIDRÁULICO, CAPACIDADE MÁXIMA DE CARGA 6200 KG, MOMENTO MÁXIMO DE CARGA 11,7 TM, ALCANCE MÁXIMO HORIZONTAL 9,70 M, INCLUSIVE CAMINHÃO TOCO PBT 16.000 KG, POTÊNCIA DE 189 CV E CESTA AÉREA COM ISOLAMENTO CLASSE C - JUROS. AF_01/2025</v>
          </cell>
          <cell r="C2422" t="str">
            <v>H</v>
          </cell>
          <cell r="D2422">
            <v>0</v>
          </cell>
          <cell r="E2422" t="str">
            <v>Depreciação, Juros, Impostos e Seguros, Manutenção e Materiais na Operação dos Equipamentos</v>
          </cell>
          <cell r="F2422" t="str">
            <v>SINAPI Jun/26</v>
          </cell>
        </row>
        <row r="2423">
          <cell r="A2423">
            <v>105841</v>
          </cell>
          <cell r="B2423" t="str">
            <v>GUINDAUTO HIDRÁULICO, CAPACIDADE MÁXIMA DE CARGA 6200 KG, MOMENTO MÁXIMO DE CARGA 11,7 TM, ALCANCE MÁXIMO HORIZONTAL 9,70 M, INCLUSIVE CAMINHÃO TOCO PBT 16.000 KG, POTÊNCIA DE 189 CV E CESTA AÉREA COM ISOLAMENTO CLASSE C - MANUTENÇÃO. AF_01/2025</v>
          </cell>
          <cell r="C2423" t="str">
            <v>H</v>
          </cell>
          <cell r="D2423">
            <v>0</v>
          </cell>
          <cell r="E2423" t="str">
            <v>Depreciação, Juros, Impostos e Seguros, Manutenção e Materiais na Operação dos Equipamentos</v>
          </cell>
          <cell r="F2423" t="str">
            <v>SINAPI Jun/26</v>
          </cell>
        </row>
        <row r="2424">
          <cell r="A2424">
            <v>105843</v>
          </cell>
          <cell r="B2424" t="str">
            <v>GUINDAUTO HIDRÁULICO, CAPACIDADE MÁXIMA DE CARGA 6200 KG, MOMENTO MÁXIMO DE CARGA 11,7 TM, ALCANCE MÁXIMO HORIZONTAL 9,70 M, INCLUSIVE CAMINHÃO TOCO PBT 16.000 KG, POTÊNCIA DE 189 CV E CESTA AÉREA COM ISOLAMENTO CLASSE C - MATERIAIS NA OPERAÇÃO. AF_01/2025</v>
          </cell>
          <cell r="C2424" t="str">
            <v>H</v>
          </cell>
          <cell r="D2424">
            <v>94.44</v>
          </cell>
          <cell r="E2424" t="str">
            <v>Depreciação, Juros, Impostos e Seguros, Manutenção e Materiais na Operação dos Equipamentos</v>
          </cell>
          <cell r="F2424" t="str">
            <v>SINAPI Jun/26</v>
          </cell>
        </row>
        <row r="2425">
          <cell r="A2425">
            <v>91629</v>
          </cell>
          <cell r="B2425" t="str">
            <v>GUINDAUTO HIDRÁULICO, CAPACIDADE MÁXIMA DE CARGA 6500 KG, MOMENTO MÁXIMO DE CARGA 5,8 TM, ALCANCE MÁXIMO HORIZONTAL 7,60 M, INCLUSIVE CAMINHÃO TOCO PBT 9.700 KG, POTÊNCIA DE 160 CV - DEPRECIAÇÃO. AF_08/2015</v>
          </cell>
          <cell r="C2425" t="str">
            <v>H</v>
          </cell>
          <cell r="D2425">
            <v>22.37</v>
          </cell>
          <cell r="E2425" t="str">
            <v>Depreciação, Juros, Impostos e Seguros, Manutenção e Materiais na Operação dos Equipamentos</v>
          </cell>
          <cell r="F2425" t="str">
            <v>SINAPI Jun/26</v>
          </cell>
        </row>
        <row r="2426">
          <cell r="A2426">
            <v>91631</v>
          </cell>
          <cell r="B2426" t="str">
            <v>GUINDAUTO HIDRÁULICO, CAPACIDADE MÁXIMA DE CARGA 6500 KG, MOMENTO MÁXIMO DE CARGA 5,8 TM, ALCANCE MÁXIMO HORIZONTAL 7,60 M, INCLUSIVE CAMINHÃO TOCO PBT 9.700 KG, POTÊNCIA DE 160 CV - IMPOSTOS E SEGUROS. AF_08/2015</v>
          </cell>
          <cell r="C2426" t="str">
            <v>H</v>
          </cell>
          <cell r="D2426">
            <v>3.37</v>
          </cell>
          <cell r="E2426" t="str">
            <v>Depreciação, Juros, Impostos e Seguros, Manutenção e Materiais na Operação dos Equipamentos</v>
          </cell>
          <cell r="F2426" t="str">
            <v>SINAPI Jun/26</v>
          </cell>
        </row>
        <row r="2427">
          <cell r="A2427">
            <v>91630</v>
          </cell>
          <cell r="B2427" t="str">
            <v>GUINDAUTO HIDRÁULICO, CAPACIDADE MÁXIMA DE CARGA 6500 KG, MOMENTO MÁXIMO DE CARGA 5,8 TM, ALCANCE MÁXIMO HORIZONTAL 7,60 M, INCLUSIVE CAMINHÃO TOCO PBT 9.700 KG, POTÊNCIA DE 160 CV - JUROS. AF_08/2015</v>
          </cell>
          <cell r="C2427" t="str">
            <v>H</v>
          </cell>
          <cell r="D2427">
            <v>8.35</v>
          </cell>
          <cell r="E2427" t="str">
            <v>Depreciação, Juros, Impostos e Seguros, Manutenção e Materiais na Operação dos Equipamentos</v>
          </cell>
          <cell r="F2427" t="str">
            <v>SINAPI Jun/26</v>
          </cell>
        </row>
        <row r="2428">
          <cell r="A2428">
            <v>91632</v>
          </cell>
          <cell r="B2428" t="str">
            <v>GUINDAUTO HIDRÁULICO, CAPACIDADE MÁXIMA DE CARGA 6500 KG, MOMENTO MÁXIMO DE CARGA 5,8 TM, ALCANCE MÁXIMO HORIZONTAL 7,60 M, INCLUSIVE CAMINHÃO TOCO PBT 9.700 KG, POTÊNCIA DE 160 CV - MANUTENÇÃO. AF_08/2015</v>
          </cell>
          <cell r="C2428" t="str">
            <v>H</v>
          </cell>
          <cell r="D2428">
            <v>38.43</v>
          </cell>
          <cell r="E2428" t="str">
            <v>Depreciação, Juros, Impostos e Seguros, Manutenção e Materiais na Operação dos Equipamentos</v>
          </cell>
          <cell r="F2428" t="str">
            <v>SINAPI Jun/26</v>
          </cell>
        </row>
        <row r="2429">
          <cell r="A2429">
            <v>91633</v>
          </cell>
          <cell r="B2429" t="str">
            <v>GUINDAUTO HIDRÁULICO, CAPACIDADE MÁXIMA DE CARGA 6500 KG, MOMENTO MÁXIMO DE CARGA 5,8 TM, ALCANCE MÁXIMO HORIZONTAL 7,60 M, INCLUSIVE CAMINHÃO TOCO PBT 9.700 KG, POTÊNCIA DE 160 CV - MATERIAIS NA OPERAÇÃO. AF_08/2015</v>
          </cell>
          <cell r="C2429" t="str">
            <v>H</v>
          </cell>
          <cell r="D2429">
            <v>151.88999999999999</v>
          </cell>
          <cell r="E2429" t="str">
            <v>Depreciação, Juros, Impostos e Seguros, Manutenção e Materiais na Operação dos Equipamentos</v>
          </cell>
          <cell r="F2429" t="str">
            <v>SINAPI Jun/26</v>
          </cell>
        </row>
        <row r="2430">
          <cell r="A2430">
            <v>105979</v>
          </cell>
          <cell r="B2430" t="str">
            <v>GUINDAUTO HIDRÁULICO, CAPACIDADE MÁXIMA DE CARGA 8500 KG, MOMENTO MÁXIMO DE CARGA 30,4 TM, ALCANCE MÁXIMO HORIZONTAL 14,30 M, INCLUSIVE CAMINHÃO TRUCADO PBT 23.000 KG, POTÊNCIA DE 256 CV E CARROCERIA FIXA ABERTA DE MADEIRA - DEPRECIAÇÃO. AF_05/2025</v>
          </cell>
          <cell r="C2430" t="str">
            <v>H</v>
          </cell>
          <cell r="D2430">
            <v>44.81</v>
          </cell>
          <cell r="E2430" t="str">
            <v>Depreciação, Juros, Impostos e Seguros, Manutenção e Materiais na Operação dos Equipamentos</v>
          </cell>
          <cell r="F2430" t="str">
            <v>SINAPI Jun/26</v>
          </cell>
        </row>
        <row r="2431">
          <cell r="A2431">
            <v>105982</v>
          </cell>
          <cell r="B2431" t="str">
            <v>GUINDAUTO HIDRÁULICO, CAPACIDADE MÁXIMA DE CARGA 8500 KG, MOMENTO MÁXIMO DE CARGA 30,4 TM, ALCANCE MÁXIMO HORIZONTAL 14,30 M, INCLUSIVE CAMINHÃO TRUCADO PBT 23.000 KG, POTÊNCIA DE 256 CV E CARROCERIA FIXA ABERTA DE MADEIRA - IMPOSTOS E SEGUROS. AF_05/2025</v>
          </cell>
          <cell r="C2431" t="str">
            <v>H</v>
          </cell>
          <cell r="D2431">
            <v>6.22</v>
          </cell>
          <cell r="E2431" t="str">
            <v>Depreciação, Juros, Impostos e Seguros, Manutenção e Materiais na Operação dos Equipamentos</v>
          </cell>
          <cell r="F2431" t="str">
            <v>SINAPI Jun/26</v>
          </cell>
        </row>
        <row r="2432">
          <cell r="A2432">
            <v>105980</v>
          </cell>
          <cell r="B2432" t="str">
            <v>GUINDAUTO HIDRÁULICO, CAPACIDADE MÁXIMA DE CARGA 8500 KG, MOMENTO MÁXIMO DE CARGA 30,4 TM, ALCANCE MÁXIMO HORIZONTAL 14,30 M, INCLUSIVE CAMINHÃO TRUCADO PBT 23.000 KG, POTÊNCIA DE 256 CV E CARROCERIA FIXA ABERTA DE MADEIRA - JUROS. AF_05/2025</v>
          </cell>
          <cell r="C2432" t="str">
            <v>H</v>
          </cell>
          <cell r="D2432">
            <v>15.36</v>
          </cell>
          <cell r="E2432" t="str">
            <v>Depreciação, Juros, Impostos e Seguros, Manutenção e Materiais na Operação dos Equipamentos</v>
          </cell>
          <cell r="F2432" t="str">
            <v>SINAPI Jun/26</v>
          </cell>
        </row>
        <row r="2433">
          <cell r="A2433">
            <v>105981</v>
          </cell>
          <cell r="B2433" t="str">
            <v>GUINDAUTO HIDRÁULICO, CAPACIDADE MÁXIMA DE CARGA 8500 KG, MOMENTO MÁXIMO DE CARGA 30,4 TM, ALCANCE MÁXIMO HORIZONTAL 14,30 M, INCLUSIVE CAMINHÃO TRUCADO PBT 23.000 KG, POTÊNCIA DE 256 CV E CARROCERIA FIXA ABERTA DE MADEIRA - MANUTENÇÃO. AF_05/2025</v>
          </cell>
          <cell r="C2433" t="str">
            <v>H</v>
          </cell>
          <cell r="D2433">
            <v>71.17</v>
          </cell>
          <cell r="E2433" t="str">
            <v>Depreciação, Juros, Impostos e Seguros, Manutenção e Materiais na Operação dos Equipamentos</v>
          </cell>
          <cell r="F2433" t="str">
            <v>SINAPI Jun/26</v>
          </cell>
        </row>
        <row r="2434">
          <cell r="A2434">
            <v>105983</v>
          </cell>
          <cell r="B2434" t="str">
            <v>GUINDAUTO HIDRÁULICO, CAPACIDADE MÁXIMA DE CARGA 8500 KG, MOMENTO MÁXIMO DE CARGA 30,4 TM, ALCANCE MÁXIMO HORIZONTAL 14,30 M, INCLUSIVE CAMINHÃO TRUCADO PBT 23.000 KG, POTÊNCIA DE 256 CV E CARROCERIA FIXA ABERTA DE MADEIRA - MATERIAIS NA OPERAÇÃO. AF_05/2025</v>
          </cell>
          <cell r="C2434" t="str">
            <v>H</v>
          </cell>
          <cell r="D2434">
            <v>179.12</v>
          </cell>
          <cell r="E2434" t="str">
            <v>Depreciação, Juros, Impostos e Seguros, Manutenção e Materiais na Operação dos Equipamentos</v>
          </cell>
          <cell r="F2434" t="str">
            <v>SINAPI Jun/26</v>
          </cell>
        </row>
        <row r="2435">
          <cell r="A2435">
            <v>98760</v>
          </cell>
          <cell r="B2435" t="str">
            <v>INVERSOR DE SOLDA MONOFÁSICO DE 160 A, POTÊNCIA DE 7000 W, TENSÃO DE 220 V, TURBO VENTILADO, PROTEÇÃO POR TERMOSTATO, PARA ELETRODOS DE 2,0 A 4,0 MM - DEPRECIAÇÃO. AF_06/2018</v>
          </cell>
          <cell r="C2435" t="str">
            <v>H</v>
          </cell>
          <cell r="D2435">
            <v>0.06</v>
          </cell>
          <cell r="E2435" t="str">
            <v>Depreciação, Juros, Impostos e Seguros, Manutenção e Materiais na Operação dos Equipamentos</v>
          </cell>
          <cell r="F2435" t="str">
            <v>SINAPI Jun/26</v>
          </cell>
        </row>
        <row r="2436">
          <cell r="A2436">
            <v>98761</v>
          </cell>
          <cell r="B2436" t="str">
            <v>INVERSOR DE SOLDA MONOFÁSICO DE 160 A, POTÊNCIA DE 7000 W, TENSÃO DE 220 V, TURBO VENTILADO, PROTEÇÃO POR TERMOSTATO, PARA ELETRODOS DE 2,0 A 4,0 MM - JUROS. AF_06/2018</v>
          </cell>
          <cell r="C2436" t="str">
            <v>H</v>
          </cell>
          <cell r="D2436">
            <v>0.01</v>
          </cell>
          <cell r="E2436" t="str">
            <v>Depreciação, Juros, Impostos e Seguros, Manutenção e Materiais na Operação dos Equipamentos</v>
          </cell>
          <cell r="F2436" t="str">
            <v>SINAPI Jun/26</v>
          </cell>
        </row>
        <row r="2437">
          <cell r="A2437">
            <v>98762</v>
          </cell>
          <cell r="B2437" t="str">
            <v>INVERSOR DE SOLDA MONOFÁSICO DE 160 A, POTÊNCIA DE 7000 W, TENSÃO DE 220 V, TURBO VENTILADO, PROTEÇÃO POR TERMOSTATO, PARA ELETRODOS DE 2,0 A 4,0 MM - MANUTENÇÃO. AF_06/2018</v>
          </cell>
          <cell r="C2437" t="str">
            <v>H</v>
          </cell>
          <cell r="D2437">
            <v>0.08</v>
          </cell>
          <cell r="E2437" t="str">
            <v>Depreciação, Juros, Impostos e Seguros, Manutenção e Materiais na Operação dos Equipamentos</v>
          </cell>
          <cell r="F2437" t="str">
            <v>SINAPI Jun/26</v>
          </cell>
        </row>
        <row r="2438">
          <cell r="A2438">
            <v>98763</v>
          </cell>
          <cell r="B2438" t="str">
            <v>INVERSOR DE SOLDA MONOFÁSICO DE 160 A, POTÊNCIA DE 7000 W, TENSÃO DE 220 V, TURBO VENTILADO, PROTEÇÃO POR TERMOSTATO, PARA ELETRODOS DE 2,0 A 4,0 MM - MATERIAIS NA OPERAÇÃO. AF_06/2018</v>
          </cell>
          <cell r="C2438" t="str">
            <v>H</v>
          </cell>
          <cell r="D2438">
            <v>5.1100000000000003</v>
          </cell>
          <cell r="E2438" t="str">
            <v>Depreciação, Juros, Impostos e Seguros, Manutenção e Materiais na Operação dos Equipamentos</v>
          </cell>
          <cell r="F2438" t="str">
            <v>SINAPI Jun/26</v>
          </cell>
        </row>
        <row r="2439">
          <cell r="A2439">
            <v>99829</v>
          </cell>
          <cell r="B2439" t="str">
            <v>LAVADORA DE ALTA PRESSAO (LAVA-JATO) PARA AGUA FRIA, PRESSAO DE OPERACAO ENTRE 1400 E 1900 LIB/POL2, VAZAO MAXIMA ENTRE 400 E 700 L/H - DEPRECIAÇÃO. AF_05/2023</v>
          </cell>
          <cell r="C2439" t="str">
            <v>H</v>
          </cell>
          <cell r="D2439">
            <v>0.16</v>
          </cell>
          <cell r="E2439" t="str">
            <v>Depreciação, Juros, Impostos e Seguros, Manutenção e Materiais na Operação dos Equipamentos</v>
          </cell>
          <cell r="F2439" t="str">
            <v>SINAPI Jun/26</v>
          </cell>
        </row>
        <row r="2440">
          <cell r="A2440">
            <v>99830</v>
          </cell>
          <cell r="B2440" t="str">
            <v>LAVADORA DE ALTA PRESSAO (LAVA-JATO) PARA AGUA FRIA, PRESSAO DE OPERACAO ENTRE 1400 E 1900 LIB/POL2, VAZAO MAXIMA ENTRE 400 E 700 L/H - JUROS. AF_05/2023</v>
          </cell>
          <cell r="C2440" t="str">
            <v>H</v>
          </cell>
          <cell r="D2440">
            <v>0.03</v>
          </cell>
          <cell r="E2440" t="str">
            <v>Depreciação, Juros, Impostos e Seguros, Manutenção e Materiais na Operação dos Equipamentos</v>
          </cell>
          <cell r="F2440" t="str">
            <v>SINAPI Jun/26</v>
          </cell>
        </row>
        <row r="2441">
          <cell r="A2441">
            <v>99831</v>
          </cell>
          <cell r="B2441" t="str">
            <v>LAVADORA DE ALTA PRESSAO (LAVA-JATO) PARA AGUA FRIA, PRESSAO DE OPERACAO ENTRE 1400 E 1900 LIB/POL2, VAZAO MAXIMA ENTRE 400 E 700 L/H - MANUTENÇÃO. AF_05/2023</v>
          </cell>
          <cell r="C2441" t="str">
            <v>H</v>
          </cell>
          <cell r="D2441">
            <v>0.11</v>
          </cell>
          <cell r="E2441" t="str">
            <v>Depreciação, Juros, Impostos e Seguros, Manutenção e Materiais na Operação dos Equipamentos</v>
          </cell>
          <cell r="F2441" t="str">
            <v>SINAPI Jun/26</v>
          </cell>
        </row>
        <row r="2442">
          <cell r="A2442">
            <v>99832</v>
          </cell>
          <cell r="B2442" t="str">
            <v>LAVADORA DE ALTA PRESSAO (LAVA-JATO) PARA AGUA FRIA, PRESSAO DE OPERACAO ENTRE 1400 E 1900 LIB/POL2, VAZAO MAXIMA ENTRE 400 E 700 L/H - MATERIAIS NA OPERAÇÃO. AF_05/2023</v>
          </cell>
          <cell r="C2442" t="str">
            <v>H</v>
          </cell>
          <cell r="D2442">
            <v>3.8</v>
          </cell>
          <cell r="E2442" t="str">
            <v>Depreciação, Juros, Impostos e Seguros, Manutenção e Materiais na Operação dos Equipamentos</v>
          </cell>
          <cell r="F2442" t="str">
            <v>SINAPI Jun/26</v>
          </cell>
        </row>
        <row r="2443">
          <cell r="A2443">
            <v>104516</v>
          </cell>
          <cell r="B2443" t="str">
            <v>LIXADEIRA DE PAREDE, COM LED, POTÊNCIA 750 W, FREQUÊNCIA 60 HZ, VELOCIDADE 1000 A 2100 RPM, DIÂMETRO DA LIXA 225 MM - DEPRECIAÇÃO. AF_12/2022</v>
          </cell>
          <cell r="C2443" t="str">
            <v>H</v>
          </cell>
          <cell r="D2443">
            <v>0</v>
          </cell>
          <cell r="E2443" t="str">
            <v>Depreciação, Juros, Impostos e Seguros, Manutenção e Materiais na Operação dos Equipamentos</v>
          </cell>
          <cell r="F2443" t="str">
            <v>SINAPI Jun/26</v>
          </cell>
        </row>
        <row r="2444">
          <cell r="A2444">
            <v>104517</v>
          </cell>
          <cell r="B2444" t="str">
            <v>LIXADEIRA DE PAREDE, COM LED, POTÊNCIA 750 W, FREQUÊNCIA 60 HZ, VELOCIDADE 1000 A 2100 RPM, DIÂMETRO DA LIXA 225 MM - JUROS. AF_12/2022</v>
          </cell>
          <cell r="C2444" t="str">
            <v>H</v>
          </cell>
          <cell r="D2444">
            <v>0</v>
          </cell>
          <cell r="E2444" t="str">
            <v>Depreciação, Juros, Impostos e Seguros, Manutenção e Materiais na Operação dos Equipamentos</v>
          </cell>
          <cell r="F2444" t="str">
            <v>SINAPI Jun/26</v>
          </cell>
        </row>
        <row r="2445">
          <cell r="A2445">
            <v>104518</v>
          </cell>
          <cell r="B2445" t="str">
            <v>LIXADEIRA DE PAREDE, COM LED, POTÊNCIA 750 W, FREQUÊNCIA 60 HZ, VELOCIDADE 1000 A 2100 RPM, DIÂMETRO DA LIXA 225 MM - MANUTENÇÃO. AF_12/2022</v>
          </cell>
          <cell r="C2445" t="str">
            <v>H</v>
          </cell>
          <cell r="D2445">
            <v>0</v>
          </cell>
          <cell r="E2445" t="str">
            <v>Depreciação, Juros, Impostos e Seguros, Manutenção e Materiais na Operação dos Equipamentos</v>
          </cell>
          <cell r="F2445" t="str">
            <v>SINAPI Jun/26</v>
          </cell>
        </row>
        <row r="2446">
          <cell r="A2446">
            <v>104519</v>
          </cell>
          <cell r="B2446" t="str">
            <v>LIXADEIRA DE PAREDE, COM LED, POTÊNCIA 750 W, FREQUÊNCIA 60 HZ, VELOCIDADE 1000 A 2100 RPM, DIÂMETRO DA LIXA 225 MM - MATERIAIS NA OPERAÇÃO. AF_12/2022</v>
          </cell>
          <cell r="C2446" t="str">
            <v>H</v>
          </cell>
          <cell r="D2446">
            <v>0.55000000000000004</v>
          </cell>
          <cell r="E2446" t="str">
            <v>Depreciação, Juros, Impostos e Seguros, Manutenção e Materiais na Operação dos Equipamentos</v>
          </cell>
          <cell r="F2446" t="str">
            <v>SINAPI Jun/26</v>
          </cell>
        </row>
        <row r="2447">
          <cell r="A2447">
            <v>90682</v>
          </cell>
          <cell r="B2447" t="str">
            <v>MANIPULADOR TELESCÓPICO, POTÊNCIA DE 85 HP, CAPACIDADE DE CARGA DE 3.500 KG, ALTURA MÁXIMA DE ELEVAÇÃO DE 12,3 M - DEPRECIAÇÃO. AF_05/2023</v>
          </cell>
          <cell r="C2447" t="str">
            <v>H</v>
          </cell>
          <cell r="D2447">
            <v>37.42</v>
          </cell>
          <cell r="E2447" t="str">
            <v>Depreciação, Juros, Impostos e Seguros, Manutenção e Materiais na Operação dos Equipamentos</v>
          </cell>
          <cell r="F2447" t="str">
            <v>SINAPI Jun/26</v>
          </cell>
        </row>
        <row r="2448">
          <cell r="A2448">
            <v>90683</v>
          </cell>
          <cell r="B2448" t="str">
            <v>MANIPULADOR TELESCÓPICO, POTÊNCIA DE 85 HP, CAPACIDADE DE CARGA DE 3.500 KG, ALTURA MÁXIMA DE ELEVAÇÃO DE 12,3 M - JUROS. AF_05/2023</v>
          </cell>
          <cell r="C2448" t="str">
            <v>H</v>
          </cell>
          <cell r="D2448">
            <v>8.65</v>
          </cell>
          <cell r="E2448" t="str">
            <v>Depreciação, Juros, Impostos e Seguros, Manutenção e Materiais na Operação dos Equipamentos</v>
          </cell>
          <cell r="F2448" t="str">
            <v>SINAPI Jun/26</v>
          </cell>
        </row>
        <row r="2449">
          <cell r="A2449">
            <v>90684</v>
          </cell>
          <cell r="B2449" t="str">
            <v>MANIPULADOR TELESCÓPICO, POTÊNCIA DE 85 HP, CAPACIDADE DE CARGA DE 3.500 KG, ALTURA MÁXIMA DE ELEVAÇÃO DE 12,3 M - MANUTENÇÃO. AF_05/2023</v>
          </cell>
          <cell r="C2449" t="str">
            <v>H</v>
          </cell>
          <cell r="D2449">
            <v>40.93</v>
          </cell>
          <cell r="E2449" t="str">
            <v>Depreciação, Juros, Impostos e Seguros, Manutenção e Materiais na Operação dos Equipamentos</v>
          </cell>
          <cell r="F2449" t="str">
            <v>SINAPI Jun/26</v>
          </cell>
        </row>
        <row r="2450">
          <cell r="A2450">
            <v>90685</v>
          </cell>
          <cell r="B2450" t="str">
            <v>MANIPULADOR TELESCÓPICO, POTÊNCIA DE 85 HP, CAPACIDADE DE CARGA DE 3.500 KG, ALTURA MÁXIMA DE ELEVAÇÃO DE 12,3 M - MATERIAIS NA OPERAÇÃO. AF_05/2023</v>
          </cell>
          <cell r="C2450" t="str">
            <v>H</v>
          </cell>
          <cell r="D2450">
            <v>64.569999999999993</v>
          </cell>
          <cell r="E2450" t="str">
            <v>Depreciação, Juros, Impostos e Seguros, Manutenção e Materiais na Operação dos Equipamentos</v>
          </cell>
          <cell r="F2450" t="str">
            <v>SINAPI Jun/26</v>
          </cell>
        </row>
        <row r="2451">
          <cell r="A2451">
            <v>95114</v>
          </cell>
          <cell r="B2451" t="str">
            <v>MARTELETE OU ROMPEDOR PNEUMÁTICO MANUAL, 28 KG, COM SILENCIADOR - DEPRECIAÇÃO. AF_07/2016</v>
          </cell>
          <cell r="C2451" t="str">
            <v>H</v>
          </cell>
          <cell r="D2451">
            <v>0.39</v>
          </cell>
          <cell r="E2451" t="str">
            <v>Depreciação, Juros, Impostos e Seguros, Manutenção e Materiais na Operação dos Equipamentos</v>
          </cell>
          <cell r="F2451" t="str">
            <v>SINAPI Jun/26</v>
          </cell>
        </row>
        <row r="2452">
          <cell r="A2452">
            <v>95115</v>
          </cell>
          <cell r="B2452" t="str">
            <v>MARTELETE OU ROMPEDOR PNEUMÁTICO MANUAL, 28 KG, COM SILENCIADOR - JUROS. AF_07/2016</v>
          </cell>
          <cell r="C2452" t="str">
            <v>H</v>
          </cell>
          <cell r="D2452">
            <v>0.09</v>
          </cell>
          <cell r="E2452" t="str">
            <v>Depreciação, Juros, Impostos e Seguros, Manutenção e Materiais na Operação dos Equipamentos</v>
          </cell>
          <cell r="F2452" t="str">
            <v>SINAPI Jun/26</v>
          </cell>
        </row>
        <row r="2453">
          <cell r="A2453">
            <v>53863</v>
          </cell>
          <cell r="B2453" t="str">
            <v>MARTELETE OU ROMPEDOR PNEUMÁTICO MANUAL, 28 KG, COM SILENCIADOR - MANUTENÇÃO. AF_07/2016</v>
          </cell>
          <cell r="C2453" t="str">
            <v>H</v>
          </cell>
          <cell r="D2453">
            <v>0.49</v>
          </cell>
          <cell r="E2453" t="str">
            <v>Depreciação, Juros, Impostos e Seguros, Manutenção e Materiais na Operação dos Equipamentos</v>
          </cell>
          <cell r="F2453" t="str">
            <v>SINAPI Jun/26</v>
          </cell>
        </row>
        <row r="2454">
          <cell r="A2454">
            <v>104652</v>
          </cell>
          <cell r="B2454" t="str">
            <v>MARTELETE PERFURADOR/ ROMPEDOR ELÉTRICO, POTÊNCIA 800 W, 220 V - DEPRECIAÇÃO. AF_05/2023</v>
          </cell>
          <cell r="C2454" t="str">
            <v>H</v>
          </cell>
          <cell r="D2454">
            <v>0</v>
          </cell>
          <cell r="E2454" t="str">
            <v>Depreciação, Juros, Impostos e Seguros, Manutenção e Materiais na Operação dos Equipamentos</v>
          </cell>
          <cell r="F2454" t="str">
            <v>SINAPI Jun/26</v>
          </cell>
        </row>
        <row r="2455">
          <cell r="A2455">
            <v>104653</v>
          </cell>
          <cell r="B2455" t="str">
            <v>MARTELETE PERFURADOR/ ROMPEDOR ELÉTRICO, POTÊNCIA 800 W, 220 V - JUROS. AF_05/2023</v>
          </cell>
          <cell r="C2455" t="str">
            <v>H</v>
          </cell>
          <cell r="D2455">
            <v>0</v>
          </cell>
          <cell r="E2455" t="str">
            <v>Depreciação, Juros, Impostos e Seguros, Manutenção e Materiais na Operação dos Equipamentos</v>
          </cell>
          <cell r="F2455" t="str">
            <v>SINAPI Jun/26</v>
          </cell>
        </row>
        <row r="2456">
          <cell r="A2456">
            <v>104654</v>
          </cell>
          <cell r="B2456" t="str">
            <v>MARTELETE PERFURADOR/ ROMPEDOR ELÉTRICO, POTÊNCIA 800 W, 220 V - MANUTENÇÃO. AF_05/2023</v>
          </cell>
          <cell r="C2456" t="str">
            <v>H</v>
          </cell>
          <cell r="D2456">
            <v>0</v>
          </cell>
          <cell r="E2456" t="str">
            <v>Depreciação, Juros, Impostos e Seguros, Manutenção e Materiais na Operação dos Equipamentos</v>
          </cell>
          <cell r="F2456" t="str">
            <v>SINAPI Jun/26</v>
          </cell>
        </row>
        <row r="2457">
          <cell r="A2457">
            <v>104655</v>
          </cell>
          <cell r="B2457" t="str">
            <v>MARTELETE PERFURADOR/ ROMPEDOR ELÉTRICO, POTÊNCIA 800 W, 220 V - MATERIAIS NA OPERAÇÃO. AF_05/2023</v>
          </cell>
          <cell r="C2457" t="str">
            <v>H</v>
          </cell>
          <cell r="D2457">
            <v>0.57999999999999996</v>
          </cell>
          <cell r="E2457" t="str">
            <v>Depreciação, Juros, Impostos e Seguros, Manutenção e Materiais na Operação dos Equipamentos</v>
          </cell>
          <cell r="F2457" t="str">
            <v>SINAPI Jun/26</v>
          </cell>
        </row>
        <row r="2458">
          <cell r="A2458">
            <v>102270</v>
          </cell>
          <cell r="B2458" t="str">
            <v>MARTELO DEMOLIDOR ELÉTRICO, COM POTÊNCIA DE 2.000 W, 1.000 IMPACTOS POR MINUTO, PESO DE 30 KG - DEPRECIAÇÃO. AF_01/2021</v>
          </cell>
          <cell r="C2458" t="str">
            <v>H</v>
          </cell>
          <cell r="D2458">
            <v>0.67</v>
          </cell>
          <cell r="E2458" t="str">
            <v>Depreciação, Juros, Impostos e Seguros, Manutenção e Materiais na Operação dos Equipamentos</v>
          </cell>
          <cell r="F2458" t="str">
            <v>SINAPI Jun/26</v>
          </cell>
        </row>
        <row r="2459">
          <cell r="A2459">
            <v>102271</v>
          </cell>
          <cell r="B2459" t="str">
            <v>MARTELO DEMOLIDOR ELÉTRICO, COM POTÊNCIA DE 2.000 W, 1.000 IMPACTOS POR MINUTO, PESO DE 30 KG - JUROS. AF_01/2021</v>
          </cell>
          <cell r="C2459" t="str">
            <v>H</v>
          </cell>
          <cell r="D2459">
            <v>0.15</v>
          </cell>
          <cell r="E2459" t="str">
            <v>Depreciação, Juros, Impostos e Seguros, Manutenção e Materiais na Operação dos Equipamentos</v>
          </cell>
          <cell r="F2459" t="str">
            <v>SINAPI Jun/26</v>
          </cell>
        </row>
        <row r="2460">
          <cell r="A2460">
            <v>102272</v>
          </cell>
          <cell r="B2460" t="str">
            <v>MARTELO DEMOLIDOR ELÉTRICO, COM POTÊNCIA DE 2.000 W, 1.000 IMPACTOS POR MINUTO, PESO DE 30 KG - MANUTENÇÃO. AF_01/2021</v>
          </cell>
          <cell r="C2460" t="str">
            <v>H</v>
          </cell>
          <cell r="D2460">
            <v>0.84</v>
          </cell>
          <cell r="E2460" t="str">
            <v>Depreciação, Juros, Impostos e Seguros, Manutenção e Materiais na Operação dos Equipamentos</v>
          </cell>
          <cell r="F2460" t="str">
            <v>SINAPI Jun/26</v>
          </cell>
        </row>
        <row r="2461">
          <cell r="A2461">
            <v>102273</v>
          </cell>
          <cell r="B2461" t="str">
            <v>MARTELO DEMOLIDOR ELÉTRICO, COM POTÊNCIA DE 2.000 W, 1.000 IMPACTOS POR MINUTO, PESO DE 30 KG - MATERIAIS NA OPERAÇÃO. AF_01/2021</v>
          </cell>
          <cell r="C2461" t="str">
            <v>H</v>
          </cell>
          <cell r="D2461">
            <v>1.46</v>
          </cell>
          <cell r="E2461" t="str">
            <v>Depreciação, Juros, Impostos e Seguros, Manutenção e Materiais na Operação dos Equipamentos</v>
          </cell>
          <cell r="F2461" t="str">
            <v>SINAPI Jun/26</v>
          </cell>
        </row>
        <row r="2462">
          <cell r="A2462">
            <v>95255</v>
          </cell>
          <cell r="B2462" t="str">
            <v>MARTELO DEMOLIDOR PNEUMÁTICO MANUAL, 32 KG - DEPRECIAÇÃO. AF_09/2016</v>
          </cell>
          <cell r="C2462" t="str">
            <v>H</v>
          </cell>
          <cell r="D2462">
            <v>0.8</v>
          </cell>
          <cell r="E2462" t="str">
            <v>Depreciação, Juros, Impostos e Seguros, Manutenção e Materiais na Operação dos Equipamentos</v>
          </cell>
          <cell r="F2462" t="str">
            <v>SINAPI Jun/26</v>
          </cell>
        </row>
        <row r="2463">
          <cell r="A2463">
            <v>95256</v>
          </cell>
          <cell r="B2463" t="str">
            <v>MARTELO DEMOLIDOR PNEUMÁTICO MANUAL, 32 KG - JUROS. AF_09/2016</v>
          </cell>
          <cell r="C2463" t="str">
            <v>H</v>
          </cell>
          <cell r="D2463">
            <v>0.18</v>
          </cell>
          <cell r="E2463" t="str">
            <v>Depreciação, Juros, Impostos e Seguros, Manutenção e Materiais na Operação dos Equipamentos</v>
          </cell>
          <cell r="F2463" t="str">
            <v>SINAPI Jun/26</v>
          </cell>
        </row>
        <row r="2464">
          <cell r="A2464">
            <v>95257</v>
          </cell>
          <cell r="B2464" t="str">
            <v>MARTELO DEMOLIDOR PNEUMÁTICO MANUAL, 32 KG - MANUTENÇÃO. AF_09/2016</v>
          </cell>
          <cell r="C2464" t="str">
            <v>H</v>
          </cell>
          <cell r="D2464">
            <v>1</v>
          </cell>
          <cell r="E2464" t="str">
            <v>Depreciação, Juros, Impostos e Seguros, Manutenção e Materiais na Operação dos Equipamentos</v>
          </cell>
          <cell r="F2464" t="str">
            <v>SINAPI Jun/26</v>
          </cell>
        </row>
        <row r="2465">
          <cell r="A2465">
            <v>105913</v>
          </cell>
          <cell r="B2465" t="str">
            <v>MARTELO PERFURADOR PNEUMÁTICO MANUAL, HASTE 19 X 108 MM, *11* KG - DEPRECIAÇÃO. AF_02/2025</v>
          </cell>
          <cell r="C2465" t="str">
            <v>H</v>
          </cell>
          <cell r="D2465">
            <v>0.68</v>
          </cell>
          <cell r="E2465" t="str">
            <v>Depreciação, Juros, Impostos e Seguros, Manutenção e Materiais na Operação dos Equipamentos</v>
          </cell>
          <cell r="F2465" t="str">
            <v>SINAPI Jun/26</v>
          </cell>
        </row>
        <row r="2466">
          <cell r="A2466">
            <v>105914</v>
          </cell>
          <cell r="B2466" t="str">
            <v>MARTELO PERFURADOR PNEUMÁTICO MANUAL, HASTE 19 X 108 MM, *11* KG - JUROS. AF_02/2025</v>
          </cell>
          <cell r="C2466" t="str">
            <v>H</v>
          </cell>
          <cell r="D2466">
            <v>0.15</v>
          </cell>
          <cell r="E2466" t="str">
            <v>Depreciação, Juros, Impostos e Seguros, Manutenção e Materiais na Operação dos Equipamentos</v>
          </cell>
          <cell r="F2466" t="str">
            <v>SINAPI Jun/26</v>
          </cell>
        </row>
        <row r="2467">
          <cell r="A2467">
            <v>105915</v>
          </cell>
          <cell r="B2467" t="str">
            <v>MARTELO PERFURADOR PNEUMÁTICO MANUAL, HASTE 19 X 108 MM, *11* KG - MANUTENÇÃO. AF_02/2025</v>
          </cell>
          <cell r="C2467" t="str">
            <v>H</v>
          </cell>
          <cell r="D2467">
            <v>0.85</v>
          </cell>
          <cell r="E2467" t="str">
            <v>Depreciação, Juros, Impostos e Seguros, Manutenção e Materiais na Operação dos Equipamentos</v>
          </cell>
          <cell r="F2467" t="str">
            <v>SINAPI Jun/26</v>
          </cell>
        </row>
        <row r="2468">
          <cell r="A2468">
            <v>103792</v>
          </cell>
          <cell r="B2468" t="str">
            <v>MINI GUINDASTE ARANHA SOBRE ESTEIRAS E LANCA TELESCÓPICA, CAPACIDADE MÁXIMA DE CARGA 3,0 TON, RAIO MÁXIMO DE TRABALHO 8,25 M, ALTURA DE LANÇA DO SOLO 9,2 M, 55 M DE CABO DE AÇO 8 MM, MOTOR ELÉTRICO 220/380 VOLTS - MATERIAIS NA OPERAÇÃO. AF_03/2022</v>
          </cell>
          <cell r="C2468" t="str">
            <v>H</v>
          </cell>
          <cell r="D2468">
            <v>4.0199999999999996</v>
          </cell>
          <cell r="E2468" t="str">
            <v>Depreciação, Juros, Impostos e Seguros, Manutenção e Materiais na Operação dos Equipamentos</v>
          </cell>
          <cell r="F2468" t="str">
            <v>SINAPI Jun/26</v>
          </cell>
        </row>
        <row r="2469">
          <cell r="A2469">
            <v>103789</v>
          </cell>
          <cell r="B2469" t="str">
            <v>MINI GUINDASTE ARANHA SOBRE ESTEIRAS E LANCA TELESCÓPICA, CAPACIDADE MÁXIMA DE CARGA 3,0 TON, RAIO MÁXIMO DE TRABALHO 8,25 M, ALTURA DE LANÇA DO SOLO 9,2 M, 55 M DE CABO DE AÇO 8 MM, MOTOR ELÉTRICO 220/380 VOLTS TRIFÁSICO - DEPRECIAÇÃO. AF_03/2022</v>
          </cell>
          <cell r="C2469" t="str">
            <v>H</v>
          </cell>
          <cell r="D2469">
            <v>0</v>
          </cell>
          <cell r="E2469" t="str">
            <v>Depreciação, Juros, Impostos e Seguros, Manutenção e Materiais na Operação dos Equipamentos</v>
          </cell>
          <cell r="F2469" t="str">
            <v>SINAPI Jun/26</v>
          </cell>
        </row>
        <row r="2470">
          <cell r="A2470">
            <v>103790</v>
          </cell>
          <cell r="B2470" t="str">
            <v>MINI GUINDASTE ARANHA SOBRE ESTEIRAS E LANCA TELESCÓPICA, CAPACIDADE MÁXIMA DE CARGA 3,0 TON, RAIO MÁXIMO DE TRABALHO 8,25 M, ALTURA DE LANÇA DO SOLO 9,2 M, 55 M DE CABO DE AÇO 8 MM, MOTOR ELÉTRICO 220/380 VOLTS TRIFÁSICO - JUROS. AF_03/2022</v>
          </cell>
          <cell r="C2470" t="str">
            <v>H</v>
          </cell>
          <cell r="D2470">
            <v>0</v>
          </cell>
          <cell r="E2470" t="str">
            <v>Depreciação, Juros, Impostos e Seguros, Manutenção e Materiais na Operação dos Equipamentos</v>
          </cell>
          <cell r="F2470" t="str">
            <v>SINAPI Jun/26</v>
          </cell>
        </row>
        <row r="2471">
          <cell r="A2471">
            <v>103791</v>
          </cell>
          <cell r="B2471" t="str">
            <v>MINI GUINDASTE ARANHA SOBRE ESTEIRAS E LANCA TELESCÓPICA, CAPACIDADE MÁXIMA DE CARGA 3,0 TON, RAIO MÁXIMO DE TRABALHO 8,25 M, ALTURA DE LANÇA DO SOLO 9,2 M, 55 M DE CABO DE AÇO 8 MM, MOTOR ELÉTRICO 220/380 VOLTS TRIFÁSICO - MANUTENÇÃO. AF_03/2022</v>
          </cell>
          <cell r="C2471" t="str">
            <v>H</v>
          </cell>
          <cell r="D2471">
            <v>0</v>
          </cell>
          <cell r="E2471" t="str">
            <v>Depreciação, Juros, Impostos e Seguros, Manutenção e Materiais na Operação dos Equipamentos</v>
          </cell>
          <cell r="F2471" t="str">
            <v>SINAPI Jun/26</v>
          </cell>
        </row>
        <row r="2472">
          <cell r="A2472">
            <v>96054</v>
          </cell>
          <cell r="B2472" t="str">
            <v>MINICARREGADEIRA SOBRE RODAS POTENCIA 47HP CAPACIDADE OPERACAO 646 KG, COM VASSOURA MECÂNICA ACOPLADA - DEPRECIAÇÃO. AF_03/2017</v>
          </cell>
          <cell r="C2472" t="str">
            <v>H</v>
          </cell>
          <cell r="D2472">
            <v>32.729999999999997</v>
          </cell>
          <cell r="E2472" t="str">
            <v>Depreciação, Juros, Impostos e Seguros, Manutenção e Materiais na Operação dos Equipamentos</v>
          </cell>
          <cell r="F2472" t="str">
            <v>SINAPI Jun/26</v>
          </cell>
        </row>
        <row r="2473">
          <cell r="A2473">
            <v>96060</v>
          </cell>
          <cell r="B2473" t="str">
            <v>MINICARREGADEIRA SOBRE RODAS POTENCIA 47HP CAPACIDADE OPERACAO 646 KG, COM VASSOURA MECÂNICA ACOPLADA - JUROS. AF_03/2017</v>
          </cell>
          <cell r="C2473" t="str">
            <v>H</v>
          </cell>
          <cell r="D2473">
            <v>6.72</v>
          </cell>
          <cell r="E2473" t="str">
            <v>Depreciação, Juros, Impostos e Seguros, Manutenção e Materiais na Operação dos Equipamentos</v>
          </cell>
          <cell r="F2473" t="str">
            <v>SINAPI Jun/26</v>
          </cell>
        </row>
        <row r="2474">
          <cell r="A2474">
            <v>96061</v>
          </cell>
          <cell r="B2474" t="str">
            <v>MINICARREGADEIRA SOBRE RODAS POTENCIA 47HP CAPACIDADE OPERACAO 646 KG, COM VASSOURA MECÂNICA ACOPLADA - MANUTENÇÃO. AF_03/2017</v>
          </cell>
          <cell r="C2474" t="str">
            <v>H</v>
          </cell>
          <cell r="D2474">
            <v>40.92</v>
          </cell>
          <cell r="E2474" t="str">
            <v>Depreciação, Juros, Impostos e Seguros, Manutenção e Materiais na Operação dos Equipamentos</v>
          </cell>
          <cell r="F2474" t="str">
            <v>SINAPI Jun/26</v>
          </cell>
        </row>
        <row r="2475">
          <cell r="A2475">
            <v>96062</v>
          </cell>
          <cell r="B2475" t="str">
            <v>MINICARREGADEIRA SOBRE RODAS POTENCIA 47HP CAPACIDADE OPERACAO 646 KG, COM VASSOURA MECÂNICA ACOPLADA - MATERIAIS NA OPERAÇÃO. AF_03/2017</v>
          </cell>
          <cell r="C2475" t="str">
            <v>H</v>
          </cell>
          <cell r="D2475">
            <v>45.22</v>
          </cell>
          <cell r="E2475" t="str">
            <v>Depreciação, Juros, Impostos e Seguros, Manutenção e Materiais na Operação dos Equipamentos</v>
          </cell>
          <cell r="F2475" t="str">
            <v>SINAPI Jun/26</v>
          </cell>
        </row>
        <row r="2476">
          <cell r="A2476">
            <v>90688</v>
          </cell>
          <cell r="B2476" t="str">
            <v>MINICARREGADEIRA SOBRE RODAS, POTÊNCIA LÍQUIDA DE 47 HP, CAPACIDADE NOMINAL DE OPERAÇÃO DE 646 KG - DEPRECIAÇÃO. AF_06/2015</v>
          </cell>
          <cell r="C2476" t="str">
            <v>H</v>
          </cell>
          <cell r="D2476">
            <v>28.8</v>
          </cell>
          <cell r="E2476" t="str">
            <v>Depreciação, Juros, Impostos e Seguros, Manutenção e Materiais na Operação dos Equipamentos</v>
          </cell>
          <cell r="F2476" t="str">
            <v>SINAPI Jun/26</v>
          </cell>
        </row>
        <row r="2477">
          <cell r="A2477">
            <v>90689</v>
          </cell>
          <cell r="B2477" t="str">
            <v>MINICARREGADEIRA SOBRE RODAS, POTÊNCIA LÍQUIDA DE 47 HP, CAPACIDADE NOMINAL DE OPERAÇÃO DE 646 KG - JUROS. AF_06/2015</v>
          </cell>
          <cell r="C2477" t="str">
            <v>H</v>
          </cell>
          <cell r="D2477">
            <v>5.68</v>
          </cell>
          <cell r="E2477" t="str">
            <v>Depreciação, Juros, Impostos e Seguros, Manutenção e Materiais na Operação dos Equipamentos</v>
          </cell>
          <cell r="F2477" t="str">
            <v>SINAPI Jun/26</v>
          </cell>
        </row>
        <row r="2478">
          <cell r="A2478">
            <v>90690</v>
          </cell>
          <cell r="B2478" t="str">
            <v>MINICARREGADEIRA SOBRE RODAS, POTÊNCIA LÍQUIDA DE 47 HP, CAPACIDADE NOMINAL DE OPERAÇÃO DE 646 KG - MANUTENÇÃO. AF_06/2015</v>
          </cell>
          <cell r="C2478" t="str">
            <v>H</v>
          </cell>
          <cell r="D2478">
            <v>36</v>
          </cell>
          <cell r="E2478" t="str">
            <v>Depreciação, Juros, Impostos e Seguros, Manutenção e Materiais na Operação dos Equipamentos</v>
          </cell>
          <cell r="F2478" t="str">
            <v>SINAPI Jun/26</v>
          </cell>
        </row>
        <row r="2479">
          <cell r="A2479">
            <v>90691</v>
          </cell>
          <cell r="B2479" t="str">
            <v>MINICARREGADEIRA SOBRE RODAS, POTÊNCIA LÍQUIDA DE 47 HP, CAPACIDADE NOMINAL DE OPERAÇÃO DE 646 KG - MATERIAIS NA OPERAÇÃO. AF_06/2015</v>
          </cell>
          <cell r="C2479" t="str">
            <v>H</v>
          </cell>
          <cell r="D2479">
            <v>45.22</v>
          </cell>
          <cell r="E2479" t="str">
            <v>Depreciação, Juros, Impostos e Seguros, Manutenção e Materiais na Operação dos Equipamentos</v>
          </cell>
          <cell r="F2479" t="str">
            <v>SINAPI Jun/26</v>
          </cell>
        </row>
        <row r="2480">
          <cell r="A2480">
            <v>96241</v>
          </cell>
          <cell r="B2480" t="str">
            <v>MINIESCAVADEIRA SOBRE ESTEIRAS, POTÊNCIA LÍQUIDA DE *30* HP, PESO OPERACIONAL DE *3.500* KG - DEPRECIAÇÃO. AF_04/2017</v>
          </cell>
          <cell r="C2480" t="str">
            <v>H</v>
          </cell>
          <cell r="D2480">
            <v>30.6</v>
          </cell>
          <cell r="E2480" t="str">
            <v>Depreciação, Juros, Impostos e Seguros, Manutenção e Materiais na Operação dos Equipamentos</v>
          </cell>
          <cell r="F2480" t="str">
            <v>SINAPI Jun/26</v>
          </cell>
        </row>
        <row r="2481">
          <cell r="A2481">
            <v>96242</v>
          </cell>
          <cell r="B2481" t="str">
            <v>MINIESCAVADEIRA SOBRE ESTEIRAS, POTÊNCIA LÍQUIDA DE *30* HP, PESO OPERACIONAL DE *3.500* KG - JUROS. AF_04/2017</v>
          </cell>
          <cell r="C2481" t="str">
            <v>H</v>
          </cell>
          <cell r="D2481">
            <v>8.08</v>
          </cell>
          <cell r="E2481" t="str">
            <v>Depreciação, Juros, Impostos e Seguros, Manutenção e Materiais na Operação dos Equipamentos</v>
          </cell>
          <cell r="F2481" t="str">
            <v>SINAPI Jun/26</v>
          </cell>
        </row>
        <row r="2482">
          <cell r="A2482">
            <v>96243</v>
          </cell>
          <cell r="B2482" t="str">
            <v>MINIESCAVADEIRA SOBRE ESTEIRAS, POTÊNCIA LÍQUIDA DE *30* HP, PESO OPERACIONAL DE *3.500* KG - MANUTENÇÃO. AF_04/2017</v>
          </cell>
          <cell r="C2482" t="str">
            <v>H</v>
          </cell>
          <cell r="D2482">
            <v>38.25</v>
          </cell>
          <cell r="E2482" t="str">
            <v>Depreciação, Juros, Impostos e Seguros, Manutenção e Materiais na Operação dos Equipamentos</v>
          </cell>
          <cell r="F2482" t="str">
            <v>SINAPI Jun/26</v>
          </cell>
        </row>
        <row r="2483">
          <cell r="A2483">
            <v>96244</v>
          </cell>
          <cell r="B2483" t="str">
            <v>MINIESCAVADEIRA SOBRE ESTEIRAS, POTÊNCIA LÍQUIDA DE *30* HP, PESO OPERACIONAL DE *3.500* KG - MATERIAIS NA OPERAÇÃO. AF_04/2017</v>
          </cell>
          <cell r="C2483" t="str">
            <v>H</v>
          </cell>
          <cell r="D2483">
            <v>19.75</v>
          </cell>
          <cell r="E2483" t="str">
            <v>Depreciação, Juros, Impostos e Seguros, Manutenção e Materiais na Operação dos Equipamentos</v>
          </cell>
          <cell r="F2483" t="str">
            <v>SINAPI Jun/26</v>
          </cell>
        </row>
        <row r="2484">
          <cell r="A2484">
            <v>88400</v>
          </cell>
          <cell r="B2484" t="str">
            <v>MISTURADOR DE ARGAMASSA, EIXO HORIZONTAL, CAPACIDADE DE MISTURA 160 KG, MOTOR ELÉTRICO POTÊNCIA 3 CV - DEPRECIAÇÃO. AF_05/2023</v>
          </cell>
          <cell r="C2484" t="str">
            <v>H</v>
          </cell>
          <cell r="D2484">
            <v>0.83</v>
          </cell>
          <cell r="E2484" t="str">
            <v>Depreciação, Juros, Impostos e Seguros, Manutenção e Materiais na Operação dos Equipamentos</v>
          </cell>
          <cell r="F2484" t="str">
            <v>SINAPI Jun/26</v>
          </cell>
        </row>
        <row r="2485">
          <cell r="A2485">
            <v>88401</v>
          </cell>
          <cell r="B2485" t="str">
            <v>MISTURADOR DE ARGAMASSA, EIXO HORIZONTAL, CAPACIDADE DE MISTURA 160 KG, MOTOR ELÉTRICO POTÊNCIA 3 CV - JUROS. AF_05/2023</v>
          </cell>
          <cell r="C2485" t="str">
            <v>H</v>
          </cell>
          <cell r="D2485">
            <v>0.19</v>
          </cell>
          <cell r="E2485" t="str">
            <v>Depreciação, Juros, Impostos e Seguros, Manutenção e Materiais na Operação dos Equipamentos</v>
          </cell>
          <cell r="F2485" t="str">
            <v>SINAPI Jun/26</v>
          </cell>
        </row>
        <row r="2486">
          <cell r="A2486">
            <v>88402</v>
          </cell>
          <cell r="B2486" t="str">
            <v>MISTURADOR DE ARGAMASSA, EIXO HORIZONTAL, CAPACIDADE DE MISTURA 160 KG, MOTOR ELÉTRICO POTÊNCIA 3 CV - MANUTENÇÃO. AF_05/2023</v>
          </cell>
          <cell r="C2486" t="str">
            <v>H</v>
          </cell>
          <cell r="D2486">
            <v>0.91</v>
          </cell>
          <cell r="E2486" t="str">
            <v>Depreciação, Juros, Impostos e Seguros, Manutenção e Materiais na Operação dos Equipamentos</v>
          </cell>
          <cell r="F2486" t="str">
            <v>SINAPI Jun/26</v>
          </cell>
        </row>
        <row r="2487">
          <cell r="A2487">
            <v>88403</v>
          </cell>
          <cell r="B2487" t="str">
            <v>MISTURADOR DE ARGAMASSA, EIXO HORIZONTAL, CAPACIDADE DE MISTURA 160 KG, MOTOR ELÉTRICO POTÊNCIA 3 CV - MATERIAIS NA OPERAÇÃO. AF_05/2023</v>
          </cell>
          <cell r="C2487" t="str">
            <v>H</v>
          </cell>
          <cell r="D2487">
            <v>1.61</v>
          </cell>
          <cell r="E2487" t="str">
            <v>Depreciação, Juros, Impostos e Seguros, Manutenção e Materiais na Operação dos Equipamentos</v>
          </cell>
          <cell r="F2487" t="str">
            <v>SINAPI Jun/26</v>
          </cell>
        </row>
        <row r="2488">
          <cell r="A2488">
            <v>88387</v>
          </cell>
          <cell r="B2488" t="str">
            <v>MISTURADOR DE ARGAMASSA, EIXO HORIZONTAL, CAPACIDADE DE MISTURA 300 KG, MOTOR ELÉTRICO POTÊNCIA 5 CV - DEPRECIAÇÃO. AF_05/2023</v>
          </cell>
          <cell r="C2488" t="str">
            <v>H</v>
          </cell>
          <cell r="D2488">
            <v>0.88</v>
          </cell>
          <cell r="E2488" t="str">
            <v>Depreciação, Juros, Impostos e Seguros, Manutenção e Materiais na Operação dos Equipamentos</v>
          </cell>
          <cell r="F2488" t="str">
            <v>SINAPI Jun/26</v>
          </cell>
        </row>
        <row r="2489">
          <cell r="A2489">
            <v>88389</v>
          </cell>
          <cell r="B2489" t="str">
            <v>MISTURADOR DE ARGAMASSA, EIXO HORIZONTAL, CAPACIDADE DE MISTURA 300 KG, MOTOR ELÉTRICO POTÊNCIA 5 CV - JUROS. AF_05/2023</v>
          </cell>
          <cell r="C2489" t="str">
            <v>H</v>
          </cell>
          <cell r="D2489">
            <v>0.2</v>
          </cell>
          <cell r="E2489" t="str">
            <v>Depreciação, Juros, Impostos e Seguros, Manutenção e Materiais na Operação dos Equipamentos</v>
          </cell>
          <cell r="F2489" t="str">
            <v>SINAPI Jun/26</v>
          </cell>
        </row>
        <row r="2490">
          <cell r="A2490">
            <v>88390</v>
          </cell>
          <cell r="B2490" t="str">
            <v>MISTURADOR DE ARGAMASSA, EIXO HORIZONTAL, CAPACIDADE DE MISTURA 300 KG, MOTOR ELÉTRICO POTÊNCIA 5 CV - MANUTENÇÃO. AF_05/2023</v>
          </cell>
          <cell r="C2490" t="str">
            <v>H</v>
          </cell>
          <cell r="D2490">
            <v>0.97</v>
          </cell>
          <cell r="E2490" t="str">
            <v>Depreciação, Juros, Impostos e Seguros, Manutenção e Materiais na Operação dos Equipamentos</v>
          </cell>
          <cell r="F2490" t="str">
            <v>SINAPI Jun/26</v>
          </cell>
        </row>
        <row r="2491">
          <cell r="A2491">
            <v>88391</v>
          </cell>
          <cell r="B2491" t="str">
            <v>MISTURADOR DE ARGAMASSA, EIXO HORIZONTAL, CAPACIDADE DE MISTURA 300 KG, MOTOR ELÉTRICO POTÊNCIA 5 CV - MATERIAIS NA OPERAÇÃO. AF_05/2023</v>
          </cell>
          <cell r="C2491" t="str">
            <v>H</v>
          </cell>
          <cell r="D2491">
            <v>2.69</v>
          </cell>
          <cell r="E2491" t="str">
            <v>Depreciação, Juros, Impostos e Seguros, Manutenção e Materiais na Operação dos Equipamentos</v>
          </cell>
          <cell r="F2491" t="str">
            <v>SINAPI Jun/26</v>
          </cell>
        </row>
        <row r="2492">
          <cell r="A2492">
            <v>88394</v>
          </cell>
          <cell r="B2492" t="str">
            <v>MISTURADOR DE ARGAMASSA, EIXO HORIZONTAL, CAPACIDADE DE MISTURA 600 KG, MOTOR ELÉTRICO POTÊNCIA 7,5 CV - DEPRECIAÇÃO. AF_05/2023</v>
          </cell>
          <cell r="C2492" t="str">
            <v>H</v>
          </cell>
          <cell r="D2492">
            <v>1.05</v>
          </cell>
          <cell r="E2492" t="str">
            <v>Depreciação, Juros, Impostos e Seguros, Manutenção e Materiais na Operação dos Equipamentos</v>
          </cell>
          <cell r="F2492" t="str">
            <v>SINAPI Jun/26</v>
          </cell>
        </row>
        <row r="2493">
          <cell r="A2493">
            <v>88395</v>
          </cell>
          <cell r="B2493" t="str">
            <v>MISTURADOR DE ARGAMASSA, EIXO HORIZONTAL, CAPACIDADE DE MISTURA 600 KG, MOTOR ELÉTRICO POTÊNCIA 7,5 CV - JUROS. AF_05/2023</v>
          </cell>
          <cell r="C2493" t="str">
            <v>H</v>
          </cell>
          <cell r="D2493">
            <v>0.24</v>
          </cell>
          <cell r="E2493" t="str">
            <v>Depreciação, Juros, Impostos e Seguros, Manutenção e Materiais na Operação dos Equipamentos</v>
          </cell>
          <cell r="F2493" t="str">
            <v>SINAPI Jun/26</v>
          </cell>
        </row>
        <row r="2494">
          <cell r="A2494">
            <v>88396</v>
          </cell>
          <cell r="B2494" t="str">
            <v>MISTURADOR DE ARGAMASSA, EIXO HORIZONTAL, CAPACIDADE DE MISTURA 600 KG, MOTOR ELÉTRICO POTÊNCIA 7,5 CV - MANUTENÇÃO. AF_05/2023</v>
          </cell>
          <cell r="C2494" t="str">
            <v>H</v>
          </cell>
          <cell r="D2494">
            <v>1.1499999999999999</v>
          </cell>
          <cell r="E2494" t="str">
            <v>Depreciação, Juros, Impostos e Seguros, Manutenção e Materiais na Operação dos Equipamentos</v>
          </cell>
          <cell r="F2494" t="str">
            <v>SINAPI Jun/26</v>
          </cell>
        </row>
        <row r="2495">
          <cell r="A2495">
            <v>88397</v>
          </cell>
          <cell r="B2495" t="str">
            <v>MISTURADOR DE ARGAMASSA, EIXO HORIZONTAL, CAPACIDADE DE MISTURA 600 KG, MOTOR ELÉTRICO POTÊNCIA 7,5 CV - MATERIAIS NA OPERAÇÃO. AF_05/2023</v>
          </cell>
          <cell r="C2495" t="str">
            <v>H</v>
          </cell>
          <cell r="D2495">
            <v>4.03</v>
          </cell>
          <cell r="E2495" t="str">
            <v>Depreciação, Juros, Impostos e Seguros, Manutenção e Materiais na Operação dos Equipamentos</v>
          </cell>
          <cell r="F2495" t="str">
            <v>SINAPI Jun/26</v>
          </cell>
        </row>
        <row r="2496">
          <cell r="A2496">
            <v>90633</v>
          </cell>
          <cell r="B2496" t="str">
            <v>MISTURADOR DUPLO HORIZONTAL DE ALTA TURBULÊNCIA, CAPACIDADE / VOLUME 2 X 500 LITROS, MOTORES ELÉTRICOS MÍNIMO 5 CV CADA, PARA NATA CIMENTO, ARGAMASSA E OUTROS - DEPRECIAÇÃO. AF_06/2015</v>
          </cell>
          <cell r="C2496" t="str">
            <v>H</v>
          </cell>
          <cell r="D2496">
            <v>4.2</v>
          </cell>
          <cell r="E2496" t="str">
            <v>Depreciação, Juros, Impostos e Seguros, Manutenção e Materiais na Operação dos Equipamentos</v>
          </cell>
          <cell r="F2496" t="str">
            <v>SINAPI Jun/26</v>
          </cell>
        </row>
        <row r="2497">
          <cell r="A2497">
            <v>90634</v>
          </cell>
          <cell r="B2497" t="str">
            <v>MISTURADOR DUPLO HORIZONTAL DE ALTA TURBULÊNCIA, CAPACIDADE / VOLUME 2 X 500 LITROS, MOTORES ELÉTRICOS MÍNIMO 5 CV CADA, PARA NATA CIMENTO, ARGAMASSA E OUTROS - JUROS. AF_06/2015</v>
          </cell>
          <cell r="C2497" t="str">
            <v>H</v>
          </cell>
          <cell r="D2497">
            <v>0.97</v>
          </cell>
          <cell r="E2497" t="str">
            <v>Depreciação, Juros, Impostos e Seguros, Manutenção e Materiais na Operação dos Equipamentos</v>
          </cell>
          <cell r="F2497" t="str">
            <v>SINAPI Jun/26</v>
          </cell>
        </row>
        <row r="2498">
          <cell r="A2498">
            <v>90635</v>
          </cell>
          <cell r="B2498" t="str">
            <v>MISTURADOR DUPLO HORIZONTAL DE ALTA TURBULÊNCIA, CAPACIDADE / VOLUME 2 X 500 LITROS, MOTORES ELÉTRICOS MÍNIMO 5 CV CADA, PARA NATA CIMENTO, ARGAMASSA E OUTROS - MANUTENÇÃO. AF_06/2015</v>
          </cell>
          <cell r="C2498" t="str">
            <v>H</v>
          </cell>
          <cell r="D2498">
            <v>4.59</v>
          </cell>
          <cell r="E2498" t="str">
            <v>Depreciação, Juros, Impostos e Seguros, Manutenção e Materiais na Operação dos Equipamentos</v>
          </cell>
          <cell r="F2498" t="str">
            <v>SINAPI Jun/26</v>
          </cell>
        </row>
        <row r="2499">
          <cell r="A2499">
            <v>90636</v>
          </cell>
          <cell r="B2499" t="str">
            <v>MISTURADOR DUPLO HORIZONTAL DE ALTA TURBULÊNCIA, CAPACIDADE / VOLUME 2 X 500 LITROS, MOTORES ELÉTRICOS MÍNIMO 5 CV CADA, PARA NATA CIMENTO, ARGAMASSA E OUTROS - MATERIAIS NA OPERAÇÃO. AF_06/2015</v>
          </cell>
          <cell r="C2499" t="str">
            <v>H</v>
          </cell>
          <cell r="D2499">
            <v>5.38</v>
          </cell>
          <cell r="E2499" t="str">
            <v>Depreciação, Juros, Impostos e Seguros, Manutenção e Materiais na Operação dos Equipamentos</v>
          </cell>
          <cell r="F2499" t="str">
            <v>SINAPI Jun/26</v>
          </cell>
        </row>
        <row r="2500">
          <cell r="A2500">
            <v>103238</v>
          </cell>
          <cell r="B2500" t="str">
            <v>MISTURADOR PARA PREPARO DE LAMA ESTABILIZANTE COM CAPACIDADE DE *4000* L, COM BOMBA CENTRÍFUGA 5,5 HP A 23,07 HP, PARA SISTEMA DE FURO DIRECIONAL - DEPRECIAÇÃO. AF_05/2023</v>
          </cell>
          <cell r="C2500" t="str">
            <v>H</v>
          </cell>
          <cell r="D2500">
            <v>0</v>
          </cell>
          <cell r="E2500" t="str">
            <v>Depreciação, Juros, Impostos e Seguros, Manutenção e Materiais na Operação dos Equipamentos</v>
          </cell>
          <cell r="F2500" t="str">
            <v>SINAPI Jun/26</v>
          </cell>
        </row>
        <row r="2501">
          <cell r="A2501">
            <v>103239</v>
          </cell>
          <cell r="B2501" t="str">
            <v>MISTURADOR PARA PREPARO DE LAMA ESTABILIZANTE COM CAPACIDADE DE *4000* L, COM BOMBA CENTRÍFUGA 5,5 HP A 23,07 HP, PARA SISTEMA DE FURO DIRECIONAL - JUROS. AF_05/2023</v>
          </cell>
          <cell r="C2501" t="str">
            <v>H</v>
          </cell>
          <cell r="D2501">
            <v>0</v>
          </cell>
          <cell r="E2501" t="str">
            <v>Depreciação, Juros, Impostos e Seguros, Manutenção e Materiais na Operação dos Equipamentos</v>
          </cell>
          <cell r="F2501" t="str">
            <v>SINAPI Jun/26</v>
          </cell>
        </row>
        <row r="2502">
          <cell r="A2502">
            <v>103240</v>
          </cell>
          <cell r="B2502" t="str">
            <v>MISTURADOR PARA PREPARO DE LAMA ESTABILIZANTE COM CAPACIDADE DE *4000* L, COM BOMBA CENTRÍFUGA 5,5 HP A 23,07 HP, PARA SISTEMA DE FURO DIRECIONAL - MANUTENÇÃO. AF_05/2023</v>
          </cell>
          <cell r="C2502" t="str">
            <v>H</v>
          </cell>
          <cell r="D2502">
            <v>0</v>
          </cell>
          <cell r="E2502" t="str">
            <v>Depreciação, Juros, Impostos e Seguros, Manutenção e Materiais na Operação dos Equipamentos</v>
          </cell>
          <cell r="F2502" t="str">
            <v>SINAPI Jun/26</v>
          </cell>
        </row>
        <row r="2503">
          <cell r="A2503">
            <v>103241</v>
          </cell>
          <cell r="B2503" t="str">
            <v>MISTURADOR PARA PREPARO DE LAMA ESTABILIZANTE COM CAPACIDADE DE *4000* L, COM BOMBA CENTRÍFUGA 5,5 HP A 23,07 HP, PARA SISTEMA DE FURO DIRECIONAL - MATERIAIS NA OPERAÇÃO. AF_05/2023</v>
          </cell>
          <cell r="C2503" t="str">
            <v>H</v>
          </cell>
          <cell r="D2503">
            <v>10.08</v>
          </cell>
          <cell r="E2503" t="str">
            <v>Depreciação, Juros, Impostos e Seguros, Manutenção e Materiais na Operação dos Equipamentos</v>
          </cell>
          <cell r="F2503" t="str">
            <v>SINAPI Jun/26</v>
          </cell>
        </row>
        <row r="2504">
          <cell r="A2504">
            <v>88853</v>
          </cell>
          <cell r="B2504" t="str">
            <v>MOTOBOMBA CENTRÍFUGA, MOTOR A GASOLINA, POTÊNCIA 5,42 HP, BOCAIS 1 1/2" X 1", DIÂMETRO ROTOR 143 MM HM/Q = 6 MCA / 16,8 M3/H A 38 MCA / 6,6 M3/H - DEPRECIAÇÃO. AF_06/2014</v>
          </cell>
          <cell r="C2504" t="str">
            <v>H</v>
          </cell>
          <cell r="D2504">
            <v>0.19</v>
          </cell>
          <cell r="E2504" t="str">
            <v>Depreciação, Juros, Impostos e Seguros, Manutenção e Materiais na Operação dos Equipamentos</v>
          </cell>
          <cell r="F2504" t="str">
            <v>SINAPI Jun/26</v>
          </cell>
        </row>
        <row r="2505">
          <cell r="A2505">
            <v>88854</v>
          </cell>
          <cell r="B2505" t="str">
            <v>MOTOBOMBA CENTRÍFUGA, MOTOR A GASOLINA, POTÊNCIA 5,42 HP, BOCAIS 1 1/2" X 1", DIÂMETRO ROTOR 143 MM HM/Q = 6 MCA / 16,8 M3/H A 38 MCA / 6,6 M3/H - JUROS. AF_06/2014</v>
          </cell>
          <cell r="C2505" t="str">
            <v>H</v>
          </cell>
          <cell r="D2505">
            <v>0.04</v>
          </cell>
          <cell r="E2505" t="str">
            <v>Depreciação, Juros, Impostos e Seguros, Manutenção e Materiais na Operação dos Equipamentos</v>
          </cell>
          <cell r="F2505" t="str">
            <v>SINAPI Jun/26</v>
          </cell>
        </row>
        <row r="2506">
          <cell r="A2506">
            <v>5692</v>
          </cell>
          <cell r="B2506" t="str">
            <v>MOTOBOMBA CENTRÍFUGA, MOTOR A GASOLINA, POTÊNCIA 5,42 HP, BOCAIS 1 1/2" X 1", DIÂMETRO ROTOR 143 MM HM/Q = 6 MCA / 16,8 M3/H A 38 MCA / 6,6 M3/H - MANUTENÇÃO. AF_06/2014</v>
          </cell>
          <cell r="C2506" t="str">
            <v>H</v>
          </cell>
          <cell r="D2506">
            <v>0.21</v>
          </cell>
          <cell r="E2506" t="str">
            <v>Depreciação, Juros, Impostos e Seguros, Manutenção e Materiais na Operação dos Equipamentos</v>
          </cell>
          <cell r="F2506" t="str">
            <v>SINAPI Jun/26</v>
          </cell>
        </row>
        <row r="2507">
          <cell r="A2507">
            <v>5693</v>
          </cell>
          <cell r="B2507" t="str">
            <v>MOTOBOMBA CENTRÍFUGA, MOTOR A GASOLINA, POTÊNCIA 5,42 HP, BOCAIS 1 1/2" X 1", DIÂMETRO ROTOR 143 MM HM/Q = 6 MCA / 16,8 M3/H A 38 MCA / 6,6 M3/H - MATERIAIS NA OPERAÇÃO. AF_06/2014</v>
          </cell>
          <cell r="C2507" t="str">
            <v>H</v>
          </cell>
          <cell r="D2507">
            <v>22.22</v>
          </cell>
          <cell r="E2507" t="str">
            <v>Depreciação, Juros, Impostos e Seguros, Manutenção e Materiais na Operação dos Equipamentos</v>
          </cell>
          <cell r="F2507" t="str">
            <v>SINAPI Jun/26</v>
          </cell>
        </row>
        <row r="2508">
          <cell r="A2508">
            <v>7044</v>
          </cell>
          <cell r="B2508" t="str">
            <v>MOTOBOMBA TRASH (PARA ÁGUA SUJA) AUTO ESCORVANTE, MOTOR GASOLINA DE 6,41 HP, DIÂMETROS DE SUCÇÃO X RECALQUE: 3" X 3", HM/Q = 10 MCA / 60 M3/H A 23 MCA / 0 M3/H - DEPRECIAÇÃO. AF_10/2014</v>
          </cell>
          <cell r="C2508" t="str">
            <v>H</v>
          </cell>
          <cell r="D2508">
            <v>0.23</v>
          </cell>
          <cell r="E2508" t="str">
            <v>Depreciação, Juros, Impostos e Seguros, Manutenção e Materiais na Operação dos Equipamentos</v>
          </cell>
          <cell r="F2508" t="str">
            <v>SINAPI Jun/26</v>
          </cell>
        </row>
        <row r="2509">
          <cell r="A2509">
            <v>7045</v>
          </cell>
          <cell r="B2509" t="str">
            <v>MOTOBOMBA TRASH (PARA ÁGUA SUJA) AUTO ESCORVANTE, MOTOR GASOLINA DE 6,41 HP, DIÂMETROS DE SUCÇÃO X RECALQUE: 3" X 3", HM/Q = 10 MCA / 60 M3/H A 23 MCA / 0 M3/H - JUROS. AF_10/2014</v>
          </cell>
          <cell r="C2509" t="str">
            <v>H</v>
          </cell>
          <cell r="D2509">
            <v>0.05</v>
          </cell>
          <cell r="E2509" t="str">
            <v>Depreciação, Juros, Impostos e Seguros, Manutenção e Materiais na Operação dos Equipamentos</v>
          </cell>
          <cell r="F2509" t="str">
            <v>SINAPI Jun/26</v>
          </cell>
        </row>
        <row r="2510">
          <cell r="A2510">
            <v>7046</v>
          </cell>
          <cell r="B2510" t="str">
            <v>MOTOBOMBA TRASH (PARA ÁGUA SUJA) AUTO ESCORVANTE, MOTOR GASOLINA DE 6,41 HP, DIÂMETROS DE SUCÇÃO X RECALQUE: 3" X 3", HM/Q = 10 MCA / 60 M3/H A 23 MCA / 0 M3/H - MANUTENÇÃO. AF_10/2014</v>
          </cell>
          <cell r="C2510" t="str">
            <v>H</v>
          </cell>
          <cell r="D2510">
            <v>0.25</v>
          </cell>
          <cell r="E2510" t="str">
            <v>Depreciação, Juros, Impostos e Seguros, Manutenção e Materiais na Operação dos Equipamentos</v>
          </cell>
          <cell r="F2510" t="str">
            <v>SINAPI Jun/26</v>
          </cell>
        </row>
        <row r="2511">
          <cell r="A2511">
            <v>7047</v>
          </cell>
          <cell r="B2511" t="str">
            <v>MOTOBOMBA TRASH (PARA ÁGUA SUJA) AUTO ESCORVANTE, MOTOR GASOLINA DE 6,41 HP, DIÂMETROS DE SUCÇÃO X RECALQUE: 3" X 3", HM/Q = 10 MCA / 60 M3/H A 23 MCA / 0 M3/H - MATERIAIS NA OPERAÇÃO. AF_10/2014</v>
          </cell>
          <cell r="C2511" t="str">
            <v>H</v>
          </cell>
          <cell r="D2511">
            <v>26.22</v>
          </cell>
          <cell r="E2511" t="str">
            <v>Depreciação, Juros, Impostos e Seguros, Manutenção e Materiais na Operação dos Equipamentos</v>
          </cell>
          <cell r="F2511" t="str">
            <v>SINAPI Jun/26</v>
          </cell>
        </row>
        <row r="2512">
          <cell r="A2512">
            <v>89228</v>
          </cell>
          <cell r="B2512" t="str">
            <v>MOTONIVELADORA POTÊNCIA BÁSICA LÍQUIDA (PRIMEIRA MARCHA) 125 HP, PESO BRUTO 13032 KG, LARGURA DA LÂMINA DE 3,7 M - DEPRECIAÇÃO. AF_06/2014</v>
          </cell>
          <cell r="C2512" t="str">
            <v>H</v>
          </cell>
          <cell r="D2512">
            <v>48</v>
          </cell>
          <cell r="E2512" t="str">
            <v>Depreciação, Juros, Impostos e Seguros, Manutenção e Materiais na Operação dos Equipamentos</v>
          </cell>
          <cell r="F2512" t="str">
            <v>SINAPI Jun/26</v>
          </cell>
        </row>
        <row r="2513">
          <cell r="A2513">
            <v>89229</v>
          </cell>
          <cell r="B2513" t="str">
            <v>MOTONIVELADORA POTÊNCIA BÁSICA LÍQUIDA (PRIMEIRA MARCHA) 125 HP, PESO BRUTO 13032 KG, LARGURA DA LÂMINA DE 3,7 M - JUROS. AF_06/2014</v>
          </cell>
          <cell r="C2513" t="str">
            <v>H</v>
          </cell>
          <cell r="D2513">
            <v>16.920000000000002</v>
          </cell>
          <cell r="E2513" t="str">
            <v>Depreciação, Juros, Impostos e Seguros, Manutenção e Materiais na Operação dos Equipamentos</v>
          </cell>
          <cell r="F2513" t="str">
            <v>SINAPI Jun/26</v>
          </cell>
        </row>
        <row r="2514">
          <cell r="A2514">
            <v>5779</v>
          </cell>
          <cell r="B2514" t="str">
            <v>MOTONIVELADORA POTÊNCIA BÁSICA LÍQUIDA (PRIMEIRA MARCHA) 125 HP, PESO BRUTO 13032 KG, LARGURA DA LÂMINA DE 3,7 M - MANUTENÇÃO. AF_06/2014</v>
          </cell>
          <cell r="C2514" t="str">
            <v>H</v>
          </cell>
          <cell r="D2514">
            <v>77.16</v>
          </cell>
          <cell r="E2514" t="str">
            <v>Depreciação, Juros, Impostos e Seguros, Manutenção e Materiais na Operação dos Equipamentos</v>
          </cell>
          <cell r="F2514" t="str">
            <v>SINAPI Jun/26</v>
          </cell>
        </row>
        <row r="2515">
          <cell r="A2515">
            <v>53849</v>
          </cell>
          <cell r="B2515" t="str">
            <v>MOTONIVELADORA POTÊNCIA BÁSICA LÍQUIDA (PRIMEIRA MARCHA) 125 HP, PESO BRUTO 13032 KG, LARGURA DA LÂMINA DE 3,7 M - MATERIAIS NA OPERAÇÃO. AF_06/2014</v>
          </cell>
          <cell r="C2515" t="str">
            <v>H</v>
          </cell>
          <cell r="D2515">
            <v>94.99</v>
          </cell>
          <cell r="E2515" t="str">
            <v>Depreciação, Juros, Impostos e Seguros, Manutenção e Materiais na Operação dos Equipamentos</v>
          </cell>
          <cell r="F2515" t="str">
            <v>SINAPI Jun/26</v>
          </cell>
        </row>
        <row r="2516">
          <cell r="A2516">
            <v>95129</v>
          </cell>
          <cell r="B2516" t="str">
            <v>MÁQUINA DEMARCADORA DE FAIXA DE TRÁFEGO À FRIO, AUTOPROPELIDA, POTÊNCIA 38 HP - DEPRECIAÇÃO. AF_07/2016</v>
          </cell>
          <cell r="C2516" t="str">
            <v>H</v>
          </cell>
          <cell r="D2516">
            <v>54.41</v>
          </cell>
          <cell r="E2516" t="str">
            <v>Depreciação, Juros, Impostos e Seguros, Manutenção e Materiais na Operação dos Equipamentos</v>
          </cell>
          <cell r="F2516" t="str">
            <v>SINAPI Jun/26</v>
          </cell>
        </row>
        <row r="2517">
          <cell r="A2517">
            <v>95130</v>
          </cell>
          <cell r="B2517" t="str">
            <v>MÁQUINA DEMARCADORA DE FAIXA DE TRÁFEGO À FRIO, AUTOPROPELIDA, POTÊNCIA 38 HP - JUROS. AF_07/2016</v>
          </cell>
          <cell r="C2517" t="str">
            <v>H</v>
          </cell>
          <cell r="D2517">
            <v>19.73</v>
          </cell>
          <cell r="E2517" t="str">
            <v>Depreciação, Juros, Impostos e Seguros, Manutenção e Materiais na Operação dos Equipamentos</v>
          </cell>
          <cell r="F2517" t="str">
            <v>SINAPI Jun/26</v>
          </cell>
        </row>
        <row r="2518">
          <cell r="A2518">
            <v>95131</v>
          </cell>
          <cell r="B2518" t="str">
            <v>MÁQUINA DEMARCADORA DE FAIXA DE TRÁFEGO À FRIO, AUTOPROPELIDA, POTÊNCIA 38 HP - MANUTENÇÃO. AF_07/2016</v>
          </cell>
          <cell r="C2518" t="str">
            <v>H</v>
          </cell>
          <cell r="D2518">
            <v>64.05</v>
          </cell>
          <cell r="E2518" t="str">
            <v>Depreciação, Juros, Impostos e Seguros, Manutenção e Materiais na Operação dos Equipamentos</v>
          </cell>
          <cell r="F2518" t="str">
            <v>SINAPI Jun/26</v>
          </cell>
        </row>
        <row r="2519">
          <cell r="A2519">
            <v>95132</v>
          </cell>
          <cell r="B2519" t="str">
            <v>MÁQUINA DEMARCADORA DE FAIXA DE TRÁFEGO À FRIO, AUTOPROPELIDA, POTÊNCIA 38 HP - MATERIAIS NA OPERAÇÃO. AF_07/2016</v>
          </cell>
          <cell r="C2519" t="str">
            <v>H</v>
          </cell>
          <cell r="D2519">
            <v>36.590000000000003</v>
          </cell>
          <cell r="E2519" t="str">
            <v>Depreciação, Juros, Impostos e Seguros, Manutenção e Materiais na Operação dos Equipamentos</v>
          </cell>
          <cell r="F2519" t="str">
            <v>SINAPI Jun/26</v>
          </cell>
        </row>
        <row r="2520">
          <cell r="A2520">
            <v>102982</v>
          </cell>
          <cell r="B2520" t="str">
            <v>MÁQUINA DEMARCADORA DE FAIXA DE TRÁFEGO À FRIO, TRAÇÃO MANUAL, 4 CV, PRESSÃO MAX 3300 PSI, TANQUE 20 L - DEPRECIAÇÃO. AF_06/2021</v>
          </cell>
          <cell r="C2520" t="str">
            <v>H</v>
          </cell>
          <cell r="D2520">
            <v>0</v>
          </cell>
          <cell r="E2520" t="str">
            <v>Depreciação, Juros, Impostos e Seguros, Manutenção e Materiais na Operação dos Equipamentos</v>
          </cell>
          <cell r="F2520" t="str">
            <v>SINAPI Jun/26</v>
          </cell>
        </row>
        <row r="2521">
          <cell r="A2521">
            <v>102983</v>
          </cell>
          <cell r="B2521" t="str">
            <v>MÁQUINA DEMARCADORA DE FAIXA DE TRÁFEGO À FRIO, TRAÇÃO MANUAL, 4 CV, PRESSÃO MAX 3300 PSI, TANQUE 20 L - JUROS. AF_06/2021</v>
          </cell>
          <cell r="C2521" t="str">
            <v>H</v>
          </cell>
          <cell r="D2521">
            <v>0</v>
          </cell>
          <cell r="E2521" t="str">
            <v>Depreciação, Juros, Impostos e Seguros, Manutenção e Materiais na Operação dos Equipamentos</v>
          </cell>
          <cell r="F2521" t="str">
            <v>SINAPI Jun/26</v>
          </cell>
        </row>
        <row r="2522">
          <cell r="A2522">
            <v>102984</v>
          </cell>
          <cell r="B2522" t="str">
            <v>MÁQUINA DEMARCADORA DE FAIXA DE TRÁFEGO À FRIO, TRAÇÃO MANUAL, 4 CV, PRESSÃO MAX 3300 PSI, TANQUE 20 L - MANUTENÇÃO. AF_06/2021</v>
          </cell>
          <cell r="C2522" t="str">
            <v>H</v>
          </cell>
          <cell r="D2522">
            <v>0</v>
          </cell>
          <cell r="E2522" t="str">
            <v>Depreciação, Juros, Impostos e Seguros, Manutenção e Materiais na Operação dos Equipamentos</v>
          </cell>
          <cell r="F2522" t="str">
            <v>SINAPI Jun/26</v>
          </cell>
        </row>
        <row r="2523">
          <cell r="A2523">
            <v>102985</v>
          </cell>
          <cell r="B2523" t="str">
            <v>MÁQUINA DEMARCADORA DE FAIXA DE TRÁFEGO À FRIO, TRAÇÃO MANUAL, 4 CV, PRESSÃO MAX 3300 PSI, TANQUE 20 L - MATERIAIS NA OPERAÇÃO. AF_06/2021</v>
          </cell>
          <cell r="C2523" t="str">
            <v>H</v>
          </cell>
          <cell r="D2523">
            <v>16.97</v>
          </cell>
          <cell r="E2523" t="str">
            <v>Depreciação, Juros, Impostos e Seguros, Manutenção e Materiais na Operação dos Equipamentos</v>
          </cell>
          <cell r="F2523" t="str">
            <v>SINAPI Jun/26</v>
          </cell>
        </row>
        <row r="2524">
          <cell r="A2524">
            <v>92956</v>
          </cell>
          <cell r="B2524" t="str">
            <v>MÁQUINA EXTRUSORA DE CONCRETO PARA GUIAS E SARJETAS, MOTOR A DIESEL, POTÊNCIA 14 CV - DEPRECIAÇÃO. AF_12/2015</v>
          </cell>
          <cell r="C2524" t="str">
            <v>H</v>
          </cell>
          <cell r="D2524">
            <v>5.05</v>
          </cell>
          <cell r="E2524" t="str">
            <v>Depreciação, Juros, Impostos e Seguros, Manutenção e Materiais na Operação dos Equipamentos</v>
          </cell>
          <cell r="F2524" t="str">
            <v>SINAPI Jun/26</v>
          </cell>
        </row>
        <row r="2525">
          <cell r="A2525">
            <v>92957</v>
          </cell>
          <cell r="B2525" t="str">
            <v>MÁQUINA EXTRUSORA DE CONCRETO PARA GUIAS E SARJETAS, MOTOR A DIESEL, POTÊNCIA 14 CV - JUROS. AF_12/2015</v>
          </cell>
          <cell r="C2525" t="str">
            <v>H</v>
          </cell>
          <cell r="D2525">
            <v>1.17</v>
          </cell>
          <cell r="E2525" t="str">
            <v>Depreciação, Juros, Impostos e Seguros, Manutenção e Materiais na Operação dos Equipamentos</v>
          </cell>
          <cell r="F2525" t="str">
            <v>SINAPI Jun/26</v>
          </cell>
        </row>
        <row r="2526">
          <cell r="A2526">
            <v>92958</v>
          </cell>
          <cell r="B2526" t="str">
            <v>MÁQUINA EXTRUSORA DE CONCRETO PARA GUIAS E SARJETAS, MOTOR A DIESEL, POTÊNCIA 14 CV - MANUTENÇÃO. AF_12/2015</v>
          </cell>
          <cell r="C2526" t="str">
            <v>H</v>
          </cell>
          <cell r="D2526">
            <v>5.53</v>
          </cell>
          <cell r="E2526" t="str">
            <v>Depreciação, Juros, Impostos e Seguros, Manutenção e Materiais na Operação dos Equipamentos</v>
          </cell>
          <cell r="F2526" t="str">
            <v>SINAPI Jun/26</v>
          </cell>
        </row>
        <row r="2527">
          <cell r="A2527">
            <v>92959</v>
          </cell>
          <cell r="B2527" t="str">
            <v>MÁQUINA EXTRUSORA DE CONCRETO PARA GUIAS E SARJETAS, MOTOR A DIESEL, POTÊNCIA 14 CV - MATERIAIS NA OPERAÇÃO. AF_12/2015</v>
          </cell>
          <cell r="C2527" t="str">
            <v>H</v>
          </cell>
          <cell r="D2527">
            <v>10.52</v>
          </cell>
          <cell r="E2527" t="str">
            <v>Depreciação, Juros, Impostos e Seguros, Manutenção e Materiais na Operação dos Equipamentos</v>
          </cell>
          <cell r="F2527" t="str">
            <v>SINAPI Jun/26</v>
          </cell>
        </row>
        <row r="2528">
          <cell r="A2528">
            <v>102858</v>
          </cell>
          <cell r="B2528" t="str">
            <v>MÁQUINA FORMER DOBRAS DIVERSAS: 220V/380V TRIFÁSICO OU MONOFÁSICO, CAPACIDADE 0,5-1,27MM, MOTOR 2CV - DEPRECIAÇÃO. AF_05/2023</v>
          </cell>
          <cell r="C2528" t="str">
            <v>H</v>
          </cell>
          <cell r="D2528">
            <v>0</v>
          </cell>
          <cell r="E2528" t="str">
            <v>Depreciação, Juros, Impostos e Seguros, Manutenção e Materiais na Operação dos Equipamentos</v>
          </cell>
          <cell r="F2528" t="str">
            <v>SINAPI Jun/26</v>
          </cell>
        </row>
        <row r="2529">
          <cell r="A2529">
            <v>102859</v>
          </cell>
          <cell r="B2529" t="str">
            <v>MÁQUINA FORMER DOBRAS DIVERSAS: 220V/380V TRIFÁSICO OU MONOFÁSICO, CAPACIDADE 0,5-1,27MM, MOTOR 2CV - JUROS. AF_05/2023</v>
          </cell>
          <cell r="C2529" t="str">
            <v>H</v>
          </cell>
          <cell r="D2529">
            <v>0</v>
          </cell>
          <cell r="E2529" t="str">
            <v>Depreciação, Juros, Impostos e Seguros, Manutenção e Materiais na Operação dos Equipamentos</v>
          </cell>
          <cell r="F2529" t="str">
            <v>SINAPI Jun/26</v>
          </cell>
        </row>
        <row r="2530">
          <cell r="A2530">
            <v>102860</v>
          </cell>
          <cell r="B2530" t="str">
            <v>MÁQUINA FORMER DOBRAS DIVERSAS: 220V/380V TRIFÁSICO OU MONOFÁSICO, CAPACIDADE 0,5-1,27MM, MOTOR 2CV - MANUTENÇÃO. AF_05/2023</v>
          </cell>
          <cell r="C2530" t="str">
            <v>H</v>
          </cell>
          <cell r="D2530">
            <v>0</v>
          </cell>
          <cell r="E2530" t="str">
            <v>Depreciação, Juros, Impostos e Seguros, Manutenção e Materiais na Operação dos Equipamentos</v>
          </cell>
          <cell r="F2530" t="str">
            <v>SINAPI Jun/26</v>
          </cell>
        </row>
        <row r="2531">
          <cell r="A2531">
            <v>102861</v>
          </cell>
          <cell r="B2531" t="str">
            <v>MÁQUINA FORMER DOBRAS DIVERSAS: 220V/380V TRIFÁSICO OU MONOFÁSICO, CAPACIDADE 0,5-1,27MM, MOTOR 2CV - MATERIAIS NA OPERAÇÃO. AF_05/2023</v>
          </cell>
          <cell r="C2531" t="str">
            <v>H</v>
          </cell>
          <cell r="D2531">
            <v>1.07</v>
          </cell>
          <cell r="E2531" t="str">
            <v>Depreciação, Juros, Impostos e Seguros, Manutenção e Materiais na Operação dos Equipamentos</v>
          </cell>
          <cell r="F2531" t="str">
            <v>SINAPI Jun/26</v>
          </cell>
        </row>
        <row r="2532">
          <cell r="A2532">
            <v>93404</v>
          </cell>
          <cell r="B2532" t="str">
            <v>MÁQUINA JATO DE PRESSAO PORTÁTIL, CAMARA DE 1 SAIDA, CAPACIDADE 280 L, DIAMETRO 670 MM, BICO DE JATO CURTO VENTURI DE 5/16", MANGUEIRA DE 1" COM COMPRESSOR DE AR REBOCÁVEL 189 PCM E MOTOR DIESEL 63 CV - DEPRECIAÇÃO. AF_05/2023</v>
          </cell>
          <cell r="C2532" t="str">
            <v>H</v>
          </cell>
          <cell r="D2532">
            <v>7.75</v>
          </cell>
          <cell r="E2532" t="str">
            <v>Depreciação, Juros, Impostos e Seguros, Manutenção e Materiais na Operação dos Equipamentos</v>
          </cell>
          <cell r="F2532" t="str">
            <v>SINAPI Jun/26</v>
          </cell>
        </row>
        <row r="2533">
          <cell r="A2533">
            <v>93405</v>
          </cell>
          <cell r="B2533" t="str">
            <v>MÁQUINA JATO DE PRESSAO PORTÁTIL, CAMARA DE 1 SAIDA, CAPACIDADE 280 L, DIAMETRO 670 MM, BICO DE JATO CURTO VENTURI DE 5/16", MANGUEIRA DE 1" COM COMPRESSOR DE AR REBOCÁVEL 189 PCM E MOTOR DIESEL 63 CV - JUROS. AF_05/2023</v>
          </cell>
          <cell r="C2533" t="str">
            <v>H</v>
          </cell>
          <cell r="D2533">
            <v>1.98</v>
          </cell>
          <cell r="E2533" t="str">
            <v>Depreciação, Juros, Impostos e Seguros, Manutenção e Materiais na Operação dos Equipamentos</v>
          </cell>
          <cell r="F2533" t="str">
            <v>SINAPI Jun/26</v>
          </cell>
        </row>
        <row r="2534">
          <cell r="A2534">
            <v>93406</v>
          </cell>
          <cell r="B2534" t="str">
            <v>MÁQUINA JATO DE PRESSAO PORTÁTIL, CAMARA DE 1 SAIDA, CAPACIDADE 280 L, DIAMETRO 670 MM, BICO DE JATO CURTO VENTURI DE 5/16", MANGUEIRA DE 1" COM COMPRESSOR DE AR REBOCÁVEL 189 PCM E MOTOR DIESEL 63 CV - MANUTENÇÃO. AF_05/2023</v>
          </cell>
          <cell r="C2534" t="str">
            <v>H</v>
          </cell>
          <cell r="D2534">
            <v>9.3000000000000007</v>
          </cell>
          <cell r="E2534" t="str">
            <v>Depreciação, Juros, Impostos e Seguros, Manutenção e Materiais na Operação dos Equipamentos</v>
          </cell>
          <cell r="F2534" t="str">
            <v>SINAPI Jun/26</v>
          </cell>
        </row>
        <row r="2535">
          <cell r="A2535">
            <v>93407</v>
          </cell>
          <cell r="B2535" t="str">
            <v>MÁQUINA JATO DE PRESSAO PORTÁTIL, CAMARA DE 1 SAIDA, CAPACIDADE 280 L, DIAMETRO 670 MM, BICO DE JATO CURTO VENTURI DE 5/16", MANGUEIRA DE 1" COM COMPRESSOR DE AR REBOCÁVEL 189 PCM E MOTOR DIESEL 63 CV - MATERIAIS NA OPERAÇÃO. AF_05/2023</v>
          </cell>
          <cell r="C2535" t="str">
            <v>H</v>
          </cell>
          <cell r="D2535">
            <v>53.5</v>
          </cell>
          <cell r="E2535" t="str">
            <v>Depreciação, Juros, Impostos e Seguros, Manutenção e Materiais na Operação dos Equipamentos</v>
          </cell>
          <cell r="F2535" t="str">
            <v>SINAPI Jun/26</v>
          </cell>
        </row>
        <row r="2536">
          <cell r="A2536">
            <v>102936</v>
          </cell>
          <cell r="B2536" t="str">
            <v>MÁQUINA METALEIRA UNIVERSAL MODELO IW 110/180 BTD - DEPRECIAÇÃO. AF_05/2023</v>
          </cell>
          <cell r="C2536" t="str">
            <v>H</v>
          </cell>
          <cell r="D2536">
            <v>0</v>
          </cell>
          <cell r="E2536" t="str">
            <v>Depreciação, Juros, Impostos e Seguros, Manutenção e Materiais na Operação dos Equipamentos</v>
          </cell>
          <cell r="F2536" t="str">
            <v>SINAPI Jun/26</v>
          </cell>
        </row>
        <row r="2537">
          <cell r="A2537">
            <v>102937</v>
          </cell>
          <cell r="B2537" t="str">
            <v>MÁQUINA METALEIRA UNIVERSAL MODELO IW 110/180 BTD - JUROS. AF_05/2023</v>
          </cell>
          <cell r="C2537" t="str">
            <v>H</v>
          </cell>
          <cell r="D2537">
            <v>0</v>
          </cell>
          <cell r="E2537" t="str">
            <v>Depreciação, Juros, Impostos e Seguros, Manutenção e Materiais na Operação dos Equipamentos</v>
          </cell>
          <cell r="F2537" t="str">
            <v>SINAPI Jun/26</v>
          </cell>
        </row>
        <row r="2538">
          <cell r="A2538">
            <v>102938</v>
          </cell>
          <cell r="B2538" t="str">
            <v>MÁQUINA METALEIRA UNIVERSAL MODELO IW 110/180 BTD - MANUTENÇÃO. AF_05/2023</v>
          </cell>
          <cell r="C2538" t="str">
            <v>H</v>
          </cell>
          <cell r="D2538">
            <v>0</v>
          </cell>
          <cell r="E2538" t="str">
            <v>Depreciação, Juros, Impostos e Seguros, Manutenção e Materiais na Operação dos Equipamentos</v>
          </cell>
          <cell r="F2538" t="str">
            <v>SINAPI Jun/26</v>
          </cell>
        </row>
        <row r="2539">
          <cell r="A2539">
            <v>102939</v>
          </cell>
          <cell r="B2539" t="str">
            <v>MÁQUINA METALEIRA UNIVERSAL MODELO IW 110/180 BTD - MATERIAIS NA OPERAÇÃO. AF_05/2023</v>
          </cell>
          <cell r="C2539" t="str">
            <v>H</v>
          </cell>
          <cell r="D2539">
            <v>8.0399999999999991</v>
          </cell>
          <cell r="E2539" t="str">
            <v>Depreciação, Juros, Impostos e Seguros, Manutenção e Materiais na Operação dos Equipamentos</v>
          </cell>
          <cell r="F2539" t="str">
            <v>SINAPI Jun/26</v>
          </cell>
        </row>
        <row r="2540">
          <cell r="A2540">
            <v>103159</v>
          </cell>
          <cell r="B2540" t="str">
            <v>MÁQUINA PARA SOLDA POR ELETROFUSÃO PARA TUBOS DE POLIETILENO DE ALTA DENSIDADE (PEAD) COM DIÂMETRO EXTERNO DE 20 A 1600 MM, POTÊNCIA DE 3500 W - DEPRECIAÇÃO. AF_05/2023</v>
          </cell>
          <cell r="C2540" t="str">
            <v>H</v>
          </cell>
          <cell r="D2540">
            <v>0</v>
          </cell>
          <cell r="E2540" t="str">
            <v>Depreciação, Juros, Impostos e Seguros, Manutenção e Materiais na Operação dos Equipamentos</v>
          </cell>
          <cell r="F2540" t="str">
            <v>SINAPI Jun/26</v>
          </cell>
        </row>
        <row r="2541">
          <cell r="A2541">
            <v>103160</v>
          </cell>
          <cell r="B2541" t="str">
            <v>MÁQUINA PARA SOLDA POR ELETROFUSÃO PARA TUBOS DE POLIETILENO DE ALTA DENSIDADE (PEAD) COM DIÂMETRO EXTERNO DE 20 A 1600 MM, POTÊNCIA DE 3500 W - JUROS. AF_05/2023</v>
          </cell>
          <cell r="C2541" t="str">
            <v>H</v>
          </cell>
          <cell r="D2541">
            <v>0</v>
          </cell>
          <cell r="E2541" t="str">
            <v>Depreciação, Juros, Impostos e Seguros, Manutenção e Materiais na Operação dos Equipamentos</v>
          </cell>
          <cell r="F2541" t="str">
            <v>SINAPI Jun/26</v>
          </cell>
        </row>
        <row r="2542">
          <cell r="A2542">
            <v>103161</v>
          </cell>
          <cell r="B2542" t="str">
            <v>MÁQUINA PARA SOLDA POR ELETROFUSÃO PARA TUBOS DE POLIETILENO DE ALTA DENSIDADE (PEAD) COM DIÂMETRO EXTERNO DE 20 A 1600 MM, POTÊNCIA DE 3500 W - MANUTENÇÃO. AF_05/2023</v>
          </cell>
          <cell r="C2542" t="str">
            <v>H</v>
          </cell>
          <cell r="D2542">
            <v>0</v>
          </cell>
          <cell r="E2542" t="str">
            <v>Depreciação, Juros, Impostos e Seguros, Manutenção e Materiais na Operação dos Equipamentos</v>
          </cell>
          <cell r="F2542" t="str">
            <v>SINAPI Jun/26</v>
          </cell>
        </row>
        <row r="2543">
          <cell r="A2543">
            <v>103162</v>
          </cell>
          <cell r="B2543" t="str">
            <v>MÁQUINA PARA SOLDA POR ELETROFUSÃO PARA TUBOS DE POLIETILENO DE ALTA DENSIDADE (PEAD) COM DIÂMETRO EXTERNO DE 20 A 1600 MM, POTÊNCIA DE 3500 W - MATERIAIS NA OPERAÇÃO. AF_05/2023</v>
          </cell>
          <cell r="C2543" t="str">
            <v>H</v>
          </cell>
          <cell r="D2543">
            <v>0.56999999999999995</v>
          </cell>
          <cell r="E2543" t="str">
            <v>Depreciação, Juros, Impostos e Seguros, Manutenção e Materiais na Operação dos Equipamentos</v>
          </cell>
          <cell r="F2543" t="str">
            <v>SINAPI Jun/26</v>
          </cell>
        </row>
        <row r="2544">
          <cell r="A2544">
            <v>103153</v>
          </cell>
          <cell r="B2544" t="str">
            <v>MÁQUINA PARA SOLDA POR ELETROFUSÃO PARA TUBOS DE POLIETILENO DE ALTA DENSIDADE (PEAD) COM DIÂMETRO EXTERNO DE 20 A 800 MM, POTÊNCIA ENTRE 2750 E 3000 W - DEPRECIAÇÃO. AF_05/2023</v>
          </cell>
          <cell r="C2544" t="str">
            <v>H</v>
          </cell>
          <cell r="D2544">
            <v>0</v>
          </cell>
          <cell r="E2544" t="str">
            <v>Depreciação, Juros, Impostos e Seguros, Manutenção e Materiais na Operação dos Equipamentos</v>
          </cell>
          <cell r="F2544" t="str">
            <v>SINAPI Jun/26</v>
          </cell>
        </row>
        <row r="2545">
          <cell r="A2545">
            <v>103154</v>
          </cell>
          <cell r="B2545" t="str">
            <v>MÁQUINA PARA SOLDA POR ELETROFUSÃO PARA TUBOS DE POLIETILENO DE ALTA DENSIDADE (PEAD) COM DIÂMETRO EXTERNO DE 20 A 800 MM, POTÊNCIA ENTRE 2750 E 3000 W - JUROS. AF_05/2023</v>
          </cell>
          <cell r="C2545" t="str">
            <v>H</v>
          </cell>
          <cell r="D2545">
            <v>0</v>
          </cell>
          <cell r="E2545" t="str">
            <v>Depreciação, Juros, Impostos e Seguros, Manutenção e Materiais na Operação dos Equipamentos</v>
          </cell>
          <cell r="F2545" t="str">
            <v>SINAPI Jun/26</v>
          </cell>
        </row>
        <row r="2546">
          <cell r="A2546">
            <v>103155</v>
          </cell>
          <cell r="B2546" t="str">
            <v>MÁQUINA PARA SOLDA POR ELETROFUSÃO PARA TUBOS DE POLIETILENO DE ALTA DENSIDADE (PEAD) COM DIÂMETRO EXTERNO DE 20 A 800 MM, POTÊNCIA ENTRE 2750 E 3000 W - MANUTENÇÃO. AF_05/2023</v>
          </cell>
          <cell r="C2546" t="str">
            <v>H</v>
          </cell>
          <cell r="D2546">
            <v>0</v>
          </cell>
          <cell r="E2546" t="str">
            <v>Depreciação, Juros, Impostos e Seguros, Manutenção e Materiais na Operação dos Equipamentos</v>
          </cell>
          <cell r="F2546" t="str">
            <v>SINAPI Jun/26</v>
          </cell>
        </row>
        <row r="2547">
          <cell r="A2547">
            <v>103156</v>
          </cell>
          <cell r="B2547" t="str">
            <v>MÁQUINA PARA SOLDA POR ELETROFUSÃO PARA TUBOS DE POLIETILENO DE ALTA DENSIDADE (PEAD) COM DIÂMETRO EXTERNO DE 20 A 800 MM, POTÊNCIA ENTRE 2750 E 3000 W - MATERIAIS NA OPERAÇÃO. AF_05/2023</v>
          </cell>
          <cell r="C2547" t="str">
            <v>H</v>
          </cell>
          <cell r="D2547">
            <v>2.04</v>
          </cell>
          <cell r="E2547" t="str">
            <v>Depreciação, Juros, Impostos e Seguros, Manutenção e Materiais na Operação dos Equipamentos</v>
          </cell>
          <cell r="F2547" t="str">
            <v>SINAPI Jun/26</v>
          </cell>
        </row>
        <row r="2548">
          <cell r="A2548">
            <v>103171</v>
          </cell>
          <cell r="B2548" t="str">
            <v>MÁQUINA PARA SOLDA POR TERMOFUSÃO PARA TUBOS DE POLIETILENO DE ALTA DENSIDADE (PEAD) COM DIÂMETRO EXTERNO DE 315 A 630 MM, POTÊNCIA ENTRE 8000 E 12350 W - DEPRECIAÇÃO. AF_05/2023</v>
          </cell>
          <cell r="C2548" t="str">
            <v>H</v>
          </cell>
          <cell r="D2548">
            <v>0</v>
          </cell>
          <cell r="E2548" t="str">
            <v>Depreciação, Juros, Impostos e Seguros, Manutenção e Materiais na Operação dos Equipamentos</v>
          </cell>
          <cell r="F2548" t="str">
            <v>SINAPI Jun/26</v>
          </cell>
        </row>
        <row r="2549">
          <cell r="A2549">
            <v>103172</v>
          </cell>
          <cell r="B2549" t="str">
            <v>MÁQUINA PARA SOLDA POR TERMOFUSÃO PARA TUBOS DE POLIETILENO DE ALTA DENSIDADE (PEAD) COM DIÂMETRO EXTERNO DE 315 A 630 MM, POTÊNCIA ENTRE 8000 E 12350 W - JUROS. AF_05/2023</v>
          </cell>
          <cell r="C2549" t="str">
            <v>H</v>
          </cell>
          <cell r="D2549">
            <v>0</v>
          </cell>
          <cell r="E2549" t="str">
            <v>Depreciação, Juros, Impostos e Seguros, Manutenção e Materiais na Operação dos Equipamentos</v>
          </cell>
          <cell r="F2549" t="str">
            <v>SINAPI Jun/26</v>
          </cell>
        </row>
        <row r="2550">
          <cell r="A2550">
            <v>103173</v>
          </cell>
          <cell r="B2550" t="str">
            <v>MÁQUINA PARA SOLDA POR TERMOFUSÃO PARA TUBOS DE POLIETILENO DE ALTA DENSIDADE (PEAD) COM DIÂMETRO EXTERNO DE 315 A 630 MM, POTÊNCIA ENTRE 8000 E 12350 W - MANUTENÇÃO. AF_05/2023</v>
          </cell>
          <cell r="C2550" t="str">
            <v>H</v>
          </cell>
          <cell r="D2550">
            <v>0</v>
          </cell>
          <cell r="E2550" t="str">
            <v>Depreciação, Juros, Impostos e Seguros, Manutenção e Materiais na Operação dos Equipamentos</v>
          </cell>
          <cell r="F2550" t="str">
            <v>SINAPI Jun/26</v>
          </cell>
        </row>
        <row r="2551">
          <cell r="A2551">
            <v>103174</v>
          </cell>
          <cell r="B2551" t="str">
            <v>MÁQUINA PARA SOLDA POR TERMOFUSÃO PARA TUBOS DE POLIETILENO DE ALTA DENSIDADE (PEAD) COM DIÂMETRO EXTERNO DE 315 A 630 MM, POTÊNCIA ENTRE 8000 E 12350 W - MATERIAIS NA OPERAÇÃO. AF_05/2023</v>
          </cell>
          <cell r="C2551" t="str">
            <v>H</v>
          </cell>
          <cell r="D2551">
            <v>1.63</v>
          </cell>
          <cell r="E2551" t="str">
            <v>Depreciação, Juros, Impostos e Seguros, Manutenção e Materiais na Operação dos Equipamentos</v>
          </cell>
          <cell r="F2551" t="str">
            <v>SINAPI Jun/26</v>
          </cell>
        </row>
        <row r="2552">
          <cell r="A2552">
            <v>103177</v>
          </cell>
          <cell r="B2552" t="str">
            <v>MÁQUINA PARA SOLDA POR TERMOFUSÃO PARA TUBOS DE POLIETILENO DE ALTA DENSIDADE (PEAD) COM DIÂMETRO EXTERNO DE 710 A 1200 MM, POTÊNCIA ENTRE 16000 E 29500 W - DEPRECIAÇÃO. AF_05/2023</v>
          </cell>
          <cell r="C2552" t="str">
            <v>H</v>
          </cell>
          <cell r="D2552">
            <v>0</v>
          </cell>
          <cell r="E2552" t="str">
            <v>Depreciação, Juros, Impostos e Seguros, Manutenção e Materiais na Operação dos Equipamentos</v>
          </cell>
          <cell r="F2552" t="str">
            <v>SINAPI Jun/26</v>
          </cell>
        </row>
        <row r="2553">
          <cell r="A2553">
            <v>103178</v>
          </cell>
          <cell r="B2553" t="str">
            <v>MÁQUINA PARA SOLDA POR TERMOFUSÃO PARA TUBOS DE POLIETILENO DE ALTA DENSIDADE (PEAD) COM DIÂMETRO EXTERNO DE 710 A 1200 MM, POTÊNCIA ENTRE 16000 E 29500 W - JUROS. AF_05/2023</v>
          </cell>
          <cell r="C2553" t="str">
            <v>H</v>
          </cell>
          <cell r="D2553">
            <v>0</v>
          </cell>
          <cell r="E2553" t="str">
            <v>Depreciação, Juros, Impostos e Seguros, Manutenção e Materiais na Operação dos Equipamentos</v>
          </cell>
          <cell r="F2553" t="str">
            <v>SINAPI Jun/26</v>
          </cell>
        </row>
        <row r="2554">
          <cell r="A2554">
            <v>103179</v>
          </cell>
          <cell r="B2554" t="str">
            <v>MÁQUINA PARA SOLDA POR TERMOFUSÃO PARA TUBOS DE POLIETILENO DE ALTA DENSIDADE (PEAD) COM DIÂMETRO EXTERNO DE 710 A 1200 MM, POTÊNCIA ENTRE 16000 E 29500 W - MANUTENÇÃO. AF_05/2023</v>
          </cell>
          <cell r="C2554" t="str">
            <v>H</v>
          </cell>
          <cell r="D2554">
            <v>0</v>
          </cell>
          <cell r="E2554" t="str">
            <v>Depreciação, Juros, Impostos e Seguros, Manutenção e Materiais na Operação dos Equipamentos</v>
          </cell>
          <cell r="F2554" t="str">
            <v>SINAPI Jun/26</v>
          </cell>
        </row>
        <row r="2555">
          <cell r="A2555">
            <v>103180</v>
          </cell>
          <cell r="B2555" t="str">
            <v>MÁQUINA PARA SOLDA POR TERMOFUSÃO PARA TUBOS DE POLIETILENO DE ALTA DENSIDADE (PEAD) COM DIÂMETRO EXTERNO DE 710 A 1200 MM, POTÊNCIA ENTRE 16000 E 29500 W - MATERIAIS NA OPERAÇÃO. AF_05/2023</v>
          </cell>
          <cell r="C2555" t="str">
            <v>H</v>
          </cell>
          <cell r="D2555">
            <v>3.75</v>
          </cell>
          <cell r="E2555" t="str">
            <v>Depreciação, Juros, Impostos e Seguros, Manutenção e Materiais na Operação dos Equipamentos</v>
          </cell>
          <cell r="F2555" t="str">
            <v>SINAPI Jun/26</v>
          </cell>
        </row>
        <row r="2556">
          <cell r="A2556">
            <v>103165</v>
          </cell>
          <cell r="B2556" t="str">
            <v>MÁQUINA PARA SOLDA POR TERMOFUSÃO PARA TUBOS DE POLIETILENO DE ALTA DENSIDADE (PEAD) COM DIÂMETRO EXTERNO DE 90 A 315 MM, POTÊNCIA ENTRE 2500 E 5350 W - DEPRECIAÇÃO. AF_05/2023</v>
          </cell>
          <cell r="C2556" t="str">
            <v>H</v>
          </cell>
          <cell r="D2556">
            <v>0</v>
          </cell>
          <cell r="E2556" t="str">
            <v>Depreciação, Juros, Impostos e Seguros, Manutenção e Materiais na Operação dos Equipamentos</v>
          </cell>
          <cell r="F2556" t="str">
            <v>SINAPI Jun/26</v>
          </cell>
        </row>
        <row r="2557">
          <cell r="A2557">
            <v>103166</v>
          </cell>
          <cell r="B2557" t="str">
            <v>MÁQUINA PARA SOLDA POR TERMOFUSÃO PARA TUBOS DE POLIETILENO DE ALTA DENSIDADE (PEAD) COM DIÂMETRO EXTERNO DE 90 A 315 MM, POTÊNCIA ENTRE 2500 E 5350 W - JUROS. AF_05/2023</v>
          </cell>
          <cell r="C2557" t="str">
            <v>H</v>
          </cell>
          <cell r="D2557">
            <v>0</v>
          </cell>
          <cell r="E2557" t="str">
            <v>Depreciação, Juros, Impostos e Seguros, Manutenção e Materiais na Operação dos Equipamentos</v>
          </cell>
          <cell r="F2557" t="str">
            <v>SINAPI Jun/26</v>
          </cell>
        </row>
        <row r="2558">
          <cell r="A2558">
            <v>103167</v>
          </cell>
          <cell r="B2558" t="str">
            <v>MÁQUINA PARA SOLDA POR TERMOFUSÃO PARA TUBOS DE POLIETILENO DE ALTA DENSIDADE (PEAD) COM DIÂMETRO EXTERNO DE 90 A 315 MM, POTÊNCIA ENTRE 2500 E 5350 W - MANUTENÇÃO. AF_05/2023</v>
          </cell>
          <cell r="C2558" t="str">
            <v>H</v>
          </cell>
          <cell r="D2558">
            <v>0</v>
          </cell>
          <cell r="E2558" t="str">
            <v>Depreciação, Juros, Impostos e Seguros, Manutenção e Materiais na Operação dos Equipamentos</v>
          </cell>
          <cell r="F2558" t="str">
            <v>SINAPI Jun/26</v>
          </cell>
        </row>
        <row r="2559">
          <cell r="A2559">
            <v>103168</v>
          </cell>
          <cell r="B2559" t="str">
            <v>MÁQUINA PARA SOLDA POR TERMOFUSÃO PARA TUBOS DE POLIETILENO DE ALTA DENSIDADE (PEAD) COM DIÂMETRO EXTERNO DE 90 A 315 MM, POTÊNCIA ENTRE 2500 E 5350 W - MATERIAIS NA OPERAÇÃO. AF_05/2023</v>
          </cell>
          <cell r="C2559" t="str">
            <v>H</v>
          </cell>
          <cell r="D2559">
            <v>0.65</v>
          </cell>
          <cell r="E2559" t="str">
            <v>Depreciação, Juros, Impostos e Seguros, Manutenção e Materiais na Operação dos Equipamentos</v>
          </cell>
          <cell r="F2559" t="str">
            <v>SINAPI Jun/26</v>
          </cell>
        </row>
        <row r="2560">
          <cell r="A2560">
            <v>102864</v>
          </cell>
          <cell r="B2560" t="str">
            <v>MÁQUINA SOLDA ARCO COM PISTOLA DE SOLDAGEM PARA STUD BOLT DE 5 MM A 22 MM - DEPRECIAÇÃO. AF_05/2023</v>
          </cell>
          <cell r="C2560" t="str">
            <v>H</v>
          </cell>
          <cell r="D2560">
            <v>0</v>
          </cell>
          <cell r="E2560" t="str">
            <v>Depreciação, Juros, Impostos e Seguros, Manutenção e Materiais na Operação dos Equipamentos</v>
          </cell>
          <cell r="F2560" t="str">
            <v>SINAPI Jun/26</v>
          </cell>
        </row>
        <row r="2561">
          <cell r="A2561">
            <v>102865</v>
          </cell>
          <cell r="B2561" t="str">
            <v>MÁQUINA SOLDA ARCO COM PISTOLA DE SOLDAGEM PARA STUD BOLT DE 5 MM A 22 MM - JUROS. AF_05/2023</v>
          </cell>
          <cell r="C2561" t="str">
            <v>H</v>
          </cell>
          <cell r="D2561">
            <v>0</v>
          </cell>
          <cell r="E2561" t="str">
            <v>Depreciação, Juros, Impostos e Seguros, Manutenção e Materiais na Operação dos Equipamentos</v>
          </cell>
          <cell r="F2561" t="str">
            <v>SINAPI Jun/26</v>
          </cell>
        </row>
        <row r="2562">
          <cell r="A2562">
            <v>102866</v>
          </cell>
          <cell r="B2562" t="str">
            <v>MÁQUINA SOLDA ARCO COM PISTOLA DE SOLDAGEM PARA STUD BOLT DE 5 MM A 22 MM - MANUTENÇÃO. AF_05/2023</v>
          </cell>
          <cell r="C2562" t="str">
            <v>H</v>
          </cell>
          <cell r="D2562">
            <v>0</v>
          </cell>
          <cell r="E2562" t="str">
            <v>Depreciação, Juros, Impostos e Seguros, Manutenção e Materiais na Operação dos Equipamentos</v>
          </cell>
          <cell r="F2562" t="str">
            <v>SINAPI Jun/26</v>
          </cell>
        </row>
        <row r="2563">
          <cell r="A2563">
            <v>102867</v>
          </cell>
          <cell r="B2563" t="str">
            <v>MÁQUINA SOLDA ARCO COM PISTOLA DE SOLDAGEM PARA STUD BOLT DE 5 MM A 22 MM - MATERIAIS NA OPERAÇÃO. AF_05/2023</v>
          </cell>
          <cell r="C2563" t="str">
            <v>H</v>
          </cell>
          <cell r="D2563">
            <v>0.57999999999999996</v>
          </cell>
          <cell r="E2563" t="str">
            <v>Depreciação, Juros, Impostos e Seguros, Manutenção e Materiais na Operação dos Equipamentos</v>
          </cell>
          <cell r="F2563" t="str">
            <v>SINAPI Jun/26</v>
          </cell>
        </row>
        <row r="2564">
          <cell r="A2564">
            <v>106321</v>
          </cell>
          <cell r="B2564" t="str">
            <v>PENEIRA ROTATIVA COM MOTOR ELÉTRICO MONOFÁSICO DE *0,5 A 1,0* CV, CILINDRO COM DIÂMETRO DE *0,48 A 0,85* M E COMPRIMENTO DE *1,0 A 1,65* M - DEPRECIAÇÃO. AF_11/2025</v>
          </cell>
          <cell r="C2564" t="str">
            <v>H</v>
          </cell>
          <cell r="D2564">
            <v>0</v>
          </cell>
          <cell r="E2564" t="str">
            <v>Depreciação, Juros, Impostos e Seguros, Manutenção e Materiais na Operação dos Equipamentos</v>
          </cell>
          <cell r="F2564" t="str">
            <v>SINAPI Jun/26</v>
          </cell>
        </row>
        <row r="2565">
          <cell r="A2565">
            <v>106322</v>
          </cell>
          <cell r="B2565" t="str">
            <v>PENEIRA ROTATIVA COM MOTOR ELÉTRICO MONOFÁSICO DE *0,5 A 1,0* CV, CILINDRO COM DIÂMETRO DE *0,48 A 0,85* M E COMPRIMENTO DE *1,0 A 1,65* M - JUROS. AF_11/2025</v>
          </cell>
          <cell r="C2565" t="str">
            <v>H</v>
          </cell>
          <cell r="D2565">
            <v>0</v>
          </cell>
          <cell r="E2565" t="str">
            <v>Depreciação, Juros, Impostos e Seguros, Manutenção e Materiais na Operação dos Equipamentos</v>
          </cell>
          <cell r="F2565" t="str">
            <v>SINAPI Jun/26</v>
          </cell>
        </row>
        <row r="2566">
          <cell r="A2566">
            <v>106323</v>
          </cell>
          <cell r="B2566" t="str">
            <v>PENEIRA ROTATIVA COM MOTOR ELÉTRICO MONOFÁSICO DE *0,5 A 1,0* CV, CILINDRO COM DIÂMETRO DE *0,48 A 0,85* M E COMPRIMENTO DE *1,0 A 1,65* M - MANUTENÇÃO. AF_11/2025</v>
          </cell>
          <cell r="C2566" t="str">
            <v>H</v>
          </cell>
          <cell r="D2566">
            <v>0</v>
          </cell>
          <cell r="E2566" t="str">
            <v>Depreciação, Juros, Impostos e Seguros, Manutenção e Materiais na Operação dos Equipamentos</v>
          </cell>
          <cell r="F2566" t="str">
            <v>SINAPI Jun/26</v>
          </cell>
        </row>
        <row r="2567">
          <cell r="A2567">
            <v>106324</v>
          </cell>
          <cell r="B2567" t="str">
            <v>PENEIRA ROTATIVA COM MOTOR ELÉTRICO MONOFÁSICO DE *0,5 A 1,0* CV, CILINDRO COM DIÂMETRO DE *0,48 A 0,85* M E COMPRIMENTO DE *1,0 A 1,65* M - MATERIAIS NA OPERAÇÃO. AF_11/2025</v>
          </cell>
          <cell r="C2567" t="str">
            <v>H</v>
          </cell>
          <cell r="D2567">
            <v>0.54</v>
          </cell>
          <cell r="E2567" t="str">
            <v>Depreciação, Juros, Impostos e Seguros, Manutenção e Materiais na Operação dos Equipamentos</v>
          </cell>
          <cell r="F2567" t="str">
            <v>SINAPI Jun/26</v>
          </cell>
        </row>
        <row r="2568">
          <cell r="A2568">
            <v>92108</v>
          </cell>
          <cell r="B2568" t="str">
            <v>PENEIRA ROTATIVA COM MOTOR ELÉTRICO TRIFÁSICO DE 2 CV, CILINDRO DE 1 M X 0,60 M, COM FUROS DE 3,17 MM - DEPRECIAÇÃO. AF_05/2023</v>
          </cell>
          <cell r="C2568" t="str">
            <v>H</v>
          </cell>
          <cell r="D2568">
            <v>0.98</v>
          </cell>
          <cell r="E2568" t="str">
            <v>Depreciação, Juros, Impostos e Seguros, Manutenção e Materiais na Operação dos Equipamentos</v>
          </cell>
          <cell r="F2568" t="str">
            <v>SINAPI Jun/26</v>
          </cell>
        </row>
        <row r="2569">
          <cell r="A2569">
            <v>92109</v>
          </cell>
          <cell r="B2569" t="str">
            <v>PENEIRA ROTATIVA COM MOTOR ELÉTRICO TRIFÁSICO DE 2 CV, CILINDRO DE 1 M X 0,60 M, COM FUROS DE 3,17 MM - JUROS. AF_05/2023</v>
          </cell>
          <cell r="C2569" t="str">
            <v>H</v>
          </cell>
          <cell r="D2569">
            <v>0.22</v>
          </cell>
          <cell r="E2569" t="str">
            <v>Depreciação, Juros, Impostos e Seguros, Manutenção e Materiais na Operação dos Equipamentos</v>
          </cell>
          <cell r="F2569" t="str">
            <v>SINAPI Jun/26</v>
          </cell>
        </row>
        <row r="2570">
          <cell r="A2570">
            <v>92110</v>
          </cell>
          <cell r="B2570" t="str">
            <v>PENEIRA ROTATIVA COM MOTOR ELÉTRICO TRIFÁSICO DE 2 CV, CILINDRO DE 1 M X 0,60 M, COM FUROS DE 3,17 MM - MANUTENÇÃO. AF_05/2023</v>
          </cell>
          <cell r="C2570" t="str">
            <v>H</v>
          </cell>
          <cell r="D2570">
            <v>1.22</v>
          </cell>
          <cell r="E2570" t="str">
            <v>Depreciação, Juros, Impostos e Seguros, Manutenção e Materiais na Operação dos Equipamentos</v>
          </cell>
          <cell r="F2570" t="str">
            <v>SINAPI Jun/26</v>
          </cell>
        </row>
        <row r="2571">
          <cell r="A2571">
            <v>92111</v>
          </cell>
          <cell r="B2571" t="str">
            <v>PENEIRA ROTATIVA COM MOTOR ELÉTRICO TRIFÁSICO DE 2 CV, CILINDRO DE 1 M X 0,60 M, COM FUROS DE 3,17 MM - MATERIAIS NA OPERAÇÃO. AF_05/2023</v>
          </cell>
          <cell r="C2571" t="str">
            <v>H</v>
          </cell>
          <cell r="D2571">
            <v>1.07</v>
          </cell>
          <cell r="E2571" t="str">
            <v>Depreciação, Juros, Impostos e Seguros, Manutenção e Materiais na Operação dos Equipamentos</v>
          </cell>
          <cell r="F2571" t="str">
            <v>SINAPI Jun/26</v>
          </cell>
        </row>
        <row r="2572">
          <cell r="A2572">
            <v>90670</v>
          </cell>
          <cell r="B2572" t="str">
            <v>PERFURATRIZ COM TORRE METÁLICA PARA EXECUÇÃO DE ESTACA HÉLICE CONTÍNUA, PROFUNDIDADE MÁXIMA DE 30 M, DIÂMETRO MÁXIMO DE 800 MM, POTÊNCIA INSTALADA DE 268 HP, MESA ROTATIVA COM TORQUE MÁXIMO DE 170 KNM - DEPRECIAÇÃO. AF_06/2015</v>
          </cell>
          <cell r="C2572" t="str">
            <v>H</v>
          </cell>
          <cell r="D2572">
            <v>244.89</v>
          </cell>
          <cell r="E2572" t="str">
            <v>Depreciação, Juros, Impostos e Seguros, Manutenção e Materiais na Operação dos Equipamentos</v>
          </cell>
          <cell r="F2572" t="str">
            <v>SINAPI Jun/26</v>
          </cell>
        </row>
        <row r="2573">
          <cell r="A2573">
            <v>90671</v>
          </cell>
          <cell r="B2573" t="str">
            <v>PERFURATRIZ COM TORRE METÁLICA PARA EXECUÇÃO DE ESTACA HÉLICE CONTÍNUA, PROFUNDIDADE MÁXIMA DE 30 M, DIÂMETRO MÁXIMO DE 800 MM, POTÊNCIA INSTALADA DE 268 HP, MESA ROTATIVA COM TORQUE MÁXIMO DE 170 KNM - JUROS. AF_06/2015</v>
          </cell>
          <cell r="C2573" t="str">
            <v>H</v>
          </cell>
          <cell r="D2573">
            <v>65.7</v>
          </cell>
          <cell r="E2573" t="str">
            <v>Depreciação, Juros, Impostos e Seguros, Manutenção e Materiais na Operação dos Equipamentos</v>
          </cell>
          <cell r="F2573" t="str">
            <v>SINAPI Jun/26</v>
          </cell>
        </row>
        <row r="2574">
          <cell r="A2574">
            <v>90672</v>
          </cell>
          <cell r="B2574" t="str">
            <v>PERFURATRIZ COM TORRE METÁLICA PARA EXECUÇÃO DE ESTACA HÉLICE CONTÍNUA, PROFUNDIDADE MÁXIMA DE 30 M, DIÂMETRO MÁXIMO DE 800 MM, POTÊNCIA INSTALADA DE 268 HP, MESA ROTATIVA COM TORQUE MÁXIMO DE 170 KNM - MANUTENÇÃO. AF_06/2015</v>
          </cell>
          <cell r="C2574" t="str">
            <v>H</v>
          </cell>
          <cell r="D2574">
            <v>306.45</v>
          </cell>
          <cell r="E2574" t="str">
            <v>Depreciação, Juros, Impostos e Seguros, Manutenção e Materiais na Operação dos Equipamentos</v>
          </cell>
          <cell r="F2574" t="str">
            <v>SINAPI Jun/26</v>
          </cell>
        </row>
        <row r="2575">
          <cell r="A2575">
            <v>90673</v>
          </cell>
          <cell r="B2575" t="str">
            <v>PERFURATRIZ COM TORRE METÁLICA PARA EXECUÇÃO DE ESTACA HÉLICE CONTÍNUA, PROFUNDIDADE MÁXIMA DE 30 M, DIÂMETRO MÁXIMO DE 800 MM, POTÊNCIA INSTALADA DE 268 HP, MESA ROTATIVA COM TORQUE MÁXIMO DE 170 KNM - MATERIAIS NA OPERAÇÃO. AF_06/2015</v>
          </cell>
          <cell r="C2575" t="str">
            <v>H</v>
          </cell>
          <cell r="D2575">
            <v>135.72999999999999</v>
          </cell>
          <cell r="E2575" t="str">
            <v>Depreciação, Juros, Impostos e Seguros, Manutenção e Materiais na Operação dos Equipamentos</v>
          </cell>
          <cell r="F2575" t="str">
            <v>SINAPI Jun/26</v>
          </cell>
        </row>
        <row r="2576">
          <cell r="A2576">
            <v>93220</v>
          </cell>
          <cell r="B2576" t="str">
            <v>PERFURATRIZ COM TORRE METÁLICA PARA EXECUÇÃO DE ESTACA HÉLICE CONTÍNUA, PROFUNDIDADE MÁXIMA DE 32 M, DIÂMETRO MÁXIMO DE 1000 MM, POTÊNCIA INSTALADA DE 350 HP, MESA ROTATIVA COM TORQUE MÁXIMO DE 263 KNM - DEPRECIAÇÃO. AF_01/2016</v>
          </cell>
          <cell r="C2576" t="str">
            <v>H</v>
          </cell>
          <cell r="D2576">
            <v>375.5</v>
          </cell>
          <cell r="E2576" t="str">
            <v>Depreciação, Juros, Impostos e Seguros, Manutenção e Materiais na Operação dos Equipamentos</v>
          </cell>
          <cell r="F2576" t="str">
            <v>SINAPI Jun/26</v>
          </cell>
        </row>
        <row r="2577">
          <cell r="A2577">
            <v>93221</v>
          </cell>
          <cell r="B2577" t="str">
            <v>PERFURATRIZ COM TORRE METÁLICA PARA EXECUÇÃO DE ESTACA HÉLICE CONTÍNUA, PROFUNDIDADE MÁXIMA DE 32 M, DIÂMETRO MÁXIMO DE 1000 MM, POTÊNCIA INSTALADA DE 350 HP, MESA ROTATIVA COM TORQUE MÁXIMO DE 263 KNM - JUROS. AF_01/2016</v>
          </cell>
          <cell r="C2577" t="str">
            <v>H</v>
          </cell>
          <cell r="D2577">
            <v>100.74</v>
          </cell>
          <cell r="E2577" t="str">
            <v>Depreciação, Juros, Impostos e Seguros, Manutenção e Materiais na Operação dos Equipamentos</v>
          </cell>
          <cell r="F2577" t="str">
            <v>SINAPI Jun/26</v>
          </cell>
        </row>
        <row r="2578">
          <cell r="A2578">
            <v>93222</v>
          </cell>
          <cell r="B2578" t="str">
            <v>PERFURATRIZ COM TORRE METÁLICA PARA EXECUÇÃO DE ESTACA HÉLICE CONTÍNUA, PROFUNDIDADE MÁXIMA DE 32 M, DIÂMETRO MÁXIMO DE 1000 MM, POTÊNCIA INSTALADA DE 350 HP, MESA ROTATIVA COM TORQUE MÁXIMO DE 263 KNM - MANUTENÇÃO. AF_01/2016</v>
          </cell>
          <cell r="C2578" t="str">
            <v>H</v>
          </cell>
          <cell r="D2578">
            <v>469.9</v>
          </cell>
          <cell r="E2578" t="str">
            <v>Depreciação, Juros, Impostos e Seguros, Manutenção e Materiais na Operação dos Equipamentos</v>
          </cell>
          <cell r="F2578" t="str">
            <v>SINAPI Jun/26</v>
          </cell>
        </row>
        <row r="2579">
          <cell r="A2579">
            <v>93223</v>
          </cell>
          <cell r="B2579" t="str">
            <v>PERFURATRIZ COM TORRE METÁLICA PARA EXECUÇÃO DE ESTACA HÉLICE CONTÍNUA, PROFUNDIDADE MÁXIMA DE 32 M, DIÂMETRO MÁXIMO DE 1000 MM, POTÊNCIA INSTALADA DE 350 HP, MESA ROTATIVA COM TORQUE MÁXIMO DE 263 KNM - MATERIAIS NA OPERAÇÃO. AF_01/2016</v>
          </cell>
          <cell r="C2579" t="str">
            <v>H</v>
          </cell>
          <cell r="D2579">
            <v>177.28</v>
          </cell>
          <cell r="E2579" t="str">
            <v>Depreciação, Juros, Impostos e Seguros, Manutenção e Materiais na Operação dos Equipamentos</v>
          </cell>
          <cell r="F2579" t="str">
            <v>SINAPI Jun/26</v>
          </cell>
        </row>
        <row r="2580">
          <cell r="A2580">
            <v>104691</v>
          </cell>
          <cell r="B2580" t="str">
            <v>PERFURATRIZ DE COROA DIAMANTADA PARA CONCRETO, DIÂMETRO ATÉ 250 MM, MOTOR ELÉTRICO 220 V, POTÊNCIA 2.500 W - DEPRECIAÇÃO. AF_05/2023</v>
          </cell>
          <cell r="C2580" t="str">
            <v>H</v>
          </cell>
          <cell r="D2580">
            <v>0.97</v>
          </cell>
          <cell r="E2580" t="str">
            <v>Depreciação, Juros, Impostos e Seguros, Manutenção e Materiais na Operação dos Equipamentos</v>
          </cell>
          <cell r="F2580" t="str">
            <v>SINAPI Jun/26</v>
          </cell>
        </row>
        <row r="2581">
          <cell r="A2581">
            <v>104692</v>
          </cell>
          <cell r="B2581" t="str">
            <v>PERFURATRIZ DE COROA DIAMANTADA PARA CONCRETO, DIÂMETRO ATÉ 250 MM, MOTOR ELÉTRICO 220 V, POTÊNCIA 2.500 W - JUROS. AF_05/2023</v>
          </cell>
          <cell r="C2581" t="str">
            <v>H</v>
          </cell>
          <cell r="D2581">
            <v>0.22</v>
          </cell>
          <cell r="E2581" t="str">
            <v>Depreciação, Juros, Impostos e Seguros, Manutenção e Materiais na Operação dos Equipamentos</v>
          </cell>
          <cell r="F2581" t="str">
            <v>SINAPI Jun/26</v>
          </cell>
        </row>
        <row r="2582">
          <cell r="A2582">
            <v>104693</v>
          </cell>
          <cell r="B2582" t="str">
            <v>PERFURATRIZ DE COROA DIAMANTADA PARA CONCRETO, DIÂMETRO ATÉ 250 MM, MOTOR ELÉTRICO 220 V, POTÊNCIA 2.500 W - MANUTENÇÃO. AF_05/2023</v>
          </cell>
          <cell r="C2582" t="str">
            <v>H</v>
          </cell>
          <cell r="D2582">
            <v>1.22</v>
          </cell>
          <cell r="E2582" t="str">
            <v>Depreciação, Juros, Impostos e Seguros, Manutenção e Materiais na Operação dos Equipamentos</v>
          </cell>
          <cell r="F2582" t="str">
            <v>SINAPI Jun/26</v>
          </cell>
        </row>
        <row r="2583">
          <cell r="A2583">
            <v>104694</v>
          </cell>
          <cell r="B2583" t="str">
            <v>PERFURATRIZ DE COROA DIAMANTADA PARA CONCRETO, DIÂMETRO ATÉ 250 MM, MOTOR ELÉTRICO 220 V, POTÊNCIA 2.500 W - MATERIAIS NA OPERAÇÃO. AF_05/2023</v>
          </cell>
          <cell r="C2583" t="str">
            <v>H</v>
          </cell>
          <cell r="D2583">
            <v>1.83</v>
          </cell>
          <cell r="E2583" t="str">
            <v>Depreciação, Juros, Impostos e Seguros, Manutenção e Materiais na Operação dos Equipamentos</v>
          </cell>
          <cell r="F2583" t="str">
            <v>SINAPI Jun/26</v>
          </cell>
        </row>
        <row r="2584">
          <cell r="A2584">
            <v>90676</v>
          </cell>
          <cell r="B2584" t="str">
            <v>PERFURATRIZ HIDRÁULICA SOBRE CAMINHÃO COM TRADO CURTO ACOPLADO, PROFUNDIDADE MÁXIMA DE 20 M, DIÂMETRO MÁXIMO DE 1500 MM, POTÊNCIA INSTALADA DE 137 HP, MESA ROTATIVA COM TORQUE MÁXIMO DE 30 KNM - DEPRECIAÇÃO. AF_06/2015</v>
          </cell>
          <cell r="C2584" t="str">
            <v>H</v>
          </cell>
          <cell r="D2584">
            <v>100.64</v>
          </cell>
          <cell r="E2584" t="str">
            <v>Depreciação, Juros, Impostos e Seguros, Manutenção e Materiais na Operação dos Equipamentos</v>
          </cell>
          <cell r="F2584" t="str">
            <v>SINAPI Jun/26</v>
          </cell>
        </row>
        <row r="2585">
          <cell r="A2585">
            <v>91021</v>
          </cell>
          <cell r="B2585" t="str">
            <v>PERFURATRIZ HIDRÁULICA SOBRE CAMINHÃO COM TRADO CURTO ACOPLADO, PROFUNDIDADE MÁXIMA DE 20 M, DIÂMETRO MÁXIMO DE 1500 MM, POTÊNCIA INSTALADA DE 137 HP, MESA ROTATIVA COM TORQUE MÁXIMO DE 30 KNM - IMPOSTOS E SEGUROS. AF_06/2015</v>
          </cell>
          <cell r="C2585" t="str">
            <v>H</v>
          </cell>
          <cell r="D2585">
            <v>12.35</v>
          </cell>
          <cell r="E2585" t="str">
            <v>Depreciação, Juros, Impostos e Seguros, Manutenção e Materiais na Operação dos Equipamentos</v>
          </cell>
          <cell r="F2585" t="str">
            <v>SINAPI Jun/26</v>
          </cell>
        </row>
        <row r="2586">
          <cell r="A2586">
            <v>90677</v>
          </cell>
          <cell r="B2586" t="str">
            <v>PERFURATRIZ HIDRÁULICA SOBRE CAMINHÃO COM TRADO CURTO ACOPLADO, PROFUNDIDADE MÁXIMA DE 20 M, DIÂMETRO MÁXIMO DE 1500 MM, POTÊNCIA INSTALADA DE 137 HP, MESA ROTATIVA COM TORQUE MÁXIMO DE 30 KNM - JUROS. AF_06/2015</v>
          </cell>
          <cell r="C2586" t="str">
            <v>H</v>
          </cell>
          <cell r="D2586">
            <v>30.47</v>
          </cell>
          <cell r="E2586" t="str">
            <v>Depreciação, Juros, Impostos e Seguros, Manutenção e Materiais na Operação dos Equipamentos</v>
          </cell>
          <cell r="F2586" t="str">
            <v>SINAPI Jun/26</v>
          </cell>
        </row>
        <row r="2587">
          <cell r="A2587">
            <v>90678</v>
          </cell>
          <cell r="B2587" t="str">
            <v>PERFURATRIZ HIDRÁULICA SOBRE CAMINHÃO COM TRADO CURTO ACOPLADO, PROFUNDIDADE MÁXIMA DE 20 M, DIÂMETRO MÁXIMO DE 1500 MM, POTÊNCIA INSTALADA DE 137 HP, MESA ROTATIVA COM TORQUE MÁXIMO DE 30 KNM - MANUTENÇÃO. AF_06/2015</v>
          </cell>
          <cell r="C2587" t="str">
            <v>H</v>
          </cell>
          <cell r="D2587">
            <v>141.07</v>
          </cell>
          <cell r="E2587" t="str">
            <v>Depreciação, Juros, Impostos e Seguros, Manutenção e Materiais na Operação dos Equipamentos</v>
          </cell>
          <cell r="F2587" t="str">
            <v>SINAPI Jun/26</v>
          </cell>
        </row>
        <row r="2588">
          <cell r="A2588">
            <v>90679</v>
          </cell>
          <cell r="B2588" t="str">
            <v>PERFURATRIZ HIDRÁULICA SOBRE CAMINHÃO COM TRADO CURTO ACOPLADO, PROFUNDIDADE MÁXIMA DE 20 M, DIÂMETRO MÁXIMO DE 1500 MM, POTÊNCIA INSTALADA DE 137 HP, MESA ROTATIVA COM TORQUE MÁXIMO DE 30 KNM - MATERIAIS NA OPERAÇÃO. AF_06/2015</v>
          </cell>
          <cell r="C2588" t="str">
            <v>H</v>
          </cell>
          <cell r="D2588">
            <v>104.09</v>
          </cell>
          <cell r="E2588" t="str">
            <v>Depreciação, Juros, Impostos e Seguros, Manutenção e Materiais na Operação dos Equipamentos</v>
          </cell>
          <cell r="F2588" t="str">
            <v>SINAPI Jun/26</v>
          </cell>
        </row>
        <row r="2589">
          <cell r="A2589">
            <v>102870</v>
          </cell>
          <cell r="B2589" t="str">
            <v>PERFURATRIZ HIDRÁULICA SOBRE ESTEIRA, TORQUE MÁXIMO 161 KNM, PROFUNDIDADE MÁXIMA 54 M, DIÂMETRO MÁXIMO 1500 MM, POTÊNCIA MOTOR 268 HP - DEPRECIAÇÃO. AF_04/2019</v>
          </cell>
          <cell r="C2589" t="str">
            <v>H</v>
          </cell>
          <cell r="D2589">
            <v>357.14</v>
          </cell>
          <cell r="E2589" t="str">
            <v>Depreciação, Juros, Impostos e Seguros, Manutenção e Materiais na Operação dos Equipamentos</v>
          </cell>
          <cell r="F2589" t="str">
            <v>SINAPI Jun/26</v>
          </cell>
        </row>
        <row r="2590">
          <cell r="A2590">
            <v>102871</v>
          </cell>
          <cell r="B2590" t="str">
            <v>PERFURATRIZ HIDRÁULICA SOBRE ESTEIRA, TORQUE MÁXIMO 161 KNM, PROFUNDIDADE MÁXIMA 54 M, DIÂMETRO MÁXIMO 1500 MM, POTÊNCIA MOTOR 268 HP - JUROS. AF_04/2019</v>
          </cell>
          <cell r="C2590" t="str">
            <v>H</v>
          </cell>
          <cell r="D2590">
            <v>96.48</v>
          </cell>
          <cell r="E2590" t="str">
            <v>Depreciação, Juros, Impostos e Seguros, Manutenção e Materiais na Operação dos Equipamentos</v>
          </cell>
          <cell r="F2590" t="str">
            <v>SINAPI Jun/26</v>
          </cell>
        </row>
        <row r="2591">
          <cell r="A2591">
            <v>102872</v>
          </cell>
          <cell r="B2591" t="str">
            <v>PERFURATRIZ HIDRÁULICA SOBRE ESTEIRA, TORQUE MÁXIMO 161 KNM, PROFUNDIDADE MÁXIMA 54 M, DIÂMETRO MÁXIMO 1500 MM, POTÊNCIA MOTOR 268 HP - MANUTENÇÃO. AF_04/2019</v>
          </cell>
          <cell r="C2591" t="str">
            <v>H</v>
          </cell>
          <cell r="D2591">
            <v>446.93</v>
          </cell>
          <cell r="E2591" t="str">
            <v>Depreciação, Juros, Impostos e Seguros, Manutenção e Materiais na Operação dos Equipamentos</v>
          </cell>
          <cell r="F2591" t="str">
            <v>SINAPI Jun/26</v>
          </cell>
        </row>
        <row r="2592">
          <cell r="A2592">
            <v>102873</v>
          </cell>
          <cell r="B2592" t="str">
            <v>PERFURATRIZ HIDRÁULICA SOBRE ESTEIRA, TORQUE MÁXIMO 161 KNM, PROFUNDIDADE MÁXIMA 54 M, DIÂMETRO MÁXIMO 1500 MM, POTÊNCIA MOTOR 268 HP - MATERIAIS NA OPERAÇÃO. AF_04/2019</v>
          </cell>
          <cell r="C2592" t="str">
            <v>H</v>
          </cell>
          <cell r="D2592">
            <v>135.72999999999999</v>
          </cell>
          <cell r="E2592" t="str">
            <v>Depreciação, Juros, Impostos e Seguros, Manutenção e Materiais na Operação dos Equipamentos</v>
          </cell>
          <cell r="F2592" t="str">
            <v>SINAPI Jun/26</v>
          </cell>
        </row>
        <row r="2593">
          <cell r="A2593">
            <v>102960</v>
          </cell>
          <cell r="B2593" t="str">
            <v>PERFURATRIZ HIDRÁULICA SOBRE ESTEIRA, TORQUE MÁXIMO 98 KNM, PROFUNDIDADE MÁXIMA 25 M, DIÂMETRO MÁXIMO 115 MM, POTÊNCIA MOTOR 190 HP - DEPRECIAÇÃO. AF_02/2021</v>
          </cell>
          <cell r="C2593" t="str">
            <v>H</v>
          </cell>
          <cell r="D2593">
            <v>173.32</v>
          </cell>
          <cell r="E2593" t="str">
            <v>Depreciação, Juros, Impostos e Seguros, Manutenção e Materiais na Operação dos Equipamentos</v>
          </cell>
          <cell r="F2593" t="str">
            <v>SINAPI Jun/26</v>
          </cell>
        </row>
        <row r="2594">
          <cell r="A2594">
            <v>102961</v>
          </cell>
          <cell r="B2594" t="str">
            <v>PERFURATRIZ HIDRÁULICA SOBRE ESTEIRA, TORQUE MÁXIMO 98 KNM, PROFUNDIDADE MÁXIMA 25 M, DIÂMETRO MÁXIMO 115 MM, POTÊNCIA MOTOR 190 HP - JUROS. AF_02/2021</v>
          </cell>
          <cell r="C2594" t="str">
            <v>H</v>
          </cell>
          <cell r="D2594">
            <v>46.82</v>
          </cell>
          <cell r="E2594" t="str">
            <v>Depreciação, Juros, Impostos e Seguros, Manutenção e Materiais na Operação dos Equipamentos</v>
          </cell>
          <cell r="F2594" t="str">
            <v>SINAPI Jun/26</v>
          </cell>
        </row>
        <row r="2595">
          <cell r="A2595">
            <v>102962</v>
          </cell>
          <cell r="B2595" t="str">
            <v>PERFURATRIZ HIDRÁULICA SOBRE ESTEIRA, TORQUE MÁXIMO 98 KNM, PROFUNDIDADE MÁXIMA 25 M, DIÂMETRO MÁXIMO 115 MM, POTÊNCIA MOTOR 190 HP - MANUTENÇÃO. AF_02/2021</v>
          </cell>
          <cell r="C2595" t="str">
            <v>H</v>
          </cell>
          <cell r="D2595">
            <v>162.59</v>
          </cell>
          <cell r="E2595" t="str">
            <v>Depreciação, Juros, Impostos e Seguros, Manutenção e Materiais na Operação dos Equipamentos</v>
          </cell>
          <cell r="F2595" t="str">
            <v>SINAPI Jun/26</v>
          </cell>
        </row>
        <row r="2596">
          <cell r="A2596">
            <v>102963</v>
          </cell>
          <cell r="B2596" t="str">
            <v>PERFURATRIZ HIDRÁULICA SOBRE ESTEIRA, TORQUE MÁXIMO 98 KNM, PROFUNDIDADE MÁXIMA 25 M, DIÂMETRO MÁXIMO 115 MM, POTÊNCIA MOTOR 190 HP - MATERIAIS NA OPERAÇÃO. AF_02/2021</v>
          </cell>
          <cell r="C2596" t="str">
            <v>H</v>
          </cell>
          <cell r="D2596">
            <v>96.21</v>
          </cell>
          <cell r="E2596" t="str">
            <v>Depreciação, Juros, Impostos e Seguros, Manutenção e Materiais na Operação dos Equipamentos</v>
          </cell>
          <cell r="F2596" t="str">
            <v>SINAPI Jun/26</v>
          </cell>
        </row>
        <row r="2597">
          <cell r="A2597">
            <v>90621</v>
          </cell>
          <cell r="B2597" t="str">
            <v>PERFURATRIZ MANUAL, TORQUE MÁXIMO 83 N.M, POTÊNCIA 5 CV, COM DIÂMETRO MÁXIMO 4" - DEPRECIAÇÃO. AF_06/2015</v>
          </cell>
          <cell r="C2597" t="str">
            <v>H</v>
          </cell>
          <cell r="D2597">
            <v>2.5</v>
          </cell>
          <cell r="E2597" t="str">
            <v>Depreciação, Juros, Impostos e Seguros, Manutenção e Materiais na Operação dos Equipamentos</v>
          </cell>
          <cell r="F2597" t="str">
            <v>SINAPI Jun/26</v>
          </cell>
        </row>
        <row r="2598">
          <cell r="A2598">
            <v>90622</v>
          </cell>
          <cell r="B2598" t="str">
            <v>PERFURATRIZ MANUAL, TORQUE MÁXIMO 83 N.M, POTÊNCIA 5 CV, COM DIÂMETRO MÁXIMO 4" - JUROS. AF_06/2015</v>
          </cell>
          <cell r="C2598" t="str">
            <v>H</v>
          </cell>
          <cell r="D2598">
            <v>0.56999999999999995</v>
          </cell>
          <cell r="E2598" t="str">
            <v>Depreciação, Juros, Impostos e Seguros, Manutenção e Materiais na Operação dos Equipamentos</v>
          </cell>
          <cell r="F2598" t="str">
            <v>SINAPI Jun/26</v>
          </cell>
        </row>
        <row r="2599">
          <cell r="A2599">
            <v>90623</v>
          </cell>
          <cell r="B2599" t="str">
            <v>PERFURATRIZ MANUAL, TORQUE MÁXIMO 83 N.M, POTÊNCIA 5 CV, COM DIÂMETRO MÁXIMO 4" - MANUTENÇÃO. AF_06/2015</v>
          </cell>
          <cell r="C2599" t="str">
            <v>H</v>
          </cell>
          <cell r="D2599">
            <v>3.12</v>
          </cell>
          <cell r="E2599" t="str">
            <v>Depreciação, Juros, Impostos e Seguros, Manutenção e Materiais na Operação dos Equipamentos</v>
          </cell>
          <cell r="F2599" t="str">
            <v>SINAPI Jun/26</v>
          </cell>
        </row>
        <row r="2600">
          <cell r="A2600">
            <v>90624</v>
          </cell>
          <cell r="B2600" t="str">
            <v>PERFURATRIZ MANUAL, TORQUE MÁXIMO 83 N.M, POTÊNCIA 5 CV, COM DIÂMETRO MÁXIMO 4" - MATERIAIS NA OPERAÇÃO. AF_06/2015</v>
          </cell>
          <cell r="C2600" t="str">
            <v>H</v>
          </cell>
          <cell r="D2600">
            <v>2.69</v>
          </cell>
          <cell r="E2600" t="str">
            <v>Depreciação, Juros, Impostos e Seguros, Manutenção e Materiais na Operação dos Equipamentos</v>
          </cell>
          <cell r="F2600" t="str">
            <v>SINAPI Jun/26</v>
          </cell>
        </row>
        <row r="2601">
          <cell r="A2601">
            <v>102876</v>
          </cell>
          <cell r="B2601" t="str">
            <v>PERFURATRIZ PARA EXECUÇÃO DE ESTACAS SECANTES, TIPO HÉLICE CONTÍNUA COM CABEÇOTE DUPLO E TUBO METÁLICO - DEPRECIAÇÃO. AF_04/2019</v>
          </cell>
          <cell r="C2601" t="str">
            <v>H</v>
          </cell>
          <cell r="D2601">
            <v>496.31</v>
          </cell>
          <cell r="E2601" t="str">
            <v>Depreciação, Juros, Impostos e Seguros, Manutenção e Materiais na Operação dos Equipamentos</v>
          </cell>
          <cell r="F2601" t="str">
            <v>SINAPI Jun/26</v>
          </cell>
        </row>
        <row r="2602">
          <cell r="A2602">
            <v>102877</v>
          </cell>
          <cell r="B2602" t="str">
            <v>PERFURATRIZ PARA EXECUÇÃO DE ESTACAS SECANTES, TIPO HÉLICE CONTÍNUA COM CABEÇOTE DUPLO E TUBO METÁLICO - JUROS. AF_04/2019</v>
          </cell>
          <cell r="C2602" t="str">
            <v>H</v>
          </cell>
          <cell r="D2602">
            <v>134.08000000000001</v>
          </cell>
          <cell r="E2602" t="str">
            <v>Depreciação, Juros, Impostos e Seguros, Manutenção e Materiais na Operação dos Equipamentos</v>
          </cell>
          <cell r="F2602" t="str">
            <v>SINAPI Jun/26</v>
          </cell>
        </row>
        <row r="2603">
          <cell r="A2603">
            <v>102878</v>
          </cell>
          <cell r="B2603" t="str">
            <v>PERFURATRIZ PARA EXECUÇÃO DE ESTACAS SECANTES, TIPO HÉLICE CONTÍNUA COM CABEÇOTE DUPLO E TUBO METÁLICO - MANUTENÇÃO. AF_04/2019</v>
          </cell>
          <cell r="C2603" t="str">
            <v>H</v>
          </cell>
          <cell r="D2603">
            <v>621.09</v>
          </cell>
          <cell r="E2603" t="str">
            <v>Depreciação, Juros, Impostos e Seguros, Manutenção e Materiais na Operação dos Equipamentos</v>
          </cell>
          <cell r="F2603" t="str">
            <v>SINAPI Jun/26</v>
          </cell>
        </row>
        <row r="2604">
          <cell r="A2604">
            <v>102879</v>
          </cell>
          <cell r="B2604" t="str">
            <v>PERFURATRIZ PARA EXECUÇÃO DE ESTACAS SECANTES, TIPO HÉLICE CONTÍNUA COM CABEÇOTE DUPLO E TUBO METÁLICO - MATERIAIS NA OPERAÇÃO. AF_04/2019</v>
          </cell>
          <cell r="C2604" t="str">
            <v>H</v>
          </cell>
          <cell r="D2604">
            <v>203.7</v>
          </cell>
          <cell r="E2604" t="str">
            <v>Depreciação, Juros, Impostos e Seguros, Manutenção e Materiais na Operação dos Equipamentos</v>
          </cell>
          <cell r="F2604" t="str">
            <v>SINAPI Jun/26</v>
          </cell>
        </row>
        <row r="2605">
          <cell r="A2605">
            <v>103220</v>
          </cell>
          <cell r="B2605" t="str">
            <v>PERFURATRIZ PARA FURO DIRECIONAL HORIZONTAL (HDD) COM CAPACIDADE ATÉ 89 KN, POTÊNCIA 24,8 HP A 80 HP (INCLUSO FERRAMENTAS E LOCALIZADOR) - DEPRECIAÇÃO. AF_05/2023</v>
          </cell>
          <cell r="C2605" t="str">
            <v>H</v>
          </cell>
          <cell r="D2605">
            <v>151.78</v>
          </cell>
          <cell r="E2605" t="str">
            <v>Depreciação, Juros, Impostos e Seguros, Manutenção e Materiais na Operação dos Equipamentos</v>
          </cell>
          <cell r="F2605" t="str">
            <v>SINAPI Jun/26</v>
          </cell>
        </row>
        <row r="2606">
          <cell r="A2606">
            <v>103221</v>
          </cell>
          <cell r="B2606" t="str">
            <v>PERFURATRIZ PARA FURO DIRECIONAL HORIZONTAL (HDD) COM CAPACIDADE ATÉ 89 KN, POTÊNCIA 24,8 HP A 80 HP (INCLUSO FERRAMENTAS E LOCALIZADOR) - JUROS. AF_05/2023</v>
          </cell>
          <cell r="C2606" t="str">
            <v>H</v>
          </cell>
          <cell r="D2606">
            <v>41</v>
          </cell>
          <cell r="E2606" t="str">
            <v>Depreciação, Juros, Impostos e Seguros, Manutenção e Materiais na Operação dos Equipamentos</v>
          </cell>
          <cell r="F2606" t="str">
            <v>SINAPI Jun/26</v>
          </cell>
        </row>
        <row r="2607">
          <cell r="A2607">
            <v>103222</v>
          </cell>
          <cell r="B2607" t="str">
            <v>PERFURATRIZ PARA FURO DIRECIONAL HORIZONTAL (HDD) COM CAPACIDADE ATÉ 89 KN, POTÊNCIA 24,8 HP A 80 HP (INCLUSO FERRAMENTAS E LOCALIZADOR) - MANUTENÇÃO. AF_05/2023</v>
          </cell>
          <cell r="C2607" t="str">
            <v>H</v>
          </cell>
          <cell r="D2607">
            <v>189.94</v>
          </cell>
          <cell r="E2607" t="str">
            <v>Depreciação, Juros, Impostos e Seguros, Manutenção e Materiais na Operação dos Equipamentos</v>
          </cell>
          <cell r="F2607" t="str">
            <v>SINAPI Jun/26</v>
          </cell>
        </row>
        <row r="2608">
          <cell r="A2608">
            <v>103223</v>
          </cell>
          <cell r="B2608" t="str">
            <v>PERFURATRIZ PARA FURO DIRECIONAL HORIZONTAL (HDD) COM CAPACIDADE ATÉ 89 KN, POTÊNCIA 24,8 HP A 80 HP (INCLUSO FERRAMENTAS E LOCALIZADOR) - MATERIAIS NA OPERAÇÃO. AF_05/2023</v>
          </cell>
          <cell r="C2608" t="str">
            <v>H</v>
          </cell>
          <cell r="D2608">
            <v>39.78</v>
          </cell>
          <cell r="E2608" t="str">
            <v>Depreciação, Juros, Impostos e Seguros, Manutenção e Materiais na Operação dos Equipamentos</v>
          </cell>
          <cell r="F2608" t="str">
            <v>SINAPI Jun/26</v>
          </cell>
        </row>
        <row r="2609">
          <cell r="A2609">
            <v>103232</v>
          </cell>
          <cell r="B2609" t="str">
            <v>PERFURATRIZ PARA FURO DIRECIONAL HORIZONTAL (HDD) COM CAPACIDADE DE 201 KN A 560 KN, POTÊNCIA 200 HP A 260 HP (INCLUSO FERRAMENTAS E LOCALIZADOR) - DEPRECIAÇÃO. AF_05/2023</v>
          </cell>
          <cell r="C2609" t="str">
            <v>H</v>
          </cell>
          <cell r="D2609">
            <v>476.2</v>
          </cell>
          <cell r="E2609" t="str">
            <v>Depreciação, Juros, Impostos e Seguros, Manutenção e Materiais na Operação dos Equipamentos</v>
          </cell>
          <cell r="F2609" t="str">
            <v>SINAPI Jun/26</v>
          </cell>
        </row>
        <row r="2610">
          <cell r="A2610">
            <v>103233</v>
          </cell>
          <cell r="B2610" t="str">
            <v>PERFURATRIZ PARA FURO DIRECIONAL HORIZONTAL (HDD) COM CAPACIDADE DE 201 KN A 560 KN, POTÊNCIA 200 HP A 260 HP (INCLUSO FERRAMENTAS E LOCALIZADOR) - JUROS. AF_05/2023</v>
          </cell>
          <cell r="C2610" t="str">
            <v>H</v>
          </cell>
          <cell r="D2610">
            <v>128.65</v>
          </cell>
          <cell r="E2610" t="str">
            <v>Depreciação, Juros, Impostos e Seguros, Manutenção e Materiais na Operação dos Equipamentos</v>
          </cell>
          <cell r="F2610" t="str">
            <v>SINAPI Jun/26</v>
          </cell>
        </row>
        <row r="2611">
          <cell r="A2611">
            <v>103234</v>
          </cell>
          <cell r="B2611" t="str">
            <v>PERFURATRIZ PARA FURO DIRECIONAL HORIZONTAL (HDD) COM CAPACIDADE DE 201 KN A 560 KN, POTÊNCIA 200 HP A 260 HP (INCLUSO FERRAMENTAS E LOCALIZADOR) - MANUTENÇÃO. AF_05/2023</v>
          </cell>
          <cell r="C2611" t="str">
            <v>H</v>
          </cell>
          <cell r="D2611">
            <v>625.4</v>
          </cell>
          <cell r="E2611" t="str">
            <v>Depreciação, Juros, Impostos e Seguros, Manutenção e Materiais na Operação dos Equipamentos</v>
          </cell>
          <cell r="F2611" t="str">
            <v>SINAPI Jun/26</v>
          </cell>
        </row>
        <row r="2612">
          <cell r="A2612">
            <v>103235</v>
          </cell>
          <cell r="B2612" t="str">
            <v>PERFURATRIZ PARA FURO DIRECIONAL HORIZONTAL (HDD) COM CAPACIDADE DE 201 KN A 560 KN, POTÊNCIA 200 HP A 260 HP (INCLUSO FERRAMENTAS E LOCALIZADOR) - MATERIAIS NA OPERAÇÃO. AF_05/2023</v>
          </cell>
          <cell r="C2612" t="str">
            <v>H</v>
          </cell>
          <cell r="D2612">
            <v>116.5</v>
          </cell>
          <cell r="E2612" t="str">
            <v>Depreciação, Juros, Impostos e Seguros, Manutenção e Materiais na Operação dos Equipamentos</v>
          </cell>
          <cell r="F2612" t="str">
            <v>SINAPI Jun/26</v>
          </cell>
        </row>
        <row r="2613">
          <cell r="A2613">
            <v>103228</v>
          </cell>
          <cell r="B2613" t="str">
            <v>PERFURATRIZ PARA FURO DIRECIONAL HORIZONTAL (HDD) COM CAPACIDADE DE 90 KN A 200 KN, POTÊNCIA 100 HP A 160 HP (INCLUSO FERRAMENTAS E LOCALIZADOR - MANUTENÇÃO. AF_05/2023</v>
          </cell>
          <cell r="C2613" t="str">
            <v>H</v>
          </cell>
          <cell r="D2613">
            <v>435.76</v>
          </cell>
          <cell r="E2613" t="str">
            <v>Depreciação, Juros, Impostos e Seguros, Manutenção e Materiais na Operação dos Equipamentos</v>
          </cell>
          <cell r="F2613" t="str">
            <v>SINAPI Jun/26</v>
          </cell>
        </row>
        <row r="2614">
          <cell r="A2614">
            <v>103226</v>
          </cell>
          <cell r="B2614" t="str">
            <v>PERFURATRIZ PARA FURO DIRECIONAL HORIZONTAL (HDD) COM CAPACIDADE DE 90 KN A 200 KN, POTÊNCIA 100 HP A 160 HP (INCLUSO FERRAMENTAS E LOCALIZADOR) - DEPRECIAÇÃO. AF_05/2023</v>
          </cell>
          <cell r="C2614" t="str">
            <v>H</v>
          </cell>
          <cell r="D2614">
            <v>348.22</v>
          </cell>
          <cell r="E2614" t="str">
            <v>Depreciação, Juros, Impostos e Seguros, Manutenção e Materiais na Operação dos Equipamentos</v>
          </cell>
          <cell r="F2614" t="str">
            <v>SINAPI Jun/26</v>
          </cell>
        </row>
        <row r="2615">
          <cell r="A2615">
            <v>103227</v>
          </cell>
          <cell r="B2615" t="str">
            <v>PERFURATRIZ PARA FURO DIRECIONAL HORIZONTAL (HDD) COM CAPACIDADE DE 90 KN A 200 KN, POTÊNCIA 100 HP A 160 HP (INCLUSO FERRAMENTAS E LOCALIZADOR) - JUROS. AF_05/2023</v>
          </cell>
          <cell r="C2615" t="str">
            <v>H</v>
          </cell>
          <cell r="D2615">
            <v>94.07</v>
          </cell>
          <cell r="E2615" t="str">
            <v>Depreciação, Juros, Impostos e Seguros, Manutenção e Materiais na Operação dos Equipamentos</v>
          </cell>
          <cell r="F2615" t="str">
            <v>SINAPI Jun/26</v>
          </cell>
        </row>
        <row r="2616">
          <cell r="A2616">
            <v>103229</v>
          </cell>
          <cell r="B2616" t="str">
            <v>PERFURATRIZ PARA FURO DIRECIONAL HORIZONTAL (HDD) COM CAPACIDADE DE 90 KN A 200 KN, POTÊNCIA 100 HP A 160 HP (INCLUSO FERRAMENTAS E LOCALIZADOR) - MATERIAIS NA OPERAÇÃO. AF_05/2023</v>
          </cell>
          <cell r="C2616" t="str">
            <v>H</v>
          </cell>
          <cell r="D2616">
            <v>98.79</v>
          </cell>
          <cell r="E2616" t="str">
            <v>Depreciação, Juros, Impostos e Seguros, Manutenção e Materiais na Operação dos Equipamentos</v>
          </cell>
          <cell r="F2616" t="str">
            <v>SINAPI Jun/26</v>
          </cell>
        </row>
        <row r="2617">
          <cell r="A2617">
            <v>102972</v>
          </cell>
          <cell r="B2617" t="str">
            <v>PERFURATRIZ ROTATIVA SOBRE ESTEIRA, TORQUE MAXIMO 2500 KGM, POTENCIA 110 HP, MOTOR DIESEL - DEPRECIAÇÃO. AF_05/2017</v>
          </cell>
          <cell r="C2617" t="str">
            <v>H</v>
          </cell>
          <cell r="D2617">
            <v>92.51</v>
          </cell>
          <cell r="E2617" t="str">
            <v>Depreciação, Juros, Impostos e Seguros, Manutenção e Materiais na Operação dos Equipamentos</v>
          </cell>
          <cell r="F2617" t="str">
            <v>SINAPI Jun/26</v>
          </cell>
        </row>
        <row r="2618">
          <cell r="A2618">
            <v>102973</v>
          </cell>
          <cell r="B2618" t="str">
            <v>PERFURATRIZ ROTATIVA SOBRE ESTEIRA, TORQUE MAXIMO 2500 KGM, POTENCIA 110 HP, MOTOR DIESEL - JUROS. AF_05/2017</v>
          </cell>
          <cell r="C2618" t="str">
            <v>H</v>
          </cell>
          <cell r="D2618">
            <v>25.68</v>
          </cell>
          <cell r="E2618" t="str">
            <v>Depreciação, Juros, Impostos e Seguros, Manutenção e Materiais na Operação dos Equipamentos</v>
          </cell>
          <cell r="F2618" t="str">
            <v>SINAPI Jun/26</v>
          </cell>
        </row>
        <row r="2619">
          <cell r="A2619">
            <v>102974</v>
          </cell>
          <cell r="B2619" t="str">
            <v>PERFURATRIZ ROTATIVA SOBRE ESTEIRA, TORQUE MAXIMO 2500 KGM, POTENCIA 110 HP, MOTOR DIESEL - MANUTENÇÃO. AF_05/2017</v>
          </cell>
          <cell r="C2619" t="str">
            <v>H</v>
          </cell>
          <cell r="D2619">
            <v>86.78</v>
          </cell>
          <cell r="E2619" t="str">
            <v>Depreciação, Juros, Impostos e Seguros, Manutenção e Materiais na Operação dos Equipamentos</v>
          </cell>
          <cell r="F2619" t="str">
            <v>SINAPI Jun/26</v>
          </cell>
        </row>
        <row r="2620">
          <cell r="A2620">
            <v>96301</v>
          </cell>
          <cell r="B2620" t="str">
            <v>PERFURATRIZ ROTATIVA SOBRE ESTEIRA, TORQUE MAXIMO 2500 KGM, POTENCIA 110 HP, MOTOR DIESEL - MATERIAIS NA OPERAÇÃO. AF_05/2017</v>
          </cell>
          <cell r="C2620" t="str">
            <v>H</v>
          </cell>
          <cell r="D2620">
            <v>55.74</v>
          </cell>
          <cell r="E2620" t="str">
            <v>Depreciação, Juros, Impostos e Seguros, Manutenção e Materiais na Operação dos Equipamentos</v>
          </cell>
          <cell r="F2620" t="str">
            <v>SINAPI Jun/26</v>
          </cell>
        </row>
        <row r="2621">
          <cell r="A2621">
            <v>90627</v>
          </cell>
          <cell r="B2621" t="str">
            <v>PERFURATRIZ SOBRE ESTEIRA, TORQUE MÁXIMO 600 KGF, PESO MÉDIO 1000 KG, POTÊNCIA 20 HP, DIÂMETRO MÁXIMO 10" - DEPRECIAÇÃO. AF_06/2015</v>
          </cell>
          <cell r="C2621" t="str">
            <v>H</v>
          </cell>
          <cell r="D2621">
            <v>54.28</v>
          </cell>
          <cell r="E2621" t="str">
            <v>Depreciação, Juros, Impostos e Seguros, Manutenção e Materiais na Operação dos Equipamentos</v>
          </cell>
          <cell r="F2621" t="str">
            <v>SINAPI Jun/26</v>
          </cell>
        </row>
        <row r="2622">
          <cell r="A2622">
            <v>90628</v>
          </cell>
          <cell r="B2622" t="str">
            <v>PERFURATRIZ SOBRE ESTEIRA, TORQUE MÁXIMO 600 KGF, PESO MÉDIO 1000 KG, POTÊNCIA 20 HP, DIÂMETRO MÁXIMO 10" - JUROS. AF_06/2015</v>
          </cell>
          <cell r="C2622" t="str">
            <v>H</v>
          </cell>
          <cell r="D2622">
            <v>14.56</v>
          </cell>
          <cell r="E2622" t="str">
            <v>Depreciação, Juros, Impostos e Seguros, Manutenção e Materiais na Operação dos Equipamentos</v>
          </cell>
          <cell r="F2622" t="str">
            <v>SINAPI Jun/26</v>
          </cell>
        </row>
        <row r="2623">
          <cell r="A2623">
            <v>90629</v>
          </cell>
          <cell r="B2623" t="str">
            <v>PERFURATRIZ SOBRE ESTEIRA, TORQUE MÁXIMO 600 KGF, PESO MÉDIO 1000 KG, POTÊNCIA 20 HP, DIÂMETRO MÁXIMO 10" - MANUTENÇÃO. AF_06/2015</v>
          </cell>
          <cell r="C2623" t="str">
            <v>H</v>
          </cell>
          <cell r="D2623">
            <v>67.930000000000007</v>
          </cell>
          <cell r="E2623" t="str">
            <v>Depreciação, Juros, Impostos e Seguros, Manutenção e Materiais na Operação dos Equipamentos</v>
          </cell>
          <cell r="F2623" t="str">
            <v>SINAPI Jun/26</v>
          </cell>
        </row>
        <row r="2624">
          <cell r="A2624">
            <v>90630</v>
          </cell>
          <cell r="B2624" t="str">
            <v>PERFURATRIZ SOBRE ESTEIRA, TORQUE MÁXIMO 600 KGF, PESO MÉDIO 1000 KG, POTÊNCIA 20 HP, DIÂMETRO MÁXIMO 10" - MATERIAIS NA OPERAÇÃO. AF_06/2015</v>
          </cell>
          <cell r="C2624" t="str">
            <v>H</v>
          </cell>
          <cell r="D2624">
            <v>1.28</v>
          </cell>
          <cell r="E2624" t="str">
            <v>Depreciação, Juros, Impostos e Seguros, Manutenção e Materiais na Operação dos Equipamentos</v>
          </cell>
          <cell r="F2624" t="str">
            <v>SINAPI Jun/26</v>
          </cell>
        </row>
        <row r="2625">
          <cell r="A2625">
            <v>95704</v>
          </cell>
          <cell r="B2625" t="str">
            <v>PERFURATRIZ SOBRE ESTEIRA, TORQUE MÁXIMO 600 KGF, POTÊNCIA ENTRE 50 E 60 HP, DIÂMETRO MÁXIMO 10" - DEPRECIAÇÃO. AF_11/2016</v>
          </cell>
          <cell r="C2625" t="str">
            <v>H</v>
          </cell>
          <cell r="D2625">
            <v>54.81</v>
          </cell>
          <cell r="E2625" t="str">
            <v>Depreciação, Juros, Impostos e Seguros, Manutenção e Materiais na Operação dos Equipamentos</v>
          </cell>
          <cell r="F2625" t="str">
            <v>SINAPI Jun/26</v>
          </cell>
        </row>
        <row r="2626">
          <cell r="A2626">
            <v>95705</v>
          </cell>
          <cell r="B2626" t="str">
            <v>PERFURATRIZ SOBRE ESTEIRA, TORQUE MÁXIMO 600 KGF, POTÊNCIA ENTRE 50 E 60 HP, DIÂMETRO MÁXIMO 10" - JUROS. AF_11/2016</v>
          </cell>
          <cell r="C2626" t="str">
            <v>H</v>
          </cell>
          <cell r="D2626">
            <v>14.7</v>
          </cell>
          <cell r="E2626" t="str">
            <v>Depreciação, Juros, Impostos e Seguros, Manutenção e Materiais na Operação dos Equipamentos</v>
          </cell>
          <cell r="F2626" t="str">
            <v>SINAPI Jun/26</v>
          </cell>
        </row>
        <row r="2627">
          <cell r="A2627">
            <v>95706</v>
          </cell>
          <cell r="B2627" t="str">
            <v>PERFURATRIZ SOBRE ESTEIRA, TORQUE MÁXIMO 600 KGF, POTÊNCIA ENTRE 50 E 60 HP, DIÂMETRO MÁXIMO 10" - MANUTENÇÃO. AF_11/2016</v>
          </cell>
          <cell r="C2627" t="str">
            <v>H</v>
          </cell>
          <cell r="D2627">
            <v>68.59</v>
          </cell>
          <cell r="E2627" t="str">
            <v>Depreciação, Juros, Impostos e Seguros, Manutenção e Materiais na Operação dos Equipamentos</v>
          </cell>
          <cell r="F2627" t="str">
            <v>SINAPI Jun/26</v>
          </cell>
        </row>
        <row r="2628">
          <cell r="A2628">
            <v>95707</v>
          </cell>
          <cell r="B2628" t="str">
            <v>PERFURATRIZ SOBRE ESTEIRA, TORQUE MÁXIMO 600 KGF, POTÊNCIA ENTRE 50 E 60 HP, DIÂMETRO MÁXIMO 10" - MATERIAIS NA OPERAÇÃO. AF_11/2016</v>
          </cell>
          <cell r="C2628" t="str">
            <v>H</v>
          </cell>
          <cell r="D2628">
            <v>3.52</v>
          </cell>
          <cell r="E2628" t="str">
            <v>Depreciação, Juros, Impostos e Seguros, Manutenção e Materiais na Operação dos Equipamentos</v>
          </cell>
          <cell r="F2628" t="str">
            <v>SINAPI Jun/26</v>
          </cell>
        </row>
        <row r="2629">
          <cell r="A2629">
            <v>91273</v>
          </cell>
          <cell r="B2629" t="str">
            <v>PLACA VIBRATÓRIA REVERSÍVEL COM MOTOR 4 TEMPOS A GASOLINA, FORÇA CENTRÍFUGA DE 25 KN (2500 KGF), POTÊNCIA 5,5 CV - DEPRECIAÇÃO. AF_08/2015</v>
          </cell>
          <cell r="C2629" t="str">
            <v>H</v>
          </cell>
          <cell r="D2629">
            <v>0.56000000000000005</v>
          </cell>
          <cell r="E2629" t="str">
            <v>Depreciação, Juros, Impostos e Seguros, Manutenção e Materiais na Operação dos Equipamentos</v>
          </cell>
          <cell r="F2629" t="str">
            <v>SINAPI Jun/26</v>
          </cell>
        </row>
        <row r="2630">
          <cell r="A2630">
            <v>91274</v>
          </cell>
          <cell r="B2630" t="str">
            <v>PLACA VIBRATÓRIA REVERSÍVEL COM MOTOR 4 TEMPOS A GASOLINA, FORÇA CENTRÍFUGA DE 25 KN (2500 KGF), POTÊNCIA 5,5 CV - JUROS. AF_08/2015</v>
          </cell>
          <cell r="C2630" t="str">
            <v>H</v>
          </cell>
          <cell r="D2630">
            <v>0.15</v>
          </cell>
          <cell r="E2630" t="str">
            <v>Depreciação, Juros, Impostos e Seguros, Manutenção e Materiais na Operação dos Equipamentos</v>
          </cell>
          <cell r="F2630" t="str">
            <v>SINAPI Jun/26</v>
          </cell>
        </row>
        <row r="2631">
          <cell r="A2631">
            <v>91275</v>
          </cell>
          <cell r="B2631" t="str">
            <v>PLACA VIBRATÓRIA REVERSÍVEL COM MOTOR 4 TEMPOS A GASOLINA, FORÇA CENTRÍFUGA DE 25 KN (2500 KGF), POTÊNCIA 5,5 CV - MANUTENÇÃO. AF_08/2015</v>
          </cell>
          <cell r="C2631" t="str">
            <v>H</v>
          </cell>
          <cell r="D2631">
            <v>0.7</v>
          </cell>
          <cell r="E2631" t="str">
            <v>Depreciação, Juros, Impostos e Seguros, Manutenção e Materiais na Operação dos Equipamentos</v>
          </cell>
          <cell r="F2631" t="str">
            <v>SINAPI Jun/26</v>
          </cell>
        </row>
        <row r="2632">
          <cell r="A2632">
            <v>91276</v>
          </cell>
          <cell r="B2632" t="str">
            <v>PLACA VIBRATÓRIA REVERSÍVEL COM MOTOR 4 TEMPOS A GASOLINA, FORÇA CENTRÍFUGA DE 25 KN (2500 KGF), POTÊNCIA 5,5 CV - MATERIAIS NA OPERAÇÃO. AF_08/2015</v>
          </cell>
          <cell r="C2632" t="str">
            <v>H</v>
          </cell>
          <cell r="D2632">
            <v>9.3000000000000007</v>
          </cell>
          <cell r="E2632" t="str">
            <v>Depreciação, Juros, Impostos e Seguros, Manutenção e Materiais na Operação dos Equipamentos</v>
          </cell>
          <cell r="F2632" t="str">
            <v>SINAPI Jun/26</v>
          </cell>
        </row>
        <row r="2633">
          <cell r="A2633">
            <v>102882</v>
          </cell>
          <cell r="B2633" t="str">
            <v>PLATAFORMA ELEVATÓRIA - DEPRECIAÇÃO. AF_04/2019</v>
          </cell>
          <cell r="C2633" t="str">
            <v>H</v>
          </cell>
          <cell r="D2633">
            <v>0</v>
          </cell>
          <cell r="E2633" t="str">
            <v>Depreciação, Juros, Impostos e Seguros, Manutenção e Materiais na Operação dos Equipamentos</v>
          </cell>
          <cell r="F2633" t="str">
            <v>SINAPI Jun/26</v>
          </cell>
        </row>
        <row r="2634">
          <cell r="A2634">
            <v>102883</v>
          </cell>
          <cell r="B2634" t="str">
            <v>PLATAFORMA ELEVATÓRIA - JUROS. AF_04/2019</v>
          </cell>
          <cell r="C2634" t="str">
            <v>H</v>
          </cell>
          <cell r="D2634">
            <v>0</v>
          </cell>
          <cell r="E2634" t="str">
            <v>Depreciação, Juros, Impostos e Seguros, Manutenção e Materiais na Operação dos Equipamentos</v>
          </cell>
          <cell r="F2634" t="str">
            <v>SINAPI Jun/26</v>
          </cell>
        </row>
        <row r="2635">
          <cell r="A2635">
            <v>102884</v>
          </cell>
          <cell r="B2635" t="str">
            <v>PLATAFORMA ELEVATÓRIA - MANUTENÇÃO. AF_04/2019</v>
          </cell>
          <cell r="C2635" t="str">
            <v>H</v>
          </cell>
          <cell r="D2635">
            <v>0</v>
          </cell>
          <cell r="E2635" t="str">
            <v>Depreciação, Juros, Impostos e Seguros, Manutenção e Materiais na Operação dos Equipamentos</v>
          </cell>
          <cell r="F2635" t="str">
            <v>SINAPI Jun/26</v>
          </cell>
        </row>
        <row r="2636">
          <cell r="A2636">
            <v>102885</v>
          </cell>
          <cell r="B2636" t="str">
            <v>PLATAFORMA ELEVATÓRIA - MATERIAIS NA OPERAÇÃO. AF_04/2019</v>
          </cell>
          <cell r="C2636" t="str">
            <v>H</v>
          </cell>
          <cell r="D2636">
            <v>1.1000000000000001</v>
          </cell>
          <cell r="E2636" t="str">
            <v>Depreciação, Juros, Impostos e Seguros, Manutenção e Materiais na Operação dos Equipamentos</v>
          </cell>
          <cell r="F2636" t="str">
            <v>SINAPI Jun/26</v>
          </cell>
        </row>
        <row r="2637">
          <cell r="A2637">
            <v>95272</v>
          </cell>
          <cell r="B2637" t="str">
            <v>POLIDORA DE PISO (POLITRIZ), PESO DE 100KG, DIÂMETRO 450 MM, MOTOR ELÉTRICO, POTÊNCIA 4 HP - DEPRECIAÇÃO. AF_05/2023</v>
          </cell>
          <cell r="C2637" t="str">
            <v>H</v>
          </cell>
          <cell r="D2637">
            <v>0.53</v>
          </cell>
          <cell r="E2637" t="str">
            <v>Depreciação, Juros, Impostos e Seguros, Manutenção e Materiais na Operação dos Equipamentos</v>
          </cell>
          <cell r="F2637" t="str">
            <v>SINAPI Jun/26</v>
          </cell>
        </row>
        <row r="2638">
          <cell r="A2638">
            <v>95273</v>
          </cell>
          <cell r="B2638" t="str">
            <v>POLIDORA DE PISO (POLITRIZ), PESO DE 100KG, DIÂMETRO 450 MM, MOTOR ELÉTRICO, POTÊNCIA 4 HP - JUROS. AF_05/2023</v>
          </cell>
          <cell r="C2638" t="str">
            <v>H</v>
          </cell>
          <cell r="D2638">
            <v>0.12</v>
          </cell>
          <cell r="E2638" t="str">
            <v>Depreciação, Juros, Impostos e Seguros, Manutenção e Materiais na Operação dos Equipamentos</v>
          </cell>
          <cell r="F2638" t="str">
            <v>SINAPI Jun/26</v>
          </cell>
        </row>
        <row r="2639">
          <cell r="A2639">
            <v>95274</v>
          </cell>
          <cell r="B2639" t="str">
            <v>POLIDORA DE PISO (POLITRIZ), PESO DE 100KG, DIÂMETRO 450 MM, MOTOR ELÉTRICO, POTÊNCIA 4 HP - MANUTENÇÃO. AF_05/2023</v>
          </cell>
          <cell r="C2639" t="str">
            <v>H</v>
          </cell>
          <cell r="D2639">
            <v>0.42</v>
          </cell>
          <cell r="E2639" t="str">
            <v>Depreciação, Juros, Impostos e Seguros, Manutenção e Materiais na Operação dos Equipamentos</v>
          </cell>
          <cell r="F2639" t="str">
            <v>SINAPI Jun/26</v>
          </cell>
        </row>
        <row r="2640">
          <cell r="A2640">
            <v>95275</v>
          </cell>
          <cell r="B2640" t="str">
            <v>POLIDORA DE PISO (POLITRIZ), PESO DE 100KG, DIÂMETRO 450 MM, MOTOR ELÉTRICO, POTÊNCIA 4 HP - MATERIAIS NA OPERAÇÃO. AF_05/2023</v>
          </cell>
          <cell r="C2640" t="str">
            <v>H</v>
          </cell>
          <cell r="D2640">
            <v>2.1800000000000002</v>
          </cell>
          <cell r="E2640" t="str">
            <v>Depreciação, Juros, Impostos e Seguros, Manutenção e Materiais na Operação dos Equipamentos</v>
          </cell>
          <cell r="F2640" t="str">
            <v>SINAPI Jun/26</v>
          </cell>
        </row>
        <row r="2641">
          <cell r="A2641">
            <v>106232</v>
          </cell>
          <cell r="B2641" t="str">
            <v>POLIGUINDASTE, CAPACIDADE MÁXIMA DE CARGA 8000 KG, PARA TRANSPORTE DE CAÇAMBAS ESTACIONÁRIAS, INCLUSIVE CAMINHÃO TOCO PBT 14.300 KG, POTÊNCIA DE 185 CV - DEPRECIAÇÃO. AF_10/2025</v>
          </cell>
          <cell r="C2641" t="str">
            <v>H</v>
          </cell>
          <cell r="D2641">
            <v>0</v>
          </cell>
          <cell r="E2641" t="str">
            <v>Depreciação, Juros, Impostos e Seguros, Manutenção e Materiais na Operação dos Equipamentos</v>
          </cell>
          <cell r="F2641" t="str">
            <v>SINAPI Jun/26</v>
          </cell>
        </row>
        <row r="2642">
          <cell r="A2642">
            <v>106235</v>
          </cell>
          <cell r="B2642" t="str">
            <v>POLIGUINDASTE, CAPACIDADE MÁXIMA DE CARGA 8000 KG, PARA TRANSPORTE DE CAÇAMBAS ESTACIONÁRIAS, INCLUSIVE CAMINHÃO TOCO PBT 14.300 KG, POTÊNCIA DE 185 CV - IMPOSTOS E SEGUROS. AF_10/2025</v>
          </cell>
          <cell r="C2642" t="str">
            <v>H</v>
          </cell>
          <cell r="D2642">
            <v>0</v>
          </cell>
          <cell r="E2642" t="str">
            <v>Depreciação, Juros, Impostos e Seguros, Manutenção e Materiais na Operação dos Equipamentos</v>
          </cell>
          <cell r="F2642" t="str">
            <v>SINAPI Jun/26</v>
          </cell>
        </row>
        <row r="2643">
          <cell r="A2643">
            <v>106233</v>
          </cell>
          <cell r="B2643" t="str">
            <v>POLIGUINDASTE, CAPACIDADE MÁXIMA DE CARGA 8000 KG, PARA TRANSPORTE DE CAÇAMBAS ESTACIONÁRIAS, INCLUSIVE CAMINHÃO TOCO PBT 14.300 KG, POTÊNCIA DE 185 CV - JUROS. AF_10/2025</v>
          </cell>
          <cell r="C2643" t="str">
            <v>H</v>
          </cell>
          <cell r="D2643">
            <v>0</v>
          </cell>
          <cell r="E2643" t="str">
            <v>Depreciação, Juros, Impostos e Seguros, Manutenção e Materiais na Operação dos Equipamentos</v>
          </cell>
          <cell r="F2643" t="str">
            <v>SINAPI Jun/26</v>
          </cell>
        </row>
        <row r="2644">
          <cell r="A2644">
            <v>106234</v>
          </cell>
          <cell r="B2644" t="str">
            <v>POLIGUINDASTE, CAPACIDADE MÁXIMA DE CARGA 8000 KG, PARA TRANSPORTE DE CAÇAMBAS ESTACIONÁRIAS, INCLUSIVE CAMINHÃO TOCO PBT 14.300 KG, POTÊNCIA DE 185 CV - MANUTENÇÃO. AF_10/2025</v>
          </cell>
          <cell r="C2644" t="str">
            <v>H</v>
          </cell>
          <cell r="D2644">
            <v>0</v>
          </cell>
          <cell r="E2644" t="str">
            <v>Depreciação, Juros, Impostos e Seguros, Manutenção e Materiais na Operação dos Equipamentos</v>
          </cell>
          <cell r="F2644" t="str">
            <v>SINAPI Jun/26</v>
          </cell>
        </row>
        <row r="2645">
          <cell r="A2645">
            <v>106236</v>
          </cell>
          <cell r="B2645" t="str">
            <v>POLIGUINDASTE, CAPACIDADE MÁXIMA DE CARGA 8000 KG, PARA TRANSPORTE DE CAÇAMBAS ESTACIONÁRIAS, INCLUSIVE CAMINHÃO TOCO PBT 14.300 KG, POTÊNCIA DE 185 CV - MATERIAIS NA OPERAÇÃO. AF_10/2025</v>
          </cell>
          <cell r="C2645" t="str">
            <v>H</v>
          </cell>
          <cell r="D2645">
            <v>175.65</v>
          </cell>
          <cell r="E2645" t="str">
            <v>Depreciação, Juros, Impostos e Seguros, Manutenção e Materiais na Operação dos Equipamentos</v>
          </cell>
          <cell r="F2645" t="str">
            <v>SINAPI Jun/26</v>
          </cell>
        </row>
        <row r="2646">
          <cell r="A2646">
            <v>88419</v>
          </cell>
          <cell r="B2646" t="str">
            <v>PROJETOR DE ARGAMASSA, CAPACIDADE DE PROJEÇÃO 1,5 M3/H, ALCANCE DE 30 ATÉ 60 M, MOTOR ELÉTRICO POTÊNCIA 7,5 HP - DEPRECIAÇÃO. AF_06/2014</v>
          </cell>
          <cell r="C2646" t="str">
            <v>H</v>
          </cell>
          <cell r="D2646">
            <v>5.46</v>
          </cell>
          <cell r="E2646" t="str">
            <v>Depreciação, Juros, Impostos e Seguros, Manutenção e Materiais na Operação dos Equipamentos</v>
          </cell>
          <cell r="F2646" t="str">
            <v>SINAPI Jun/26</v>
          </cell>
        </row>
        <row r="2647">
          <cell r="A2647">
            <v>88422</v>
          </cell>
          <cell r="B2647" t="str">
            <v>PROJETOR DE ARGAMASSA, CAPACIDADE DE PROJEÇÃO 1,5 M3/H, ALCANCE DE 30 ATÉ 60 M, MOTOR ELÉTRICO POTÊNCIA 7,5 HP - JUROS. AF_06/2014</v>
          </cell>
          <cell r="C2647" t="str">
            <v>H</v>
          </cell>
          <cell r="D2647">
            <v>1.26</v>
          </cell>
          <cell r="E2647" t="str">
            <v>Depreciação, Juros, Impostos e Seguros, Manutenção e Materiais na Operação dos Equipamentos</v>
          </cell>
          <cell r="F2647" t="str">
            <v>SINAPI Jun/26</v>
          </cell>
        </row>
        <row r="2648">
          <cell r="A2648">
            <v>88425</v>
          </cell>
          <cell r="B2648" t="str">
            <v>PROJETOR DE ARGAMASSA, CAPACIDADE DE PROJEÇÃO 1,5 M3/H, ALCANCE DE 30 ATÉ 60 M, MOTOR ELÉTRICO POTÊNCIA 7,5 HP - MANUTENÇÃO. AF_06/2014</v>
          </cell>
          <cell r="C2648" t="str">
            <v>H</v>
          </cell>
          <cell r="D2648">
            <v>6.83</v>
          </cell>
          <cell r="E2648" t="str">
            <v>Depreciação, Juros, Impostos e Seguros, Manutenção e Materiais na Operação dos Equipamentos</v>
          </cell>
          <cell r="F2648" t="str">
            <v>SINAPI Jun/26</v>
          </cell>
        </row>
        <row r="2649">
          <cell r="A2649">
            <v>88427</v>
          </cell>
          <cell r="B2649" t="str">
            <v>PROJETOR DE ARGAMASSA, CAPACIDADE DE PROJEÇÃO 1,5 M3/H, ALCANCE DE 30 ATÉ 60 M, MOTOR ELÉTRICO POTÊNCIA 7,5 HP - MATERIAIS NA OPERAÇÃO. AF_06/2014</v>
          </cell>
          <cell r="C2649" t="str">
            <v>H</v>
          </cell>
          <cell r="D2649">
            <v>0.91</v>
          </cell>
          <cell r="E2649" t="str">
            <v>Depreciação, Juros, Impostos e Seguros, Manutenção e Materiais na Operação dos Equipamentos</v>
          </cell>
          <cell r="F2649" t="str">
            <v>SINAPI Jun/26</v>
          </cell>
        </row>
        <row r="2650">
          <cell r="A2650">
            <v>88434</v>
          </cell>
          <cell r="B2650" t="str">
            <v>PROJETOR DE ARGAMASSA, CAPACIDADE DE PROJEÇÃO 2 M3/H, ALCANCE ATÉ 50 M, MOTOR ELÉTRICO POTÊNCIA 7,5 HP - DEPRECIAÇÃO. AF_06/2014</v>
          </cell>
          <cell r="C2650" t="str">
            <v>H</v>
          </cell>
          <cell r="D2650">
            <v>7.24</v>
          </cell>
          <cell r="E2650" t="str">
            <v>Depreciação, Juros, Impostos e Seguros, Manutenção e Materiais na Operação dos Equipamentos</v>
          </cell>
          <cell r="F2650" t="str">
            <v>SINAPI Jun/26</v>
          </cell>
        </row>
        <row r="2651">
          <cell r="A2651">
            <v>88435</v>
          </cell>
          <cell r="B2651" t="str">
            <v>PROJETOR DE ARGAMASSA, CAPACIDADE DE PROJEÇÃO 2 M3/H, ALCANCE ATÉ 50 M, MOTOR ELÉTRICO POTÊNCIA 7,5 HP - JUROS. AF_06/2014</v>
          </cell>
          <cell r="C2651" t="str">
            <v>H</v>
          </cell>
          <cell r="D2651">
            <v>1.67</v>
          </cell>
          <cell r="E2651" t="str">
            <v>Depreciação, Juros, Impostos e Seguros, Manutenção e Materiais na Operação dos Equipamentos</v>
          </cell>
          <cell r="F2651" t="str">
            <v>SINAPI Jun/26</v>
          </cell>
        </row>
        <row r="2652">
          <cell r="A2652">
            <v>88436</v>
          </cell>
          <cell r="B2652" t="str">
            <v>PROJETOR DE ARGAMASSA, CAPACIDADE DE PROJEÇÃO 2 M3/H, ALCANCE ATÉ 50 M, MOTOR ELÉTRICO POTÊNCIA 7,5 HP - MANUTENÇÃO. AF_06/2014</v>
          </cell>
          <cell r="C2652" t="str">
            <v>H</v>
          </cell>
          <cell r="D2652">
            <v>9.0500000000000007</v>
          </cell>
          <cell r="E2652" t="str">
            <v>Depreciação, Juros, Impostos e Seguros, Manutenção e Materiais na Operação dos Equipamentos</v>
          </cell>
          <cell r="F2652" t="str">
            <v>SINAPI Jun/26</v>
          </cell>
        </row>
        <row r="2653">
          <cell r="A2653">
            <v>88437</v>
          </cell>
          <cell r="B2653" t="str">
            <v>PROJETOR DE ARGAMASSA, CAPACIDADE DE PROJEÇÃO 2 M3/H, ALCANCE ATÉ 50 M, MOTOR ELÉTRICO POTÊNCIA 7,5 HP - MATERIAIS NA OPERAÇÃO. AF_06/2014</v>
          </cell>
          <cell r="C2653" t="str">
            <v>H</v>
          </cell>
          <cell r="D2653">
            <v>0.91</v>
          </cell>
          <cell r="E2653" t="str">
            <v>Depreciação, Juros, Impostos e Seguros, Manutenção e Materiais na Operação dos Equipamentos</v>
          </cell>
          <cell r="F2653" t="str">
            <v>SINAPI Jun/26</v>
          </cell>
        </row>
        <row r="2654">
          <cell r="A2654">
            <v>90664</v>
          </cell>
          <cell r="B2654" t="str">
            <v>PROJETOR PNEUMÁTICO DE ARGAMASSA PARA CHAPISCO E REBOCO COM RECIPIENTE ACOPLADO, TIPO CANEQUINHA, COM COMPRESSOR DE AR REBOCÁVEL VAZÃO 89 PCM E MOTOR DIESEL DE 20 CV - DEPRECIAÇÃO. AF_05/2023</v>
          </cell>
          <cell r="C2654" t="str">
            <v>H</v>
          </cell>
          <cell r="D2654">
            <v>7.06</v>
          </cell>
          <cell r="E2654" t="str">
            <v>Depreciação, Juros, Impostos e Seguros, Manutenção e Materiais na Operação dos Equipamentos</v>
          </cell>
          <cell r="F2654" t="str">
            <v>SINAPI Jun/26</v>
          </cell>
        </row>
        <row r="2655">
          <cell r="A2655">
            <v>90665</v>
          </cell>
          <cell r="B2655" t="str">
            <v>PROJETOR PNEUMÁTICO DE ARGAMASSA PARA CHAPISCO E REBOCO COM RECIPIENTE ACOPLADO, TIPO CANEQUINHA, COM COMPRESSOR DE AR REBOCÁVEL VAZÃO 89 PCM E MOTOR DIESEL DE 20 CV - JUROS. AF_05/2023</v>
          </cell>
          <cell r="C2655" t="str">
            <v>H</v>
          </cell>
          <cell r="D2655">
            <v>1.88</v>
          </cell>
          <cell r="E2655" t="str">
            <v>Depreciação, Juros, Impostos e Seguros, Manutenção e Materiais na Operação dos Equipamentos</v>
          </cell>
          <cell r="F2655" t="str">
            <v>SINAPI Jun/26</v>
          </cell>
        </row>
        <row r="2656">
          <cell r="A2656">
            <v>90666</v>
          </cell>
          <cell r="B2656" t="str">
            <v>PROJETOR PNEUMÁTICO DE ARGAMASSA PARA CHAPISCO E REBOCO COM RECIPIENTE ACOPLADO, TIPO CANEQUINHA, COM COMPRESSOR DE AR REBOCÁVEL VAZÃO 89 PCM E MOTOR DIESEL DE 20 CV - MANUTENÇÃO. AF_05/2023</v>
          </cell>
          <cell r="C2656" t="str">
            <v>H</v>
          </cell>
          <cell r="D2656">
            <v>8.84</v>
          </cell>
          <cell r="E2656" t="str">
            <v>Depreciação, Juros, Impostos e Seguros, Manutenção e Materiais na Operação dos Equipamentos</v>
          </cell>
          <cell r="F2656" t="str">
            <v>SINAPI Jun/26</v>
          </cell>
        </row>
        <row r="2657">
          <cell r="A2657">
            <v>90667</v>
          </cell>
          <cell r="B2657" t="str">
            <v>PROJETOR PNEUMÁTICO DE ARGAMASSA PARA CHAPISCO E REBOCO COM RECIPIENTE ACOPLADO, TIPO CANEQUINHA, COM COMPRESSOR DE AR REBOCÁVEL VAZÃO 89 PCM E MOTOR DIESEL DE 20 CV - MATERIAIS NA OPERAÇÃO. AF_05/2023</v>
          </cell>
          <cell r="C2657" t="str">
            <v>H</v>
          </cell>
          <cell r="D2657">
            <v>16.97</v>
          </cell>
          <cell r="E2657" t="str">
            <v>Depreciação, Juros, Impostos e Seguros, Manutenção e Materiais na Operação dos Equipamentos</v>
          </cell>
          <cell r="F2657" t="str">
            <v>SINAPI Jun/26</v>
          </cell>
        </row>
        <row r="2658">
          <cell r="A2658">
            <v>102977</v>
          </cell>
          <cell r="B2658" t="str">
            <v>PULVERIZADOR DE TINTA ELÉTRICO/MÁQUINA DE PINTURA AIRLESS, VAZÃO 2 L/MIN - DEPRECIAÇÃO. AF_05/2023</v>
          </cell>
          <cell r="C2658" t="str">
            <v>H</v>
          </cell>
          <cell r="D2658">
            <v>0</v>
          </cell>
          <cell r="E2658" t="str">
            <v>Depreciação, Juros, Impostos e Seguros, Manutenção e Materiais na Operação dos Equipamentos</v>
          </cell>
          <cell r="F2658" t="str">
            <v>SINAPI Jun/26</v>
          </cell>
        </row>
        <row r="2659">
          <cell r="A2659">
            <v>102978</v>
          </cell>
          <cell r="B2659" t="str">
            <v>PULVERIZADOR DE TINTA ELÉTRICO/MÁQUINA DE PINTURA AIRLESS, VAZÃO 2 L/MIN - JUROS. AF_05/2023</v>
          </cell>
          <cell r="C2659" t="str">
            <v>H</v>
          </cell>
          <cell r="D2659">
            <v>0</v>
          </cell>
          <cell r="E2659" t="str">
            <v>Depreciação, Juros, Impostos e Seguros, Manutenção e Materiais na Operação dos Equipamentos</v>
          </cell>
          <cell r="F2659" t="str">
            <v>SINAPI Jun/26</v>
          </cell>
        </row>
        <row r="2660">
          <cell r="A2660">
            <v>102979</v>
          </cell>
          <cell r="B2660" t="str">
            <v>PULVERIZADOR DE TINTA ELÉTRICO/MÁQUINA DE PINTURA AIRLESS, VAZÃO 2 L/MIN - MANUTENÇÃO. AF_05/2023</v>
          </cell>
          <cell r="C2660" t="str">
            <v>H</v>
          </cell>
          <cell r="D2660">
            <v>0</v>
          </cell>
          <cell r="E2660" t="str">
            <v>Depreciação, Juros, Impostos e Seguros, Manutenção e Materiais na Operação dos Equipamentos</v>
          </cell>
          <cell r="F2660" t="str">
            <v>SINAPI Jun/26</v>
          </cell>
        </row>
        <row r="2661">
          <cell r="A2661">
            <v>95217</v>
          </cell>
          <cell r="B2661" t="str">
            <v>PULVERIZADOR DE TINTA ELÉTRICO/MÁQUINA DE PINTURA AIRLESS, VAZÃO 2 L/MIN - MATERIAIS NA OPERAÇÃO. AF_05/2023</v>
          </cell>
          <cell r="C2661" t="str">
            <v>H</v>
          </cell>
          <cell r="D2661">
            <v>0.54</v>
          </cell>
          <cell r="E2661" t="str">
            <v>Depreciação, Juros, Impostos e Seguros, Manutenção e Materiais na Operação dos Equipamentos</v>
          </cell>
          <cell r="F2661" t="str">
            <v>SINAPI Jun/26</v>
          </cell>
        </row>
        <row r="2662">
          <cell r="A2662">
            <v>89130</v>
          </cell>
          <cell r="B2662" t="str">
            <v>PÁ CARREGADEIRA SOBRE RODAS, POTÊNCIA 197 HP, CAPACIDADE DA CAÇAMBA 2,5 A 3,5 M3, PESO OPERACIONAL 18338 KG - DEPRECIAÇÃO. AF_06/2014</v>
          </cell>
          <cell r="C2662" t="str">
            <v>H</v>
          </cell>
          <cell r="D2662">
            <v>52.8</v>
          </cell>
          <cell r="E2662" t="str">
            <v>Depreciação, Juros, Impostos e Seguros, Manutenção e Materiais na Operação dos Equipamentos</v>
          </cell>
          <cell r="F2662" t="str">
            <v>SINAPI Jun/26</v>
          </cell>
        </row>
        <row r="2663">
          <cell r="A2663">
            <v>89131</v>
          </cell>
          <cell r="B2663" t="str">
            <v>PÁ CARREGADEIRA SOBRE RODAS, POTÊNCIA 197 HP, CAPACIDADE DA CAÇAMBA 2,5 A 3,5 M3, PESO OPERACIONAL 18338 KG - JUROS. AF_06/2014</v>
          </cell>
          <cell r="C2663" t="str">
            <v>H</v>
          </cell>
          <cell r="D2663">
            <v>13.95</v>
          </cell>
          <cell r="E2663" t="str">
            <v>Depreciação, Juros, Impostos e Seguros, Manutenção e Materiais na Operação dos Equipamentos</v>
          </cell>
          <cell r="F2663" t="str">
            <v>SINAPI Jun/26</v>
          </cell>
        </row>
        <row r="2664">
          <cell r="A2664">
            <v>53861</v>
          </cell>
          <cell r="B2664" t="str">
            <v>PÁ CARREGADEIRA SOBRE RODAS, POTÊNCIA 197 HP, CAPACIDADE DA CAÇAMBA 2,5 A 3,5 M3, PESO OPERACIONAL 18338 KG - MANUTENÇÃO. AF_06/2014</v>
          </cell>
          <cell r="C2664" t="str">
            <v>H</v>
          </cell>
          <cell r="D2664">
            <v>66</v>
          </cell>
          <cell r="E2664" t="str">
            <v>Depreciação, Juros, Impostos e Seguros, Manutenção e Materiais na Operação dos Equipamentos</v>
          </cell>
          <cell r="F2664" t="str">
            <v>SINAPI Jun/26</v>
          </cell>
        </row>
        <row r="2665">
          <cell r="A2665">
            <v>5787</v>
          </cell>
          <cell r="B2665" t="str">
            <v>PÁ CARREGADEIRA SOBRE RODAS, POTÊNCIA 197 HP, CAPACIDADE DA CAÇAMBA 2,5 A 3,5 M3, PESO OPERACIONAL 18338 KG - MATERIAIS NA OPERAÇÃO. AF_06/2014</v>
          </cell>
          <cell r="C2665" t="str">
            <v>H</v>
          </cell>
          <cell r="D2665">
            <v>79.849999999999994</v>
          </cell>
          <cell r="E2665" t="str">
            <v>Depreciação, Juros, Impostos e Seguros, Manutenção e Materiais na Operação dos Equipamentos</v>
          </cell>
          <cell r="F2665" t="str">
            <v>SINAPI Jun/26</v>
          </cell>
        </row>
        <row r="2666">
          <cell r="A2666">
            <v>89128</v>
          </cell>
          <cell r="B2666" t="str">
            <v>PÁ CARREGADEIRA SOBRE RODAS, POTÊNCIA LÍQUIDA 128 HP, CAPACIDADE DA CAÇAMBA 1,7 A 2,8 M3, PESO OPERACIONAL 11632 KG - DEPRECIAÇÃO. AF_06/2014</v>
          </cell>
          <cell r="C2666" t="str">
            <v>H</v>
          </cell>
          <cell r="D2666">
            <v>38.08</v>
          </cell>
          <cell r="E2666" t="str">
            <v>Depreciação, Juros, Impostos e Seguros, Manutenção e Materiais na Operação dos Equipamentos</v>
          </cell>
          <cell r="F2666" t="str">
            <v>SINAPI Jun/26</v>
          </cell>
        </row>
        <row r="2667">
          <cell r="A2667">
            <v>89129</v>
          </cell>
          <cell r="B2667" t="str">
            <v>PÁ CARREGADEIRA SOBRE RODAS, POTÊNCIA LÍQUIDA 128 HP, CAPACIDADE DA CAÇAMBA 1,7 A 2,8 M3, PESO OPERACIONAL 11632 KG - JUROS. AF_06/2014</v>
          </cell>
          <cell r="C2667" t="str">
            <v>H</v>
          </cell>
          <cell r="D2667">
            <v>10.06</v>
          </cell>
          <cell r="E2667" t="str">
            <v>Depreciação, Juros, Impostos e Seguros, Manutenção e Materiais na Operação dos Equipamentos</v>
          </cell>
          <cell r="F2667" t="str">
            <v>SINAPI Jun/26</v>
          </cell>
        </row>
        <row r="2668">
          <cell r="A2668">
            <v>53857</v>
          </cell>
          <cell r="B2668" t="str">
            <v>PÁ CARREGADEIRA SOBRE RODAS, POTÊNCIA LÍQUIDA 128 HP, CAPACIDADE DA CAÇAMBA 1,7 A 2,8 M3, PESO OPERACIONAL 11632 KG - MANUTENÇÃO. AF_06/2014</v>
          </cell>
          <cell r="C2668" t="str">
            <v>H</v>
          </cell>
          <cell r="D2668">
            <v>47.6</v>
          </cell>
          <cell r="E2668" t="str">
            <v>Depreciação, Juros, Impostos e Seguros, Manutenção e Materiais na Operação dos Equipamentos</v>
          </cell>
          <cell r="F2668" t="str">
            <v>SINAPI Jun/26</v>
          </cell>
        </row>
        <row r="2669">
          <cell r="A2669">
            <v>53858</v>
          </cell>
          <cell r="B2669" t="str">
            <v>PÁ CARREGADEIRA SOBRE RODAS, POTÊNCIA LÍQUIDA 128 HP, CAPACIDADE DA CAÇAMBA 1,7 A 2,8 M3, PESO OPERACIONAL 11632 KG - MATERIAIS NA OPERAÇÃO. AF_06/2014</v>
          </cell>
          <cell r="C2669" t="str">
            <v>H</v>
          </cell>
          <cell r="D2669">
            <v>51.87</v>
          </cell>
          <cell r="E2669" t="str">
            <v>Depreciação, Juros, Impostos e Seguros, Manutenção e Materiais na Operação dos Equipamentos</v>
          </cell>
          <cell r="F2669" t="str">
            <v>SINAPI Jun/26</v>
          </cell>
        </row>
        <row r="2670">
          <cell r="A2670">
            <v>102888</v>
          </cell>
          <cell r="B2670" t="str">
            <v>PÓRTICO ROLANTE MONOVIGA, PERFIL I, 4 PERNAS, CAPACIDADE 5 T - DEPRECIAÇÃO. AF_04/2019</v>
          </cell>
          <cell r="C2670" t="str">
            <v>H</v>
          </cell>
          <cell r="D2670">
            <v>0</v>
          </cell>
          <cell r="E2670" t="str">
            <v>Depreciação, Juros, Impostos e Seguros, Manutenção e Materiais na Operação dos Equipamentos</v>
          </cell>
          <cell r="F2670" t="str">
            <v>SINAPI Jun/26</v>
          </cell>
        </row>
        <row r="2671">
          <cell r="A2671">
            <v>102889</v>
          </cell>
          <cell r="B2671" t="str">
            <v>PÓRTICO ROLANTE MONOVIGA, PERFIL I, 4 PERNAS, CAPACIDADE 5 T - JUROS. AF_04/2019</v>
          </cell>
          <cell r="C2671" t="str">
            <v>H</v>
          </cell>
          <cell r="D2671">
            <v>0</v>
          </cell>
          <cell r="E2671" t="str">
            <v>Depreciação, Juros, Impostos e Seguros, Manutenção e Materiais na Operação dos Equipamentos</v>
          </cell>
          <cell r="F2671" t="str">
            <v>SINAPI Jun/26</v>
          </cell>
        </row>
        <row r="2672">
          <cell r="A2672">
            <v>102890</v>
          </cell>
          <cell r="B2672" t="str">
            <v>PÓRTICO ROLANTE MONOVIGA, PERFIL I, 4 PERNAS, CAPACIDADE 5 T - MANUTENÇÃO. AF_04/2019</v>
          </cell>
          <cell r="C2672" t="str">
            <v>H</v>
          </cell>
          <cell r="D2672">
            <v>0</v>
          </cell>
          <cell r="E2672" t="str">
            <v>Depreciação, Juros, Impostos e Seguros, Manutenção e Materiais na Operação dos Equipamentos</v>
          </cell>
          <cell r="F2672" t="str">
            <v>SINAPI Jun/26</v>
          </cell>
        </row>
        <row r="2673">
          <cell r="A2673">
            <v>102891</v>
          </cell>
          <cell r="B2673" t="str">
            <v>PÓRTICO ROLANTE MONOVIGA, PERFIL I, 4 PERNAS, CAPACIDADE 5 T - MATERIAIS NA OPERAÇÃO. AF_04/2019</v>
          </cell>
          <cell r="C2673" t="str">
            <v>H</v>
          </cell>
          <cell r="D2673">
            <v>1.1000000000000001</v>
          </cell>
          <cell r="E2673" t="str">
            <v>Depreciação, Juros, Impostos e Seguros, Manutenção e Materiais na Operação dos Equipamentos</v>
          </cell>
          <cell r="F2673" t="str">
            <v>SINAPI Jun/26</v>
          </cell>
        </row>
        <row r="2674">
          <cell r="A2674">
            <v>89246</v>
          </cell>
          <cell r="B2674" t="str">
            <v>RECICLADORA DE ASFALTO A FRIO SOBRE RODAS, LARGURA FRESAGEM DE 2,0 M, POTÊNCIA 422 HP - DEPRECIAÇÃO. AF_11/2014</v>
          </cell>
          <cell r="C2674" t="str">
            <v>H</v>
          </cell>
          <cell r="D2674">
            <v>249.53</v>
          </cell>
          <cell r="E2674" t="str">
            <v>Depreciação, Juros, Impostos e Seguros, Manutenção e Materiais na Operação dos Equipamentos</v>
          </cell>
          <cell r="F2674" t="str">
            <v>SINAPI Jun/26</v>
          </cell>
        </row>
        <row r="2675">
          <cell r="A2675">
            <v>89247</v>
          </cell>
          <cell r="B2675" t="str">
            <v>RECICLADORA DE ASFALTO A FRIO SOBRE RODAS, LARGURA FRESAGEM DE 2,0 M, POTÊNCIA 422 HP - JUROS. AF_11/2014</v>
          </cell>
          <cell r="C2675" t="str">
            <v>H</v>
          </cell>
          <cell r="D2675">
            <v>76.41</v>
          </cell>
          <cell r="E2675" t="str">
            <v>Depreciação, Juros, Impostos e Seguros, Manutenção e Materiais na Operação dos Equipamentos</v>
          </cell>
          <cell r="F2675" t="str">
            <v>SINAPI Jun/26</v>
          </cell>
        </row>
        <row r="2676">
          <cell r="A2676">
            <v>89248</v>
          </cell>
          <cell r="B2676" t="str">
            <v>RECICLADORA DE ASFALTO A FRIO SOBRE RODAS, LARGURA FRESAGEM DE 2,0 M, POTÊNCIA 422 HP - MANUTENÇÃO. AF_11/2014</v>
          </cell>
          <cell r="C2676" t="str">
            <v>H</v>
          </cell>
          <cell r="D2676">
            <v>445.1</v>
          </cell>
          <cell r="E2676" t="str">
            <v>Depreciação, Juros, Impostos e Seguros, Manutenção e Materiais na Operação dos Equipamentos</v>
          </cell>
          <cell r="F2676" t="str">
            <v>SINAPI Jun/26</v>
          </cell>
        </row>
        <row r="2677">
          <cell r="A2677">
            <v>89249</v>
          </cell>
          <cell r="B2677" t="str">
            <v>RECICLADORA DE ASFALTO A FRIO SOBRE RODAS, LARGURA FRESAGEM DE 2,0 M, POTÊNCIA 422 HP - MATERIAIS NA OPERAÇÃO. AF_11/2014</v>
          </cell>
          <cell r="C2677" t="str">
            <v>H</v>
          </cell>
          <cell r="D2677">
            <v>427.49</v>
          </cell>
          <cell r="E2677" t="str">
            <v>Depreciação, Juros, Impostos e Seguros, Manutenção e Materiais na Operação dos Equipamentos</v>
          </cell>
          <cell r="F2677" t="str">
            <v>SINAPI Jun/26</v>
          </cell>
        </row>
        <row r="2678">
          <cell r="A2678">
            <v>102954</v>
          </cell>
          <cell r="B2678" t="str">
            <v>RETROESCAVADEIRA SOBRE RODAS COM CARREGADEIRA, PESO OPERACIONAL MÍN. 6,674, POTÊNCIA LÍQ 88 HP, COM MARTELO ROMPEDOR HIDRÁULICO ENTRE 275 A 362 KG - DEPRECIAÇÃO. AF_02/2021</v>
          </cell>
          <cell r="C2678" t="str">
            <v>H</v>
          </cell>
          <cell r="D2678">
            <v>0</v>
          </cell>
          <cell r="E2678" t="str">
            <v>Depreciação, Juros, Impostos e Seguros, Manutenção e Materiais na Operação dos Equipamentos</v>
          </cell>
          <cell r="F2678" t="str">
            <v>SINAPI Jun/26</v>
          </cell>
        </row>
        <row r="2679">
          <cell r="A2679">
            <v>104727</v>
          </cell>
          <cell r="B2679" t="str">
            <v>RETROESCAVADEIRA SOBRE RODAS COM CARREGADEIRA, PESO OPERACIONAL MÍN. 6,674, POTÊNCIA LÍQ 88 HP, COM MARTELO ROMPEDOR HIDRÁULICO ENTRE 275 A 362 KG - JUROS. AF_02/2021</v>
          </cell>
          <cell r="C2679" t="str">
            <v>H</v>
          </cell>
          <cell r="D2679">
            <v>0</v>
          </cell>
          <cell r="E2679" t="str">
            <v>Depreciação, Juros, Impostos e Seguros, Manutenção e Materiais na Operação dos Equipamentos</v>
          </cell>
          <cell r="F2679" t="str">
            <v>SINAPI Jun/26</v>
          </cell>
        </row>
        <row r="2680">
          <cell r="A2680">
            <v>102956</v>
          </cell>
          <cell r="B2680" t="str">
            <v>RETROESCAVADEIRA SOBRE RODAS COM CARREGADEIRA, PESO OPERACIONAL MÍN. 6,674, POTÊNCIA LÍQ 88 HP, COM MARTELO ROMPEDOR HIDRÁULICO ENTRE 275 A 362 KG - MANUTENÇÃO. AF_02/2021</v>
          </cell>
          <cell r="C2680" t="str">
            <v>H</v>
          </cell>
          <cell r="D2680">
            <v>0</v>
          </cell>
          <cell r="E2680" t="str">
            <v>Depreciação, Juros, Impostos e Seguros, Manutenção e Materiais na Operação dos Equipamentos</v>
          </cell>
          <cell r="F2680" t="str">
            <v>SINAPI Jun/26</v>
          </cell>
        </row>
        <row r="2681">
          <cell r="A2681">
            <v>102957</v>
          </cell>
          <cell r="B2681" t="str">
            <v>RETROESCAVADEIRA SOBRE RODAS COM CARREGADEIRA, PESO OPERACIONAL MÍN. 6,674, POTÊNCIA LÍQ 88 HP, COM MARTELO ROMPEDOR HIDRÁULICO ENTRE 275 A 362 KG - MATERIAIS NA OPERAÇÃO. AF_02/2021</v>
          </cell>
          <cell r="C2681" t="str">
            <v>H</v>
          </cell>
          <cell r="D2681">
            <v>44.61</v>
          </cell>
          <cell r="E2681" t="str">
            <v>Depreciação, Juros, Impostos e Seguros, Manutenção e Materiais na Operação dos Equipamentos</v>
          </cell>
          <cell r="F2681" t="str">
            <v>SINAPI Jun/26</v>
          </cell>
        </row>
        <row r="2682">
          <cell r="A2682">
            <v>88859</v>
          </cell>
          <cell r="B2682" t="str">
            <v>RETROESCAVADEIRA SOBRE RODAS COM CARREGADEIRA, TRAÇÃO 4X2, POTÊNCIA LÍQ. 79 HP, CAÇAMBA CARREG. CAP. MÍN. 1 M3, CAÇAMBA RETRO CAP. 0,20 M3, PESO OPERACIONAL MÍN. 6.570 KG, PROFUNDIDADE ESCAVAÇÃO MÁX. 4,37 M - DEPRECIAÇÃO. AF_06/2014</v>
          </cell>
          <cell r="C2682" t="str">
            <v>H</v>
          </cell>
          <cell r="D2682">
            <v>23.23</v>
          </cell>
          <cell r="E2682" t="str">
            <v>Depreciação, Juros, Impostos e Seguros, Manutenção e Materiais na Operação dos Equipamentos</v>
          </cell>
          <cell r="F2682" t="str">
            <v>SINAPI Jun/26</v>
          </cell>
        </row>
        <row r="2683">
          <cell r="A2683">
            <v>88860</v>
          </cell>
          <cell r="B2683" t="str">
            <v>RETROESCAVADEIRA SOBRE RODAS COM CARREGADEIRA, TRAÇÃO 4X2, POTÊNCIA LÍQ. 79 HP, CAÇAMBA CARREG. CAP. MÍN. 1 M3, CAÇAMBA RETRO CAP. 0,20 M3, PESO OPERACIONAL MÍN. 6.570 KG, PROFUNDIDADE ESCAVAÇÃO MÁX. 4,37 M - JUROS. AF_06/2014</v>
          </cell>
          <cell r="C2683" t="str">
            <v>H</v>
          </cell>
          <cell r="D2683">
            <v>6.14</v>
          </cell>
          <cell r="E2683" t="str">
            <v>Depreciação, Juros, Impostos e Seguros, Manutenção e Materiais na Operação dos Equipamentos</v>
          </cell>
          <cell r="F2683" t="str">
            <v>SINAPI Jun/26</v>
          </cell>
        </row>
        <row r="2684">
          <cell r="A2684">
            <v>5667</v>
          </cell>
          <cell r="B2684" t="str">
            <v>RETROESCAVADEIRA SOBRE RODAS COM CARREGADEIRA, TRAÇÃO 4X2, POTÊNCIA LÍQ. 79 HP, CAÇAMBA CARREG. CAP. MÍN. 1 M3, CAÇAMBA RETRO CAP. 0,20 M3, PESO OPERACIONAL MÍN. 6.570 KG, PROFUNDIDADE ESCAVAÇÃO MÁX. 4,37 M - MANUTENÇÃO. AF_06/2014</v>
          </cell>
          <cell r="C2684" t="str">
            <v>H</v>
          </cell>
          <cell r="D2684">
            <v>29.04</v>
          </cell>
          <cell r="E2684" t="str">
            <v>Depreciação, Juros, Impostos e Seguros, Manutenção e Materiais na Operação dos Equipamentos</v>
          </cell>
          <cell r="F2684" t="str">
            <v>SINAPI Jun/26</v>
          </cell>
        </row>
        <row r="2685">
          <cell r="A2685">
            <v>5668</v>
          </cell>
          <cell r="B2685" t="str">
            <v>RETROESCAVADEIRA SOBRE RODAS COM CARREGADEIRA, TRAÇÃO 4X2, POTÊNCIA LÍQ. 79 HP, CAÇAMBA CARREG. CAP. MÍN. 1 M3, CAÇAMBA RETRO CAP. 0,20 M3, PESO OPERACIONAL MÍN. 6.570 KG, PROFUNDIDADE ESCAVAÇÃO MÁX. 4,37 M - MATERIAIS NA OPERAÇÃO. AF_06/2014</v>
          </cell>
          <cell r="C2685" t="str">
            <v>H</v>
          </cell>
          <cell r="D2685">
            <v>52.01</v>
          </cell>
          <cell r="E2685" t="str">
            <v>Depreciação, Juros, Impostos e Seguros, Manutenção e Materiais na Operação dos Equipamentos</v>
          </cell>
          <cell r="F2685" t="str">
            <v>SINAPI Jun/26</v>
          </cell>
        </row>
        <row r="2686">
          <cell r="A2686">
            <v>89011</v>
          </cell>
          <cell r="B2686" t="str">
            <v>RETROESCAVADEIRA SOBRE RODAS COM CARREGADEIRA, TRAÇÃO 4X4, POTÊNCIA LÍQ. 72 HP, CAÇAMBA CARREG. CAP. MÍN. 0,79 M3, CAÇAMBA RETRO CAP. 0,18 M3, PESO OPERACIONAL MÍN. 7.140 KG, PROFUNDIDADE ESCAVAÇÃO MÁX. 4,50 M - DEPRECIAÇÃO. AF_06/2014</v>
          </cell>
          <cell r="C2686" t="str">
            <v>H</v>
          </cell>
          <cell r="D2686">
            <v>25.2</v>
          </cell>
          <cell r="E2686" t="str">
            <v>Depreciação, Juros, Impostos e Seguros, Manutenção e Materiais na Operação dos Equipamentos</v>
          </cell>
          <cell r="F2686" t="str">
            <v>SINAPI Jun/26</v>
          </cell>
        </row>
        <row r="2687">
          <cell r="A2687">
            <v>89012</v>
          </cell>
          <cell r="B2687" t="str">
            <v>RETROESCAVADEIRA SOBRE RODAS COM CARREGADEIRA, TRAÇÃO 4X4, POTÊNCIA LÍQ. 72 HP, CAÇAMBA CARREG. CAP. MÍN. 0,79 M3, CAÇAMBA RETRO CAP. 0,18 M3, PESO OPERACIONAL MÍN. 7.140 KG, PROFUNDIDADE ESCAVAÇÃO MÁX. 4,50 M - JUROS. AF_06/2014</v>
          </cell>
          <cell r="C2687" t="str">
            <v>H</v>
          </cell>
          <cell r="D2687">
            <v>6.66</v>
          </cell>
          <cell r="E2687" t="str">
            <v>Depreciação, Juros, Impostos e Seguros, Manutenção e Materiais na Operação dos Equipamentos</v>
          </cell>
          <cell r="F2687" t="str">
            <v>SINAPI Jun/26</v>
          </cell>
        </row>
        <row r="2688">
          <cell r="A2688">
            <v>5735</v>
          </cell>
          <cell r="B2688" t="str">
            <v>RETROESCAVADEIRA SOBRE RODAS COM CARREGADEIRA, TRAÇÃO 4X4, POTÊNCIA LÍQ. 72 HP, CAÇAMBA CARREG. CAP. MÍN. 0,79 M3, CAÇAMBA RETRO CAP. 0,18 M3, PESO OPERACIONAL MÍN. 7.140 KG, PROFUNDIDADE ESCAVAÇÃO MÁX. 4,50 M - MANUTENÇÃO. AF_06/2014</v>
          </cell>
          <cell r="C2688" t="str">
            <v>H</v>
          </cell>
          <cell r="D2688">
            <v>31.5</v>
          </cell>
          <cell r="E2688" t="str">
            <v>Depreciação, Juros, Impostos e Seguros, Manutenção e Materiais na Operação dos Equipamentos</v>
          </cell>
          <cell r="F2688" t="str">
            <v>SINAPI Jun/26</v>
          </cell>
        </row>
        <row r="2689">
          <cell r="A2689">
            <v>5736</v>
          </cell>
          <cell r="B2689" t="str">
            <v>RETROESCAVADEIRA SOBRE RODAS COM CARREGADEIRA, TRAÇÃO 4X4, POTÊNCIA LÍQ. 72 HP, CAÇAMBA CARREG. CAP. MÍN. 0,79 M3, CAÇAMBA RETRO CAP. 0,18 M3, PESO OPERACIONAL MÍN. 7.140 KG, PROFUNDIDADE ESCAVAÇÃO MÁX. 4,50 M - MATERIAIS NA OPERAÇÃO. AF_06/2014</v>
          </cell>
          <cell r="C2689" t="str">
            <v>H</v>
          </cell>
          <cell r="D2689">
            <v>47.39</v>
          </cell>
          <cell r="E2689" t="str">
            <v>Depreciação, Juros, Impostos e Seguros, Manutenção e Materiais na Operação dos Equipamentos</v>
          </cell>
          <cell r="F2689" t="str">
            <v>SINAPI Jun/26</v>
          </cell>
        </row>
        <row r="2690">
          <cell r="A2690">
            <v>88857</v>
          </cell>
          <cell r="B2690" t="str">
            <v>RETROESCAVADEIRA SOBRE RODAS COM CARREGADEIRA, TRAÇÃO 4X4, POTÊNCIA LÍQ. 88 HP, CAÇAMBA CARREG. CAP. MÍN. 1 M3, CAÇAMBA RETRO CAP. 0,26 M3, PESO OPERACIONAL MÍN. 6.674 KG, PROFUNDIDADE ESCAVAÇÃO MÁX. 4,37 M - DEPRECIAÇÃO. AF_06/2014</v>
          </cell>
          <cell r="C2690" t="str">
            <v>H</v>
          </cell>
          <cell r="D2690">
            <v>26.12</v>
          </cell>
          <cell r="E2690" t="str">
            <v>Depreciação, Juros, Impostos e Seguros, Manutenção e Materiais na Operação dos Equipamentos</v>
          </cell>
          <cell r="F2690" t="str">
            <v>SINAPI Jun/26</v>
          </cell>
        </row>
        <row r="2691">
          <cell r="A2691">
            <v>88858</v>
          </cell>
          <cell r="B2691" t="str">
            <v>RETROESCAVADEIRA SOBRE RODAS COM CARREGADEIRA, TRAÇÃO 4X4, POTÊNCIA LÍQ. 88 HP, CAÇAMBA CARREG. CAP. MÍN. 1 M3, CAÇAMBA RETRO CAP. 0,26 M3, PESO OPERACIONAL MÍN. 6.674 KG, PROFUNDIDADE ESCAVAÇÃO MÁX. 4,37 M - JUROS. AF_06/2014</v>
          </cell>
          <cell r="C2691" t="str">
            <v>H</v>
          </cell>
          <cell r="D2691">
            <v>6.9</v>
          </cell>
          <cell r="E2691" t="str">
            <v>Depreciação, Juros, Impostos e Seguros, Manutenção e Materiais na Operação dos Equipamentos</v>
          </cell>
          <cell r="F2691" t="str">
            <v>SINAPI Jun/26</v>
          </cell>
        </row>
        <row r="2692">
          <cell r="A2692">
            <v>5664</v>
          </cell>
          <cell r="B2692" t="str">
            <v>RETROESCAVADEIRA SOBRE RODAS COM CARREGADEIRA, TRAÇÃO 4X4, POTÊNCIA LÍQ. 88 HP, CAÇAMBA CARREG. CAP. MÍN. 1 M3, CAÇAMBA RETRO CAP. 0,26 M3, PESO OPERACIONAL MÍN. 6.674 KG, PROFUNDIDADE ESCAVAÇÃO MÁX. 4,37 M - MANUTENÇÃO. AF_06/2014</v>
          </cell>
          <cell r="C2692" t="str">
            <v>H</v>
          </cell>
          <cell r="D2692">
            <v>32.65</v>
          </cell>
          <cell r="E2692" t="str">
            <v>Depreciação, Juros, Impostos e Seguros, Manutenção e Materiais na Operação dos Equipamentos</v>
          </cell>
          <cell r="F2692" t="str">
            <v>SINAPI Jun/26</v>
          </cell>
        </row>
        <row r="2693">
          <cell r="A2693">
            <v>53786</v>
          </cell>
          <cell r="B2693" t="str">
            <v>RETROESCAVADEIRA SOBRE RODAS COM CARREGADEIRA, TRAÇÃO 4X4, POTÊNCIA LÍQ. 88 HP, CAÇAMBA CARREG. CAP. MÍN. 1 M3, CAÇAMBA RETRO CAP. 0,26 M3, PESO OPERACIONAL MÍN. 6.674 KG, PROFUNDIDADE ESCAVAÇÃO MÁX. 4,37 M - MATERIAIS NA OPERAÇÃO. AF_06/2014</v>
          </cell>
          <cell r="C2693" t="str">
            <v>H</v>
          </cell>
          <cell r="D2693">
            <v>57.91</v>
          </cell>
          <cell r="E2693" t="str">
            <v>Depreciação, Juros, Impostos e Seguros, Manutenção e Materiais na Operação dos Equipamentos</v>
          </cell>
          <cell r="F2693" t="str">
            <v>SINAPI Jun/26</v>
          </cell>
        </row>
        <row r="2694">
          <cell r="A2694">
            <v>7038</v>
          </cell>
          <cell r="B2694" t="str">
            <v>ROLO COMPACTADOR DE PNEUS ESTÁTICO, PRESSÃO VARIÁVEL, POTÊNCIA 111 HP, PESO SEM/COM LASTRO 9,5 / 26 T, LARGURA DE TRABALHO 1,90 M - DEPRECIAÇÃO. AF_07/2014</v>
          </cell>
          <cell r="C2694" t="str">
            <v>H</v>
          </cell>
          <cell r="D2694">
            <v>47.43</v>
          </cell>
          <cell r="E2694" t="str">
            <v>Depreciação, Juros, Impostos e Seguros, Manutenção e Materiais na Operação dos Equipamentos</v>
          </cell>
          <cell r="F2694" t="str">
            <v>SINAPI Jun/26</v>
          </cell>
        </row>
        <row r="2695">
          <cell r="A2695">
            <v>7039</v>
          </cell>
          <cell r="B2695" t="str">
            <v>ROLO COMPACTADOR DE PNEUS ESTÁTICO, PRESSÃO VARIÁVEL, POTÊNCIA 111 HP, PESO SEM/COM LASTRO 9,5 / 26 T, LARGURA DE TRABALHO 1,90 M - JUROS. AF_07/2014</v>
          </cell>
          <cell r="C2695" t="str">
            <v>H</v>
          </cell>
          <cell r="D2695">
            <v>12.72</v>
          </cell>
          <cell r="E2695" t="str">
            <v>Depreciação, Juros, Impostos e Seguros, Manutenção e Materiais na Operação dos Equipamentos</v>
          </cell>
          <cell r="F2695" t="str">
            <v>SINAPI Jun/26</v>
          </cell>
        </row>
        <row r="2696">
          <cell r="A2696">
            <v>7040</v>
          </cell>
          <cell r="B2696" t="str">
            <v>ROLO COMPACTADOR DE PNEUS ESTÁTICO, PRESSÃO VARIÁVEL, POTÊNCIA 111 HP, PESO SEM/COM LASTRO 9,5 / 26 T, LARGURA DE TRABALHO 1,90 M - MANUTENÇÃO. AF_07/2014</v>
          </cell>
          <cell r="C2696" t="str">
            <v>H</v>
          </cell>
          <cell r="D2696">
            <v>59.36</v>
          </cell>
          <cell r="E2696" t="str">
            <v>Depreciação, Juros, Impostos e Seguros, Manutenção e Materiais na Operação dos Equipamentos</v>
          </cell>
          <cell r="F2696" t="str">
            <v>SINAPI Jun/26</v>
          </cell>
        </row>
        <row r="2697">
          <cell r="A2697">
            <v>55263</v>
          </cell>
          <cell r="B2697" t="str">
            <v>ROLO COMPACTADOR DE PNEUS ESTÁTICO, PRESSÃO VARIÁVEL, POTÊNCIA 111 HP, PESO SEM/COM LASTRO 9,5 / 26 T, LARGURA DE TRABALHO 1,90 M - MATERIAIS NA OPERAÇÃO. AF_07/2014</v>
          </cell>
          <cell r="C2697" t="str">
            <v>H</v>
          </cell>
          <cell r="D2697">
            <v>73.12</v>
          </cell>
          <cell r="E2697" t="str">
            <v>Depreciação, Juros, Impostos e Seguros, Manutenção e Materiais na Operação dos Equipamentos</v>
          </cell>
          <cell r="F2697" t="str">
            <v>SINAPI Jun/26</v>
          </cell>
        </row>
        <row r="2698">
          <cell r="A2698">
            <v>96460</v>
          </cell>
          <cell r="B2698" t="str">
            <v>ROLO COMPACTADOR DE PNEUS, ESTÁTICO, PRESSÃO VARIÁVEL, POTÊNCIA 110 HP, PESO SEM/COM LASTRO 10,8/27 T, LARGURA DE ROLAGEM 2,30 M - DEPRECIAÇÃO. AF_06/2017</v>
          </cell>
          <cell r="C2698" t="str">
            <v>H</v>
          </cell>
          <cell r="D2698">
            <v>50.35</v>
          </cell>
          <cell r="E2698" t="str">
            <v>Depreciação, Juros, Impostos e Seguros, Manutenção e Materiais na Operação dos Equipamentos</v>
          </cell>
          <cell r="F2698" t="str">
            <v>SINAPI Jun/26</v>
          </cell>
        </row>
        <row r="2699">
          <cell r="A2699">
            <v>96459</v>
          </cell>
          <cell r="B2699" t="str">
            <v>ROLO COMPACTADOR DE PNEUS, ESTÁTICO, PRESSÃO VARIÁVEL, POTÊNCIA 110 HP, PESO SEM/COM LASTRO 10,8/27 T, LARGURA DE ROLAGEM 2,30 M - JUROS. AF_06/2017</v>
          </cell>
          <cell r="C2699" t="str">
            <v>H</v>
          </cell>
          <cell r="D2699">
            <v>13.5</v>
          </cell>
          <cell r="E2699" t="str">
            <v>Depreciação, Juros, Impostos e Seguros, Manutenção e Materiais na Operação dos Equipamentos</v>
          </cell>
          <cell r="F2699" t="str">
            <v>SINAPI Jun/26</v>
          </cell>
        </row>
        <row r="2700">
          <cell r="A2700">
            <v>96458</v>
          </cell>
          <cell r="B2700" t="str">
            <v>ROLO COMPACTADOR DE PNEUS, ESTÁTICO, PRESSÃO VARIÁVEL, POTÊNCIA 110 HP, PESO SEM/COM LASTRO 10,8/27 T, LARGURA DE ROLAGEM 2,30 M - MANUTENÇÃO. AF_06/2017</v>
          </cell>
          <cell r="C2700" t="str">
            <v>H</v>
          </cell>
          <cell r="D2700">
            <v>63.01</v>
          </cell>
          <cell r="E2700" t="str">
            <v>Depreciação, Juros, Impostos e Seguros, Manutenção e Materiais na Operação dos Equipamentos</v>
          </cell>
          <cell r="F2700" t="str">
            <v>SINAPI Jun/26</v>
          </cell>
        </row>
        <row r="2701">
          <cell r="A2701">
            <v>96457</v>
          </cell>
          <cell r="B2701" t="str">
            <v>ROLO COMPACTADOR DE PNEUS, ESTÁTICO, PRESSÃO VARIÁVEL, POTÊNCIA 110 HP, PESO SEM/COM LASTRO 10,8/27 T, LARGURA DE ROLAGEM 2,30 M - MATERIAIS NA OPERAÇÃO. AF_06/2017</v>
          </cell>
          <cell r="C2701" t="str">
            <v>H</v>
          </cell>
          <cell r="D2701">
            <v>72.44</v>
          </cell>
          <cell r="E2701" t="str">
            <v>Depreciação, Juros, Impostos e Seguros, Manutenção e Materiais na Operação dos Equipamentos</v>
          </cell>
          <cell r="F2701" t="str">
            <v>SINAPI Jun/26</v>
          </cell>
        </row>
        <row r="2702">
          <cell r="A2702">
            <v>7051</v>
          </cell>
          <cell r="B2702" t="str">
            <v>ROLO COMPACTADOR PE DE CARNEIRO VIBRATORIO, POTENCIA 125 HP, PESO OPERACIONAL SEM/COM LASTRO 11,95 / 13,30 T, IMPACTO DINAMICO 38,5 / 22,5 T, LARGURA DE TRABALHO 2,15 M - DEPRECIAÇÃO. AF_06/2014</v>
          </cell>
          <cell r="C2702" t="str">
            <v>H</v>
          </cell>
          <cell r="D2702">
            <v>42.07</v>
          </cell>
          <cell r="E2702" t="str">
            <v>Depreciação, Juros, Impostos e Seguros, Manutenção e Materiais na Operação dos Equipamentos</v>
          </cell>
          <cell r="F2702" t="str">
            <v>SINAPI Jun/26</v>
          </cell>
        </row>
        <row r="2703">
          <cell r="A2703">
            <v>7052</v>
          </cell>
          <cell r="B2703" t="str">
            <v>ROLO COMPACTADOR PE DE CARNEIRO VIBRATORIO, POTENCIA 125 HP, PESO OPERACIONAL SEM/COM LASTRO 11,95 / 13,30 T, IMPACTO DINAMICO 38,5 / 22,5 T, LARGURA DE TRABALHO 2,15 M - JUROS. AF_06/2014</v>
          </cell>
          <cell r="C2703" t="str">
            <v>H</v>
          </cell>
          <cell r="D2703">
            <v>11.36</v>
          </cell>
          <cell r="E2703" t="str">
            <v>Depreciação, Juros, Impostos e Seguros, Manutenção e Materiais na Operação dos Equipamentos</v>
          </cell>
          <cell r="F2703" t="str">
            <v>SINAPI Jun/26</v>
          </cell>
        </row>
        <row r="2704">
          <cell r="A2704">
            <v>7053</v>
          </cell>
          <cell r="B2704" t="str">
            <v>ROLO COMPACTADOR PE DE CARNEIRO VIBRATORIO, POTENCIA 125 HP, PESO OPERACIONAL SEM/COM LASTRO 11,95 / 13,30 T, IMPACTO DINAMICO 38,5 / 22,5 T, LARGURA DE TRABALHO 2,15 M - MANUTENÇÃO. AF_06/2014</v>
          </cell>
          <cell r="C2704" t="str">
            <v>H</v>
          </cell>
          <cell r="D2704">
            <v>52.65</v>
          </cell>
          <cell r="E2704" t="str">
            <v>Depreciação, Juros, Impostos e Seguros, Manutenção e Materiais na Operação dos Equipamentos</v>
          </cell>
          <cell r="F2704" t="str">
            <v>SINAPI Jun/26</v>
          </cell>
        </row>
        <row r="2705">
          <cell r="A2705">
            <v>7054</v>
          </cell>
          <cell r="B2705" t="str">
            <v>ROLO COMPACTADOR PE DE CARNEIRO VIBRATORIO, POTENCIA 125 HP, PESO OPERACIONAL SEM/COM LASTRO 11,95 / 13,30 T, IMPACTO DINAMICO 38,5 / 22,5 T, LARGURA DE TRABALHO 2,15 M - MATERIAIS NA OPERAÇÃO. AF_06/2014</v>
          </cell>
          <cell r="C2705" t="str">
            <v>H</v>
          </cell>
          <cell r="D2705">
            <v>101.3</v>
          </cell>
          <cell r="E2705" t="str">
            <v>Depreciação, Juros, Impostos e Seguros, Manutenção e Materiais na Operação dos Equipamentos</v>
          </cell>
          <cell r="F2705" t="str">
            <v>SINAPI Jun/26</v>
          </cell>
        </row>
        <row r="2706">
          <cell r="A2706">
            <v>95627</v>
          </cell>
          <cell r="B2706" t="str">
            <v>ROLO COMPACTADOR VIBRATORIO TANDEM, ACO LISO, POTENCIA 125 HP, PESO SEM/COM LASTRO 10,20/11,65 T, LARGURA DE TRABALHO 1,73 M - DEPRECIAÇÃO. AF_11/2016</v>
          </cell>
          <cell r="C2706" t="str">
            <v>H</v>
          </cell>
          <cell r="D2706">
            <v>45.4</v>
          </cell>
          <cell r="E2706" t="str">
            <v>Depreciação, Juros, Impostos e Seguros, Manutenção e Materiais na Operação dos Equipamentos</v>
          </cell>
          <cell r="F2706" t="str">
            <v>SINAPI Jun/26</v>
          </cell>
        </row>
        <row r="2707">
          <cell r="A2707">
            <v>95628</v>
          </cell>
          <cell r="B2707" t="str">
            <v>ROLO COMPACTADOR VIBRATORIO TANDEM, ACO LISO, POTENCIA 125 HP, PESO SEM/COM LASTRO 10,20/11,65 T, LARGURA DE TRABALHO 1,73 M - JUROS. AF_11/2016</v>
          </cell>
          <cell r="C2707" t="str">
            <v>H</v>
          </cell>
          <cell r="D2707">
            <v>12.18</v>
          </cell>
          <cell r="E2707" t="str">
            <v>Depreciação, Juros, Impostos e Seguros, Manutenção e Materiais na Operação dos Equipamentos</v>
          </cell>
          <cell r="F2707" t="str">
            <v>SINAPI Jun/26</v>
          </cell>
        </row>
        <row r="2708">
          <cell r="A2708">
            <v>95629</v>
          </cell>
          <cell r="B2708" t="str">
            <v>ROLO COMPACTADOR VIBRATORIO TANDEM, ACO LISO, POTENCIA 125 HP, PESO SEM/COM LASTRO 10,20/11,65 T, LARGURA DE TRABALHO 1,73 M - MANUTENÇÃO. AF_11/2016</v>
          </cell>
          <cell r="C2708" t="str">
            <v>H</v>
          </cell>
          <cell r="D2708">
            <v>56.81</v>
          </cell>
          <cell r="E2708" t="str">
            <v>Depreciação, Juros, Impostos e Seguros, Manutenção e Materiais na Operação dos Equipamentos</v>
          </cell>
          <cell r="F2708" t="str">
            <v>SINAPI Jun/26</v>
          </cell>
        </row>
        <row r="2709">
          <cell r="A2709">
            <v>95630</v>
          </cell>
          <cell r="B2709" t="str">
            <v>ROLO COMPACTADOR VIBRATORIO TANDEM, ACO LISO, POTENCIA 125 HP, PESO SEM/COM LASTRO 10,20/11,65 T, LARGURA DE TRABALHO 1,73 M - MATERIAIS NA OPERAÇÃO. AF_11/2016</v>
          </cell>
          <cell r="C2709" t="str">
            <v>H</v>
          </cell>
          <cell r="D2709">
            <v>101.3</v>
          </cell>
          <cell r="E2709" t="str">
            <v>Depreciação, Juros, Impostos e Seguros, Manutenção e Materiais na Operação dos Equipamentos</v>
          </cell>
          <cell r="F2709" t="str">
            <v>SINAPI Jun/26</v>
          </cell>
        </row>
        <row r="2710">
          <cell r="A2710">
            <v>89210</v>
          </cell>
          <cell r="B2710" t="str">
            <v>ROLO COMPACTADOR VIBRATÓRIO DE UM CILINDRO AÇO LISO, POTÊNCIA 80 HP, PESO OPERACIONAL MÁXIMO 8,1 T, IMPACTO DINÂMICO 16,15 / 9,5 T, LARGURA DE TRABALHO 1,68 M - DEPRECIAÇÃO. AF_06/2014</v>
          </cell>
          <cell r="C2710" t="str">
            <v>H</v>
          </cell>
          <cell r="D2710">
            <v>30.35</v>
          </cell>
          <cell r="E2710" t="str">
            <v>Depreciação, Juros, Impostos e Seguros, Manutenção e Materiais na Operação dos Equipamentos</v>
          </cell>
          <cell r="F2710" t="str">
            <v>SINAPI Jun/26</v>
          </cell>
        </row>
        <row r="2711">
          <cell r="A2711">
            <v>89211</v>
          </cell>
          <cell r="B2711" t="str">
            <v>ROLO COMPACTADOR VIBRATÓRIO DE UM CILINDRO AÇO LISO, POTÊNCIA 80 HP, PESO OPERACIONAL MÁXIMO 8,1 T, IMPACTO DINÂMICO 16,15 / 9,5 T, LARGURA DE TRABALHO 1,68 M - JUROS. AF_06/2014</v>
          </cell>
          <cell r="C2711" t="str">
            <v>H</v>
          </cell>
          <cell r="D2711">
            <v>8.14</v>
          </cell>
          <cell r="E2711" t="str">
            <v>Depreciação, Juros, Impostos e Seguros, Manutenção e Materiais na Operação dos Equipamentos</v>
          </cell>
          <cell r="F2711" t="str">
            <v>SINAPI Jun/26</v>
          </cell>
        </row>
        <row r="2712">
          <cell r="A2712">
            <v>5674</v>
          </cell>
          <cell r="B2712" t="str">
            <v>ROLO COMPACTADOR VIBRATÓRIO DE UM CILINDRO AÇO LISO, POTÊNCIA 80 HP, PESO OPERACIONAL MÁXIMO 8,1 T, IMPACTO DINÂMICO 16,15 / 9,5 T, LARGURA DE TRABALHO 1,68 M - MANUTENÇÃO. AF_06/2014</v>
          </cell>
          <cell r="C2712" t="str">
            <v>H</v>
          </cell>
          <cell r="D2712">
            <v>37.979999999999997</v>
          </cell>
          <cell r="E2712" t="str">
            <v>Depreciação, Juros, Impostos e Seguros, Manutenção e Materiais na Operação dos Equipamentos</v>
          </cell>
          <cell r="F2712" t="str">
            <v>SINAPI Jun/26</v>
          </cell>
        </row>
        <row r="2713">
          <cell r="A2713">
            <v>53788</v>
          </cell>
          <cell r="B2713" t="str">
            <v>ROLO COMPACTADOR VIBRATÓRIO DE UM CILINDRO AÇO LISO, POTÊNCIA 80 HP, PESO OPERACIONAL MÁXIMO 8,1 T, IMPACTO DINÂMICO 16,15 / 9,5 T, LARGURA DE TRABALHO 1,68 M - MATERIAIS NA OPERAÇÃO. AF_06/2014</v>
          </cell>
          <cell r="C2713" t="str">
            <v>H</v>
          </cell>
          <cell r="D2713">
            <v>64.84</v>
          </cell>
          <cell r="E2713" t="str">
            <v>Depreciação, Juros, Impostos e Seguros, Manutenção e Materiais na Operação dos Equipamentos</v>
          </cell>
          <cell r="F2713" t="str">
            <v>SINAPI Jun/26</v>
          </cell>
        </row>
        <row r="2714">
          <cell r="A2714">
            <v>73309</v>
          </cell>
          <cell r="B2714" t="str">
            <v>ROLO COMPACTADOR VIBRATÓRIO PÉ DE CARNEIRO PARA SOLOS, POTÊNCIA 80 HP, PESO OPERACIONAL SEM/COM LASTRO 7,4 / 8,8 T, LARGURA DE TRABALHO 1,68 M - DEPRECIAÇÃO. AF_02/2016</v>
          </cell>
          <cell r="C2714" t="str">
            <v>H</v>
          </cell>
          <cell r="D2714">
            <v>31.55</v>
          </cell>
          <cell r="E2714" t="str">
            <v>Depreciação, Juros, Impostos e Seguros, Manutenção e Materiais na Operação dos Equipamentos</v>
          </cell>
          <cell r="F2714" t="str">
            <v>SINAPI Jun/26</v>
          </cell>
        </row>
        <row r="2715">
          <cell r="A2715">
            <v>73313</v>
          </cell>
          <cell r="B2715" t="str">
            <v>ROLO COMPACTADOR VIBRATÓRIO PÉ DE CARNEIRO PARA SOLOS, POTÊNCIA 80 HP, PESO OPERACIONAL SEM/COM LASTRO 7,4 / 8,8 T, LARGURA DE TRABALHO 1,68 M - JUROS. AF_02/2016</v>
          </cell>
          <cell r="C2715" t="str">
            <v>H</v>
          </cell>
          <cell r="D2715">
            <v>8.52</v>
          </cell>
          <cell r="E2715" t="str">
            <v>Depreciação, Juros, Impostos e Seguros, Manutenção e Materiais na Operação dos Equipamentos</v>
          </cell>
          <cell r="F2715" t="str">
            <v>SINAPI Jun/26</v>
          </cell>
        </row>
        <row r="2716">
          <cell r="A2716">
            <v>5089</v>
          </cell>
          <cell r="B2716" t="str">
            <v>ROLO COMPACTADOR VIBRATÓRIO PÉ DE CARNEIRO PARA SOLOS, POTÊNCIA 80 HP, PESO OPERACIONAL SEM/COM LASTRO 7,4 / 8,8 T, LARGURA DE TRABALHO 1,68 M - MANUTENÇÃO. AF_02/2016</v>
          </cell>
          <cell r="C2716" t="str">
            <v>H</v>
          </cell>
          <cell r="D2716">
            <v>39.49</v>
          </cell>
          <cell r="E2716" t="str">
            <v>Depreciação, Juros, Impostos e Seguros, Manutenção e Materiais na Operação dos Equipamentos</v>
          </cell>
          <cell r="F2716" t="str">
            <v>SINAPI Jun/26</v>
          </cell>
        </row>
        <row r="2717">
          <cell r="A2717">
            <v>73315</v>
          </cell>
          <cell r="B2717" t="str">
            <v>ROLO COMPACTADOR VIBRATÓRIO PÉ DE CARNEIRO PARA SOLOS, POTÊNCIA 80 HP, PESO OPERACIONAL SEM/COM LASTRO 7,4 / 8,8 T, LARGURA DE TRABALHO 1,68 M - MATERIAIS NA OPERAÇÃO. AF_02/2016</v>
          </cell>
          <cell r="C2717" t="str">
            <v>H</v>
          </cell>
          <cell r="D2717">
            <v>64.84</v>
          </cell>
          <cell r="E2717" t="str">
            <v>Depreciação, Juros, Impostos e Seguros, Manutenção e Materiais na Operação dos Equipamentos</v>
          </cell>
          <cell r="F2717" t="str">
            <v>SINAPI Jun/26</v>
          </cell>
        </row>
        <row r="2718">
          <cell r="A2718">
            <v>5738</v>
          </cell>
          <cell r="B2718" t="str">
            <v>ROLO COMPACTADOR VIBRATÓRIO PÉ DE CARNEIRO, OPERADO POR CONTROLE REMOTO, POTÊNCIA 12,5 KW, PESO OPERACIONAL 1,675 T, LARGURA DE TRABALHO 0,85 M - DEPRECIAÇÃO. AF_02/2016</v>
          </cell>
          <cell r="C2718" t="str">
            <v>H</v>
          </cell>
          <cell r="D2718">
            <v>41.47</v>
          </cell>
          <cell r="E2718" t="str">
            <v>Depreciação, Juros, Impostos e Seguros, Manutenção e Materiais na Operação dos Equipamentos</v>
          </cell>
          <cell r="F2718" t="str">
            <v>SINAPI Jun/26</v>
          </cell>
        </row>
        <row r="2719">
          <cell r="A2719">
            <v>93239</v>
          </cell>
          <cell r="B2719" t="str">
            <v>ROLO COMPACTADOR VIBRATÓRIO PÉ DE CARNEIRO, OPERADO POR CONTROLE REMOTO, POTÊNCIA 12,5 KW, PESO OPERACIONAL 1,675 T, LARGURA DE TRABALHO 0,85 M - JUROS. AF_02/2016</v>
          </cell>
          <cell r="C2719" t="str">
            <v>H</v>
          </cell>
          <cell r="D2719">
            <v>11.12</v>
          </cell>
          <cell r="E2719" t="str">
            <v>Depreciação, Juros, Impostos e Seguros, Manutenção e Materiais na Operação dos Equipamentos</v>
          </cell>
          <cell r="F2719" t="str">
            <v>SINAPI Jun/26</v>
          </cell>
        </row>
        <row r="2720">
          <cell r="A2720">
            <v>5739</v>
          </cell>
          <cell r="B2720" t="str">
            <v>ROLO COMPACTADOR VIBRATÓRIO PÉ DE CARNEIRO, OPERADO POR CONTROLE REMOTO, POTÊNCIA 12,5 KW, PESO OPERACIONAL 1,675 T, LARGURA DE TRABALHO 0,85 M - MANUTENÇÃO. AF_02/2016</v>
          </cell>
          <cell r="C2720" t="str">
            <v>H</v>
          </cell>
          <cell r="D2720">
            <v>51.9</v>
          </cell>
          <cell r="E2720" t="str">
            <v>Depreciação, Juros, Impostos e Seguros, Manutenção e Materiais na Operação dos Equipamentos</v>
          </cell>
          <cell r="F2720" t="str">
            <v>SINAPI Jun/26</v>
          </cell>
        </row>
        <row r="2721">
          <cell r="A2721">
            <v>93240</v>
          </cell>
          <cell r="B2721" t="str">
            <v>ROLO COMPACTADOR VIBRATÓRIO PÉ DE CARNEIRO, OPERADO POR CONTROLE REMOTO, POTÊNCIA 12,5 KW, PESO OPERACIONAL 1,675 T, LARGURA DE TRABALHO 0,85 M - MATERIAIS NA OPERAÇÃO. AF_02/2016</v>
          </cell>
          <cell r="C2721" t="str">
            <v>H</v>
          </cell>
          <cell r="D2721">
            <v>13.58</v>
          </cell>
          <cell r="E2721" t="str">
            <v>Depreciação, Juros, Impostos e Seguros, Manutenção e Materiais na Operação dos Equipamentos</v>
          </cell>
          <cell r="F2721" t="str">
            <v>SINAPI Jun/26</v>
          </cell>
        </row>
        <row r="2722">
          <cell r="A2722">
            <v>53818</v>
          </cell>
          <cell r="B2722" t="str">
            <v>ROLO COMPACTADOR VIBRATÓRIO REBOCÁVEL, CILINDRO DE AÇO LISO, POTÊNCIA DE TRAÇÃO DE 65 CV, PESO 4,7 T, IMPACTO DINÂMICO 18,3 T, LARGURA DE TRABALHO 1,67 M - DEPRECIAÇÃO. AF_02/2016</v>
          </cell>
          <cell r="C2722" t="str">
            <v>H</v>
          </cell>
          <cell r="D2722">
            <v>9.16</v>
          </cell>
          <cell r="E2722" t="str">
            <v>Depreciação, Juros, Impostos e Seguros, Manutenção e Materiais na Operação dos Equipamentos</v>
          </cell>
          <cell r="F2722" t="str">
            <v>SINAPI Jun/26</v>
          </cell>
        </row>
        <row r="2723">
          <cell r="A2723">
            <v>93238</v>
          </cell>
          <cell r="B2723" t="str">
            <v>ROLO COMPACTADOR VIBRATÓRIO REBOCÁVEL, CILINDRO DE AÇO LISO, POTÊNCIA DE TRAÇÃO DE 65 CV, PESO 4,7 T, IMPACTO DINÂMICO 18,3 T, LARGURA DE TRABALHO 1,67 M - JUROS. AF_02/2016</v>
          </cell>
          <cell r="C2723" t="str">
            <v>H</v>
          </cell>
          <cell r="D2723">
            <v>2.4500000000000002</v>
          </cell>
          <cell r="E2723" t="str">
            <v>Depreciação, Juros, Impostos e Seguros, Manutenção e Materiais na Operação dos Equipamentos</v>
          </cell>
          <cell r="F2723" t="str">
            <v>SINAPI Jun/26</v>
          </cell>
        </row>
        <row r="2724">
          <cell r="A2724">
            <v>5727</v>
          </cell>
          <cell r="B2724" t="str">
            <v>ROLO COMPACTADOR VIBRATÓRIO REBOCÁVEL, CILINDRO DE AÇO LISO, POTÊNCIA DE TRAÇÃO DE 65 CV, PESO 4,7 T, IMPACTO DINÂMICO 18,3 T, LARGURA DE TRABALHO 1,67 M - MANUTENÇÃO. AF_02/2016</v>
          </cell>
          <cell r="C2724" t="str">
            <v>H</v>
          </cell>
          <cell r="D2724">
            <v>11.46</v>
          </cell>
          <cell r="E2724" t="str">
            <v>Depreciação, Juros, Impostos e Seguros, Manutenção e Materiais na Operação dos Equipamentos</v>
          </cell>
          <cell r="F2724" t="str">
            <v>SINAPI Jun/26</v>
          </cell>
        </row>
        <row r="2725">
          <cell r="A2725">
            <v>89280</v>
          </cell>
          <cell r="B2725" t="str">
            <v>ROLO COMPACTADOR VIBRATÓRIO TANDEM AÇO LISO, POTÊNCIA 58 HP, PESO SEM/COM LASTRO 6,5 / 9,4 T, LARGURA DE TRABALHO 1,2 M - DEPRECIAÇÃO. AF_06/2014</v>
          </cell>
          <cell r="C2725" t="str">
            <v>H</v>
          </cell>
          <cell r="D2725">
            <v>37.270000000000003</v>
          </cell>
          <cell r="E2725" t="str">
            <v>Depreciação, Juros, Impostos e Seguros, Manutenção e Materiais na Operação dos Equipamentos</v>
          </cell>
          <cell r="F2725" t="str">
            <v>SINAPI Jun/26</v>
          </cell>
        </row>
        <row r="2726">
          <cell r="A2726">
            <v>89281</v>
          </cell>
          <cell r="B2726" t="str">
            <v>ROLO COMPACTADOR VIBRATÓRIO TANDEM AÇO LISO, POTÊNCIA 58 HP, PESO SEM/COM LASTRO 6,5 / 9,4 T, LARGURA DE TRABALHO 1,2 M - JUROS. AF_06/2014</v>
          </cell>
          <cell r="C2726" t="str">
            <v>H</v>
          </cell>
          <cell r="D2726">
            <v>9.99</v>
          </cell>
          <cell r="E2726" t="str">
            <v>Depreciação, Juros, Impostos e Seguros, Manutenção e Materiais na Operação dos Equipamentos</v>
          </cell>
          <cell r="F2726" t="str">
            <v>SINAPI Jun/26</v>
          </cell>
        </row>
        <row r="2727">
          <cell r="A2727">
            <v>5729</v>
          </cell>
          <cell r="B2727" t="str">
            <v>ROLO COMPACTADOR VIBRATÓRIO TANDEM AÇO LISO, POTÊNCIA 58 HP, PESO SEM/COM LASTRO 6,5 / 9,4 T, LARGURA DE TRABALHO 1,2 M - MANUTENÇÃO. AF_06/2014</v>
          </cell>
          <cell r="C2727" t="str">
            <v>H</v>
          </cell>
          <cell r="D2727">
            <v>46.64</v>
          </cell>
          <cell r="E2727" t="str">
            <v>Depreciação, Juros, Impostos e Seguros, Manutenção e Materiais na Operação dos Equipamentos</v>
          </cell>
          <cell r="F2727" t="str">
            <v>SINAPI Jun/26</v>
          </cell>
        </row>
        <row r="2728">
          <cell r="A2728">
            <v>5730</v>
          </cell>
          <cell r="B2728" t="str">
            <v>ROLO COMPACTADOR VIBRATÓRIO TANDEM AÇO LISO, POTÊNCIA 58 HP, PESO SEM/COM LASTRO 6,5 / 9,4 T, LARGURA DE TRABALHO 1,2 M - MATERIAIS NA OPERAÇÃO. AF_06/2014</v>
          </cell>
          <cell r="C2728" t="str">
            <v>H</v>
          </cell>
          <cell r="D2728">
            <v>46.37</v>
          </cell>
          <cell r="E2728" t="str">
            <v>Depreciação, Juros, Impostos e Seguros, Manutenção e Materiais na Operação dos Equipamentos</v>
          </cell>
          <cell r="F2728" t="str">
            <v>SINAPI Jun/26</v>
          </cell>
        </row>
        <row r="2729">
          <cell r="A2729">
            <v>95266</v>
          </cell>
          <cell r="B2729" t="str">
            <v>RÉGUA VIBRATÓRIA DUPLA PARA CONCRETO, PESO DE 60KG, COMPRIMENTO 4 M, COM MOTOR A GASOLINA, POTÊNCIA 5,5 HP - DEPRECIAÇÃO. AF_09/2016</v>
          </cell>
          <cell r="C2729" t="str">
            <v>H</v>
          </cell>
          <cell r="D2729">
            <v>0.55000000000000004</v>
          </cell>
          <cell r="E2729" t="str">
            <v>Depreciação, Juros, Impostos e Seguros, Manutenção e Materiais na Operação dos Equipamentos</v>
          </cell>
          <cell r="F2729" t="str">
            <v>SINAPI Jun/26</v>
          </cell>
        </row>
        <row r="2730">
          <cell r="A2730">
            <v>95267</v>
          </cell>
          <cell r="B2730" t="str">
            <v>RÉGUA VIBRATÓRIA DUPLA PARA CONCRETO, PESO DE 60KG, COMPRIMENTO 4 M, COM MOTOR A GASOLINA, POTÊNCIA 5,5 HP - JUROS. AF_09/2016</v>
          </cell>
          <cell r="C2730" t="str">
            <v>H</v>
          </cell>
          <cell r="D2730">
            <v>0.11</v>
          </cell>
          <cell r="E2730" t="str">
            <v>Depreciação, Juros, Impostos e Seguros, Manutenção e Materiais na Operação dos Equipamentos</v>
          </cell>
          <cell r="F2730" t="str">
            <v>SINAPI Jun/26</v>
          </cell>
        </row>
        <row r="2731">
          <cell r="A2731">
            <v>95268</v>
          </cell>
          <cell r="B2731" t="str">
            <v>RÉGUA VIBRATÓRIA DUPLA PARA CONCRETO, PESO DE 60KG, COMPRIMENTO 4 M, COM MOTOR A GASOLINA, POTÊNCIA 5,5 HP - MANUTENÇÃO. AF_09/2016</v>
          </cell>
          <cell r="C2731" t="str">
            <v>H</v>
          </cell>
          <cell r="D2731">
            <v>0.53</v>
          </cell>
          <cell r="E2731" t="str">
            <v>Depreciação, Juros, Impostos e Seguros, Manutenção e Materiais na Operação dos Equipamentos</v>
          </cell>
          <cell r="F2731" t="str">
            <v>SINAPI Jun/26</v>
          </cell>
        </row>
        <row r="2732">
          <cell r="A2732">
            <v>95269</v>
          </cell>
          <cell r="B2732" t="str">
            <v>RÉGUA VIBRATÓRIA DUPLA PARA CONCRETO, PESO DE 60KG, COMPRIMENTO 4 M, COM MOTOR A GASOLINA, POTÊNCIA 5,5 HP - MATERIAIS NA OPERAÇÃO. AF_09/2016</v>
          </cell>
          <cell r="C2732" t="str">
            <v>H</v>
          </cell>
          <cell r="D2732">
            <v>9.3000000000000007</v>
          </cell>
          <cell r="E2732" t="str">
            <v>Depreciação, Juros, Impostos e Seguros, Manutenção e Materiais na Operação dos Equipamentos</v>
          </cell>
          <cell r="F2732" t="str">
            <v>SINAPI Jun/26</v>
          </cell>
        </row>
        <row r="2733">
          <cell r="A2733">
            <v>91688</v>
          </cell>
          <cell r="B2733" t="str">
            <v>SERRA CIRCULAR DE BANCADA COM MOTOR ELÉTRICO POTÊNCIA DE 5HP, COM COIFA PARA DISCO 10" - DEPRECIAÇÃO. AF_08/2015</v>
          </cell>
          <cell r="C2733" t="str">
            <v>H</v>
          </cell>
          <cell r="D2733">
            <v>0.09</v>
          </cell>
          <cell r="E2733" t="str">
            <v>Depreciação, Juros, Impostos e Seguros, Manutenção e Materiais na Operação dos Equipamentos</v>
          </cell>
          <cell r="F2733" t="str">
            <v>SINAPI Jun/26</v>
          </cell>
        </row>
        <row r="2734">
          <cell r="A2734">
            <v>91689</v>
          </cell>
          <cell r="B2734" t="str">
            <v>SERRA CIRCULAR DE BANCADA COM MOTOR ELÉTRICO POTÊNCIA DE 5HP, COM COIFA PARA DISCO 10" - JUROS. AF_08/2015</v>
          </cell>
          <cell r="C2734" t="str">
            <v>H</v>
          </cell>
          <cell r="D2734">
            <v>0.01</v>
          </cell>
          <cell r="E2734" t="str">
            <v>Depreciação, Juros, Impostos e Seguros, Manutenção e Materiais na Operação dos Equipamentos</v>
          </cell>
          <cell r="F2734" t="str">
            <v>SINAPI Jun/26</v>
          </cell>
        </row>
        <row r="2735">
          <cell r="A2735">
            <v>91690</v>
          </cell>
          <cell r="B2735" t="str">
            <v>SERRA CIRCULAR DE BANCADA COM MOTOR ELÉTRICO POTÊNCIA DE 5HP, COM COIFA PARA DISCO 10" - MANUTENÇÃO. AF_08/2015</v>
          </cell>
          <cell r="C2735" t="str">
            <v>H</v>
          </cell>
          <cell r="D2735">
            <v>0.06</v>
          </cell>
          <cell r="E2735" t="str">
            <v>Depreciação, Juros, Impostos e Seguros, Manutenção e Materiais na Operação dos Equipamentos</v>
          </cell>
          <cell r="F2735" t="str">
            <v>SINAPI Jun/26</v>
          </cell>
        </row>
        <row r="2736">
          <cell r="A2736">
            <v>91691</v>
          </cell>
          <cell r="B2736" t="str">
            <v>SERRA CIRCULAR DE BANCADA COM MOTOR ELÉTRICO POTÊNCIA DE 5HP, COM COIFA PARA DISCO 10" - MATERIAIS NA OPERAÇÃO. AF_08/2015</v>
          </cell>
          <cell r="C2736" t="str">
            <v>H</v>
          </cell>
          <cell r="D2736">
            <v>1.1599999999999999</v>
          </cell>
          <cell r="E2736" t="str">
            <v>Depreciação, Juros, Impostos e Seguros, Manutenção e Materiais na Operação dos Equipamentos</v>
          </cell>
          <cell r="F2736" t="str">
            <v>SINAPI Jun/26</v>
          </cell>
        </row>
        <row r="2737">
          <cell r="A2737">
            <v>102924</v>
          </cell>
          <cell r="B2737" t="str">
            <v>SERRA FITA HORIZONTAL, ELÉTRICA, COM CONTROLE HIDRÁULICO, PAINEL DE COMANDO EM 24 V, MOTOR ELÉTRICO 1,5 CV, DIMENSÕES DA FITA 3880 X 27 X 0,9 MM, TRIFÁSICA - DEPRECIAÇÃO. AF_05/2023</v>
          </cell>
          <cell r="C2737" t="str">
            <v>H</v>
          </cell>
          <cell r="D2737">
            <v>0</v>
          </cell>
          <cell r="E2737" t="str">
            <v>Depreciação, Juros, Impostos e Seguros, Manutenção e Materiais na Operação dos Equipamentos</v>
          </cell>
          <cell r="F2737" t="str">
            <v>SINAPI Jun/26</v>
          </cell>
        </row>
        <row r="2738">
          <cell r="A2738">
            <v>102925</v>
          </cell>
          <cell r="B2738" t="str">
            <v>SERRA FITA HORIZONTAL, ELÉTRICA, COM CONTROLE HIDRÁULICO, PAINEL DE COMANDO EM 24 V, MOTOR ELÉTRICO 1,5 CV, DIMENSÕES DA FITA 3880 X 27 X 0,9 MM, TRIFÁSICA - JUROS. AF_05/2023</v>
          </cell>
          <cell r="C2738" t="str">
            <v>H</v>
          </cell>
          <cell r="D2738">
            <v>0</v>
          </cell>
          <cell r="E2738" t="str">
            <v>Depreciação, Juros, Impostos e Seguros, Manutenção e Materiais na Operação dos Equipamentos</v>
          </cell>
          <cell r="F2738" t="str">
            <v>SINAPI Jun/26</v>
          </cell>
        </row>
        <row r="2739">
          <cell r="A2739">
            <v>102926</v>
          </cell>
          <cell r="B2739" t="str">
            <v>SERRA FITA HORIZONTAL, ELÉTRICA, COM CONTROLE HIDRÁULICO, PAINEL DE COMANDO EM 24 V, MOTOR ELÉTRICO 1,5 CV, DIMENSÕES DA FITA 3880 X 27 X 0,9 MM, TRIFÁSICA - MANUTENÇÃO. AF_05/2023</v>
          </cell>
          <cell r="C2739" t="str">
            <v>H</v>
          </cell>
          <cell r="D2739">
            <v>0</v>
          </cell>
          <cell r="E2739" t="str">
            <v>Depreciação, Juros, Impostos e Seguros, Manutenção e Materiais na Operação dos Equipamentos</v>
          </cell>
          <cell r="F2739" t="str">
            <v>SINAPI Jun/26</v>
          </cell>
        </row>
        <row r="2740">
          <cell r="A2740">
            <v>102927</v>
          </cell>
          <cell r="B2740" t="str">
            <v>SERRA FITA HORIZONTAL, ELÉTRICA, COM CONTROLE HIDRÁULICO, PAINEL DE COMANDO EM 24 V, MOTOR ELÉTRICO 1,5 CV, DIMENSÕES DA FITA 3880 X 27 X 0,9 MM, TRIFÁSICA - MATERIAIS NA OPERAÇÃO. AF_05/2023</v>
          </cell>
          <cell r="C2740" t="str">
            <v>H</v>
          </cell>
          <cell r="D2740">
            <v>0.8</v>
          </cell>
          <cell r="E2740" t="str">
            <v>Depreciação, Juros, Impostos e Seguros, Manutenção e Materiais na Operação dos Equipamentos</v>
          </cell>
          <cell r="F2740" t="str">
            <v>SINAPI Jun/26</v>
          </cell>
        </row>
        <row r="2741">
          <cell r="A2741">
            <v>95136</v>
          </cell>
          <cell r="B2741" t="str">
            <v>TALHA MANUAL DE CORRENTE, CAPACIDADE DE 2 TON. COM ELEVAÇÃO DE 3 M - DEPRECIAÇÃO. AF_07/2016</v>
          </cell>
          <cell r="C2741" t="str">
            <v>H</v>
          </cell>
          <cell r="D2741">
            <v>0.02</v>
          </cell>
          <cell r="E2741" t="str">
            <v>Depreciação, Juros, Impostos e Seguros, Manutenção e Materiais na Operação dos Equipamentos</v>
          </cell>
          <cell r="F2741" t="str">
            <v>SINAPI Jun/26</v>
          </cell>
        </row>
        <row r="2742">
          <cell r="A2742">
            <v>95137</v>
          </cell>
          <cell r="B2742" t="str">
            <v>TALHA MANUAL DE CORRENTE, CAPACIDADE DE 2 TON. COM ELEVAÇÃO DE 3 M - JUROS. AF_07/2016</v>
          </cell>
          <cell r="C2742" t="str">
            <v>H</v>
          </cell>
          <cell r="D2742">
            <v>0.01</v>
          </cell>
          <cell r="E2742" t="str">
            <v>Depreciação, Juros, Impostos e Seguros, Manutenção e Materiais na Operação dos Equipamentos</v>
          </cell>
          <cell r="F2742" t="str">
            <v>SINAPI Jun/26</v>
          </cell>
        </row>
        <row r="2743">
          <cell r="A2743">
            <v>95138</v>
          </cell>
          <cell r="B2743" t="str">
            <v>TALHA MANUAL DE CORRENTE, CAPACIDADE DE 2 TON. COM ELEVAÇÃO DE 3 M - MANUTENÇÃO. AF_07/2016</v>
          </cell>
          <cell r="C2743" t="str">
            <v>H</v>
          </cell>
          <cell r="D2743">
            <v>0.02</v>
          </cell>
          <cell r="E2743" t="str">
            <v>Depreciação, Juros, Impostos e Seguros, Manutenção e Materiais na Operação dos Equipamentos</v>
          </cell>
          <cell r="F2743" t="str">
            <v>SINAPI Jun/26</v>
          </cell>
        </row>
        <row r="2744">
          <cell r="A2744">
            <v>89023</v>
          </cell>
          <cell r="B2744" t="str">
            <v>TANQUE DE ASFALTO ESTACIONÁRIO COM MAÇARICO, CAPACIDADE 20.000 L - DEPRECIAÇÃO. AF_05/2023</v>
          </cell>
          <cell r="C2744" t="str">
            <v>H</v>
          </cell>
          <cell r="D2744">
            <v>4.08</v>
          </cell>
          <cell r="E2744" t="str">
            <v>Depreciação, Juros, Impostos e Seguros, Manutenção e Materiais na Operação dos Equipamentos</v>
          </cell>
          <cell r="F2744" t="str">
            <v>SINAPI Jun/26</v>
          </cell>
        </row>
        <row r="2745">
          <cell r="A2745">
            <v>89024</v>
          </cell>
          <cell r="B2745" t="str">
            <v>TANQUE DE ASFALTO ESTACIONÁRIO COM MAÇARICO, CAPACIDADE 20.000 L - JUROS. AF_05/2023</v>
          </cell>
          <cell r="C2745" t="str">
            <v>H</v>
          </cell>
          <cell r="D2745">
            <v>1.41</v>
          </cell>
          <cell r="E2745" t="str">
            <v>Depreciação, Juros, Impostos e Seguros, Manutenção e Materiais na Operação dos Equipamentos</v>
          </cell>
          <cell r="F2745" t="str">
            <v>SINAPI Jun/26</v>
          </cell>
        </row>
        <row r="2746">
          <cell r="A2746">
            <v>89025</v>
          </cell>
          <cell r="B2746" t="str">
            <v>TANQUE DE ASFALTO ESTACIONÁRIO COM MAÇARICO, CAPACIDADE 20.000 L - MANUTENÇÃO. AF_05/2023</v>
          </cell>
          <cell r="C2746" t="str">
            <v>H</v>
          </cell>
          <cell r="D2746">
            <v>5.0999999999999996</v>
          </cell>
          <cell r="E2746" t="str">
            <v>Depreciação, Juros, Impostos e Seguros, Manutenção e Materiais na Operação dos Equipamentos</v>
          </cell>
          <cell r="F2746" t="str">
            <v>SINAPI Jun/26</v>
          </cell>
        </row>
        <row r="2747">
          <cell r="A2747">
            <v>89026</v>
          </cell>
          <cell r="B2747" t="str">
            <v>TANQUE DE ASFALTO ESTACIONÁRIO COM MAÇARICO, CAPACIDADE 20.000 L - MATERIAIS NA OPERAÇÃO. AF_05/2023</v>
          </cell>
          <cell r="C2747" t="str">
            <v>H</v>
          </cell>
          <cell r="D2747">
            <v>194.02</v>
          </cell>
          <cell r="E2747" t="str">
            <v>Depreciação, Juros, Impostos e Seguros, Manutenção e Materiais na Operação dos Equipamentos</v>
          </cell>
          <cell r="F2747" t="str">
            <v>SINAPI Jun/26</v>
          </cell>
        </row>
        <row r="2748">
          <cell r="A2748">
            <v>7032</v>
          </cell>
          <cell r="B2748" t="str">
            <v>TANQUE DE ASFALTO ESTACIONÁRIO COM SERPENTINA, CAPACIDADE 30.000 L - DEPRECIAÇÃO. AF_05/2023</v>
          </cell>
          <cell r="C2748" t="str">
            <v>H</v>
          </cell>
          <cell r="D2748">
            <v>5.0199999999999996</v>
          </cell>
          <cell r="E2748" t="str">
            <v>Depreciação, Juros, Impostos e Seguros, Manutenção e Materiais na Operação dos Equipamentos</v>
          </cell>
          <cell r="F2748" t="str">
            <v>SINAPI Jun/26</v>
          </cell>
        </row>
        <row r="2749">
          <cell r="A2749">
            <v>7033</v>
          </cell>
          <cell r="B2749" t="str">
            <v>TANQUE DE ASFALTO ESTACIONÁRIO COM SERPENTINA, CAPACIDADE 30.000 L - JUROS. AF_05/2023</v>
          </cell>
          <cell r="C2749" t="str">
            <v>H</v>
          </cell>
          <cell r="D2749">
            <v>1.74</v>
          </cell>
          <cell r="E2749" t="str">
            <v>Depreciação, Juros, Impostos e Seguros, Manutenção e Materiais na Operação dos Equipamentos</v>
          </cell>
          <cell r="F2749" t="str">
            <v>SINAPI Jun/26</v>
          </cell>
        </row>
        <row r="2750">
          <cell r="A2750">
            <v>7034</v>
          </cell>
          <cell r="B2750" t="str">
            <v>TANQUE DE ASFALTO ESTACIONÁRIO COM SERPENTINA, CAPACIDADE 30.000 L - MANUTENÇÃO. AF_05/2023</v>
          </cell>
          <cell r="C2750" t="str">
            <v>H</v>
          </cell>
          <cell r="D2750">
            <v>6.27</v>
          </cell>
          <cell r="E2750" t="str">
            <v>Depreciação, Juros, Impostos e Seguros, Manutenção e Materiais na Operação dos Equipamentos</v>
          </cell>
          <cell r="F2750" t="str">
            <v>SINAPI Jun/26</v>
          </cell>
        </row>
        <row r="2751">
          <cell r="A2751">
            <v>7035</v>
          </cell>
          <cell r="B2751" t="str">
            <v>TANQUE DE ASFALTO ESTACIONÁRIO COM SERPENTINA, CAPACIDADE 30.000 L - MATERIAIS NA OPERAÇÃO. AF_05/2023</v>
          </cell>
          <cell r="C2751" t="str">
            <v>H</v>
          </cell>
          <cell r="D2751">
            <v>291.02999999999997</v>
          </cell>
          <cell r="E2751" t="str">
            <v>Depreciação, Juros, Impostos e Seguros, Manutenção e Materiais na Operação dos Equipamentos</v>
          </cell>
          <cell r="F2751" t="str">
            <v>SINAPI Jun/26</v>
          </cell>
        </row>
        <row r="2752">
          <cell r="A2752">
            <v>102942</v>
          </cell>
          <cell r="B2752" t="str">
            <v>TARTARUGA DE OXICORTE CG1, MONOFÁSICA, 220 V, FREQUÊNCIA 50 HZ, VELOCIDADE DE CORTE (MM/MIN) 50 A 750, DIÂMETRO MÍNIMO DO COMPASSO MM 200 - DEPRECIAÇÃO. AF_05/2023</v>
          </cell>
          <cell r="C2752" t="str">
            <v>H</v>
          </cell>
          <cell r="D2752">
            <v>0</v>
          </cell>
          <cell r="E2752" t="str">
            <v>Depreciação, Juros, Impostos e Seguros, Manutenção e Materiais na Operação dos Equipamentos</v>
          </cell>
          <cell r="F2752" t="str">
            <v>SINAPI Jun/26</v>
          </cell>
        </row>
        <row r="2753">
          <cell r="A2753">
            <v>102943</v>
          </cell>
          <cell r="B2753" t="str">
            <v>TARTARUGA DE OXICORTE CG1, MONOFÁSICA, 220 V, FREQUÊNCIA 50 HZ, VELOCIDADE DE CORTE (MM/MIN) 50 A 750, DIÂMETRO MÍNIMO DO COMPASSO MM 200 - JUROS. AF_05/2023</v>
          </cell>
          <cell r="C2753" t="str">
            <v>H</v>
          </cell>
          <cell r="D2753">
            <v>0</v>
          </cell>
          <cell r="E2753" t="str">
            <v>Depreciação, Juros, Impostos e Seguros, Manutenção e Materiais na Operação dos Equipamentos</v>
          </cell>
          <cell r="F2753" t="str">
            <v>SINAPI Jun/26</v>
          </cell>
        </row>
        <row r="2754">
          <cell r="A2754">
            <v>102944</v>
          </cell>
          <cell r="B2754" t="str">
            <v>TARTARUGA DE OXICORTE CG1, MONOFÁSICA, 220 V, FREQUÊNCIA 50 HZ, VELOCIDADE DE CORTE (MM/MIN) 50 A 750, DIÂMETRO MÍNIMO DO COMPASSO MM 200 - MANUTENÇÃO. AF_05/2023</v>
          </cell>
          <cell r="C2754" t="str">
            <v>H</v>
          </cell>
          <cell r="D2754">
            <v>0</v>
          </cell>
          <cell r="E2754" t="str">
            <v>Depreciação, Juros, Impostos e Seguros, Manutenção e Materiais na Operação dos Equipamentos</v>
          </cell>
          <cell r="F2754" t="str">
            <v>SINAPI Jun/26</v>
          </cell>
        </row>
        <row r="2755">
          <cell r="A2755">
            <v>102945</v>
          </cell>
          <cell r="B2755" t="str">
            <v>TARTARUGA DE OXICORTE CG1, MONOFÁSICA, 220 V, FREQUÊNCIA 50 HZ, VELOCIDADE DE CORTE (MM/MIN) 50 A 750, DIÂMETRO MÍNIMO DO COMPASSO MM 200 - MATERIAIS NA OPERAÇÃO. AF_05/2023</v>
          </cell>
          <cell r="C2755" t="str">
            <v>H</v>
          </cell>
          <cell r="D2755">
            <v>0.01</v>
          </cell>
          <cell r="E2755" t="str">
            <v>Depreciação, Juros, Impostos e Seguros, Manutenção e Materiais na Operação dos Equipamentos</v>
          </cell>
          <cell r="F2755" t="str">
            <v>SINAPI Jun/26</v>
          </cell>
        </row>
        <row r="2756">
          <cell r="A2756">
            <v>104087</v>
          </cell>
          <cell r="B2756" t="str">
            <v>TERMOFUSORA PARA TUBOS E CONEXÕES EM PPR COM DIÂMETROS DE 20 A 63 MM, POTÊNCIA DE 800 W, TENSAO 220 V - DEPRECIAÇÃO. AF_05/2022</v>
          </cell>
          <cell r="C2756" t="str">
            <v>H</v>
          </cell>
          <cell r="D2756">
            <v>0.03</v>
          </cell>
          <cell r="E2756" t="str">
            <v>Depreciação, Juros, Impostos e Seguros, Manutenção e Materiais na Operação dos Equipamentos</v>
          </cell>
          <cell r="F2756" t="str">
            <v>SINAPI Jun/26</v>
          </cell>
        </row>
        <row r="2757">
          <cell r="A2757">
            <v>104088</v>
          </cell>
          <cell r="B2757" t="str">
            <v>TERMOFUSORA PARA TUBOS E CONEXÕES EM PPR COM DIÂMETROS DE 20 A 63 MM, POTÊNCIA DE 800 W, TENSAO 220 V - JUROS. AF_05/2022</v>
          </cell>
          <cell r="C2757" t="str">
            <v>H</v>
          </cell>
          <cell r="D2757">
            <v>0</v>
          </cell>
          <cell r="E2757" t="str">
            <v>Depreciação, Juros, Impostos e Seguros, Manutenção e Materiais na Operação dos Equipamentos</v>
          </cell>
          <cell r="F2757" t="str">
            <v>SINAPI Jun/26</v>
          </cell>
        </row>
        <row r="2758">
          <cell r="A2758">
            <v>104089</v>
          </cell>
          <cell r="B2758" t="str">
            <v>TERMOFUSORA PARA TUBOS E CONEXÕES EM PPR COM DIÂMETROS DE 20 A 63 MM, POTÊNCIA DE 800 W, TENSAO 220 V - MANUTENÇÃO. AF_05/2022</v>
          </cell>
          <cell r="C2758" t="str">
            <v>H</v>
          </cell>
          <cell r="D2758">
            <v>0.04</v>
          </cell>
          <cell r="E2758" t="str">
            <v>Depreciação, Juros, Impostos e Seguros, Manutenção e Materiais na Operação dos Equipamentos</v>
          </cell>
          <cell r="F2758" t="str">
            <v>SINAPI Jun/26</v>
          </cell>
        </row>
        <row r="2759">
          <cell r="A2759">
            <v>104090</v>
          </cell>
          <cell r="B2759" t="str">
            <v>TERMOFUSORA PARA TUBOS E CONEXÕES EM PPR COM DIÂMETROS DE 20 A 63 MM, POTÊNCIA DE 800 W, TENSAO 220 V - MATERIAIS NA OPERAÇÃO. AF_05/2022</v>
          </cell>
          <cell r="C2759" t="str">
            <v>H</v>
          </cell>
          <cell r="D2759">
            <v>0.57999999999999996</v>
          </cell>
          <cell r="E2759" t="str">
            <v>Depreciação, Juros, Impostos e Seguros, Manutenção e Materiais na Operação dos Equipamentos</v>
          </cell>
          <cell r="F2759" t="str">
            <v>SINAPI Jun/26</v>
          </cell>
        </row>
        <row r="2760">
          <cell r="A2760">
            <v>104093</v>
          </cell>
          <cell r="B2760" t="str">
            <v>TERMOFUSORA PARA TUBOS E CONEXÕES EM PPR COM DIÂMETROS DE 75 A 110 MM, POTÊNCIA DE *1100* W, TENSÃO 220 V - DEPRECIAÇÃO. AF_05/2022</v>
          </cell>
          <cell r="C2760" t="str">
            <v>H</v>
          </cell>
          <cell r="D2760">
            <v>0.04</v>
          </cell>
          <cell r="E2760" t="str">
            <v>Depreciação, Juros, Impostos e Seguros, Manutenção e Materiais na Operação dos Equipamentos</v>
          </cell>
          <cell r="F2760" t="str">
            <v>SINAPI Jun/26</v>
          </cell>
        </row>
        <row r="2761">
          <cell r="A2761">
            <v>104094</v>
          </cell>
          <cell r="B2761" t="str">
            <v>TERMOFUSORA PARA TUBOS E CONEXÕES EM PPR COM DIÂMETROS DE 75 A 110 MM, POTÊNCIA DE *1100* W, TENSÃO 220 V - JUROS. AF_05/2022</v>
          </cell>
          <cell r="C2761" t="str">
            <v>H</v>
          </cell>
          <cell r="D2761">
            <v>0.01</v>
          </cell>
          <cell r="E2761" t="str">
            <v>Depreciação, Juros, Impostos e Seguros, Manutenção e Materiais na Operação dos Equipamentos</v>
          </cell>
          <cell r="F2761" t="str">
            <v>SINAPI Jun/26</v>
          </cell>
        </row>
        <row r="2762">
          <cell r="A2762">
            <v>104095</v>
          </cell>
          <cell r="B2762" t="str">
            <v>TERMOFUSORA PARA TUBOS E CONEXÕES EM PPR COM DIÂMETROS DE 75 A 110 MM, POTÊNCIA DE *1100* W, TENSÃO 220 V - MANUTENÇÃO. AF_05/2022</v>
          </cell>
          <cell r="C2762" t="str">
            <v>H</v>
          </cell>
          <cell r="D2762">
            <v>0.05</v>
          </cell>
          <cell r="E2762" t="str">
            <v>Depreciação, Juros, Impostos e Seguros, Manutenção e Materiais na Operação dos Equipamentos</v>
          </cell>
          <cell r="F2762" t="str">
            <v>SINAPI Jun/26</v>
          </cell>
        </row>
        <row r="2763">
          <cell r="A2763">
            <v>104096</v>
          </cell>
          <cell r="B2763" t="str">
            <v>TERMOFUSORA PARA TUBOS E CONEXÕES EM PPR COM DIÂMETROS DE 75 A 110 MM, POTÊNCIA DE *1100* W, TENSÃO 220 V - MATERIAIS NA OPERAÇÃO. AF_05/2022</v>
          </cell>
          <cell r="C2763" t="str">
            <v>H</v>
          </cell>
          <cell r="D2763">
            <v>0.8</v>
          </cell>
          <cell r="E2763" t="str">
            <v>Depreciação, Juros, Impostos e Seguros, Manutenção e Materiais na Operação dos Equipamentos</v>
          </cell>
          <cell r="F2763" t="str">
            <v>SINAPI Jun/26</v>
          </cell>
        </row>
        <row r="2764">
          <cell r="A2764">
            <v>102900</v>
          </cell>
          <cell r="B2764" t="str">
            <v>TORRE, COMPOSTA POR GUINCHO MECÂNICO, GUINCHO MANUAL, CABOS DE AÇO, PITEIRA E SOQUETE - DEPRECIAÇÃO. AF_05/2023</v>
          </cell>
          <cell r="C2764" t="str">
            <v>H</v>
          </cell>
          <cell r="D2764">
            <v>0</v>
          </cell>
          <cell r="E2764" t="str">
            <v>Depreciação, Juros, Impostos e Seguros, Manutenção e Materiais na Operação dos Equipamentos</v>
          </cell>
          <cell r="F2764" t="str">
            <v>SINAPI Jun/26</v>
          </cell>
        </row>
        <row r="2765">
          <cell r="A2765">
            <v>102901</v>
          </cell>
          <cell r="B2765" t="str">
            <v>TORRE, COMPOSTA POR GUINCHO MECÂNICO, GUINCHO MANUAL, CABOS DE AÇO, PITEIRA E SOQUETE - JUROS. AF_05/2023</v>
          </cell>
          <cell r="C2765" t="str">
            <v>H</v>
          </cell>
          <cell r="D2765">
            <v>0</v>
          </cell>
          <cell r="E2765" t="str">
            <v>Depreciação, Juros, Impostos e Seguros, Manutenção e Materiais na Operação dos Equipamentos</v>
          </cell>
          <cell r="F2765" t="str">
            <v>SINAPI Jun/26</v>
          </cell>
        </row>
        <row r="2766">
          <cell r="A2766">
            <v>102902</v>
          </cell>
          <cell r="B2766" t="str">
            <v>TORRE, COMPOSTA POR GUINCHO MECÂNICO, GUINCHO MANUAL, CABOS DE AÇO, PITEIRA E SOQUETE - MANUTENÇÃO. AF_05/2023</v>
          </cell>
          <cell r="C2766" t="str">
            <v>H</v>
          </cell>
          <cell r="D2766">
            <v>0</v>
          </cell>
          <cell r="E2766" t="str">
            <v>Depreciação, Juros, Impostos e Seguros, Manutenção e Materiais na Operação dos Equipamentos</v>
          </cell>
          <cell r="F2766" t="str">
            <v>SINAPI Jun/26</v>
          </cell>
        </row>
        <row r="2767">
          <cell r="A2767">
            <v>102903</v>
          </cell>
          <cell r="B2767" t="str">
            <v>TORRE, COMPOSTA POR GUINCHO MECÂNICO, GUINCHO MANUAL, CABOS DE AÇO, PITEIRA E SOQUETE - MATERIAIS NA OPERAÇÃO. AF_05/2023</v>
          </cell>
          <cell r="C2767" t="str">
            <v>H</v>
          </cell>
          <cell r="D2767">
            <v>13.24</v>
          </cell>
          <cell r="E2767" t="str">
            <v>Depreciação, Juros, Impostos e Seguros, Manutenção e Materiais na Operação dos Equipamentos</v>
          </cell>
          <cell r="F2767" t="str">
            <v>SINAPI Jun/26</v>
          </cell>
        </row>
        <row r="2768">
          <cell r="A2768">
            <v>89029</v>
          </cell>
          <cell r="B2768" t="str">
            <v>TRATOR DE ESTEIRAS, POTÊNCIA 100 HP, PESO OPERACIONAL 9,4 T, COM LÂMINA 2,19 M3 - DEPRECIAÇÃO. AF_06/2014</v>
          </cell>
          <cell r="C2768" t="str">
            <v>H</v>
          </cell>
          <cell r="D2768">
            <v>33.58</v>
          </cell>
          <cell r="E2768" t="str">
            <v>Depreciação, Juros, Impostos e Seguros, Manutenção e Materiais na Operação dos Equipamentos</v>
          </cell>
          <cell r="F2768" t="str">
            <v>SINAPI Jun/26</v>
          </cell>
        </row>
        <row r="2769">
          <cell r="A2769">
            <v>89030</v>
          </cell>
          <cell r="B2769" t="str">
            <v>TRATOR DE ESTEIRAS, POTÊNCIA 100 HP, PESO OPERACIONAL 9,4 T, COM LÂMINA 2,19 M3 - JUROS. AF_06/2014</v>
          </cell>
          <cell r="C2769" t="str">
            <v>H</v>
          </cell>
          <cell r="D2769">
            <v>14.79</v>
          </cell>
          <cell r="E2769" t="str">
            <v>Depreciação, Juros, Impostos e Seguros, Manutenção e Materiais na Operação dos Equipamentos</v>
          </cell>
          <cell r="F2769" t="str">
            <v>SINAPI Jun/26</v>
          </cell>
        </row>
        <row r="2770">
          <cell r="A2770">
            <v>5724</v>
          </cell>
          <cell r="B2770" t="str">
            <v>TRATOR DE ESTEIRAS, POTÊNCIA 100 HP, PESO OPERACIONAL 9,4 T, COM LÂMINA 2,19 M3 - MANUTENÇÃO. AF_06/2014</v>
          </cell>
          <cell r="C2770" t="str">
            <v>H</v>
          </cell>
          <cell r="D2770">
            <v>60.04</v>
          </cell>
          <cell r="E2770" t="str">
            <v>Depreciação, Juros, Impostos e Seguros, Manutenção e Materiais na Operação dos Equipamentos</v>
          </cell>
          <cell r="F2770" t="str">
            <v>SINAPI Jun/26</v>
          </cell>
        </row>
        <row r="2771">
          <cell r="A2771">
            <v>53817</v>
          </cell>
          <cell r="B2771" t="str">
            <v>TRATOR DE ESTEIRAS, POTÊNCIA 100 HP, PESO OPERACIONAL 9,4 T, COM LÂMINA 2,19 M3 - MATERIAIS NA OPERAÇÃO. AF_06/2014</v>
          </cell>
          <cell r="C2771" t="str">
            <v>H</v>
          </cell>
          <cell r="D2771">
            <v>70.88</v>
          </cell>
          <cell r="E2771" t="str">
            <v>Depreciação, Juros, Impostos e Seguros, Manutenção e Materiais na Operação dos Equipamentos</v>
          </cell>
          <cell r="F2771" t="str">
            <v>SINAPI Jun/26</v>
          </cell>
        </row>
        <row r="2772">
          <cell r="A2772">
            <v>88839</v>
          </cell>
          <cell r="B2772" t="str">
            <v>TRATOR DE ESTEIRAS, POTÊNCIA 125 HP, PESO OPERACIONAL 12,9 T, COM LÂMINA 2,7 M3 - DEPRECIAÇÃO. AF_10/2014</v>
          </cell>
          <cell r="C2772" t="str">
            <v>H</v>
          </cell>
          <cell r="D2772">
            <v>35.15</v>
          </cell>
          <cell r="E2772" t="str">
            <v>Depreciação, Juros, Impostos e Seguros, Manutenção e Materiais na Operação dos Equipamentos</v>
          </cell>
          <cell r="F2772" t="str">
            <v>SINAPI Jun/26</v>
          </cell>
        </row>
        <row r="2773">
          <cell r="A2773">
            <v>88840</v>
          </cell>
          <cell r="B2773" t="str">
            <v>TRATOR DE ESTEIRAS, POTÊNCIA 125 HP, PESO OPERACIONAL 12,9 T, COM LÂMINA 2,7 M3 - JUROS. AF_10/2014</v>
          </cell>
          <cell r="C2773" t="str">
            <v>H</v>
          </cell>
          <cell r="D2773">
            <v>15.48</v>
          </cell>
          <cell r="E2773" t="str">
            <v>Depreciação, Juros, Impostos e Seguros, Manutenção e Materiais na Operação dos Equipamentos</v>
          </cell>
          <cell r="F2773" t="str">
            <v>SINAPI Jun/26</v>
          </cell>
        </row>
        <row r="2774">
          <cell r="A2774">
            <v>88841</v>
          </cell>
          <cell r="B2774" t="str">
            <v>TRATOR DE ESTEIRAS, POTÊNCIA 125 HP, PESO OPERACIONAL 12,9 T, COM LÂMINA 2,7 M3 - MANUTENÇÃO. AF_10/2014</v>
          </cell>
          <cell r="C2774" t="str">
            <v>H</v>
          </cell>
          <cell r="D2774">
            <v>62.84</v>
          </cell>
          <cell r="E2774" t="str">
            <v>Depreciação, Juros, Impostos e Seguros, Manutenção e Materiais na Operação dos Equipamentos</v>
          </cell>
          <cell r="F2774" t="str">
            <v>SINAPI Jun/26</v>
          </cell>
        </row>
        <row r="2775">
          <cell r="A2775">
            <v>88842</v>
          </cell>
          <cell r="B2775" t="str">
            <v>TRATOR DE ESTEIRAS, POTÊNCIA 125 HP, PESO OPERACIONAL 12,9 T, COM LÂMINA 2,7 M3 - MATERIAIS NA OPERAÇÃO. AF_10/2014</v>
          </cell>
          <cell r="C2775" t="str">
            <v>H</v>
          </cell>
          <cell r="D2775">
            <v>88.67</v>
          </cell>
          <cell r="E2775" t="str">
            <v>Depreciação, Juros, Impostos e Seguros, Manutenção e Materiais na Operação dos Equipamentos</v>
          </cell>
          <cell r="F2775" t="str">
            <v>SINAPI Jun/26</v>
          </cell>
        </row>
        <row r="2776">
          <cell r="A2776">
            <v>89009</v>
          </cell>
          <cell r="B2776" t="str">
            <v>TRATOR DE ESTEIRAS, POTÊNCIA 150 HP, PESO OPERACIONAL 16,7 T, COM RODA MOTRIZ ELEVADA E LÂMINA 3,18 M3 - DEPRECIAÇÃO. AF_06/2014</v>
          </cell>
          <cell r="C2776" t="str">
            <v>H</v>
          </cell>
          <cell r="D2776">
            <v>43.54</v>
          </cell>
          <cell r="E2776" t="str">
            <v>Depreciação, Juros, Impostos e Seguros, Manutenção e Materiais na Operação dos Equipamentos</v>
          </cell>
          <cell r="F2776" t="str">
            <v>SINAPI Jun/26</v>
          </cell>
        </row>
        <row r="2777">
          <cell r="A2777">
            <v>89010</v>
          </cell>
          <cell r="B2777" t="str">
            <v>TRATOR DE ESTEIRAS, POTÊNCIA 150 HP, PESO OPERACIONAL 16,7 T, COM RODA MOTRIZ ELEVADA E LÂMINA 3,18 M3 - JUROS. AF_06/2014</v>
          </cell>
          <cell r="C2777" t="str">
            <v>H</v>
          </cell>
          <cell r="D2777">
            <v>19.18</v>
          </cell>
          <cell r="E2777" t="str">
            <v>Depreciação, Juros, Impostos e Seguros, Manutenção e Materiais na Operação dos Equipamentos</v>
          </cell>
          <cell r="F2777" t="str">
            <v>SINAPI Jun/26</v>
          </cell>
        </row>
        <row r="2778">
          <cell r="A2778">
            <v>53810</v>
          </cell>
          <cell r="B2778" t="str">
            <v>TRATOR DE ESTEIRAS, POTÊNCIA 150 HP, PESO OPERACIONAL 16,7 T, COM RODA MOTRIZ ELEVADA E LÂMINA 3,18 M3 - MANUTENÇÃO. AF_06/2014</v>
          </cell>
          <cell r="C2778" t="str">
            <v>H</v>
          </cell>
          <cell r="D2778">
            <v>77.84</v>
          </cell>
          <cell r="E2778" t="str">
            <v>Depreciação, Juros, Impostos e Seguros, Manutenção e Materiais na Operação dos Equipamentos</v>
          </cell>
          <cell r="F2778" t="str">
            <v>SINAPI Jun/26</v>
          </cell>
        </row>
        <row r="2779">
          <cell r="A2779">
            <v>5721</v>
          </cell>
          <cell r="B2779" t="str">
            <v>TRATOR DE ESTEIRAS, POTÊNCIA 150 HP, PESO OPERACIONAL 16,7 T, COM RODA MOTRIZ ELEVADA E LÂMINA 3,18 M3 - MATERIAIS NA OPERAÇÃO. AF_06/2014</v>
          </cell>
          <cell r="C2779" t="str">
            <v>H</v>
          </cell>
          <cell r="D2779">
            <v>106.39</v>
          </cell>
          <cell r="E2779" t="str">
            <v>Depreciação, Juros, Impostos e Seguros, Manutenção e Materiais na Operação dos Equipamentos</v>
          </cell>
          <cell r="F2779" t="str">
            <v>SINAPI Jun/26</v>
          </cell>
        </row>
        <row r="2780">
          <cell r="A2780">
            <v>89017</v>
          </cell>
          <cell r="B2780" t="str">
            <v>TRATOR DE ESTEIRAS, POTÊNCIA 170 HP, PESO OPERACIONAL 19 T, CAÇAMBA 5,2 M3 - DEPRECIAÇÃO. AF_06/2014</v>
          </cell>
          <cell r="C2780" t="str">
            <v>H</v>
          </cell>
          <cell r="D2780">
            <v>43.27</v>
          </cell>
          <cell r="E2780" t="str">
            <v>Depreciação, Juros, Impostos e Seguros, Manutenção e Materiais na Operação dos Equipamentos</v>
          </cell>
          <cell r="F2780" t="str">
            <v>SINAPI Jun/26</v>
          </cell>
        </row>
        <row r="2781">
          <cell r="A2781">
            <v>89018</v>
          </cell>
          <cell r="B2781" t="str">
            <v>TRATOR DE ESTEIRAS, POTÊNCIA 170 HP, PESO OPERACIONAL 19 T, CAÇAMBA 5,2 M3 - JUROS. AF_06/2014</v>
          </cell>
          <cell r="C2781" t="str">
            <v>H</v>
          </cell>
          <cell r="D2781">
            <v>19.059999999999999</v>
          </cell>
          <cell r="E2781" t="str">
            <v>Depreciação, Juros, Impostos e Seguros, Manutenção e Materiais na Operação dos Equipamentos</v>
          </cell>
          <cell r="F2781" t="str">
            <v>SINAPI Jun/26</v>
          </cell>
        </row>
        <row r="2782">
          <cell r="A2782">
            <v>53806</v>
          </cell>
          <cell r="B2782" t="str">
            <v>TRATOR DE ESTEIRAS, POTÊNCIA 170 HP, PESO OPERACIONAL 19 T, CAÇAMBA 5,2 M3 - MANUTENÇÃO. AF_06/2014</v>
          </cell>
          <cell r="C2782" t="str">
            <v>H</v>
          </cell>
          <cell r="D2782">
            <v>77.36</v>
          </cell>
          <cell r="E2782" t="str">
            <v>Depreciação, Juros, Impostos e Seguros, Manutenção e Materiais na Operação dos Equipamentos</v>
          </cell>
          <cell r="F2782" t="str">
            <v>SINAPI Jun/26</v>
          </cell>
        </row>
        <row r="2783">
          <cell r="A2783">
            <v>5718</v>
          </cell>
          <cell r="B2783" t="str">
            <v>TRATOR DE ESTEIRAS, POTÊNCIA 170 HP, PESO OPERACIONAL 19 T, CAÇAMBA 5,2 M3 - MATERIAIS NA OPERAÇÃO. AF_06/2014</v>
          </cell>
          <cell r="C2783" t="str">
            <v>H</v>
          </cell>
          <cell r="D2783">
            <v>120.59</v>
          </cell>
          <cell r="E2783" t="str">
            <v>Depreciação, Juros, Impostos e Seguros, Manutenção e Materiais na Operação dos Equipamentos</v>
          </cell>
          <cell r="F2783" t="str">
            <v>SINAPI Jun/26</v>
          </cell>
        </row>
        <row r="2784">
          <cell r="A2784">
            <v>89013</v>
          </cell>
          <cell r="B2784" t="str">
            <v>TRATOR DE ESTEIRAS, POTÊNCIA 347 HP, PESO OPERACIONAL 38,5 T, COM LÂMINA 8,70 M3 - DEPRECIAÇÃO. AF_06/2014</v>
          </cell>
          <cell r="C2784" t="str">
            <v>H</v>
          </cell>
          <cell r="D2784">
            <v>142.61000000000001</v>
          </cell>
          <cell r="E2784" t="str">
            <v>Depreciação, Juros, Impostos e Seguros, Manutenção e Materiais na Operação dos Equipamentos</v>
          </cell>
          <cell r="F2784" t="str">
            <v>SINAPI Jun/26</v>
          </cell>
        </row>
        <row r="2785">
          <cell r="A2785">
            <v>89014</v>
          </cell>
          <cell r="B2785" t="str">
            <v>TRATOR DE ESTEIRAS, POTÊNCIA 347 HP, PESO OPERACIONAL 38,5 T, COM LÂMINA 8,70 M3 - JUROS. AF_06/2014</v>
          </cell>
          <cell r="C2785" t="str">
            <v>H</v>
          </cell>
          <cell r="D2785">
            <v>62.82</v>
          </cell>
          <cell r="E2785" t="str">
            <v>Depreciação, Juros, Impostos e Seguros, Manutenção e Materiais na Operação dos Equipamentos</v>
          </cell>
          <cell r="F2785" t="str">
            <v>SINAPI Jun/26</v>
          </cell>
        </row>
        <row r="2786">
          <cell r="A2786">
            <v>53814</v>
          </cell>
          <cell r="B2786" t="str">
            <v>TRATOR DE ESTEIRAS, POTÊNCIA 347 HP, PESO OPERACIONAL 38,5 T, COM LÂMINA 8,70 M3 - MANUTENÇÃO. AF_06/2014</v>
          </cell>
          <cell r="C2786" t="str">
            <v>H</v>
          </cell>
          <cell r="D2786">
            <v>254.96</v>
          </cell>
          <cell r="E2786" t="str">
            <v>Depreciação, Juros, Impostos e Seguros, Manutenção e Materiais na Operação dos Equipamentos</v>
          </cell>
          <cell r="F2786" t="str">
            <v>SINAPI Jun/26</v>
          </cell>
        </row>
        <row r="2787">
          <cell r="A2787">
            <v>5722</v>
          </cell>
          <cell r="B2787" t="str">
            <v>TRATOR DE ESTEIRAS, POTÊNCIA 347 HP, PESO OPERACIONAL 38,5 T, COM LÂMINA 8,70 M3 - MATERIAIS NA OPERAÇÃO. AF_06/2014</v>
          </cell>
          <cell r="C2787" t="str">
            <v>H</v>
          </cell>
          <cell r="D2787">
            <v>246.06</v>
          </cell>
          <cell r="E2787" t="str">
            <v>Depreciação, Juros, Impostos e Seguros, Manutenção e Materiais na Operação dos Equipamentos</v>
          </cell>
          <cell r="F2787" t="str">
            <v>SINAPI Jun/26</v>
          </cell>
        </row>
        <row r="2788">
          <cell r="A2788">
            <v>96015</v>
          </cell>
          <cell r="B2788" t="str">
            <v>TRATOR DE PNEUS COM POTÊNCIA DE 122 CV, TRAÇÃO 4X4, COM GRADE DE DISCOS ACOPLADA - DEPRECIAÇÃO. AF_02/2017</v>
          </cell>
          <cell r="C2788" t="str">
            <v>H</v>
          </cell>
          <cell r="D2788">
            <v>22.54</v>
          </cell>
          <cell r="E2788" t="str">
            <v>Depreciação, Juros, Impostos e Seguros, Manutenção e Materiais na Operação dos Equipamentos</v>
          </cell>
          <cell r="F2788" t="str">
            <v>SINAPI Jun/26</v>
          </cell>
        </row>
        <row r="2789">
          <cell r="A2789">
            <v>96016</v>
          </cell>
          <cell r="B2789" t="str">
            <v>TRATOR DE PNEUS COM POTÊNCIA DE 122 CV, TRAÇÃO 4X4, COM GRADE DE DISCOS ACOPLADA - JUROS. AF_02/2017</v>
          </cell>
          <cell r="C2789" t="str">
            <v>H</v>
          </cell>
          <cell r="D2789">
            <v>6.04</v>
          </cell>
          <cell r="E2789" t="str">
            <v>Depreciação, Juros, Impostos e Seguros, Manutenção e Materiais na Operação dos Equipamentos</v>
          </cell>
          <cell r="F2789" t="str">
            <v>SINAPI Jun/26</v>
          </cell>
        </row>
        <row r="2790">
          <cell r="A2790">
            <v>96018</v>
          </cell>
          <cell r="B2790" t="str">
            <v>TRATOR DE PNEUS COM POTÊNCIA DE 122 CV, TRAÇÃO 4X4, COM GRADE DE DISCOS ACOPLADA - MANUTENÇÃO. AF_02/2017</v>
          </cell>
          <cell r="C2790" t="str">
            <v>H</v>
          </cell>
          <cell r="D2790">
            <v>24.66</v>
          </cell>
          <cell r="E2790" t="str">
            <v>Depreciação, Juros, Impostos e Seguros, Manutenção e Materiais na Operação dos Equipamentos</v>
          </cell>
          <cell r="F2790" t="str">
            <v>SINAPI Jun/26</v>
          </cell>
        </row>
        <row r="2791">
          <cell r="A2791">
            <v>96019</v>
          </cell>
          <cell r="B2791" t="str">
            <v>TRATOR DE PNEUS COM POTÊNCIA DE 122 CV, TRAÇÃO 4X4, COM GRADE DE DISCOS ACOPLADA - MATERIAIS NA OPERAÇÃO. AF_02/2017</v>
          </cell>
          <cell r="C2791" t="str">
            <v>H</v>
          </cell>
          <cell r="D2791">
            <v>109.72</v>
          </cell>
          <cell r="E2791" t="str">
            <v>Depreciação, Juros, Impostos e Seguros, Manutenção e Materiais na Operação dos Equipamentos</v>
          </cell>
          <cell r="F2791" t="str">
            <v>SINAPI Jun/26</v>
          </cell>
        </row>
        <row r="2792">
          <cell r="A2792">
            <v>96008</v>
          </cell>
          <cell r="B2792" t="str">
            <v>TRATOR DE PNEUS COM POTÊNCIA DE 122 CV, TRAÇÃO 4X4, COM VASSOURA MECÂNICA ACOPLADA - DEPRECIAÇÃO. AF_02/2017</v>
          </cell>
          <cell r="C2792" t="str">
            <v>H</v>
          </cell>
          <cell r="D2792">
            <v>22.75</v>
          </cell>
          <cell r="E2792" t="str">
            <v>Depreciação, Juros, Impostos e Seguros, Manutenção e Materiais na Operação dos Equipamentos</v>
          </cell>
          <cell r="F2792" t="str">
            <v>SINAPI Jun/26</v>
          </cell>
        </row>
        <row r="2793">
          <cell r="A2793">
            <v>96009</v>
          </cell>
          <cell r="B2793" t="str">
            <v>TRATOR DE PNEUS COM POTÊNCIA DE 122 CV, TRAÇÃO 4X4, COM VASSOURA MECÂNICA ACOPLADA - JUROS. AF_02/2017</v>
          </cell>
          <cell r="C2793" t="str">
            <v>H</v>
          </cell>
          <cell r="D2793">
            <v>6.1</v>
          </cell>
          <cell r="E2793" t="str">
            <v>Depreciação, Juros, Impostos e Seguros, Manutenção e Materiais na Operação dos Equipamentos</v>
          </cell>
          <cell r="F2793" t="str">
            <v>SINAPI Jun/26</v>
          </cell>
        </row>
        <row r="2794">
          <cell r="A2794">
            <v>96011</v>
          </cell>
          <cell r="B2794" t="str">
            <v>TRATOR DE PNEUS COM POTÊNCIA DE 122 CV, TRAÇÃO 4X4, COM VASSOURA MECÂNICA ACOPLADA - MANUTENÇÃO. AF_02/2017</v>
          </cell>
          <cell r="C2794" t="str">
            <v>H</v>
          </cell>
          <cell r="D2794">
            <v>24.89</v>
          </cell>
          <cell r="E2794" t="str">
            <v>Depreciação, Juros, Impostos e Seguros, Manutenção e Materiais na Operação dos Equipamentos</v>
          </cell>
          <cell r="F2794" t="str">
            <v>SINAPI Jun/26</v>
          </cell>
        </row>
        <row r="2795">
          <cell r="A2795">
            <v>96012</v>
          </cell>
          <cell r="B2795" t="str">
            <v>TRATOR DE PNEUS COM POTÊNCIA DE 122 CV, TRAÇÃO 4X4, COM VASSOURA MECÂNICA ACOPLADA - MATERIAIS NA OPERAÇÃO. AF_02/2017</v>
          </cell>
          <cell r="C2795" t="str">
            <v>H</v>
          </cell>
          <cell r="D2795">
            <v>109.72</v>
          </cell>
          <cell r="E2795" t="str">
            <v>Depreciação, Juros, Impostos e Seguros, Manutenção e Materiais na Operação dos Equipamentos</v>
          </cell>
          <cell r="F2795" t="str">
            <v>SINAPI Jun/26</v>
          </cell>
        </row>
        <row r="2796">
          <cell r="A2796">
            <v>96023</v>
          </cell>
          <cell r="B2796" t="str">
            <v>TRATOR DE PNEUS COM POTÊNCIA DE 85 CV, TRAÇÃO 4X4, COM GRADE DE DISCOS ACOPLADA - DEPRECIAÇÃO. AF_02/2017</v>
          </cell>
          <cell r="C2796" t="str">
            <v>H</v>
          </cell>
          <cell r="D2796">
            <v>17.46</v>
          </cell>
          <cell r="E2796" t="str">
            <v>Depreciação, Juros, Impostos e Seguros, Manutenção e Materiais na Operação dos Equipamentos</v>
          </cell>
          <cell r="F2796" t="str">
            <v>SINAPI Jun/26</v>
          </cell>
        </row>
        <row r="2797">
          <cell r="A2797">
            <v>96024</v>
          </cell>
          <cell r="B2797" t="str">
            <v>TRATOR DE PNEUS COM POTÊNCIA DE 85 CV, TRAÇÃO 4X4, COM GRADE DE DISCOS ACOPLADA - JUROS. AF_02/2017</v>
          </cell>
          <cell r="C2797" t="str">
            <v>H</v>
          </cell>
          <cell r="D2797">
            <v>4.67</v>
          </cell>
          <cell r="E2797" t="str">
            <v>Depreciação, Juros, Impostos e Seguros, Manutenção e Materiais na Operação dos Equipamentos</v>
          </cell>
          <cell r="F2797" t="str">
            <v>SINAPI Jun/26</v>
          </cell>
        </row>
        <row r="2798">
          <cell r="A2798">
            <v>96026</v>
          </cell>
          <cell r="B2798" t="str">
            <v>TRATOR DE PNEUS COM POTÊNCIA DE 85 CV, TRAÇÃO 4X4, COM GRADE DE DISCOS ACOPLADA - MANUTENÇÃO. AF_02/2017</v>
          </cell>
          <cell r="C2798" t="str">
            <v>H</v>
          </cell>
          <cell r="D2798">
            <v>19.100000000000001</v>
          </cell>
          <cell r="E2798" t="str">
            <v>Depreciação, Juros, Impostos e Seguros, Manutenção e Materiais na Operação dos Equipamentos</v>
          </cell>
          <cell r="F2798" t="str">
            <v>SINAPI Jun/26</v>
          </cell>
        </row>
        <row r="2799">
          <cell r="A2799">
            <v>96027</v>
          </cell>
          <cell r="B2799" t="str">
            <v>TRATOR DE PNEUS COM POTÊNCIA DE 85 CV, TRAÇÃO 4X4, COM GRADE DE DISCOS ACOPLADA - MATERIAIS NA OPERAÇÃO. AF_02/2017</v>
          </cell>
          <cell r="C2799" t="str">
            <v>H</v>
          </cell>
          <cell r="D2799">
            <v>76.45</v>
          </cell>
          <cell r="E2799" t="str">
            <v>Depreciação, Juros, Impostos e Seguros, Manutenção e Materiais na Operação dos Equipamentos</v>
          </cell>
          <cell r="F2799" t="str">
            <v>SINAPI Jun/26</v>
          </cell>
        </row>
        <row r="2800">
          <cell r="A2800">
            <v>96053</v>
          </cell>
          <cell r="B2800" t="str">
            <v>TRATOR DE PNEUS COM POTÊNCIA DE 85 CV, TRAÇÃO 4X4, COM VASSOURA MECÂNICA ACOPLADA - DEPRECIAÇÃO. AF_03/2017</v>
          </cell>
          <cell r="C2800" t="str">
            <v>H</v>
          </cell>
          <cell r="D2800">
            <v>17.670000000000002</v>
          </cell>
          <cell r="E2800" t="str">
            <v>Depreciação, Juros, Impostos e Seguros, Manutenção e Materiais na Operação dos Equipamentos</v>
          </cell>
          <cell r="F2800" t="str">
            <v>SINAPI Jun/26</v>
          </cell>
        </row>
        <row r="2801">
          <cell r="A2801">
            <v>96055</v>
          </cell>
          <cell r="B2801" t="str">
            <v>TRATOR DE PNEUS COM POTÊNCIA DE 85 CV, TRAÇÃO 4X4, COM VASSOURA MECÂNICA ACOPLADA - JUROS. AF_03/2017</v>
          </cell>
          <cell r="C2801" t="str">
            <v>H</v>
          </cell>
          <cell r="D2801">
            <v>4.7300000000000004</v>
          </cell>
          <cell r="E2801" t="str">
            <v>Depreciação, Juros, Impostos e Seguros, Manutenção e Materiais na Operação dos Equipamentos</v>
          </cell>
          <cell r="F2801" t="str">
            <v>SINAPI Jun/26</v>
          </cell>
        </row>
        <row r="2802">
          <cell r="A2802">
            <v>96056</v>
          </cell>
          <cell r="B2802" t="str">
            <v>TRATOR DE PNEUS COM POTÊNCIA DE 85 CV, TRAÇÃO 4X4, COM VASSOURA MECÂNICA ACOPLADA - MANUTENÇÃO. AF_03/2017</v>
          </cell>
          <cell r="C2802" t="str">
            <v>H</v>
          </cell>
          <cell r="D2802">
            <v>19.329999999999998</v>
          </cell>
          <cell r="E2802" t="str">
            <v>Depreciação, Juros, Impostos e Seguros, Manutenção e Materiais na Operação dos Equipamentos</v>
          </cell>
          <cell r="F2802" t="str">
            <v>SINAPI Jun/26</v>
          </cell>
        </row>
        <row r="2803">
          <cell r="A2803">
            <v>96057</v>
          </cell>
          <cell r="B2803" t="str">
            <v>TRATOR DE PNEUS COM POTÊNCIA DE 85 CV, TRAÇÃO 4X4, COM VASSOURA MECÂNICA ACOPLADA - MATERIAIS NA OPERAÇÃO. AF_03/2017</v>
          </cell>
          <cell r="C2803" t="str">
            <v>H</v>
          </cell>
          <cell r="D2803">
            <v>76.45</v>
          </cell>
          <cell r="E2803" t="str">
            <v>Depreciação, Juros, Impostos e Seguros, Manutenção e Materiais na Operação dos Equipamentos</v>
          </cell>
          <cell r="F2803" t="str">
            <v>SINAPI Jun/26</v>
          </cell>
        </row>
        <row r="2804">
          <cell r="A2804">
            <v>7063</v>
          </cell>
          <cell r="B2804" t="str">
            <v>TRATOR DE PNEUS, POTÊNCIA 122 CV, TRAÇÃO 4X4, PESO COM LASTRO DE 4.510 KG - DEPRECIAÇÃO. AF_06/2014</v>
          </cell>
          <cell r="C2804" t="str">
            <v>H</v>
          </cell>
          <cell r="D2804">
            <v>19.010000000000002</v>
          </cell>
          <cell r="E2804" t="str">
            <v>Depreciação, Juros, Impostos e Seguros, Manutenção e Materiais na Operação dos Equipamentos</v>
          </cell>
          <cell r="F2804" t="str">
            <v>SINAPI Jun/26</v>
          </cell>
        </row>
        <row r="2805">
          <cell r="A2805">
            <v>7064</v>
          </cell>
          <cell r="B2805" t="str">
            <v>TRATOR DE PNEUS, POTÊNCIA 122 CV, TRAÇÃO 4X4, PESO COM LASTRO DE 4.510 KG - JUROS. AF_06/2014</v>
          </cell>
          <cell r="C2805" t="str">
            <v>H</v>
          </cell>
          <cell r="D2805">
            <v>5.13</v>
          </cell>
          <cell r="E2805" t="str">
            <v>Depreciação, Juros, Impostos e Seguros, Manutenção e Materiais na Operação dos Equipamentos</v>
          </cell>
          <cell r="F2805" t="str">
            <v>SINAPI Jun/26</v>
          </cell>
        </row>
        <row r="2806">
          <cell r="A2806">
            <v>7065</v>
          </cell>
          <cell r="B2806" t="str">
            <v>TRATOR DE PNEUS, POTÊNCIA 122 CV, TRAÇÃO 4X4, PESO COM LASTRO DE 4.510 KG - MANUTENÇÃO. AF_06/2014</v>
          </cell>
          <cell r="C2806" t="str">
            <v>H</v>
          </cell>
          <cell r="D2806">
            <v>20.8</v>
          </cell>
          <cell r="E2806" t="str">
            <v>Depreciação, Juros, Impostos e Seguros, Manutenção e Materiais na Operação dos Equipamentos</v>
          </cell>
          <cell r="F2806" t="str">
            <v>SINAPI Jun/26</v>
          </cell>
        </row>
        <row r="2807">
          <cell r="A2807">
            <v>7066</v>
          </cell>
          <cell r="B2807" t="str">
            <v>TRATOR DE PNEUS, POTÊNCIA 122 CV, TRAÇÃO 4X4, PESO COM LASTRO DE 4.510 KG - MATERIAIS NA OPERAÇÃO. AF_06/2014</v>
          </cell>
          <cell r="C2807" t="str">
            <v>H</v>
          </cell>
          <cell r="D2807">
            <v>109.72</v>
          </cell>
          <cell r="E2807" t="str">
            <v>Depreciação, Juros, Impostos e Seguros, Manutenção e Materiais na Operação dos Equipamentos</v>
          </cell>
          <cell r="F2807" t="str">
            <v>SINAPI Jun/26</v>
          </cell>
        </row>
        <row r="2808">
          <cell r="A2808">
            <v>89033</v>
          </cell>
          <cell r="B2808" t="str">
            <v>TRATOR DE PNEUS, POTÊNCIA 85 CV, TRAÇÃO 4X4, PESO COM LASTRO DE 4.675 KG - DEPRECIAÇÃO. AF_06/2014</v>
          </cell>
          <cell r="C2808" t="str">
            <v>H</v>
          </cell>
          <cell r="D2808">
            <v>13.93</v>
          </cell>
          <cell r="E2808" t="str">
            <v>Depreciação, Juros, Impostos e Seguros, Manutenção e Materiais na Operação dos Equipamentos</v>
          </cell>
          <cell r="F2808" t="str">
            <v>SINAPI Jun/26</v>
          </cell>
        </row>
        <row r="2809">
          <cell r="A2809">
            <v>89034</v>
          </cell>
          <cell r="B2809" t="str">
            <v>TRATOR DE PNEUS, POTÊNCIA 85 CV, TRAÇÃO 4X4, PESO COM LASTRO DE 4.675 KG - JUROS. AF_06/2014</v>
          </cell>
          <cell r="C2809" t="str">
            <v>H</v>
          </cell>
          <cell r="D2809">
            <v>3.73</v>
          </cell>
          <cell r="E2809" t="str">
            <v>Depreciação, Juros, Impostos e Seguros, Manutenção e Materiais na Operação dos Equipamentos</v>
          </cell>
          <cell r="F2809" t="str">
            <v>SINAPI Jun/26</v>
          </cell>
        </row>
        <row r="2810">
          <cell r="A2810">
            <v>5714</v>
          </cell>
          <cell r="B2810" t="str">
            <v>TRATOR DE PNEUS, POTÊNCIA 85 CV, TRAÇÃO 4X4, PESO COM LASTRO DE 4.675 KG - MANUTENÇÃO. AF_06/2014</v>
          </cell>
          <cell r="C2810" t="str">
            <v>H</v>
          </cell>
          <cell r="D2810">
            <v>15.24</v>
          </cell>
          <cell r="E2810" t="str">
            <v>Depreciação, Juros, Impostos e Seguros, Manutenção e Materiais na Operação dos Equipamentos</v>
          </cell>
          <cell r="F2810" t="str">
            <v>SINAPI Jun/26</v>
          </cell>
        </row>
        <row r="2811">
          <cell r="A2811">
            <v>5715</v>
          </cell>
          <cell r="B2811" t="str">
            <v>TRATOR DE PNEUS, POTÊNCIA 85 CV, TRAÇÃO 4X4, PESO COM LASTRO DE 4.675 KG - MATERIAIS NA OPERAÇÃO. AF_06/2014</v>
          </cell>
          <cell r="C2811" t="str">
            <v>H</v>
          </cell>
          <cell r="D2811">
            <v>76.45</v>
          </cell>
          <cell r="E2811" t="str">
            <v>Depreciação, Juros, Impostos e Seguros, Manutenção e Materiais na Operação dos Equipamentos</v>
          </cell>
          <cell r="F2811" t="str">
            <v>SINAPI Jun/26</v>
          </cell>
        </row>
        <row r="2812">
          <cell r="A2812">
            <v>102906</v>
          </cell>
          <cell r="B2812" t="str">
            <v>UNIDADE DOSADORA AIRLESS TIPO HOT SPRAY - DEPRECIAÇÃO. AF_05/2023</v>
          </cell>
          <cell r="C2812" t="str">
            <v>H</v>
          </cell>
          <cell r="D2812">
            <v>0</v>
          </cell>
          <cell r="E2812" t="str">
            <v>Depreciação, Juros, Impostos e Seguros, Manutenção e Materiais na Operação dos Equipamentos</v>
          </cell>
          <cell r="F2812" t="str">
            <v>SINAPI Jun/26</v>
          </cell>
        </row>
        <row r="2813">
          <cell r="A2813">
            <v>102907</v>
          </cell>
          <cell r="B2813" t="str">
            <v>UNIDADE DOSADORA AIRLESS TIPO HOT SPRAY - JUROS. AF_05/2023</v>
          </cell>
          <cell r="C2813" t="str">
            <v>H</v>
          </cell>
          <cell r="D2813">
            <v>0</v>
          </cell>
          <cell r="E2813" t="str">
            <v>Depreciação, Juros, Impostos e Seguros, Manutenção e Materiais na Operação dos Equipamentos</v>
          </cell>
          <cell r="F2813" t="str">
            <v>SINAPI Jun/26</v>
          </cell>
        </row>
        <row r="2814">
          <cell r="A2814">
            <v>102908</v>
          </cell>
          <cell r="B2814" t="str">
            <v>UNIDADE DOSADORA AIRLESS TIPO HOT SPRAY - MANUTENÇÃO. AF_05/2023</v>
          </cell>
          <cell r="C2814" t="str">
            <v>H</v>
          </cell>
          <cell r="D2814">
            <v>0</v>
          </cell>
          <cell r="E2814" t="str">
            <v>Depreciação, Juros, Impostos e Seguros, Manutenção e Materiais na Operação dos Equipamentos</v>
          </cell>
          <cell r="F2814" t="str">
            <v>SINAPI Jun/26</v>
          </cell>
        </row>
        <row r="2815">
          <cell r="A2815">
            <v>102909</v>
          </cell>
          <cell r="B2815" t="str">
            <v>UNIDADE DOSADORA AIRLESS TIPO HOT SPRAY - MATERIAIS NA OPERAÇÃO. AF_05/2023</v>
          </cell>
          <cell r="C2815" t="str">
            <v>H</v>
          </cell>
          <cell r="D2815">
            <v>3.5</v>
          </cell>
          <cell r="E2815" t="str">
            <v>Depreciação, Juros, Impostos e Seguros, Manutenção e Materiais na Operação dos Equipamentos</v>
          </cell>
          <cell r="F2815" t="str">
            <v>SINAPI Jun/26</v>
          </cell>
        </row>
        <row r="2816">
          <cell r="A2816">
            <v>93435</v>
          </cell>
          <cell r="B2816" t="str">
            <v>USINA DE ASFALTO À FRIO, CAPACIDADE DE 40 A 60 TON/HORA, ELÉTRICA POTÊNCIA 30 CV - DEPRECIAÇÃO. AF_05/2023</v>
          </cell>
          <cell r="C2816" t="str">
            <v>H</v>
          </cell>
          <cell r="D2816">
            <v>9.81</v>
          </cell>
          <cell r="E2816" t="str">
            <v>Depreciação, Juros, Impostos e Seguros, Manutenção e Materiais na Operação dos Equipamentos</v>
          </cell>
          <cell r="F2816" t="str">
            <v>SINAPI Jun/26</v>
          </cell>
        </row>
        <row r="2817">
          <cell r="A2817">
            <v>93436</v>
          </cell>
          <cell r="B2817" t="str">
            <v>USINA DE ASFALTO À FRIO, CAPACIDADE DE 40 A 60 TON/HORA, ELÉTRICA POTÊNCIA 30 CV - JUROS. AF_05/2023</v>
          </cell>
          <cell r="C2817" t="str">
            <v>H</v>
          </cell>
          <cell r="D2817">
            <v>3.02</v>
          </cell>
          <cell r="E2817" t="str">
            <v>Depreciação, Juros, Impostos e Seguros, Manutenção e Materiais na Operação dos Equipamentos</v>
          </cell>
          <cell r="F2817" t="str">
            <v>SINAPI Jun/26</v>
          </cell>
        </row>
        <row r="2818">
          <cell r="A2818">
            <v>93437</v>
          </cell>
          <cell r="B2818" t="str">
            <v>USINA DE ASFALTO À FRIO, CAPACIDADE DE 40 A 60 TON/HORA, ELÉTRICA POTÊNCIA 30 CV - MANUTENÇÃO. AF_05/2023</v>
          </cell>
          <cell r="C2818" t="str">
            <v>H</v>
          </cell>
          <cell r="D2818">
            <v>10.73</v>
          </cell>
          <cell r="E2818" t="str">
            <v>Depreciação, Juros, Impostos e Seguros, Manutenção e Materiais na Operação dos Equipamentos</v>
          </cell>
          <cell r="F2818" t="str">
            <v>SINAPI Jun/26</v>
          </cell>
        </row>
        <row r="2819">
          <cell r="A2819">
            <v>93438</v>
          </cell>
          <cell r="B2819" t="str">
            <v>USINA DE ASFALTO À FRIO, CAPACIDADE DE 40 A 60 TON/HORA, ELÉTRICA POTÊNCIA 30 CV - MATERIAIS NA OPERAÇÃO. AF_05/2023</v>
          </cell>
          <cell r="C2819" t="str">
            <v>H</v>
          </cell>
          <cell r="D2819">
            <v>127.44</v>
          </cell>
          <cell r="E2819" t="str">
            <v>Depreciação, Juros, Impostos e Seguros, Manutenção e Materiais na Operação dos Equipamentos</v>
          </cell>
          <cell r="F2819" t="str">
            <v>SINAPI Jun/26</v>
          </cell>
        </row>
        <row r="2820">
          <cell r="A2820">
            <v>100643</v>
          </cell>
          <cell r="B2820" t="str">
            <v>USINA DE ASFALTO, TIPO GRAVIMÉTRICA, PROD 150 TON/HORA - DEPRECIAÇÃO. AF_12/2019</v>
          </cell>
          <cell r="C2820" t="str">
            <v>H</v>
          </cell>
          <cell r="D2820">
            <v>439.84</v>
          </cell>
          <cell r="E2820" t="str">
            <v>Depreciação, Juros, Impostos e Seguros, Manutenção e Materiais na Operação dos Equipamentos</v>
          </cell>
          <cell r="F2820" t="str">
            <v>SINAPI Jun/26</v>
          </cell>
        </row>
        <row r="2821">
          <cell r="A2821">
            <v>100644</v>
          </cell>
          <cell r="B2821" t="str">
            <v>USINA DE ASFALTO, TIPO GRAVIMÉTRICA, PROD 150 TON/HORA - JUROS. AF_12/2019</v>
          </cell>
          <cell r="C2821" t="str">
            <v>H</v>
          </cell>
          <cell r="D2821">
            <v>155.04</v>
          </cell>
          <cell r="E2821" t="str">
            <v>Depreciação, Juros, Impostos e Seguros, Manutenção e Materiais na Operação dos Equipamentos</v>
          </cell>
          <cell r="F2821" t="str">
            <v>SINAPI Jun/26</v>
          </cell>
        </row>
        <row r="2822">
          <cell r="A2822">
            <v>100645</v>
          </cell>
          <cell r="B2822" t="str">
            <v>USINA DE ASFALTO, TIPO GRAVIMÉTRICA, PROD 150 TON/HORA - MANUTENÇÃO. AF_12/2019</v>
          </cell>
          <cell r="C2822" t="str">
            <v>H</v>
          </cell>
          <cell r="D2822">
            <v>707.05</v>
          </cell>
          <cell r="E2822" t="str">
            <v>Depreciação, Juros, Impostos e Seguros, Manutenção e Materiais na Operação dos Equipamentos</v>
          </cell>
          <cell r="F2822" t="str">
            <v>SINAPI Jun/26</v>
          </cell>
        </row>
        <row r="2823">
          <cell r="A2823">
            <v>100646</v>
          </cell>
          <cell r="B2823" t="str">
            <v>USINA DE ASFALTO, TIPO GRAVIMÉTRICA, PROD 150 TON/HORA - MATERIAIS NA OPERAÇÃO. AF_12/2019</v>
          </cell>
          <cell r="C2823" t="str">
            <v>H</v>
          </cell>
          <cell r="D2823">
            <v>6111</v>
          </cell>
          <cell r="E2823" t="str">
            <v>Depreciação, Juros, Impostos e Seguros, Manutenção e Materiais na Operação dos Equipamentos</v>
          </cell>
          <cell r="F2823" t="str">
            <v>SINAPI Jun/26</v>
          </cell>
        </row>
        <row r="2824">
          <cell r="A2824">
            <v>95116</v>
          </cell>
          <cell r="B2824" t="str">
            <v>USINA DE CONCRETO FIXA, CAPACIDADE NOMINAL DE 90 A 120 M3/H, SEM SILO - DEPRECIAÇÃO. AF_07/2016</v>
          </cell>
          <cell r="C2824" t="str">
            <v>H</v>
          </cell>
          <cell r="D2824">
            <v>32.549999999999997</v>
          </cell>
          <cell r="E2824" t="str">
            <v>Depreciação, Juros, Impostos e Seguros, Manutenção e Materiais na Operação dos Equipamentos</v>
          </cell>
          <cell r="F2824" t="str">
            <v>SINAPI Jun/26</v>
          </cell>
        </row>
        <row r="2825">
          <cell r="A2825">
            <v>95117</v>
          </cell>
          <cell r="B2825" t="str">
            <v>USINA DE CONCRETO FIXA, CAPACIDADE NOMINAL DE 90 A 120 M3/H, SEM SILO - JUROS. AF_07/2016</v>
          </cell>
          <cell r="C2825" t="str">
            <v>H</v>
          </cell>
          <cell r="D2825">
            <v>10.039999999999999</v>
          </cell>
          <cell r="E2825" t="str">
            <v>Depreciação, Juros, Impostos e Seguros, Manutenção e Materiais na Operação dos Equipamentos</v>
          </cell>
          <cell r="F2825" t="str">
            <v>SINAPI Jun/26</v>
          </cell>
        </row>
        <row r="2826">
          <cell r="A2826">
            <v>53794</v>
          </cell>
          <cell r="B2826" t="str">
            <v>USINA DE CONCRETO FIXA, CAPACIDADE NOMINAL DE 90 A 120 M3/H, SEM SILO - MANUTENÇÃO. AF_07/2016</v>
          </cell>
          <cell r="C2826" t="str">
            <v>H</v>
          </cell>
          <cell r="D2826">
            <v>35.619999999999997</v>
          </cell>
          <cell r="E2826" t="str">
            <v>Depreciação, Juros, Impostos e Seguros, Manutenção e Materiais na Operação dos Equipamentos</v>
          </cell>
          <cell r="F2826" t="str">
            <v>SINAPI Jun/26</v>
          </cell>
        </row>
        <row r="2827">
          <cell r="A2827">
            <v>5703</v>
          </cell>
          <cell r="B2827" t="str">
            <v>USINA DE CONCRETO FIXA, CAPACIDADE NOMINAL DE 90 A 120 M3/H, SEM SILO - MATERIAIS NA OPERAÇÃO. AF_07/2016</v>
          </cell>
          <cell r="C2827" t="str">
            <v>H</v>
          </cell>
          <cell r="D2827">
            <v>20.46</v>
          </cell>
          <cell r="E2827" t="str">
            <v>Depreciação, Juros, Impostos e Seguros, Manutenção e Materiais na Operação dos Equipamentos</v>
          </cell>
          <cell r="F2827" t="str">
            <v>SINAPI Jun/26</v>
          </cell>
        </row>
        <row r="2828">
          <cell r="A2828">
            <v>106089</v>
          </cell>
          <cell r="B2828"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DEPRECIAÇÃO. AF_08/2025</v>
          </cell>
          <cell r="C2828" t="str">
            <v>H</v>
          </cell>
          <cell r="D2828">
            <v>51.48</v>
          </cell>
          <cell r="E2828" t="str">
            <v>Depreciação, Juros, Impostos e Seguros, Manutenção e Materiais na Operação dos Equipamentos</v>
          </cell>
          <cell r="F2828" t="str">
            <v>SINAPI Jun/26</v>
          </cell>
        </row>
        <row r="2829">
          <cell r="A2829">
            <v>106092</v>
          </cell>
          <cell r="B2829"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IMPOSTOS E SEGUROS. AF_08/2025</v>
          </cell>
          <cell r="C2829" t="str">
            <v>H</v>
          </cell>
          <cell r="D2829">
            <v>8.5399999999999991</v>
          </cell>
          <cell r="E2829" t="str">
            <v>Depreciação, Juros, Impostos e Seguros, Manutenção e Materiais na Operação dos Equipamentos</v>
          </cell>
          <cell r="F2829" t="str">
            <v>SINAPI Jun/26</v>
          </cell>
        </row>
        <row r="2830">
          <cell r="A2830">
            <v>106090</v>
          </cell>
          <cell r="B2830"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JUROS. AF_08/2025</v>
          </cell>
          <cell r="C2830" t="str">
            <v>H</v>
          </cell>
          <cell r="D2830">
            <v>21.15</v>
          </cell>
          <cell r="E2830" t="str">
            <v>Depreciação, Juros, Impostos e Seguros, Manutenção e Materiais na Operação dos Equipamentos</v>
          </cell>
          <cell r="F2830" t="str">
            <v>SINAPI Jun/26</v>
          </cell>
        </row>
        <row r="2831">
          <cell r="A2831">
            <v>106091</v>
          </cell>
          <cell r="B2831"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MANUTENÇÃO. AF_08/2025</v>
          </cell>
          <cell r="C2831" t="str">
            <v>H</v>
          </cell>
          <cell r="D2831">
            <v>96.52</v>
          </cell>
          <cell r="E2831" t="str">
            <v>Depreciação, Juros, Impostos e Seguros, Manutenção e Materiais na Operação dos Equipamentos</v>
          </cell>
          <cell r="F2831" t="str">
            <v>SINAPI Jun/26</v>
          </cell>
        </row>
        <row r="2832">
          <cell r="A2832">
            <v>106093</v>
          </cell>
          <cell r="B2832"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MATERIAIS NA OPERAÇÃO. AF_08/2025</v>
          </cell>
          <cell r="C2832" t="str">
            <v>H</v>
          </cell>
          <cell r="D2832">
            <v>142.91999999999999</v>
          </cell>
          <cell r="E2832" t="str">
            <v>Depreciação, Juros, Impostos e Seguros, Manutenção e Materiais na Operação dos Equipamentos</v>
          </cell>
          <cell r="F2832" t="str">
            <v>SINAPI Jun/26</v>
          </cell>
        </row>
        <row r="2833">
          <cell r="A2833">
            <v>100637</v>
          </cell>
          <cell r="B2833" t="str">
            <v>USINA DE MISTURA ASFÁLTICA À QUENTE, TIPO CONTRA FLUXO, PROD 100 A 140 TON/HORA - DEPRECIAÇÃO. AF_12/2019</v>
          </cell>
          <cell r="C2833" t="str">
            <v>H</v>
          </cell>
          <cell r="D2833">
            <v>214.66</v>
          </cell>
          <cell r="E2833" t="str">
            <v>Depreciação, Juros, Impostos e Seguros, Manutenção e Materiais na Operação dos Equipamentos</v>
          </cell>
          <cell r="F2833" t="str">
            <v>SINAPI Jun/26</v>
          </cell>
        </row>
        <row r="2834">
          <cell r="A2834">
            <v>100638</v>
          </cell>
          <cell r="B2834" t="str">
            <v>USINA DE MISTURA ASFÁLTICA À QUENTE, TIPO CONTRA FLUXO, PROD 100 A 140 TON/HORA - JUROS. AF_12/2019</v>
          </cell>
          <cell r="C2834" t="str">
            <v>H</v>
          </cell>
          <cell r="D2834">
            <v>65.98</v>
          </cell>
          <cell r="E2834" t="str">
            <v>Depreciação, Juros, Impostos e Seguros, Manutenção e Materiais na Operação dos Equipamentos</v>
          </cell>
          <cell r="F2834" t="str">
            <v>SINAPI Jun/26</v>
          </cell>
        </row>
        <row r="2835">
          <cell r="A2835">
            <v>100639</v>
          </cell>
          <cell r="B2835" t="str">
            <v>USINA DE MISTURA ASFÁLTICA À QUENTE, TIPO CONTRA FLUXO, PROD 100 A 140 TON/HORA - MANUTENÇÃO. AF_12/2019</v>
          </cell>
          <cell r="C2835" t="str">
            <v>H</v>
          </cell>
          <cell r="D2835">
            <v>268.52999999999997</v>
          </cell>
          <cell r="E2835" t="str">
            <v>Depreciação, Juros, Impostos e Seguros, Manutenção e Materiais na Operação dos Equipamentos</v>
          </cell>
          <cell r="F2835" t="str">
            <v>SINAPI Jun/26</v>
          </cell>
        </row>
        <row r="2836">
          <cell r="A2836">
            <v>100640</v>
          </cell>
          <cell r="B2836" t="str">
            <v>USINA DE MISTURA ASFÁLTICA À QUENTE, TIPO CONTRA FLUXO, PROD 100 A 140 TON/HORA - MATERIAIS NA OPERAÇÃO. AF_12/2019</v>
          </cell>
          <cell r="C2836" t="str">
            <v>H</v>
          </cell>
          <cell r="D2836">
            <v>4888.8</v>
          </cell>
          <cell r="E2836" t="str">
            <v>Depreciação, Juros, Impostos e Seguros, Manutenção e Materiais na Operação dos Equipamentos</v>
          </cell>
          <cell r="F2836" t="str">
            <v>SINAPI Jun/26</v>
          </cell>
        </row>
        <row r="2837">
          <cell r="A2837">
            <v>93429</v>
          </cell>
          <cell r="B2837" t="str">
            <v>USINA DE MISTURA ASFÁLTICA À QUENTE, TIPO CONTRA FLUXO, PROD 40 A 80 TON/HORA - DEPRECIAÇÃO. AF_05/2023</v>
          </cell>
          <cell r="C2837" t="str">
            <v>H</v>
          </cell>
          <cell r="D2837">
            <v>174.76</v>
          </cell>
          <cell r="E2837" t="str">
            <v>Depreciação, Juros, Impostos e Seguros, Manutenção e Materiais na Operação dos Equipamentos</v>
          </cell>
          <cell r="F2837" t="str">
            <v>SINAPI Jun/26</v>
          </cell>
        </row>
        <row r="2838">
          <cell r="A2838">
            <v>93430</v>
          </cell>
          <cell r="B2838" t="str">
            <v>USINA DE MISTURA ASFÁLTICA À QUENTE, TIPO CONTRA FLUXO, PROD 40 A 80 TON/HORA - JUROS. AF_05/2023</v>
          </cell>
          <cell r="C2838" t="str">
            <v>H</v>
          </cell>
          <cell r="D2838">
            <v>53.72</v>
          </cell>
          <cell r="E2838" t="str">
            <v>Depreciação, Juros, Impostos e Seguros, Manutenção e Materiais na Operação dos Equipamentos</v>
          </cell>
          <cell r="F2838" t="str">
            <v>SINAPI Jun/26</v>
          </cell>
        </row>
        <row r="2839">
          <cell r="A2839">
            <v>93431</v>
          </cell>
          <cell r="B2839" t="str">
            <v>USINA DE MISTURA ASFÁLTICA À QUENTE, TIPO CONTRA FLUXO, PROD 40 A 80 TON/HORA - MANUTENÇÃO. AF_05/2023</v>
          </cell>
          <cell r="C2839" t="str">
            <v>H</v>
          </cell>
          <cell r="D2839">
            <v>218.62</v>
          </cell>
          <cell r="E2839" t="str">
            <v>Depreciação, Juros, Impostos e Seguros, Manutenção e Materiais na Operação dos Equipamentos</v>
          </cell>
          <cell r="F2839" t="str">
            <v>SINAPI Jun/26</v>
          </cell>
        </row>
        <row r="2840">
          <cell r="A2840">
            <v>93432</v>
          </cell>
          <cell r="B2840" t="str">
            <v>USINA DE MISTURA ASFÁLTICA À QUENTE, TIPO CONTRA FLUXO, PROD 40 A 80 TON/HORA - MATERIAIS NA OPERAÇÃO. AF_05/2023</v>
          </cell>
          <cell r="C2840" t="str">
            <v>H</v>
          </cell>
          <cell r="D2840">
            <v>2444.4</v>
          </cell>
          <cell r="E2840" t="str">
            <v>Depreciação, Juros, Impostos e Seguros, Manutenção e Materiais na Operação dos Equipamentos</v>
          </cell>
          <cell r="F2840" t="str">
            <v>SINAPI Jun/26</v>
          </cell>
        </row>
        <row r="2841">
          <cell r="A2841">
            <v>95118</v>
          </cell>
          <cell r="B2841" t="str">
            <v>USINA MISTURADORA DE SOLOS, CAPACIDADE DE 200 A 500 TON/H, POTENCIA 75KW - DEPRECIAÇÃO. AF_07/2016</v>
          </cell>
          <cell r="C2841" t="str">
            <v>H</v>
          </cell>
          <cell r="D2841">
            <v>80.150000000000006</v>
          </cell>
          <cell r="E2841" t="str">
            <v>Depreciação, Juros, Impostos e Seguros, Manutenção e Materiais na Operação dos Equipamentos</v>
          </cell>
          <cell r="F2841" t="str">
            <v>SINAPI Jun/26</v>
          </cell>
        </row>
        <row r="2842">
          <cell r="A2842">
            <v>95119</v>
          </cell>
          <cell r="B2842" t="str">
            <v>USINA MISTURADORA DE SOLOS, CAPACIDADE DE 200 A 500 TON/H, POTENCIA 75KW - JUROS. AF_07/2016</v>
          </cell>
          <cell r="C2842" t="str">
            <v>H</v>
          </cell>
          <cell r="D2842">
            <v>24.72</v>
          </cell>
          <cell r="E2842" t="str">
            <v>Depreciação, Juros, Impostos e Seguros, Manutenção e Materiais na Operação dos Equipamentos</v>
          </cell>
          <cell r="F2842" t="str">
            <v>SINAPI Jun/26</v>
          </cell>
        </row>
        <row r="2843">
          <cell r="A2843">
            <v>5707</v>
          </cell>
          <cell r="B2843" t="str">
            <v>USINA MISTURADORA DE SOLOS, CAPACIDADE DE 200 A 500 TON/H, POTENCIA 75KW - MANUTENÇÃO. AF_07/2016</v>
          </cell>
          <cell r="C2843" t="str">
            <v>H</v>
          </cell>
          <cell r="D2843">
            <v>87.69</v>
          </cell>
          <cell r="E2843" t="str">
            <v>Depreciação, Juros, Impostos e Seguros, Manutenção e Materiais na Operação dos Equipamentos</v>
          </cell>
          <cell r="F2843" t="str">
            <v>SINAPI Jun/26</v>
          </cell>
        </row>
        <row r="2844">
          <cell r="A2844">
            <v>95120</v>
          </cell>
          <cell r="B2844" t="str">
            <v>USINA MISTURADORA DE SOLOS, CAPACIDADE DE 200 A 500 TON/H, POTENCIA 75KW - MATERIAIS NA OPERAÇÃO. AF_07/2016</v>
          </cell>
          <cell r="C2844" t="str">
            <v>H</v>
          </cell>
          <cell r="D2844">
            <v>54.82</v>
          </cell>
          <cell r="E2844" t="str">
            <v>Depreciação, Juros, Impostos e Seguros, Manutenção e Materiais na Operação dos Equipamentos</v>
          </cell>
          <cell r="F2844" t="str">
            <v>SINAPI Jun/26</v>
          </cell>
        </row>
        <row r="2845">
          <cell r="A2845">
            <v>103657</v>
          </cell>
          <cell r="B2845" t="str">
            <v>VARREDEIRA DE GRAMA SINTÉTICA A GASOLINA, 2,4 CV, 4 TEMPOS - DEPRECIAÇÃO. AF_05/2023</v>
          </cell>
          <cell r="C2845" t="str">
            <v>H</v>
          </cell>
          <cell r="D2845">
            <v>0</v>
          </cell>
          <cell r="E2845" t="str">
            <v>Depreciação, Juros, Impostos e Seguros, Manutenção e Materiais na Operação dos Equipamentos</v>
          </cell>
          <cell r="F2845" t="str">
            <v>SINAPI Jun/26</v>
          </cell>
        </row>
        <row r="2846">
          <cell r="A2846">
            <v>103658</v>
          </cell>
          <cell r="B2846" t="str">
            <v>VARREDEIRA DE GRAMA SINTÉTICA A GASOLINA, 2,4 CV, 4 TEMPOS - JUROS. AF_05/2023</v>
          </cell>
          <cell r="C2846" t="str">
            <v>H</v>
          </cell>
          <cell r="D2846">
            <v>0</v>
          </cell>
          <cell r="E2846" t="str">
            <v>Depreciação, Juros, Impostos e Seguros, Manutenção e Materiais na Operação dos Equipamentos</v>
          </cell>
          <cell r="F2846" t="str">
            <v>SINAPI Jun/26</v>
          </cell>
        </row>
        <row r="2847">
          <cell r="A2847">
            <v>103659</v>
          </cell>
          <cell r="B2847" t="str">
            <v>VARREDEIRA DE GRAMA SINTÉTICA A GASOLINA, 2,4 CV, 4 TEMPOS - MANUTENÇÃO. AF_05/2023</v>
          </cell>
          <cell r="C2847" t="str">
            <v>H</v>
          </cell>
          <cell r="D2847">
            <v>0</v>
          </cell>
          <cell r="E2847" t="str">
            <v>Depreciação, Juros, Impostos e Seguros, Manutenção e Materiais na Operação dos Equipamentos</v>
          </cell>
          <cell r="F2847" t="str">
            <v>SINAPI Jun/26</v>
          </cell>
        </row>
        <row r="2848">
          <cell r="A2848">
            <v>103660</v>
          </cell>
          <cell r="B2848" t="str">
            <v>VARREDEIRA DE GRAMA SINTÉTICA A GASOLINA, 2,4 CV, 4 TEMPOS - MATERIAIS NA OPERAÇÃO. AF_05/2023</v>
          </cell>
          <cell r="C2848" t="str">
            <v>H</v>
          </cell>
          <cell r="D2848">
            <v>12.53</v>
          </cell>
          <cell r="E2848" t="str">
            <v>Depreciação, Juros, Impostos e Seguros, Manutenção e Materiais na Operação dos Equipamentos</v>
          </cell>
          <cell r="F2848" t="str">
            <v>SINAPI Jun/26</v>
          </cell>
        </row>
        <row r="2849">
          <cell r="A2849">
            <v>89015</v>
          </cell>
          <cell r="B2849" t="str">
            <v>VASSOURA MECÂNICA REBOCÁVEL COM ESCOVA CILÍNDRICA, LARGURA ÚTIL DE VARRIMENTO DE 2,44 M - DEPRECIAÇÃO. AF_06/2014</v>
          </cell>
          <cell r="C2849" t="str">
            <v>H</v>
          </cell>
          <cell r="D2849">
            <v>3.93</v>
          </cell>
          <cell r="E2849" t="str">
            <v>Depreciação, Juros, Impostos e Seguros, Manutenção e Materiais na Operação dos Equipamentos</v>
          </cell>
          <cell r="F2849" t="str">
            <v>SINAPI Jun/26</v>
          </cell>
        </row>
        <row r="2850">
          <cell r="A2850">
            <v>89016</v>
          </cell>
          <cell r="B2850" t="str">
            <v>VASSOURA MECÂNICA REBOCÁVEL COM ESCOVA CILÍNDRICA, LARGURA ÚTIL DE VARRIMENTO DE 2,44 M - JUROS. AF_06/2014</v>
          </cell>
          <cell r="C2850" t="str">
            <v>H</v>
          </cell>
          <cell r="D2850">
            <v>1.04</v>
          </cell>
          <cell r="E2850" t="str">
            <v>Depreciação, Juros, Impostos e Seguros, Manutenção e Materiais na Operação dos Equipamentos</v>
          </cell>
          <cell r="F2850" t="str">
            <v>SINAPI Jun/26</v>
          </cell>
        </row>
        <row r="2851">
          <cell r="A2851">
            <v>53804</v>
          </cell>
          <cell r="B2851" t="str">
            <v>VASSOURA MECÂNICA REBOCÁVEL COM ESCOVA CILÍNDRICA, LARGURA ÚTIL DE VARRIMENTO DE 2,44 M - MANUTENÇÃO. AF_06/2014</v>
          </cell>
          <cell r="C2851" t="str">
            <v>H</v>
          </cell>
          <cell r="D2851">
            <v>4.92</v>
          </cell>
          <cell r="E2851" t="str">
            <v>Depreciação, Juros, Impostos e Seguros, Manutenção e Materiais na Operação dos Equipamentos</v>
          </cell>
          <cell r="F2851" t="str">
            <v>SINAPI Jun/26</v>
          </cell>
        </row>
        <row r="2852">
          <cell r="A2852">
            <v>90582</v>
          </cell>
          <cell r="B2852" t="str">
            <v>VIBRADOR DE IMERSÃO, DIÂMETRO DE PONTEIRA 45MM, MOTOR ELÉTRICO TRIFÁSICO POTÊNCIA DE 2 CV - DEPRECIAÇÃO. AF_06/2015</v>
          </cell>
          <cell r="C2852" t="str">
            <v>H</v>
          </cell>
          <cell r="D2852">
            <v>0.49</v>
          </cell>
          <cell r="E2852" t="str">
            <v>Depreciação, Juros, Impostos e Seguros, Manutenção e Materiais na Operação dos Equipamentos</v>
          </cell>
          <cell r="F2852" t="str">
            <v>SINAPI Jun/26</v>
          </cell>
        </row>
        <row r="2853">
          <cell r="A2853">
            <v>90583</v>
          </cell>
          <cell r="B2853" t="str">
            <v>VIBRADOR DE IMERSÃO, DIÂMETRO DE PONTEIRA 45MM, MOTOR ELÉTRICO TRIFÁSICO POTÊNCIA DE 2 CV - JUROS. AF_06/2015</v>
          </cell>
          <cell r="C2853" t="str">
            <v>H</v>
          </cell>
          <cell r="D2853">
            <v>0.11</v>
          </cell>
          <cell r="E2853" t="str">
            <v>Depreciação, Juros, Impostos e Seguros, Manutenção e Materiais na Operação dos Equipamentos</v>
          </cell>
          <cell r="F2853" t="str">
            <v>SINAPI Jun/26</v>
          </cell>
        </row>
        <row r="2854">
          <cell r="A2854">
            <v>90584</v>
          </cell>
          <cell r="B2854" t="str">
            <v>VIBRADOR DE IMERSÃO, DIÂMETRO DE PONTEIRA 45MM, MOTOR ELÉTRICO TRIFÁSICO POTÊNCIA DE 2 CV - MANUTENÇÃO. AF_06/2015</v>
          </cell>
          <cell r="C2854" t="str">
            <v>H</v>
          </cell>
          <cell r="D2854">
            <v>0.38</v>
          </cell>
          <cell r="E2854" t="str">
            <v>Depreciação, Juros, Impostos e Seguros, Manutenção e Materiais na Operação dos Equipamentos</v>
          </cell>
          <cell r="F2854" t="str">
            <v>SINAPI Jun/26</v>
          </cell>
        </row>
        <row r="2855">
          <cell r="A2855">
            <v>90585</v>
          </cell>
          <cell r="B2855" t="str">
            <v>VIBRADOR DE IMERSÃO, DIÂMETRO DE PONTEIRA 45MM, MOTOR ELÉTRICO TRIFÁSICO POTÊNCIA DE 2 CV - MATERIAIS NA OPERAÇÃO. AF_06/2015</v>
          </cell>
          <cell r="C2855" t="str">
            <v>H</v>
          </cell>
          <cell r="D2855">
            <v>0.44</v>
          </cell>
          <cell r="E2855" t="str">
            <v>Depreciação, Juros, Impostos e Seguros, Manutenção e Materiais na Operação dos Equipamentos</v>
          </cell>
          <cell r="F2855" t="str">
            <v>SINAPI Jun/26</v>
          </cell>
        </row>
        <row r="2856">
          <cell r="A2856">
            <v>106380</v>
          </cell>
          <cell r="B2856" t="str">
            <v>VIBROACABADORA DE ASFALTO SOBRE ESTEIRAS, LARG. PAVIM. 2,60 M A 5,75 M, POT. 110 HP, CAP. 450 T/ H - DEPRECIAÇÃO. AF_11/2025</v>
          </cell>
          <cell r="C2856" t="str">
            <v>H</v>
          </cell>
          <cell r="D2856">
            <v>72.739999999999995</v>
          </cell>
          <cell r="E2856" t="str">
            <v>Depreciação, Juros, Impostos e Seguros, Manutenção e Materiais na Operação dos Equipamentos</v>
          </cell>
          <cell r="F2856" t="str">
            <v>SINAPI Jun/26</v>
          </cell>
        </row>
        <row r="2857">
          <cell r="A2857">
            <v>106381</v>
          </cell>
          <cell r="B2857" t="str">
            <v>VIBROACABADORA DE ASFALTO SOBRE ESTEIRAS, LARG. PAVIM. 2,60 M A 5,75 M, POT. 110 HP, CAP. 450 T/ H - JUROS. AF_11/2025</v>
          </cell>
          <cell r="C2857" t="str">
            <v>H</v>
          </cell>
          <cell r="D2857">
            <v>25.64</v>
          </cell>
          <cell r="E2857" t="str">
            <v>Depreciação, Juros, Impostos e Seguros, Manutenção e Materiais na Operação dos Equipamentos</v>
          </cell>
          <cell r="F2857" t="str">
            <v>SINAPI Jun/26</v>
          </cell>
        </row>
        <row r="2858">
          <cell r="A2858">
            <v>106382</v>
          </cell>
          <cell r="B2858" t="str">
            <v>VIBROACABADORA DE ASFALTO SOBRE ESTEIRAS, LARG. PAVIM. 2,60 M A 5,75 M, POT. 110 HP, CAP. 450 T/ H - MANUTENÇÃO. AF_11/2025</v>
          </cell>
          <cell r="C2858" t="str">
            <v>H</v>
          </cell>
          <cell r="D2858">
            <v>116.93</v>
          </cell>
          <cell r="E2858" t="str">
            <v>Depreciação, Juros, Impostos e Seguros, Manutenção e Materiais na Operação dos Equipamentos</v>
          </cell>
          <cell r="F2858" t="str">
            <v>SINAPI Jun/26</v>
          </cell>
        </row>
        <row r="2859">
          <cell r="A2859">
            <v>106383</v>
          </cell>
          <cell r="B2859" t="str">
            <v>VIBROACABADORA DE ASFALTO SOBRE ESTEIRAS, LARG. PAVIM. 2,60 M A 5,75 M, POT. 110 HP, CAP. 450 T/ H - MATERIAIS NA OPERAÇÃO. AF_11/2025</v>
          </cell>
          <cell r="C2859" t="str">
            <v>H</v>
          </cell>
          <cell r="D2859">
            <v>105.85</v>
          </cell>
          <cell r="E2859" t="str">
            <v>Depreciação, Juros, Impostos e Seguros, Manutenção e Materiais na Operação dos Equipamentos</v>
          </cell>
          <cell r="F2859" t="str">
            <v>SINAPI Jun/26</v>
          </cell>
        </row>
        <row r="2860">
          <cell r="A2860">
            <v>106376</v>
          </cell>
          <cell r="B2860" t="str">
            <v>VIBROACABADORA DE ASFALTO SOBRE ESTEIRAS, LARG. PAVIM. MÁX. 8,00 M, POT. 100 KW/ 134 HP, CAP. 600 T/ H - DEPRECIAÇÃO. AF_11/2025</v>
          </cell>
          <cell r="C2860" t="str">
            <v>H</v>
          </cell>
          <cell r="D2860">
            <v>171.55</v>
          </cell>
          <cell r="E2860" t="str">
            <v>Depreciação, Juros, Impostos e Seguros, Manutenção e Materiais na Operação dos Equipamentos</v>
          </cell>
          <cell r="F2860" t="str">
            <v>SINAPI Jun/26</v>
          </cell>
        </row>
        <row r="2861">
          <cell r="A2861">
            <v>106377</v>
          </cell>
          <cell r="B2861" t="str">
            <v>VIBROACABADORA DE ASFALTO SOBRE ESTEIRAS, LARG. PAVIM. MÁX. 8,00 M, POT. 100 KW/ 134 HP, CAP. 600 T/ H - JUROS. AF_11/2025</v>
          </cell>
          <cell r="C2861" t="str">
            <v>H</v>
          </cell>
          <cell r="D2861">
            <v>60.47</v>
          </cell>
          <cell r="E2861" t="str">
            <v>Depreciação, Juros, Impostos e Seguros, Manutenção e Materiais na Operação dos Equipamentos</v>
          </cell>
          <cell r="F2861" t="str">
            <v>SINAPI Jun/26</v>
          </cell>
        </row>
        <row r="2862">
          <cell r="A2862">
            <v>106378</v>
          </cell>
          <cell r="B2862" t="str">
            <v>VIBROACABADORA DE ASFALTO SOBRE ESTEIRAS, LARG. PAVIM. MÁX. 8,00 M, POT. 100 KW/ 134 HP, CAP. 600 T/ H - MANUTENÇÃO. AF_11/2025</v>
          </cell>
          <cell r="C2862" t="str">
            <v>H</v>
          </cell>
          <cell r="D2862">
            <v>275.77</v>
          </cell>
          <cell r="E2862" t="str">
            <v>Depreciação, Juros, Impostos e Seguros, Manutenção e Materiais na Operação dos Equipamentos</v>
          </cell>
          <cell r="F2862" t="str">
            <v>SINAPI Jun/26</v>
          </cell>
        </row>
        <row r="2863">
          <cell r="A2863">
            <v>106379</v>
          </cell>
          <cell r="B2863" t="str">
            <v>VIBROACABADORA DE ASFALTO SOBRE ESTEIRAS, LARG. PAVIM. MÁX. 8,00 M, POT. 100 KW/ 134 HP, CAP. 600 T/ H - MATERIAIS NA OPERAÇÃO. AF_11/2025</v>
          </cell>
          <cell r="C2863" t="str">
            <v>H</v>
          </cell>
          <cell r="D2863">
            <v>128.94</v>
          </cell>
          <cell r="E2863" t="str">
            <v>Depreciação, Juros, Impostos e Seguros, Manutenção e Materiais na Operação dos Equipamentos</v>
          </cell>
          <cell r="F2863" t="str">
            <v>SINAPI Jun/26</v>
          </cell>
        </row>
        <row r="2864">
          <cell r="A2864">
            <v>89240</v>
          </cell>
          <cell r="B2864" t="str">
            <v>VIBROACABADORA DE ASFALTO SOBRE ESTEIRAS, LARGURA DE PAVIMENTAÇÃO 1,90 M A 5,30 M, POTÊNCIA 105 HP CAPACIDADE 450 T/H - DEPRECIAÇÃO. AF_11/2014</v>
          </cell>
          <cell r="C2864" t="str">
            <v>H</v>
          </cell>
          <cell r="D2864">
            <v>88.13</v>
          </cell>
          <cell r="E2864" t="str">
            <v>Depreciação, Juros, Impostos e Seguros, Manutenção e Materiais na Operação dos Equipamentos</v>
          </cell>
          <cell r="F2864" t="str">
            <v>SINAPI Jun/26</v>
          </cell>
        </row>
        <row r="2865">
          <cell r="A2865">
            <v>89241</v>
          </cell>
          <cell r="B2865" t="str">
            <v>VIBROACABADORA DE ASFALTO SOBRE ESTEIRAS, LARGURA DE PAVIMENTAÇÃO 1,90 M A 5,30 M, POTÊNCIA 105 HP CAPACIDADE 450 T/H - JUROS. AF_11/2014</v>
          </cell>
          <cell r="C2865" t="str">
            <v>H</v>
          </cell>
          <cell r="D2865">
            <v>31.06</v>
          </cell>
          <cell r="E2865" t="str">
            <v>Depreciação, Juros, Impostos e Seguros, Manutenção e Materiais na Operação dos Equipamentos</v>
          </cell>
          <cell r="F2865" t="str">
            <v>SINAPI Jun/26</v>
          </cell>
        </row>
        <row r="2866">
          <cell r="A2866">
            <v>5710</v>
          </cell>
          <cell r="B2866" t="str">
            <v>VIBROACABADORA DE ASFALTO SOBRE ESTEIRAS, LARGURA DE PAVIMENTAÇÃO 1,90 M A 5,30 M, POTÊNCIA 105 HP CAPACIDADE 450 T/H - MANUTENÇÃO. AF_11/2014</v>
          </cell>
          <cell r="C2866" t="str">
            <v>H</v>
          </cell>
          <cell r="D2866">
            <v>141.66999999999999</v>
          </cell>
          <cell r="E2866" t="str">
            <v>Depreciação, Juros, Impostos e Seguros, Manutenção e Materiais na Operação dos Equipamentos</v>
          </cell>
          <cell r="F2866" t="str">
            <v>SINAPI Jun/26</v>
          </cell>
        </row>
        <row r="2867">
          <cell r="A2867">
            <v>5711</v>
          </cell>
          <cell r="B2867" t="str">
            <v>VIBROACABADORA DE ASFALTO SOBRE ESTEIRAS, LARGURA DE PAVIMENTAÇÃO 1,90 M A 5,30 M, POTÊNCIA 105 HP CAPACIDADE 450 T/H - MATERIAIS NA OPERAÇÃO. AF_11/2014</v>
          </cell>
          <cell r="C2867" t="str">
            <v>H</v>
          </cell>
          <cell r="D2867">
            <v>101.03</v>
          </cell>
          <cell r="E2867" t="str">
            <v>Depreciação, Juros, Impostos e Seguros, Manutenção e Materiais na Operação dos Equipamentos</v>
          </cell>
          <cell r="F2867" t="str">
            <v>SINAPI Jun/26</v>
          </cell>
        </row>
        <row r="2868">
          <cell r="A2868">
            <v>89253</v>
          </cell>
          <cell r="B2868" t="str">
            <v>VIBROACABADORA DE ASFALTO SOBRE ESTEIRAS, LARGURA DE PAVIMENTAÇÃO 2,13 M A 4,55 M, POTÊNCIA 100 HP, CAPACIDADE 400 T/H - DEPRECIAÇÃO. AF_11/2014</v>
          </cell>
          <cell r="C2868" t="str">
            <v>H</v>
          </cell>
          <cell r="D2868">
            <v>72.22</v>
          </cell>
          <cell r="E2868" t="str">
            <v>Depreciação, Juros, Impostos e Seguros, Manutenção e Materiais na Operação dos Equipamentos</v>
          </cell>
          <cell r="F2868" t="str">
            <v>SINAPI Jun/26</v>
          </cell>
        </row>
        <row r="2869">
          <cell r="A2869">
            <v>89254</v>
          </cell>
          <cell r="B2869" t="str">
            <v>VIBROACABADORA DE ASFALTO SOBRE ESTEIRAS, LARGURA DE PAVIMENTAÇÃO 2,13 M A 4,55 M, POTÊNCIA 100 HP, CAPACIDADE 400 T/H - JUROS. AF_11/2014</v>
          </cell>
          <cell r="C2869" t="str">
            <v>H</v>
          </cell>
          <cell r="D2869">
            <v>25.45</v>
          </cell>
          <cell r="E2869" t="str">
            <v>Depreciação, Juros, Impostos e Seguros, Manutenção e Materiais na Operação dos Equipamentos</v>
          </cell>
          <cell r="F2869" t="str">
            <v>SINAPI Jun/26</v>
          </cell>
        </row>
        <row r="2870">
          <cell r="A2870">
            <v>89255</v>
          </cell>
          <cell r="B2870" t="str">
            <v>VIBROACABADORA DE ASFALTO SOBRE ESTEIRAS, LARGURA DE PAVIMENTAÇÃO 2,13 M A 4,55 M, POTÊNCIA 100 HP, CAPACIDADE 400 T/H - MANUTENÇÃO. AF_11/2014</v>
          </cell>
          <cell r="C2870" t="str">
            <v>H</v>
          </cell>
          <cell r="D2870">
            <v>116.09</v>
          </cell>
          <cell r="E2870" t="str">
            <v>Depreciação, Juros, Impostos e Seguros, Manutenção e Materiais na Operação dos Equipamentos</v>
          </cell>
          <cell r="F2870" t="str">
            <v>SINAPI Jun/26</v>
          </cell>
        </row>
        <row r="2871">
          <cell r="A2871">
            <v>89256</v>
          </cell>
          <cell r="B2871" t="str">
            <v>VIBROACABADORA DE ASFALTO SOBRE ESTEIRAS, LARGURA DE PAVIMENTAÇÃO 2,13 M A 4,55 M, POTÊNCIA 100 HP, CAPACIDADE 400 T/H - MATERIAIS NA OPERAÇÃO. AF_11/2014</v>
          </cell>
          <cell r="C2871" t="str">
            <v>H</v>
          </cell>
          <cell r="D2871">
            <v>96.21</v>
          </cell>
          <cell r="E2871" t="str">
            <v>Depreciação, Juros, Impostos e Seguros, Manutenção e Materiais na Operação dos Equipamentos</v>
          </cell>
          <cell r="F2871" t="str">
            <v>SINAPI Jun/26</v>
          </cell>
        </row>
        <row r="2872">
          <cell r="A2872">
            <v>106384</v>
          </cell>
          <cell r="B2872" t="str">
            <v>VIBROACABADORA DE ASFALTO SOBRE RODAS, LARGURA DE PAVIMENTAÇÃO DE 1,70 A 4,20 M, POTÊNCIA 78 KW/105 HP, CAPACIDADE 300 T/H - DEPRECIAÇÃO. AF_11/2025</v>
          </cell>
          <cell r="C2872" t="str">
            <v>H</v>
          </cell>
          <cell r="D2872">
            <v>89.21</v>
          </cell>
          <cell r="E2872" t="str">
            <v>Depreciação, Juros, Impostos e Seguros, Manutenção e Materiais na Operação dos Equipamentos</v>
          </cell>
          <cell r="F2872" t="str">
            <v>SINAPI Jun/26</v>
          </cell>
        </row>
        <row r="2873">
          <cell r="A2873">
            <v>106385</v>
          </cell>
          <cell r="B2873" t="str">
            <v>VIBROACABADORA DE ASFALTO SOBRE RODAS, LARGURA DE PAVIMENTAÇÃO DE 1,70 A 4,20 M, POTÊNCIA 78 KW/105 HP, CAPACIDADE 300 T/H - JUROS. AF_11/2025</v>
          </cell>
          <cell r="C2873" t="str">
            <v>H</v>
          </cell>
          <cell r="D2873">
            <v>27.52</v>
          </cell>
          <cell r="E2873" t="str">
            <v>Depreciação, Juros, Impostos e Seguros, Manutenção e Materiais na Operação dos Equipamentos</v>
          </cell>
          <cell r="F2873" t="str">
            <v>SINAPI Jun/26</v>
          </cell>
        </row>
        <row r="2874">
          <cell r="A2874">
            <v>106386</v>
          </cell>
          <cell r="B2874" t="str">
            <v>VIBROACABADORA DE ASFALTO SOBRE RODAS, LARGURA DE PAVIMENTAÇÃO DE 1,70 A 4,20 M, POTÊNCIA 78 KW/105 HP, CAPACIDADE 300 T/H - MANUTENÇÃO. AF_11/2025</v>
          </cell>
          <cell r="C2874" t="str">
            <v>H</v>
          </cell>
          <cell r="D2874">
            <v>125.52</v>
          </cell>
          <cell r="E2874" t="str">
            <v>Depreciação, Juros, Impostos e Seguros, Manutenção e Materiais na Operação dos Equipamentos</v>
          </cell>
          <cell r="F2874" t="str">
            <v>SINAPI Jun/26</v>
          </cell>
        </row>
        <row r="2875">
          <cell r="A2875">
            <v>106387</v>
          </cell>
          <cell r="B2875" t="str">
            <v>VIBROACABADORA DE ASFALTO SOBRE RODAS, LARGURA DE PAVIMENTAÇÃO DE 1,70 A 4,20 M, POTÊNCIA 78 KW/105 HP, CAPACIDADE 300 T/H - MATERIAIS NA OPERAÇÃO. AF_11/2025</v>
          </cell>
          <cell r="C2875" t="str">
            <v>H</v>
          </cell>
          <cell r="D2875">
            <v>101.03</v>
          </cell>
          <cell r="E2875" t="str">
            <v>Depreciação, Juros, Impostos e Seguros, Manutenção e Materiais na Operação dos Equipamentos</v>
          </cell>
          <cell r="F2875" t="str">
            <v>SINAPI Jun/26</v>
          </cell>
        </row>
        <row r="2876">
          <cell r="A2876">
            <v>106489</v>
          </cell>
          <cell r="B2876" t="str">
            <v>ACIONADOR MANUAL, TIPO COM SIRENE, SISTEMA CONVENCIONAL, FORNECIMENTO E INSTALAÇÃO. AF_12/2025</v>
          </cell>
          <cell r="C2876" t="str">
            <v>UN</v>
          </cell>
          <cell r="D2876">
            <v>0</v>
          </cell>
          <cell r="E2876" t="str">
            <v>Detecção de incêndio e alarme</v>
          </cell>
          <cell r="F2876" t="str">
            <v>SINAPI Jun/26</v>
          </cell>
        </row>
        <row r="2877">
          <cell r="A2877">
            <v>106491</v>
          </cell>
          <cell r="B2877" t="str">
            <v>ACIONADOR MANUAL, TIPO QUEBRA VIDRO COM MARTELINHO, SISTEMA CONVENCIONAL, FORNECIMENTO E INSTALAÇÃO. AF_12/2025</v>
          </cell>
          <cell r="C2877" t="str">
            <v>UN</v>
          </cell>
          <cell r="D2877">
            <v>0</v>
          </cell>
          <cell r="E2877" t="str">
            <v>Detecção de incêndio e alarme</v>
          </cell>
          <cell r="F2877" t="str">
            <v>SINAPI Jun/26</v>
          </cell>
        </row>
        <row r="2878">
          <cell r="A2878">
            <v>106493</v>
          </cell>
          <cell r="B2878" t="str">
            <v>ACIONADOR MANUAL, TIPO QUEBRA VIDRO COM MARTELINHO, SISTEMA ENDEREÇÁVEL, FORNECIMENTO E INSTALAÇÃO. AF_12/2025</v>
          </cell>
          <cell r="C2878" t="str">
            <v>UN</v>
          </cell>
          <cell r="D2878">
            <v>0</v>
          </cell>
          <cell r="E2878" t="str">
            <v>Detecção de incêndio e alarme</v>
          </cell>
          <cell r="F2878" t="str">
            <v>SINAPI Jun/26</v>
          </cell>
        </row>
        <row r="2879">
          <cell r="A2879">
            <v>106490</v>
          </cell>
          <cell r="B2879" t="str">
            <v>ACIONADOR MANUAL, TIPO REARMÁVEL, SISTEMA CONVENCIONAL, FORNECIMENTO E INSTALAÇÃO. AF_12/2025</v>
          </cell>
          <cell r="C2879" t="str">
            <v>UN</v>
          </cell>
          <cell r="D2879">
            <v>0</v>
          </cell>
          <cell r="E2879" t="str">
            <v>Detecção de incêndio e alarme</v>
          </cell>
          <cell r="F2879" t="str">
            <v>SINAPI Jun/26</v>
          </cell>
        </row>
        <row r="2880">
          <cell r="A2880">
            <v>106492</v>
          </cell>
          <cell r="B2880" t="str">
            <v>ACIONADOR MANUAL, TIPO REARMÁVEL, SISTEMA ENDEREÇÁVEL, FORNECIMENTO E INSTALAÇÃO. AF_12/2025</v>
          </cell>
          <cell r="C2880" t="str">
            <v>UN</v>
          </cell>
          <cell r="D2880">
            <v>0</v>
          </cell>
          <cell r="E2880" t="str">
            <v>Detecção de incêndio e alarme</v>
          </cell>
          <cell r="F2880" t="str">
            <v>SINAPI Jun/26</v>
          </cell>
        </row>
        <row r="2881">
          <cell r="A2881">
            <v>106496</v>
          </cell>
          <cell r="B2881" t="str">
            <v>CENTRAL DE ALARME DE 12 LAÇOS, SISTEMA CONVENCIONAL, COM ATÉ 20 DISPOSITIVOS POR LAÇO, FORNECIMENTO E INSTALAÇÃO. AF_12/2025</v>
          </cell>
          <cell r="C2881" t="str">
            <v>UN</v>
          </cell>
          <cell r="D2881">
            <v>0</v>
          </cell>
          <cell r="E2881" t="str">
            <v>Detecção de incêndio e alarme</v>
          </cell>
          <cell r="F2881" t="str">
            <v>SINAPI Jun/26</v>
          </cell>
        </row>
        <row r="2882">
          <cell r="A2882">
            <v>106497</v>
          </cell>
          <cell r="B2882" t="str">
            <v>CENTRAL DE ALARME DE 24 LAÇOS, SISTEMA CONVENCIONAL, COM ATÉ 20 DISPOSITIVOS POR LAÇO, FORNECIMENTO E INSTALAÇÃO. AF_12/2025</v>
          </cell>
          <cell r="C2882" t="str">
            <v>UN</v>
          </cell>
          <cell r="D2882">
            <v>0</v>
          </cell>
          <cell r="E2882" t="str">
            <v>Detecção de incêndio e alarme</v>
          </cell>
          <cell r="F2882" t="str">
            <v>SINAPI Jun/26</v>
          </cell>
        </row>
        <row r="2883">
          <cell r="A2883">
            <v>106495</v>
          </cell>
          <cell r="B2883" t="str">
            <v>CENTRAL DE ALARME DE 6 LAÇOS, SISTEMA CONVENCIONAL, COM ATÉ 20 DISPOSITIVOS POR LAÇO, FORNECIMENTO E INSTALAÇÃO. AF_12/2025</v>
          </cell>
          <cell r="C2883" t="str">
            <v>UN</v>
          </cell>
          <cell r="D2883">
            <v>0</v>
          </cell>
          <cell r="E2883" t="str">
            <v>Detecção de incêndio e alarme</v>
          </cell>
          <cell r="F2883" t="str">
            <v>SINAPI Jun/26</v>
          </cell>
        </row>
        <row r="2884">
          <cell r="A2884">
            <v>106498</v>
          </cell>
          <cell r="B2884" t="str">
            <v>CENTRAL DE ALARME DE INCÊNDIO ENDEREÇÁVEL PARA ATÉ 500 PONTOS, FORNECIMENTO E INSTALAÇÃO. AF_12/2025</v>
          </cell>
          <cell r="C2884" t="str">
            <v>UN</v>
          </cell>
          <cell r="D2884">
            <v>0</v>
          </cell>
          <cell r="E2884" t="str">
            <v>Detecção de incêndio e alarme</v>
          </cell>
          <cell r="F2884" t="str">
            <v>SINAPI Jun/26</v>
          </cell>
        </row>
        <row r="2885">
          <cell r="A2885">
            <v>106494</v>
          </cell>
          <cell r="B2885" t="str">
            <v>DETECTOR DE GÁS NATURAL E GLP BIVOLT COM LED INDICADOR E SIRENE EMBUTIDA, FORNECIMENTO E INSTALAÇÃO. AF_12/2025</v>
          </cell>
          <cell r="C2885" t="str">
            <v>UN</v>
          </cell>
          <cell r="D2885">
            <v>0</v>
          </cell>
          <cell r="E2885" t="str">
            <v>Detecção de incêndio e alarme</v>
          </cell>
          <cell r="F2885" t="str">
            <v>SINAPI Jun/26</v>
          </cell>
        </row>
        <row r="2886">
          <cell r="A2886">
            <v>106485</v>
          </cell>
          <cell r="B2886" t="str">
            <v>DETECTOR ÓPTICO DE FUMAÇA CONVENCIONAL, FORNECIMENTO E INSTALAÇÃO. AF_12/2025</v>
          </cell>
          <cell r="C2886" t="str">
            <v>UN</v>
          </cell>
          <cell r="D2886">
            <v>0</v>
          </cell>
          <cell r="E2886" t="str">
            <v>Detecção de incêndio e alarme</v>
          </cell>
          <cell r="F2886" t="str">
            <v>SINAPI Jun/26</v>
          </cell>
        </row>
        <row r="2887">
          <cell r="A2887">
            <v>106486</v>
          </cell>
          <cell r="B2887" t="str">
            <v>DETECTOR ÓPTICO DE FUMAÇA ENDEREÇÁVEL, FORNECIMENTO E INSTALAÇÃO. AF_12/2025</v>
          </cell>
          <cell r="C2887" t="str">
            <v>UN</v>
          </cell>
          <cell r="D2887">
            <v>0</v>
          </cell>
          <cell r="E2887" t="str">
            <v>Detecção de incêndio e alarme</v>
          </cell>
          <cell r="F2887" t="str">
            <v>SINAPI Jun/26</v>
          </cell>
        </row>
        <row r="2888">
          <cell r="A2888">
            <v>106487</v>
          </cell>
          <cell r="B2888" t="str">
            <v>SIRENE AUDIOVISUAL, SISTEMA CONVENCIONAL, FORNECIMENTO E INSTALAÇÃO. AF_12/2025</v>
          </cell>
          <cell r="C2888" t="str">
            <v>UN</v>
          </cell>
          <cell r="D2888">
            <v>0</v>
          </cell>
          <cell r="E2888" t="str">
            <v>Detecção de incêndio e alarme</v>
          </cell>
          <cell r="F2888" t="str">
            <v>SINAPI Jun/26</v>
          </cell>
        </row>
        <row r="2889">
          <cell r="A2889">
            <v>106488</v>
          </cell>
          <cell r="B2889" t="str">
            <v>SIRENE AUDIOVISUAL, SISTEMA ENDEREÇÁVEL, FORNECIMENTO E INSTALAÇÃO. AF_12/2025</v>
          </cell>
          <cell r="C2889" t="str">
            <v>UN</v>
          </cell>
          <cell r="D2889">
            <v>0</v>
          </cell>
          <cell r="E2889" t="str">
            <v>Detecção de incêndio e alarme</v>
          </cell>
          <cell r="F2889" t="str">
            <v>SINAPI Jun/26</v>
          </cell>
        </row>
        <row r="2890">
          <cell r="A2890">
            <v>103741</v>
          </cell>
          <cell r="B2890" t="str">
            <v>FORNECIMENTO E INSTALAÇÃO DE BALIZADOR SOBRE ASFALTO. AF_03/2022</v>
          </cell>
          <cell r="C2890" t="str">
            <v>UN</v>
          </cell>
          <cell r="D2890">
            <v>0</v>
          </cell>
          <cell r="E2890" t="str">
            <v>Dispositivos Auxiliares Viários</v>
          </cell>
          <cell r="F2890" t="str">
            <v>SINAPI Jun/26</v>
          </cell>
        </row>
        <row r="2891">
          <cell r="A2891">
            <v>103755</v>
          </cell>
          <cell r="B2891" t="str">
            <v>FORNECIMENTO E INSTALAÇÃO DE BARREIRA DE CONCRETO PERFIL NEW JERSEY DUPLA - 1070 MM. AF_03/2022</v>
          </cell>
          <cell r="C2891" t="str">
            <v>M</v>
          </cell>
          <cell r="D2891">
            <v>0</v>
          </cell>
          <cell r="E2891" t="str">
            <v>Dispositivos Auxiliares Viários</v>
          </cell>
          <cell r="F2891" t="str">
            <v>SINAPI Jun/26</v>
          </cell>
        </row>
        <row r="2892">
          <cell r="A2892">
            <v>103753</v>
          </cell>
          <cell r="B2892" t="str">
            <v>FORNECIMENTO E INSTALAÇÃO DE BARREIRA DE CONCRETO PERFIL NEW JERSEY DUPLA - 810 MM. AF_03/2022</v>
          </cell>
          <cell r="C2892" t="str">
            <v>M</v>
          </cell>
          <cell r="D2892">
            <v>0</v>
          </cell>
          <cell r="E2892" t="str">
            <v>Dispositivos Auxiliares Viários</v>
          </cell>
          <cell r="F2892" t="str">
            <v>SINAPI Jun/26</v>
          </cell>
        </row>
        <row r="2893">
          <cell r="A2893">
            <v>103754</v>
          </cell>
          <cell r="B2893" t="str">
            <v>FORNECIMENTO E INSTALAÇÃO DE BARREIRA DE CONCRETO PERFIL NEW JERSEY SIMPLES - 1070 MM. AF_03/2022</v>
          </cell>
          <cell r="C2893" t="str">
            <v>M</v>
          </cell>
          <cell r="D2893">
            <v>0</v>
          </cell>
          <cell r="E2893" t="str">
            <v>Dispositivos Auxiliares Viários</v>
          </cell>
          <cell r="F2893" t="str">
            <v>SINAPI Jun/26</v>
          </cell>
        </row>
        <row r="2894">
          <cell r="A2894">
            <v>103752</v>
          </cell>
          <cell r="B2894" t="str">
            <v>FORNECIMENTO E INSTALAÇÃO DE BARREIRA DE CONCRETO PERFIL NEW JERSEY SIMPLES - 810 MM. AF_03/2022</v>
          </cell>
          <cell r="C2894" t="str">
            <v>M</v>
          </cell>
          <cell r="D2894">
            <v>0</v>
          </cell>
          <cell r="E2894" t="str">
            <v>Dispositivos Auxiliares Viários</v>
          </cell>
          <cell r="F2894" t="str">
            <v>SINAPI Jun/26</v>
          </cell>
        </row>
        <row r="2895">
          <cell r="A2895">
            <v>103759</v>
          </cell>
          <cell r="B2895" t="str">
            <v>FORNECIMENTO E INSTALAÇÃO DE BARREIRA DE CONCRETO PERFIL TIPO F DUPLA - 1070 MM. AF_03/2022</v>
          </cell>
          <cell r="C2895" t="str">
            <v>M</v>
          </cell>
          <cell r="D2895">
            <v>0</v>
          </cell>
          <cell r="E2895" t="str">
            <v>Dispositivos Auxiliares Viários</v>
          </cell>
          <cell r="F2895" t="str">
            <v>SINAPI Jun/26</v>
          </cell>
        </row>
        <row r="2896">
          <cell r="A2896">
            <v>103757</v>
          </cell>
          <cell r="B2896" t="str">
            <v>FORNECIMENTO E INSTALAÇÃO DE BARREIRA DE CONCRETO PERFIL TIPO F DUPLA - 810 MM. AF_03/2022</v>
          </cell>
          <cell r="C2896" t="str">
            <v>M</v>
          </cell>
          <cell r="D2896">
            <v>0</v>
          </cell>
          <cell r="E2896" t="str">
            <v>Dispositivos Auxiliares Viários</v>
          </cell>
          <cell r="F2896" t="str">
            <v>SINAPI Jun/26</v>
          </cell>
        </row>
        <row r="2897">
          <cell r="A2897">
            <v>103758</v>
          </cell>
          <cell r="B2897" t="str">
            <v>FORNECIMENTO E INSTALAÇÃO DE BARREIRA DE CONCRETO PERFIL TIPO F SIMPLES - 1070 MM. AF_03/2022</v>
          </cell>
          <cell r="C2897" t="str">
            <v>M</v>
          </cell>
          <cell r="D2897">
            <v>0</v>
          </cell>
          <cell r="E2897" t="str">
            <v>Dispositivos Auxiliares Viários</v>
          </cell>
          <cell r="F2897" t="str">
            <v>SINAPI Jun/26</v>
          </cell>
        </row>
        <row r="2898">
          <cell r="A2898">
            <v>103756</v>
          </cell>
          <cell r="B2898" t="str">
            <v>FORNECIMENTO E INSTALAÇÃO DE BARREIRA DE CONCRETO PERFIL TIPO F SIMPLES - 810 MM. AF_03/2022</v>
          </cell>
          <cell r="C2898" t="str">
            <v>M</v>
          </cell>
          <cell r="D2898">
            <v>0</v>
          </cell>
          <cell r="E2898" t="str">
            <v>Dispositivos Auxiliares Viários</v>
          </cell>
          <cell r="F2898" t="str">
            <v>SINAPI Jun/26</v>
          </cell>
        </row>
        <row r="2899">
          <cell r="A2899">
            <v>103734</v>
          </cell>
          <cell r="B2899" t="str">
            <v>FORNECIMENTO E INSTALAÇÃO DE BATE RODAS SOBRE ASFALTO. AF_03/2022</v>
          </cell>
          <cell r="C2899" t="str">
            <v>UN</v>
          </cell>
          <cell r="D2899">
            <v>0</v>
          </cell>
          <cell r="E2899" t="str">
            <v>Dispositivos Auxiliares Viários</v>
          </cell>
          <cell r="F2899" t="str">
            <v>SINAPI Jun/26</v>
          </cell>
        </row>
        <row r="2900">
          <cell r="A2900">
            <v>103740</v>
          </cell>
          <cell r="B2900" t="str">
            <v>FORNECIMENTO E INSTALAÇÃO DE CALOTA SOBRE ASFALTO. AF_03/2022</v>
          </cell>
          <cell r="C2900" t="str">
            <v>UN</v>
          </cell>
          <cell r="D2900">
            <v>0</v>
          </cell>
          <cell r="E2900" t="str">
            <v>Dispositivos Auxiliares Viários</v>
          </cell>
          <cell r="F2900" t="str">
            <v>SINAPI Jun/26</v>
          </cell>
        </row>
        <row r="2901">
          <cell r="A2901">
            <v>103747</v>
          </cell>
          <cell r="B2901" t="str">
            <v>FORNECIMENTO E INSTALAÇÃO DE DEFENSA METÁLICA MALEÁVEL DUPLA, SOBRE SOLO. AF_03/2022</v>
          </cell>
          <cell r="C2901" t="str">
            <v>M</v>
          </cell>
          <cell r="D2901">
            <v>0</v>
          </cell>
          <cell r="E2901" t="str">
            <v>Dispositivos Auxiliares Viários</v>
          </cell>
          <cell r="F2901" t="str">
            <v>SINAPI Jun/26</v>
          </cell>
        </row>
        <row r="2902">
          <cell r="A2902">
            <v>103746</v>
          </cell>
          <cell r="B2902" t="str">
            <v>FORNECIMENTO E INSTALAÇÃO DE DEFENSA METÁLICA MALEÁVEL SIMPLES, SOBRE SOLO. AF_03/2022</v>
          </cell>
          <cell r="C2902" t="str">
            <v>M</v>
          </cell>
          <cell r="D2902">
            <v>0</v>
          </cell>
          <cell r="E2902" t="str">
            <v>Dispositivos Auxiliares Viários</v>
          </cell>
          <cell r="F2902" t="str">
            <v>SINAPI Jun/26</v>
          </cell>
        </row>
        <row r="2903">
          <cell r="A2903">
            <v>103749</v>
          </cell>
          <cell r="B2903" t="str">
            <v>FORNECIMENTO E INSTALAÇÃO DE DEFENSA METÁLICA SEMI MALEÁVEL DUPLA, SOBRE SOLO. AF_03/2022</v>
          </cell>
          <cell r="C2903" t="str">
            <v>M</v>
          </cell>
          <cell r="D2903">
            <v>0</v>
          </cell>
          <cell r="E2903" t="str">
            <v>Dispositivos Auxiliares Viários</v>
          </cell>
          <cell r="F2903" t="str">
            <v>SINAPI Jun/26</v>
          </cell>
        </row>
        <row r="2904">
          <cell r="A2904">
            <v>103744</v>
          </cell>
          <cell r="B2904" t="str">
            <v>FORNECIMENTO E INSTALAÇÃO DE DEFENSA METÁLICA SEMI MALEÁVEL SIMPLES (ANCORAGEM), SOBRE SOLO. AF_03/2022</v>
          </cell>
          <cell r="C2904" t="str">
            <v>M</v>
          </cell>
          <cell r="D2904">
            <v>0</v>
          </cell>
          <cell r="E2904" t="str">
            <v>Dispositivos Auxiliares Viários</v>
          </cell>
          <cell r="F2904" t="str">
            <v>SINAPI Jun/26</v>
          </cell>
        </row>
        <row r="2905">
          <cell r="A2905">
            <v>103748</v>
          </cell>
          <cell r="B2905" t="str">
            <v>FORNECIMENTO E INSTALAÇÃO DE DEFENSA METÁLICA SEMI MALEÁVEL SIMPLES, SOBRE SOLO. AF_03/2022</v>
          </cell>
          <cell r="C2905" t="str">
            <v>M</v>
          </cell>
          <cell r="D2905">
            <v>0</v>
          </cell>
          <cell r="E2905" t="str">
            <v>Dispositivos Auxiliares Viários</v>
          </cell>
          <cell r="F2905" t="str">
            <v>SINAPI Jun/26</v>
          </cell>
        </row>
        <row r="2906">
          <cell r="A2906">
            <v>103745</v>
          </cell>
          <cell r="B2906" t="str">
            <v>FORNECIMENTO E INSTALAÇÃO DE DEFENSA METÁLICA SEMI-MALEAVEL DUPLA (ANCORAGEM), SOBRE SOLO. AF_03/2022</v>
          </cell>
          <cell r="C2906" t="str">
            <v>M</v>
          </cell>
          <cell r="D2906">
            <v>0</v>
          </cell>
          <cell r="E2906" t="str">
            <v>Dispositivos Auxiliares Viários</v>
          </cell>
          <cell r="F2906" t="str">
            <v>SINAPI Jun/26</v>
          </cell>
        </row>
        <row r="2907">
          <cell r="A2907">
            <v>103751</v>
          </cell>
          <cell r="B2907" t="str">
            <v>FORNECIMENTO E INSTALAÇÃO DE DEFENSA METÁLICA TRIPLA ONDA DUPLA, SOBRE SOLO. AF_03/2022</v>
          </cell>
          <cell r="C2907" t="str">
            <v>M</v>
          </cell>
          <cell r="D2907">
            <v>0</v>
          </cell>
          <cell r="E2907" t="str">
            <v>Dispositivos Auxiliares Viários</v>
          </cell>
          <cell r="F2907" t="str">
            <v>SINAPI Jun/26</v>
          </cell>
        </row>
        <row r="2908">
          <cell r="A2908">
            <v>103750</v>
          </cell>
          <cell r="B2908" t="str">
            <v>FORNECIMENTO E INSTALAÇÃO DE DEFENSA METÁLICA TRIPLA ONDA SIMPLES, SOBRE SOLO. AF_03/2022</v>
          </cell>
          <cell r="C2908" t="str">
            <v>M</v>
          </cell>
          <cell r="D2908">
            <v>0</v>
          </cell>
          <cell r="E2908" t="str">
            <v>Dispositivos Auxiliares Viários</v>
          </cell>
          <cell r="F2908" t="str">
            <v>SINAPI Jun/26</v>
          </cell>
        </row>
        <row r="2909">
          <cell r="A2909">
            <v>103738</v>
          </cell>
          <cell r="B2909" t="str">
            <v>FORNECIMENTO E INSTALAÇÃO DE PRISMA SOBRE ASFALTO. AF_03/2022</v>
          </cell>
          <cell r="C2909" t="str">
            <v>UN</v>
          </cell>
          <cell r="D2909">
            <v>0</v>
          </cell>
          <cell r="E2909" t="str">
            <v>Dispositivos Auxiliares Viários</v>
          </cell>
          <cell r="F2909" t="str">
            <v>SINAPI Jun/26</v>
          </cell>
        </row>
        <row r="2910">
          <cell r="A2910">
            <v>103736</v>
          </cell>
          <cell r="B2910" t="str">
            <v>FORNECIMENTO E INSTALAÇÃO DE SEGREGADOR SOBRE ASFALTO. AF_03/2022</v>
          </cell>
          <cell r="C2910" t="str">
            <v>UN</v>
          </cell>
          <cell r="D2910">
            <v>0</v>
          </cell>
          <cell r="E2910" t="str">
            <v>Dispositivos Auxiliares Viários</v>
          </cell>
          <cell r="F2910" t="str">
            <v>SINAPI Jun/26</v>
          </cell>
        </row>
        <row r="2911">
          <cell r="A2911">
            <v>103739</v>
          </cell>
          <cell r="B2911" t="str">
            <v>FORNECIMENTO E INSTALAÇÃO DE TACHA SOBRE ASFALTO. AF_03/2022</v>
          </cell>
          <cell r="C2911" t="str">
            <v>UN</v>
          </cell>
          <cell r="D2911">
            <v>0</v>
          </cell>
          <cell r="E2911" t="str">
            <v>Dispositivos Auxiliares Viários</v>
          </cell>
          <cell r="F2911" t="str">
            <v>SINAPI Jun/26</v>
          </cell>
        </row>
        <row r="2912">
          <cell r="A2912">
            <v>103737</v>
          </cell>
          <cell r="B2912" t="str">
            <v>FORNECIMENTO E INSTALAÇÃO DE TACHÃO SOBRE ASFALTO. AF_03/2022</v>
          </cell>
          <cell r="C2912" t="str">
            <v>UN</v>
          </cell>
          <cell r="D2912">
            <v>0</v>
          </cell>
          <cell r="E2912" t="str">
            <v>Dispositivos Auxiliares Viários</v>
          </cell>
          <cell r="F2912" t="str">
            <v>SINAPI Jun/26</v>
          </cell>
        </row>
        <row r="2913">
          <cell r="A2913">
            <v>103742</v>
          </cell>
          <cell r="B2913" t="str">
            <v>FORNECIMENTO E INSTALAÇÃO DE TERMINAL DE ANCORAGEM DE DEFENSA METÁLICA, EM BARREIRA DE CONCRETO. AF_03/2022</v>
          </cell>
          <cell r="C2913" t="str">
            <v>UN</v>
          </cell>
          <cell r="D2913">
            <v>0</v>
          </cell>
          <cell r="E2913" t="str">
            <v>Dispositivos Auxiliares Viários</v>
          </cell>
          <cell r="F2913" t="str">
            <v>SINAPI Jun/26</v>
          </cell>
        </row>
        <row r="2914">
          <cell r="A2914">
            <v>103797</v>
          </cell>
          <cell r="B2914" t="str">
            <v>ARMAÇÃO DE DESCIDA D'ÁGUA UTILIZANDO AÇO CA-60 DE 5 MM - MONTAGEM. AF_08/2022</v>
          </cell>
          <cell r="C2914" t="str">
            <v>KG</v>
          </cell>
          <cell r="D2914">
            <v>17.420000000000002</v>
          </cell>
          <cell r="E2914" t="str">
            <v>Dissipadores de Energia</v>
          </cell>
          <cell r="F2914" t="str">
            <v>SINAPI Jun/26</v>
          </cell>
        </row>
        <row r="2915">
          <cell r="A2915">
            <v>103930</v>
          </cell>
          <cell r="B2915" t="str">
            <v>BACIA DE DISSIPAÇÃO, LARGURA ATÉ 1 M, TIPO BACIA EM PEDRA DE MÃO FIXADA COM CONCRETO (DEB 01, 02), COM PREPARO MANUAL, FCK = 20 MPA, LANÇADO MANUALMENTE, INCLUINDO MATERIAIS E FÔRMAS (2 UTILIZAÇÕES). AF_08/2022</v>
          </cell>
          <cell r="C2915" t="str">
            <v>M3</v>
          </cell>
          <cell r="D2915">
            <v>836.94</v>
          </cell>
          <cell r="E2915" t="str">
            <v>Dissipadores de Energia</v>
          </cell>
          <cell r="F2915" t="str">
            <v>SINAPI Jun/26</v>
          </cell>
        </row>
        <row r="2916">
          <cell r="A2916">
            <v>103931</v>
          </cell>
          <cell r="B2916" t="str">
            <v>BACIA DE DISSIPAÇÃO, LARGURA DE 1 A 4 M, TIPO BACIA EM PEDRA DE MÃO FIXADA COM CONCRETO (DEB 03, 04, 05, 06), COM PREPARO MANUAL, FCK = 20 MPA, LANÇADO MANUALMENTE, INCLUINDO MATERIAIS E FÔRMAS (2 UTILIZAÇÕES). AF_08/2022</v>
          </cell>
          <cell r="C2916" t="str">
            <v>M3</v>
          </cell>
          <cell r="D2916">
            <v>619.62</v>
          </cell>
          <cell r="E2916" t="str">
            <v>Dissipadores de Energia</v>
          </cell>
          <cell r="F2916" t="str">
            <v>SINAPI Jun/26</v>
          </cell>
        </row>
        <row r="2917">
          <cell r="A2917">
            <v>103932</v>
          </cell>
          <cell r="B2917" t="str">
            <v>BACIA DE DISSIPAÇÃO, LARGURA DE 4 A 9,2 M, TIPO BACIA EM PEDRA DE MÃO FIXADA COM CONCRETO (DEB 07, 08, 09, 10, 11, 12, 13), COM PREPARO MANUAL, FCK = 20 MPA, LANÇADO MANUALMENTE, INCLUINDO MATERIAIS E FÔRMAS (2 UTILIZAÇÕES). AF_08/2022</v>
          </cell>
          <cell r="C2917" t="str">
            <v>M3</v>
          </cell>
          <cell r="D2917">
            <v>587.79</v>
          </cell>
          <cell r="E2917" t="str">
            <v>Dissipadores de Energia</v>
          </cell>
          <cell r="F2917" t="str">
            <v>SINAPI Jun/26</v>
          </cell>
        </row>
        <row r="2918">
          <cell r="A2918">
            <v>103929</v>
          </cell>
          <cell r="B2918" t="str">
            <v>BACIA DE DISSIPAÇÃO, TIPO BACIA COM DENTES DE CONCRETO (01), COM PREPARO MANUAL, FCK = 20 MPA, LANÇADO MANUALMENTE, INCLUINDO MATERIAIS E FÔRMAS (2 UTILIZAÇÕES). AF_08/2022</v>
          </cell>
          <cell r="C2918" t="str">
            <v>M3</v>
          </cell>
          <cell r="D2918">
            <v>1341.91</v>
          </cell>
          <cell r="E2918" t="str">
            <v>Dissipadores de Energia</v>
          </cell>
          <cell r="F2918" t="str">
            <v>SINAPI Jun/26</v>
          </cell>
        </row>
        <row r="2919">
          <cell r="A2919">
            <v>103928</v>
          </cell>
          <cell r="B2919" t="str">
            <v>BACIA DE DISSIPAÇÃO, TIPO BACIA EM PEDRA DE MÃO ARGAMASSADA (DES 01, 02, 03, 04), LANÇADO MANUALMENTE, INCLUINDO MATERIAIS E FÔRMAS (2 UTILIZAÇÕES). AF_08/2022</v>
          </cell>
          <cell r="C2919" t="str">
            <v>M3</v>
          </cell>
          <cell r="D2919">
            <v>573.15</v>
          </cell>
          <cell r="E2919" t="str">
            <v>Dissipadores de Energia</v>
          </cell>
          <cell r="F2919" t="str">
            <v>SINAPI Jun/26</v>
          </cell>
        </row>
        <row r="2920">
          <cell r="A2920">
            <v>103798</v>
          </cell>
          <cell r="B2920" t="str">
            <v>CONCRETAGEM DE DISSIPADOR DE ENERGIA, CONCRETO USINADO, FCK = 20 MPA, COM USO DE BOMBA - LANÇAMENTO, ADENSAMENTO E ACABAMENTO. AF_08/2022</v>
          </cell>
          <cell r="C2920" t="str">
            <v>M3</v>
          </cell>
          <cell r="D2920">
            <v>653.62</v>
          </cell>
          <cell r="E2920" t="str">
            <v>Dissipadores de Energia</v>
          </cell>
          <cell r="F2920" t="str">
            <v>SINAPI Jun/26</v>
          </cell>
        </row>
        <row r="2921">
          <cell r="A2921">
            <v>103801</v>
          </cell>
          <cell r="B2921" t="str">
            <v>CONCRETAGEM DE DISSIPADOR DE ENERGIA, FCK = 20 MPA, COM USO DE JERICAS E PREPARO EM BETONEIRA DE 600 L - AREIA E BRITA COMERCIAIS - LANÇAMENTO, ADENSAMENTO E ACABAMENTO. AF_08/2022</v>
          </cell>
          <cell r="C2921" t="str">
            <v>M3</v>
          </cell>
          <cell r="D2921">
            <v>703.04</v>
          </cell>
          <cell r="E2921" t="str">
            <v>Dissipadores de Energia</v>
          </cell>
          <cell r="F2921" t="str">
            <v>SINAPI Jun/26</v>
          </cell>
        </row>
        <row r="2922">
          <cell r="A2922">
            <v>103933</v>
          </cell>
          <cell r="B2922" t="str">
            <v>DESCIDA D'ÁGUA RÁPIDA (DAR 03), EM CONCRETO USINADO, FCK = 20 MPA, LANÇADO COM BOMBA, INCLUINDO ARMAÇÃO, MATERIAIS E FÔRMAS (2 UTILIZAÇÕES). AF_08/2022</v>
          </cell>
          <cell r="C2922" t="str">
            <v>M3</v>
          </cell>
          <cell r="D2922">
            <v>1605.98</v>
          </cell>
          <cell r="E2922" t="str">
            <v>Dissipadores de Energia</v>
          </cell>
          <cell r="F2922" t="str">
            <v>SINAPI Jun/26</v>
          </cell>
        </row>
        <row r="2923">
          <cell r="A2923">
            <v>103925</v>
          </cell>
          <cell r="B2923" t="str">
            <v>ESCADA HIDRÁULICA, LARGURA ATÉ 1M, TIPO DESCIDA D'ÁGUA DE CORTE OU ATERRO EM DEGRAUS (DCD 02, 04 E DAD 02), EM CONCRETO USINADO, FCK = 20 MPA, LANÇADO COM BOMBA, INCLUINDO ARMAÇÃO, MATERIAIS E FÔRMAS (3 UTILIZAÇÕES). AF_08/2022</v>
          </cell>
          <cell r="C2923" t="str">
            <v>M3</v>
          </cell>
          <cell r="D2923">
            <v>1814.67</v>
          </cell>
          <cell r="E2923" t="str">
            <v>Dissipadores de Energia</v>
          </cell>
          <cell r="F2923" t="str">
            <v>SINAPI Jun/26</v>
          </cell>
        </row>
        <row r="2924">
          <cell r="A2924">
            <v>103926</v>
          </cell>
          <cell r="B2924" t="str">
            <v>ESCADA HIDRÁULICA, LARGURA DE 1 A 4,1 M, TIPO DESCIDA D'ÁGUA DE ATERRO EM DEGRAUS (DAD 04, 06, 08, 10, 12, 14, 16, 18), EM CONCRETO USINADO, FCK = 20 MPA, LANÇADO COM BOMBA, INCLUINDO ARMAÇÃO, MATERIAIS E FÔRMAS (3 UTILIZAÇÕES). AF_08/2022</v>
          </cell>
          <cell r="C2924" t="str">
            <v>M3</v>
          </cell>
          <cell r="D2924">
            <v>1453.55</v>
          </cell>
          <cell r="E2924" t="str">
            <v>Dissipadores de Energia</v>
          </cell>
          <cell r="F2924" t="str">
            <v>SINAPI Jun/26</v>
          </cell>
        </row>
        <row r="2925">
          <cell r="A2925">
            <v>103796</v>
          </cell>
          <cell r="B2925" t="str">
            <v>FABRICAÇÃO, MONTAGEM E DESMONTAGEM DE FÔRMA PARA BACIA DE DISSIPAÇÃO, EM MADEIRA SERRADA, E = 25 MM, 2 UTILIZAÇÕES. AF_08/2022</v>
          </cell>
          <cell r="C2925" t="str">
            <v>M2</v>
          </cell>
          <cell r="D2925">
            <v>63.88</v>
          </cell>
          <cell r="E2925" t="str">
            <v>Dissipadores de Energia</v>
          </cell>
          <cell r="F2925" t="str">
            <v>SINAPI Jun/26</v>
          </cell>
        </row>
        <row r="2926">
          <cell r="A2926">
            <v>103795</v>
          </cell>
          <cell r="B2926" t="str">
            <v>FABRICAÇÃO, MONTAGEM E DESMONTAGEM DE FÔRMA PARA ESCADA HIDRÁULICA, EM CHAPA DE MADEIRA COMPENSADA RESINADA, E = 17 MM, 3 UTILIZAÇÕES. AF_08/2022</v>
          </cell>
          <cell r="C2926" t="str">
            <v>M2</v>
          </cell>
          <cell r="D2926">
            <v>96.97</v>
          </cell>
          <cell r="E2926" t="str">
            <v>Dissipadores de Energia</v>
          </cell>
          <cell r="F2926" t="str">
            <v>SINAPI Jun/26</v>
          </cell>
        </row>
        <row r="2927">
          <cell r="A2927">
            <v>103800</v>
          </cell>
          <cell r="B2927" t="str">
            <v>PEDRA ARGAMASSADA COM CIMENTO E AREIA 1:3, 40% DE ARGAMASSA EM VOLUME - AREIA E PEDRA DE MÃO COMERCIAIS - FORNECIMENTO E ASSENTAMENTO. AF_08/2022</v>
          </cell>
          <cell r="C2927" t="str">
            <v>M3</v>
          </cell>
          <cell r="D2927">
            <v>573.15</v>
          </cell>
          <cell r="E2927" t="str">
            <v>Dissipadores de Energia</v>
          </cell>
          <cell r="F2927" t="str">
            <v>SINAPI Jun/26</v>
          </cell>
        </row>
        <row r="2928">
          <cell r="A2928">
            <v>103799</v>
          </cell>
          <cell r="B2928" t="str">
            <v>PEDRA DE MÃO FIXADA COM CONCRETO PARA BACIA DE DISSIPAÇÃO, 40% DE CONCRETO EM VOLUME, FCK = 20 MPA, COM USO DE JERICA E PREPARO EM BETONEIRA DE 600 L - AREIA, BRITA E PEDRA DE MÃO COMERCIAIS - LANÇAMENTO, ADENSAMENTO E ACABAMENTO. AF_08/2022</v>
          </cell>
          <cell r="C2928" t="str">
            <v>M3</v>
          </cell>
          <cell r="D2928">
            <v>462.66</v>
          </cell>
          <cell r="E2928" t="str">
            <v>Dissipadores de Energia</v>
          </cell>
          <cell r="F2928" t="str">
            <v>SINAPI Jun/26</v>
          </cell>
        </row>
        <row r="2929">
          <cell r="A2929">
            <v>104950</v>
          </cell>
          <cell r="B2929" t="str">
            <v>DRAGAGEM DE MATERIAIS DE 1A CATEGORIA E COMPOSTOS ORGÂNICOS E INORGÂNICOS COM DRAGLINE (CAÇAMBA: 0,76 M3/ 43 T). AF_03/2024</v>
          </cell>
          <cell r="C2929" t="str">
            <v>M3</v>
          </cell>
          <cell r="D2929">
            <v>0</v>
          </cell>
          <cell r="E2929" t="str">
            <v>Dragagem</v>
          </cell>
          <cell r="F2929" t="str">
            <v>SINAPI Jun/26</v>
          </cell>
        </row>
        <row r="2930">
          <cell r="A2930">
            <v>104948</v>
          </cell>
          <cell r="B2930" t="str">
            <v>DRAGAGEM DE MATERIAIS DE 1A CATEGORIA E COMPOSTOS ORGÂNICOS E INORGÂNICOS COM ESCAVADEIRA HIDRÁULICA (CAÇAMBA: 0,80 M3/111 HP). AF_03/2024</v>
          </cell>
          <cell r="C2930" t="str">
            <v>M3</v>
          </cell>
          <cell r="D2930">
            <v>6.2</v>
          </cell>
          <cell r="E2930" t="str">
            <v>Dragagem</v>
          </cell>
          <cell r="F2930" t="str">
            <v>SINAPI Jun/26</v>
          </cell>
        </row>
        <row r="2931">
          <cell r="A2931">
            <v>104949</v>
          </cell>
          <cell r="B2931" t="str">
            <v>DRAGAGEM DE MATERIAIS DE 1A CATEGORIA E COMPOSTOS ORGÂNICOS E INORGÂNICOS COM ESCAVADEIRA HIDRÁULICA DE LONGO ALCANCE (CAÇAMBA: 0,52 M3/155 HP). AF_03/2024</v>
          </cell>
          <cell r="C2931" t="str">
            <v>M3</v>
          </cell>
          <cell r="D2931">
            <v>11.39</v>
          </cell>
          <cell r="E2931" t="str">
            <v>Dragagem</v>
          </cell>
          <cell r="F2931" t="str">
            <v>SINAPI Jun/26</v>
          </cell>
        </row>
        <row r="2932">
          <cell r="A2932">
            <v>104947</v>
          </cell>
          <cell r="B2932" t="str">
            <v>DRAGAGEM DE MATERIAIS DE 1A CATEGORIA E COMPOSTOS ORGÂNICOS E INORGÂNICOS COM RETROESCAVADEIRA (CAÇAMBA: 0,26 M3/88 HP). AF_03/2024</v>
          </cell>
          <cell r="C2932" t="str">
            <v>M3</v>
          </cell>
          <cell r="D2932">
            <v>14.8</v>
          </cell>
          <cell r="E2932" t="str">
            <v>Dragagem</v>
          </cell>
          <cell r="F2932" t="str">
            <v>SINAPI Jun/26</v>
          </cell>
        </row>
        <row r="2933">
          <cell r="A2933">
            <v>106545</v>
          </cell>
          <cell r="B2933" t="str">
            <v>ASSENTAMENTO DE TUBO DRENO DE PEAD CORRUGADO EM GEOCOMPOSTO, DN 100 MM - FORNECIMENTO E INSTALAÇÃO. AF_01/2026</v>
          </cell>
          <cell r="C2933" t="str">
            <v>M</v>
          </cell>
          <cell r="D2933">
            <v>10.81</v>
          </cell>
          <cell r="E2933" t="str">
            <v>Drenagem com geocompostos</v>
          </cell>
          <cell r="F2933" t="str">
            <v>SINAPI Jun/26</v>
          </cell>
        </row>
        <row r="2934">
          <cell r="A2934">
            <v>106543</v>
          </cell>
          <cell r="B2934" t="str">
            <v>ASSENTAMENTO DE TUBO DRENO DE PEAD CORRUGADO EM GEOCOMPOSTO, DN 160 MM - FORNECIMENTO E INSTALAÇÃO. AF_01/2026</v>
          </cell>
          <cell r="C2934" t="str">
            <v>M</v>
          </cell>
          <cell r="D2934">
            <v>22.21</v>
          </cell>
          <cell r="E2934" t="str">
            <v>Drenagem com geocompostos</v>
          </cell>
          <cell r="F2934" t="str">
            <v>SINAPI Jun/26</v>
          </cell>
        </row>
        <row r="2935">
          <cell r="A2935">
            <v>106544</v>
          </cell>
          <cell r="B2935" t="str">
            <v>ASSENTAMENTO DE TUBO DRENO DE PEAD CORRUGADO EM GEOCOMPOSTO, DN 200 MM - FORNECIMENTO E INSTALAÇÃO. AF_01/2026</v>
          </cell>
          <cell r="C2935" t="str">
            <v>M</v>
          </cell>
          <cell r="D2935">
            <v>38.1</v>
          </cell>
          <cell r="E2935" t="str">
            <v>Drenagem com geocompostos</v>
          </cell>
          <cell r="F2935" t="str">
            <v>SINAPI Jun/26</v>
          </cell>
        </row>
        <row r="2936">
          <cell r="A2936">
            <v>106546</v>
          </cell>
          <cell r="B2936" t="str">
            <v>ASSENTAMENTO DE TUBO DRENO DE PEAD CORRUGADO EM GEOCOMPOSTO, DN 65 MM - FORNECIMENTO E INSTALAÇÃO. AF_01/2026</v>
          </cell>
          <cell r="C2936" t="str">
            <v>M</v>
          </cell>
          <cell r="D2936">
            <v>6.78</v>
          </cell>
          <cell r="E2936" t="str">
            <v>Drenagem com geocompostos</v>
          </cell>
          <cell r="F2936" t="str">
            <v>SINAPI Jun/26</v>
          </cell>
        </row>
        <row r="2937">
          <cell r="A2937">
            <v>106547</v>
          </cell>
          <cell r="B2937" t="str">
            <v>CONEXÃO TUBO CORRUGADO PEAD EM TUBO PVC PARA DRENAGEM DE GEOCOMPOSTO APENAS INSTALAÇÃO. AF_01/2026</v>
          </cell>
          <cell r="C2937" t="str">
            <v>UN</v>
          </cell>
          <cell r="D2937">
            <v>8.8000000000000007</v>
          </cell>
          <cell r="E2937" t="str">
            <v>Drenagem com geocompostos</v>
          </cell>
          <cell r="F2937" t="str">
            <v>SINAPI Jun/26</v>
          </cell>
        </row>
        <row r="2938">
          <cell r="A2938">
            <v>106542</v>
          </cell>
          <cell r="B2938" t="str">
            <v>GEOCOMPOSTO COM DUAS FACES DE GEOTÊXTIL E NÚCLEO EM PEAD COM BOLSA PARA TUBO CORRUGADO PEAD PARA TRINCHEIRA DRENANTE - FORNECIMENTO E INSTALAÇÃO. AF_01/2026</v>
          </cell>
          <cell r="C2938" t="str">
            <v>M2</v>
          </cell>
          <cell r="D2938">
            <v>0</v>
          </cell>
          <cell r="E2938" t="str">
            <v>Drenagem com geocompostos</v>
          </cell>
          <cell r="F2938" t="str">
            <v>SINAPI Jun/26</v>
          </cell>
        </row>
        <row r="2939">
          <cell r="A2939">
            <v>106534</v>
          </cell>
          <cell r="B2939" t="str">
            <v>GEOCOMPOSTO COM DUAS FACES DE GEOTÊXTIL E NÚCLEO EM PEAD HORIZONTAL - FORNECIMENTO E INSTALAÇÃO. AF_01/2026</v>
          </cell>
          <cell r="C2939" t="str">
            <v>M2</v>
          </cell>
          <cell r="D2939">
            <v>0</v>
          </cell>
          <cell r="E2939" t="str">
            <v>Drenagem com geocompostos</v>
          </cell>
          <cell r="F2939" t="str">
            <v>SINAPI Jun/26</v>
          </cell>
        </row>
        <row r="2940">
          <cell r="A2940">
            <v>106535</v>
          </cell>
          <cell r="B2940" t="str">
            <v>GEOCOMPOSTO COM DUAS FACES DE GEOTÊXTIL E NÚCLEO EM PEAD VERTICAL FIXADO POR ADESIVO CONTATO - FORNECIMENTO E INSTALAÇÃO. AF_01/2026</v>
          </cell>
          <cell r="C2940" t="str">
            <v>M2</v>
          </cell>
          <cell r="D2940">
            <v>0</v>
          </cell>
          <cell r="E2940" t="str">
            <v>Drenagem com geocompostos</v>
          </cell>
          <cell r="F2940" t="str">
            <v>SINAPI Jun/26</v>
          </cell>
        </row>
        <row r="2941">
          <cell r="A2941">
            <v>106537</v>
          </cell>
          <cell r="B2941" t="str">
            <v>GEOCOMPOSTO COM DUAS FACES DE GEOTÊXTIL E NÚCLEO EM PEAD VERTICAL FIXADO POR FINCAPINO - FORNECIMENTO E INSTALAÇÃO. AF_01/2026</v>
          </cell>
          <cell r="C2941" t="str">
            <v>M2</v>
          </cell>
          <cell r="D2941">
            <v>0</v>
          </cell>
          <cell r="E2941" t="str">
            <v>Drenagem com geocompostos</v>
          </cell>
          <cell r="F2941" t="str">
            <v>SINAPI Jun/26</v>
          </cell>
        </row>
        <row r="2942">
          <cell r="A2942">
            <v>106536</v>
          </cell>
          <cell r="B2942" t="str">
            <v>GEOCOMPOSTO COM DUAS FACES DE GEOTÊXTIL E NÚCLEO EM PEAD VERTICAL FIXADO POR MADEIRA - FORNECIMENTO E INSTALAÇÃO. AF_01/2026</v>
          </cell>
          <cell r="C2942" t="str">
            <v>M2</v>
          </cell>
          <cell r="D2942">
            <v>0</v>
          </cell>
          <cell r="E2942" t="str">
            <v>Drenagem com geocompostos</v>
          </cell>
          <cell r="F2942" t="str">
            <v>SINAPI Jun/26</v>
          </cell>
        </row>
        <row r="2943">
          <cell r="A2943">
            <v>106530</v>
          </cell>
          <cell r="B2943" t="str">
            <v>GEOCOMPOSTO COM UMA FACE DE GEOTÊXTIL E NÚCLEO EM PEAD HORIZONTAL - FORNECIMENTO E INSTALAÇÃO. AF_01/2026</v>
          </cell>
          <cell r="C2943" t="str">
            <v>M2</v>
          </cell>
          <cell r="D2943">
            <v>0</v>
          </cell>
          <cell r="E2943" t="str">
            <v>Drenagem com geocompostos</v>
          </cell>
          <cell r="F2943" t="str">
            <v>SINAPI Jun/26</v>
          </cell>
        </row>
        <row r="2944">
          <cell r="A2944">
            <v>106531</v>
          </cell>
          <cell r="B2944" t="str">
            <v>GEOCOMPOSTO COM UMA FACE DE GEOTÊXTIL E NÚCLEO EM PEAD VERTICAL FIXADO POR ADESIVO CONTATO - FORNECIMENTO E INSTALAÇÃO. AF_01/2026</v>
          </cell>
          <cell r="C2944" t="str">
            <v>M2</v>
          </cell>
          <cell r="D2944">
            <v>0</v>
          </cell>
          <cell r="E2944" t="str">
            <v>Drenagem com geocompostos</v>
          </cell>
          <cell r="F2944" t="str">
            <v>SINAPI Jun/26</v>
          </cell>
        </row>
        <row r="2945">
          <cell r="A2945">
            <v>106533</v>
          </cell>
          <cell r="B2945" t="str">
            <v>GEOCOMPOSTO COM UMA FACE DE GEOTÊXTIL E NÚCLEO EM PEAD VERTICAL FIXADO POR FINCAPINO - FORNECIMENTO E INSTALAÇÃO. AF_01/2026</v>
          </cell>
          <cell r="C2945" t="str">
            <v>M2</v>
          </cell>
          <cell r="D2945">
            <v>0</v>
          </cell>
          <cell r="E2945" t="str">
            <v>Drenagem com geocompostos</v>
          </cell>
          <cell r="F2945" t="str">
            <v>SINAPI Jun/26</v>
          </cell>
        </row>
        <row r="2946">
          <cell r="A2946">
            <v>106532</v>
          </cell>
          <cell r="B2946" t="str">
            <v>GEOCOMPOSTO COM UMA FACE DE GEOTÊXTIL E NÚCLEO EM PEAD VERTICAL FIXADO POR MADEIRA - FORNECIMENTO E INSTALAÇÃO. AF_01/2026</v>
          </cell>
          <cell r="C2946" t="str">
            <v>M2</v>
          </cell>
          <cell r="D2946">
            <v>0</v>
          </cell>
          <cell r="E2946" t="str">
            <v>Drenagem com geocompostos</v>
          </cell>
          <cell r="F2946" t="str">
            <v>SINAPI Jun/26</v>
          </cell>
        </row>
        <row r="2947">
          <cell r="A2947">
            <v>106538</v>
          </cell>
          <cell r="B2947" t="str">
            <v>GEOCOMPOSTO COM UMA FACE DE GEOTÊXTIL, NÚCLEO EM PEAD E LONA PLÁSTICA IMPERMEÁVEL HORIZONTAL - FORNECIMENTO E INSTALAÇÃO. AF_01/2026</v>
          </cell>
          <cell r="C2947" t="str">
            <v>M2</v>
          </cell>
          <cell r="D2947">
            <v>0</v>
          </cell>
          <cell r="E2947" t="str">
            <v>Drenagem com geocompostos</v>
          </cell>
          <cell r="F2947" t="str">
            <v>SINAPI Jun/26</v>
          </cell>
        </row>
        <row r="2948">
          <cell r="A2948">
            <v>106539</v>
          </cell>
          <cell r="B2948" t="str">
            <v>GEOCOMPOSTO COM UMA FACE DE GEOTÊXTIL, NÚCLEO EM PEAD E LONA PLÁSTICA IMPERMEÁVEL VERTICAL FIXADO POR ADESIVO CONTATO - FORNECIMENTO E INSTALAÇÃO. AF_01/2026</v>
          </cell>
          <cell r="C2948" t="str">
            <v>M2</v>
          </cell>
          <cell r="D2948">
            <v>0</v>
          </cell>
          <cell r="E2948" t="str">
            <v>Drenagem com geocompostos</v>
          </cell>
          <cell r="F2948" t="str">
            <v>SINAPI Jun/26</v>
          </cell>
        </row>
        <row r="2949">
          <cell r="A2949">
            <v>106541</v>
          </cell>
          <cell r="B2949" t="str">
            <v>GEOCOMPOSTO COM UMA FACE DE GEOTÊXTIL, NÚCLEO EM PEAD E LONA PLÁSTICA IMPERMEÁVEL VERTICAL FIXADO POR FINCAPINO - FORNECIMENTO E INSTALAÇÃO. AF_01/2026</v>
          </cell>
          <cell r="C2949" t="str">
            <v>M2</v>
          </cell>
          <cell r="D2949">
            <v>0</v>
          </cell>
          <cell r="E2949" t="str">
            <v>Drenagem com geocompostos</v>
          </cell>
          <cell r="F2949" t="str">
            <v>SINAPI Jun/26</v>
          </cell>
        </row>
        <row r="2950">
          <cell r="A2950">
            <v>106540</v>
          </cell>
          <cell r="B2950" t="str">
            <v>GEOCOMPOSTO COM UMA FACE DE GEOTÊXTIL, NÚCLEO EM PEAD E LONA PLÁSTICA IMPERMEÁVEL VERTICAL FIXADO POR MADEIRA - FORNECIMENTO E INSTALAÇÃO. AF_01/2026</v>
          </cell>
          <cell r="C2950" t="str">
            <v>M2</v>
          </cell>
          <cell r="D2950">
            <v>0</v>
          </cell>
          <cell r="E2950" t="str">
            <v>Drenagem com geocompostos</v>
          </cell>
          <cell r="F2950" t="str">
            <v>SINAPI Jun/26</v>
          </cell>
        </row>
        <row r="2951">
          <cell r="A2951">
            <v>104325</v>
          </cell>
          <cell r="B2951" t="str">
            <v>CAIXA DE PASSAGEM PARA AR CONDICIONADO - FORNECIMENTO E INSTALAÇÃO. AF_08/2022</v>
          </cell>
          <cell r="C2951" t="str">
            <v>UN</v>
          </cell>
          <cell r="D2951">
            <v>0</v>
          </cell>
          <cell r="E2951" t="str">
            <v>Drenagem de ar condicionado</v>
          </cell>
          <cell r="F2951" t="str">
            <v>SINAPI Jun/26</v>
          </cell>
        </row>
        <row r="2952">
          <cell r="A2952">
            <v>104318</v>
          </cell>
          <cell r="B2952" t="str">
            <v>JOELHO 45 GRAUS, PVC, SOLDÁVEL, DN 20 MM, INSTALADO EM DRENO DE AR CONDICIONADO - FORNECIMENTO E INSTALAÇÃO. AF_08/2022</v>
          </cell>
          <cell r="C2952" t="str">
            <v>UN</v>
          </cell>
          <cell r="D2952">
            <v>10.16</v>
          </cell>
          <cell r="E2952" t="str">
            <v>Drenagem de ar condicionado</v>
          </cell>
          <cell r="F2952" t="str">
            <v>SINAPI Jun/26</v>
          </cell>
        </row>
        <row r="2953">
          <cell r="A2953">
            <v>89867</v>
          </cell>
          <cell r="B2953" t="str">
            <v>JOELHO 45 GRAUS, PVC, SOLDÁVEL, DN 25MM, INSTALADO EM DRENO DE AR-CONDICIONADO - FORNECIMENTO E INSTALAÇÃO. AF_08/2022</v>
          </cell>
          <cell r="C2953" t="str">
            <v>UN</v>
          </cell>
          <cell r="D2953">
            <v>11.25</v>
          </cell>
          <cell r="E2953" t="str">
            <v>Drenagem de ar condicionado</v>
          </cell>
          <cell r="F2953" t="str">
            <v>SINAPI Jun/26</v>
          </cell>
        </row>
        <row r="2954">
          <cell r="A2954">
            <v>104320</v>
          </cell>
          <cell r="B2954" t="str">
            <v>JOELHO 45 GRAUS, PVC, SOLDÁVEL, DN 32 MM, INSTALADO EM DRENO DE AR CONDICIONADO - FORNECIMENTO E INSTALAÇÃO. AF_08/2022</v>
          </cell>
          <cell r="C2954" t="str">
            <v>UN</v>
          </cell>
          <cell r="D2954">
            <v>15.48</v>
          </cell>
          <cell r="E2954" t="str">
            <v>Drenagem de ar condicionado</v>
          </cell>
          <cell r="F2954" t="str">
            <v>SINAPI Jun/26</v>
          </cell>
        </row>
        <row r="2955">
          <cell r="A2955">
            <v>104317</v>
          </cell>
          <cell r="B2955" t="str">
            <v>JOELHO 90 GRAUS, PVC, SOLDÁVEL, DN 20 MM, INSTALADO EM DRENO DE AR CONDICIONADO - FORNECIMENTO E INSTALAÇÃO. AF_08/2022</v>
          </cell>
          <cell r="C2955" t="str">
            <v>UN</v>
          </cell>
          <cell r="D2955">
            <v>9.49</v>
          </cell>
          <cell r="E2955" t="str">
            <v>Drenagem de ar condicionado</v>
          </cell>
          <cell r="F2955" t="str">
            <v>SINAPI Jun/26</v>
          </cell>
        </row>
        <row r="2956">
          <cell r="A2956">
            <v>89866</v>
          </cell>
          <cell r="B2956" t="str">
            <v>JOELHO 90 GRAUS, PVC, SOLDÁVEL, DN 25MM, INSTALADO EM DRENO DE AR-CONDICIONADO - FORNECIMENTO E INSTALAÇÃO. AF_08/2022</v>
          </cell>
          <cell r="C2956" t="str">
            <v>UN</v>
          </cell>
          <cell r="D2956">
            <v>10.29</v>
          </cell>
          <cell r="E2956" t="str">
            <v>Drenagem de ar condicionado</v>
          </cell>
          <cell r="F2956" t="str">
            <v>SINAPI Jun/26</v>
          </cell>
        </row>
        <row r="2957">
          <cell r="A2957">
            <v>104319</v>
          </cell>
          <cell r="B2957" t="str">
            <v>JOELHO 90 GRAUS, PVC, SOLDÁVEL, DN 32 MM, INSTALADO EM DRENO DE AR CONDICIONADO - FORNECIMENTO E INSTALAÇÃO. AF_08/2022</v>
          </cell>
          <cell r="C2957" t="str">
            <v>UN</v>
          </cell>
          <cell r="D2957">
            <v>13.34</v>
          </cell>
          <cell r="E2957" t="str">
            <v>Drenagem de ar condicionado</v>
          </cell>
          <cell r="F2957" t="str">
            <v>SINAPI Jun/26</v>
          </cell>
        </row>
        <row r="2958">
          <cell r="A2958">
            <v>104321</v>
          </cell>
          <cell r="B2958" t="str">
            <v>LUVA, PVC, SOLDÁVEL, DN 20 MM, INSTALADO EM DRENO DE AR CONDICIONADO - FORNECIMENTO E INSTALAÇÃO. AF_08/2022</v>
          </cell>
          <cell r="C2958" t="str">
            <v>UN</v>
          </cell>
          <cell r="D2958">
            <v>7.07</v>
          </cell>
          <cell r="E2958" t="str">
            <v>Drenagem de ar condicionado</v>
          </cell>
          <cell r="F2958" t="str">
            <v>SINAPI Jun/26</v>
          </cell>
        </row>
        <row r="2959">
          <cell r="A2959">
            <v>89868</v>
          </cell>
          <cell r="B2959" t="str">
            <v>LUVA, PVC, SOLDÁVEL, DN 25MM, INSTALADO EM DRENO DE AR-CONDICIONADO - FORNECIMENTO E INSTALAÇÃO. AF_08/2022</v>
          </cell>
          <cell r="C2959" t="str">
            <v>UN</v>
          </cell>
          <cell r="D2959">
            <v>7.63</v>
          </cell>
          <cell r="E2959" t="str">
            <v>Drenagem de ar condicionado</v>
          </cell>
          <cell r="F2959" t="str">
            <v>SINAPI Jun/26</v>
          </cell>
        </row>
        <row r="2960">
          <cell r="A2960">
            <v>104322</v>
          </cell>
          <cell r="B2960" t="str">
            <v>LUVA, PVC, SOLDÁVEL, DN 32 MM, INSTALADO EM DRENO DE AR CONDICIONADO - FORNECIMENTO E INSTALAÇÃO. AF_08/2022</v>
          </cell>
          <cell r="C2960" t="str">
            <v>UN</v>
          </cell>
          <cell r="D2960">
            <v>9.85</v>
          </cell>
          <cell r="E2960" t="str">
            <v>Drenagem de ar condicionado</v>
          </cell>
          <cell r="F2960" t="str">
            <v>SINAPI Jun/26</v>
          </cell>
        </row>
        <row r="2961">
          <cell r="A2961">
            <v>104323</v>
          </cell>
          <cell r="B2961" t="str">
            <v>TE, PVC, SOLDÁVEL, DN 20 MM, INSTALADO EM DRENO DE AR CONDICIONADO - FORNECIMENTO E INSTALAÇÃO. AF_08/2022</v>
          </cell>
          <cell r="C2961" t="str">
            <v>UN</v>
          </cell>
          <cell r="D2961">
            <v>13.11</v>
          </cell>
          <cell r="E2961" t="str">
            <v>Drenagem de ar condicionado</v>
          </cell>
          <cell r="F2961" t="str">
            <v>SINAPI Jun/26</v>
          </cell>
        </row>
        <row r="2962">
          <cell r="A2962">
            <v>89869</v>
          </cell>
          <cell r="B2962" t="str">
            <v>TE, PVC, SOLDÁVEL, DN 25MM, INSTALADO EM DRENO DE AR-CONDICIONADO - FORNECIMENTO E INSTALAÇÃO. AF_08/2022</v>
          </cell>
          <cell r="C2962" t="str">
            <v>UN</v>
          </cell>
          <cell r="D2962">
            <v>14.19</v>
          </cell>
          <cell r="E2962" t="str">
            <v>Drenagem de ar condicionado</v>
          </cell>
          <cell r="F2962" t="str">
            <v>SINAPI Jun/26</v>
          </cell>
        </row>
        <row r="2963">
          <cell r="A2963">
            <v>104324</v>
          </cell>
          <cell r="B2963" t="str">
            <v>TE, PVC, SOLDÁVEL, DN 32 MM, INSTALADO EM DRENO DE AR CONDICIONADO - FORNECIMENTO E INSTALAÇÃO. AF_08/2022</v>
          </cell>
          <cell r="C2963" t="str">
            <v>UN</v>
          </cell>
          <cell r="D2963">
            <v>18.72</v>
          </cell>
          <cell r="E2963" t="str">
            <v>Drenagem de ar condicionado</v>
          </cell>
          <cell r="F2963" t="str">
            <v>SINAPI Jun/26</v>
          </cell>
        </row>
        <row r="2964">
          <cell r="A2964">
            <v>104315</v>
          </cell>
          <cell r="B2964" t="str">
            <v>TUBO, PVC, SOLDÁVEL, DE 20MM, INSTALADO EM DRENO DE AR CONDICIONADO - FORNECIMENTO E INSTALAÇÃO. AF_08/2022</v>
          </cell>
          <cell r="C2964" t="str">
            <v>M</v>
          </cell>
          <cell r="D2964">
            <v>23.08</v>
          </cell>
          <cell r="E2964" t="str">
            <v>Drenagem de ar condicionado</v>
          </cell>
          <cell r="F2964" t="str">
            <v>SINAPI Jun/26</v>
          </cell>
        </row>
        <row r="2965">
          <cell r="A2965">
            <v>89865</v>
          </cell>
          <cell r="B2965" t="str">
            <v>TUBO, PVC, SOLDÁVEL, DE 25MM, INSTALADO EM DRENO DE AR-CONDICIONADO - FORNECIMENTO E INSTALAÇÃO. AF_08/2022</v>
          </cell>
          <cell r="C2965" t="str">
            <v>M</v>
          </cell>
          <cell r="D2965">
            <v>24.66</v>
          </cell>
          <cell r="E2965" t="str">
            <v>Drenagem de ar condicionado</v>
          </cell>
          <cell r="F2965" t="str">
            <v>SINAPI Jun/26</v>
          </cell>
        </row>
        <row r="2966">
          <cell r="A2966">
            <v>104316</v>
          </cell>
          <cell r="B2966" t="str">
            <v>TUBO, PVC, SOLDÁVEL, DE 32MM, INSTALADO EM DRENO DE AR CONDICIONADO - FORNECIMENTO E INSTALAÇÃO. AF_08/2022</v>
          </cell>
          <cell r="C2966" t="str">
            <v>M</v>
          </cell>
          <cell r="D2966">
            <v>32.31</v>
          </cell>
          <cell r="E2966" t="str">
            <v>Drenagem de ar condicionado</v>
          </cell>
          <cell r="F2966" t="str">
            <v>SINAPI Jun/26</v>
          </cell>
        </row>
        <row r="2967">
          <cell r="A2967">
            <v>102724</v>
          </cell>
          <cell r="B2967" t="str">
            <v>DRENO BARBACÃ, DN 100 MM, COM MATERIAL DRENANTE. AF_07/2021</v>
          </cell>
          <cell r="C2967" t="str">
            <v>UN</v>
          </cell>
          <cell r="D2967">
            <v>37.35</v>
          </cell>
          <cell r="E2967" t="str">
            <v>Drenos</v>
          </cell>
          <cell r="F2967" t="str">
            <v>SINAPI Jun/26</v>
          </cell>
        </row>
        <row r="2968">
          <cell r="A2968">
            <v>102726</v>
          </cell>
          <cell r="B2968" t="str">
            <v>DRENO BARBACÃ, DN 50 MM, COM MATERIAL DRENANTE. AF_07/2021</v>
          </cell>
          <cell r="C2968" t="str">
            <v>UN</v>
          </cell>
          <cell r="D2968">
            <v>34.11</v>
          </cell>
          <cell r="E2968" t="str">
            <v>Drenos</v>
          </cell>
          <cell r="F2968" t="str">
            <v>SINAPI Jun/26</v>
          </cell>
        </row>
        <row r="2969">
          <cell r="A2969">
            <v>102725</v>
          </cell>
          <cell r="B2969" t="str">
            <v>DRENO BARBACÃ, DN 75 MM, COM MATERIAL DRENANTE. AF_07/2021</v>
          </cell>
          <cell r="C2969" t="str">
            <v>UN</v>
          </cell>
          <cell r="D2969">
            <v>36.58</v>
          </cell>
          <cell r="E2969" t="str">
            <v>Drenos</v>
          </cell>
          <cell r="F2969" t="str">
            <v>SINAPI Jun/26</v>
          </cell>
        </row>
        <row r="2970">
          <cell r="A2970">
            <v>102722</v>
          </cell>
          <cell r="B2970" t="str">
            <v>DRENO EM MURO DE CONTENÇÃO, EXECUTADO NO PÉ DO MURO, COM TUBO DE PEAD CORRUGADO FLEXÍVEL PERFURADO, ENCHIMENTO COM BRITA, ENVOLVIDO COM MANTA GEOTÊXTIL. AF_07/2021</v>
          </cell>
          <cell r="C2970" t="str">
            <v>M</v>
          </cell>
          <cell r="D2970">
            <v>58.87</v>
          </cell>
          <cell r="E2970" t="str">
            <v>Drenos</v>
          </cell>
          <cell r="F2970" t="str">
            <v>SINAPI Jun/26</v>
          </cell>
        </row>
        <row r="2971">
          <cell r="A2971">
            <v>102721</v>
          </cell>
          <cell r="B2971" t="str">
            <v>DRENO EM MURO DE CONTENÇÃO, EXECUTADO NO PÉ DO MURO, COM TUBO DE PEAD CORRUGADO FLEXÍVEL PERFURADO, ENVOLVIDO COM GEOCOMPOSTO DRENANTE. AF_07/2021</v>
          </cell>
          <cell r="C2971" t="str">
            <v>M</v>
          </cell>
          <cell r="D2971">
            <v>0</v>
          </cell>
          <cell r="E2971" t="str">
            <v>Drenos</v>
          </cell>
          <cell r="F2971" t="str">
            <v>SINAPI Jun/26</v>
          </cell>
        </row>
        <row r="2972">
          <cell r="A2972">
            <v>102723</v>
          </cell>
          <cell r="B2972" t="str">
            <v>DRENO EM MURO DE CONTENÇÃO, EXECUTADO NO PÉ DO MURO, COM TUBO DE PVC CORRUGADO RÍGIDO PERFURADO, ENCHIMENTO COM BRITA, ENVOLVIDO COM MANTA GEOTÊXTIL. AF_07/2021</v>
          </cell>
          <cell r="C2972" t="str">
            <v>M</v>
          </cell>
          <cell r="D2972">
            <v>129.08000000000001</v>
          </cell>
          <cell r="E2972" t="str">
            <v>Drenos</v>
          </cell>
          <cell r="F2972" t="str">
            <v>SINAPI Jun/26</v>
          </cell>
        </row>
        <row r="2973">
          <cell r="A2973">
            <v>102690</v>
          </cell>
          <cell r="B2973" t="str">
            <v>DRENO ESPINHA DE PEIXE (SEÇÃO (0,40 X 0,40 M), COM TUBO DE PEAD CORRUGADO PERFURADO, DN 100 MM, ENCHIMENTO COM BRITA, ENVOLVIDO COM MANTA GEOTÊXTIL, INCLUSIVE CONEXÕES. AF_07/2021</v>
          </cell>
          <cell r="C2973" t="str">
            <v>M</v>
          </cell>
          <cell r="D2973">
            <v>68.849999999999994</v>
          </cell>
          <cell r="E2973" t="str">
            <v>Drenos</v>
          </cell>
          <cell r="F2973" t="str">
            <v>SINAPI Jun/26</v>
          </cell>
        </row>
        <row r="2974">
          <cell r="A2974">
            <v>102688</v>
          </cell>
          <cell r="B2974" t="str">
            <v>DRENO ESPINHA DE PEIXE (SEÇÃO 0,40 X 0,40 M), COM TUBO DE PEAD CORRUGADO PERFURADO, DN 100 MM, ENCHIMENTO COM AREIA, INCLUSIVE CONEXÕES. AF_07/2021</v>
          </cell>
          <cell r="C2974" t="str">
            <v>M</v>
          </cell>
          <cell r="D2974">
            <v>45.03</v>
          </cell>
          <cell r="E2974" t="str">
            <v>Drenos</v>
          </cell>
          <cell r="F2974" t="str">
            <v>SINAPI Jun/26</v>
          </cell>
        </row>
        <row r="2975">
          <cell r="A2975">
            <v>102689</v>
          </cell>
          <cell r="B2975" t="str">
            <v>DRENO ESPINHA DE PEIXE (SEÇÃO 0,40 X 0,40 M), COM TUBO DE PVC CORRUGADO RÍGIDO PERFURADO, DN 100 MM, ENCHIMENTO COM AREIA, INCLUSIVE CONEXÕES. AF_07/2021</v>
          </cell>
          <cell r="C2975" t="str">
            <v>M</v>
          </cell>
          <cell r="D2975">
            <v>116.87</v>
          </cell>
          <cell r="E2975" t="str">
            <v>Drenos</v>
          </cell>
          <cell r="F2975" t="str">
            <v>SINAPI Jun/26</v>
          </cell>
        </row>
        <row r="2976">
          <cell r="A2976">
            <v>102693</v>
          </cell>
          <cell r="B2976" t="str">
            <v>DRENO ESPINHA DE PEIXE (SEÇÃO 0,40 X 0,40 M), COM TUBO DE PVC CORRUGADO RÍGIDO PERFURADO, DN 100 MM, ENCHIMENTO COM BRITA, ENVOLVIDO COM MANTA GEOTÊXTIL, INCLUSIVE CONEXÕES. AF_07/2021</v>
          </cell>
          <cell r="C2976" t="str">
            <v>M</v>
          </cell>
          <cell r="D2976">
            <v>140.69</v>
          </cell>
          <cell r="E2976" t="str">
            <v>Drenos</v>
          </cell>
          <cell r="F2976" t="str">
            <v>SINAPI Jun/26</v>
          </cell>
        </row>
        <row r="2977">
          <cell r="A2977">
            <v>102694</v>
          </cell>
          <cell r="B2977" t="str">
            <v>DRENO ESPINHA DE PEIXE (SEÇÃO 0,50 X 0,80 M), COM TUBO DE PEAD CORRUGADO PERFURADO, DN 100 MM, ENCHIMENTO COM AREIA, INCLUSIVE CONEXÕES. AF_07/2021</v>
          </cell>
          <cell r="C2977" t="str">
            <v>M</v>
          </cell>
          <cell r="D2977">
            <v>81.42</v>
          </cell>
          <cell r="E2977" t="str">
            <v>Drenos</v>
          </cell>
          <cell r="F2977" t="str">
            <v>SINAPI Jun/26</v>
          </cell>
        </row>
        <row r="2978">
          <cell r="A2978">
            <v>102697</v>
          </cell>
          <cell r="B2978" t="str">
            <v>DRENO ESPINHA DE PEIXE (SEÇÃO 0,50 X 0,80 M), COM TUBO DE PEAD CORRUGADO PERFURADO, DN 100 MM, ENCHIMENTO COM BRITA, ENVOLVIDO COM MANTA GEOTÊXTIL, INCLUSIVE CONEXÕES. AF_07/2021</v>
          </cell>
          <cell r="C2978" t="str">
            <v>M</v>
          </cell>
          <cell r="D2978">
            <v>113.06</v>
          </cell>
          <cell r="E2978" t="str">
            <v>Drenos</v>
          </cell>
          <cell r="F2978" t="str">
            <v>SINAPI Jun/26</v>
          </cell>
        </row>
        <row r="2979">
          <cell r="A2979">
            <v>102696</v>
          </cell>
          <cell r="B2979" t="str">
            <v>DRENO ESPINHA DE PEIXE (SEÇÃO 0,50 X 0,80 M), COM TUBO DE PVC CORRUGADO RÍGIDO PERFURADO, DN 100 MM, ENCHIMENTO COM AREIA, INCLUSIVE CONEXÕES. AF_07/2021</v>
          </cell>
          <cell r="C2979" t="str">
            <v>M</v>
          </cell>
          <cell r="D2979">
            <v>153.19</v>
          </cell>
          <cell r="E2979" t="str">
            <v>Drenos</v>
          </cell>
          <cell r="F2979" t="str">
            <v>SINAPI Jun/26</v>
          </cell>
        </row>
        <row r="2980">
          <cell r="A2980">
            <v>102703</v>
          </cell>
          <cell r="B2980" t="str">
            <v>DRENO ESPINHA DE PEIXE (SEÇÃO 0,50 X 0,80 M), COM TUBO DE PVC CORRUGADO RÍGIDO PERFURADO, DN 100 MM, ENCHIMENTO COM BRITA, ENVOLVIDO COM MANTA GEOTÊXTIL, INCLUSIVE CONEXÕES. AF_07/2021</v>
          </cell>
          <cell r="C2980" t="str">
            <v>M</v>
          </cell>
          <cell r="D2980">
            <v>184.83</v>
          </cell>
          <cell r="E2980" t="str">
            <v>Drenos</v>
          </cell>
          <cell r="F2980" t="str">
            <v>SINAPI Jun/26</v>
          </cell>
        </row>
        <row r="2981">
          <cell r="A2981">
            <v>102678</v>
          </cell>
          <cell r="B2981" t="str">
            <v>DRENO PROFUNDO (SEÇÃO 0,50 X 1,50 M), CEGO, ENCHIMENTO DE BRITA, ENVOLVIDO COM MANTA GEOTÊXTIL, COM SELO DE ARGILA. AF_07/2021</v>
          </cell>
          <cell r="C2981" t="str">
            <v>M</v>
          </cell>
          <cell r="D2981">
            <v>137.21</v>
          </cell>
          <cell r="E2981" t="str">
            <v>Drenos</v>
          </cell>
          <cell r="F2981" t="str">
            <v>SINAPI Jun/26</v>
          </cell>
        </row>
        <row r="2982">
          <cell r="A2982">
            <v>102679</v>
          </cell>
          <cell r="B2982" t="str">
            <v>DRENO PROFUNDO (SEÇÃO 0,50 X 1,50 M), CEGO, ENCHIMENTO DE BRITA, ENVOLVIDO COM MANTA GEOTÊXTIL. AF_07/2021</v>
          </cell>
          <cell r="C2982" t="str">
            <v>M</v>
          </cell>
          <cell r="D2982">
            <v>147.69999999999999</v>
          </cell>
          <cell r="E2982" t="str">
            <v>Drenos</v>
          </cell>
          <cell r="F2982" t="str">
            <v>SINAPI Jun/26</v>
          </cell>
        </row>
        <row r="2983">
          <cell r="A2983">
            <v>102673</v>
          </cell>
          <cell r="B2983" t="str">
            <v>DRENO PROFUNDO (SEÇÃO 0,50 X 1,50 M), COM TUBO DE CONCRETO SIMPLES POROSO, DN 200 MM, ENCHIMENTO COM AREIA, COM SELO DE ARGILA. AF_07/2021</v>
          </cell>
          <cell r="C2983" t="str">
            <v>M</v>
          </cell>
          <cell r="D2983">
            <v>179.43</v>
          </cell>
          <cell r="E2983" t="str">
            <v>Drenos</v>
          </cell>
          <cell r="F2983" t="str">
            <v>SINAPI Jun/26</v>
          </cell>
        </row>
        <row r="2984">
          <cell r="A2984">
            <v>102677</v>
          </cell>
          <cell r="B2984" t="str">
            <v>DRENO PROFUNDO (SEÇÃO 0,50 X 1,50 M), COM TUBO DE CONCRETO SIMPLES POROSO, DN 200 MM, ENCHIMENTO COM AREIA. AF_07/2021</v>
          </cell>
          <cell r="C2984" t="str">
            <v>M</v>
          </cell>
          <cell r="D2984">
            <v>161.4</v>
          </cell>
          <cell r="E2984" t="str">
            <v>Drenos</v>
          </cell>
          <cell r="F2984" t="str">
            <v>SINAPI Jun/26</v>
          </cell>
        </row>
        <row r="2985">
          <cell r="A2985">
            <v>102683</v>
          </cell>
          <cell r="B2985" t="str">
            <v>DRENO PROFUNDO (SEÇÃO 0,50 X 1,50 M), COM TUBO DE CONCRETO SIMPLES POROSO, DN 200 MM, ENCHIMENTO COM BRITA, ENVOLVIDO COM MANTA GEOTÊXTIL, COM SELO DE ARGILA. AF_07/2021</v>
          </cell>
          <cell r="C2985" t="str">
            <v>M</v>
          </cell>
          <cell r="D2985">
            <v>201.34</v>
          </cell>
          <cell r="E2985" t="str">
            <v>Drenos</v>
          </cell>
          <cell r="F2985" t="str">
            <v>SINAPI Jun/26</v>
          </cell>
        </row>
        <row r="2986">
          <cell r="A2986">
            <v>102687</v>
          </cell>
          <cell r="B2986" t="str">
            <v>DRENO PROFUNDO (SEÇÃO 0,50 X 1,50 M), COM TUBO DE CONCRETO SIMPLES POROSO, DN 200 MM, ENCHIMENTO COM BRITA, ENVOLVIDO COM MANTA GEOTÊXTIL. AF_07/2021</v>
          </cell>
          <cell r="C2986" t="str">
            <v>M</v>
          </cell>
          <cell r="D2986">
            <v>206.65</v>
          </cell>
          <cell r="E2986" t="str">
            <v>Drenos</v>
          </cell>
          <cell r="F2986" t="str">
            <v>SINAPI Jun/26</v>
          </cell>
        </row>
        <row r="2987">
          <cell r="A2987">
            <v>102670</v>
          </cell>
          <cell r="B2987" t="str">
            <v>DRENO PROFUNDO (SEÇÃO 0,50 X 1,50 M), COM TUBO DE PEAD CORRUGADO PERFURADO, DN 100 MM, ENCHIMENTO COM AREIA, COM SELO DE ARGILA. AF_07/2021</v>
          </cell>
          <cell r="C2987" t="str">
            <v>M</v>
          </cell>
          <cell r="D2987">
            <v>105.98</v>
          </cell>
          <cell r="E2987" t="str">
            <v>Drenos</v>
          </cell>
          <cell r="F2987" t="str">
            <v>SINAPI Jun/26</v>
          </cell>
        </row>
        <row r="2988">
          <cell r="A2988">
            <v>102674</v>
          </cell>
          <cell r="B2988" t="str">
            <v>DRENO PROFUNDO (SEÇÃO 0,50 X 1,50 M), COM TUBO DE PEAD CORRUGADO PERFURADO, DN 100 MM, ENCHIMENTO COM AREIA. AF_07/2021</v>
          </cell>
          <cell r="C2988" t="str">
            <v>M</v>
          </cell>
          <cell r="D2988">
            <v>114.97</v>
          </cell>
          <cell r="E2988" t="str">
            <v>Drenos</v>
          </cell>
          <cell r="F2988" t="str">
            <v>SINAPI Jun/26</v>
          </cell>
        </row>
        <row r="2989">
          <cell r="A2989">
            <v>102680</v>
          </cell>
          <cell r="B2989" t="str">
            <v>DRENO PROFUNDO (SEÇÃO 0,50 X 1,50 M), COM TUBO DE PEAD CORRUGADO PERFURADO, DN 100 MM, ENCHIMENTO COM BRITA, ENVOLVIDO COM MANTA GEOTÊXTIL, COM SELO DE ARGILA. AF_07/2021</v>
          </cell>
          <cell r="C2989" t="str">
            <v>M</v>
          </cell>
          <cell r="D2989">
            <v>149.61000000000001</v>
          </cell>
          <cell r="E2989" t="str">
            <v>Drenos</v>
          </cell>
          <cell r="F2989" t="str">
            <v>SINAPI Jun/26</v>
          </cell>
        </row>
        <row r="2990">
          <cell r="A2990">
            <v>102684</v>
          </cell>
          <cell r="B2990" t="str">
            <v>DRENO PROFUNDO (SEÇÃO 0,50 X 1,50 M), COM TUBO DE PEAD CORRUGADO PERFURADO, DN 100 MM, ENCHIMENTO COM BRITA, ENVOLVIDO COM MANTA GEOTÊXTIL. AF_07/2021</v>
          </cell>
          <cell r="C2990" t="str">
            <v>M</v>
          </cell>
          <cell r="D2990">
            <v>160.07</v>
          </cell>
          <cell r="E2990" t="str">
            <v>Drenos</v>
          </cell>
          <cell r="F2990" t="str">
            <v>SINAPI Jun/26</v>
          </cell>
        </row>
        <row r="2991">
          <cell r="A2991">
            <v>102672</v>
          </cell>
          <cell r="B2991" t="str">
            <v>DRENO PROFUNDO (SEÇÃO 0,50 X 1,50 M), COM TUBO DE PVC CORRUGADO RÍGIDO PERFURADO, DN 100 MM, ENCHIMENTO COM AREIA, COM SELO DE ARGILA. AF_07/2021</v>
          </cell>
          <cell r="C2991" t="str">
            <v>M</v>
          </cell>
          <cell r="D2991">
            <v>199.09</v>
          </cell>
          <cell r="E2991" t="str">
            <v>Drenos</v>
          </cell>
          <cell r="F2991" t="str">
            <v>SINAPI Jun/26</v>
          </cell>
        </row>
        <row r="2992">
          <cell r="A2992">
            <v>102676</v>
          </cell>
          <cell r="B2992" t="str">
            <v>DRENO PROFUNDO (SEÇÃO 0,50 X 1,50 M), COM TUBO DE PVC CORRUGADO RÍGIDO PERFURADO, DN 100 MM, ENCHIMENTO COM AREIA. AF_07/2021</v>
          </cell>
          <cell r="C2992" t="str">
            <v>M</v>
          </cell>
          <cell r="D2992">
            <v>194.89</v>
          </cell>
          <cell r="E2992" t="str">
            <v>Drenos</v>
          </cell>
          <cell r="F2992" t="str">
            <v>SINAPI Jun/26</v>
          </cell>
        </row>
        <row r="2993">
          <cell r="A2993">
            <v>102681</v>
          </cell>
          <cell r="B2993" t="str">
            <v>DRENO PROFUNDO (SEÇÃO 0,50 X 1,50 M), COM TUBO DE PVC CORRUGADO RÍGIDO PERFURADO, DN 100 MM, ENCHIMENTO COM BRITA, ENVOLVIDO COM MANTA GEOTÊXTIL, COM SELO DE ARGILA. AF_07/2021</v>
          </cell>
          <cell r="C2993" t="str">
            <v>M</v>
          </cell>
          <cell r="D2993">
            <v>229.53</v>
          </cell>
          <cell r="E2993" t="str">
            <v>Drenos</v>
          </cell>
          <cell r="F2993" t="str">
            <v>SINAPI Jun/26</v>
          </cell>
        </row>
        <row r="2994">
          <cell r="A2994">
            <v>102685</v>
          </cell>
          <cell r="B2994" t="str">
            <v>DRENO PROFUNDO (SEÇÃO 0,50 X 1,50 M), COM TUBO DE PVC CORRUGADO RÍGIDO PERFURADO, DN 100 MM, ENCHIMENTO COM BRITA, ENVOLVIDO COM MANTA GEOTÊXTIL. AF_07/2021</v>
          </cell>
          <cell r="C2994" t="str">
            <v>M</v>
          </cell>
          <cell r="D2994">
            <v>240.01</v>
          </cell>
          <cell r="E2994" t="str">
            <v>Drenos</v>
          </cell>
          <cell r="F2994" t="str">
            <v>SINAPI Jun/26</v>
          </cell>
        </row>
        <row r="2995">
          <cell r="A2995">
            <v>102664</v>
          </cell>
          <cell r="B2995" t="str">
            <v>DRENO SUBSUPERFICIAL (SEÇÃO 0,40 X 0,40 M), CEGO, ENCHIMENTO DE BRITA, ENVOLVIDO COM MANTA GEOTÊXTIL. AF_07/2021</v>
          </cell>
          <cell r="C2995" t="str">
            <v>M</v>
          </cell>
          <cell r="D2995">
            <v>49.75</v>
          </cell>
          <cell r="E2995" t="str">
            <v>Drenos</v>
          </cell>
          <cell r="F2995" t="str">
            <v>SINAPI Jun/26</v>
          </cell>
        </row>
        <row r="2996">
          <cell r="A2996">
            <v>102665</v>
          </cell>
          <cell r="B2996" t="str">
            <v>DRENO SUBSUPERFICIAL (SEÇÃO 0,40 X 0,40 M), CEGO, ENCHIMENTO DE BRITA. AF_07/2021</v>
          </cell>
          <cell r="C2996" t="str">
            <v>M</v>
          </cell>
          <cell r="D2996">
            <v>24.97</v>
          </cell>
          <cell r="E2996" t="str">
            <v>Drenos</v>
          </cell>
          <cell r="F2996" t="str">
            <v>SINAPI Jun/26</v>
          </cell>
        </row>
        <row r="2997">
          <cell r="A2997">
            <v>102663</v>
          </cell>
          <cell r="B2997" t="str">
            <v>DRENO SUBSUPERFICIAL (SEÇÃO 0,40 X 0,40 M), COM TUBO DE CONCRETO SIMPLES POROSO, DN 200 MM, ENCHIMENTO COM AREIA. AF_07/2021</v>
          </cell>
          <cell r="C2997" t="str">
            <v>M</v>
          </cell>
          <cell r="D2997">
            <v>75.16</v>
          </cell>
          <cell r="E2997" t="str">
            <v>Drenos</v>
          </cell>
          <cell r="F2997" t="str">
            <v>SINAPI Jun/26</v>
          </cell>
        </row>
        <row r="2998">
          <cell r="A2998">
            <v>102669</v>
          </cell>
          <cell r="B2998" t="str">
            <v>DRENO SUBSUPERFICIAL (SEÇÃO 0,40 X 0,40 M), COM TUBO DE CONCRETO SIMPLES POROSO, DN 200 MM, ENCHIMENTO COM BRITA, ENVOLVIDO COM MANTA GEOTÊXTIL. AF_07/2021</v>
          </cell>
          <cell r="C2998" t="str">
            <v>M</v>
          </cell>
          <cell r="D2998">
            <v>99.15</v>
          </cell>
          <cell r="E2998" t="str">
            <v>Drenos</v>
          </cell>
          <cell r="F2998" t="str">
            <v>SINAPI Jun/26</v>
          </cell>
        </row>
        <row r="2999">
          <cell r="A2999">
            <v>102661</v>
          </cell>
          <cell r="B2999" t="str">
            <v>DRENO SUBSUPERFICIAL (SEÇÃO 0,40 X 0,40 M), COM TUBO DE PEAD CORRUGADO PERFURADO, DN 100 MM, ENCHIMENTO COM AREIA. AF_07/2021</v>
          </cell>
          <cell r="C2999" t="str">
            <v>M</v>
          </cell>
          <cell r="D2999">
            <v>36.659999999999997</v>
          </cell>
          <cell r="E2999" t="str">
            <v>Drenos</v>
          </cell>
          <cell r="F2999" t="str">
            <v>SINAPI Jun/26</v>
          </cell>
        </row>
        <row r="3000">
          <cell r="A3000">
            <v>102666</v>
          </cell>
          <cell r="B3000" t="str">
            <v>DRENO SUBSUPERFICIAL (SEÇÃO 0,40 X 0,40 M), COM TUBO DE PEAD CORRUGADO PERFURADO, DN 100 MM, ENCHIMENTO COM BRITA, ENVOLVIDO COM MANTA GEOTÊXTIL. AF_07/2021</v>
          </cell>
          <cell r="C3000" t="str">
            <v>M</v>
          </cell>
          <cell r="D3000">
            <v>60.5</v>
          </cell>
          <cell r="E3000" t="str">
            <v>Drenos</v>
          </cell>
          <cell r="F3000" t="str">
            <v>SINAPI Jun/26</v>
          </cell>
        </row>
        <row r="3001">
          <cell r="A3001">
            <v>102662</v>
          </cell>
          <cell r="B3001" t="str">
            <v>DRENO SUBSUPERFICIAL (SEÇÃO 0,40 X 0,40 M), COM TUBO DE PVC CORRUGADO RÍGIDO PERFURADO, DN 100 MM, ENCHIMENTO COM AREIA. AF_07/2021</v>
          </cell>
          <cell r="C3001" t="str">
            <v>M</v>
          </cell>
          <cell r="D3001">
            <v>112.07</v>
          </cell>
          <cell r="E3001" t="str">
            <v>Drenos</v>
          </cell>
          <cell r="F3001" t="str">
            <v>SINAPI Jun/26</v>
          </cell>
        </row>
        <row r="3002">
          <cell r="A3002">
            <v>102668</v>
          </cell>
          <cell r="B3002" t="str">
            <v>DRENO SUBSUPERFICIAL (SEÇÃO 0,40 X 0,40 M), COM TUBO DE PVC CORRUGADO RÍGIDO PERFURADO, DN 100 MM, ENCHIMENTO COM BRITA, ENVOLVIDO COM MANTA GEOTÊXTIL. AF_07/2021</v>
          </cell>
          <cell r="C3002" t="str">
            <v>M</v>
          </cell>
          <cell r="D3002">
            <v>135.9</v>
          </cell>
          <cell r="E3002" t="str">
            <v>Drenos</v>
          </cell>
          <cell r="F3002" t="str">
            <v>SINAPI Jun/26</v>
          </cell>
        </row>
        <row r="3003">
          <cell r="A3003">
            <v>102718</v>
          </cell>
          <cell r="B3003" t="str">
            <v>ENCHIMENTO DE AREIA PARA DRENO, LANÇAMENTO MANUAL. AF_07/2021</v>
          </cell>
          <cell r="C3003" t="str">
            <v>M3</v>
          </cell>
          <cell r="D3003">
            <v>152.16</v>
          </cell>
          <cell r="E3003" t="str">
            <v>Drenos</v>
          </cell>
          <cell r="F3003" t="str">
            <v>SINAPI Jun/26</v>
          </cell>
        </row>
        <row r="3004">
          <cell r="A3004">
            <v>102716</v>
          </cell>
          <cell r="B3004" t="str">
            <v>ENCHIMENTO DE AREIA PARA DRENO, LANÇAMENTO MECANIZADO. AF_07/2021</v>
          </cell>
          <cell r="C3004" t="str">
            <v>M3</v>
          </cell>
          <cell r="D3004">
            <v>134.54</v>
          </cell>
          <cell r="E3004" t="str">
            <v>Drenos</v>
          </cell>
          <cell r="F3004" t="str">
            <v>SINAPI Jun/26</v>
          </cell>
        </row>
        <row r="3005">
          <cell r="A3005">
            <v>102719</v>
          </cell>
          <cell r="B3005" t="str">
            <v>ENCHIMENTO DE BRITA PARA DRENO, LANÇAMENTO MANUAL. AF_07/2021</v>
          </cell>
          <cell r="C3005" t="str">
            <v>M3</v>
          </cell>
          <cell r="D3005">
            <v>145.94999999999999</v>
          </cell>
          <cell r="E3005" t="str">
            <v>Drenos</v>
          </cell>
          <cell r="F3005" t="str">
            <v>SINAPI Jun/26</v>
          </cell>
        </row>
        <row r="3006">
          <cell r="A3006">
            <v>102717</v>
          </cell>
          <cell r="B3006" t="str">
            <v>ENCHIMENTO DE BRITA PARA DRENO, LANÇAMENTO MECANIZADO. AF_07/2021</v>
          </cell>
          <cell r="C3006" t="str">
            <v>M3</v>
          </cell>
          <cell r="D3006">
            <v>128.33000000000001</v>
          </cell>
          <cell r="E3006" t="str">
            <v>Drenos</v>
          </cell>
          <cell r="F3006" t="str">
            <v>SINAPI Jun/26</v>
          </cell>
        </row>
        <row r="3007">
          <cell r="A3007">
            <v>102720</v>
          </cell>
          <cell r="B3007" t="str">
            <v>GEOCOMPOSTO DRENANTE, INSTALADO EM MURO DE CONTENÇÃO - EXCLUSIVE DRENO NO PÉ DO MURO. AF_07/2021</v>
          </cell>
          <cell r="C3007" t="str">
            <v>M2</v>
          </cell>
          <cell r="D3007">
            <v>0</v>
          </cell>
          <cell r="E3007" t="str">
            <v>Drenos</v>
          </cell>
          <cell r="F3007" t="str">
            <v>SINAPI Jun/26</v>
          </cell>
        </row>
        <row r="3008">
          <cell r="A3008">
            <v>102713</v>
          </cell>
          <cell r="B3008" t="str">
            <v>GEOTÊXTIL NÃO TECIDO 100% POLIÉSTER, RESISTÊNCIA A TRAÇÃO DE 14 KN/M (RT - 14), INSTALADO EM DRENO - FORNECIMENTO E INSTALAÇÃO. AF_07/2021</v>
          </cell>
          <cell r="C3008" t="str">
            <v>M2</v>
          </cell>
          <cell r="D3008">
            <v>13.34</v>
          </cell>
          <cell r="E3008" t="str">
            <v>Drenos</v>
          </cell>
          <cell r="F3008" t="str">
            <v>SINAPI Jun/26</v>
          </cell>
        </row>
        <row r="3009">
          <cell r="A3009">
            <v>102715</v>
          </cell>
          <cell r="B3009" t="str">
            <v>GEOTÊXTIL NÃO TECIDO 100% POLIÉSTER, RESISTÊNCIA A TRAÇÃO DE 26 KN/M (RT - 26), INSTALADO EM DRENO - FORNECIMENTO E INSTALAÇÃO. AF_07/2021</v>
          </cell>
          <cell r="C3009" t="str">
            <v>M2</v>
          </cell>
          <cell r="D3009">
            <v>26.23</v>
          </cell>
          <cell r="E3009" t="str">
            <v>Drenos</v>
          </cell>
          <cell r="F3009" t="str">
            <v>SINAPI Jun/26</v>
          </cell>
        </row>
        <row r="3010">
          <cell r="A3010">
            <v>103653</v>
          </cell>
          <cell r="B3010" t="str">
            <v>GEOTÊXTIL NÃO TECIDO 100% POLIÉSTER, RESISTÊNCIA A TRAÇÃO DE 31 KN/M (RT-31), INSTALADO EM DRENO - FORNECIMENTO E INSTALAÇÃO. AF_07/2021</v>
          </cell>
          <cell r="C3010" t="str">
            <v>M2</v>
          </cell>
          <cell r="D3010">
            <v>31.29</v>
          </cell>
          <cell r="E3010" t="str">
            <v>Drenos</v>
          </cell>
          <cell r="F3010" t="str">
            <v>SINAPI Jun/26</v>
          </cell>
        </row>
        <row r="3011">
          <cell r="A3011">
            <v>102712</v>
          </cell>
          <cell r="B3011" t="str">
            <v>GEOTÊXTIL NÃO TECIDO 100% POLIÉSTER, RESISTÊNCIA A TRAÇÃO DE 9 KN/M (RT - 9), INSTALADO EM DRENO - FORNECIMENTO E INSTALAÇÃO. AF_07/2021</v>
          </cell>
          <cell r="C3011" t="str">
            <v>M2</v>
          </cell>
          <cell r="D3011">
            <v>9.76</v>
          </cell>
          <cell r="E3011" t="str">
            <v>Drenos</v>
          </cell>
          <cell r="F3011" t="str">
            <v>SINAPI Jun/26</v>
          </cell>
        </row>
        <row r="3012">
          <cell r="A3012">
            <v>102711</v>
          </cell>
          <cell r="B3012" t="str">
            <v>JUNÇÃO DUPLA DE PVC, SÉRIE NORMAL, PARA ESGOTO PREDIAL, DN 100 X 100 X 100 MM, INSTALADA EM DRENO - FORNECIMENTO E INSTALAÇÃO. AF_07/2021</v>
          </cell>
          <cell r="C3012" t="str">
            <v>UN</v>
          </cell>
          <cell r="D3012">
            <v>106.46</v>
          </cell>
          <cell r="E3012" t="str">
            <v>Drenos</v>
          </cell>
          <cell r="F3012" t="str">
            <v>SINAPI Jun/26</v>
          </cell>
        </row>
        <row r="3013">
          <cell r="A3013">
            <v>102710</v>
          </cell>
          <cell r="B3013" t="str">
            <v>JUNÇÃO SIMPLES DE PVC, 45 GRAUS, SÉRIE NORMAL, PARA ESGOTO PREDIAL, DN 100 MM, INSTALADA EM DRENO - FORNECIMENTO E INSTALAÇÃO. AF_07/2021</v>
          </cell>
          <cell r="C3013" t="str">
            <v>UN</v>
          </cell>
          <cell r="D3013">
            <v>82.87</v>
          </cell>
          <cell r="E3013" t="str">
            <v>Drenos</v>
          </cell>
          <cell r="F3013" t="str">
            <v>SINAPI Jun/26</v>
          </cell>
        </row>
        <row r="3014">
          <cell r="A3014">
            <v>102709</v>
          </cell>
          <cell r="B3014" t="str">
            <v>LUVA DE PEAD, DN 100 MM, INSTALADA EM DRENO - FORNECIMENTO E INSTALAÇÃO. AF_07/2021</v>
          </cell>
          <cell r="C3014" t="str">
            <v>UN</v>
          </cell>
          <cell r="D3014">
            <v>0</v>
          </cell>
          <cell r="E3014" t="str">
            <v>Drenos</v>
          </cell>
          <cell r="F3014" t="str">
            <v>SINAPI Jun/26</v>
          </cell>
        </row>
        <row r="3015">
          <cell r="A3015">
            <v>102708</v>
          </cell>
          <cell r="B3015" t="str">
            <v>LUVA DE PVC, SÉRIE NORMAL, PARA ESGOTO PREDIAL, DN 100 MM, INSTALADA EM DRENO - FORNECIMENTO E INSTALAÇÃO. AF_07/2021</v>
          </cell>
          <cell r="C3015" t="str">
            <v>UN</v>
          </cell>
          <cell r="D3015">
            <v>34.22</v>
          </cell>
          <cell r="E3015" t="str">
            <v>Drenos</v>
          </cell>
          <cell r="F3015" t="str">
            <v>SINAPI Jun/26</v>
          </cell>
        </row>
        <row r="3016">
          <cell r="A3016">
            <v>102707</v>
          </cell>
          <cell r="B3016" t="str">
            <v>TUBO DE CONCRETO SIMPLES POROSO, DN 200 MM, PARA DRENO - FORNECIMENTO E ASSENTAMENTO. AF_07/2021</v>
          </cell>
          <cell r="C3016" t="str">
            <v>M</v>
          </cell>
          <cell r="D3016">
            <v>53.98</v>
          </cell>
          <cell r="E3016" t="str">
            <v>Drenos</v>
          </cell>
          <cell r="F3016" t="str">
            <v>SINAPI Jun/26</v>
          </cell>
        </row>
        <row r="3017">
          <cell r="A3017">
            <v>102704</v>
          </cell>
          <cell r="B3017" t="str">
            <v>TUBO DE PEAD CORRUGADO PERFURADO, DN 100 MM, PARA DRENO - FORNECIMENTO E ASSENTAMENTO. AF_07/2021</v>
          </cell>
          <cell r="C3017" t="str">
            <v>M</v>
          </cell>
          <cell r="D3017">
            <v>11.38</v>
          </cell>
          <cell r="E3017" t="str">
            <v>Drenos</v>
          </cell>
          <cell r="F3017" t="str">
            <v>SINAPI Jun/26</v>
          </cell>
        </row>
        <row r="3018">
          <cell r="A3018">
            <v>102705</v>
          </cell>
          <cell r="B3018" t="str">
            <v>TUBO DE PVC CORRUGADO RÍGIDO PERFURADO, DN 100 MM, PARA DRENO - FORNECIMENTO E ASSENTAMENTO. AF_07/2021</v>
          </cell>
          <cell r="C3018" t="str">
            <v>M</v>
          </cell>
          <cell r="D3018">
            <v>81.59</v>
          </cell>
          <cell r="E3018" t="str">
            <v>Drenos</v>
          </cell>
          <cell r="F3018" t="str">
            <v>SINAPI Jun/26</v>
          </cell>
        </row>
        <row r="3019">
          <cell r="A3019">
            <v>98333</v>
          </cell>
          <cell r="B3019" t="str">
            <v>FABRICAÇÃO DE CURVA, REDUÇÃO OU TÊ PARA DUTO PARA AR CONDICIONADO EM CHAPA GALVANIZADA BITOLA 22. AF_03/2024</v>
          </cell>
          <cell r="C3019" t="str">
            <v>M2</v>
          </cell>
          <cell r="D3019">
            <v>0</v>
          </cell>
          <cell r="E3019" t="str">
            <v>Dutos para ar condicionado</v>
          </cell>
          <cell r="F3019" t="str">
            <v>SINAPI Jun/26</v>
          </cell>
        </row>
        <row r="3020">
          <cell r="A3020">
            <v>98332</v>
          </cell>
          <cell r="B3020" t="str">
            <v>FABRICAÇÃO DE CURVA, REDUÇÃO OU TÊ PARA DUTO PARA AR CONDICIONADO EM CHAPA GALVANIZADA BITOLA 24. AF_03/2024</v>
          </cell>
          <cell r="C3020" t="str">
            <v>M2</v>
          </cell>
          <cell r="D3020">
            <v>0</v>
          </cell>
          <cell r="E3020" t="str">
            <v>Dutos para ar condicionado</v>
          </cell>
          <cell r="F3020" t="str">
            <v>SINAPI Jun/26</v>
          </cell>
        </row>
        <row r="3021">
          <cell r="A3021">
            <v>98331</v>
          </cell>
          <cell r="B3021" t="str">
            <v>FABRICAÇÃO DE CURVA, REDUÇÃO OU TÊ PARA DUTO PARA AR CONDICIONADO EM CHAPA GALVANIZADA BITOLA 26. AF_03/2024</v>
          </cell>
          <cell r="C3021" t="str">
            <v>M2</v>
          </cell>
          <cell r="D3021">
            <v>0</v>
          </cell>
          <cell r="E3021" t="str">
            <v>Dutos para ar condicionado</v>
          </cell>
          <cell r="F3021" t="str">
            <v>SINAPI Jun/26</v>
          </cell>
        </row>
        <row r="3022">
          <cell r="A3022">
            <v>98327</v>
          </cell>
          <cell r="B3022" t="str">
            <v>FABRICAÇÃO DE DUTO RETANGULAR PARA AR CONDICIONADO (TRECHO RETO) EM CHAPA GALVANIZADA BITOLA 22. AF_03/2024</v>
          </cell>
          <cell r="C3022" t="str">
            <v>M2</v>
          </cell>
          <cell r="D3022">
            <v>0</v>
          </cell>
          <cell r="E3022" t="str">
            <v>Dutos para ar condicionado</v>
          </cell>
          <cell r="F3022" t="str">
            <v>SINAPI Jun/26</v>
          </cell>
        </row>
        <row r="3023">
          <cell r="A3023">
            <v>98326</v>
          </cell>
          <cell r="B3023" t="str">
            <v>FABRICAÇÃO DE DUTO RETANGULAR PARA AR CONDICIONADO (TRECHO RETO) EM CHAPA GALVANIZADA BITOLA 24. AF_03/2024</v>
          </cell>
          <cell r="C3023" t="str">
            <v>M2</v>
          </cell>
          <cell r="D3023">
            <v>0</v>
          </cell>
          <cell r="E3023" t="str">
            <v>Dutos para ar condicionado</v>
          </cell>
          <cell r="F3023" t="str">
            <v>SINAPI Jun/26</v>
          </cell>
        </row>
        <row r="3024">
          <cell r="A3024">
            <v>98325</v>
          </cell>
          <cell r="B3024" t="str">
            <v>FABRICAÇÃO DE DUTO RETANGULAR PARA AR CONDICIONADO (TRECHO RETO) EM CHAPA GALVANIZADA BITOLA 26. AF_03/2024</v>
          </cell>
          <cell r="C3024" t="str">
            <v>M2</v>
          </cell>
          <cell r="D3024">
            <v>0</v>
          </cell>
          <cell r="E3024" t="str">
            <v>Dutos para ar condicionado</v>
          </cell>
          <cell r="F3024" t="str">
            <v>SINAPI Jun/26</v>
          </cell>
        </row>
        <row r="3025">
          <cell r="A3025">
            <v>98370</v>
          </cell>
          <cell r="B3025" t="str">
            <v>FABRICAÇÃO DE DUTO RETANGULAR PARA AR CONDICIONADO EM PAINEL PRÉ-ISOLADO. AF_03/2024</v>
          </cell>
          <cell r="C3025" t="str">
            <v>M2</v>
          </cell>
          <cell r="D3025">
            <v>0</v>
          </cell>
          <cell r="E3025" t="str">
            <v>Dutos para ar condicionado</v>
          </cell>
          <cell r="F3025" t="str">
            <v>SINAPI Jun/26</v>
          </cell>
        </row>
        <row r="3026">
          <cell r="A3026">
            <v>98389</v>
          </cell>
          <cell r="B3026" t="str">
            <v>INSTALAÇÃO DE COLARINHO DE AÇO GALVANIZADO DN 109 MM (4") PARA DUTO FLEXÍVEL CIRCULAR PARA AR CONDICIONADO. AF_03/2024</v>
          </cell>
          <cell r="C3026" t="str">
            <v>UN</v>
          </cell>
          <cell r="D3026">
            <v>0</v>
          </cell>
          <cell r="E3026" t="str">
            <v>Dutos para ar condicionado</v>
          </cell>
          <cell r="F3026" t="str">
            <v>SINAPI Jun/26</v>
          </cell>
        </row>
        <row r="3027">
          <cell r="A3027">
            <v>98390</v>
          </cell>
          <cell r="B3027" t="str">
            <v>INSTALAÇÃO DE COLARINHO DE AÇO GALVANIZADO DN 131 MM (5") PARA DUTO FLEXÍVEL CIRCULAR PARA AR CONDICIONADO. AF_03/2024</v>
          </cell>
          <cell r="C3027" t="str">
            <v>UN</v>
          </cell>
          <cell r="D3027">
            <v>0</v>
          </cell>
          <cell r="E3027" t="str">
            <v>Dutos para ar condicionado</v>
          </cell>
          <cell r="F3027" t="str">
            <v>SINAPI Jun/26</v>
          </cell>
        </row>
        <row r="3028">
          <cell r="A3028">
            <v>98391</v>
          </cell>
          <cell r="B3028" t="str">
            <v>INSTALAÇÃO DE COLARINHO DE AÇO GALVANIZADO DN 161 MM (6") PARA DUTO FLEXÍVEL CIRCULAR PARA AR CONDICIONADO. AF_03/2024</v>
          </cell>
          <cell r="C3028" t="str">
            <v>UN</v>
          </cell>
          <cell r="D3028">
            <v>0</v>
          </cell>
          <cell r="E3028" t="str">
            <v>Dutos para ar condicionado</v>
          </cell>
          <cell r="F3028" t="str">
            <v>SINAPI Jun/26</v>
          </cell>
        </row>
        <row r="3029">
          <cell r="A3029">
            <v>98392</v>
          </cell>
          <cell r="B3029" t="str">
            <v>INSTALAÇÃO DE COLARINHO DE AÇO GALVANIZADO DN 185 MM (7") PARA DUTO FLEXÍVEL CIRCULAR PARA AR CONDICIONADO. AF_03/2024</v>
          </cell>
          <cell r="C3029" t="str">
            <v>UN</v>
          </cell>
          <cell r="D3029">
            <v>0</v>
          </cell>
          <cell r="E3029" t="str">
            <v>Dutos para ar condicionado</v>
          </cell>
          <cell r="F3029" t="str">
            <v>SINAPI Jun/26</v>
          </cell>
        </row>
        <row r="3030">
          <cell r="A3030">
            <v>98393</v>
          </cell>
          <cell r="B3030" t="str">
            <v>INSTALAÇÃO DE COLARINHO DE AÇO GALVANIZADO DN 209 MM (8") PARA DUTO FLEXÍVEL CIRCULAR PARA AR CONDICIONADO. AF_03/2024</v>
          </cell>
          <cell r="C3030" t="str">
            <v>UN</v>
          </cell>
          <cell r="D3030">
            <v>0</v>
          </cell>
          <cell r="E3030" t="str">
            <v>Dutos para ar condicionado</v>
          </cell>
          <cell r="F3030" t="str">
            <v>SINAPI Jun/26</v>
          </cell>
        </row>
        <row r="3031">
          <cell r="A3031">
            <v>98394</v>
          </cell>
          <cell r="B3031" t="str">
            <v>INSTALAÇÃO DE COLARINHO DE AÇO GALVANIZADO DN 263 MM (10") PARA DUTO FLEXÍVEL CIRCULAR PARA AR CONDICIONADO. AF_03/2024</v>
          </cell>
          <cell r="C3031" t="str">
            <v>UN</v>
          </cell>
          <cell r="D3031">
            <v>0</v>
          </cell>
          <cell r="E3031" t="str">
            <v>Dutos para ar condicionado</v>
          </cell>
          <cell r="F3031" t="str">
            <v>SINAPI Jun/26</v>
          </cell>
        </row>
        <row r="3032">
          <cell r="A3032">
            <v>98395</v>
          </cell>
          <cell r="B3032" t="str">
            <v>INSTALAÇÃO DE COLARINHO DE AÇO GALVANIZADO DN 314 MM (12") PARA DUTO FLEXÍVEL CIRCULAR PARA AR CONDICIONADO. AF_03/2024</v>
          </cell>
          <cell r="C3032" t="str">
            <v>UN</v>
          </cell>
          <cell r="D3032">
            <v>0</v>
          </cell>
          <cell r="E3032" t="str">
            <v>Dutos para ar condicionado</v>
          </cell>
          <cell r="F3032" t="str">
            <v>SINAPI Jun/26</v>
          </cell>
        </row>
        <row r="3033">
          <cell r="A3033">
            <v>98396</v>
          </cell>
          <cell r="B3033" t="str">
            <v>INSTALAÇÃO DE COLARINHO DE AÇO GALVANIZADO DN 364 MM (14") PARA DUTO FLEXÍVEL CIRCULAR PARA AR CONDICIONADO. AF_03/2024</v>
          </cell>
          <cell r="C3033" t="str">
            <v>UN</v>
          </cell>
          <cell r="D3033">
            <v>0</v>
          </cell>
          <cell r="E3033" t="str">
            <v>Dutos para ar condicionado</v>
          </cell>
          <cell r="F3033" t="str">
            <v>SINAPI Jun/26</v>
          </cell>
        </row>
        <row r="3034">
          <cell r="A3034">
            <v>98369</v>
          </cell>
          <cell r="B3034" t="str">
            <v>INSTALAÇÃO DE CURVA, REDUÇÃO OU TÊ DE DUTO PARA AR CONDICIONADO EM CHAPA GALVANIZADA BITOLA 22 - COM ISOLAMENTO DE MANTA FIXADA NA CHAPA COM CLAVO, INCLUSO FABRICAÇÃO. AF_03/2024</v>
          </cell>
          <cell r="C3034" t="str">
            <v>M2</v>
          </cell>
          <cell r="D3034">
            <v>0</v>
          </cell>
          <cell r="E3034" t="str">
            <v>Dutos para ar condicionado</v>
          </cell>
          <cell r="F3034" t="str">
            <v>SINAPI Jun/26</v>
          </cell>
        </row>
        <row r="3035">
          <cell r="A3035">
            <v>98360</v>
          </cell>
          <cell r="B3035" t="str">
            <v>INSTALAÇÃO DE CURVA, REDUÇÃO OU TÊ DE DUTO PARA AR CONDICIONADO EM CHAPA GALVANIZADA BITOLA 22 - COM ISOLAMENTO DE MANTA FIXADA NA CHAPA COM FITA PLÁSTICA, INCLUSO FABRICAÇÃO. AF_03/2024</v>
          </cell>
          <cell r="C3035" t="str">
            <v>M2</v>
          </cell>
          <cell r="D3035">
            <v>0</v>
          </cell>
          <cell r="E3035" t="str">
            <v>Dutos para ar condicionado</v>
          </cell>
          <cell r="F3035" t="str">
            <v>SINAPI Jun/26</v>
          </cell>
        </row>
        <row r="3036">
          <cell r="A3036">
            <v>98368</v>
          </cell>
          <cell r="B3036" t="str">
            <v>INSTALAÇÃO DE CURVA, REDUÇÃO OU TÊ DE DUTO PARA AR CONDICIONADO EM CHAPA GALVANIZADA BITOLA 24 - COM ISOLAMENTO DE MANTA FIXADA NA CHAPA COM CLAVO, INCLUSO FABRICAÇÃO. AF_03/2024</v>
          </cell>
          <cell r="C3036" t="str">
            <v>M2</v>
          </cell>
          <cell r="D3036">
            <v>0</v>
          </cell>
          <cell r="E3036" t="str">
            <v>Dutos para ar condicionado</v>
          </cell>
          <cell r="F3036" t="str">
            <v>SINAPI Jun/26</v>
          </cell>
        </row>
        <row r="3037">
          <cell r="A3037">
            <v>98359</v>
          </cell>
          <cell r="B3037" t="str">
            <v>INSTALAÇÃO DE CURVA, REDUÇÃO OU TÊ DE DUTO PARA AR CONDICIONADO EM CHAPA GALVANIZADA BITOLA 24 - COM ISOLAMENTO DE MANTA FIXADA NA CHAPA COM FITA PLÁSTICA, INCLUSO FABRICAÇÃO. AF_03/2024</v>
          </cell>
          <cell r="C3037" t="str">
            <v>M2</v>
          </cell>
          <cell r="D3037">
            <v>0</v>
          </cell>
          <cell r="E3037" t="str">
            <v>Dutos para ar condicionado</v>
          </cell>
          <cell r="F3037" t="str">
            <v>SINAPI Jun/26</v>
          </cell>
        </row>
        <row r="3038">
          <cell r="A3038">
            <v>98367</v>
          </cell>
          <cell r="B3038" t="str">
            <v>INSTALAÇÃO DE CURVA, REDUÇÃO OU TÊ DE DUTO PARA AR CONDICIONADO EM CHAPA GALVANIZADA BITOLA 26 - COM ISOLAMENTO DE MANTA FIXADA NA CHAPA COM CLAVO, INCLUSO FABRICAÇÃO. AF_03/2024</v>
          </cell>
          <cell r="C3038" t="str">
            <v>M2</v>
          </cell>
          <cell r="D3038">
            <v>0</v>
          </cell>
          <cell r="E3038" t="str">
            <v>Dutos para ar condicionado</v>
          </cell>
          <cell r="F3038" t="str">
            <v>SINAPI Jun/26</v>
          </cell>
        </row>
        <row r="3039">
          <cell r="A3039">
            <v>98358</v>
          </cell>
          <cell r="B3039" t="str">
            <v>INSTALAÇÃO DE CURVA, REDUÇÃO OU TÊ DE DUTO PARA AR CONDICIONADO EM CHAPA GALVANIZADA BITOLA 26 - COM ISOLAMENTO DE MANTA FIXADA NA CHAPA COM FITA PLÁSTICA, INCLUSO FABRICAÇÃO. AF_03/2024</v>
          </cell>
          <cell r="C3039" t="str">
            <v>M2</v>
          </cell>
          <cell r="D3039">
            <v>0</v>
          </cell>
          <cell r="E3039" t="str">
            <v>Dutos para ar condicionado</v>
          </cell>
          <cell r="F3039" t="str">
            <v>SINAPI Jun/26</v>
          </cell>
        </row>
        <row r="3040">
          <cell r="A3040">
            <v>98352</v>
          </cell>
          <cell r="B3040" t="str">
            <v>INSTALAÇÃO DE CURVA, REDUÇÃO OU TÊ PARA DUTO PARA AR CONDICIONADO EM CHAPA GALVANIZADA BITOLA 22 - COM ISOLAMENTO DE MANTA COLADA NA CHAPA, INCLUSO FABRICAÇÃO. AF_03/2024</v>
          </cell>
          <cell r="C3040" t="str">
            <v>M2</v>
          </cell>
          <cell r="D3040">
            <v>0</v>
          </cell>
          <cell r="E3040" t="str">
            <v>Dutos para ar condicionado</v>
          </cell>
          <cell r="F3040" t="str">
            <v>SINAPI Jun/26</v>
          </cell>
        </row>
        <row r="3041">
          <cell r="A3041">
            <v>98343</v>
          </cell>
          <cell r="B3041" t="str">
            <v>INSTALAÇÃO DE CURVA, REDUÇÃO OU TÊ PARA DUTO PARA AR CONDICIONADO EM CHAPA GALVANIZADA BITOLA 22 - SEM ISOLAMENTO, INCLUSO FABRICAÇÃO. AF_03/2024</v>
          </cell>
          <cell r="C3041" t="str">
            <v>M2</v>
          </cell>
          <cell r="D3041">
            <v>0</v>
          </cell>
          <cell r="E3041" t="str">
            <v>Dutos para ar condicionado</v>
          </cell>
          <cell r="F3041" t="str">
            <v>SINAPI Jun/26</v>
          </cell>
        </row>
        <row r="3042">
          <cell r="A3042">
            <v>98351</v>
          </cell>
          <cell r="B3042" t="str">
            <v>INSTALAÇÃO DE CURVA, REDUÇÃO OU TÊ PARA DUTO PARA AR CONDICIONADO EM CHAPA GALVANIZADA BITOLA 24 - COM ISOLAMENTO DE MANTA COLADA NA CHAPA, INCLUSO FABRICAÇÃO. AF_03/2024</v>
          </cell>
          <cell r="C3042" t="str">
            <v>M2</v>
          </cell>
          <cell r="D3042">
            <v>0</v>
          </cell>
          <cell r="E3042" t="str">
            <v>Dutos para ar condicionado</v>
          </cell>
          <cell r="F3042" t="str">
            <v>SINAPI Jun/26</v>
          </cell>
        </row>
        <row r="3043">
          <cell r="A3043">
            <v>98342</v>
          </cell>
          <cell r="B3043" t="str">
            <v>INSTALAÇÃO DE CURVA, REDUÇÃO OU TÊ PARA DUTO PARA AR CONDICIONADO EM CHAPA GALVANIZADA BITOLA 24 - SEM ISOLAMENTO, INCLUSO FABRICAÇÃO. AF_03/2024</v>
          </cell>
          <cell r="C3043" t="str">
            <v>M2</v>
          </cell>
          <cell r="D3043">
            <v>0</v>
          </cell>
          <cell r="E3043" t="str">
            <v>Dutos para ar condicionado</v>
          </cell>
          <cell r="F3043" t="str">
            <v>SINAPI Jun/26</v>
          </cell>
        </row>
        <row r="3044">
          <cell r="A3044">
            <v>98350</v>
          </cell>
          <cell r="B3044" t="str">
            <v>INSTALAÇÃO DE CURVA, REDUÇÃO OU TÊ PARA DUTO PARA AR CONDICIONADO EM CHAPA GALVANIZADA BITOLA 26 - COM ISOLAMENTO DE MANTA COLADA NA CHAPA, INCLUSO FABRICAÇÃO. AF_03/2024</v>
          </cell>
          <cell r="C3044" t="str">
            <v>M2</v>
          </cell>
          <cell r="D3044">
            <v>0</v>
          </cell>
          <cell r="E3044" t="str">
            <v>Dutos para ar condicionado</v>
          </cell>
          <cell r="F3044" t="str">
            <v>SINAPI Jun/26</v>
          </cell>
        </row>
        <row r="3045">
          <cell r="A3045">
            <v>98341</v>
          </cell>
          <cell r="B3045" t="str">
            <v>INSTALAÇÃO DE CURVA, REDUÇÃO OU TÊ PARA DUTO PARA AR CONDICIONADO EM CHAPA GALVANIZADA BITOLA 26 - SEM ISOLAMENTO, INCLUSO FABRICAÇÃO. AF_03/2024</v>
          </cell>
          <cell r="C3045" t="str">
            <v>M2</v>
          </cell>
          <cell r="D3045">
            <v>0</v>
          </cell>
          <cell r="E3045" t="str">
            <v>Dutos para ar condicionado</v>
          </cell>
          <cell r="F3045" t="str">
            <v>SINAPI Jun/26</v>
          </cell>
        </row>
        <row r="3046">
          <cell r="A3046">
            <v>98381</v>
          </cell>
          <cell r="B3046" t="str">
            <v>INSTALAÇÃO DE DUTO FLEXÍVEL CIRCULAR PARA AR CONDICIONADO EM ALUMÍNIO ISOLADO - DN 109 MM (4"). AF_03/2024</v>
          </cell>
          <cell r="C3046" t="str">
            <v>M</v>
          </cell>
          <cell r="D3046">
            <v>0</v>
          </cell>
          <cell r="E3046" t="str">
            <v>Dutos para ar condicionado</v>
          </cell>
          <cell r="F3046" t="str">
            <v>SINAPI Jun/26</v>
          </cell>
        </row>
        <row r="3047">
          <cell r="A3047">
            <v>98382</v>
          </cell>
          <cell r="B3047" t="str">
            <v>INSTALAÇÃO DE DUTO FLEXÍVEL CIRCULAR PARA AR CONDICIONADO EM ALUMÍNIO ISOLADO - DN 131 MM (5"). AF_03/2024</v>
          </cell>
          <cell r="C3047" t="str">
            <v>M</v>
          </cell>
          <cell r="D3047">
            <v>0</v>
          </cell>
          <cell r="E3047" t="str">
            <v>Dutos para ar condicionado</v>
          </cell>
          <cell r="F3047" t="str">
            <v>SINAPI Jun/26</v>
          </cell>
        </row>
        <row r="3048">
          <cell r="A3048">
            <v>98383</v>
          </cell>
          <cell r="B3048" t="str">
            <v>INSTALAÇÃO DE DUTO FLEXÍVEL CIRCULAR PARA AR CONDICIONADO EM ALUMÍNIO ISOLADO - DN 161 MM (6"). AF_03/2024</v>
          </cell>
          <cell r="C3048" t="str">
            <v>M</v>
          </cell>
          <cell r="D3048">
            <v>0</v>
          </cell>
          <cell r="E3048" t="str">
            <v>Dutos para ar condicionado</v>
          </cell>
          <cell r="F3048" t="str">
            <v>SINAPI Jun/26</v>
          </cell>
        </row>
        <row r="3049">
          <cell r="A3049">
            <v>98384</v>
          </cell>
          <cell r="B3049" t="str">
            <v>INSTALAÇÃO DE DUTO FLEXÍVEL CIRCULAR PARA AR CONDICIONADO EM ALUMÍNIO ISOLADO - DN 185 MM (7"). AF_03/2024</v>
          </cell>
          <cell r="C3049" t="str">
            <v>M</v>
          </cell>
          <cell r="D3049">
            <v>0</v>
          </cell>
          <cell r="E3049" t="str">
            <v>Dutos para ar condicionado</v>
          </cell>
          <cell r="F3049" t="str">
            <v>SINAPI Jun/26</v>
          </cell>
        </row>
        <row r="3050">
          <cell r="A3050">
            <v>98385</v>
          </cell>
          <cell r="B3050" t="str">
            <v>INSTALAÇÃO DE DUTO FLEXÍVEL CIRCULAR PARA AR CONDICIONADO EM ALUMÍNIO ISOLADO - DN 209 MM (8"). AF_03/2024</v>
          </cell>
          <cell r="C3050" t="str">
            <v>M</v>
          </cell>
          <cell r="D3050">
            <v>0</v>
          </cell>
          <cell r="E3050" t="str">
            <v>Dutos para ar condicionado</v>
          </cell>
          <cell r="F3050" t="str">
            <v>SINAPI Jun/26</v>
          </cell>
        </row>
        <row r="3051">
          <cell r="A3051">
            <v>98386</v>
          </cell>
          <cell r="B3051" t="str">
            <v>INSTALAÇÃO DE DUTO FLEXÍVEL CIRCULAR PARA AR CONDICIONADO EM ALUMÍNIO ISOLADO - DN 263 MM (10"). AF_03/2024</v>
          </cell>
          <cell r="C3051" t="str">
            <v>M</v>
          </cell>
          <cell r="D3051">
            <v>0</v>
          </cell>
          <cell r="E3051" t="str">
            <v>Dutos para ar condicionado</v>
          </cell>
          <cell r="F3051" t="str">
            <v>SINAPI Jun/26</v>
          </cell>
        </row>
        <row r="3052">
          <cell r="A3052">
            <v>98387</v>
          </cell>
          <cell r="B3052" t="str">
            <v>INSTALAÇÃO DE DUTO FLEXÍVEL CIRCULAR PARA AR CONDICIONADO EM ALUMÍNIO ISOLADO - DN 314 MM (12"). AF_03/2024</v>
          </cell>
          <cell r="C3052" t="str">
            <v>M</v>
          </cell>
          <cell r="D3052">
            <v>0</v>
          </cell>
          <cell r="E3052" t="str">
            <v>Dutos para ar condicionado</v>
          </cell>
          <cell r="F3052" t="str">
            <v>SINAPI Jun/26</v>
          </cell>
        </row>
        <row r="3053">
          <cell r="A3053">
            <v>98388</v>
          </cell>
          <cell r="B3053" t="str">
            <v>INSTALAÇÃO DE DUTO FLEXÍVEL CIRCULAR PARA AR CONDICIONADO EM ALUMÍNIO ISOLADO - DN 364 MM (14"). AF_03/2024</v>
          </cell>
          <cell r="C3053" t="str">
            <v>M</v>
          </cell>
          <cell r="D3053">
            <v>0</v>
          </cell>
          <cell r="E3053" t="str">
            <v>Dutos para ar condicionado</v>
          </cell>
          <cell r="F3053" t="str">
            <v>SINAPI Jun/26</v>
          </cell>
        </row>
        <row r="3054">
          <cell r="A3054">
            <v>98346</v>
          </cell>
          <cell r="B3054" t="str">
            <v>INSTALAÇÃO DE DUTO RETANGULAR PARA AR CONDICIONADO (TRECHO RETO) EM CHAPA GALVANIZADA BITOLA 22 - COM ISOLAMENTO DE MANTA COLADA NA CHAPA, INCLUSO FABRICAÇÃO. AF_03/2024</v>
          </cell>
          <cell r="C3054" t="str">
            <v>M2</v>
          </cell>
          <cell r="D3054">
            <v>0</v>
          </cell>
          <cell r="E3054" t="str">
            <v>Dutos para ar condicionado</v>
          </cell>
          <cell r="F3054" t="str">
            <v>SINAPI Jun/26</v>
          </cell>
        </row>
        <row r="3055">
          <cell r="A3055">
            <v>98363</v>
          </cell>
          <cell r="B3055" t="str">
            <v>INSTALAÇÃO DE DUTO RETANGULAR PARA AR CONDICIONADO (TRECHO RETO) EM CHAPA GALVANIZADA BITOLA 22 - COM ISOLAMENTO DE MANTA FIXADA NA CHAPA COM CLAVO, INCLUSO FABRICAÇÃO. AF_03/2024</v>
          </cell>
          <cell r="C3055" t="str">
            <v>M2</v>
          </cell>
          <cell r="D3055">
            <v>0</v>
          </cell>
          <cell r="E3055" t="str">
            <v>Dutos para ar condicionado</v>
          </cell>
          <cell r="F3055" t="str">
            <v>SINAPI Jun/26</v>
          </cell>
        </row>
        <row r="3056">
          <cell r="A3056">
            <v>98354</v>
          </cell>
          <cell r="B3056" t="str">
            <v>INSTALAÇÃO DE DUTO RETANGULAR PARA AR CONDICIONADO (TRECHO RETO) EM CHAPA GALVANIZADA BITOLA 22 - COM ISOLAMENTO DE MANTA FIXADA NA CHAPA COM FITA PLÁSTICA, INCLUSO FABRICAÇÃO. AF_03/2024</v>
          </cell>
          <cell r="C3056" t="str">
            <v>M2</v>
          </cell>
          <cell r="D3056">
            <v>0</v>
          </cell>
          <cell r="E3056" t="str">
            <v>Dutos para ar condicionado</v>
          </cell>
          <cell r="F3056" t="str">
            <v>SINAPI Jun/26</v>
          </cell>
        </row>
        <row r="3057">
          <cell r="A3057">
            <v>98337</v>
          </cell>
          <cell r="B3057" t="str">
            <v>INSTALAÇÃO DE DUTO RETANGULAR PARA AR CONDICIONADO (TRECHO RETO) EM CHAPA GALVANIZADA BITOLA 22 - SEM ISOLAMENTO, INCLUSO FABRICAÇÃO. AF_03/2024</v>
          </cell>
          <cell r="C3057" t="str">
            <v>M2</v>
          </cell>
          <cell r="D3057">
            <v>0</v>
          </cell>
          <cell r="E3057" t="str">
            <v>Dutos para ar condicionado</v>
          </cell>
          <cell r="F3057" t="str">
            <v>SINAPI Jun/26</v>
          </cell>
        </row>
        <row r="3058">
          <cell r="A3058">
            <v>98345</v>
          </cell>
          <cell r="B3058" t="str">
            <v>INSTALAÇÃO DE DUTO RETANGULAR PARA AR CONDICIONADO (TRECHO RETO) EM CHAPA GALVANIZADA BITOLA 24 - COM ISOLAMENTO DE MANTA COLADA NA CHAPA, INCLUSO FABRICAÇÃO. AF_03/2024</v>
          </cell>
          <cell r="C3058" t="str">
            <v>M2</v>
          </cell>
          <cell r="D3058">
            <v>0</v>
          </cell>
          <cell r="E3058" t="str">
            <v>Dutos para ar condicionado</v>
          </cell>
          <cell r="F3058" t="str">
            <v>SINAPI Jun/26</v>
          </cell>
        </row>
        <row r="3059">
          <cell r="A3059">
            <v>98362</v>
          </cell>
          <cell r="B3059" t="str">
            <v>INSTALAÇÃO DE DUTO RETANGULAR PARA AR CONDICIONADO (TRECHO RETO) EM CHAPA GALVANIZADA BITOLA 24 - COM ISOLAMENTO DE MANTA FIXADA NA CHAPA COM CLAVO, INCLUSO FABRICAÇÃO. AF_03/2024</v>
          </cell>
          <cell r="C3059" t="str">
            <v>M2</v>
          </cell>
          <cell r="D3059">
            <v>0</v>
          </cell>
          <cell r="E3059" t="str">
            <v>Dutos para ar condicionado</v>
          </cell>
          <cell r="F3059" t="str">
            <v>SINAPI Jun/26</v>
          </cell>
        </row>
        <row r="3060">
          <cell r="A3060">
            <v>98403</v>
          </cell>
          <cell r="B3060" t="str">
            <v>INSTALAÇÃO DE DUTO RETANGULAR PARA AR CONDICIONADO (TRECHO RETO) EM CHAPA GALVANIZADA BITOLA 24 - COM ISOLAMENTO DE MANTA FIXADA NA CHAPA COM FITA PLÁSTICA, INCLUSO FABRICAÇÃO. AF_03/2024</v>
          </cell>
          <cell r="C3060" t="str">
            <v>M2</v>
          </cell>
          <cell r="D3060">
            <v>0</v>
          </cell>
          <cell r="E3060" t="str">
            <v>Dutos para ar condicionado</v>
          </cell>
          <cell r="F3060" t="str">
            <v>SINAPI Jun/26</v>
          </cell>
        </row>
        <row r="3061">
          <cell r="A3061">
            <v>98335</v>
          </cell>
          <cell r="B3061" t="str">
            <v>INSTALAÇÃO DE DUTO RETANGULAR PARA AR CONDICIONADO (TRECHO RETO) EM CHAPA GALVANIZADA BITOLA 24 - SEM ISOLAMENTO, INCLUSO FABRICAÇÃO. AF_03/2024</v>
          </cell>
          <cell r="C3061" t="str">
            <v>M2</v>
          </cell>
          <cell r="D3061">
            <v>0</v>
          </cell>
          <cell r="E3061" t="str">
            <v>Dutos para ar condicionado</v>
          </cell>
          <cell r="F3061" t="str">
            <v>SINAPI Jun/26</v>
          </cell>
        </row>
        <row r="3062">
          <cell r="A3062">
            <v>98344</v>
          </cell>
          <cell r="B3062" t="str">
            <v>INSTALAÇÃO DE DUTO RETANGULAR PARA AR CONDICIONADO (TRECHO RETO) EM CHAPA GALVANIZADA BITOLA 26 - COM ISOLAMENTO DE MANTA COLADA NA CHAPA, INCLUSO FABRICAÇÃO. AF_03/2024</v>
          </cell>
          <cell r="C3062" t="str">
            <v>M2</v>
          </cell>
          <cell r="D3062">
            <v>0</v>
          </cell>
          <cell r="E3062" t="str">
            <v>Dutos para ar condicionado</v>
          </cell>
          <cell r="F3062" t="str">
            <v>SINAPI Jun/26</v>
          </cell>
        </row>
        <row r="3063">
          <cell r="A3063">
            <v>98361</v>
          </cell>
          <cell r="B3063" t="str">
            <v>INSTALAÇÃO DE DUTO RETANGULAR PARA AR CONDICIONADO (TRECHO RETO) EM CHAPA GALVANIZADA BITOLA 26 - COM ISOLAMENTO DE MANTA FIXADA NA CHAPA COM CLAVO, INCLUSO FABRICAÇÃO. AF_03/2024</v>
          </cell>
          <cell r="C3063" t="str">
            <v>M2</v>
          </cell>
          <cell r="D3063">
            <v>0</v>
          </cell>
          <cell r="E3063" t="str">
            <v>Dutos para ar condicionado</v>
          </cell>
          <cell r="F3063" t="str">
            <v>SINAPI Jun/26</v>
          </cell>
        </row>
        <row r="3064">
          <cell r="A3064">
            <v>98353</v>
          </cell>
          <cell r="B3064" t="str">
            <v>INSTALAÇÃO DE DUTO RETANGULAR PARA AR CONDICIONADO (TRECHO RETO) EM CHAPA GALVANIZADA BITOLA 26 - COM ISOLAMENTO DE MANTA FIXADA NA CHAPA COM FITA PLÁSTICA, INCLUSO FABRICAÇÃO. AF_03/2024</v>
          </cell>
          <cell r="C3064" t="str">
            <v>M2</v>
          </cell>
          <cell r="D3064">
            <v>0</v>
          </cell>
          <cell r="E3064" t="str">
            <v>Dutos para ar condicionado</v>
          </cell>
          <cell r="F3064" t="str">
            <v>SINAPI Jun/26</v>
          </cell>
        </row>
        <row r="3065">
          <cell r="A3065">
            <v>98334</v>
          </cell>
          <cell r="B3065" t="str">
            <v>INSTALAÇÃO DE DUTO RETANGULAR PARA AR CONDICIONADO (TRECHO RETO) EM CHAPA GALVANIZADA BITOLA 26 - SEM ISOLAMENTO, INCLUSO FABRICAÇÃO. AF_03/2024</v>
          </cell>
          <cell r="C3065" t="str">
            <v>M2</v>
          </cell>
          <cell r="D3065">
            <v>0</v>
          </cell>
          <cell r="E3065" t="str">
            <v>Dutos para ar condicionado</v>
          </cell>
          <cell r="F3065" t="str">
            <v>SINAPI Jun/26</v>
          </cell>
        </row>
        <row r="3066">
          <cell r="A3066">
            <v>98371</v>
          </cell>
          <cell r="B3066" t="str">
            <v>INSTALAÇÃO DE DUTO RETANGULAR PARA AR CONDICIONADO EM PAINEL PRÉ-ISOLADO, INCLUSO FABRICAÇÃO. AF_03/2024</v>
          </cell>
          <cell r="C3066" t="str">
            <v>M2</v>
          </cell>
          <cell r="D3066">
            <v>0</v>
          </cell>
          <cell r="E3066" t="str">
            <v>Dutos para ar condicionado</v>
          </cell>
          <cell r="F3066" t="str">
            <v>SINAPI Jun/26</v>
          </cell>
        </row>
        <row r="3067">
          <cell r="A3067">
            <v>98397</v>
          </cell>
          <cell r="B3067" t="str">
            <v>PINTURA ANTICORROSIVA DE DUTO METÁLICO. AF_03/2024</v>
          </cell>
          <cell r="C3067" t="str">
            <v>M2</v>
          </cell>
          <cell r="D3067">
            <v>15.59</v>
          </cell>
          <cell r="E3067" t="str">
            <v>Dutos para ar condicionado</v>
          </cell>
          <cell r="F3067" t="str">
            <v>SINAPI Jun/26</v>
          </cell>
        </row>
        <row r="3068">
          <cell r="A3068">
            <v>97280</v>
          </cell>
          <cell r="B3068" t="str">
            <v>COTOVELO HORIZONTAL 90º PARA ELETROCALHA, LISA OU PERFURADA EM AÇO GALVANIZADO, LARGURA DE 100MM E ALTURA DE 50MM - FORNECIMENTO E INSTALAÇÃO. AF_04/2023</v>
          </cell>
          <cell r="C3068" t="str">
            <v>UN</v>
          </cell>
          <cell r="D3068">
            <v>58.07</v>
          </cell>
          <cell r="E3068" t="str">
            <v>Eletrocalhas</v>
          </cell>
          <cell r="F3068" t="str">
            <v>SINAPI Jun/26</v>
          </cell>
        </row>
        <row r="3069">
          <cell r="A3069">
            <v>97275</v>
          </cell>
          <cell r="B3069" t="str">
            <v>COTOVELO HORIZONTAL 90º PARA ELETROCALHA, LISA OU PERFURADA EM AÇO GALVANIZADO, LARGURA DE 50MM E ALTURA DE 50MM - FORNECIMENTO E INSTALAÇÃO. AF_04/2023</v>
          </cell>
          <cell r="C3069" t="str">
            <v>UN</v>
          </cell>
          <cell r="D3069">
            <v>45.07</v>
          </cell>
          <cell r="E3069" t="str">
            <v>Eletrocalhas</v>
          </cell>
          <cell r="F3069" t="str">
            <v>SINAPI Jun/26</v>
          </cell>
        </row>
        <row r="3070">
          <cell r="A3070">
            <v>97279</v>
          </cell>
          <cell r="B3070" t="str">
            <v>COTOVELO HORIZONTAL 90º PARA ELETROCALHA, LISA OU PERFURADA EM AÇO GALVANIZADO, LARGURA DE 75MM E ALTURA DE 50MM - FORNECIMENTO E INSTALAÇÃO. AF_04/2023</v>
          </cell>
          <cell r="C3070" t="str">
            <v>UN</v>
          </cell>
          <cell r="D3070">
            <v>50.82</v>
          </cell>
          <cell r="E3070" t="str">
            <v>Eletrocalhas</v>
          </cell>
          <cell r="F3070" t="str">
            <v>SINAPI Jun/26</v>
          </cell>
        </row>
        <row r="3071">
          <cell r="A3071">
            <v>97285</v>
          </cell>
          <cell r="B3071" t="str">
            <v>COTOVELO HORIZONTAL 90º, PARA ELETROCALHA, LISA OU PERFURADA EM AÇO GALVANIZADO, LARGURA DE 125MM E ALTURA DE 50MM - FORNECIMENTO E INSTALAÇÃO. AF_04/2023</v>
          </cell>
          <cell r="C3071" t="str">
            <v>UN</v>
          </cell>
          <cell r="D3071">
            <v>63.03</v>
          </cell>
          <cell r="E3071" t="str">
            <v>Eletrocalhas</v>
          </cell>
          <cell r="F3071" t="str">
            <v>SINAPI Jun/26</v>
          </cell>
        </row>
        <row r="3072">
          <cell r="A3072">
            <v>97286</v>
          </cell>
          <cell r="B3072" t="str">
            <v>COTOVELO HORIZONTAL 90º, PARA ELETROCALHA, LISA OU PERFURADA EM AÇO GALVANIZADO, LARGURA DE 150MM E ALTURA DE 50MM - FORNECIMENTO E INSTALAÇÃO. AF_04/2023</v>
          </cell>
          <cell r="C3072" t="str">
            <v>UN</v>
          </cell>
          <cell r="D3072">
            <v>69.150000000000006</v>
          </cell>
          <cell r="E3072" t="str">
            <v>Eletrocalhas</v>
          </cell>
          <cell r="F3072" t="str">
            <v>SINAPI Jun/26</v>
          </cell>
        </row>
        <row r="3073">
          <cell r="A3073">
            <v>97291</v>
          </cell>
          <cell r="B3073" t="str">
            <v>COTOVELO HORIZONTAL 90º, PARA ELETROCALHA, LISA OU PERFURADA EM AÇO GALVANIZADO, LARGURA DE 200MM E ALTURA DE 50MM - FORNECIMENTO E INSTALAÇÃO. AF_04/2023</v>
          </cell>
          <cell r="C3073" t="str">
            <v>UN</v>
          </cell>
          <cell r="D3073">
            <v>84.16</v>
          </cell>
          <cell r="E3073" t="str">
            <v>Eletrocalhas</v>
          </cell>
          <cell r="F3073" t="str">
            <v>SINAPI Jun/26</v>
          </cell>
        </row>
        <row r="3074">
          <cell r="A3074">
            <v>97292</v>
          </cell>
          <cell r="B3074" t="str">
            <v>COTOVELO HORIZONTAL 90º, PARA ELETROCALHA, LISA OU PERFURADA EM AÇO GALVANIZADO, LARGURA DE 250MM E ALTURA DE 50MM - FORNECIMENTO E INSTALAÇÃO. AF_04/2023</v>
          </cell>
          <cell r="C3074" t="str">
            <v>UN</v>
          </cell>
          <cell r="D3074">
            <v>98.37</v>
          </cell>
          <cell r="E3074" t="str">
            <v>Eletrocalhas</v>
          </cell>
          <cell r="F3074" t="str">
            <v>SINAPI Jun/26</v>
          </cell>
        </row>
        <row r="3075">
          <cell r="A3075">
            <v>97297</v>
          </cell>
          <cell r="B3075" t="str">
            <v>COTOVELO HORIZONTAL 90º, PARA ELETROCALHA, LISA OU PERFURADA EM AÇO GALVANIZADO, LARGURA DE 300MM E ALTURA DE 50MM - FORNECIMENTO E INSTALAÇÃO. AF_04/2023</v>
          </cell>
          <cell r="C3075" t="str">
            <v>UN</v>
          </cell>
          <cell r="D3075">
            <v>123.32</v>
          </cell>
          <cell r="E3075" t="str">
            <v>Eletrocalhas</v>
          </cell>
          <cell r="F3075" t="str">
            <v>SINAPI Jun/26</v>
          </cell>
        </row>
        <row r="3076">
          <cell r="A3076">
            <v>97298</v>
          </cell>
          <cell r="B3076" t="str">
            <v>COTOVELO HORIZONTAL 90º, PARA ELETROCALHA, LISA OU PERFURADA EM AÇO GALVANIZADO, LARGURA DE 400MM E ALTURA DE 50MM - FORNECIMENTO E INSTALAÇÃO. AF_04/2023</v>
          </cell>
          <cell r="C3076" t="str">
            <v>UN</v>
          </cell>
          <cell r="D3076">
            <v>160.54</v>
          </cell>
          <cell r="E3076" t="str">
            <v>Eletrocalhas</v>
          </cell>
          <cell r="F3076" t="str">
            <v>SINAPI Jun/26</v>
          </cell>
        </row>
        <row r="3077">
          <cell r="A3077">
            <v>97303</v>
          </cell>
          <cell r="B3077" t="str">
            <v>COTOVELO HORIZONTAL 90º, PARA ELETROCALHA, LISA OU PERFURADA EM AÇO GALVANIZADO, LARGURA DE 500MM E ALTURA DE 50MM - FORNECIMENTO E INSTALAÇÃO. AF_04/2023</v>
          </cell>
          <cell r="C3077" t="str">
            <v>UN</v>
          </cell>
          <cell r="D3077">
            <v>209.47</v>
          </cell>
          <cell r="E3077" t="str">
            <v>Eletrocalhas</v>
          </cell>
          <cell r="F3077" t="str">
            <v>SINAPI Jun/26</v>
          </cell>
        </row>
        <row r="3078">
          <cell r="A3078">
            <v>97304</v>
          </cell>
          <cell r="B3078" t="str">
            <v>COTOVELO HORIZONTAL 90º, PARA ELETROCALHA, LISA OU PERFURADA EM AÇO GALVANIZADO, LARGURA DE 600MM E ALTURA DE 50MM - FORNECIMENTO E INSTALAÇÃO. AF_04/2023</v>
          </cell>
          <cell r="C3078" t="str">
            <v>UN</v>
          </cell>
          <cell r="D3078">
            <v>266.02999999999997</v>
          </cell>
          <cell r="E3078" t="str">
            <v>Eletrocalhas</v>
          </cell>
          <cell r="F3078" t="str">
            <v>SINAPI Jun/26</v>
          </cell>
        </row>
        <row r="3079">
          <cell r="A3079">
            <v>97309</v>
          </cell>
          <cell r="B3079" t="str">
            <v>COTOVELO HORIZONTAL 90º, PARA ELETROCALHA, LISA OU PERFURADA EM AÇO GALVANIZADO, LARGURA DE 700MM E ALTURA DE 50MM - FORNECIMENTO E INSTALAÇÃO. AF_04/2023</v>
          </cell>
          <cell r="C3079" t="str">
            <v>UN</v>
          </cell>
          <cell r="D3079">
            <v>392.17</v>
          </cell>
          <cell r="E3079" t="str">
            <v>Eletrocalhas</v>
          </cell>
          <cell r="F3079" t="str">
            <v>SINAPI Jun/26</v>
          </cell>
        </row>
        <row r="3080">
          <cell r="A3080">
            <v>97310</v>
          </cell>
          <cell r="B3080" t="str">
            <v>COTOVELO HORIZONTAL 90º, PARA ELETROCALHA, LISA OU PERFURADA EM AÇO GALVANIZADO, LARGURA DE 800MM E ALTURA DE 50MM - FORNECIMENTO E INSTALAÇÃO. AF_04/2023</v>
          </cell>
          <cell r="C3080" t="str">
            <v>UN</v>
          </cell>
          <cell r="D3080">
            <v>468.75</v>
          </cell>
          <cell r="E3080" t="str">
            <v>Eletrocalhas</v>
          </cell>
          <cell r="F3080" t="str">
            <v>SINAPI Jun/26</v>
          </cell>
        </row>
        <row r="3081">
          <cell r="A3081">
            <v>97282</v>
          </cell>
          <cell r="B3081" t="str">
            <v>COTOVELO RETO 90º PARA ELETROCALHA, LISA OU PERFURADA EM AÇO GALVANIZADO, LARGURA DE 100MM E ALTURA DE 50MM - FORNECIMENTO E INSTALAÇÃO. AF_04/2023</v>
          </cell>
          <cell r="C3081" t="str">
            <v>UN</v>
          </cell>
          <cell r="D3081">
            <v>58.07</v>
          </cell>
          <cell r="E3081" t="str">
            <v>Eletrocalhas</v>
          </cell>
          <cell r="F3081" t="str">
            <v>SINAPI Jun/26</v>
          </cell>
        </row>
        <row r="3082">
          <cell r="A3082">
            <v>97276</v>
          </cell>
          <cell r="B3082" t="str">
            <v>COTOVELO RETO 90º PARA ELETROCALHA, LISA OU PERFURADA EM AÇO GALVANIZADO, LARGURA DE 50MM E ALTURA DE 50MM - FORNECIMENTO E INSTALAÇÃO. AF_04/2023</v>
          </cell>
          <cell r="C3082" t="str">
            <v>UN</v>
          </cell>
          <cell r="D3082">
            <v>46.18</v>
          </cell>
          <cell r="E3082" t="str">
            <v>Eletrocalhas</v>
          </cell>
          <cell r="F3082" t="str">
            <v>SINAPI Jun/26</v>
          </cell>
        </row>
        <row r="3083">
          <cell r="A3083">
            <v>97281</v>
          </cell>
          <cell r="B3083" t="str">
            <v>COTOVELO RETO 90º PARA ELETROCALHA, LISA OU PERFURADA EM AÇO GALVANIZADO, LARGURA DE 75MM E ALTURA DE 50MM - FORNECIMENTO E INSTALAÇÃO. AF_04/2023</v>
          </cell>
          <cell r="C3083" t="str">
            <v>UN</v>
          </cell>
          <cell r="D3083">
            <v>51.28</v>
          </cell>
          <cell r="E3083" t="str">
            <v>Eletrocalhas</v>
          </cell>
          <cell r="F3083" t="str">
            <v>SINAPI Jun/26</v>
          </cell>
        </row>
        <row r="3084">
          <cell r="A3084">
            <v>97287</v>
          </cell>
          <cell r="B3084" t="str">
            <v>COTOVELO RETO 90º, PARA ELETROCALHA, LISA OU PERFURADA EM AÇO GALVANIZADO, LARGURA DE 125MM E ALTURA DE 50MM - FORNECIMENTO E INSTALAÇÃO. AF_04/2023</v>
          </cell>
          <cell r="C3084" t="str">
            <v>UN</v>
          </cell>
          <cell r="D3084">
            <v>63.53</v>
          </cell>
          <cell r="E3084" t="str">
            <v>Eletrocalhas</v>
          </cell>
          <cell r="F3084" t="str">
            <v>SINAPI Jun/26</v>
          </cell>
        </row>
        <row r="3085">
          <cell r="A3085">
            <v>97288</v>
          </cell>
          <cell r="B3085" t="str">
            <v>COTOVELO RETO 90º, PARA ELETROCALHA, LISA OU PERFURADA EM AÇO GALVANIZADO, LARGURA DE 150MM E ALTURA DE 50MM - FORNECIMENTO E INSTALAÇÃO. AF_04/2023</v>
          </cell>
          <cell r="C3085" t="str">
            <v>UN</v>
          </cell>
          <cell r="D3085">
            <v>72.569999999999993</v>
          </cell>
          <cell r="E3085" t="str">
            <v>Eletrocalhas</v>
          </cell>
          <cell r="F3085" t="str">
            <v>SINAPI Jun/26</v>
          </cell>
        </row>
        <row r="3086">
          <cell r="A3086">
            <v>97293</v>
          </cell>
          <cell r="B3086" t="str">
            <v>COTOVELO RETO 90º, PARA ELETROCALHA, LISA OU PERFURADA EM AÇO GALVANIZADO, LARGURA DE 200MM E ALTURA DE 50MM - FORNECIMENTO E INSTALAÇÃO. AF_04/2023</v>
          </cell>
          <cell r="C3086" t="str">
            <v>UN</v>
          </cell>
          <cell r="D3086">
            <v>84.16</v>
          </cell>
          <cell r="E3086" t="str">
            <v>Eletrocalhas</v>
          </cell>
          <cell r="F3086" t="str">
            <v>SINAPI Jun/26</v>
          </cell>
        </row>
        <row r="3087">
          <cell r="A3087">
            <v>97294</v>
          </cell>
          <cell r="B3087" t="str">
            <v>COTOVELO RETO 90º, PARA ELETROCALHA, LISA OU PERFURADA EM AÇO GALVANIZADO, LARGURA DE 250MM E ALTURA DE 50MM - FORNECIMENTO E INSTALAÇÃO. AF_04/2023</v>
          </cell>
          <cell r="C3087" t="str">
            <v>UN</v>
          </cell>
          <cell r="D3087">
            <v>98.37</v>
          </cell>
          <cell r="E3087" t="str">
            <v>Eletrocalhas</v>
          </cell>
          <cell r="F3087" t="str">
            <v>SINAPI Jun/26</v>
          </cell>
        </row>
        <row r="3088">
          <cell r="A3088">
            <v>97299</v>
          </cell>
          <cell r="B3088" t="str">
            <v>COTOVELO RETO 90º, PARA ELETROCALHA, LISA OU PERFURADA EM AÇO GALVANIZADO, LARGURA DE 300MM E ALTURA DE 50MM - FORNECIMENTO E INSTALAÇÃO. AF_04/2023</v>
          </cell>
          <cell r="C3088" t="str">
            <v>UN</v>
          </cell>
          <cell r="D3088">
            <v>123.32</v>
          </cell>
          <cell r="E3088" t="str">
            <v>Eletrocalhas</v>
          </cell>
          <cell r="F3088" t="str">
            <v>SINAPI Jun/26</v>
          </cell>
        </row>
        <row r="3089">
          <cell r="A3089">
            <v>97300</v>
          </cell>
          <cell r="B3089" t="str">
            <v>COTOVELO RETO 90º, PARA ELETROCALHA, LISA OU PERFURADA EM AÇO GALVANIZADO, LARGURA DE 400MM E ALTURA DE 50MM - FORNECIMENTO E INSTALAÇÃO. AF_04/2023</v>
          </cell>
          <cell r="C3089" t="str">
            <v>UN</v>
          </cell>
          <cell r="D3089">
            <v>160.54</v>
          </cell>
          <cell r="E3089" t="str">
            <v>Eletrocalhas</v>
          </cell>
          <cell r="F3089" t="str">
            <v>SINAPI Jun/26</v>
          </cell>
        </row>
        <row r="3090">
          <cell r="A3090">
            <v>97305</v>
          </cell>
          <cell r="B3090" t="str">
            <v>COTOVELO RETO 90º, PARA ELETROCALHA, LISA OU PERFURADA EM AÇO GALVANIZADO, LARGURA DE 500MM E ALTURA DE 50MM - FORNECIMENTO E INSTALAÇÃO. AF_04/2023</v>
          </cell>
          <cell r="C3090" t="str">
            <v>UN</v>
          </cell>
          <cell r="D3090">
            <v>202.97</v>
          </cell>
          <cell r="E3090" t="str">
            <v>Eletrocalhas</v>
          </cell>
          <cell r="F3090" t="str">
            <v>SINAPI Jun/26</v>
          </cell>
        </row>
        <row r="3091">
          <cell r="A3091">
            <v>97306</v>
          </cell>
          <cell r="B3091" t="str">
            <v>COTOVELO RETO 90º, PARA ELETROCALHA, LISA OU PERFURADA EM AÇO GALVANIZADO, LARGURA DE 600MM E ALTURA DE 50MM - FORNECIMENTO E INSTALAÇÃO. AF_04/2023</v>
          </cell>
          <cell r="C3091" t="str">
            <v>UN</v>
          </cell>
          <cell r="D3091">
            <v>280.10000000000002</v>
          </cell>
          <cell r="E3091" t="str">
            <v>Eletrocalhas</v>
          </cell>
          <cell r="F3091" t="str">
            <v>SINAPI Jun/26</v>
          </cell>
        </row>
        <row r="3092">
          <cell r="A3092">
            <v>97311</v>
          </cell>
          <cell r="B3092" t="str">
            <v>COTOVELO RETO 90º, PARA ELETROCALHA, LISA OU PERFURADA EM AÇO GALVANIZADO, LARGURA DE 700MM E ALTURA DE 50MM - FORNECIMENTO E INSTALAÇÃO. AF_04/2023</v>
          </cell>
          <cell r="C3092" t="str">
            <v>UN</v>
          </cell>
          <cell r="D3092">
            <v>349.29</v>
          </cell>
          <cell r="E3092" t="str">
            <v>Eletrocalhas</v>
          </cell>
          <cell r="F3092" t="str">
            <v>SINAPI Jun/26</v>
          </cell>
        </row>
        <row r="3093">
          <cell r="A3093">
            <v>97312</v>
          </cell>
          <cell r="B3093" t="str">
            <v>COTOVELO RETO 90º, PARA ELETROCALHA, LISA OU PERFURADA EM AÇO GALVANIZADO, LARGURA DE 800MM E ALTURA DE 50MM - FORNECIMENTO E INSTALAÇÃO. AF_04/2023</v>
          </cell>
          <cell r="C3093" t="str">
            <v>UN</v>
          </cell>
          <cell r="D3093">
            <v>468.75</v>
          </cell>
          <cell r="E3093" t="str">
            <v>Eletrocalhas</v>
          </cell>
          <cell r="F3093" t="str">
            <v>SINAPI Jun/26</v>
          </cell>
        </row>
        <row r="3094">
          <cell r="A3094">
            <v>97278</v>
          </cell>
          <cell r="B3094" t="str">
            <v>CURVA HORIZONTAL 90º PARA ELETROCALHA, LISA OU PERFURADA EM AÇO GALVANIZADO, LARGURA DE 100MM E ALTURA DE 50MM - FORNECIMENTO E INSTALAÇÃO. AF_04/2023</v>
          </cell>
          <cell r="C3094" t="str">
            <v>UN</v>
          </cell>
          <cell r="D3094">
            <v>62.26</v>
          </cell>
          <cell r="E3094" t="str">
            <v>Eletrocalhas</v>
          </cell>
          <cell r="F3094" t="str">
            <v>SINAPI Jun/26</v>
          </cell>
        </row>
        <row r="3095">
          <cell r="A3095">
            <v>97274</v>
          </cell>
          <cell r="B3095" t="str">
            <v>CURVA HORIZONTAL 90º PARA ELETROCALHA, LISA OU PERFURADA EM AÇO GALVANIZADO, LARGURA DE 50MM E ALTURA DE 50MM - FORNECIMENTO E INSTALAÇÃO. AF_04/2023</v>
          </cell>
          <cell r="C3095" t="str">
            <v>UN</v>
          </cell>
          <cell r="D3095">
            <v>48.66</v>
          </cell>
          <cell r="E3095" t="str">
            <v>Eletrocalhas</v>
          </cell>
          <cell r="F3095" t="str">
            <v>SINAPI Jun/26</v>
          </cell>
        </row>
        <row r="3096">
          <cell r="A3096">
            <v>97283</v>
          </cell>
          <cell r="B3096" t="str">
            <v>CURVA HORIZONTAL 90º, PARA ELETROCALHA, LISA OU PERFURADA EM AÇO GALVANIZADO, LARGURA DE 125MM E ALTURA DE 50MM - FORNECIMENTO E INSTALAÇÃO. AF_04/2023</v>
          </cell>
          <cell r="C3096" t="str">
            <v>UN</v>
          </cell>
          <cell r="D3096">
            <v>65.84</v>
          </cell>
          <cell r="E3096" t="str">
            <v>Eletrocalhas</v>
          </cell>
          <cell r="F3096" t="str">
            <v>SINAPI Jun/26</v>
          </cell>
        </row>
        <row r="3097">
          <cell r="A3097">
            <v>97284</v>
          </cell>
          <cell r="B3097" t="str">
            <v>CURVA HORIZONTAL 90º, PARA ELETROCALHA, LISA OU PERFURADA EM AÇO GALVANIZADO, LARGURA DE 150MM E ALTURA DE 50MM - FORNECIMENTO E INSTALAÇÃO. AF_04/2023</v>
          </cell>
          <cell r="C3097" t="str">
            <v>UN</v>
          </cell>
          <cell r="D3097">
            <v>80.540000000000006</v>
          </cell>
          <cell r="E3097" t="str">
            <v>Eletrocalhas</v>
          </cell>
          <cell r="F3097" t="str">
            <v>SINAPI Jun/26</v>
          </cell>
        </row>
        <row r="3098">
          <cell r="A3098">
            <v>97289</v>
          </cell>
          <cell r="B3098" t="str">
            <v>CURVA HORIZONTAL 90º, PARA ELETROCALHA, LISA OU PERFURADA EM AÇO GALVANIZADO, LARGURA DE 200MM E ALTURA DE 50MM - FORNECIMENTO E INSTALAÇÃO. AF_04/2023</v>
          </cell>
          <cell r="C3098" t="str">
            <v>UN</v>
          </cell>
          <cell r="D3098">
            <v>97.95</v>
          </cell>
          <cell r="E3098" t="str">
            <v>Eletrocalhas</v>
          </cell>
          <cell r="F3098" t="str">
            <v>SINAPI Jun/26</v>
          </cell>
        </row>
        <row r="3099">
          <cell r="A3099">
            <v>97290</v>
          </cell>
          <cell r="B3099" t="str">
            <v>CURVA HORIZONTAL 90º, PARA ELETROCALHA, LISA OU PERFURADA EM AÇO GALVANIZADO, LARGURA DE 250MM E ALTURA DE 50MM - FORNECIMENTO E INSTALAÇÃO. AF_04/2023</v>
          </cell>
          <cell r="C3099" t="str">
            <v>UN</v>
          </cell>
          <cell r="D3099">
            <v>103.5</v>
          </cell>
          <cell r="E3099" t="str">
            <v>Eletrocalhas</v>
          </cell>
          <cell r="F3099" t="str">
            <v>SINAPI Jun/26</v>
          </cell>
        </row>
        <row r="3100">
          <cell r="A3100">
            <v>97295</v>
          </cell>
          <cell r="B3100" t="str">
            <v>CURVA HORIZONTAL 90º, PARA ELETROCALHA, LISA OU PERFURADA EM AÇO GALVANIZADO, LARGURA DE 300MM E ALTURA DE 50MM - FORNECIMENTO E INSTALAÇÃO. AF_04/2023</v>
          </cell>
          <cell r="C3100" t="str">
            <v>UN</v>
          </cell>
          <cell r="D3100">
            <v>137.86000000000001</v>
          </cell>
          <cell r="E3100" t="str">
            <v>Eletrocalhas</v>
          </cell>
          <cell r="F3100" t="str">
            <v>SINAPI Jun/26</v>
          </cell>
        </row>
        <row r="3101">
          <cell r="A3101">
            <v>97296</v>
          </cell>
          <cell r="B3101" t="str">
            <v>CURVA HORIZONTAL 90º, PARA ELETROCALHA, LISA OU PERFURADA EM AÇO GALVANIZADO, LARGURA DE 400MM E ALTURA DE 50MM - FORNECIMENTO E INSTALAÇÃO. AF_04/2023</v>
          </cell>
          <cell r="C3101" t="str">
            <v>UN</v>
          </cell>
          <cell r="D3101">
            <v>178.77</v>
          </cell>
          <cell r="E3101" t="str">
            <v>Eletrocalhas</v>
          </cell>
          <cell r="F3101" t="str">
            <v>SINAPI Jun/26</v>
          </cell>
        </row>
        <row r="3102">
          <cell r="A3102">
            <v>97301</v>
          </cell>
          <cell r="B3102" t="str">
            <v>CURVA HORIZONTAL 90º, PARA ELETROCALHA, LISA OU PERFURADA EM AÇO GALVANIZADO, LARGURA DE 500MM E ALTURA DE 50MM - FORNECIMENTO E INSTALAÇÃO. AF_04/2023</v>
          </cell>
          <cell r="C3102" t="str">
            <v>UN</v>
          </cell>
          <cell r="D3102">
            <v>242.31</v>
          </cell>
          <cell r="E3102" t="str">
            <v>Eletrocalhas</v>
          </cell>
          <cell r="F3102" t="str">
            <v>SINAPI Jun/26</v>
          </cell>
        </row>
        <row r="3103">
          <cell r="A3103">
            <v>97302</v>
          </cell>
          <cell r="B3103" t="str">
            <v>CURVA HORIZONTAL 90º, PARA ELETROCALHA, LISA OU PERFURADA EM AÇO GALVANIZADO, LARGURA DE 600MM E ALTURA DE 50MM - FORNECIMENTO E INSTALAÇÃO. AF_04/2023</v>
          </cell>
          <cell r="C3103" t="str">
            <v>UN</v>
          </cell>
          <cell r="D3103">
            <v>294.08</v>
          </cell>
          <cell r="E3103" t="str">
            <v>Eletrocalhas</v>
          </cell>
          <cell r="F3103" t="str">
            <v>SINAPI Jun/26</v>
          </cell>
        </row>
        <row r="3104">
          <cell r="A3104">
            <v>97307</v>
          </cell>
          <cell r="B3104" t="str">
            <v>CURVA HORIZONTAL 90º, PARA ELETROCALHA, LISA OU PERFURADA EM AÇO GALVANIZADO, LARGURA DE 700MM E ALTURA DE 50MM - FORNECIMENTO E INSTALAÇÃO. AF_04/2023</v>
          </cell>
          <cell r="C3104" t="str">
            <v>UN</v>
          </cell>
          <cell r="D3104">
            <v>387.88</v>
          </cell>
          <cell r="E3104" t="str">
            <v>Eletrocalhas</v>
          </cell>
          <cell r="F3104" t="str">
            <v>SINAPI Jun/26</v>
          </cell>
        </row>
        <row r="3105">
          <cell r="A3105">
            <v>97277</v>
          </cell>
          <cell r="B3105" t="str">
            <v>CURVA HORIZONTAL 90º, PARA ELETROCALHA, LISA OU PERFURADA EM AÇO GALVANIZADO, LARGURA DE 75MM E ALTURA DE 50MM - FORNECIMENTO E INSTALAÇÃO. AF_04/2023</v>
          </cell>
          <cell r="C3105" t="str">
            <v>UN</v>
          </cell>
          <cell r="D3105">
            <v>55.24</v>
          </cell>
          <cell r="E3105" t="str">
            <v>Eletrocalhas</v>
          </cell>
          <cell r="F3105" t="str">
            <v>SINAPI Jun/26</v>
          </cell>
        </row>
        <row r="3106">
          <cell r="A3106">
            <v>97308</v>
          </cell>
          <cell r="B3106" t="str">
            <v>CURVA HORIZONTAL 90º, PARA ELETROCALHA, LISA OU PERFURADA EM AÇO GALVANIZADO, LARGURA DE 800MM E ALTURA DE 50MM - FORNECIMENTO E INSTALAÇÃO. AF_04/2023</v>
          </cell>
          <cell r="C3106" t="str">
            <v>UN</v>
          </cell>
          <cell r="D3106">
            <v>447.49</v>
          </cell>
          <cell r="E3106" t="str">
            <v>Eletrocalhas</v>
          </cell>
          <cell r="F3106" t="str">
            <v>SINAPI Jun/26</v>
          </cell>
        </row>
        <row r="3107">
          <cell r="A3107">
            <v>97238</v>
          </cell>
          <cell r="B3107" t="str">
            <v>ELETROCALHA LISA OU PERFURADA EM AÇO GALVANIZADO, LARGURA 100MM E ALTURA 50MM, INCLUSIVE EMENDA E FIXAÇÃO - FORNECIMENTO E INSTALAÇÃO. AF_04/2023</v>
          </cell>
          <cell r="C3107" t="str">
            <v>M</v>
          </cell>
          <cell r="D3107">
            <v>101.09</v>
          </cell>
          <cell r="E3107" t="str">
            <v>Eletrocalhas</v>
          </cell>
          <cell r="F3107" t="str">
            <v>SINAPI Jun/26</v>
          </cell>
        </row>
        <row r="3108">
          <cell r="A3108">
            <v>97239</v>
          </cell>
          <cell r="B3108" t="str">
            <v>ELETROCALHA LISA OU PERFURADA EM AÇO GALVANIZADO, LARGURA 125MM E ALTURA 50MM, INCLUSIVE EMENDA E FIXAÇÃO - FORNECIMENTO E INSTALAÇÃO. AF_04/2023</v>
          </cell>
          <cell r="C3108" t="str">
            <v>M</v>
          </cell>
          <cell r="D3108">
            <v>105.87</v>
          </cell>
          <cell r="E3108" t="str">
            <v>Eletrocalhas</v>
          </cell>
          <cell r="F3108" t="str">
            <v>SINAPI Jun/26</v>
          </cell>
        </row>
        <row r="3109">
          <cell r="A3109">
            <v>97240</v>
          </cell>
          <cell r="B3109" t="str">
            <v>ELETROCALHA LISA OU PERFURADA EM AÇO GALVANIZADO, LARGURA 150MM E ALTURA 50MM, INCLUSIVE EMENDA E FIXAÇÃO - FORNECIMENTO E INSTALAÇÃO. AF_04/2023</v>
          </cell>
          <cell r="C3109" t="str">
            <v>M</v>
          </cell>
          <cell r="D3109">
            <v>109.33</v>
          </cell>
          <cell r="E3109" t="str">
            <v>Eletrocalhas</v>
          </cell>
          <cell r="F3109" t="str">
            <v>SINAPI Jun/26</v>
          </cell>
        </row>
        <row r="3110">
          <cell r="A3110">
            <v>97241</v>
          </cell>
          <cell r="B3110" t="str">
            <v>ELETROCALHA LISA OU PERFURADA EM AÇO GALVANIZADO, LARGURA 200MM E ALTURA 50MM, INCLUSIVE EMENDA E FIXAÇÃO - FORNECIMENTO E INSTALAÇÃO. AF_04/2023</v>
          </cell>
          <cell r="C3110" t="str">
            <v>M</v>
          </cell>
          <cell r="D3110">
            <v>117.13</v>
          </cell>
          <cell r="E3110" t="str">
            <v>Eletrocalhas</v>
          </cell>
          <cell r="F3110" t="str">
            <v>SINAPI Jun/26</v>
          </cell>
        </row>
        <row r="3111">
          <cell r="A3111">
            <v>97242</v>
          </cell>
          <cell r="B3111" t="str">
            <v>ELETROCALHA LISA OU PERFURADA EM AÇO GALVANIZADO, LARGURA 250MM E ALTURA 50MM, INCLUSIVE EMENDA E FIXAÇÃO - FORNECIMENTO E INSTALAÇÃO. AF_04/2023</v>
          </cell>
          <cell r="C3111" t="str">
            <v>M</v>
          </cell>
          <cell r="D3111">
            <v>125.57</v>
          </cell>
          <cell r="E3111" t="str">
            <v>Eletrocalhas</v>
          </cell>
          <cell r="F3111" t="str">
            <v>SINAPI Jun/26</v>
          </cell>
        </row>
        <row r="3112">
          <cell r="A3112">
            <v>97243</v>
          </cell>
          <cell r="B3112" t="str">
            <v>ELETROCALHA LISA OU PERFURADA EM AÇO GALVANIZADO, LARGURA 300MM E ALTURA 50MM, INCLUSIVE EMENDA E FIXAÇÃO - FORNECIMENTO E INSTALAÇÃO. AF_04/2023</v>
          </cell>
          <cell r="C3112" t="str">
            <v>M</v>
          </cell>
          <cell r="D3112">
            <v>150.61000000000001</v>
          </cell>
          <cell r="E3112" t="str">
            <v>Eletrocalhas</v>
          </cell>
          <cell r="F3112" t="str">
            <v>SINAPI Jun/26</v>
          </cell>
        </row>
        <row r="3113">
          <cell r="A3113">
            <v>97244</v>
          </cell>
          <cell r="B3113" t="str">
            <v>ELETROCALHA LISA OU PERFURADA EM AÇO GALVANIZADO, LARGURA 400MM E ALTURA 50MM, INCLUSIVE EMENDA E FIXAÇÃO - FORNECIMENTO E INSTALAÇÃO. AF_04/2023</v>
          </cell>
          <cell r="C3113" t="str">
            <v>M</v>
          </cell>
          <cell r="D3113">
            <v>170.97</v>
          </cell>
          <cell r="E3113" t="str">
            <v>Eletrocalhas</v>
          </cell>
          <cell r="F3113" t="str">
            <v>SINAPI Jun/26</v>
          </cell>
        </row>
        <row r="3114">
          <cell r="A3114">
            <v>97245</v>
          </cell>
          <cell r="B3114" t="str">
            <v>ELETROCALHA LISA OU PERFURADA EM AÇO GALVANIZADO, LARGURA 500MM E ALTURA 50MM, INCLUSIVE EMENDA E FIXAÇÃO - FORNECIMENTO E INSTALAÇÃO. AF_04/2023</v>
          </cell>
          <cell r="C3114" t="str">
            <v>M</v>
          </cell>
          <cell r="D3114">
            <v>204.97</v>
          </cell>
          <cell r="E3114" t="str">
            <v>Eletrocalhas</v>
          </cell>
          <cell r="F3114" t="str">
            <v>SINAPI Jun/26</v>
          </cell>
        </row>
        <row r="3115">
          <cell r="A3115">
            <v>97236</v>
          </cell>
          <cell r="B3115" t="str">
            <v>ELETROCALHA LISA OU PERFURADA EM AÇO GALVANIZADO, LARGURA 50MM E ALTURA 50MM, INCLUSIVE EMENDA E FIXAÇÃO - FORNECIMENTO E INSTALAÇÃO. AF_04/2023</v>
          </cell>
          <cell r="C3115" t="str">
            <v>M</v>
          </cell>
          <cell r="D3115">
            <v>92.93</v>
          </cell>
          <cell r="E3115" t="str">
            <v>Eletrocalhas</v>
          </cell>
          <cell r="F3115" t="str">
            <v>SINAPI Jun/26</v>
          </cell>
        </row>
        <row r="3116">
          <cell r="A3116">
            <v>97246</v>
          </cell>
          <cell r="B3116" t="str">
            <v>ELETROCALHA LISA OU PERFURADA EM AÇO GALVANIZADO, LARGURA 600MM E ALTURA 50MM, INCLUSIVE EMENDA E FIXAÇÃO - FORNECIMENTO E INSTALAÇÃO. AF_04/2023</v>
          </cell>
          <cell r="C3116" t="str">
            <v>M</v>
          </cell>
          <cell r="D3116">
            <v>226.8</v>
          </cell>
          <cell r="E3116" t="str">
            <v>Eletrocalhas</v>
          </cell>
          <cell r="F3116" t="str">
            <v>SINAPI Jun/26</v>
          </cell>
        </row>
        <row r="3117">
          <cell r="A3117">
            <v>97247</v>
          </cell>
          <cell r="B3117" t="str">
            <v>ELETROCALHA LISA OU PERFURADA EM AÇO GALVANIZADO, LARGURA 700MM E ALTURA 50MM, INCLUSIVE EMENDA E FIXAÇÃO - FORNECIMENTO E INSTALAÇÃO. AF_04/2023</v>
          </cell>
          <cell r="C3117" t="str">
            <v>M</v>
          </cell>
          <cell r="D3117">
            <v>268.05</v>
          </cell>
          <cell r="E3117" t="str">
            <v>Eletrocalhas</v>
          </cell>
          <cell r="F3117" t="str">
            <v>SINAPI Jun/26</v>
          </cell>
        </row>
        <row r="3118">
          <cell r="A3118">
            <v>97237</v>
          </cell>
          <cell r="B3118" t="str">
            <v>ELETROCALHA LISA OU PERFURADA EM AÇO GALVANIZADO, LARGURA 75MM E ALTURA 50MM, INCLUSIVE EMENDA E FIXAÇÃO - FORNECIMENTO E INSTALAÇÃO. AF_04/2023</v>
          </cell>
          <cell r="C3118" t="str">
            <v>M</v>
          </cell>
          <cell r="D3118">
            <v>96.96</v>
          </cell>
          <cell r="E3118" t="str">
            <v>Eletrocalhas</v>
          </cell>
          <cell r="F3118" t="str">
            <v>SINAPI Jun/26</v>
          </cell>
        </row>
        <row r="3119">
          <cell r="A3119">
            <v>97248</v>
          </cell>
          <cell r="B3119" t="str">
            <v>ELETROCALHA LISA OU PERFURADA EM AÇO GALVANIZADO, LARGURA 800MM E ALTURA 50MM, INCLUSIVE EMENDA E FIXAÇÃO - FORNECIMENTO E INSTALAÇÃO. AF_04/2023</v>
          </cell>
          <cell r="C3119" t="str">
            <v>M</v>
          </cell>
          <cell r="D3119">
            <v>299.44</v>
          </cell>
          <cell r="E3119" t="str">
            <v>Eletrocalhas</v>
          </cell>
          <cell r="F3119" t="str">
            <v>SINAPI Jun/26</v>
          </cell>
        </row>
        <row r="3120">
          <cell r="A3120">
            <v>97251</v>
          </cell>
          <cell r="B3120" t="str">
            <v>EMENDA PARA ELETROCALHA, LISA OU PERFURADA EM AÇO GALVANIZADO, LARGURA 100MM E ALTURA 50MM - FORNECIMENTO E INSTALAÇÃO. AF_04/2023</v>
          </cell>
          <cell r="C3120" t="str">
            <v>UN</v>
          </cell>
          <cell r="D3120">
            <v>39.090000000000003</v>
          </cell>
          <cell r="E3120" t="str">
            <v>Eletrocalhas</v>
          </cell>
          <cell r="F3120" t="str">
            <v>SINAPI Jun/26</v>
          </cell>
        </row>
        <row r="3121">
          <cell r="A3121">
            <v>97254</v>
          </cell>
          <cell r="B3121" t="str">
            <v>EMENDA PARA ELETROCALHA, LISA OU PERFURADA EM AÇO GALVANIZADO, LARGURA 125MM E ALTURA 50MM - FORNECIMENTO E INSTALAÇÃO. AF_04/2023</v>
          </cell>
          <cell r="C3121" t="str">
            <v>UN</v>
          </cell>
          <cell r="D3121">
            <v>42.63</v>
          </cell>
          <cell r="E3121" t="str">
            <v>Eletrocalhas</v>
          </cell>
          <cell r="F3121" t="str">
            <v>SINAPI Jun/26</v>
          </cell>
        </row>
        <row r="3122">
          <cell r="A3122">
            <v>97255</v>
          </cell>
          <cell r="B3122" t="str">
            <v>EMENDA PARA ELETROCALHA, LISA OU PERFURADA EM AÇO GALVANIZADO, LARGURA 150MM E ALTURA 50MM - FORNECIMENTO E INSTALAÇÃO. AF_04/2023</v>
          </cell>
          <cell r="C3122" t="str">
            <v>UN</v>
          </cell>
          <cell r="D3122">
            <v>45.36</v>
          </cell>
          <cell r="E3122" t="str">
            <v>Eletrocalhas</v>
          </cell>
          <cell r="F3122" t="str">
            <v>SINAPI Jun/26</v>
          </cell>
        </row>
        <row r="3123">
          <cell r="A3123">
            <v>97249</v>
          </cell>
          <cell r="B3123" t="str">
            <v>EMENDA PARA ELETROCALHA, LISA OU PERFURADA EM AÇO GALVANIZADO, LARGURA 50MM E ALTURA 50MM - FORNECIMENTO E INSTALAÇÃO. AF_04/2023</v>
          </cell>
          <cell r="C3123" t="str">
            <v>UN</v>
          </cell>
          <cell r="D3123">
            <v>33.31</v>
          </cell>
          <cell r="E3123" t="str">
            <v>Eletrocalhas</v>
          </cell>
          <cell r="F3123" t="str">
            <v>SINAPI Jun/26</v>
          </cell>
        </row>
        <row r="3124">
          <cell r="A3124">
            <v>97250</v>
          </cell>
          <cell r="B3124" t="str">
            <v>EMENDA PARA ELETROCALHA, LISA OU PERFURADA EM AÇO GALVANIZADO, LARGURA 75MM E ALTURA 50MM - FORNECIMENTO E INSTALAÇÃO. AF_04/2023</v>
          </cell>
          <cell r="C3124" t="str">
            <v>UN</v>
          </cell>
          <cell r="D3124">
            <v>36.25</v>
          </cell>
          <cell r="E3124" t="str">
            <v>Eletrocalhas</v>
          </cell>
          <cell r="F3124" t="str">
            <v>SINAPI Jun/26</v>
          </cell>
        </row>
        <row r="3125">
          <cell r="A3125">
            <v>97258</v>
          </cell>
          <cell r="B3125" t="str">
            <v>EMENDA PARA ELETROCALHA, LISA OU PERFURADA EM AÇO GALVANIZADO, LARGURA DE 200MM E ALTURA DE 50MM - FORNECIMENTO E INSTALAÇÃO. AF_04/2023</v>
          </cell>
          <cell r="C3125" t="str">
            <v>UN</v>
          </cell>
          <cell r="D3125">
            <v>51.05</v>
          </cell>
          <cell r="E3125" t="str">
            <v>Eletrocalhas</v>
          </cell>
          <cell r="F3125" t="str">
            <v>SINAPI Jun/26</v>
          </cell>
        </row>
        <row r="3126">
          <cell r="A3126">
            <v>97259</v>
          </cell>
          <cell r="B3126" t="str">
            <v>EMENDA PARA ELETROCALHA, LISA OU PERFURADA EM AÇO GALVANIZADO, LARGURA DE 250MM E ALTURA DE 50MM - FORNECIMENTO E INSTALAÇÃO. AF_04/2023</v>
          </cell>
          <cell r="C3126" t="str">
            <v>UN</v>
          </cell>
          <cell r="D3126">
            <v>57.61</v>
          </cell>
          <cell r="E3126" t="str">
            <v>Eletrocalhas</v>
          </cell>
          <cell r="F3126" t="str">
            <v>SINAPI Jun/26</v>
          </cell>
        </row>
        <row r="3127">
          <cell r="A3127">
            <v>97262</v>
          </cell>
          <cell r="B3127" t="str">
            <v>EMENDA PARA ELETROCALHA, LISA OU PERFURADA EM AÇO GALVANIZADO, LARGURA DE 300MM E ALTURA DE 50MM - FORNECIMENTO E INSTALAÇÃO. AF_04/2023</v>
          </cell>
          <cell r="C3127" t="str">
            <v>UN</v>
          </cell>
          <cell r="D3127">
            <v>66.92</v>
          </cell>
          <cell r="E3127" t="str">
            <v>Eletrocalhas</v>
          </cell>
          <cell r="F3127" t="str">
            <v>SINAPI Jun/26</v>
          </cell>
        </row>
        <row r="3128">
          <cell r="A3128">
            <v>97263</v>
          </cell>
          <cell r="B3128" t="str">
            <v>EMENDA PARA ELETROCALHA, LISA OU PERFURADA EM AÇO GALVANIZADO, LARGURA DE 400MM E ALTURA DE 50MM - FORNECIMENTO E INSTALAÇÃO. AF_04/2023</v>
          </cell>
          <cell r="C3128" t="str">
            <v>UN</v>
          </cell>
          <cell r="D3128">
            <v>79.39</v>
          </cell>
          <cell r="E3128" t="str">
            <v>Eletrocalhas</v>
          </cell>
          <cell r="F3128" t="str">
            <v>SINAPI Jun/26</v>
          </cell>
        </row>
        <row r="3129">
          <cell r="A3129">
            <v>97266</v>
          </cell>
          <cell r="B3129" t="str">
            <v>EMENDA PARA ELETROCALHA, LISA OU PERFURADA EM AÇO GALVANIZADO, LARGURA DE 500MM E ALTURA DE 50MM - FORNECIMENTO E INSTALAÇÃO. AF_04/2023</v>
          </cell>
          <cell r="C3129" t="str">
            <v>UN</v>
          </cell>
          <cell r="D3129">
            <v>95.52</v>
          </cell>
          <cell r="E3129" t="str">
            <v>Eletrocalhas</v>
          </cell>
          <cell r="F3129" t="str">
            <v>SINAPI Jun/26</v>
          </cell>
        </row>
        <row r="3130">
          <cell r="A3130">
            <v>97267</v>
          </cell>
          <cell r="B3130" t="str">
            <v>EMENDA PARA ELETROCALHA, LISA OU PERFURADA EM AÇO GALVANIZADO, LARGURA DE 600MM E ALTURA DE 50MM - FORNECIMENTO E INSTALAÇÃO. AF_04/2023</v>
          </cell>
          <cell r="C3130" t="str">
            <v>UN</v>
          </cell>
          <cell r="D3130">
            <v>108.94</v>
          </cell>
          <cell r="E3130" t="str">
            <v>Eletrocalhas</v>
          </cell>
          <cell r="F3130" t="str">
            <v>SINAPI Jun/26</v>
          </cell>
        </row>
        <row r="3131">
          <cell r="A3131">
            <v>97270</v>
          </cell>
          <cell r="B3131" t="str">
            <v>EMENDA PARA ELETROCALHA, LISA OU PERFURADA EM AÇO GALVANIZADO, LARGURA DE 700MM E ALTURA DE 50MM - FORNECIMENTO E INSTALAÇÃO. AF_04/2023</v>
          </cell>
          <cell r="C3131" t="str">
            <v>UN</v>
          </cell>
          <cell r="D3131">
            <v>123.93</v>
          </cell>
          <cell r="E3131" t="str">
            <v>Eletrocalhas</v>
          </cell>
          <cell r="F3131" t="str">
            <v>SINAPI Jun/26</v>
          </cell>
        </row>
        <row r="3132">
          <cell r="A3132">
            <v>97271</v>
          </cell>
          <cell r="B3132" t="str">
            <v>EMENDA PARA ELETROCALHA, LISA OU PERFURADA EM AÇO GALVANIZADO, LARGURA DE 800MM E ALTURA DE 50MM - FORNECIMENTO E INSTALAÇÃO. AF_04/2023</v>
          </cell>
          <cell r="C3132" t="str">
            <v>UN</v>
          </cell>
          <cell r="D3132">
            <v>136.74</v>
          </cell>
          <cell r="E3132" t="str">
            <v>Eletrocalhas</v>
          </cell>
          <cell r="F3132" t="str">
            <v>SINAPI Jun/26</v>
          </cell>
        </row>
        <row r="3133">
          <cell r="A3133">
            <v>97252</v>
          </cell>
          <cell r="B3133" t="str">
            <v>REDUÇÃO PARA ELETROCALHA, LISA OU PERFURADA EM AÇO GALVANIZADO, 100X75MM E ALTURA 50MM - FORNECIMENTO E INSTALAÇÃO. AF_04/2023</v>
          </cell>
          <cell r="C3133" t="str">
            <v>UN</v>
          </cell>
          <cell r="D3133">
            <v>44.31</v>
          </cell>
          <cell r="E3133" t="str">
            <v>Eletrocalhas</v>
          </cell>
          <cell r="F3133" t="str">
            <v>SINAPI Jun/26</v>
          </cell>
        </row>
        <row r="3134">
          <cell r="A3134">
            <v>97257</v>
          </cell>
          <cell r="B3134" t="str">
            <v>REDUÇÃO PARA ELETROCALHA, LISA OU PERFURADA EM AÇO GALVANIZADO, 125X100MM E ALTURA DE 50MM - FORNECIMENTO E INSTALAÇÃO. AF_04/2023</v>
          </cell>
          <cell r="C3134" t="str">
            <v>UN</v>
          </cell>
          <cell r="D3134">
            <v>48.62</v>
          </cell>
          <cell r="E3134" t="str">
            <v>Eletrocalhas</v>
          </cell>
          <cell r="F3134" t="str">
            <v>SINAPI Jun/26</v>
          </cell>
        </row>
        <row r="3135">
          <cell r="A3135">
            <v>97256</v>
          </cell>
          <cell r="B3135" t="str">
            <v>REDUÇÃO PARA ELETROCALHA, LISA OU PERFURADA EM AÇO GALVANIZADO, 150X125MM E ALTURA DE 50MM - FORNECIMENTO E INSTALAÇÃO. AF_04/2023</v>
          </cell>
          <cell r="C3135" t="str">
            <v>UN</v>
          </cell>
          <cell r="D3135">
            <v>52.64</v>
          </cell>
          <cell r="E3135" t="str">
            <v>Eletrocalhas</v>
          </cell>
          <cell r="F3135" t="str">
            <v>SINAPI Jun/26</v>
          </cell>
        </row>
        <row r="3136">
          <cell r="A3136">
            <v>97253</v>
          </cell>
          <cell r="B3136" t="str">
            <v>REDUÇÃO PARA ELETROCALHA, LISA OU PERFURADA EM AÇO GALVANIZADO, 75X50MM E ALTURA 50MM - FORNECIMENTO E INSTALAÇÃO. AF_04/2023</v>
          </cell>
          <cell r="C3136" t="str">
            <v>UN</v>
          </cell>
          <cell r="D3136">
            <v>40.479999999999997</v>
          </cell>
          <cell r="E3136" t="str">
            <v>Eletrocalhas</v>
          </cell>
          <cell r="F3136" t="str">
            <v>SINAPI Jun/26</v>
          </cell>
        </row>
        <row r="3137">
          <cell r="A3137">
            <v>97261</v>
          </cell>
          <cell r="B3137" t="str">
            <v>REDUÇÃO PARA ELETROCALHA, LISA OU PERFURADA EM AÇO GALVANIZADO, LARGURA DE 200X150MM E ALTURA DE 50MM - FORNECIMENTO E INSTALAÇÃO. AF_04/2023</v>
          </cell>
          <cell r="C3137" t="str">
            <v>UN</v>
          </cell>
          <cell r="D3137">
            <v>58.96</v>
          </cell>
          <cell r="E3137" t="str">
            <v>Eletrocalhas</v>
          </cell>
          <cell r="F3137" t="str">
            <v>SINAPI Jun/26</v>
          </cell>
        </row>
        <row r="3138">
          <cell r="A3138">
            <v>97260</v>
          </cell>
          <cell r="B3138" t="str">
            <v>REDUÇÃO PARA ELETROCALHA, LISA OU PERFURADA EM AÇO GALVANIZADO, LARGURA DE 250X200MM E ALTURA DE 50MM - FORNECIMENTO E INSTALAÇÃO. AF_04/2023</v>
          </cell>
          <cell r="C3138" t="str">
            <v>UN</v>
          </cell>
          <cell r="D3138">
            <v>66.59</v>
          </cell>
          <cell r="E3138" t="str">
            <v>Eletrocalhas</v>
          </cell>
          <cell r="F3138" t="str">
            <v>SINAPI Jun/26</v>
          </cell>
        </row>
        <row r="3139">
          <cell r="A3139">
            <v>97265</v>
          </cell>
          <cell r="B3139" t="str">
            <v>REDUÇÃO PARA ELETROCALHA, LISA OU PERFURADA EM AÇO GALVANIZADO, LARGURA DE 300X250MM E ALTURA DE 50MM - FORNECIMENTO E INSTALAÇÃO. AF_04/2023</v>
          </cell>
          <cell r="C3139" t="str">
            <v>UN</v>
          </cell>
          <cell r="D3139">
            <v>83.74</v>
          </cell>
          <cell r="E3139" t="str">
            <v>Eletrocalhas</v>
          </cell>
          <cell r="F3139" t="str">
            <v>SINAPI Jun/26</v>
          </cell>
        </row>
        <row r="3140">
          <cell r="A3140">
            <v>97264</v>
          </cell>
          <cell r="B3140" t="str">
            <v>REDUÇÃO PARA ELETROCALHA, LISA OU PERFURADA EM AÇO GALVANIZADO, LARGURA DE 400X300MM E ALTURA DE 50MM - FORNECIMENTO E INSTALAÇÃO. AF_04/2023</v>
          </cell>
          <cell r="C3140" t="str">
            <v>UN</v>
          </cell>
          <cell r="D3140">
            <v>102.05</v>
          </cell>
          <cell r="E3140" t="str">
            <v>Eletrocalhas</v>
          </cell>
          <cell r="F3140" t="str">
            <v>SINAPI Jun/26</v>
          </cell>
        </row>
        <row r="3141">
          <cell r="A3141">
            <v>97269</v>
          </cell>
          <cell r="B3141" t="str">
            <v>REDUÇÃO PARA ELETROCALHA, LISA OU PERFURADA EM AÇO GALVANIZADO, LARGURA DE 500X400MM E ALTURA DE 50MM - FORNECIMENTO E INSTALAÇÃO. AF_04/2023</v>
          </cell>
          <cell r="C3141" t="str">
            <v>UN</v>
          </cell>
          <cell r="D3141">
            <v>122.31</v>
          </cell>
          <cell r="E3141" t="str">
            <v>Eletrocalhas</v>
          </cell>
          <cell r="F3141" t="str">
            <v>SINAPI Jun/26</v>
          </cell>
        </row>
        <row r="3142">
          <cell r="A3142">
            <v>97268</v>
          </cell>
          <cell r="B3142" t="str">
            <v>REDUÇÃO PARA ELETROCALHA, LISA OU PERFURADA EM AÇO GALVANIZADO, LARGURA DE 600X500MM E ALTURA DE 50MM - FORNECIMENTO E INSTALAÇÃO. AF_04/2023</v>
          </cell>
          <cell r="C3142" t="str">
            <v>UN</v>
          </cell>
          <cell r="D3142">
            <v>141.19</v>
          </cell>
          <cell r="E3142" t="str">
            <v>Eletrocalhas</v>
          </cell>
          <cell r="F3142" t="str">
            <v>SINAPI Jun/26</v>
          </cell>
        </row>
        <row r="3143">
          <cell r="A3143">
            <v>97273</v>
          </cell>
          <cell r="B3143" t="str">
            <v>REDUÇÃO PARA ELETROCALHA, LISA OU PERFURADA EM AÇO GALVANIZADO, LARGURA DE 700X600MM E ALTURA DE 50MM - FORNECIMENTO E INSTALAÇÃO. AF_04/2023</v>
          </cell>
          <cell r="C3143" t="str">
            <v>UN</v>
          </cell>
          <cell r="D3143">
            <v>176.46</v>
          </cell>
          <cell r="E3143" t="str">
            <v>Eletrocalhas</v>
          </cell>
          <cell r="F3143" t="str">
            <v>SINAPI Jun/26</v>
          </cell>
        </row>
        <row r="3144">
          <cell r="A3144">
            <v>97272</v>
          </cell>
          <cell r="B3144" t="str">
            <v>REDUÇÃO PARA ELETROCALHA, LISA OU PERFURADA EM AÇO GALVANIZADO, LARGURA DE 800X700MM E ALTURA DE 50MM - FORNECIMENTO E INSTALAÇÃO. AF_04/2023</v>
          </cell>
          <cell r="C3144" t="str">
            <v>UN</v>
          </cell>
          <cell r="D3144">
            <v>206.79</v>
          </cell>
          <cell r="E3144" t="str">
            <v>Eletrocalhas</v>
          </cell>
          <cell r="F3144" t="str">
            <v>SINAPI Jun/26</v>
          </cell>
        </row>
        <row r="3145">
          <cell r="A3145">
            <v>97315</v>
          </cell>
          <cell r="B3145" t="str">
            <v>TÊ HORIZONTAL 90º, PARA ELETROCALHA, LISA OU PERFURADA EM AÇO GALVANIZADO, LARGURA DE 100MM E ALTURA DE 50MM - FORNECIMENTO E INSTALAÇÃO. AF_04/2023</v>
          </cell>
          <cell r="C3145" t="str">
            <v>UN</v>
          </cell>
          <cell r="D3145">
            <v>86.38</v>
          </cell>
          <cell r="E3145" t="str">
            <v>Eletrocalhas</v>
          </cell>
          <cell r="F3145" t="str">
            <v>SINAPI Jun/26</v>
          </cell>
        </row>
        <row r="3146">
          <cell r="A3146">
            <v>97316</v>
          </cell>
          <cell r="B3146" t="str">
            <v>TÊ HORIZONTAL 90º, PARA ELETROCALHA, LISA OU PERFURADA EM AÇO GALVANIZADO, LARGURA DE 125MM E ALTURA DE 50MM - FORNECIMENTO E INSTALAÇÃO. AF_04/2023</v>
          </cell>
          <cell r="C3146" t="str">
            <v>UN</v>
          </cell>
          <cell r="D3146">
            <v>93.25</v>
          </cell>
          <cell r="E3146" t="str">
            <v>Eletrocalhas</v>
          </cell>
          <cell r="F3146" t="str">
            <v>SINAPI Jun/26</v>
          </cell>
        </row>
        <row r="3147">
          <cell r="A3147">
            <v>97317</v>
          </cell>
          <cell r="B3147" t="str">
            <v>TÊ HORIZONTAL 90º, PARA ELETROCALHA, LISA OU PERFURADA EM AÇO GALVANIZADO, LARGURA DE 150MM E ALTURA DE 50MM - FORNECIMENTO E INSTALAÇÃO. AF_04/2023</v>
          </cell>
          <cell r="C3147" t="str">
            <v>UN</v>
          </cell>
          <cell r="D3147">
            <v>103.43</v>
          </cell>
          <cell r="E3147" t="str">
            <v>Eletrocalhas</v>
          </cell>
          <cell r="F3147" t="str">
            <v>SINAPI Jun/26</v>
          </cell>
        </row>
        <row r="3148">
          <cell r="A3148">
            <v>97318</v>
          </cell>
          <cell r="B3148" t="str">
            <v>TÊ HORIZONTAL 90º, PARA ELETROCALHA, LISA OU PERFURADA EM AÇO GALVANIZADO, LARGURA DE 200MM E ALTURA DE 50MM - FORNECIMENTO E INSTALAÇÃO. AF_04/2023</v>
          </cell>
          <cell r="C3148" t="str">
            <v>UN</v>
          </cell>
          <cell r="D3148">
            <v>120.77</v>
          </cell>
          <cell r="E3148" t="str">
            <v>Eletrocalhas</v>
          </cell>
          <cell r="F3148" t="str">
            <v>SINAPI Jun/26</v>
          </cell>
        </row>
        <row r="3149">
          <cell r="A3149">
            <v>97319</v>
          </cell>
          <cell r="B3149" t="str">
            <v>TÊ HORIZONTAL 90º, PARA ELETROCALHA, LISA OU PERFURADA EM AÇO GALVANIZADO, LARGURA DE 250MM E ALTURA DE 50MM - FORNECIMENTO E INSTALAÇÃO. AF_04/2023</v>
          </cell>
          <cell r="C3149" t="str">
            <v>UN</v>
          </cell>
          <cell r="D3149">
            <v>136.38</v>
          </cell>
          <cell r="E3149" t="str">
            <v>Eletrocalhas</v>
          </cell>
          <cell r="F3149" t="str">
            <v>SINAPI Jun/26</v>
          </cell>
        </row>
        <row r="3150">
          <cell r="A3150">
            <v>97320</v>
          </cell>
          <cell r="B3150" t="str">
            <v>TÊ HORIZONTAL 90º, PARA ELETROCALHA, LISA OU PERFURADA EM AÇO GALVANIZADO, LARGURA DE 300MM E ALTURA DE 50MM - FORNECIMENTO E INSTALAÇÃO. AF_04/2023</v>
          </cell>
          <cell r="C3150" t="str">
            <v>UN</v>
          </cell>
          <cell r="D3150">
            <v>163</v>
          </cell>
          <cell r="E3150" t="str">
            <v>Eletrocalhas</v>
          </cell>
          <cell r="F3150" t="str">
            <v>SINAPI Jun/26</v>
          </cell>
        </row>
        <row r="3151">
          <cell r="A3151">
            <v>97321</v>
          </cell>
          <cell r="B3151" t="str">
            <v>TÊ HORIZONTAL 90º, PARA ELETROCALHA, LISA OU PERFURADA EM AÇO GALVANIZADO, LARGURA DE 400MM E ALTURA DE 50MM - FORNECIMENTO E INSTALAÇÃO. AF_04/2023</v>
          </cell>
          <cell r="C3151" t="str">
            <v>UN</v>
          </cell>
          <cell r="D3151">
            <v>205.43</v>
          </cell>
          <cell r="E3151" t="str">
            <v>Eletrocalhas</v>
          </cell>
          <cell r="F3151" t="str">
            <v>SINAPI Jun/26</v>
          </cell>
        </row>
        <row r="3152">
          <cell r="A3152">
            <v>97322</v>
          </cell>
          <cell r="B3152" t="str">
            <v>TÊ HORIZONTAL 90º, PARA ELETROCALHA, LISA OU PERFURADA EM AÇO GALVANIZADO, LARGURA DE 500MM E ALTURA DE 50MM - FORNECIMENTO E INSTALAÇÃO. AF_04/2023</v>
          </cell>
          <cell r="C3152" t="str">
            <v>UN</v>
          </cell>
          <cell r="D3152">
            <v>290.55</v>
          </cell>
          <cell r="E3152" t="str">
            <v>Eletrocalhas</v>
          </cell>
          <cell r="F3152" t="str">
            <v>SINAPI Jun/26</v>
          </cell>
        </row>
        <row r="3153">
          <cell r="A3153">
            <v>97313</v>
          </cell>
          <cell r="B3153" t="str">
            <v>TÊ HORIZONTAL 90º, PARA ELETROCALHA, LISA OU PERFURADA EM AÇO GALVANIZADO, LARGURA DE 50MM E ALTURA DE 50MM - FORNECIMENTO E INSTALAÇÃO. AF_04/2023</v>
          </cell>
          <cell r="C3153" t="str">
            <v>UN</v>
          </cell>
          <cell r="D3153">
            <v>69.59</v>
          </cell>
          <cell r="E3153" t="str">
            <v>Eletrocalhas</v>
          </cell>
          <cell r="F3153" t="str">
            <v>SINAPI Jun/26</v>
          </cell>
        </row>
        <row r="3154">
          <cell r="A3154">
            <v>97323</v>
          </cell>
          <cell r="B3154" t="str">
            <v>TÊ HORIZONTAL 90º, PARA ELETROCALHA, LISA OU PERFURADA EM AÇO GALVANIZADO, LARGURA DE 600MM E ALTURA DE 50MM - FORNECIMENTO E INSTALAÇÃO. AF_04/2023</v>
          </cell>
          <cell r="C3154" t="str">
            <v>UN</v>
          </cell>
          <cell r="D3154">
            <v>350.18</v>
          </cell>
          <cell r="E3154" t="str">
            <v>Eletrocalhas</v>
          </cell>
          <cell r="F3154" t="str">
            <v>SINAPI Jun/26</v>
          </cell>
        </row>
        <row r="3155">
          <cell r="A3155">
            <v>97324</v>
          </cell>
          <cell r="B3155" t="str">
            <v>TÊ HORIZONTAL 90º, PARA ELETROCALHA, LISA OU PERFURADA EM AÇO GALVANIZADO, LARGURA DE 700MM E ALTURA DE 50MM - FORNECIMENTO E INSTALAÇÃO. AF_04/2023</v>
          </cell>
          <cell r="C3155" t="str">
            <v>UN</v>
          </cell>
          <cell r="D3155">
            <v>428.65</v>
          </cell>
          <cell r="E3155" t="str">
            <v>Eletrocalhas</v>
          </cell>
          <cell r="F3155" t="str">
            <v>SINAPI Jun/26</v>
          </cell>
        </row>
        <row r="3156">
          <cell r="A3156">
            <v>97314</v>
          </cell>
          <cell r="B3156" t="str">
            <v>TÊ HORIZONTAL 90º, PARA ELETROCALHA, LISA OU PERFURADA EM AÇO GALVANIZADO, LARGURA DE 75MM E ALTURA DE 50MM - FORNECIMENTO E INSTALAÇÃO. AF_04/2023</v>
          </cell>
          <cell r="C3156" t="str">
            <v>UN</v>
          </cell>
          <cell r="D3156">
            <v>78.569999999999993</v>
          </cell>
          <cell r="E3156" t="str">
            <v>Eletrocalhas</v>
          </cell>
          <cell r="F3156" t="str">
            <v>SINAPI Jun/26</v>
          </cell>
        </row>
        <row r="3157">
          <cell r="A3157">
            <v>97325</v>
          </cell>
          <cell r="B3157" t="str">
            <v>TÊ HORIZONTAL 90º, PARA ELETROCALHA, LISA OU PERFURADA EM AÇO GALVANIZADO, LARGURA DE 800MM E ALTURA DE 50MM - FORNECIMENTO E INSTALAÇÃO. AF_04/2023</v>
          </cell>
          <cell r="C3157" t="str">
            <v>UN</v>
          </cell>
          <cell r="D3157">
            <v>514.78</v>
          </cell>
          <cell r="E3157" t="str">
            <v>Eletrocalhas</v>
          </cell>
          <cell r="F3157" t="str">
            <v>SINAPI Jun/26</v>
          </cell>
        </row>
        <row r="3158">
          <cell r="A3158">
            <v>103518</v>
          </cell>
          <cell r="B3158" t="str">
            <v>AQUECEDOR SOLAR COMPACTO, KIT PARA 1 COLETOR SOLAR A VÁCUO COM SUPORTE, RESERVATÓRIO, FIXAÇÕES E TUBOS - FORNECIMENTO E INSTALAÇÃO. AF_01/2026</v>
          </cell>
          <cell r="C3158" t="str">
            <v>UN</v>
          </cell>
          <cell r="D3158">
            <v>0</v>
          </cell>
          <cell r="E3158" t="str">
            <v>Energia Solar para Edificações</v>
          </cell>
          <cell r="F3158" t="str">
            <v>SINAPI Jun/26</v>
          </cell>
        </row>
        <row r="3159">
          <cell r="A3159">
            <v>103517</v>
          </cell>
          <cell r="B3159" t="str">
            <v>AQUECEDOR SOLAR COMPACTO, KIT PARA 1 COLETOR SOLAR EM VIDRO TEMPERADO E SERPENTINA EM TUBO DE COBRE SEM SUPORTE, RESERVATÓRIO, FIXAÇÕES E TUBOS - FORNECIMENTO E INSTALAÇÃO. AF_01/2026</v>
          </cell>
          <cell r="C3159" t="str">
            <v>UN</v>
          </cell>
          <cell r="D3159">
            <v>3359.57</v>
          </cell>
          <cell r="E3159" t="str">
            <v>Energia Solar para Edificações</v>
          </cell>
          <cell r="F3159" t="str">
            <v>SINAPI Jun/26</v>
          </cell>
        </row>
        <row r="3160">
          <cell r="A3160">
            <v>103519</v>
          </cell>
          <cell r="B3160" t="str">
            <v>BLOCO CONCRETADO NO LOCAL, 20X20X15CM, PARA BASE DE FIXAÇÃO DA ESTRUTURA SOLAR PARA LAJE DE CONCRETO - FORNECIMENTO E INSTALAÇÃO. AF_01/2026</v>
          </cell>
          <cell r="C3160" t="str">
            <v>UN</v>
          </cell>
          <cell r="D3160">
            <v>12.7</v>
          </cell>
          <cell r="E3160" t="str">
            <v>Energia Solar para Edificações</v>
          </cell>
          <cell r="F3160" t="str">
            <v>SINAPI Jun/26</v>
          </cell>
        </row>
        <row r="3161">
          <cell r="A3161">
            <v>103515</v>
          </cell>
          <cell r="B3161" t="str">
            <v>BOMBA DE CIRCULACAO DE ÁGUA QUENTE, 93 ATÉ 150 W - FORNECIMENTO E INSTALAÇÃO. AF_01/2026</v>
          </cell>
          <cell r="C3161" t="str">
            <v>UN</v>
          </cell>
          <cell r="D3161">
            <v>0</v>
          </cell>
          <cell r="E3161" t="str">
            <v>Energia Solar para Edificações</v>
          </cell>
          <cell r="F3161" t="str">
            <v>SINAPI Jun/26</v>
          </cell>
        </row>
        <row r="3162">
          <cell r="A3162">
            <v>103502</v>
          </cell>
          <cell r="B3162" t="str">
            <v>CABO FOTOVOLTAICO 4 MM² FORNECIMENTO E INSTALAÇÃO. AF_01/2026</v>
          </cell>
          <cell r="C3162" t="str">
            <v>M</v>
          </cell>
          <cell r="D3162">
            <v>0</v>
          </cell>
          <cell r="E3162" t="str">
            <v>Energia Solar para Edificações</v>
          </cell>
          <cell r="F3162" t="str">
            <v>SINAPI Jun/26</v>
          </cell>
        </row>
        <row r="3163">
          <cell r="A3163">
            <v>103503</v>
          </cell>
          <cell r="B3163" t="str">
            <v>CABO FOTOVOLTAICO 6 MM² - FORNECIMENTO E INSTALAÇÃO. AF_01/2026</v>
          </cell>
          <cell r="C3163" t="str">
            <v>M</v>
          </cell>
          <cell r="D3163">
            <v>0</v>
          </cell>
          <cell r="E3163" t="str">
            <v>Energia Solar para Edificações</v>
          </cell>
          <cell r="F3163" t="str">
            <v>SINAPI Jun/26</v>
          </cell>
        </row>
        <row r="3164">
          <cell r="A3164">
            <v>103499</v>
          </cell>
          <cell r="B3164" t="str">
            <v>COLETOR PARA AQUECIMENTO SOLAR A VÁCUO, COM SUPORTE PARA LAJE DE CONCRETO - FORNECIMENTO E INSTALAÇÃO. AF_01/2026</v>
          </cell>
          <cell r="C3164" t="str">
            <v>UN</v>
          </cell>
          <cell r="D3164">
            <v>0</v>
          </cell>
          <cell r="E3164" t="str">
            <v>Energia Solar para Edificações</v>
          </cell>
          <cell r="F3164" t="str">
            <v>SINAPI Jun/26</v>
          </cell>
        </row>
        <row r="3165">
          <cell r="A3165">
            <v>103501</v>
          </cell>
          <cell r="B3165" t="str">
            <v>COLETOR PARA AQUECIMENTO SOLAR A VÁCUO, COM SUPORTE PARA TELHA CERÂMICA - FORNECIMENTO E INSTALAÇÃO. AF_01/2026</v>
          </cell>
          <cell r="C3165" t="str">
            <v>UN</v>
          </cell>
          <cell r="D3165">
            <v>0</v>
          </cell>
          <cell r="E3165" t="str">
            <v>Energia Solar para Edificações</v>
          </cell>
          <cell r="F3165" t="str">
            <v>SINAPI Jun/26</v>
          </cell>
        </row>
        <row r="3166">
          <cell r="A3166">
            <v>103500</v>
          </cell>
          <cell r="B3166" t="str">
            <v>COLETOR PARA AQUECIMENTO SOLAR A VÁCUO, COM SUPORTE PARA TELHA METÁLICA - FORNECIMENTO E INSTALAÇÃO. AF_01/2026</v>
          </cell>
          <cell r="C3166" t="str">
            <v>UN</v>
          </cell>
          <cell r="D3166">
            <v>0</v>
          </cell>
          <cell r="E3166" t="str">
            <v>Energia Solar para Edificações</v>
          </cell>
          <cell r="F3166" t="str">
            <v>SINAPI Jun/26</v>
          </cell>
        </row>
        <row r="3167">
          <cell r="A3167">
            <v>106678</v>
          </cell>
          <cell r="B3167" t="str">
            <v>COLETOR PARA AQUECIMENTO SOLAR DE POLIPROPILENO PARA PISCINA 1,5 M2, COM SUPORTE PARA LAJE DE CONCRETO - FORNECIMENTO E INSTALAÇÃO. AF_01/2026</v>
          </cell>
          <cell r="C3167" t="str">
            <v>UN</v>
          </cell>
          <cell r="D3167">
            <v>0</v>
          </cell>
          <cell r="E3167" t="str">
            <v>Energia Solar para Edificações</v>
          </cell>
          <cell r="F3167" t="str">
            <v>SINAPI Jun/26</v>
          </cell>
        </row>
        <row r="3168">
          <cell r="A3168">
            <v>106680</v>
          </cell>
          <cell r="B3168" t="str">
            <v>COLETOR PARA AQUECIMENTO SOLAR DE POLIPROPILENO PARA PISCINA 1,5 M2, COM SUPORTE PARA TELHA CERÂMICA - FORNECIMENTO E INSTALAÇÃO. AF_01/2026</v>
          </cell>
          <cell r="C3168" t="str">
            <v>UN</v>
          </cell>
          <cell r="D3168">
            <v>0</v>
          </cell>
          <cell r="E3168" t="str">
            <v>Energia Solar para Edificações</v>
          </cell>
          <cell r="F3168" t="str">
            <v>SINAPI Jun/26</v>
          </cell>
        </row>
        <row r="3169">
          <cell r="A3169">
            <v>106679</v>
          </cell>
          <cell r="B3169" t="str">
            <v>COLETOR PARA AQUECIMENTO SOLAR DE POLIPROPILENO PARA PISCINA 1,5 M2, COM SUPORTE PARA TELHA METÁLICA - FORNECIMENTO E INSTALAÇÃO. AF_01/2026</v>
          </cell>
          <cell r="C3169" t="str">
            <v>UN</v>
          </cell>
          <cell r="D3169">
            <v>0</v>
          </cell>
          <cell r="E3169" t="str">
            <v>Energia Solar para Edificações</v>
          </cell>
          <cell r="F3169" t="str">
            <v>SINAPI Jun/26</v>
          </cell>
        </row>
        <row r="3170">
          <cell r="A3170">
            <v>103496</v>
          </cell>
          <cell r="B3170" t="str">
            <v>COLETOR PARA AQUECIMENTO SOLAR, EM VIDRO TEMPERADO E SERPENTINA EM TUBO DE COBRE, COM SUPORTE PARA LAJE DE CONCRETO - FORNECIMENTO E INSTALAÇÃO. AF_01/2026</v>
          </cell>
          <cell r="C3170" t="str">
            <v>UN</v>
          </cell>
          <cell r="D3170">
            <v>0</v>
          </cell>
          <cell r="E3170" t="str">
            <v>Energia Solar para Edificações</v>
          </cell>
          <cell r="F3170" t="str">
            <v>SINAPI Jun/26</v>
          </cell>
        </row>
        <row r="3171">
          <cell r="A3171">
            <v>103498</v>
          </cell>
          <cell r="B3171" t="str">
            <v>COLETOR PARA AQUECIMENTO SOLAR, EM VIDRO TEMPERADO E SERPENTINA EM TUBO DE COBRE, COM SUPORTE PARA TELHA CERÂMICA - FORNECIMENTO E INSTALAÇÃO. AF_01/2026</v>
          </cell>
          <cell r="C3171" t="str">
            <v>UN</v>
          </cell>
          <cell r="D3171">
            <v>0</v>
          </cell>
          <cell r="E3171" t="str">
            <v>Energia Solar para Edificações</v>
          </cell>
          <cell r="F3171" t="str">
            <v>SINAPI Jun/26</v>
          </cell>
        </row>
        <row r="3172">
          <cell r="A3172">
            <v>103497</v>
          </cell>
          <cell r="B3172" t="str">
            <v>COLETOR PARA AQUECIMENTO SOLAR, EM VIDRO TEMPERADO E SERPENTINA EM TUBO DE COBRE, COM SUPORTE PARA TELHA METÁLICA - FORNECIMENTO E INSTALAÇÃO. AF_01/2026</v>
          </cell>
          <cell r="C3172" t="str">
            <v>UN</v>
          </cell>
          <cell r="D3172">
            <v>0</v>
          </cell>
          <cell r="E3172" t="str">
            <v>Energia Solar para Edificações</v>
          </cell>
          <cell r="F3172" t="str">
            <v>SINAPI Jun/26</v>
          </cell>
        </row>
        <row r="3173">
          <cell r="A3173">
            <v>103516</v>
          </cell>
          <cell r="B3173" t="str">
            <v>CONTROLADOR POR DIFERENCIAL DE TEMPERATURA COM 2 SENSORES - FORNECIMENTO E INSTALAÇÃO. AF_01/2026</v>
          </cell>
          <cell r="C3173" t="str">
            <v>UN</v>
          </cell>
          <cell r="D3173">
            <v>0</v>
          </cell>
          <cell r="E3173" t="str">
            <v>Energia Solar para Edificações</v>
          </cell>
          <cell r="F3173" t="str">
            <v>SINAPI Jun/26</v>
          </cell>
        </row>
        <row r="3174">
          <cell r="A3174">
            <v>103506</v>
          </cell>
          <cell r="B3174" t="str">
            <v>INVERSOR SOLAR FOTOVOLTAICO 1 MPPT - FORNECIMENTO E INSTALAÇÃO. AF_01/2026</v>
          </cell>
          <cell r="C3174" t="str">
            <v>UN</v>
          </cell>
          <cell r="D3174">
            <v>0</v>
          </cell>
          <cell r="E3174" t="str">
            <v>Energia Solar para Edificações</v>
          </cell>
          <cell r="F3174" t="str">
            <v>SINAPI Jun/26</v>
          </cell>
        </row>
        <row r="3175">
          <cell r="A3175">
            <v>106681</v>
          </cell>
          <cell r="B3175" t="str">
            <v>INVERSOR SOLAR FOTOVOLTAICO 2 MPPT - FORNECIMENTO E INSTALAÇÃO. AF_01/2026</v>
          </cell>
          <cell r="C3175" t="str">
            <v>UN</v>
          </cell>
          <cell r="D3175">
            <v>0</v>
          </cell>
          <cell r="E3175" t="str">
            <v>Energia Solar para Edificações</v>
          </cell>
          <cell r="F3175" t="str">
            <v>SINAPI Jun/26</v>
          </cell>
        </row>
        <row r="3176">
          <cell r="A3176">
            <v>103507</v>
          </cell>
          <cell r="B3176" t="str">
            <v>MICRO INVERSOR SOLAR FOTOVOLTAICO - FORNECIMENTO E INSTALAÇÃO. AF_01/2026</v>
          </cell>
          <cell r="C3176" t="str">
            <v>UN</v>
          </cell>
          <cell r="D3176">
            <v>0</v>
          </cell>
          <cell r="E3176" t="str">
            <v>Energia Solar para Edificações</v>
          </cell>
          <cell r="F3176" t="str">
            <v>SINAPI Jun/26</v>
          </cell>
        </row>
        <row r="3177">
          <cell r="A3177">
            <v>103493</v>
          </cell>
          <cell r="B3177" t="str">
            <v>PAINEL SOLAR FOTOVOLTAICO, 2 X 1 M, COM SUPORTE PARA LAJE DE CONCRETO - FORNECIMENTO E INSTALAÇÃO. AF_01/2026</v>
          </cell>
          <cell r="C3177" t="str">
            <v>UN</v>
          </cell>
          <cell r="D3177">
            <v>0</v>
          </cell>
          <cell r="E3177" t="str">
            <v>Energia Solar para Edificações</v>
          </cell>
          <cell r="F3177" t="str">
            <v>SINAPI Jun/26</v>
          </cell>
        </row>
        <row r="3178">
          <cell r="A3178">
            <v>103495</v>
          </cell>
          <cell r="B3178" t="str">
            <v>PAINEL SOLAR FOTOVOLTAICO, 2 X 1 M, COM SUPORTE PARA TELHA CERÂMICA - FORNECIMENTO E INSTALAÇÃO. AF_01/2026</v>
          </cell>
          <cell r="C3178" t="str">
            <v>UN</v>
          </cell>
          <cell r="D3178">
            <v>0</v>
          </cell>
          <cell r="E3178" t="str">
            <v>Energia Solar para Edificações</v>
          </cell>
          <cell r="F3178" t="str">
            <v>SINAPI Jun/26</v>
          </cell>
        </row>
        <row r="3179">
          <cell r="A3179">
            <v>103494</v>
          </cell>
          <cell r="B3179" t="str">
            <v>PAINEL SOLAR FOTOVOLTAICO, 2 X 1 M, COM SUPORTE PARA TELHA METÁLICA - FORNECIMENTO E INSTALAÇÃO. AF_01/2026</v>
          </cell>
          <cell r="C3179" t="str">
            <v>UN</v>
          </cell>
          <cell r="D3179">
            <v>0</v>
          </cell>
          <cell r="E3179" t="str">
            <v>Energia Solar para Edificações</v>
          </cell>
          <cell r="F3179" t="str">
            <v>SINAPI Jun/26</v>
          </cell>
        </row>
        <row r="3180">
          <cell r="A3180">
            <v>103513</v>
          </cell>
          <cell r="B3180" t="str">
            <v>RESERVATÓRIO TÉRMICO/BOILER SOLAR EM AÇO INOX 1000 L - FORNECIMENTO E INSTALAÇÃO. AF_01/2026</v>
          </cell>
          <cell r="C3180" t="str">
            <v>UN</v>
          </cell>
          <cell r="D3180">
            <v>0</v>
          </cell>
          <cell r="E3180" t="str">
            <v>Energia Solar para Edificações</v>
          </cell>
          <cell r="F3180" t="str">
            <v>SINAPI Jun/26</v>
          </cell>
        </row>
        <row r="3181">
          <cell r="A3181">
            <v>103523</v>
          </cell>
          <cell r="B3181" t="str">
            <v>RESERVATÓRIO TÉRMICO/BOILER SOLAR EM AÇO INOX 1000 L COM 5 PLACAS COLETORAS EM VIDRO TEMPERADO COM SERPENTINA EM TUBO DE COBRE 2 X 1 M - FORNECIMENTO E INSTALAÇÃO. AF_01/2026</v>
          </cell>
          <cell r="C3181" t="str">
            <v>UN</v>
          </cell>
          <cell r="D3181">
            <v>11201.88</v>
          </cell>
          <cell r="E3181" t="str">
            <v>Energia Solar para Edificações</v>
          </cell>
          <cell r="F3181" t="str">
            <v>SINAPI Jun/26</v>
          </cell>
        </row>
        <row r="3182">
          <cell r="A3182">
            <v>103509</v>
          </cell>
          <cell r="B3182" t="str">
            <v>RESERVATÓRIO TÉRMICO/BOILER SOLAR EM AÇO INOX 200 L - FORNECIMENTO E INSTALAÇÃO. AF_01/2026</v>
          </cell>
          <cell r="C3182" t="str">
            <v>UN</v>
          </cell>
          <cell r="D3182">
            <v>0</v>
          </cell>
          <cell r="E3182" t="str">
            <v>Energia Solar para Edificações</v>
          </cell>
          <cell r="F3182" t="str">
            <v>SINAPI Jun/26</v>
          </cell>
        </row>
        <row r="3183">
          <cell r="A3183">
            <v>103514</v>
          </cell>
          <cell r="B3183" t="str">
            <v>RESERVATÓRIO TÉRMICO/BOILER SOLAR EM AÇO INOX 3000 L - FORNECIMENTO E INSTALAÇÃO. AF_01/2026</v>
          </cell>
          <cell r="C3183" t="str">
            <v>UN</v>
          </cell>
          <cell r="D3183">
            <v>0</v>
          </cell>
          <cell r="E3183" t="str">
            <v>Energia Solar para Edificações</v>
          </cell>
          <cell r="F3183" t="str">
            <v>SINAPI Jun/26</v>
          </cell>
        </row>
        <row r="3184">
          <cell r="A3184">
            <v>103510</v>
          </cell>
          <cell r="B3184" t="str">
            <v>RESERVATÓRIO TÉRMICO/BOILER SOLAR EM AÇO INOX 400 L - FORNECIMENTO E INSTALAÇÃO. AF_01/2026</v>
          </cell>
          <cell r="C3184" t="str">
            <v>UN</v>
          </cell>
          <cell r="D3184">
            <v>0</v>
          </cell>
          <cell r="E3184" t="str">
            <v>Energia Solar para Edificações</v>
          </cell>
          <cell r="F3184" t="str">
            <v>SINAPI Jun/26</v>
          </cell>
        </row>
        <row r="3185">
          <cell r="A3185">
            <v>103520</v>
          </cell>
          <cell r="B3185" t="str">
            <v>RESERVATÓRIO TÉRMICO/BOILER SOLAR EM AÇO INOX 400 L COM 2 PLACAS COLETORAS EM VIDRO TEMPERADO COM SERPENTINA EM TUBO DE COBRE 2 X 1 M - FORNECIMENTO E INSTALAÇÃO. AF_01/2026</v>
          </cell>
          <cell r="C3185" t="str">
            <v>UN</v>
          </cell>
          <cell r="D3185">
            <v>5523.54</v>
          </cell>
          <cell r="E3185" t="str">
            <v>Energia Solar para Edificações</v>
          </cell>
          <cell r="F3185" t="str">
            <v>SINAPI Jun/26</v>
          </cell>
        </row>
        <row r="3186">
          <cell r="A3186">
            <v>103511</v>
          </cell>
          <cell r="B3186" t="str">
            <v>RESERVATÓRIO TÉRMICO/BOILER SOLAR EM AÇO INOX 600 L - FORNECIMENTO E INSTALAÇÃO. AF_01/2026</v>
          </cell>
          <cell r="C3186" t="str">
            <v>UN</v>
          </cell>
          <cell r="D3186">
            <v>0</v>
          </cell>
          <cell r="E3186" t="str">
            <v>Energia Solar para Edificações</v>
          </cell>
          <cell r="F3186" t="str">
            <v>SINAPI Jun/26</v>
          </cell>
        </row>
        <row r="3187">
          <cell r="A3187">
            <v>103521</v>
          </cell>
          <cell r="B3187" t="str">
            <v>RESERVATÓRIO TÉRMICO/BOILER SOLAR EM AÇO INOX 600 L COM 3 PLACAS COLETORAS EM VIDRO TEMPERADO COM SERPENTINA EM TUBO DE COBRE 2 X 1 M - FORNECIMENTO E INSTALAÇÃO. AF_01/2026</v>
          </cell>
          <cell r="C3187" t="str">
            <v>UN</v>
          </cell>
          <cell r="D3187">
            <v>7333.34</v>
          </cell>
          <cell r="E3187" t="str">
            <v>Energia Solar para Edificações</v>
          </cell>
          <cell r="F3187" t="str">
            <v>SINAPI Jun/26</v>
          </cell>
        </row>
        <row r="3188">
          <cell r="A3188">
            <v>103512</v>
          </cell>
          <cell r="B3188" t="str">
            <v>RESERVATÓRIO TÉRMICO/BOILER SOLAR EM AÇO INOX 800 L - FORNECIMENTO E INSTALAÇÃO. AF_01/2026</v>
          </cell>
          <cell r="C3188" t="str">
            <v>UN</v>
          </cell>
          <cell r="D3188">
            <v>0</v>
          </cell>
          <cell r="E3188" t="str">
            <v>Energia Solar para Edificações</v>
          </cell>
          <cell r="F3188" t="str">
            <v>SINAPI Jun/26</v>
          </cell>
        </row>
        <row r="3189">
          <cell r="A3189">
            <v>103522</v>
          </cell>
          <cell r="B3189" t="str">
            <v>RESERVATÓRIO TÉRMICO/BOILER SOLAR EM AÇO INOX 800 L COM 4 PLACAS COLETORAS EM VIDRO TEMPERADO COM SERPENTINA EM TUBO DE COBRE 2 X 1 M - FORNECIMENTO E INSTALAÇÃO. AF_01/2026</v>
          </cell>
          <cell r="C3189" t="str">
            <v>UN</v>
          </cell>
          <cell r="D3189">
            <v>7469.4</v>
          </cell>
          <cell r="E3189" t="str">
            <v>Energia Solar para Edificações</v>
          </cell>
          <cell r="F3189" t="str">
            <v>SINAPI Jun/26</v>
          </cell>
        </row>
        <row r="3190">
          <cell r="A3190">
            <v>103508</v>
          </cell>
          <cell r="B3190" t="str">
            <v>STRING BOX PARA SISTEMA FOTOVOLTAICO - FORNECIMENTO E INSTALAÇÃO. AF_01/2026</v>
          </cell>
          <cell r="C3190" t="str">
            <v>UN</v>
          </cell>
          <cell r="D3190">
            <v>0</v>
          </cell>
          <cell r="E3190" t="str">
            <v>Energia Solar para Edificações</v>
          </cell>
          <cell r="F3190" t="str">
            <v>SINAPI Jun/26</v>
          </cell>
        </row>
        <row r="3191">
          <cell r="A3191">
            <v>103524</v>
          </cell>
          <cell r="B3191" t="str">
            <v>SUPORTE DE 1 COLETOR SOLAR PARA LAJE DE CONCRETO - FORNECIMENTO E INSTALAÇÃO. AF_01/2026</v>
          </cell>
          <cell r="C3191" t="str">
            <v>UN</v>
          </cell>
          <cell r="D3191">
            <v>0</v>
          </cell>
          <cell r="E3191" t="str">
            <v>Energia Solar para Edificações</v>
          </cell>
          <cell r="F3191" t="str">
            <v>SINAPI Jun/26</v>
          </cell>
        </row>
        <row r="3192">
          <cell r="A3192">
            <v>103526</v>
          </cell>
          <cell r="B3192" t="str">
            <v>SUPORTE DE 1 COLETOR SOLAR PARA TELHA CERÂMICA - FORNECIMENTO E INSTALAÇÃO. AF_01/2026</v>
          </cell>
          <cell r="C3192" t="str">
            <v>UN</v>
          </cell>
          <cell r="D3192">
            <v>0</v>
          </cell>
          <cell r="E3192" t="str">
            <v>Energia Solar para Edificações</v>
          </cell>
          <cell r="F3192" t="str">
            <v>SINAPI Jun/26</v>
          </cell>
        </row>
        <row r="3193">
          <cell r="A3193">
            <v>103525</v>
          </cell>
          <cell r="B3193" t="str">
            <v>SUPORTE DE 1 COLETOR SOLAR PARA TELHA METÁLICA - FORNECIMENTO E INSTALAÇÃO. AF_01/2026</v>
          </cell>
          <cell r="C3193" t="str">
            <v>UN</v>
          </cell>
          <cell r="D3193">
            <v>0</v>
          </cell>
          <cell r="E3193" t="str">
            <v>Energia Solar para Edificações</v>
          </cell>
          <cell r="F3193" t="str">
            <v>SINAPI Jun/26</v>
          </cell>
        </row>
        <row r="3194">
          <cell r="A3194">
            <v>97062</v>
          </cell>
          <cell r="B3194" t="str">
            <v>COLOCAÇÃO DE TELA EM ANDAIME FACHADEIRO. AF_03/2024</v>
          </cell>
          <cell r="C3194" t="str">
            <v>M2</v>
          </cell>
          <cell r="D3194">
            <v>7.47</v>
          </cell>
          <cell r="E3194" t="str">
            <v>Equipamentos de Proteção Coletiva</v>
          </cell>
          <cell r="F3194" t="str">
            <v>SINAPI Jun/26</v>
          </cell>
        </row>
        <row r="3195">
          <cell r="A3195">
            <v>97061</v>
          </cell>
          <cell r="B3195" t="str">
            <v>COLOCAÇÃO DE TELA FACHADEIRA PERIMETRAL. AF_03/2024</v>
          </cell>
          <cell r="C3195" t="str">
            <v>M2</v>
          </cell>
          <cell r="D3195">
            <v>0</v>
          </cell>
          <cell r="E3195" t="str">
            <v>Equipamentos de Proteção Coletiva</v>
          </cell>
          <cell r="F3195" t="str">
            <v>SINAPI Jun/26</v>
          </cell>
        </row>
        <row r="3196">
          <cell r="A3196">
            <v>104988</v>
          </cell>
          <cell r="B3196" t="str">
            <v>FECHAMENTO METÁLICO REMOVÍVEL DE ABERTURA DE CAIXILHO (PROTEÇÃO DE GESSEIRO) - 4 MONTAGENS EM OBRA. AF_03/2024</v>
          </cell>
          <cell r="C3196" t="str">
            <v>M2</v>
          </cell>
          <cell r="D3196">
            <v>0</v>
          </cell>
          <cell r="E3196" t="str">
            <v>Equipamentos de Proteção Coletiva</v>
          </cell>
          <cell r="F3196" t="str">
            <v>SINAPI Jun/26</v>
          </cell>
        </row>
        <row r="3197">
          <cell r="A3197">
            <v>104979</v>
          </cell>
          <cell r="B3197" t="str">
            <v>FECHAMENTO METÁLICO REMOVÍVEL DE VÃO DE PORTAS (VÃO DO ELEVADOR) - 1 MONTAGEM EM OBRA. AF_03/2024</v>
          </cell>
          <cell r="C3197" t="str">
            <v>M2</v>
          </cell>
          <cell r="D3197">
            <v>0</v>
          </cell>
          <cell r="E3197" t="str">
            <v>Equipamentos de Proteção Coletiva</v>
          </cell>
          <cell r="F3197" t="str">
            <v>SINAPI Jun/26</v>
          </cell>
        </row>
        <row r="3198">
          <cell r="A3198">
            <v>97040</v>
          </cell>
          <cell r="B3198" t="str">
            <v>FECHAMENTO REMOVÍVEL DE ABERTURA DE CAIXILHO EM MADEIRA - 4 MONTAGENS EM OBRA. AF_03/2024</v>
          </cell>
          <cell r="C3198" t="str">
            <v>M2</v>
          </cell>
          <cell r="D3198">
            <v>22.33</v>
          </cell>
          <cell r="E3198" t="str">
            <v>Equipamentos de Proteção Coletiva</v>
          </cell>
          <cell r="F3198" t="str">
            <v>SINAPI Jun/26</v>
          </cell>
        </row>
        <row r="3199">
          <cell r="A3199">
            <v>97041</v>
          </cell>
          <cell r="B3199" t="str">
            <v>FECHAMENTO REMOVÍVEL DE ABERTURA NO PISO EM MADEIRA - 1 MONTAGEM EM OBRA. AF_03/2024</v>
          </cell>
          <cell r="C3199" t="str">
            <v>M2</v>
          </cell>
          <cell r="D3199">
            <v>156.12</v>
          </cell>
          <cell r="E3199" t="str">
            <v>Equipamentos de Proteção Coletiva</v>
          </cell>
          <cell r="F3199" t="str">
            <v>SINAPI Jun/26</v>
          </cell>
        </row>
        <row r="3200">
          <cell r="A3200">
            <v>97039</v>
          </cell>
          <cell r="B3200" t="str">
            <v>FECHAMENTO REMOVÍVEL DE VÃO DE PORTAS EM MADEIRA (VÃO DO ELEVADOR) - 1 MONTAGEM EM OBRA. AF_03/2024</v>
          </cell>
          <cell r="C3200" t="str">
            <v>M2</v>
          </cell>
          <cell r="D3200">
            <v>80.040000000000006</v>
          </cell>
          <cell r="E3200" t="str">
            <v>Equipamentos de Proteção Coletiva</v>
          </cell>
          <cell r="F3200" t="str">
            <v>SINAPI Jun/26</v>
          </cell>
        </row>
        <row r="3201">
          <cell r="A3201">
            <v>102655</v>
          </cell>
          <cell r="B3201" t="str">
            <v>FITA DE SINALIZAÇÃO FIXADA NA ESTRUTURA. AF_03/2024</v>
          </cell>
          <cell r="C3201" t="str">
            <v>M</v>
          </cell>
          <cell r="D3201">
            <v>0.86</v>
          </cell>
          <cell r="E3201" t="str">
            <v>Equipamentos de Proteção Coletiva</v>
          </cell>
          <cell r="F3201" t="str">
            <v>SINAPI Jun/26</v>
          </cell>
        </row>
        <row r="3202">
          <cell r="A3202">
            <v>104987</v>
          </cell>
          <cell r="B3202" t="str">
            <v>GUARDA-CORPO DE CONCRETAGEM COM MONTANTES METÁLICOS FIXADOS EM BARROTES (VIGAMENTO) DE FORMA DE MADEIRA COM FECHAMENTO EM PAINEL DE TELA METÁLICA. AF_03/2024</v>
          </cell>
          <cell r="C3202" t="str">
            <v>M</v>
          </cell>
          <cell r="D3202">
            <v>0</v>
          </cell>
          <cell r="E3202" t="str">
            <v>Equipamentos de Proteção Coletiva</v>
          </cell>
          <cell r="F3202" t="str">
            <v>SINAPI Jun/26</v>
          </cell>
        </row>
        <row r="3203">
          <cell r="A3203">
            <v>104986</v>
          </cell>
          <cell r="B3203" t="str">
            <v>GUARDA-CORPO DE CONCRETAGEM COM MONTANTES METÁLICOS FIXADOS NOS GARFOS DE FORMA DE MADEIRA COM FECHAMENTO EM PAINEL DE TELA METÁLICA. AF_03/2024</v>
          </cell>
          <cell r="C3203" t="str">
            <v>M</v>
          </cell>
          <cell r="D3203">
            <v>0</v>
          </cell>
          <cell r="E3203" t="str">
            <v>Equipamentos de Proteção Coletiva</v>
          </cell>
          <cell r="F3203" t="str">
            <v>SINAPI Jun/26</v>
          </cell>
        </row>
        <row r="3204">
          <cell r="A3204">
            <v>104984</v>
          </cell>
          <cell r="B3204" t="str">
            <v>GUARDA-CORPO EM LAJE PÓS DESFÔRMA COM MONTANTE METÁLICO FIXADO EM LAJE COM PARABOLT E FECHAMENTO EM PAINEL DE TELA METÁLICA. AF_03/2024</v>
          </cell>
          <cell r="C3204" t="str">
            <v>M</v>
          </cell>
          <cell r="D3204">
            <v>0</v>
          </cell>
          <cell r="E3204" t="str">
            <v>Equipamentos de Proteção Coletiva</v>
          </cell>
          <cell r="F3204" t="str">
            <v>SINAPI Jun/26</v>
          </cell>
        </row>
        <row r="3205">
          <cell r="A3205">
            <v>104985</v>
          </cell>
          <cell r="B3205" t="str">
            <v>GUARDA-CORPO EM LAJE PÓS DESFÔRMA COM MONTANTE METÁLICO FIXADO EM LAJE COM SARGENTO E FECHAMENTO EM PAINEL DE TELA METÁLICA. AF_03/2024</v>
          </cell>
          <cell r="C3205" t="str">
            <v>M</v>
          </cell>
          <cell r="D3205">
            <v>0</v>
          </cell>
          <cell r="E3205" t="str">
            <v>Equipamentos de Proteção Coletiva</v>
          </cell>
          <cell r="F3205" t="str">
            <v>SINAPI Jun/26</v>
          </cell>
        </row>
        <row r="3206">
          <cell r="A3206">
            <v>97026</v>
          </cell>
          <cell r="B3206" t="str">
            <v>GUARDA-CORPO EM LAJE PÓS-DESFÔRMA COM CABOS DE AÇO E FECHAMENTO EM TELA DE POLIPROPILENO (SISTEMA DE BARREIRA COM REDE) PARA EDIFÍCIOS ACIMA DE 4 PAVIMENTOS (2 MONTAGENS). AF_03/2024</v>
          </cell>
          <cell r="C3206" t="str">
            <v>M</v>
          </cell>
          <cell r="D3206">
            <v>0</v>
          </cell>
          <cell r="E3206" t="str">
            <v>Equipamentos de Proteção Coletiva</v>
          </cell>
          <cell r="F3206" t="str">
            <v>SINAPI Jun/26</v>
          </cell>
        </row>
        <row r="3207">
          <cell r="A3207">
            <v>97025</v>
          </cell>
          <cell r="B3207" t="str">
            <v>GUARDA-CORPO EM LAJE PÓS-DESFÔRMA COM CABOS DE AÇO E FECHAMENTO EM TELA DE POLIPROPILENO (SISTEMA DE BARREIRA COM REDE) PARA EDIFÍCIOS COM ATÉ 4 PAVIMENTOS (1 MONTAGEM). AF_03/2024</v>
          </cell>
          <cell r="C3207" t="str">
            <v>M</v>
          </cell>
          <cell r="D3207">
            <v>0</v>
          </cell>
          <cell r="E3207" t="str">
            <v>Equipamentos de Proteção Coletiva</v>
          </cell>
          <cell r="F3207" t="str">
            <v>SINAPI Jun/26</v>
          </cell>
        </row>
        <row r="3208">
          <cell r="A3208">
            <v>97032</v>
          </cell>
          <cell r="B3208" t="str">
            <v>GUARDA-CORPO EM LAJE PÓS-DESFÔRMA COM ESCORAS DE MADEIRA ESTRONCADAS NA ESTRUTURA, TRAVESSÕES DE MADEIRA E FECHAMENTO EM TELA DE POLIPROPILENO PARA EDIFÍCIOS ACIMA DE 4 PAVIMENTOS (2 MONTAGENS). AF_03/2024</v>
          </cell>
          <cell r="C3208" t="str">
            <v>M</v>
          </cell>
          <cell r="D3208">
            <v>70.56</v>
          </cell>
          <cell r="E3208" t="str">
            <v>Equipamentos de Proteção Coletiva</v>
          </cell>
          <cell r="F3208" t="str">
            <v>SINAPI Jun/26</v>
          </cell>
        </row>
        <row r="3209">
          <cell r="A3209">
            <v>97031</v>
          </cell>
          <cell r="B3209" t="str">
            <v>GUARDA-CORPO EM LAJE PÓS-DESFÔRMA COM ESCORAS DE MADEIRA ESTRONCADAS NA ESTRUTURA, TRAVESSÕES DE MADEIRA E FECHAMENTO EM TELA DE POLIPROPILENO PARA EDIFÍCIOS COM ATÉ 4 PAVIMENTOS (1 MONTAGEM). AF_03/2024</v>
          </cell>
          <cell r="C3209" t="str">
            <v>M</v>
          </cell>
          <cell r="D3209">
            <v>113.31</v>
          </cell>
          <cell r="E3209" t="str">
            <v>Equipamentos de Proteção Coletiva</v>
          </cell>
          <cell r="F3209" t="str">
            <v>SINAPI Jun/26</v>
          </cell>
        </row>
        <row r="3210">
          <cell r="A3210">
            <v>97036</v>
          </cell>
          <cell r="B3210" t="str">
            <v>GUARDA-CORPO EM LAJE PÓS-DESFÔRMA COM ESCORAS METÁLICAS ESTRONCADAS NA ESTRUTURA E FECHAMENTO EM PAINEL DE TELA METÁLICA PARA EDIFÍCIOS ACIMA DE 4 PAVIMENTOS (2 MONTAGENS). AF_03/2024</v>
          </cell>
          <cell r="C3210" t="str">
            <v>M</v>
          </cell>
          <cell r="D3210">
            <v>0</v>
          </cell>
          <cell r="E3210" t="str">
            <v>Equipamentos de Proteção Coletiva</v>
          </cell>
          <cell r="F3210" t="str">
            <v>SINAPI Jun/26</v>
          </cell>
        </row>
        <row r="3211">
          <cell r="A3211">
            <v>97035</v>
          </cell>
          <cell r="B3211" t="str">
            <v>GUARDA-CORPO EM LAJE PÓS-DESFÔRMA COM ESCORAS METÁLICAS ESTRONCADAS NA ESTRUTURA E FECHAMENTO EM PAINEL DE TELA METÁLICA PARA EDIFÍCIOS COM ATÉ 4 PAVIMENTOS (1 MONTAGEM). AF_03/2024</v>
          </cell>
          <cell r="C3211" t="str">
            <v>M</v>
          </cell>
          <cell r="D3211">
            <v>0</v>
          </cell>
          <cell r="E3211" t="str">
            <v>Equipamentos de Proteção Coletiva</v>
          </cell>
          <cell r="F3211" t="str">
            <v>SINAPI Jun/26</v>
          </cell>
        </row>
        <row r="3212">
          <cell r="A3212">
            <v>97034</v>
          </cell>
          <cell r="B3212" t="str">
            <v>GUARDA-CORPO EM LAJE PÓS-DESFÔRMA COM ESCORAS METÁLICAS ESTRONCADAS NA ESTRUTURA, TRAVESSÕES DE MADEIRA E FECHAMENTO EM TELA DE POLIPROPILENO PARA EDIFÍCIOS ACIMA DE 4 PAVIMENTOS (2 MONTAGENS). AF_03/2024_PS</v>
          </cell>
          <cell r="C3212" t="str">
            <v>M</v>
          </cell>
          <cell r="D3212">
            <v>72.34</v>
          </cell>
          <cell r="E3212" t="str">
            <v>Equipamentos de Proteção Coletiva</v>
          </cell>
          <cell r="F3212" t="str">
            <v>SINAPI Jun/26</v>
          </cell>
        </row>
        <row r="3213">
          <cell r="A3213">
            <v>97033</v>
          </cell>
          <cell r="B3213" t="str">
            <v>GUARDA-CORPO EM LAJE PÓS-DESFÔRMA COM ESCORAS METÁLICAS ESTRONCADAS NA ESTRUTURA, TRAVESSÕES DE MADEIRA E FECHAMENTO EM TELA DE POLIPROPILENO PARA EDIFÍCIOS COM ATÉ 4 PAVIMENTOS (1 MONTAGEM). AF_03/2024_PS</v>
          </cell>
          <cell r="C3213" t="str">
            <v>M</v>
          </cell>
          <cell r="D3213">
            <v>109.36</v>
          </cell>
          <cell r="E3213" t="str">
            <v>Equipamentos de Proteção Coletiva</v>
          </cell>
          <cell r="F3213" t="str">
            <v>SINAPI Jun/26</v>
          </cell>
        </row>
        <row r="3214">
          <cell r="A3214">
            <v>97030</v>
          </cell>
          <cell r="B3214" t="str">
            <v>GUARDA-CORPO EM LAJE PÓS-DESFÔRMA COM MONTANTE METÁLICO FIXADO COM BARRAS DE AÇO ENGASTADAS NA LAJE, CABOS DE AÇO E FECHAMENTO EM TELA DE POLIPROPILENO PARA EDIFÍCIOS ACIMA DE 4 PAVIMENTOS (2 MONTAGENS). AF_03/2024</v>
          </cell>
          <cell r="C3214" t="str">
            <v>M</v>
          </cell>
          <cell r="D3214">
            <v>0</v>
          </cell>
          <cell r="E3214" t="str">
            <v>Equipamentos de Proteção Coletiva</v>
          </cell>
          <cell r="F3214" t="str">
            <v>SINAPI Jun/26</v>
          </cell>
        </row>
        <row r="3215">
          <cell r="A3215">
            <v>97029</v>
          </cell>
          <cell r="B3215" t="str">
            <v>GUARDA-CORPO EM LAJE PÓS-DESFÔRMA COM MONTANTE METÁLICO FIXADO COM BARRAS DE AÇO ENGASTADAS NA LAJE, CABOS DE AÇO E FECHAMENTO EM TELA DE POLIPROPILENO PARA EDIFÍCIOS COM ATÉ 4 PAVIMENTOS (1 MONTAGEM). AF_03/2024</v>
          </cell>
          <cell r="C3215" t="str">
            <v>M</v>
          </cell>
          <cell r="D3215">
            <v>0</v>
          </cell>
          <cell r="E3215" t="str">
            <v>Equipamentos de Proteção Coletiva</v>
          </cell>
          <cell r="F3215" t="str">
            <v>SINAPI Jun/26</v>
          </cell>
        </row>
        <row r="3216">
          <cell r="A3216">
            <v>97028</v>
          </cell>
          <cell r="B3216" t="str">
            <v>GUARDA-CORPO EM LAJE PÓS-DESFÔRMA COM MONTANTE METÁLICO FIXADO COM BARRAS DE AÇO ENGASTADAS NA LAJE, TRAVESSÃO EM MADEIRA E FECHAMENTO EM TELA DE POLIPROPILENO PARA EDIFÍCIOS ACIMA DE 4 PAVIMENTOS (2 MONTAGENS). AF_03/2024</v>
          </cell>
          <cell r="C3216" t="str">
            <v>M</v>
          </cell>
          <cell r="D3216">
            <v>0</v>
          </cell>
          <cell r="E3216" t="str">
            <v>Equipamentos de Proteção Coletiva</v>
          </cell>
          <cell r="F3216" t="str">
            <v>SINAPI Jun/26</v>
          </cell>
        </row>
        <row r="3217">
          <cell r="A3217">
            <v>97027</v>
          </cell>
          <cell r="B3217" t="str">
            <v>GUARDA-CORPO EM LAJE PÓS-DESFÔRMA COM MONTANTE METÁLICO FIXADO COM BARRAS DE AÇO ENGASTADAS NA LAJE, TRAVESSÃO EM MADEIRA E FECHAMENTO EM TELA DE POLIPROPILENO PARA EDIFÍCIOS COM ATÉ 4 PAVIMENTOS (1 MONTAGEM). AF_03/2024</v>
          </cell>
          <cell r="C3217" t="str">
            <v>M</v>
          </cell>
          <cell r="D3217">
            <v>0</v>
          </cell>
          <cell r="E3217" t="str">
            <v>Equipamentos de Proteção Coletiva</v>
          </cell>
          <cell r="F3217" t="str">
            <v>SINAPI Jun/26</v>
          </cell>
        </row>
        <row r="3218">
          <cell r="A3218">
            <v>97038</v>
          </cell>
          <cell r="B3218" t="str">
            <v>GUARDA-CORPO EM LAJE PÓS-DESFÔRMA COM MONTANTE METÁLICO FIXADO EM VIGA DE BORDA E FECHAMENTO EM PAINEL DE TELA METÁLICA PARA EDIFÍCIOS ACIMA DE 4 PAVIMENTOS (2 MONTAGENS). AF_03/2024</v>
          </cell>
          <cell r="C3218" t="str">
            <v>M</v>
          </cell>
          <cell r="D3218">
            <v>0</v>
          </cell>
          <cell r="E3218" t="str">
            <v>Equipamentos de Proteção Coletiva</v>
          </cell>
          <cell r="F3218" t="str">
            <v>SINAPI Jun/26</v>
          </cell>
        </row>
        <row r="3219">
          <cell r="A3219">
            <v>97037</v>
          </cell>
          <cell r="B3219" t="str">
            <v>GUARDA-CORPO EM LAJE PÓS-DESFÔRMA, PARA ESTRUTURAS EM CONCRETO, COM MONTANTE METÁLICO FIXADO EM VIGA DE BORDA E FECHAMENTO EM PAINEL DE TELA METÁLICA PARA EDIFÍCIOS COM ATÉ 4 PAVIMENTOS (1 MONTAGEM). AF_03/2024</v>
          </cell>
          <cell r="C3219" t="str">
            <v>M</v>
          </cell>
          <cell r="D3219">
            <v>0</v>
          </cell>
          <cell r="E3219" t="str">
            <v>Equipamentos de Proteção Coletiva</v>
          </cell>
          <cell r="F3219" t="str">
            <v>SINAPI Jun/26</v>
          </cell>
        </row>
        <row r="3220">
          <cell r="A3220">
            <v>97014</v>
          </cell>
          <cell r="B3220" t="str">
            <v>GUARDA-CORPO FIXADO EM FÔRMA DE MADEIRA COM MONTANTES E TRAVESSÕES EM MADEIRA E FECHAMENTO EM PLACA COMPENSADO PARA EDIFÍCIOS COM 3 PAVIMENTOS. AF_03/2024</v>
          </cell>
          <cell r="C3220" t="str">
            <v>M</v>
          </cell>
          <cell r="D3220">
            <v>71.92</v>
          </cell>
          <cell r="E3220" t="str">
            <v>Equipamentos de Proteção Coletiva</v>
          </cell>
          <cell r="F3220" t="str">
            <v>SINAPI Jun/26</v>
          </cell>
        </row>
        <row r="3221">
          <cell r="A3221">
            <v>97015</v>
          </cell>
          <cell r="B3221" t="str">
            <v>GUARDA-CORPO FIXADO EM FÔRMA DE MADEIRA COM MONTANTES E TRAVESSÕES EM MADEIRA E FECHAMENTO EM PLACA COMPENSADO PARA EDIFÍCIOS COM ALTURA IGUAL OU SUPERIOR A 4 PAVIMENTOS. AF_03/2024</v>
          </cell>
          <cell r="C3221" t="str">
            <v>M</v>
          </cell>
          <cell r="D3221">
            <v>60.42</v>
          </cell>
          <cell r="E3221" t="str">
            <v>Equipamentos de Proteção Coletiva</v>
          </cell>
          <cell r="F3221" t="str">
            <v>SINAPI Jun/26</v>
          </cell>
        </row>
        <row r="3222">
          <cell r="A3222">
            <v>97013</v>
          </cell>
          <cell r="B3222" t="str">
            <v>GUARDA-CORPO FIXADO EM FÔRMA DE MADEIRA COM MONTANTES E TRAVESSÕES EM MADEIRA E FECHAMENTO EM PLACA COMPENSADO PARA EDIFÍCIOS COM ATÉ 2 PAVIMENTOS. AF_03/2024</v>
          </cell>
          <cell r="C3222" t="str">
            <v>M</v>
          </cell>
          <cell r="D3222">
            <v>94.94</v>
          </cell>
          <cell r="E3222" t="str">
            <v>Equipamentos de Proteção Coletiva</v>
          </cell>
          <cell r="F3222" t="str">
            <v>SINAPI Jun/26</v>
          </cell>
        </row>
        <row r="3223">
          <cell r="A3223">
            <v>97017</v>
          </cell>
          <cell r="B3223" t="str">
            <v>GUARDA-CORPO FIXADO EM FÔRMA DE MADEIRA COM MONTANTES E TRAVESSÕES EM MADEIRA PRÉ-MONTADOS PARA EDIFÍCIOS COM 3 PAVIMENTOS. AF_03/2024</v>
          </cell>
          <cell r="C3223" t="str">
            <v>M</v>
          </cell>
          <cell r="D3223">
            <v>58.61</v>
          </cell>
          <cell r="E3223" t="str">
            <v>Equipamentos de Proteção Coletiva</v>
          </cell>
          <cell r="F3223" t="str">
            <v>SINAPI Jun/26</v>
          </cell>
        </row>
        <row r="3224">
          <cell r="A3224">
            <v>97018</v>
          </cell>
          <cell r="B3224" t="str">
            <v>GUARDA-CORPO FIXADO EM FÔRMA DE MADEIRA COM MONTANTES E TRAVESSÕES EM MADEIRA PRÉ-MONTADOS PARA EDIFÍCIOS COM ALTURA IGUAL OU SUPERIOR A 4 PAVIMENTOS. AF_03/2024</v>
          </cell>
          <cell r="C3224" t="str">
            <v>M</v>
          </cell>
          <cell r="D3224">
            <v>49.06</v>
          </cell>
          <cell r="E3224" t="str">
            <v>Equipamentos de Proteção Coletiva</v>
          </cell>
          <cell r="F3224" t="str">
            <v>SINAPI Jun/26</v>
          </cell>
        </row>
        <row r="3225">
          <cell r="A3225">
            <v>97016</v>
          </cell>
          <cell r="B3225" t="str">
            <v>GUARDA-CORPO FIXADO EM FÔRMA DE MADEIRA COM MONTANTES E TRAVESSÕES EM MADEIRA PRÉ-MONTADOS PARA EDIFÍCIOS COM ATÉ 2 PAVIMENTOS. AF_03/2024</v>
          </cell>
          <cell r="C3225" t="str">
            <v>M</v>
          </cell>
          <cell r="D3225">
            <v>77.849999999999994</v>
          </cell>
          <cell r="E3225" t="str">
            <v>Equipamentos de Proteção Coletiva</v>
          </cell>
          <cell r="F3225" t="str">
            <v>SINAPI Jun/26</v>
          </cell>
        </row>
        <row r="3226">
          <cell r="A3226">
            <v>97024</v>
          </cell>
          <cell r="B3226" t="str">
            <v>GUARDA-CORPO PARA ALVENARIA ESTRUTURAL, COM MONTANTE METÁLICO PARA DOIS NÍVEIS DE PROTEÇÃO E FECHAMENTO EM PAINEL DE TELA METÁLICA PARA EDIFÍCIOS ACIMA DE 8 PAVIMENTOS. AF_03/2024</v>
          </cell>
          <cell r="C3226" t="str">
            <v>M</v>
          </cell>
          <cell r="D3226">
            <v>0</v>
          </cell>
          <cell r="E3226" t="str">
            <v>Equipamentos de Proteção Coletiva</v>
          </cell>
          <cell r="F3226" t="str">
            <v>SINAPI Jun/26</v>
          </cell>
        </row>
        <row r="3227">
          <cell r="A3227">
            <v>97023</v>
          </cell>
          <cell r="B3227" t="str">
            <v>GUARDA-CORPO PARA ALVENARIA ESTRUTURAL, COM MONTANTE METÁLICO PARA DOIS NÍVEIS DE PROTEÇÃO E FECHAMENTO EM PAINEL DE TELA METÁLICA PARA EDIFÍCIOS COM ALTURA DE 5 A 8 PAVIMENTOS. AF_03/2024</v>
          </cell>
          <cell r="C3227" t="str">
            <v>M</v>
          </cell>
          <cell r="D3227">
            <v>0</v>
          </cell>
          <cell r="E3227" t="str">
            <v>Equipamentos de Proteção Coletiva</v>
          </cell>
          <cell r="F3227" t="str">
            <v>SINAPI Jun/26</v>
          </cell>
        </row>
        <row r="3228">
          <cell r="A3228">
            <v>105804</v>
          </cell>
          <cell r="B3228" t="str">
            <v>GUARDA-CORPO PARA ALVENARIA ESTRUTURAL, COM MONTANTE METÁLICO PARA DOIS NÍVEIS DE PROTEÇÃO E FECHAMENTO EM PAINEL DE TELA METÁLICA PARA EDIFÍCIOS COM ATÉ 4 PAVIMENTOS. AF_03/2024</v>
          </cell>
          <cell r="C3228" t="str">
            <v>M</v>
          </cell>
          <cell r="D3228">
            <v>0</v>
          </cell>
          <cell r="E3228" t="str">
            <v>Equipamentos de Proteção Coletiva</v>
          </cell>
          <cell r="F3228" t="str">
            <v>SINAPI Jun/26</v>
          </cell>
        </row>
        <row r="3229">
          <cell r="A3229">
            <v>104990</v>
          </cell>
          <cell r="B3229" t="str">
            <v>GUARDA-CORPO PARA POÇO DE CREMALHEIRA, COM MONTANTE METÁLICO FIXADO EM LAJE COM CHUMBADOR PARABOLT E FECHAMENTO EM PAINEL DE TELA METÁLICA (EXCLUSO PROTEÇÃO). AF_03/2024</v>
          </cell>
          <cell r="C3229" t="str">
            <v>M</v>
          </cell>
          <cell r="D3229">
            <v>12.4</v>
          </cell>
          <cell r="E3229" t="str">
            <v>Equipamentos de Proteção Coletiva</v>
          </cell>
          <cell r="F3229" t="str">
            <v>SINAPI Jun/26</v>
          </cell>
        </row>
        <row r="3230">
          <cell r="A3230">
            <v>97052</v>
          </cell>
          <cell r="B3230" t="str">
            <v>INSTALAÇÃO DE GAMBIARRA PARA SINALIZAÇÃO, INCLUINDO LÂMPADA, E SINALIZADOR. AF_03/2024</v>
          </cell>
          <cell r="C3230" t="str">
            <v>UN</v>
          </cell>
          <cell r="D3230">
            <v>0</v>
          </cell>
          <cell r="E3230" t="str">
            <v>Equipamentos de Proteção Coletiva</v>
          </cell>
          <cell r="F3230" t="str">
            <v>SINAPI Jun/26</v>
          </cell>
        </row>
        <row r="3231">
          <cell r="A3231">
            <v>97054</v>
          </cell>
          <cell r="B3231" t="str">
            <v>INSTALAÇÃO DE SINALIZADOR NOTURNO LED. AF_03/2024</v>
          </cell>
          <cell r="C3231" t="str">
            <v>UN</v>
          </cell>
          <cell r="D3231">
            <v>31.14</v>
          </cell>
          <cell r="E3231" t="str">
            <v>Equipamentos de Proteção Coletiva</v>
          </cell>
          <cell r="F3231" t="str">
            <v>SINAPI Jun/26</v>
          </cell>
        </row>
        <row r="3232">
          <cell r="A3232">
            <v>104981</v>
          </cell>
          <cell r="B3232" t="str">
            <v>LINHA DE VIDA INSTALADA JUNTO AO PISO PARA EDIFÍCIOS ACIMA DE 8 PAVIMENTOS. AF_03/2024</v>
          </cell>
          <cell r="C3232" t="str">
            <v>M</v>
          </cell>
          <cell r="D3232">
            <v>0</v>
          </cell>
          <cell r="E3232" t="str">
            <v>Equipamentos de Proteção Coletiva</v>
          </cell>
          <cell r="F3232" t="str">
            <v>SINAPI Jun/26</v>
          </cell>
        </row>
        <row r="3233">
          <cell r="A3233">
            <v>104980</v>
          </cell>
          <cell r="B3233" t="str">
            <v>LINHA DE VIDA INSTALADA JUNTO AO PISO PARA EDIFÍCIOS DE 5 A 8 PAVIMENTOS. AF_03/2024</v>
          </cell>
          <cell r="C3233" t="str">
            <v>M</v>
          </cell>
          <cell r="D3233">
            <v>0</v>
          </cell>
          <cell r="E3233" t="str">
            <v>Equipamentos de Proteção Coletiva</v>
          </cell>
          <cell r="F3233" t="str">
            <v>SINAPI Jun/26</v>
          </cell>
        </row>
        <row r="3234">
          <cell r="A3234">
            <v>97042</v>
          </cell>
          <cell r="B3234" t="str">
            <v>LINHA DE VIDA INSTALADA JUNTO AO PISO PARA EDIFÍCIOS DE ATÉ 4 PAVIMENTOS. AF_03/2024</v>
          </cell>
          <cell r="C3234" t="str">
            <v>M</v>
          </cell>
          <cell r="D3234">
            <v>0</v>
          </cell>
          <cell r="E3234" t="str">
            <v>Equipamentos de Proteção Coletiva</v>
          </cell>
          <cell r="F3234" t="str">
            <v>SINAPI Jun/26</v>
          </cell>
        </row>
        <row r="3235">
          <cell r="A3235">
            <v>97045</v>
          </cell>
          <cell r="B3235" t="str">
            <v>LINHA DE VIDA TIPO VARAL DE SEGURANÇA COM CABO DE AÇO PARA PROTEÇÃO DE PERIFERIA PARA EDIFÍCIOS ACIMA DE 8 PAVIMENTOS. AF_03/2024</v>
          </cell>
          <cell r="C3235" t="str">
            <v>M</v>
          </cell>
          <cell r="D3235">
            <v>0</v>
          </cell>
          <cell r="E3235" t="str">
            <v>Equipamentos de Proteção Coletiva</v>
          </cell>
          <cell r="F3235" t="str">
            <v>SINAPI Jun/26</v>
          </cell>
        </row>
        <row r="3236">
          <cell r="A3236">
            <v>97044</v>
          </cell>
          <cell r="B3236" t="str">
            <v>LINHA DE VIDA TIPO VARAL DE SEGURANÇA COM CABO DE AÇO PARA PROTEÇÃO DE PERIFERIA PARA EDIFÍCIOS DE 5 A 8 PAVIMENTOS. AF_03/2024</v>
          </cell>
          <cell r="C3236" t="str">
            <v>M</v>
          </cell>
          <cell r="D3236">
            <v>0</v>
          </cell>
          <cell r="E3236" t="str">
            <v>Equipamentos de Proteção Coletiva</v>
          </cell>
          <cell r="F3236" t="str">
            <v>SINAPI Jun/26</v>
          </cell>
        </row>
        <row r="3237">
          <cell r="A3237">
            <v>97043</v>
          </cell>
          <cell r="B3237" t="str">
            <v>LINHA DE VIDA TIPO VARAL DE SEGURANÇA COM CABO DE AÇO PARA PROTEÇÃO DE PERIFERIA PARA EDIFÍCIOS DE ATÉ 4 PAVIMENTOS. AF_03/2024</v>
          </cell>
          <cell r="C3237" t="str">
            <v>M</v>
          </cell>
          <cell r="D3237">
            <v>0</v>
          </cell>
          <cell r="E3237" t="str">
            <v>Equipamentos de Proteção Coletiva</v>
          </cell>
          <cell r="F3237" t="str">
            <v>SINAPI Jun/26</v>
          </cell>
        </row>
        <row r="3238">
          <cell r="A3238">
            <v>97063</v>
          </cell>
          <cell r="B3238" t="str">
            <v>MONTAGEM E DESMONTAGEM DE ANDAIME MODULAR FACHADEIRO, COM PISO METÁLICO, PARA EDIFÍCIOS COM MULTIPLOS PAVIMENTOS (EXCLUSIVE ANDAIME E LIMPEZA). AF_03/2024</v>
          </cell>
          <cell r="C3238" t="str">
            <v>M2</v>
          </cell>
          <cell r="D3238">
            <v>26.69</v>
          </cell>
          <cell r="E3238" t="str">
            <v>Equipamentos de Proteção Coletiva</v>
          </cell>
          <cell r="F3238" t="str">
            <v>SINAPI Jun/26</v>
          </cell>
        </row>
        <row r="3239">
          <cell r="A3239">
            <v>97065</v>
          </cell>
          <cell r="B3239" t="str">
            <v>MONTAGEM E DESMONTAGEM DE ANDAIME MULTIDIRECIONAL (EXCLUSIVE ANDAIME E LIMPEZA). AF_03/2024</v>
          </cell>
          <cell r="C3239" t="str">
            <v>M3</v>
          </cell>
          <cell r="D3239">
            <v>18.14</v>
          </cell>
          <cell r="E3239" t="str">
            <v>Equipamentos de Proteção Coletiva</v>
          </cell>
          <cell r="F3239" t="str">
            <v>SINAPI Jun/26</v>
          </cell>
        </row>
        <row r="3240">
          <cell r="A3240">
            <v>97064</v>
          </cell>
          <cell r="B3240" t="str">
            <v>MONTAGEM E DESMONTAGEM DE ANDAIME TUBULAR TIPO "TORRE" (EXCLUSIVE ANDAIME E LIMPEZA). AF_03/2024</v>
          </cell>
          <cell r="C3240" t="str">
            <v>M</v>
          </cell>
          <cell r="D3240">
            <v>37.65</v>
          </cell>
          <cell r="E3240" t="str">
            <v>Equipamentos de Proteção Coletiva</v>
          </cell>
          <cell r="F3240" t="str">
            <v>SINAPI Jun/26</v>
          </cell>
        </row>
        <row r="3241">
          <cell r="A3241">
            <v>97049</v>
          </cell>
          <cell r="B3241" t="str">
            <v>PLACA INDICATIVA FIXADA DIRETAMENTE NA ESTRUTURA ATRAVÉS DE PREGOS. AF_03/2024</v>
          </cell>
          <cell r="C3241" t="str">
            <v>M2</v>
          </cell>
          <cell r="D3241">
            <v>0</v>
          </cell>
          <cell r="E3241" t="str">
            <v>Equipamentos de Proteção Coletiva</v>
          </cell>
          <cell r="F3241" t="str">
            <v>SINAPI Jun/26</v>
          </cell>
        </row>
        <row r="3242">
          <cell r="A3242">
            <v>96997</v>
          </cell>
          <cell r="B3242" t="str">
            <v>PLATAFORMA DE PROTEÇÃO PRINCIPAL (PRIMÁRIA) PARA COLETA DE RESÍDUOS COM ESTRUTURA METÁLICA E FORRAÇÃO EM TÁBUA DE MADEIRA SERRADA - 1 MONTAGEM POR OBRA. AF_03/2024</v>
          </cell>
          <cell r="C3242" t="str">
            <v>M</v>
          </cell>
          <cell r="D3242">
            <v>0</v>
          </cell>
          <cell r="E3242" t="str">
            <v>Equipamentos de Proteção Coletiva</v>
          </cell>
          <cell r="F3242" t="str">
            <v>SINAPI Jun/26</v>
          </cell>
        </row>
        <row r="3243">
          <cell r="A3243">
            <v>96999</v>
          </cell>
          <cell r="B3243" t="str">
            <v>PLATAFORMA DE PROTEÇÃO PRINCIPAL (PRIMÁRIA) PARA COLETA DE RESÍDUOS COM ESTRUTURA METÁLICA E FORRAÇÃO EM TÁBUA DE MADEIRA SERRADA - 2 MONTAGENS POR OBRA. AF_03/2024</v>
          </cell>
          <cell r="C3243" t="str">
            <v>M</v>
          </cell>
          <cell r="D3243">
            <v>0</v>
          </cell>
          <cell r="E3243" t="str">
            <v>Equipamentos de Proteção Coletiva</v>
          </cell>
          <cell r="F3243" t="str">
            <v>SINAPI Jun/26</v>
          </cell>
        </row>
        <row r="3244">
          <cell r="A3244">
            <v>96996</v>
          </cell>
          <cell r="B3244" t="str">
            <v>PLATAFORMA DE PROTEÇÃO PRINCIPAL (PRIMÁRIA) PARA COLETA DE RESÍDUOS COM ESTRUTURA METÁLICA E TRAMA DE MADEIRA FORRADA EM PAINEL COMPENSADO - 1 MONTAGEM POR OBRA. AF_03/2024</v>
          </cell>
          <cell r="C3244" t="str">
            <v>M</v>
          </cell>
          <cell r="D3244">
            <v>0</v>
          </cell>
          <cell r="E3244" t="str">
            <v>Equipamentos de Proteção Coletiva</v>
          </cell>
          <cell r="F3244" t="str">
            <v>SINAPI Jun/26</v>
          </cell>
        </row>
        <row r="3245">
          <cell r="A3245">
            <v>96998</v>
          </cell>
          <cell r="B3245" t="str">
            <v>PLATAFORMA DE PROTEÇÃO PRINCIPAL (PRIMÁRIA) PARA COLETA DE RESÍDUOS COM ESTRUTURA METÁLICA E TRAMA DE MADEIRA FORRADA EM PAINEL COMPENSADO - 2 MONTAGENS POR OBRA. AF_03/2024</v>
          </cell>
          <cell r="C3245" t="str">
            <v>M</v>
          </cell>
          <cell r="D3245">
            <v>0</v>
          </cell>
          <cell r="E3245" t="str">
            <v>Equipamentos de Proteção Coletiva</v>
          </cell>
          <cell r="F3245" t="str">
            <v>SINAPI Jun/26</v>
          </cell>
        </row>
        <row r="3246">
          <cell r="A3246">
            <v>97067</v>
          </cell>
          <cell r="B3246" t="str">
            <v>PLATAFORMA DE PROTEÇÃO PRINCIPAL PARA ALVENARIA ESTRUTURAL PARA SER APOIADA EM ANDAIME, INCLUSIVE MONTAGEM E DESMONTAGEM. AF_03/2024</v>
          </cell>
          <cell r="C3246" t="str">
            <v>M</v>
          </cell>
          <cell r="D3246">
            <v>806.13</v>
          </cell>
          <cell r="E3246" t="str">
            <v>Equipamentos de Proteção Coletiva</v>
          </cell>
          <cell r="F3246" t="str">
            <v>SINAPI Jun/26</v>
          </cell>
        </row>
        <row r="3247">
          <cell r="A3247">
            <v>97001</v>
          </cell>
          <cell r="B3247" t="str">
            <v>PLATAFORMA DE PROTEÇÃO SECUNDÁRIA PARA COLETA DE RESÍDUOS COM ESTRUTURA METÁLICA E FORRAÇÃO EM TÁBUA DE MADEIRA SERRADA - 1 MONTAGEM POR OBRA. AF_03/2024</v>
          </cell>
          <cell r="C3247" t="str">
            <v>M</v>
          </cell>
          <cell r="D3247">
            <v>0</v>
          </cell>
          <cell r="E3247" t="str">
            <v>Equipamentos de Proteção Coletiva</v>
          </cell>
          <cell r="F3247" t="str">
            <v>SINAPI Jun/26</v>
          </cell>
        </row>
        <row r="3248">
          <cell r="A3248">
            <v>97003</v>
          </cell>
          <cell r="B3248" t="str">
            <v>PLATAFORMA DE PROTEÇÃO SECUNDÁRIA PARA COLETA DE RESÍDUOS COM ESTRUTURA METÁLICA E FORRAÇÃO EM TÁBUA DE MADEIRA SERRADA - 2 MONTAGENS POR OBRA. AF_03/2024</v>
          </cell>
          <cell r="C3248" t="str">
            <v>M</v>
          </cell>
          <cell r="D3248">
            <v>0</v>
          </cell>
          <cell r="E3248" t="str">
            <v>Equipamentos de Proteção Coletiva</v>
          </cell>
          <cell r="F3248" t="str">
            <v>SINAPI Jun/26</v>
          </cell>
        </row>
        <row r="3249">
          <cell r="A3249">
            <v>97005</v>
          </cell>
          <cell r="B3249" t="str">
            <v>PLATAFORMA DE PROTEÇÃO SECUNDÁRIA PARA COLETA DE RESÍDUOS COM ESTRUTURA METÁLICA E FORRAÇÃO EM TÁBUA DE MADEIRA SERRADA - 3 MONTAGENS POR OBRA. AF_03/2024</v>
          </cell>
          <cell r="C3249" t="str">
            <v>M</v>
          </cell>
          <cell r="D3249">
            <v>0</v>
          </cell>
          <cell r="E3249" t="str">
            <v>Equipamentos de Proteção Coletiva</v>
          </cell>
          <cell r="F3249" t="str">
            <v>SINAPI Jun/26</v>
          </cell>
        </row>
        <row r="3250">
          <cell r="A3250">
            <v>97000</v>
          </cell>
          <cell r="B3250" t="str">
            <v>PLATAFORMA DE PROTEÇÃO SECUNDÁRIA PARA COLETA DE RESÍDUOS COM ESTRUTURA METÁLICA E TRAMA DE MADEIRA FORRADA EM PAINEL COMPENSADO - 1 MONTAGEM POR OBRA. AF_03/2024</v>
          </cell>
          <cell r="C3250" t="str">
            <v>M</v>
          </cell>
          <cell r="D3250">
            <v>0</v>
          </cell>
          <cell r="E3250" t="str">
            <v>Equipamentos de Proteção Coletiva</v>
          </cell>
          <cell r="F3250" t="str">
            <v>SINAPI Jun/26</v>
          </cell>
        </row>
        <row r="3251">
          <cell r="A3251">
            <v>97002</v>
          </cell>
          <cell r="B3251" t="str">
            <v>PLATAFORMA DE PROTEÇÃO SECUNDÁRIA PARA COLETA DE RESÍDUOS COM ESTRUTURA METÁLICA E TRAMA DE MADEIRA FORRADA EM PAINEL COMPENSADO - 2 MONTAGENS POR OBRA. AF_03/2024</v>
          </cell>
          <cell r="C3251" t="str">
            <v>M</v>
          </cell>
          <cell r="D3251">
            <v>0</v>
          </cell>
          <cell r="E3251" t="str">
            <v>Equipamentos de Proteção Coletiva</v>
          </cell>
          <cell r="F3251" t="str">
            <v>SINAPI Jun/26</v>
          </cell>
        </row>
        <row r="3252">
          <cell r="A3252">
            <v>97004</v>
          </cell>
          <cell r="B3252" t="str">
            <v>PLATAFORMA DE PROTEÇÃO SECUNDÁRIA PARA COLETA DE RESÍDUOS COM ESTRUTURA METÁLICA E TRAMA DE MADEIRA FORRADA EM PAINEL COMPENSADO - 3 MONTAGENS POR OBRA. AF_03/2024</v>
          </cell>
          <cell r="C3252" t="str">
            <v>M</v>
          </cell>
          <cell r="D3252">
            <v>0</v>
          </cell>
          <cell r="E3252" t="str">
            <v>Equipamentos de Proteção Coletiva</v>
          </cell>
          <cell r="F3252" t="str">
            <v>SINAPI Jun/26</v>
          </cell>
        </row>
        <row r="3253">
          <cell r="A3253">
            <v>97007</v>
          </cell>
          <cell r="B3253" t="str">
            <v>PLATAFORMA DE PROTEÇÃO TERCIÁRIA PARA COLETA DE RESÍDUOS COM ESTRUTURA METÁLICA E FORRAÇÃO EM TÁBUA DE MADEIRA SERRADA - 1 MONTAGEM POR OBRA. AF_03/2024</v>
          </cell>
          <cell r="C3253" t="str">
            <v>M</v>
          </cell>
          <cell r="D3253">
            <v>0</v>
          </cell>
          <cell r="E3253" t="str">
            <v>Equipamentos de Proteção Coletiva</v>
          </cell>
          <cell r="F3253" t="str">
            <v>SINAPI Jun/26</v>
          </cell>
        </row>
        <row r="3254">
          <cell r="A3254">
            <v>97009</v>
          </cell>
          <cell r="B3254" t="str">
            <v>PLATAFORMA DE PROTEÇÃO TERCIÁRIA PARA COLETA DE RESÍDUOS COM ESTRUTURA METÁLICA E FORRAÇÃO EM TÁBUA DE MADEIRA SERRADA - 2 MONTAGENS POR OBRA. AF_03/2024</v>
          </cell>
          <cell r="C3254" t="str">
            <v>M</v>
          </cell>
          <cell r="D3254">
            <v>0</v>
          </cell>
          <cell r="E3254" t="str">
            <v>Equipamentos de Proteção Coletiva</v>
          </cell>
          <cell r="F3254" t="str">
            <v>SINAPI Jun/26</v>
          </cell>
        </row>
        <row r="3255">
          <cell r="A3255">
            <v>97006</v>
          </cell>
          <cell r="B3255" t="str">
            <v>PLATAFORMA DE PROTEÇÃO TERCIÁRIA PARA COLETA DE RESÍDUOS COM ESTRUTURA METÁLICA E TRAMA DE MADEIRA FORRADA EM PAINEL COMPENSADO - 1 MONTAGEM POR OBRA. AF_03/2024</v>
          </cell>
          <cell r="C3255" t="str">
            <v>M</v>
          </cell>
          <cell r="D3255">
            <v>0</v>
          </cell>
          <cell r="E3255" t="str">
            <v>Equipamentos de Proteção Coletiva</v>
          </cell>
          <cell r="F3255" t="str">
            <v>SINAPI Jun/26</v>
          </cell>
        </row>
        <row r="3256">
          <cell r="A3256">
            <v>97008</v>
          </cell>
          <cell r="B3256" t="str">
            <v>PLATAFORMA DE PROTEÇÃO TERCIÁRIA PARA COLETA DE RESÍDUOS COM ESTRUTURA METÁLICA E TRAMA DE MADEIRA FORRADA EM PAINEL COMPENSADO - 2 MONTAGENS POR OBRA. AF_03/2024</v>
          </cell>
          <cell r="C3256" t="str">
            <v>M</v>
          </cell>
          <cell r="D3256">
            <v>0</v>
          </cell>
          <cell r="E3256" t="str">
            <v>Equipamentos de Proteção Coletiva</v>
          </cell>
          <cell r="F3256" t="str">
            <v>SINAPI Jun/26</v>
          </cell>
        </row>
        <row r="3257">
          <cell r="A3257">
            <v>97048</v>
          </cell>
          <cell r="B3257" t="str">
            <v>PONTEIRAS DE PROTEÇÃO DE PONTAS E VERGALHÕES EXPOSTOS EM ALVENARIA ESTRUTURAL. AF_03/2024</v>
          </cell>
          <cell r="C3257" t="str">
            <v>M2</v>
          </cell>
          <cell r="D3257">
            <v>0.1</v>
          </cell>
          <cell r="E3257" t="str">
            <v>Equipamentos de Proteção Coletiva</v>
          </cell>
          <cell r="F3257" t="str">
            <v>SINAPI Jun/26</v>
          </cell>
        </row>
        <row r="3258">
          <cell r="A3258">
            <v>97047</v>
          </cell>
          <cell r="B3258" t="str">
            <v>PONTEIRAS DE PROTEÇÃO DE PONTAS E VERGALHÕES EXPOSTOS EM ESTRUTURAS DE CONCRETO ARMADO CONVENCIONAL. AF_03/2024</v>
          </cell>
          <cell r="C3258" t="str">
            <v>M2</v>
          </cell>
          <cell r="D3258">
            <v>0.15</v>
          </cell>
          <cell r="E3258" t="str">
            <v>Equipamentos de Proteção Coletiva</v>
          </cell>
          <cell r="F3258" t="str">
            <v>SINAPI Jun/26</v>
          </cell>
        </row>
        <row r="3259">
          <cell r="A3259">
            <v>97046</v>
          </cell>
          <cell r="B3259" t="str">
            <v>PONTEIRAS DE PROTEÇÃO DE PONTAS E VERGALHÕES EXPOSTOS EM FUNDAÇÕES. AF_03/2024</v>
          </cell>
          <cell r="C3259" t="str">
            <v>M2</v>
          </cell>
          <cell r="D3259">
            <v>0.38</v>
          </cell>
          <cell r="E3259" t="str">
            <v>Equipamentos de Proteção Coletiva</v>
          </cell>
          <cell r="F3259" t="str">
            <v>SINAPI Jun/26</v>
          </cell>
        </row>
        <row r="3260">
          <cell r="A3260">
            <v>104989</v>
          </cell>
          <cell r="B3260" t="str">
            <v>PROTEÇÃO DE ACESSO A CREMALHEIRA, COM CANCELA FIXADA EM LAJE - 1 MONTAGEM (EXCLUSO CANCELA). AF_03/2024</v>
          </cell>
          <cell r="C3260" t="str">
            <v>UN</v>
          </cell>
          <cell r="D3260">
            <v>47.96</v>
          </cell>
          <cell r="E3260" t="str">
            <v>Equipamentos de Proteção Coletiva</v>
          </cell>
          <cell r="F3260" t="str">
            <v>SINAPI Jun/26</v>
          </cell>
        </row>
        <row r="3261">
          <cell r="A3261">
            <v>97066</v>
          </cell>
          <cell r="B3261" t="str">
            <v>PROTEÇÃO DE PEDESTRES, INCLUSIVE MONTAGEM E DESMONTAGEM. AF_03/2024_PS</v>
          </cell>
          <cell r="C3261" t="str">
            <v>M2</v>
          </cell>
          <cell r="D3261">
            <v>372.85</v>
          </cell>
          <cell r="E3261" t="str">
            <v>Equipamentos de Proteção Coletiva</v>
          </cell>
          <cell r="F3261" t="str">
            <v>SINAPI Jun/26</v>
          </cell>
        </row>
        <row r="3262">
          <cell r="A3262">
            <v>104982</v>
          </cell>
          <cell r="B3262" t="str">
            <v>REDE DE PROTEÇÃO PISO A PISO (SISTEMA U). AF_03/2024</v>
          </cell>
          <cell r="C3262" t="str">
            <v>M</v>
          </cell>
          <cell r="D3262">
            <v>0</v>
          </cell>
          <cell r="E3262" t="str">
            <v>Equipamentos de Proteção Coletiva</v>
          </cell>
          <cell r="F3262" t="str">
            <v>SINAPI Jun/26</v>
          </cell>
        </row>
        <row r="3263">
          <cell r="A3263">
            <v>97060</v>
          </cell>
          <cell r="B3263" t="str">
            <v>REDE DE PROTEÇÃO TIPO SLQA INTERMEDIÁRIO PARA EDIFÍCIOS ACIMA DE 8 PAVIMENTOS. AF_03/2024</v>
          </cell>
          <cell r="C3263" t="str">
            <v>M</v>
          </cell>
          <cell r="D3263">
            <v>0</v>
          </cell>
          <cell r="E3263" t="str">
            <v>Equipamentos de Proteção Coletiva</v>
          </cell>
          <cell r="F3263" t="str">
            <v>SINAPI Jun/26</v>
          </cell>
        </row>
        <row r="3264">
          <cell r="A3264">
            <v>97059</v>
          </cell>
          <cell r="B3264" t="str">
            <v>REDE DE PROTEÇÃO TIPO SLQA INTERMEDIÁRIO PARA EDIFÍCIOS DE 5 A 8 PAVIMENTOS. AF_03/2024</v>
          </cell>
          <cell r="C3264" t="str">
            <v>M</v>
          </cell>
          <cell r="D3264">
            <v>0</v>
          </cell>
          <cell r="E3264" t="str">
            <v>Equipamentos de Proteção Coletiva</v>
          </cell>
          <cell r="F3264" t="str">
            <v>SINAPI Jun/26</v>
          </cell>
        </row>
        <row r="3265">
          <cell r="A3265">
            <v>97058</v>
          </cell>
          <cell r="B3265" t="str">
            <v>REDE DE PROTEÇÃO TIPO SLQA INTERMEDIÁRIO PARA EDIFÍCIOS DE ATÉ 4 PAVIMENTOS. AF_03/2024</v>
          </cell>
          <cell r="C3265" t="str">
            <v>M</v>
          </cell>
          <cell r="D3265">
            <v>0</v>
          </cell>
          <cell r="E3265" t="str">
            <v>Equipamentos de Proteção Coletiva</v>
          </cell>
          <cell r="F3265" t="str">
            <v>SINAPI Jun/26</v>
          </cell>
        </row>
        <row r="3266">
          <cell r="A3266">
            <v>97056</v>
          </cell>
          <cell r="B3266" t="str">
            <v>REDE DE PROTEÇÃO TIPO SLQA PESADO COM SUPORTES METÁLICOS TIPO FORCA PARA EDIFÍCIOS DE 5 A 8 PAVIMENTOS. AF_03/2024</v>
          </cell>
          <cell r="C3266" t="str">
            <v>M</v>
          </cell>
          <cell r="D3266">
            <v>0</v>
          </cell>
          <cell r="E3266" t="str">
            <v>Equipamentos de Proteção Coletiva</v>
          </cell>
          <cell r="F3266" t="str">
            <v>SINAPI Jun/26</v>
          </cell>
        </row>
        <row r="3267">
          <cell r="A3267">
            <v>97057</v>
          </cell>
          <cell r="B3267" t="str">
            <v>REDE DE PROTEÇÃO TIPO SLQA PESADO COM SUPORTES METÁLICOS TIPO FORCA PARA EDIFÍCIOS DE ACIMA DE 8 PAVIMENTOS. AF_03/2024</v>
          </cell>
          <cell r="C3267" t="str">
            <v>M</v>
          </cell>
          <cell r="D3267">
            <v>0</v>
          </cell>
          <cell r="E3267" t="str">
            <v>Equipamentos de Proteção Coletiva</v>
          </cell>
          <cell r="F3267" t="str">
            <v>SINAPI Jun/26</v>
          </cell>
        </row>
        <row r="3268">
          <cell r="A3268">
            <v>97055</v>
          </cell>
          <cell r="B3268" t="str">
            <v>REDE DE PROTEÇÃO TIPO SLQA PESADO COM SUPORTES METÁLICOS TIPO FORCA PARA EDIFÍCIOS DE ATÉ 4 PAVIMENTOS. AF_03/2024</v>
          </cell>
          <cell r="C3268" t="str">
            <v>M</v>
          </cell>
          <cell r="D3268">
            <v>0</v>
          </cell>
          <cell r="E3268" t="str">
            <v>Equipamentos de Proteção Coletiva</v>
          </cell>
          <cell r="F3268" t="str">
            <v>SINAPI Jun/26</v>
          </cell>
        </row>
        <row r="3269">
          <cell r="A3269">
            <v>102656</v>
          </cell>
          <cell r="B3269" t="str">
            <v>SINALIZAÇÃO COM FITA FIXADA EM CONE PLÁSTICO, INCLUINDO CONE. AF_03/2024</v>
          </cell>
          <cell r="C3269" t="str">
            <v>M</v>
          </cell>
          <cell r="D3269">
            <v>7.37</v>
          </cell>
          <cell r="E3269" t="str">
            <v>Equipamentos de Proteção Coletiva</v>
          </cell>
          <cell r="F3269" t="str">
            <v>SINAPI Jun/26</v>
          </cell>
        </row>
        <row r="3270">
          <cell r="A3270">
            <v>104983</v>
          </cell>
          <cell r="B3270" t="str">
            <v>SISTEMA DE PROTEÇÃO PARA PILARES DE PERIFERIA. AF_03/2024</v>
          </cell>
          <cell r="C3270" t="str">
            <v>UN</v>
          </cell>
          <cell r="D3270">
            <v>0</v>
          </cell>
          <cell r="E3270" t="str">
            <v>Equipamentos de Proteção Coletiva</v>
          </cell>
          <cell r="F3270" t="str">
            <v>SINAPI Jun/26</v>
          </cell>
        </row>
        <row r="3271">
          <cell r="A3271">
            <v>97050</v>
          </cell>
          <cell r="B3271" t="str">
            <v>TOTEN EM MADEIRA COM PLACA INDICATIVA POSICIONADA NO TERRENO. AF_03/2024</v>
          </cell>
          <cell r="C3271" t="str">
            <v>M2</v>
          </cell>
          <cell r="D3271">
            <v>0</v>
          </cell>
          <cell r="E3271" t="str">
            <v>Equipamentos de Proteção Coletiva</v>
          </cell>
          <cell r="F3271" t="str">
            <v>SINAPI Jun/26</v>
          </cell>
        </row>
        <row r="3272">
          <cell r="A3272">
            <v>95946</v>
          </cell>
          <cell r="B3272" t="str">
            <v>ARMAÇÃO DE ESCADA, DE UMA ESTRUTURA CONVENCIONAL DE CONCRETO ARMADO UTILIZANDO AÇO CA-50 DE 10,0 MM - MONTAGEM. AF_11/2020</v>
          </cell>
          <cell r="C3272" t="str">
            <v>KG</v>
          </cell>
          <cell r="D3272">
            <v>12.09</v>
          </cell>
          <cell r="E3272" t="str">
            <v>Escadas</v>
          </cell>
          <cell r="F3272" t="str">
            <v>SINAPI Jun/26</v>
          </cell>
        </row>
        <row r="3273">
          <cell r="A3273">
            <v>95947</v>
          </cell>
          <cell r="B3273" t="str">
            <v>ARMAÇÃO DE ESCADA, DE UMA ESTRUTURA CONVENCIONAL DE CONCRETO ARMADO UTILIZANDO AÇO CA-50 DE 12,5 MM - MONTAGEM. AF_11/2020</v>
          </cell>
          <cell r="C3273" t="str">
            <v>KG</v>
          </cell>
          <cell r="D3273">
            <v>8.75</v>
          </cell>
          <cell r="E3273" t="str">
            <v>Escadas</v>
          </cell>
          <cell r="F3273" t="str">
            <v>SINAPI Jun/26</v>
          </cell>
        </row>
        <row r="3274">
          <cell r="A3274">
            <v>95948</v>
          </cell>
          <cell r="B3274" t="str">
            <v>ARMAÇÃO DE ESCADA, DE UMA ESTRUTURA CONVENCIONAL DE CONCRETO ARMADO UTILIZANDO AÇO CA-50 DE 16,0 MM - MONTAGEM. AF_11/2020</v>
          </cell>
          <cell r="C3274" t="str">
            <v>KG</v>
          </cell>
          <cell r="D3274">
            <v>7.11</v>
          </cell>
          <cell r="E3274" t="str">
            <v>Escadas</v>
          </cell>
          <cell r="F3274" t="str">
            <v>SINAPI Jun/26</v>
          </cell>
        </row>
        <row r="3275">
          <cell r="A3275">
            <v>95944</v>
          </cell>
          <cell r="B3275" t="str">
            <v>ARMAÇÃO DE ESCADA, DE UMA ESTRUTURA CONVENCIONAL DE CONCRETO ARMADO UTILIZANDO AÇO CA-50 DE 6,3 MM - MONTAGEM. AF_11/2020</v>
          </cell>
          <cell r="C3275" t="str">
            <v>KG</v>
          </cell>
          <cell r="D3275">
            <v>21.87</v>
          </cell>
          <cell r="E3275" t="str">
            <v>Escadas</v>
          </cell>
          <cell r="F3275" t="str">
            <v>SINAPI Jun/26</v>
          </cell>
        </row>
        <row r="3276">
          <cell r="A3276">
            <v>95945</v>
          </cell>
          <cell r="B3276" t="str">
            <v>ARMAÇÃO DE ESCADA, DE UMA ESTRUTURA CONVENCIONAL DE CONCRETO ARMADO UTILIZANDO AÇO CA-50 DE 8,0 MM - MONTAGEM. AF_11/2020</v>
          </cell>
          <cell r="C3276" t="str">
            <v>KG</v>
          </cell>
          <cell r="D3276">
            <v>16.329999999999998</v>
          </cell>
          <cell r="E3276" t="str">
            <v>Escadas</v>
          </cell>
          <cell r="F3276" t="str">
            <v>SINAPI Jun/26</v>
          </cell>
        </row>
        <row r="3277">
          <cell r="A3277">
            <v>95943</v>
          </cell>
          <cell r="B3277" t="str">
            <v>ARMAÇÃO DE ESCADA, DE UMA ESTRUTURA CONVENCIONAL DE CONCRETO ARMADO UTILIZANDO AÇO CA-60 DE 5,0 MM - MONTAGEM. AF_11/2020</v>
          </cell>
          <cell r="C3277" t="str">
            <v>KG</v>
          </cell>
          <cell r="D3277">
            <v>25.24</v>
          </cell>
          <cell r="E3277" t="str">
            <v>Escadas</v>
          </cell>
          <cell r="F3277" t="str">
            <v>SINAPI Jun/26</v>
          </cell>
        </row>
        <row r="3278">
          <cell r="A3278">
            <v>102077</v>
          </cell>
          <cell r="B3278" t="str">
            <v>ESCADA EM CONCRETO ARMADO MOLDADO IN LOCO, FCK 25 MPA, COM 1 LANCE E LAJE CASCATA, FÔRMA EM CHAPA DE MADEIRA COMPENSADA RESINADA. AF_11/2020</v>
          </cell>
          <cell r="C3278" t="str">
            <v>M3</v>
          </cell>
          <cell r="D3278">
            <v>5443.69</v>
          </cell>
          <cell r="E3278" t="str">
            <v>Escadas</v>
          </cell>
          <cell r="F3278" t="str">
            <v>SINAPI Jun/26</v>
          </cell>
        </row>
        <row r="3279">
          <cell r="A3279">
            <v>102073</v>
          </cell>
          <cell r="B3279" t="str">
            <v>ESCADA EM CONCRETO ARMADO MOLDADO IN LOCO, FCK 25 MPA, COM 1 LANCE E LAJE PLANA, FÔRMA EM CHAPA DE MADEIRA COMPENSADA RESINADA. AF_11/2020</v>
          </cell>
          <cell r="C3279" t="str">
            <v>M3</v>
          </cell>
          <cell r="D3279">
            <v>3987.22</v>
          </cell>
          <cell r="E3279" t="str">
            <v>Escadas</v>
          </cell>
          <cell r="F3279" t="str">
            <v>SINAPI Jun/26</v>
          </cell>
        </row>
        <row r="3280">
          <cell r="A3280">
            <v>102079</v>
          </cell>
          <cell r="B3280" t="str">
            <v>ESCADA EM CONCRETO ARMADO MOLDADO IN LOCO, FCK 25 MPA, COM 2 LANCES EM L E LAJE CASCATA, FÔRMA EM CHAPA DE MADEIRA COMPENSADA RESINADA. AF_11/2020</v>
          </cell>
          <cell r="C3280" t="str">
            <v>M3</v>
          </cell>
          <cell r="D3280">
            <v>5331.06</v>
          </cell>
          <cell r="E3280" t="str">
            <v>Escadas</v>
          </cell>
          <cell r="F3280" t="str">
            <v>SINAPI Jun/26</v>
          </cell>
        </row>
        <row r="3281">
          <cell r="A3281">
            <v>102075</v>
          </cell>
          <cell r="B3281" t="str">
            <v>ESCADA EM CONCRETO ARMADO MOLDADO IN LOCO, FCK 25 MPA, COM 2 LANCES EM L E LAJE PLANA, FÔRMA EM CHAPA DE MADEIRA COMPENSADA RESINADA. AF_11/2020</v>
          </cell>
          <cell r="C3281" t="str">
            <v>M3</v>
          </cell>
          <cell r="D3281">
            <v>4829.87</v>
          </cell>
          <cell r="E3281" t="str">
            <v>Escadas</v>
          </cell>
          <cell r="F3281" t="str">
            <v>SINAPI Jun/26</v>
          </cell>
        </row>
        <row r="3282">
          <cell r="A3282">
            <v>102078</v>
          </cell>
          <cell r="B3282" t="str">
            <v>ESCADA EM CONCRETO ARMADO MOLDADO IN LOCO, FCK 25 MPA, COM 2 LANCES EM U E LAJE CASCATA, FÔRMA EM CHAPA DE MADEIRA COMPENSADA RESINADA. AF_11/2020</v>
          </cell>
          <cell r="C3282" t="str">
            <v>M3</v>
          </cell>
          <cell r="D3282">
            <v>5585.01</v>
          </cell>
          <cell r="E3282" t="str">
            <v>Escadas</v>
          </cell>
          <cell r="F3282" t="str">
            <v>SINAPI Jun/26</v>
          </cell>
        </row>
        <row r="3283">
          <cell r="A3283">
            <v>102074</v>
          </cell>
          <cell r="B3283" t="str">
            <v>ESCADA EM CONCRETO ARMADO MOLDADO IN LOCO, FCK 25 MPA, COM 2 LANCES EM U E LAJE PLANA, FÔRMA EM CHAPA DE MADEIRA COMPENSADA RESINADA. AF_11/2020</v>
          </cell>
          <cell r="C3283" t="str">
            <v>M3</v>
          </cell>
          <cell r="D3283">
            <v>4681.63</v>
          </cell>
          <cell r="E3283" t="str">
            <v>Escadas</v>
          </cell>
          <cell r="F3283" t="str">
            <v>SINAPI Jun/26</v>
          </cell>
        </row>
        <row r="3284">
          <cell r="A3284">
            <v>102080</v>
          </cell>
          <cell r="B3284" t="str">
            <v>ESCADA EM CONCRETO ARMADO MOLDADO IN LOCO, FCK 25 MPA, COM 2 LANCES EM X E LAJE CASCATA, FÔRMA EM CHAPA DE MADEIRA COMPENSADA RESINADA. AF_11/2020</v>
          </cell>
          <cell r="C3284" t="str">
            <v>M3</v>
          </cell>
          <cell r="D3284">
            <v>4590.6499999999996</v>
          </cell>
          <cell r="E3284" t="str">
            <v>Escadas</v>
          </cell>
          <cell r="F3284" t="str">
            <v>SINAPI Jun/26</v>
          </cell>
        </row>
        <row r="3285">
          <cell r="A3285">
            <v>102076</v>
          </cell>
          <cell r="B3285" t="str">
            <v>ESCADA EM CONCRETO ARMADO MOLDADO IN LOCO, FCK 25 MPA, COM 2 LANCES EM X E LAJE PLANA, FÔRMA EM CHAPA DE MADEIRA COMPENSADA RESINADA. AF_11/2020</v>
          </cell>
          <cell r="C3285" t="str">
            <v>M3</v>
          </cell>
          <cell r="D3285">
            <v>4932.1099999999997</v>
          </cell>
          <cell r="E3285" t="str">
            <v>Escadas</v>
          </cell>
          <cell r="F3285" t="str">
            <v>SINAPI Jun/26</v>
          </cell>
        </row>
        <row r="3286">
          <cell r="A3286">
            <v>102084</v>
          </cell>
          <cell r="B3286" t="str">
            <v>ESCADA HELICOIDAL EM AÇO GALVANIZADO, DIAMETRO DE 1,2 M, DOTADA DE GUARDA-CORPO, FIXADA COM CHUMBADOR MECÂNICO. AF_11/2020</v>
          </cell>
          <cell r="C3286" t="str">
            <v>M</v>
          </cell>
          <cell r="D3286">
            <v>0</v>
          </cell>
          <cell r="E3286" t="str">
            <v>Escadas</v>
          </cell>
          <cell r="F3286" t="str">
            <v>SINAPI Jun/26</v>
          </cell>
        </row>
        <row r="3287">
          <cell r="A3287">
            <v>102082</v>
          </cell>
          <cell r="B3287" t="str">
            <v>ESCADA TIPO MARINHEIRO EM TUBO ACO GALVANIZADO 1 1/2", COM GUARDA-CORPO, PARA ALTURAS MAIORES QUE 3 M, FIXADA COM CHUMBADOR MECÂNICO. AF_11/2020</v>
          </cell>
          <cell r="C3287" t="str">
            <v>M</v>
          </cell>
          <cell r="D3287">
            <v>0</v>
          </cell>
          <cell r="E3287" t="str">
            <v>Escadas</v>
          </cell>
          <cell r="F3287" t="str">
            <v>SINAPI Jun/26</v>
          </cell>
        </row>
        <row r="3288">
          <cell r="A3288">
            <v>102081</v>
          </cell>
          <cell r="B3288" t="str">
            <v>ESCADA TIPO MARINHEIRO EM TUBO ACO GALVANIZADO 1 1/2", SEM GUARDA-CORPO, FIXADA COM CHUMBADOR MECÂNICO. AF_11/2020</v>
          </cell>
          <cell r="C3288" t="str">
            <v>M</v>
          </cell>
          <cell r="D3288">
            <v>0</v>
          </cell>
          <cell r="E3288" t="str">
            <v>Escadas</v>
          </cell>
          <cell r="F3288" t="str">
            <v>SINAPI Jun/26</v>
          </cell>
        </row>
        <row r="3289">
          <cell r="A3289">
            <v>102092</v>
          </cell>
          <cell r="B3289" t="str">
            <v>ESCADA TIPO MARINHEIRO EM TUBO AÇO GALVANIZADO 1 1/2", COM GUARDA-CORPO, PARA ALTURAS DE ATÉ 3 M, FIXADA COM CHUMBADOR MECÂNICO. AF_11/2020</v>
          </cell>
          <cell r="C3289" t="str">
            <v>M</v>
          </cell>
          <cell r="D3289">
            <v>0</v>
          </cell>
          <cell r="E3289" t="str">
            <v>Escadas</v>
          </cell>
          <cell r="F3289" t="str">
            <v>SINAPI Jun/26</v>
          </cell>
        </row>
        <row r="3290">
          <cell r="A3290">
            <v>102089</v>
          </cell>
          <cell r="B3290" t="str">
            <v>FABRICAÇÃO DE FÔRMA PARA ESCADA DUPLA COM 2 LANCES EM "X" E LAJE CASCATA, EM CHAPA DE MADEIRA COMPENSADA PLASTIFICADA, E=18 MM. AF_11/2020</v>
          </cell>
          <cell r="C3290" t="str">
            <v>M2</v>
          </cell>
          <cell r="D3290">
            <v>178.61</v>
          </cell>
          <cell r="E3290" t="str">
            <v>Escadas</v>
          </cell>
          <cell r="F3290" t="str">
            <v>SINAPI Jun/26</v>
          </cell>
        </row>
        <row r="3291">
          <cell r="A3291">
            <v>102090</v>
          </cell>
          <cell r="B3291" t="str">
            <v>FABRICAÇÃO DE FÔRMA PARA ESCADA DUPLA COM 2 LANCES EM "X" E LAJE CASCATA, EM CHAPA DE MADEIRA COMPENSADA RESINADA, E= 17 MM. AF_11/2020</v>
          </cell>
          <cell r="C3291" t="str">
            <v>M2</v>
          </cell>
          <cell r="D3291">
            <v>139.21</v>
          </cell>
          <cell r="E3291" t="str">
            <v>Escadas</v>
          </cell>
          <cell r="F3291" t="str">
            <v>SINAPI Jun/26</v>
          </cell>
        </row>
        <row r="3292">
          <cell r="A3292">
            <v>102086</v>
          </cell>
          <cell r="B3292" t="str">
            <v>FABRICAÇÃO DE FÔRMA PARA ESCADA DUPLA COM 2 LANCES EM "X" E LAJE PLANA, EM CHAPA DE MADEIRA COMPENSADA PLASTIFICADA, E=18 MM. AF_11/2020</v>
          </cell>
          <cell r="C3292" t="str">
            <v>M2</v>
          </cell>
          <cell r="D3292">
            <v>192.58</v>
          </cell>
          <cell r="E3292" t="str">
            <v>Escadas</v>
          </cell>
          <cell r="F3292" t="str">
            <v>SINAPI Jun/26</v>
          </cell>
        </row>
        <row r="3293">
          <cell r="A3293">
            <v>102087</v>
          </cell>
          <cell r="B3293" t="str">
            <v>FABRICAÇÃO DE FÔRMA PARA ESCADA DUPLA COM 2 LANCES EM "X" E LAJE PLANA, EM CHAPA DE MADEIRA COMPENSADA RESINADA, E= 17 MM. AF_11/2020</v>
          </cell>
          <cell r="C3293" t="str">
            <v>M2</v>
          </cell>
          <cell r="D3293">
            <v>157.85</v>
          </cell>
          <cell r="E3293" t="str">
            <v>Escadas</v>
          </cell>
          <cell r="F3293" t="str">
            <v>SINAPI Jun/26</v>
          </cell>
        </row>
        <row r="3294">
          <cell r="A3294">
            <v>102091</v>
          </cell>
          <cell r="B3294" t="str">
            <v>FABRICAÇÃO DE FÔRMA PARA ESCADA DUPLA COM 2 LANCES EM X E LAJE CASCATA, EM MADEIRA SERRADA, E=25 MM. AF_11/2020</v>
          </cell>
          <cell r="C3294" t="str">
            <v>M2</v>
          </cell>
          <cell r="D3294">
            <v>324.76</v>
          </cell>
          <cell r="E3294" t="str">
            <v>Escadas</v>
          </cell>
          <cell r="F3294" t="str">
            <v>SINAPI Jun/26</v>
          </cell>
        </row>
        <row r="3295">
          <cell r="A3295">
            <v>102088</v>
          </cell>
          <cell r="B3295" t="str">
            <v>FABRICAÇÃO DE FÔRMA PARA ESCADA DUPLA COM 2 LANCES EM X E LAJE PLANA, EM MADEIRA SERRADA, E=25 MM. AF_11/2020</v>
          </cell>
          <cell r="C3295" t="str">
            <v>M2</v>
          </cell>
          <cell r="D3295">
            <v>277.94</v>
          </cell>
          <cell r="E3295" t="str">
            <v>Escadas</v>
          </cell>
          <cell r="F3295" t="str">
            <v>SINAPI Jun/26</v>
          </cell>
        </row>
        <row r="3296">
          <cell r="A3296">
            <v>101997</v>
          </cell>
          <cell r="B3296" t="str">
            <v>FABRICAÇÃO DE FÔRMA PARA ESCADAS, COM 1 LANCE E LAJE CASCATA, EM CHAPA DE MADEIRA COMPENSADA PLASTIFICADA, E=18 MM. AF_11/2020</v>
          </cell>
          <cell r="C3296" t="str">
            <v>M2</v>
          </cell>
          <cell r="D3296">
            <v>188.66</v>
          </cell>
          <cell r="E3296" t="str">
            <v>Escadas</v>
          </cell>
          <cell r="F3296" t="str">
            <v>SINAPI Jun/26</v>
          </cell>
        </row>
        <row r="3297">
          <cell r="A3297">
            <v>101998</v>
          </cell>
          <cell r="B3297" t="str">
            <v>FABRICAÇÃO DE FÔRMA PARA ESCADAS, COM 1 LANCE E LAJE CASCATA, EM CHAPA DE MADEIRA COMPENSADA RESINADA, E= 17 MM. AF_11/2020</v>
          </cell>
          <cell r="C3297" t="str">
            <v>M2</v>
          </cell>
          <cell r="D3297">
            <v>147.03</v>
          </cell>
          <cell r="E3297" t="str">
            <v>Escadas</v>
          </cell>
          <cell r="F3297" t="str">
            <v>SINAPI Jun/26</v>
          </cell>
        </row>
        <row r="3298">
          <cell r="A3298">
            <v>101999</v>
          </cell>
          <cell r="B3298" t="str">
            <v>FABRICAÇÃO DE FÔRMA PARA ESCADAS, COM 1 LANCE E LAJE CASCATA, EM MADEIRA SERRADA, E=25 MM. AF_11/2020</v>
          </cell>
          <cell r="C3298" t="str">
            <v>M2</v>
          </cell>
          <cell r="D3298">
            <v>383.48</v>
          </cell>
          <cell r="E3298" t="str">
            <v>Escadas</v>
          </cell>
          <cell r="F3298" t="str">
            <v>SINAPI Jun/26</v>
          </cell>
        </row>
        <row r="3299">
          <cell r="A3299">
            <v>101994</v>
          </cell>
          <cell r="B3299" t="str">
            <v>FABRICAÇÃO DE FÔRMA PARA ESCADAS, COM 1 LANCE E LAJE PLANA, EM CHAPA DE MADEIRA COMPENSADA PLASTIFICADA, E=18 MM. AF_11/2020</v>
          </cell>
          <cell r="C3299" t="str">
            <v>M2</v>
          </cell>
          <cell r="D3299">
            <v>199.71</v>
          </cell>
          <cell r="E3299" t="str">
            <v>Escadas</v>
          </cell>
          <cell r="F3299" t="str">
            <v>SINAPI Jun/26</v>
          </cell>
        </row>
        <row r="3300">
          <cell r="A3300">
            <v>101995</v>
          </cell>
          <cell r="B3300" t="str">
            <v>FABRICAÇÃO DE FÔRMA PARA ESCADAS, COM 1 LANCE E LAJE PLANA, EM CHAPA DE MADEIRA COMPENSADA RESINADA, E= 17 MM. AF_11/2020</v>
          </cell>
          <cell r="C3300" t="str">
            <v>M2</v>
          </cell>
          <cell r="D3300">
            <v>162.58000000000001</v>
          </cell>
          <cell r="E3300" t="str">
            <v>Escadas</v>
          </cell>
          <cell r="F3300" t="str">
            <v>SINAPI Jun/26</v>
          </cell>
        </row>
        <row r="3301">
          <cell r="A3301">
            <v>101996</v>
          </cell>
          <cell r="B3301" t="str">
            <v>FABRICAÇÃO DE FÔRMA PARA ESCADAS, COM 1 LANCE E LAJE PLANA, EM MADEIRA SERRADA, E=25 MM. AF_11/2020</v>
          </cell>
          <cell r="C3301" t="str">
            <v>M2</v>
          </cell>
          <cell r="D3301">
            <v>298.38</v>
          </cell>
          <cell r="E3301" t="str">
            <v>Escadas</v>
          </cell>
          <cell r="F3301" t="str">
            <v>SINAPI Jun/26</v>
          </cell>
        </row>
        <row r="3302">
          <cell r="A3302">
            <v>101991</v>
          </cell>
          <cell r="B3302" t="str">
            <v>FABRICAÇÃO DE FÔRMA PARA ESCADAS, COM 2 LANCES EM "L" E LAJE CASCATA, EM CHAPA DE MADEIRA COMPENSADA PLASTIFICADA, E=18 MM. AF_11/2020</v>
          </cell>
          <cell r="C3302" t="str">
            <v>M2</v>
          </cell>
          <cell r="D3302">
            <v>189.69</v>
          </cell>
          <cell r="E3302" t="str">
            <v>Escadas</v>
          </cell>
          <cell r="F3302" t="str">
            <v>SINAPI Jun/26</v>
          </cell>
        </row>
        <row r="3303">
          <cell r="A3303">
            <v>101992</v>
          </cell>
          <cell r="B3303" t="str">
            <v>FABRICAÇÃO DE FÔRMA PARA ESCADAS, COM 2 LANCES EM "L" E LAJE CASCATA, EM CHAPA DE MADEIRA COMPENSADA RESINADA, E= 17 MM. AF_11/2020</v>
          </cell>
          <cell r="C3303" t="str">
            <v>M2</v>
          </cell>
          <cell r="D3303">
            <v>148.97999999999999</v>
          </cell>
          <cell r="E3303" t="str">
            <v>Escadas</v>
          </cell>
          <cell r="F3303" t="str">
            <v>SINAPI Jun/26</v>
          </cell>
        </row>
        <row r="3304">
          <cell r="A3304">
            <v>101993</v>
          </cell>
          <cell r="B3304" t="str">
            <v>FABRICAÇÃO DE FÔRMA PARA ESCADAS, COM 2 LANCES EM "L" E LAJE CASCATA, EM MADEIRA SERRADA, E=25 MM. AF_11/2020</v>
          </cell>
          <cell r="C3304" t="str">
            <v>M2</v>
          </cell>
          <cell r="D3304">
            <v>357.95</v>
          </cell>
          <cell r="E3304" t="str">
            <v>Escadas</v>
          </cell>
          <cell r="F3304" t="str">
            <v>SINAPI Jun/26</v>
          </cell>
        </row>
        <row r="3305">
          <cell r="A3305">
            <v>101988</v>
          </cell>
          <cell r="B3305" t="str">
            <v>FABRICAÇÃO DE FÔRMA PARA ESCADAS, COM 2 LANCES EM "L" E LAJE PLANA, EM CHAPA DE MADEIRA COMPENSADA PLASTIFICADA, E=18 MM. AF_11/2020</v>
          </cell>
          <cell r="C3305" t="str">
            <v>M2</v>
          </cell>
          <cell r="D3305">
            <v>191.04</v>
          </cell>
          <cell r="E3305" t="str">
            <v>Escadas</v>
          </cell>
          <cell r="F3305" t="str">
            <v>SINAPI Jun/26</v>
          </cell>
        </row>
        <row r="3306">
          <cell r="A3306">
            <v>101989</v>
          </cell>
          <cell r="B3306" t="str">
            <v>FABRICAÇÃO DE FÔRMA PARA ESCADAS, COM 2 LANCES EM "L" E LAJE PLANA, EM CHAPA DE MADEIRA COMPENSADA RESINADA, E= 17 MM. AF_11/2020</v>
          </cell>
          <cell r="C3306" t="str">
            <v>M2</v>
          </cell>
          <cell r="D3306">
            <v>157.96</v>
          </cell>
          <cell r="E3306" t="str">
            <v>Escadas</v>
          </cell>
          <cell r="F3306" t="str">
            <v>SINAPI Jun/26</v>
          </cell>
        </row>
        <row r="3307">
          <cell r="A3307">
            <v>101990</v>
          </cell>
          <cell r="B3307" t="str">
            <v>FABRICAÇÃO DE FÔRMA PARA ESCADAS, COM 2 LANCES EM "L" E LAJE PLANA, EM MADEIRA SERRADA, E=25 MM. AF_11/2020</v>
          </cell>
          <cell r="C3307" t="str">
            <v>M2</v>
          </cell>
          <cell r="D3307">
            <v>277.82</v>
          </cell>
          <cell r="E3307" t="str">
            <v>Escadas</v>
          </cell>
          <cell r="F3307" t="str">
            <v>SINAPI Jun/26</v>
          </cell>
        </row>
        <row r="3308">
          <cell r="A3308">
            <v>101985</v>
          </cell>
          <cell r="B3308" t="str">
            <v>FABRICAÇÃO DE FÔRMA PARA ESCADAS, COM 2 LANCES EM "U" E LAJE CASCATA, EM CHAPA DE MADEIRA COMPENSADA PLASTIFICADA, E=18 MM. AF_11/2020</v>
          </cell>
          <cell r="C3308" t="str">
            <v>M2</v>
          </cell>
          <cell r="D3308">
            <v>186.32</v>
          </cell>
          <cell r="E3308" t="str">
            <v>Escadas</v>
          </cell>
          <cell r="F3308" t="str">
            <v>SINAPI Jun/26</v>
          </cell>
        </row>
        <row r="3309">
          <cell r="A3309">
            <v>101986</v>
          </cell>
          <cell r="B3309" t="str">
            <v>FABRICAÇÃO DE FÔRMA PARA ESCADAS, COM 2 LANCES EM "U" E LAJE CASCATA, EM CHAPA DE MADEIRA COMPENSADA RESINADA, E= 17 MM. AF_11/2020</v>
          </cell>
          <cell r="C3309" t="str">
            <v>M2</v>
          </cell>
          <cell r="D3309">
            <v>143.74</v>
          </cell>
          <cell r="E3309" t="str">
            <v>Escadas</v>
          </cell>
          <cell r="F3309" t="str">
            <v>SINAPI Jun/26</v>
          </cell>
        </row>
        <row r="3310">
          <cell r="A3310">
            <v>101987</v>
          </cell>
          <cell r="B3310" t="str">
            <v>FABRICAÇÃO DE FÔRMA PARA ESCADAS, COM 2 LANCES EM "U" E LAJE CASCATA, EM MADEIRA SERRADA, E=25 MM. AF_11/2020</v>
          </cell>
          <cell r="C3310" t="str">
            <v>M2</v>
          </cell>
          <cell r="D3310">
            <v>304.95</v>
          </cell>
          <cell r="E3310" t="str">
            <v>Escadas</v>
          </cell>
          <cell r="F3310" t="str">
            <v>SINAPI Jun/26</v>
          </cell>
        </row>
        <row r="3311">
          <cell r="A3311">
            <v>101969</v>
          </cell>
          <cell r="B3311" t="str">
            <v>FABRICAÇÃO DE FÔRMA PARA ESCADAS, COM 2 LANCES EM "U" E LAJE PLANA, EM CHAPA DE MADEIRA COMPENSADA PLASTIFICADA, E=18 MM. AF_11/2020</v>
          </cell>
          <cell r="C3311" t="str">
            <v>M2</v>
          </cell>
          <cell r="D3311">
            <v>181.14</v>
          </cell>
          <cell r="E3311" t="str">
            <v>Escadas</v>
          </cell>
          <cell r="F3311" t="str">
            <v>SINAPI Jun/26</v>
          </cell>
        </row>
        <row r="3312">
          <cell r="A3312">
            <v>101971</v>
          </cell>
          <cell r="B3312" t="str">
            <v>FABRICAÇÃO DE FÔRMA PARA ESCADAS, COM 2 LANCES EM "U" E LAJE PLANA, EM CHAPA DE MADEIRA COMPENSADA RESINADA, E= 17 MM. AF_11/2020</v>
          </cell>
          <cell r="C3312" t="str">
            <v>M2</v>
          </cell>
          <cell r="D3312">
            <v>147.65</v>
          </cell>
          <cell r="E3312" t="str">
            <v>Escadas</v>
          </cell>
          <cell r="F3312" t="str">
            <v>SINAPI Jun/26</v>
          </cell>
        </row>
        <row r="3313">
          <cell r="A3313">
            <v>101973</v>
          </cell>
          <cell r="B3313" t="str">
            <v>FABRICAÇÃO DE FÔRMA PARA ESCADAS, COM 2 LANCES EM "U" E LAJE PLANA, EM MADEIRA SERRADA, E=25 MM. AF_11/2020</v>
          </cell>
          <cell r="C3313" t="str">
            <v>M2</v>
          </cell>
          <cell r="D3313">
            <v>258.01</v>
          </cell>
          <cell r="E3313" t="str">
            <v>Escadas</v>
          </cell>
          <cell r="F3313" t="str">
            <v>SINAPI Jun/26</v>
          </cell>
        </row>
        <row r="3314">
          <cell r="A3314">
            <v>102072</v>
          </cell>
          <cell r="B3314" t="str">
            <v>MONTAGEM E DESMONTAGEM DE FÔRMA PARA ESCADA DUPLA COM 2 LANCES EM "X" E LAJE CASCATA, EM CHAPA DE MADEIRA COMPENSADA PLASTIFICADA, 10 UTILIZAÇÕES. AF_11/2020</v>
          </cell>
          <cell r="C3314" t="str">
            <v>M2</v>
          </cell>
          <cell r="D3314">
            <v>206</v>
          </cell>
          <cell r="E3314" t="str">
            <v>Escadas</v>
          </cell>
          <cell r="F3314" t="str">
            <v>SINAPI Jun/26</v>
          </cell>
        </row>
        <row r="3315">
          <cell r="A3315">
            <v>102070</v>
          </cell>
          <cell r="B3315" t="str">
            <v>MONTAGEM E DESMONTAGEM DE FÔRMA PARA ESCADA DUPLA COM 2 LANCES EM "X" E LAJE CASCATA, EM CHAPA DE MADEIRA COMPENSADA PLASTIFICADA, 6 UTILIZAÇÕES. AF_11/2020</v>
          </cell>
          <cell r="C3315" t="str">
            <v>M2</v>
          </cell>
          <cell r="D3315">
            <v>241.26</v>
          </cell>
          <cell r="E3315" t="str">
            <v>Escadas</v>
          </cell>
          <cell r="F3315" t="str">
            <v>SINAPI Jun/26</v>
          </cell>
        </row>
        <row r="3316">
          <cell r="A3316">
            <v>102071</v>
          </cell>
          <cell r="B3316" t="str">
            <v>MONTAGEM E DESMONTAGEM DE FÔRMA PARA ESCADA DUPLA COM 2 LANCES EM "X" E LAJE CASCATA, EM CHAPA DE MADEIRA COMPENSADA PLASTIFICADA, 8 UTILIZAÇÕES. AF_11/2020</v>
          </cell>
          <cell r="C3316" t="str">
            <v>M2</v>
          </cell>
          <cell r="D3316">
            <v>215.38</v>
          </cell>
          <cell r="E3316" t="str">
            <v>Escadas</v>
          </cell>
          <cell r="F3316" t="str">
            <v>SINAPI Jun/26</v>
          </cell>
        </row>
        <row r="3317">
          <cell r="A3317">
            <v>102068</v>
          </cell>
          <cell r="B3317" t="str">
            <v>MONTAGEM E DESMONTAGEM DE FÔRMA PARA ESCADA DUPLA COM 2 LANCES EM "X" E LAJE CASCATA, EM CHAPA DE MADEIRA COMPENSADA RESINADA, 2 UTILIZAÇÕES. AF_11/2020</v>
          </cell>
          <cell r="C3317" t="str">
            <v>M2</v>
          </cell>
          <cell r="D3317">
            <v>309</v>
          </cell>
          <cell r="E3317" t="str">
            <v>Escadas</v>
          </cell>
          <cell r="F3317" t="str">
            <v>SINAPI Jun/26</v>
          </cell>
        </row>
        <row r="3318">
          <cell r="A3318">
            <v>102069</v>
          </cell>
          <cell r="B3318" t="str">
            <v>MONTAGEM E DESMONTAGEM DE FÔRMA PARA ESCADA DUPLA COM 2 LANCES EM "X" E LAJE CASCATA, EM CHAPA DE MADEIRA COMPENSADA RESINADA, 4 UTILIZAÇÕES. AF_11/2020</v>
          </cell>
          <cell r="C3318" t="str">
            <v>M2</v>
          </cell>
          <cell r="D3318">
            <v>280.37</v>
          </cell>
          <cell r="E3318" t="str">
            <v>Escadas</v>
          </cell>
          <cell r="F3318" t="str">
            <v>SINAPI Jun/26</v>
          </cell>
        </row>
        <row r="3319">
          <cell r="A3319">
            <v>102066</v>
          </cell>
          <cell r="B3319" t="str">
            <v>MONTAGEM E DESMONTAGEM DE FÔRMA PARA ESCADA DUPLA COM 2 LANCES EM "X" E LAJE CASCATA, EM MADEIRA SERRADA, 1 UTILIZAÇÃO. AF_11/2020</v>
          </cell>
          <cell r="C3319" t="str">
            <v>M2</v>
          </cell>
          <cell r="D3319">
            <v>617.41999999999996</v>
          </cell>
          <cell r="E3319" t="str">
            <v>Escadas</v>
          </cell>
          <cell r="F3319" t="str">
            <v>SINAPI Jun/26</v>
          </cell>
        </row>
        <row r="3320">
          <cell r="A3320">
            <v>102067</v>
          </cell>
          <cell r="B3320" t="str">
            <v>MONTAGEM E DESMONTAGEM DE FÔRMA PARA ESCADA DUPLA COM 2 LANCES EM "X" E LAJE CASCATA, EM MADEIRA SERRADA, 2 UTILIZAÇÕES. AF_11/2020</v>
          </cell>
          <cell r="C3320" t="str">
            <v>M2</v>
          </cell>
          <cell r="D3320">
            <v>526.15</v>
          </cell>
          <cell r="E3320" t="str">
            <v>Escadas</v>
          </cell>
          <cell r="F3320" t="str">
            <v>SINAPI Jun/26</v>
          </cell>
        </row>
        <row r="3321">
          <cell r="A3321">
            <v>102065</v>
          </cell>
          <cell r="B3321" t="str">
            <v>MONTAGEM E DESMONTAGEM DE FÔRMA PARA ESCADA DUPLA COM 2 LANCES EM "X" E LAJE PLANA, EM CHAPA DE MADEIRA COMPENSADA PLASTIFICADA, 10 UTILIZAÇÕES. AF_11/2020</v>
          </cell>
          <cell r="C3321" t="str">
            <v>M2</v>
          </cell>
          <cell r="D3321">
            <v>216.48</v>
          </cell>
          <cell r="E3321" t="str">
            <v>Escadas</v>
          </cell>
          <cell r="F3321" t="str">
            <v>SINAPI Jun/26</v>
          </cell>
        </row>
        <row r="3322">
          <cell r="A3322">
            <v>102063</v>
          </cell>
          <cell r="B3322" t="str">
            <v>MONTAGEM E DESMONTAGEM DE FÔRMA PARA ESCADA DUPLA COM 2 LANCES EM "X" E LAJE PLANA, EM CHAPA DE MADEIRA COMPENSADA PLASTIFICADA, 6 UTILIZAÇÕES. AF_11/2020</v>
          </cell>
          <cell r="C3322" t="str">
            <v>M2</v>
          </cell>
          <cell r="D3322">
            <v>259.18</v>
          </cell>
          <cell r="E3322" t="str">
            <v>Escadas</v>
          </cell>
          <cell r="F3322" t="str">
            <v>SINAPI Jun/26</v>
          </cell>
        </row>
        <row r="3323">
          <cell r="A3323">
            <v>102064</v>
          </cell>
          <cell r="B3323" t="str">
            <v>MONTAGEM E DESMONTAGEM DE FÔRMA PARA ESCADA DUPLA COM 2 LANCES EM "X" E LAJE PLANA, EM CHAPA DE MADEIRA COMPENSADA PLASTIFICADA, 8 UTILIZAÇÕES. AF_11/2020</v>
          </cell>
          <cell r="C3323" t="str">
            <v>M2</v>
          </cell>
          <cell r="D3323">
            <v>231.76</v>
          </cell>
          <cell r="E3323" t="str">
            <v>Escadas</v>
          </cell>
          <cell r="F3323" t="str">
            <v>SINAPI Jun/26</v>
          </cell>
        </row>
        <row r="3324">
          <cell r="A3324">
            <v>102061</v>
          </cell>
          <cell r="B3324" t="str">
            <v>MONTAGEM E DESMONTAGEM DE FÔRMA PARA ESCADA DUPLA COM 2 LANCES EM "X" E LAJE PLANA, EM CHAPA DE MADEIRA COMPENSADA RESINADA, 2 UTILIZAÇÕES. AF_11/2020</v>
          </cell>
          <cell r="C3324" t="str">
            <v>M2</v>
          </cell>
          <cell r="D3324">
            <v>332.52</v>
          </cell>
          <cell r="E3324" t="str">
            <v>Escadas</v>
          </cell>
          <cell r="F3324" t="str">
            <v>SINAPI Jun/26</v>
          </cell>
        </row>
        <row r="3325">
          <cell r="A3325">
            <v>102062</v>
          </cell>
          <cell r="B3325" t="str">
            <v>MONTAGEM E DESMONTAGEM DE FÔRMA PARA ESCADA DUPLA COM 2 LANCES EM "X" E LAJE PLANA, EM CHAPA DE MADEIRA COMPENSADA RESINADA, 4 UTILIZAÇÕES. AF_11/2020</v>
          </cell>
          <cell r="C3325" t="str">
            <v>M2</v>
          </cell>
          <cell r="D3325">
            <v>304.95999999999998</v>
          </cell>
          <cell r="E3325" t="str">
            <v>Escadas</v>
          </cell>
          <cell r="F3325" t="str">
            <v>SINAPI Jun/26</v>
          </cell>
        </row>
        <row r="3326">
          <cell r="A3326">
            <v>102059</v>
          </cell>
          <cell r="B3326" t="str">
            <v>MONTAGEM E DESMONTAGEM DE FÔRMA PARA ESCADA DUPLA COM 2 LANCES EM "X" E LAJE PLANA, EM MADEIRA SERRADA, 1 UTILIZAÇÃO. AF_11/2020</v>
          </cell>
          <cell r="C3326" t="str">
            <v>M2</v>
          </cell>
          <cell r="D3326">
            <v>586.65</v>
          </cell>
          <cell r="E3326" t="str">
            <v>Escadas</v>
          </cell>
          <cell r="F3326" t="str">
            <v>SINAPI Jun/26</v>
          </cell>
        </row>
        <row r="3327">
          <cell r="A3327">
            <v>102060</v>
          </cell>
          <cell r="B3327" t="str">
            <v>MONTAGEM E DESMONTAGEM DE FÔRMA PARA ESCADA DUPLA COM 2 LANCES EM "X" E LAJE PLANA, EM MADEIRA SERRADA, 2 UTILIZAÇÕES. AF_11/2020</v>
          </cell>
          <cell r="C3327" t="str">
            <v>M2</v>
          </cell>
          <cell r="D3327">
            <v>490.17</v>
          </cell>
          <cell r="E3327" t="str">
            <v>Escadas</v>
          </cell>
          <cell r="F3327" t="str">
            <v>SINAPI Jun/26</v>
          </cell>
        </row>
        <row r="3328">
          <cell r="A3328">
            <v>102052</v>
          </cell>
          <cell r="B3328" t="str">
            <v>MONTAGEM E DESMONTAGEM DE FÔRMA PARA ESCADAS, COM 1 LANCE E LAJE CASCATA, EM CHAPA DE MADEIRA COMPENSADA PLASTIFICADA, 10 UTILIZAÇÕES. AF_11/2020</v>
          </cell>
          <cell r="C3328" t="str">
            <v>M2</v>
          </cell>
          <cell r="D3328">
            <v>213.48</v>
          </cell>
          <cell r="E3328" t="str">
            <v>Escadas</v>
          </cell>
          <cell r="F3328" t="str">
            <v>SINAPI Jun/26</v>
          </cell>
        </row>
        <row r="3329">
          <cell r="A3329">
            <v>102050</v>
          </cell>
          <cell r="B3329" t="str">
            <v>MONTAGEM E DESMONTAGEM DE FÔRMA PARA ESCADAS, COM 1 LANCE E LAJE CASCATA, EM CHAPA DE MADEIRA COMPENSADA PLASTIFICADA, 6 UTILIZAÇÕES. AF_11/2020</v>
          </cell>
          <cell r="C3329" t="str">
            <v>M2</v>
          </cell>
          <cell r="D3329">
            <v>257.42</v>
          </cell>
          <cell r="E3329" t="str">
            <v>Escadas</v>
          </cell>
          <cell r="F3329" t="str">
            <v>SINAPI Jun/26</v>
          </cell>
        </row>
        <row r="3330">
          <cell r="A3330">
            <v>102051</v>
          </cell>
          <cell r="B3330" t="str">
            <v>MONTAGEM E DESMONTAGEM DE FÔRMA PARA ESCADAS, COM 1 LANCE E LAJE CASCATA, EM CHAPA DE MADEIRA COMPENSADA PLASTIFICADA, 8 UTILIZAÇÕES. AF_11/2020</v>
          </cell>
          <cell r="C3330" t="str">
            <v>M2</v>
          </cell>
          <cell r="D3330">
            <v>229.25</v>
          </cell>
          <cell r="E3330" t="str">
            <v>Escadas</v>
          </cell>
          <cell r="F3330" t="str">
            <v>SINAPI Jun/26</v>
          </cell>
        </row>
        <row r="3331">
          <cell r="A3331">
            <v>102048</v>
          </cell>
          <cell r="B3331" t="str">
            <v>MONTAGEM E DESMONTAGEM DE FÔRMA PARA ESCADAS, COM 1 LANCE E LAJE CASCATA, EM CHAPA DE MADEIRA COMPENSADA RESINADA, 2 UTILIZAÇÕES. AF_11/2020</v>
          </cell>
          <cell r="C3331" t="str">
            <v>M2</v>
          </cell>
          <cell r="D3331">
            <v>339.51</v>
          </cell>
          <cell r="E3331" t="str">
            <v>Escadas</v>
          </cell>
          <cell r="F3331" t="str">
            <v>SINAPI Jun/26</v>
          </cell>
        </row>
        <row r="3332">
          <cell r="A3332">
            <v>102049</v>
          </cell>
          <cell r="B3332" t="str">
            <v>MONTAGEM E DESMONTAGEM DE FÔRMA PARA ESCADAS, COM 1 LANCE E LAJE CASCATA, EM CHAPA DE MADEIRA COMPENSADA RESINADA, 4 UTILIZAÇÕES. AF_11/2020</v>
          </cell>
          <cell r="C3332" t="str">
            <v>M2</v>
          </cell>
          <cell r="D3332">
            <v>299.39999999999998</v>
          </cell>
          <cell r="E3332" t="str">
            <v>Escadas</v>
          </cell>
          <cell r="F3332" t="str">
            <v>SINAPI Jun/26</v>
          </cell>
        </row>
        <row r="3333">
          <cell r="A3333">
            <v>102046</v>
          </cell>
          <cell r="B3333" t="str">
            <v>MONTAGEM E DESMONTAGEM DE FÔRMA PARA ESCADAS, COM 1 LANCE E LAJE CASCATA, EM MADEIRA SERRADA, 1 UTILIZAÇÃO. AF_11/2020</v>
          </cell>
          <cell r="C3333" t="str">
            <v>M2</v>
          </cell>
          <cell r="D3333">
            <v>696.66</v>
          </cell>
          <cell r="E3333" t="str">
            <v>Escadas</v>
          </cell>
          <cell r="F3333" t="str">
            <v>SINAPI Jun/26</v>
          </cell>
        </row>
        <row r="3334">
          <cell r="A3334">
            <v>102047</v>
          </cell>
          <cell r="B3334" t="str">
            <v>MONTAGEM E DESMONTAGEM DE FÔRMA PARA ESCADAS, COM 1 LANCE E LAJE CASCATA, EM MADEIRA SERRADA, 2 UTILIZAÇÕES. AF_11/2020</v>
          </cell>
          <cell r="C3334" t="str">
            <v>M2</v>
          </cell>
          <cell r="D3334">
            <v>590.76</v>
          </cell>
          <cell r="E3334" t="str">
            <v>Escadas</v>
          </cell>
          <cell r="F3334" t="str">
            <v>SINAPI Jun/26</v>
          </cell>
        </row>
        <row r="3335">
          <cell r="A3335">
            <v>102045</v>
          </cell>
          <cell r="B3335" t="str">
            <v>MONTAGEM E DESMONTAGEM DE FÔRMA PARA ESCADAS, COM 1 LANCE E LAJE PLANA, EM CHAPA DE MADEIRA COMPENSADA PLASTIFICADA, 10 UTILIZAÇÕES. AF_11/2020</v>
          </cell>
          <cell r="C3335" t="str">
            <v>M2</v>
          </cell>
          <cell r="D3335">
            <v>232.02</v>
          </cell>
          <cell r="E3335" t="str">
            <v>Escadas</v>
          </cell>
          <cell r="F3335" t="str">
            <v>SINAPI Jun/26</v>
          </cell>
        </row>
        <row r="3336">
          <cell r="A3336">
            <v>102043</v>
          </cell>
          <cell r="B3336" t="str">
            <v>MONTAGEM E DESMONTAGEM DE FÔRMA PARA ESCADAS, COM 1 LANCE E LAJE PLANA, EM CHAPA DE MADEIRA COMPENSADA PLASTIFICADA, 6 UTILIZAÇÕES. AF_11/2020</v>
          </cell>
          <cell r="C3336" t="str">
            <v>M2</v>
          </cell>
          <cell r="D3336">
            <v>275.83999999999997</v>
          </cell>
          <cell r="E3336" t="str">
            <v>Escadas</v>
          </cell>
          <cell r="F3336" t="str">
            <v>SINAPI Jun/26</v>
          </cell>
        </row>
        <row r="3337">
          <cell r="A3337">
            <v>102044</v>
          </cell>
          <cell r="B3337" t="str">
            <v>MONTAGEM E DESMONTAGEM DE FÔRMA PARA ESCADAS, COM 1 LANCE E LAJE PLANA, EM CHAPA DE MADEIRA COMPENSADA PLASTIFICADA, 8 UTILIZAÇÕES. AF_11/2020</v>
          </cell>
          <cell r="C3337" t="str">
            <v>M2</v>
          </cell>
          <cell r="D3337">
            <v>248.45</v>
          </cell>
          <cell r="E3337" t="str">
            <v>Escadas</v>
          </cell>
          <cell r="F3337" t="str">
            <v>SINAPI Jun/26</v>
          </cell>
        </row>
        <row r="3338">
          <cell r="A3338">
            <v>102041</v>
          </cell>
          <cell r="B3338" t="str">
            <v>MONTAGEM E DESMONTAGEM DE FÔRMA PARA ESCADAS, COM 1 LANCE E LAJE PLANA, EM CHAPA DE MADEIRA COMPENSADA RESINADA, 2 UTILIZAÇÕES. AF_11/2020</v>
          </cell>
          <cell r="C3338" t="str">
            <v>M2</v>
          </cell>
          <cell r="D3338">
            <v>361.41</v>
          </cell>
          <cell r="E3338" t="str">
            <v>Escadas</v>
          </cell>
          <cell r="F3338" t="str">
            <v>SINAPI Jun/26</v>
          </cell>
        </row>
        <row r="3339">
          <cell r="A3339">
            <v>102042</v>
          </cell>
          <cell r="B3339" t="str">
            <v>MONTAGEM E DESMONTAGEM DE FÔRMA PARA ESCADAS, COM 1 LANCE E LAJE PLANA, EM CHAPA DE MADEIRA COMPENSADA RESINADA, 4 UTILIZAÇÕES. AF_11/2020</v>
          </cell>
          <cell r="C3339" t="str">
            <v>M2</v>
          </cell>
          <cell r="D3339">
            <v>323.45</v>
          </cell>
          <cell r="E3339" t="str">
            <v>Escadas</v>
          </cell>
          <cell r="F3339" t="str">
            <v>SINAPI Jun/26</v>
          </cell>
        </row>
        <row r="3340">
          <cell r="A3340">
            <v>102039</v>
          </cell>
          <cell r="B3340" t="str">
            <v>MONTAGEM E DESMONTAGEM DE FÔRMA PARA ESCADAS, COM 1 LANCE E LAJE PLANA, EM MADEIRA SERRADA, 1 UTILIZAÇÃO. AF_11/2020</v>
          </cell>
          <cell r="C3340" t="str">
            <v>M2</v>
          </cell>
          <cell r="D3340">
            <v>633.20000000000005</v>
          </cell>
          <cell r="E3340" t="str">
            <v>Escadas</v>
          </cell>
          <cell r="F3340" t="str">
            <v>SINAPI Jun/26</v>
          </cell>
        </row>
        <row r="3341">
          <cell r="A3341">
            <v>102040</v>
          </cell>
          <cell r="B3341" t="str">
            <v>MONTAGEM E DESMONTAGEM DE FÔRMA PARA ESCADAS, COM 1 LANCE E LAJE PLANA, EM MADEIRA SERRADA, 2 UTILIZAÇÕES. AF_11/2020</v>
          </cell>
          <cell r="C3341" t="str">
            <v>M2</v>
          </cell>
          <cell r="D3341">
            <v>524.5</v>
          </cell>
          <cell r="E3341" t="str">
            <v>Escadas</v>
          </cell>
          <cell r="F3341" t="str">
            <v>SINAPI Jun/26</v>
          </cell>
        </row>
        <row r="3342">
          <cell r="A3342">
            <v>102038</v>
          </cell>
          <cell r="B3342" t="str">
            <v>MONTAGEM E DESMONTAGEM DE FÔRMA PARA ESCADAS, COM 2 LANCES EM "L" E LAJE CASCATA, EM CHAPA DE MADEIRA COMPENSADA PLASTIFICADA, 10 UTILIZAÇÕES. AF_11/2020</v>
          </cell>
          <cell r="C3342" t="str">
            <v>M2</v>
          </cell>
          <cell r="D3342">
            <v>224.79</v>
          </cell>
          <cell r="E3342" t="str">
            <v>Escadas</v>
          </cell>
          <cell r="F3342" t="str">
            <v>SINAPI Jun/26</v>
          </cell>
        </row>
        <row r="3343">
          <cell r="A3343">
            <v>102036</v>
          </cell>
          <cell r="B3343" t="str">
            <v>MONTAGEM E DESMONTAGEM DE FÔRMA PARA ESCADAS, COM 2 LANCES EM "L" E LAJE CASCATA, EM CHAPA DE MADEIRA COMPENSADA PLASTIFICADA, 6 UTILIZAÇÕES. AF_11/2020</v>
          </cell>
          <cell r="C3343" t="str">
            <v>M2</v>
          </cell>
          <cell r="D3343">
            <v>268.91000000000003</v>
          </cell>
          <cell r="E3343" t="str">
            <v>Escadas</v>
          </cell>
          <cell r="F3343" t="str">
            <v>SINAPI Jun/26</v>
          </cell>
        </row>
        <row r="3344">
          <cell r="A3344">
            <v>102037</v>
          </cell>
          <cell r="B3344" t="str">
            <v>MONTAGEM E DESMONTAGEM DE FÔRMA PARA ESCADAS, COM 2 LANCES EM "L" E LAJE CASCATA, EM CHAPA DE MADEIRA COMPENSADA PLASTIFICADA, 8 UTILIZAÇÕES. AF_11/2020</v>
          </cell>
          <cell r="C3344" t="str">
            <v>M2</v>
          </cell>
          <cell r="D3344">
            <v>240.63</v>
          </cell>
          <cell r="E3344" t="str">
            <v>Escadas</v>
          </cell>
          <cell r="F3344" t="str">
            <v>SINAPI Jun/26</v>
          </cell>
        </row>
        <row r="3345">
          <cell r="A3345">
            <v>102016</v>
          </cell>
          <cell r="B3345" t="str">
            <v>MONTAGEM E DESMONTAGEM DE FÔRMA PARA ESCADAS, COM 2 LANCES EM "L" E LAJE CASCATA, EM CHAPA DE MADEIRA COMPENSADA RESINADA, 2 UTILIZAÇÕES. AF_11/2020</v>
          </cell>
          <cell r="C3345" t="str">
            <v>M2</v>
          </cell>
          <cell r="D3345">
            <v>349.01</v>
          </cell>
          <cell r="E3345" t="str">
            <v>Escadas</v>
          </cell>
          <cell r="F3345" t="str">
            <v>SINAPI Jun/26</v>
          </cell>
        </row>
        <row r="3346">
          <cell r="A3346">
            <v>102017</v>
          </cell>
          <cell r="B3346" t="str">
            <v>MONTAGEM E DESMONTAGEM DE FÔRMA PARA ESCADAS, COM 2 LANCES EM "L" E LAJE CASCATA, EM CHAPA DE MADEIRA COMPENSADA RESINADA, 4 UTILIZAÇÕES. AF_11/2020</v>
          </cell>
          <cell r="C3346" t="str">
            <v>M2</v>
          </cell>
          <cell r="D3346">
            <v>313.14999999999998</v>
          </cell>
          <cell r="E3346" t="str">
            <v>Escadas</v>
          </cell>
          <cell r="F3346" t="str">
            <v>SINAPI Jun/26</v>
          </cell>
        </row>
        <row r="3347">
          <cell r="A3347">
            <v>102014</v>
          </cell>
          <cell r="B3347" t="str">
            <v>MONTAGEM E DESMONTAGEM DE FÔRMA PARA ESCADAS, COM 2 LANCES EM "L" E LAJE CASCATA, EM MADEIRA SERRADA, 1 UTILIZAÇÃO. AF_11/2020</v>
          </cell>
          <cell r="C3347" t="str">
            <v>M2</v>
          </cell>
          <cell r="D3347">
            <v>682.49</v>
          </cell>
          <cell r="E3347" t="str">
            <v>Escadas</v>
          </cell>
          <cell r="F3347" t="str">
            <v>SINAPI Jun/26</v>
          </cell>
        </row>
        <row r="3348">
          <cell r="A3348">
            <v>102015</v>
          </cell>
          <cell r="B3348" t="str">
            <v>MONTAGEM E DESMONTAGEM DE FÔRMA PARA ESCADAS, COM 2 LANCES EM "L" E LAJE CASCATA, EM MADEIRA SERRADA, 2 UTILIZAÇÕES. AF_11/2020</v>
          </cell>
          <cell r="C3348" t="str">
            <v>M2</v>
          </cell>
          <cell r="D3348">
            <v>569.24</v>
          </cell>
          <cell r="E3348" t="str">
            <v>Escadas</v>
          </cell>
          <cell r="F3348" t="str">
            <v>SINAPI Jun/26</v>
          </cell>
        </row>
        <row r="3349">
          <cell r="A3349">
            <v>102013</v>
          </cell>
          <cell r="B3349" t="str">
            <v>MONTAGEM E DESMONTAGEM DE FÔRMA PARA ESCADAS, COM 2 LANCES EM "L" E LAJE PLANA, EM CHAPA DE MADEIRA COMPENSADA PLASTIFICADA, 10 UTILIZAÇÕES. AF_11/2020</v>
          </cell>
          <cell r="C3349" t="str">
            <v>M2</v>
          </cell>
          <cell r="D3349">
            <v>235.42</v>
          </cell>
          <cell r="E3349" t="str">
            <v>Escadas</v>
          </cell>
          <cell r="F3349" t="str">
            <v>SINAPI Jun/26</v>
          </cell>
        </row>
        <row r="3350">
          <cell r="A3350">
            <v>102011</v>
          </cell>
          <cell r="B3350" t="str">
            <v>MONTAGEM E DESMONTAGEM DE FÔRMA PARA ESCADAS, COM 2 LANCES EM "L" E LAJE PLANA, EM CHAPA DE MADEIRA COMPENSADA PLASTIFICADA, 6 UTILIZAÇÕES. AF_11/2020</v>
          </cell>
          <cell r="C3350" t="str">
            <v>M2</v>
          </cell>
          <cell r="D3350">
            <v>279.77</v>
          </cell>
          <cell r="E3350" t="str">
            <v>Escadas</v>
          </cell>
          <cell r="F3350" t="str">
            <v>SINAPI Jun/26</v>
          </cell>
        </row>
        <row r="3351">
          <cell r="A3351">
            <v>102012</v>
          </cell>
          <cell r="B3351" t="str">
            <v>MONTAGEM E DESMONTAGEM DE FÔRMA PARA ESCADAS, COM 2 LANCES EM "L" E LAJE PLANA, EM CHAPA DE MADEIRA COMPENSADA PLASTIFICADA, 8 UTILIZAÇÕES. AF_11/2020</v>
          </cell>
          <cell r="C3351" t="str">
            <v>M2</v>
          </cell>
          <cell r="D3351">
            <v>251.33</v>
          </cell>
          <cell r="E3351" t="str">
            <v>Escadas</v>
          </cell>
          <cell r="F3351" t="str">
            <v>SINAPI Jun/26</v>
          </cell>
        </row>
        <row r="3352">
          <cell r="A3352">
            <v>102009</v>
          </cell>
          <cell r="B3352" t="str">
            <v>MONTAGEM E DESMONTAGEM DE FÔRMA PARA ESCADAS, COM 2 LANCES EM "L" E LAJE PLANA, EM CHAPA DE MADEIRA COMPENSADA RESINADA, 2 UTILIZAÇÕES. AF_11/2020</v>
          </cell>
          <cell r="C3352" t="str">
            <v>M2</v>
          </cell>
          <cell r="D3352">
            <v>363.72</v>
          </cell>
          <cell r="E3352" t="str">
            <v>Escadas</v>
          </cell>
          <cell r="F3352" t="str">
            <v>SINAPI Jun/26</v>
          </cell>
        </row>
        <row r="3353">
          <cell r="A3353">
            <v>102010</v>
          </cell>
          <cell r="B3353" t="str">
            <v>MONTAGEM E DESMONTAGEM DE FÔRMA PARA ESCADAS, COM 2 LANCES EM "L" E LAJE PLANA, EM CHAPA DE MADEIRA COMPENSADA RESINADA, 4 UTILIZAÇÕES. AF_11/2020</v>
          </cell>
          <cell r="C3353" t="str">
            <v>M2</v>
          </cell>
          <cell r="D3353">
            <v>328.92</v>
          </cell>
          <cell r="E3353" t="str">
            <v>Escadas</v>
          </cell>
          <cell r="F3353" t="str">
            <v>SINAPI Jun/26</v>
          </cell>
        </row>
        <row r="3354">
          <cell r="A3354">
            <v>102007</v>
          </cell>
          <cell r="B3354" t="str">
            <v>MONTAGEM E DESMONTAGEM DE FÔRMA PARA ESCADAS, COM 2 LANCES EM "L" E LAJE PLANA, EM MADEIRA SERRADA, 1 UTILIZAÇÃO. AF_11/2020</v>
          </cell>
          <cell r="C3354" t="str">
            <v>M2</v>
          </cell>
          <cell r="D3354">
            <v>605.85</v>
          </cell>
          <cell r="E3354" t="str">
            <v>Escadas</v>
          </cell>
          <cell r="F3354" t="str">
            <v>SINAPI Jun/26</v>
          </cell>
        </row>
        <row r="3355">
          <cell r="A3355">
            <v>102008</v>
          </cell>
          <cell r="B3355" t="str">
            <v>MONTAGEM E DESMONTAGEM DE FÔRMA PARA ESCADAS, COM 2 LANCES EM "L" E LAJE PLANA, EM MADEIRA SERRADA, 2 UTILIZAÇÕES. AF_11/2020</v>
          </cell>
          <cell r="C3355" t="str">
            <v>M2</v>
          </cell>
          <cell r="D3355">
            <v>503.26</v>
          </cell>
          <cell r="E3355" t="str">
            <v>Escadas</v>
          </cell>
          <cell r="F3355" t="str">
            <v>SINAPI Jun/26</v>
          </cell>
        </row>
        <row r="3356">
          <cell r="A3356">
            <v>102006</v>
          </cell>
          <cell r="B3356" t="str">
            <v>MONTAGEM E DESMONTAGEM DE FÔRMA PARA ESCADAS, COM 2 LANCES EM "U" E LAJE CASCATA, EM CHAPA DE MADEIRA COMPENSADA PLASTIFICADA, 10 UTILIZAÇÕES. AF_11/2020</v>
          </cell>
          <cell r="C3356" t="str">
            <v>M2</v>
          </cell>
          <cell r="D3356">
            <v>228.01</v>
          </cell>
          <cell r="E3356" t="str">
            <v>Escadas</v>
          </cell>
          <cell r="F3356" t="str">
            <v>SINAPI Jun/26</v>
          </cell>
        </row>
        <row r="3357">
          <cell r="A3357">
            <v>102004</v>
          </cell>
          <cell r="B3357" t="str">
            <v>MONTAGEM E DESMONTAGEM DE FÔRMA PARA ESCADAS, COM 2 LANCES EM "U" E LAJE CASCATA, EM CHAPA DE MADEIRA COMPENSADA PLASTIFICADA, 6 UTILIZAÇÕES. AF_11/2020</v>
          </cell>
          <cell r="C3357" t="str">
            <v>M2</v>
          </cell>
          <cell r="D3357">
            <v>273.42</v>
          </cell>
          <cell r="E3357" t="str">
            <v>Escadas</v>
          </cell>
          <cell r="F3357" t="str">
            <v>SINAPI Jun/26</v>
          </cell>
        </row>
        <row r="3358">
          <cell r="A3358">
            <v>102005</v>
          </cell>
          <cell r="B3358" t="str">
            <v>MONTAGEM E DESMONTAGEM DE FÔRMA PARA ESCADAS, COM 2 LANCES EM "U" E LAJE CASCATA, EM CHAPA DE MADEIRA COMPENSADA PLASTIFICADA, 8 UTILIZAÇÕES. AF_11/2020</v>
          </cell>
          <cell r="C3358" t="str">
            <v>M2</v>
          </cell>
          <cell r="D3358">
            <v>245.51</v>
          </cell>
          <cell r="E3358" t="str">
            <v>Escadas</v>
          </cell>
          <cell r="F3358" t="str">
            <v>SINAPI Jun/26</v>
          </cell>
        </row>
        <row r="3359">
          <cell r="A3359">
            <v>102002</v>
          </cell>
          <cell r="B3359" t="str">
            <v>MONTAGEM E DESMONTAGEM DE FÔRMA PARA ESCADAS, COM 2 LANCES EM "U" E LAJE CASCATA, EM CHAPA DE MADEIRA COMPENSADA RESINADA, 2 UTILIZAÇÕES. AF_11/2020</v>
          </cell>
          <cell r="C3359" t="str">
            <v>M2</v>
          </cell>
          <cell r="D3359">
            <v>348.95</v>
          </cell>
          <cell r="E3359" t="str">
            <v>Escadas</v>
          </cell>
          <cell r="F3359" t="str">
            <v>SINAPI Jun/26</v>
          </cell>
        </row>
        <row r="3360">
          <cell r="A3360">
            <v>102003</v>
          </cell>
          <cell r="B3360" t="str">
            <v>MONTAGEM E DESMONTAGEM DE FÔRMA PARA ESCADAS, COM 2 LANCES EM "U" E LAJE CASCATA, EM CHAPA DE MADEIRA COMPENSADA RESINADA, 4 UTILIZAÇÕES. AF_11/2020</v>
          </cell>
          <cell r="C3360" t="str">
            <v>M2</v>
          </cell>
          <cell r="D3360">
            <v>315.36</v>
          </cell>
          <cell r="E3360" t="str">
            <v>Escadas</v>
          </cell>
          <cell r="F3360" t="str">
            <v>SINAPI Jun/26</v>
          </cell>
        </row>
        <row r="3361">
          <cell r="A3361">
            <v>102000</v>
          </cell>
          <cell r="B3361" t="str">
            <v>MONTAGEM E DESMONTAGEM DE FÔRMA PARA ESCADAS, COM 2 LANCES EM "U" E LAJE CASCATA, EM MADEIRA SERRADA, 1 UTILIZAÇÃO. AF_11/2020</v>
          </cell>
          <cell r="C3361" t="str">
            <v>M2</v>
          </cell>
          <cell r="D3361">
            <v>629.49</v>
          </cell>
          <cell r="E3361" t="str">
            <v>Escadas</v>
          </cell>
          <cell r="F3361" t="str">
            <v>SINAPI Jun/26</v>
          </cell>
        </row>
        <row r="3362">
          <cell r="A3362">
            <v>102001</v>
          </cell>
          <cell r="B3362" t="str">
            <v>MONTAGEM E DESMONTAGEM DE FÔRMA PARA ESCADAS, COM 2 LANCES EM "U" E LAJE CASCATA, EM MADEIRA SERRADA, 2 UTILIZAÇÕES. AF_11/2020</v>
          </cell>
          <cell r="C3362" t="str">
            <v>M2</v>
          </cell>
          <cell r="D3362">
            <v>538.99</v>
          </cell>
          <cell r="E3362" t="str">
            <v>Escadas</v>
          </cell>
          <cell r="F3362" t="str">
            <v>SINAPI Jun/26</v>
          </cell>
        </row>
        <row r="3363">
          <cell r="A3363">
            <v>101983</v>
          </cell>
          <cell r="B3363" t="str">
            <v>MONTAGEM E DESMONTAGEM DE FÔRMA PARA ESCADAS, COM 2 LANCES EM "U" E LAJE PLANA, EM CHAPA DE MADEIRA COMPENSADA PLASTIFICADA, 10 UTILIZAÇÕES. AF_11/2020</v>
          </cell>
          <cell r="C3363" t="str">
            <v>M2</v>
          </cell>
          <cell r="D3363">
            <v>238.43</v>
          </cell>
          <cell r="E3363" t="str">
            <v>Escadas</v>
          </cell>
          <cell r="F3363" t="str">
            <v>SINAPI Jun/26</v>
          </cell>
        </row>
        <row r="3364">
          <cell r="A3364">
            <v>101981</v>
          </cell>
          <cell r="B3364" t="str">
            <v>MONTAGEM E DESMONTAGEM DE FÔRMA PARA ESCADAS, COM 2 LANCES EM "U" E LAJE PLANA, EM CHAPA DE MADEIRA COMPENSADA PLASTIFICADA, 6 UTILIZAÇÕES. AF_11/2020</v>
          </cell>
          <cell r="C3364" t="str">
            <v>M2</v>
          </cell>
          <cell r="D3364">
            <v>282.89999999999998</v>
          </cell>
          <cell r="E3364" t="str">
            <v>Escadas</v>
          </cell>
          <cell r="F3364" t="str">
            <v>SINAPI Jun/26</v>
          </cell>
        </row>
        <row r="3365">
          <cell r="A3365">
            <v>101982</v>
          </cell>
          <cell r="B3365" t="str">
            <v>MONTAGEM E DESMONTAGEM DE FÔRMA PARA ESCADAS, COM 2 LANCES EM "U" E LAJE PLANA, EM CHAPA DE MADEIRA COMPENSADA PLASTIFICADA, 8 UTILIZAÇÕES. AF_11/2020</v>
          </cell>
          <cell r="C3365" t="str">
            <v>M2</v>
          </cell>
          <cell r="D3365">
            <v>255.56</v>
          </cell>
          <cell r="E3365" t="str">
            <v>Escadas</v>
          </cell>
          <cell r="F3365" t="str">
            <v>SINAPI Jun/26</v>
          </cell>
        </row>
        <row r="3366">
          <cell r="A3366">
            <v>101977</v>
          </cell>
          <cell r="B3366" t="str">
            <v>MONTAGEM E DESMONTAGEM DE FÔRMA PARA ESCADAS, COM 2 LANCES EM "U" E LAJE PLANA, EM CHAPA DE MADEIRA COMPENSADA RESINADA, 2 UTILIZAÇÕES. AF_11/2020</v>
          </cell>
          <cell r="C3366" t="str">
            <v>M2</v>
          </cell>
          <cell r="D3366">
            <v>360.86</v>
          </cell>
          <cell r="E3366" t="str">
            <v>Escadas</v>
          </cell>
          <cell r="F3366" t="str">
            <v>SINAPI Jun/26</v>
          </cell>
        </row>
        <row r="3367">
          <cell r="A3367">
            <v>101980</v>
          </cell>
          <cell r="B3367" t="str">
            <v>MONTAGEM E DESMONTAGEM DE FÔRMA PARA ESCADAS, COM 2 LANCES EM "U" E LAJE PLANA, EM CHAPA DE MADEIRA COMPENSADA RESINADA, 4 UTILIZAÇÕES. AF_11/2020</v>
          </cell>
          <cell r="C3367" t="str">
            <v>M2</v>
          </cell>
          <cell r="D3367">
            <v>329.24</v>
          </cell>
          <cell r="E3367" t="str">
            <v>Escadas</v>
          </cell>
          <cell r="F3367" t="str">
            <v>SINAPI Jun/26</v>
          </cell>
        </row>
        <row r="3368">
          <cell r="A3368">
            <v>101974</v>
          </cell>
          <cell r="B3368" t="str">
            <v>MONTAGEM E DESMONTAGEM DE FÔRMA PARA ESCADAS, COM 2 LANCES EM "U" E LAJE PLANA, EM MADEIRA SERRADA, 1 UTILIZAÇÃO. AF_11/2020</v>
          </cell>
          <cell r="C3368" t="str">
            <v>M2</v>
          </cell>
          <cell r="D3368">
            <v>610.76</v>
          </cell>
          <cell r="E3368" t="str">
            <v>Escadas</v>
          </cell>
          <cell r="F3368" t="str">
            <v>SINAPI Jun/26</v>
          </cell>
        </row>
        <row r="3369">
          <cell r="A3369">
            <v>101975</v>
          </cell>
          <cell r="B3369" t="str">
            <v>MONTAGEM E DESMONTAGEM DE FÔRMA PARA ESCADAS, COM 2 LANCES EM "U" E LAJE PLANA, EM MADEIRA SERRADA, 2 UTILIZAÇÕES. AF_11/2020</v>
          </cell>
          <cell r="C3369" t="str">
            <v>M2</v>
          </cell>
          <cell r="D3369">
            <v>516.16999999999996</v>
          </cell>
          <cell r="E3369" t="str">
            <v>Escadas</v>
          </cell>
          <cell r="F3369" t="str">
            <v>SINAPI Jun/26</v>
          </cell>
        </row>
        <row r="3370">
          <cell r="A3370">
            <v>101114</v>
          </cell>
          <cell r="B3370" t="str">
            <v>ESCAVAÇÃO HORIZONTAL EM SOLO DE 1A CATEGORIA COM TRATOR DE ESTEIRAS (100HP/LÂMINA: 2,19M3). AF_07/2020</v>
          </cell>
          <cell r="C3370" t="str">
            <v>M3</v>
          </cell>
          <cell r="D3370">
            <v>5.23</v>
          </cell>
          <cell r="E3370" t="str">
            <v>Escavação Horizontal</v>
          </cell>
          <cell r="F3370" t="str">
            <v>SINAPI Jun/26</v>
          </cell>
        </row>
        <row r="3371">
          <cell r="A3371">
            <v>101118</v>
          </cell>
          <cell r="B3371" t="str">
            <v>ESCAVAÇÃO HORIZONTAL EM SOLO DE 1A CATEGORIA COM TRATOR DE ESTEIRAS (125HP/LÂMINA: 2,70M3). AF_07/2020</v>
          </cell>
          <cell r="C3371" t="str">
            <v>M3</v>
          </cell>
          <cell r="D3371">
            <v>4.4800000000000004</v>
          </cell>
          <cell r="E3371" t="str">
            <v>Escavação Horizontal</v>
          </cell>
          <cell r="F3371" t="str">
            <v>SINAPI Jun/26</v>
          </cell>
        </row>
        <row r="3372">
          <cell r="A3372">
            <v>101115</v>
          </cell>
          <cell r="B3372" t="str">
            <v>ESCAVAÇÃO HORIZONTAL EM SOLO DE 1A CATEGORIA COM TRATOR DE ESTEIRAS (150HP/LÂMINA: 3,18M3). AF_07/2020</v>
          </cell>
          <cell r="C3372" t="str">
            <v>M3</v>
          </cell>
          <cell r="D3372">
            <v>4.3099999999999996</v>
          </cell>
          <cell r="E3372" t="str">
            <v>Escavação Horizontal</v>
          </cell>
          <cell r="F3372" t="str">
            <v>SINAPI Jun/26</v>
          </cell>
        </row>
        <row r="3373">
          <cell r="A3373">
            <v>101116</v>
          </cell>
          <cell r="B3373" t="str">
            <v>ESCAVAÇÃO HORIZONTAL EM SOLO DE 1A CATEGORIA COM TRATOR DE ESTEIRAS (170HP/LÂMINA: 5,20M3). AF_07/2020</v>
          </cell>
          <cell r="C3373" t="str">
            <v>M3</v>
          </cell>
          <cell r="D3373">
            <v>2.69</v>
          </cell>
          <cell r="E3373" t="str">
            <v>Escavação Horizontal</v>
          </cell>
          <cell r="F3373" t="str">
            <v>SINAPI Jun/26</v>
          </cell>
        </row>
        <row r="3374">
          <cell r="A3374">
            <v>101117</v>
          </cell>
          <cell r="B3374" t="str">
            <v>ESCAVAÇÃO HORIZONTAL EM SOLO DE 1A CATEGORIA COM TRATOR DE ESTEIRAS (347HP/LÂMINA: 8,70M3). AF_07/2020</v>
          </cell>
          <cell r="C3374" t="str">
            <v>M3</v>
          </cell>
          <cell r="D3374">
            <v>3.61</v>
          </cell>
          <cell r="E3374" t="str">
            <v>Escavação Horizontal</v>
          </cell>
          <cell r="F3374" t="str">
            <v>SINAPI Jun/26</v>
          </cell>
        </row>
        <row r="3375">
          <cell r="A3375">
            <v>101124</v>
          </cell>
          <cell r="B3375" t="str">
            <v>ESCAVAÇÃO HORIZONTAL, INCLUINDO CARGA E DESCARGA EM SOLO DE 1A CATEGORIA COM TRATOR DE ESTEIRAS (100HP/LÂMINA: 2,19M3). AF_07/2020</v>
          </cell>
          <cell r="C3375" t="str">
            <v>M3</v>
          </cell>
          <cell r="D3375">
            <v>16.28</v>
          </cell>
          <cell r="E3375" t="str">
            <v>Escavação Horizontal</v>
          </cell>
          <cell r="F3375" t="str">
            <v>SINAPI Jun/26</v>
          </cell>
        </row>
        <row r="3376">
          <cell r="A3376">
            <v>101128</v>
          </cell>
          <cell r="B3376" t="str">
            <v>ESCAVAÇÃO HORIZONTAL, INCLUINDO CARGA E DESCARGA EM SOLO DE 1A CATEGORIA COM TRATOR DE ESTEIRAS (125HP/LÂMINA: 2,70M3). AF_07/2020</v>
          </cell>
          <cell r="C3376" t="str">
            <v>M3</v>
          </cell>
          <cell r="D3376">
            <v>15.53</v>
          </cell>
          <cell r="E3376" t="str">
            <v>Escavação Horizontal</v>
          </cell>
          <cell r="F3376" t="str">
            <v>SINAPI Jun/26</v>
          </cell>
        </row>
        <row r="3377">
          <cell r="A3377">
            <v>101125</v>
          </cell>
          <cell r="B3377" t="str">
            <v>ESCAVAÇÃO HORIZONTAL, INCLUINDO CARGA E DESCARGA EM SOLO DE 1A CATEGORIA COM TRATOR DE ESTEIRAS (150HP/LÂMINA: 3,18M3). AF_07/2020</v>
          </cell>
          <cell r="C3377" t="str">
            <v>M3</v>
          </cell>
          <cell r="D3377">
            <v>15.36</v>
          </cell>
          <cell r="E3377" t="str">
            <v>Escavação Horizontal</v>
          </cell>
          <cell r="F3377" t="str">
            <v>SINAPI Jun/26</v>
          </cell>
        </row>
        <row r="3378">
          <cell r="A3378">
            <v>101126</v>
          </cell>
          <cell r="B3378" t="str">
            <v>ESCAVAÇÃO HORIZONTAL, INCLUINDO CARGA E DESCARGA EM SOLO DE 1A CATEGORIA COM TRATOR DE ESTEIRAS (170HP/LÂMINA: 5,20M3). AF_07/2020</v>
          </cell>
          <cell r="C3378" t="str">
            <v>M3</v>
          </cell>
          <cell r="D3378">
            <v>13.73</v>
          </cell>
          <cell r="E3378" t="str">
            <v>Escavação Horizontal</v>
          </cell>
          <cell r="F3378" t="str">
            <v>SINAPI Jun/26</v>
          </cell>
        </row>
        <row r="3379">
          <cell r="A3379">
            <v>101127</v>
          </cell>
          <cell r="B3379" t="str">
            <v>ESCAVAÇÃO HORIZONTAL, INCLUINDO CARGA E DESCARGA EM SOLO DE 1A CATEGORIA COM TRATOR DE ESTEIRAS (347HP/LÂMINA: 8,70M3). AF_07/2020</v>
          </cell>
          <cell r="C3379" t="str">
            <v>M3</v>
          </cell>
          <cell r="D3379">
            <v>14.66</v>
          </cell>
          <cell r="E3379" t="str">
            <v>Escavação Horizontal</v>
          </cell>
          <cell r="F3379" t="str">
            <v>SINAPI Jun/26</v>
          </cell>
        </row>
        <row r="3380">
          <cell r="A3380">
            <v>101134</v>
          </cell>
          <cell r="B3380" t="str">
            <v>ESCAVAÇÃO HORIZONTAL, INCLUINDO CARGA, DESCARGA E TRANSPORTE EM SOLO DE 1A CATEGORIA COM TRATOR DE ESTEIRAS (100HP/LÂMINA: 2,19M3) E CAMINHÃO BASCULANTE DE 10M3, DMT ATÉ 200M. AF_07/2020</v>
          </cell>
          <cell r="C3380" t="str">
            <v>M3</v>
          </cell>
          <cell r="D3380">
            <v>17.07</v>
          </cell>
          <cell r="E3380" t="str">
            <v>Escavação Horizontal</v>
          </cell>
          <cell r="F3380" t="str">
            <v>SINAPI Jun/26</v>
          </cell>
        </row>
        <row r="3381">
          <cell r="A3381">
            <v>101144</v>
          </cell>
          <cell r="B3381" t="str">
            <v>ESCAVAÇÃO HORIZONTAL, INCLUINDO CARGA, DESCARGA E TRANSPORTE EM SOLO DE 1A CATEGORIA COM TRATOR DE ESTEIRAS (100HP/LÂMINA: 2,19M3) E CAMINHÃO BASCULANTE DE 14M3, DMT ATÉ 200M. AF_07/2020</v>
          </cell>
          <cell r="C3381" t="str">
            <v>M3</v>
          </cell>
          <cell r="D3381">
            <v>16.79</v>
          </cell>
          <cell r="E3381" t="str">
            <v>Escavação Horizontal</v>
          </cell>
          <cell r="F3381" t="str">
            <v>SINAPI Jun/26</v>
          </cell>
        </row>
        <row r="3382">
          <cell r="A3382">
            <v>101138</v>
          </cell>
          <cell r="B3382" t="str">
            <v>ESCAVAÇÃO HORIZONTAL, INCLUINDO CARGA, DESCARGA E TRANSPORTE EM SOLO DE 1A CATEGORIA COM TRATOR DE ESTEIRAS (125HP/LÂMINA: 2,70M3) E CAMINHÃO BASCULANTE DE 10M3, DMT ATÉ 200M. AF_07/2020</v>
          </cell>
          <cell r="C3382" t="str">
            <v>M3</v>
          </cell>
          <cell r="D3382">
            <v>16.32</v>
          </cell>
          <cell r="E3382" t="str">
            <v>Escavação Horizontal</v>
          </cell>
          <cell r="F3382" t="str">
            <v>SINAPI Jun/26</v>
          </cell>
        </row>
        <row r="3383">
          <cell r="A3383">
            <v>101148</v>
          </cell>
          <cell r="B3383" t="str">
            <v>ESCAVAÇÃO HORIZONTAL, INCLUINDO CARGA, DESCARGA E TRANSPORTE EM SOLO DE 1A CATEGORIA COM TRATOR DE ESTEIRAS (125HP/LÂMINA: 2,70M3) E CAMINHÃO BASCULANTE DE 14M3, DMT ATÉ 200M. AF_07/2020</v>
          </cell>
          <cell r="C3383" t="str">
            <v>M3</v>
          </cell>
          <cell r="D3383">
            <v>16.04</v>
          </cell>
          <cell r="E3383" t="str">
            <v>Escavação Horizontal</v>
          </cell>
          <cell r="F3383" t="str">
            <v>SINAPI Jun/26</v>
          </cell>
        </row>
        <row r="3384">
          <cell r="A3384">
            <v>101135</v>
          </cell>
          <cell r="B3384" t="str">
            <v>ESCAVAÇÃO HORIZONTAL, INCLUINDO CARGA, DESCARGA E TRANSPORTE EM SOLO DE 1A CATEGORIA COM TRATOR DE ESTEIRAS (150HP/LÂMINA: 3,18M3) E CAMINHÃO BASCULANTE DE 10M3, DMT ATÉ 200M AF_07/2020</v>
          </cell>
          <cell r="C3384" t="str">
            <v>M3</v>
          </cell>
          <cell r="D3384">
            <v>16.149999999999999</v>
          </cell>
          <cell r="E3384" t="str">
            <v>Escavação Horizontal</v>
          </cell>
          <cell r="F3384" t="str">
            <v>SINAPI Jun/26</v>
          </cell>
        </row>
        <row r="3385">
          <cell r="A3385">
            <v>101145</v>
          </cell>
          <cell r="B3385" t="str">
            <v>ESCAVAÇÃO HORIZONTAL, INCLUINDO CARGA, DESCARGA E TRANSPORTE EM SOLO DE 1A CATEGORIA COM TRATOR DE ESTEIRAS (150HP/LÂMINA: 3,18M3) E CAMINHÃO BASCULANTE DE 14M3, DMT ATÉ 200M. AF_07/2020</v>
          </cell>
          <cell r="C3385" t="str">
            <v>M3</v>
          </cell>
          <cell r="D3385">
            <v>15.87</v>
          </cell>
          <cell r="E3385" t="str">
            <v>Escavação Horizontal</v>
          </cell>
          <cell r="F3385" t="str">
            <v>SINAPI Jun/26</v>
          </cell>
        </row>
        <row r="3386">
          <cell r="A3386">
            <v>101136</v>
          </cell>
          <cell r="B3386" t="str">
            <v>ESCAVAÇÃO HORIZONTAL, INCLUINDO CARGA, DESCARGA E TRANSPORTE EM SOLO DE 1A CATEGORIA COM TRATOR DE ESTEIRAS (170HP/LÂMINA: 5,20M3) E CAMINHÃO BASCULANTE DE 10M3, DMT ATÉ 200M. AF_07/2020</v>
          </cell>
          <cell r="C3386" t="str">
            <v>M3</v>
          </cell>
          <cell r="D3386">
            <v>14.53</v>
          </cell>
          <cell r="E3386" t="str">
            <v>Escavação Horizontal</v>
          </cell>
          <cell r="F3386" t="str">
            <v>SINAPI Jun/26</v>
          </cell>
        </row>
        <row r="3387">
          <cell r="A3387">
            <v>101146</v>
          </cell>
          <cell r="B3387" t="str">
            <v>ESCAVAÇÃO HORIZONTAL, INCLUINDO CARGA, DESCARGA E TRANSPORTE EM SOLO DE 1A CATEGORIA COM TRATOR DE ESTEIRAS (170HP/LÂMINA: 5,20M3) E CAMINHÃO BASCULANTE DE 14M3, DMT ATÉ 200M. AF_07/2020</v>
          </cell>
          <cell r="C3387" t="str">
            <v>M3</v>
          </cell>
          <cell r="D3387">
            <v>14.25</v>
          </cell>
          <cell r="E3387" t="str">
            <v>Escavação Horizontal</v>
          </cell>
          <cell r="F3387" t="str">
            <v>SINAPI Jun/26</v>
          </cell>
        </row>
        <row r="3388">
          <cell r="A3388">
            <v>101137</v>
          </cell>
          <cell r="B3388" t="str">
            <v>ESCAVAÇÃO HORIZONTAL, INCLUINDO CARGA, DESCARGA E TRANSPORTE EM SOLO DE 1A CATEGORIA COM TRATOR DE ESTEIRAS (347HP/LÂMINA: 8,70M3) E CAMINHÃO BASCULANTE DE 10M3, DMT ATÉ 200M. AF_07/2020</v>
          </cell>
          <cell r="C3388" t="str">
            <v>M3</v>
          </cell>
          <cell r="D3388">
            <v>15.45</v>
          </cell>
          <cell r="E3388" t="str">
            <v>Escavação Horizontal</v>
          </cell>
          <cell r="F3388" t="str">
            <v>SINAPI Jun/26</v>
          </cell>
        </row>
        <row r="3389">
          <cell r="A3389">
            <v>101147</v>
          </cell>
          <cell r="B3389" t="str">
            <v>ESCAVAÇÃO HORIZONTAL, INCLUINDO CARGA, DESCARGA E TRANSPORTE EM SOLO DE 1A CATEGORIA COM TRATOR DE ESTEIRAS (347HP/LÂMINA: 8,70M3) E CAMINHÃO BASCULANTE DE 14M3, DMT ATÉ 200M. AF_07/2020</v>
          </cell>
          <cell r="C3389" t="str">
            <v>M3</v>
          </cell>
          <cell r="D3389">
            <v>15.17</v>
          </cell>
          <cell r="E3389" t="str">
            <v>Escavação Horizontal</v>
          </cell>
          <cell r="F3389" t="str">
            <v>SINAPI Jun/26</v>
          </cell>
        </row>
        <row r="3390">
          <cell r="A3390">
            <v>101119</v>
          </cell>
          <cell r="B3390" t="str">
            <v>ESCAVAÇÃO HORIZONTAL, INCLUINDO ESCARIFICAÇÃO EM SOLO DE 2A CATEGORIA COM TRATOR DE ESTEIRAS (100HP/LÂMINA: 2,19M3). AF_07/2020</v>
          </cell>
          <cell r="C3390" t="str">
            <v>M3</v>
          </cell>
          <cell r="D3390">
            <v>9.98</v>
          </cell>
          <cell r="E3390" t="str">
            <v>Escavação Horizontal</v>
          </cell>
          <cell r="F3390" t="str">
            <v>SINAPI Jun/26</v>
          </cell>
        </row>
        <row r="3391">
          <cell r="A3391">
            <v>101123</v>
          </cell>
          <cell r="B3391" t="str">
            <v>ESCAVAÇÃO HORIZONTAL, INCLUINDO ESCARIFICAÇÃO EM SOLO DE 2A CATEGORIA COM TRATOR DE ESTEIRAS (125HP/LÂMINA: 2,70M3). AF_07/2020</v>
          </cell>
          <cell r="C3391" t="str">
            <v>M3</v>
          </cell>
          <cell r="D3391">
            <v>8.5500000000000007</v>
          </cell>
          <cell r="E3391" t="str">
            <v>Escavação Horizontal</v>
          </cell>
          <cell r="F3391" t="str">
            <v>SINAPI Jun/26</v>
          </cell>
        </row>
        <row r="3392">
          <cell r="A3392">
            <v>101120</v>
          </cell>
          <cell r="B3392" t="str">
            <v>ESCAVAÇÃO HORIZONTAL, INCLUINDO ESCARIFICAÇÃO EM SOLO DE 2A CATEGORIA COM TRATOR DE ESTEIRAS (150HP/LÂMINA: 3,18M3). AF_07/2020</v>
          </cell>
          <cell r="C3392" t="str">
            <v>M3</v>
          </cell>
          <cell r="D3392">
            <v>8.25</v>
          </cell>
          <cell r="E3392" t="str">
            <v>Escavação Horizontal</v>
          </cell>
          <cell r="F3392" t="str">
            <v>SINAPI Jun/26</v>
          </cell>
        </row>
        <row r="3393">
          <cell r="A3393">
            <v>101121</v>
          </cell>
          <cell r="B3393" t="str">
            <v>ESCAVAÇÃO HORIZONTAL, INCLUINDO ESCARIFICAÇÃO EM SOLO DE 2A CATEGORIA COM TRATOR DE ESTEIRAS (170HP/LÂMINA: 5,20M3). AF_07/2020</v>
          </cell>
          <cell r="C3393" t="str">
            <v>M3</v>
          </cell>
          <cell r="D3393">
            <v>5.16</v>
          </cell>
          <cell r="E3393" t="str">
            <v>Escavação Horizontal</v>
          </cell>
          <cell r="F3393" t="str">
            <v>SINAPI Jun/26</v>
          </cell>
        </row>
        <row r="3394">
          <cell r="A3394">
            <v>101122</v>
          </cell>
          <cell r="B3394" t="str">
            <v>ESCAVAÇÃO HORIZONTAL, INCLUINDO ESCARIFICAÇÃO EM SOLO DE 2A CATEGORIA COM TRATOR DE ESTEIRAS (347HP/LÂMINA: 8,70M3). AF_07/2020</v>
          </cell>
          <cell r="C3394" t="str">
            <v>M3</v>
          </cell>
          <cell r="D3394">
            <v>6.87</v>
          </cell>
          <cell r="E3394" t="str">
            <v>Escavação Horizontal</v>
          </cell>
          <cell r="F3394" t="str">
            <v>SINAPI Jun/26</v>
          </cell>
        </row>
        <row r="3395">
          <cell r="A3395">
            <v>101129</v>
          </cell>
          <cell r="B3395" t="str">
            <v>ESCAVAÇÃO HORIZONTAL, INCLUINDO ESCARIFICAÇÃO, CARGA E DESCARGA EM SOLO DE 2A CATEGORIA COM TRATOR DE ESTEIRAS (100HP/LÂMINA: 2,19M3). AF_07/2020</v>
          </cell>
          <cell r="C3395" t="str">
            <v>M3</v>
          </cell>
          <cell r="D3395">
            <v>21.47</v>
          </cell>
          <cell r="E3395" t="str">
            <v>Escavação Horizontal</v>
          </cell>
          <cell r="F3395" t="str">
            <v>SINAPI Jun/26</v>
          </cell>
        </row>
        <row r="3396">
          <cell r="A3396">
            <v>101133</v>
          </cell>
          <cell r="B3396" t="str">
            <v>ESCAVAÇÃO HORIZONTAL, INCLUINDO ESCARIFICAÇÃO, CARGA E DESCARGA EM SOLO DE 2A CATEGORIA COM TRATOR DE ESTEIRAS (125HP/LÂMINA: 2,70M3). AF_07/2020</v>
          </cell>
          <cell r="C3396" t="str">
            <v>M3</v>
          </cell>
          <cell r="D3396">
            <v>20.04</v>
          </cell>
          <cell r="E3396" t="str">
            <v>Escavação Horizontal</v>
          </cell>
          <cell r="F3396" t="str">
            <v>SINAPI Jun/26</v>
          </cell>
        </row>
        <row r="3397">
          <cell r="A3397">
            <v>101130</v>
          </cell>
          <cell r="B3397" t="str">
            <v>ESCAVAÇÃO HORIZONTAL, INCLUINDO ESCARIFICAÇÃO, CARGA E DESCARGA EM SOLO DE 2A CATEGORIA COM TRATOR DE ESTEIRAS (150HP/LÂMINA: 3,18M3). AF_07/2020</v>
          </cell>
          <cell r="C3397" t="str">
            <v>M3</v>
          </cell>
          <cell r="D3397">
            <v>19.739999999999998</v>
          </cell>
          <cell r="E3397" t="str">
            <v>Escavação Horizontal</v>
          </cell>
          <cell r="F3397" t="str">
            <v>SINAPI Jun/26</v>
          </cell>
        </row>
        <row r="3398">
          <cell r="A3398">
            <v>101131</v>
          </cell>
          <cell r="B3398" t="str">
            <v>ESCAVAÇÃO HORIZONTAL, INCLUINDO ESCARIFICAÇÃO, CARGA E DESCARGA EM SOLO DE 2A CATEGORIA COM TRATOR DE ESTEIRAS (170HP/LÂMINA: 5,20M3). AF_07/2020</v>
          </cell>
          <cell r="C3398" t="str">
            <v>M3</v>
          </cell>
          <cell r="D3398">
            <v>16.649999999999999</v>
          </cell>
          <cell r="E3398" t="str">
            <v>Escavação Horizontal</v>
          </cell>
          <cell r="F3398" t="str">
            <v>SINAPI Jun/26</v>
          </cell>
        </row>
        <row r="3399">
          <cell r="A3399">
            <v>101132</v>
          </cell>
          <cell r="B3399" t="str">
            <v>ESCAVAÇÃO HORIZONTAL, INCLUINDO ESCARIFICAÇÃO, CARGA E DESCARGA EM SOLO DE 2A CATEGORIA COM TRATOR DE ESTEIRAS (347HP/LÂMINA: 8,70M3). AF_07/2020</v>
          </cell>
          <cell r="C3399" t="str">
            <v>M3</v>
          </cell>
          <cell r="D3399">
            <v>18.36</v>
          </cell>
          <cell r="E3399" t="str">
            <v>Escavação Horizontal</v>
          </cell>
          <cell r="F3399" t="str">
            <v>SINAPI Jun/26</v>
          </cell>
        </row>
        <row r="3400">
          <cell r="A3400">
            <v>101139</v>
          </cell>
          <cell r="B3400" t="str">
            <v>ESCAVAÇÃO HORIZONTAL, INCLUINDO ESCARIFICAÇÃO, CARGA, DESCARGA E TRANSPORTE EM SOLO DE 2A CATEGORIA COM TRATOR DE ESTEIRAS (100HP/LÂMINA: 2,19M3) E CAMINHÃO BASCULANTE DE 10M3, DMT ATÉ 200M. AF_07/2020</v>
          </cell>
          <cell r="C3400" t="str">
            <v>M3</v>
          </cell>
          <cell r="D3400">
            <v>22.29</v>
          </cell>
          <cell r="E3400" t="str">
            <v>Escavação Horizontal</v>
          </cell>
          <cell r="F3400" t="str">
            <v>SINAPI Jun/26</v>
          </cell>
        </row>
        <row r="3401">
          <cell r="A3401">
            <v>101149</v>
          </cell>
          <cell r="B3401" t="str">
            <v>ESCAVAÇÃO HORIZONTAL, INCLUINDO ESCARIFICAÇÃO, CARGA, DESCARGA E TRANSPORTE EM SOLO DE 2A CATEGORIA COM TRATOR DE ESTEIRAS (100HP/LÂMINA: 2,19M3) E CAMINHÃO BASCULANTE DE 14M3, DMT ATÉ 200M. AF_07/2020</v>
          </cell>
          <cell r="C3401" t="str">
            <v>M3</v>
          </cell>
          <cell r="D3401">
            <v>22.01</v>
          </cell>
          <cell r="E3401" t="str">
            <v>Escavação Horizontal</v>
          </cell>
          <cell r="F3401" t="str">
            <v>SINAPI Jun/26</v>
          </cell>
        </row>
        <row r="3402">
          <cell r="A3402">
            <v>101143</v>
          </cell>
          <cell r="B3402" t="str">
            <v>ESCAVAÇÃO HORIZONTAL, INCLUINDO ESCARIFICAÇÃO, CARGA, DESCARGA E TRANSPORTE EM SOLO DE 2A CATEGORIA COM TRATOR DE ESTEIRAS (125HP/LÂMINA: 2,70M3) E CAMINHÃO BASCULANTE DE 10M3, DMT ATÉ 200M. AF_07/2020</v>
          </cell>
          <cell r="C3402" t="str">
            <v>M3</v>
          </cell>
          <cell r="D3402">
            <v>20.86</v>
          </cell>
          <cell r="E3402" t="str">
            <v>Escavação Horizontal</v>
          </cell>
          <cell r="F3402" t="str">
            <v>SINAPI Jun/26</v>
          </cell>
        </row>
        <row r="3403">
          <cell r="A3403">
            <v>101153</v>
          </cell>
          <cell r="B3403" t="str">
            <v>ESCAVAÇÃO HORIZONTAL, INCLUINDO ESCARIFICAÇÃO, CARGA, DESCARGA E TRANSPORTE EM SOLO DE 2A CATEGORIA COM TRATOR DE ESTEIRAS (125HP/LÂMINA: 2,70M3) E CAMINHÃO BASCULANTE DE 14M3, DMT ATÉ 200M. AF_07/2020</v>
          </cell>
          <cell r="C3403" t="str">
            <v>M3</v>
          </cell>
          <cell r="D3403">
            <v>20.58</v>
          </cell>
          <cell r="E3403" t="str">
            <v>Escavação Horizontal</v>
          </cell>
          <cell r="F3403" t="str">
            <v>SINAPI Jun/26</v>
          </cell>
        </row>
        <row r="3404">
          <cell r="A3404">
            <v>101140</v>
          </cell>
          <cell r="B3404" t="str">
            <v>ESCAVAÇÃO HORIZONTAL, INCLUINDO ESCARIFICAÇÃO, CARGA, DESCARGA E TRANSPORTE EM SOLO DE 2A CATEGORIA COM TRATOR DE ESTEIRAS (150HP/LÂMINA: 3,18M3) E CAMINHÃO BASCULANTE DE 10M3, DMT ATÉ 200M. AF_07/2020</v>
          </cell>
          <cell r="C3404" t="str">
            <v>M3</v>
          </cell>
          <cell r="D3404">
            <v>20.56</v>
          </cell>
          <cell r="E3404" t="str">
            <v>Escavação Horizontal</v>
          </cell>
          <cell r="F3404" t="str">
            <v>SINAPI Jun/26</v>
          </cell>
        </row>
        <row r="3405">
          <cell r="A3405">
            <v>101150</v>
          </cell>
          <cell r="B3405" t="str">
            <v>ESCAVAÇÃO HORIZONTAL, INCLUINDO ESCARIFICAÇÃO, CARGA, DESCARGA E TRANSPORTE EM SOLO DE 2A CATEGORIA COM TRATOR DE ESTEIRAS (150HP/LÂMINA: 3,18M3) E CAMINHÃO BASCULANTE DE 14M3, DMT ATÉ 200M. AF_07/2020</v>
          </cell>
          <cell r="C3405" t="str">
            <v>M3</v>
          </cell>
          <cell r="D3405">
            <v>20.28</v>
          </cell>
          <cell r="E3405" t="str">
            <v>Escavação Horizontal</v>
          </cell>
          <cell r="F3405" t="str">
            <v>SINAPI Jun/26</v>
          </cell>
        </row>
        <row r="3406">
          <cell r="A3406">
            <v>101141</v>
          </cell>
          <cell r="B3406" t="str">
            <v>ESCAVAÇÃO HORIZONTAL, INCLUINDO ESCARIFICAÇÃO, CARGA, DESCARGA E TRANSPORTE EM SOLO DE 2A CATEGORIA COM TRATOR DE ESTEIRAS (170HP/LÂMINA: 5,20M3) E CAMINHÃO BASCULANTE DE 10M3, DMT ATÉ 200M. AF_07/2020</v>
          </cell>
          <cell r="C3406" t="str">
            <v>M3</v>
          </cell>
          <cell r="D3406">
            <v>17.47</v>
          </cell>
          <cell r="E3406" t="str">
            <v>Escavação Horizontal</v>
          </cell>
          <cell r="F3406" t="str">
            <v>SINAPI Jun/26</v>
          </cell>
        </row>
        <row r="3407">
          <cell r="A3407">
            <v>101151</v>
          </cell>
          <cell r="B3407" t="str">
            <v>ESCAVAÇÃO HORIZONTAL, INCLUINDO ESCARIFICAÇÃO, CARGA, DESCARGA E TRANSPORTE EM SOLO DE 2A CATEGORIA COM TRATOR DE ESTEIRAS (170HP/LÂMINA: 5,20M3) E CAMINHÃO BASCULANTE DE 14M3, DMT ATÉ 200M. AF_07/2020</v>
          </cell>
          <cell r="C3407" t="str">
            <v>M3</v>
          </cell>
          <cell r="D3407">
            <v>17.190000000000001</v>
          </cell>
          <cell r="E3407" t="str">
            <v>Escavação Horizontal</v>
          </cell>
          <cell r="F3407" t="str">
            <v>SINAPI Jun/26</v>
          </cell>
        </row>
        <row r="3408">
          <cell r="A3408">
            <v>101142</v>
          </cell>
          <cell r="B3408" t="str">
            <v>ESCAVAÇÃO HORIZONTAL, INCLUINDO ESCARIFICAÇÃO, CARGA, DESCARGA E TRANSPORTE EM SOLO DE 2A CATEGORIA COM TRATOR DE ESTEIRAS (347HP/LÂMINA: 8,70M3) E CAMINHÃO BASCULANTE DE 10M3, DMT ATÉ 200M. AF_07/2020</v>
          </cell>
          <cell r="C3408" t="str">
            <v>M3</v>
          </cell>
          <cell r="D3408">
            <v>19.18</v>
          </cell>
          <cell r="E3408" t="str">
            <v>Escavação Horizontal</v>
          </cell>
          <cell r="F3408" t="str">
            <v>SINAPI Jun/26</v>
          </cell>
        </row>
        <row r="3409">
          <cell r="A3409">
            <v>101152</v>
          </cell>
          <cell r="B3409" t="str">
            <v>ESCAVAÇÃO HORIZONTAL, INCLUINDO ESCARIFICAÇÃO, CARGA, DESCARGA E TRANSPORTE EM SOLO DE 2A CATEGORIA COM TRATOR DE ESTEIRAS (347HP/LÂMINA: 8,70M3) E CAMINHÃO BASCULANTE DE 14M3, DMT ATÉ 200M. AF_07/2020</v>
          </cell>
          <cell r="C3409" t="str">
            <v>M3</v>
          </cell>
          <cell r="D3409">
            <v>18.899999999999999</v>
          </cell>
          <cell r="E3409" t="str">
            <v>Escavação Horizontal</v>
          </cell>
          <cell r="F3409" t="str">
            <v>SINAPI Jun/26</v>
          </cell>
        </row>
        <row r="3410">
          <cell r="A3410">
            <v>101207</v>
          </cell>
          <cell r="B3410" t="str">
            <v>ESCAVAÇÃO VERTICAL PARA EDIFICAÇÃO, COM CARGA, DESCARGA E TRANSPORTE DE SOLO DE 1ª CATEGORIA, COM ESCAVADEIRA HIDRÁULICA (CAÇAMBA: 0,8 M³ / 111 HP), FROTA DE 2 CAMINHÕES BASCULANTES DE 18 M³, DMT ATÉ 1 KM E VELOCIDADE MÉDIA 14 KM/H. AF_05/2020</v>
          </cell>
          <cell r="C3410" t="str">
            <v>M3</v>
          </cell>
          <cell r="D3410">
            <v>12.36</v>
          </cell>
          <cell r="E3410" t="str">
            <v>Escavação Vertical a Céu Aberto</v>
          </cell>
          <cell r="F3410" t="str">
            <v>SINAPI Jun/26</v>
          </cell>
        </row>
        <row r="3411">
          <cell r="A3411">
            <v>101206</v>
          </cell>
          <cell r="B3411" t="str">
            <v>ESCAVAÇÃO VERTICAL PARA EDIFICAÇÃO, COM CARGA, DESCARGA E TRANSPORTE DE SOLO DE 1ª CATEGORIA, COM ESCAVADEIRA HIDRÁULICA (CAÇAMBA: 0,8 M³ / 111 HP), FROTA DE 3 CAMINHÕES BASCULANTES DE 14 M³, DMT ATÉ 1 KM E VELOCIDADE MÉDIA 14 KM/H. AF_05/2020</v>
          </cell>
          <cell r="C3411" t="str">
            <v>M3</v>
          </cell>
          <cell r="D3411">
            <v>14.34</v>
          </cell>
          <cell r="E3411" t="str">
            <v>Escavação Vertical a Céu Aberto</v>
          </cell>
          <cell r="F3411" t="str">
            <v>SINAPI Jun/26</v>
          </cell>
        </row>
        <row r="3412">
          <cell r="A3412">
            <v>101210</v>
          </cell>
          <cell r="B3412" t="str">
            <v>ESCAVAÇÃO VERTICAL PARA EDIFICAÇÃO, COM CARGA, DESCARGA E TRANSPORTE DE SOLO DE 1ª CATEGORIA, COM ESCAVADEIRA HIDRÁULICA (CAÇAMBA: 0,8 M³ / 111 HP), FROTA DE 4 CAMINHÕES BASCULANTES DE 14 M³, DMT DE 1,5 KM E VELOCIDADE MÉDIA 18 KM/H. AF_05/2020</v>
          </cell>
          <cell r="C3412" t="str">
            <v>M3</v>
          </cell>
          <cell r="D3412">
            <v>19.91</v>
          </cell>
          <cell r="E3412" t="str">
            <v>Escavação Vertical a Céu Aberto</v>
          </cell>
          <cell r="F3412" t="str">
            <v>SINAPI Jun/26</v>
          </cell>
        </row>
        <row r="3413">
          <cell r="A3413">
            <v>101211</v>
          </cell>
          <cell r="B3413" t="str">
            <v>ESCAVAÇÃO VERTICAL PARA EDIFICAÇÃO, COM CARGA, DESCARGA E TRANSPORTE DE SOLO DE 1ª CATEGORIA, COM ESCAVADEIRA HIDRÁULICA (CAÇAMBA: 0,8 M³ / 111 HP), FROTA DE 4 CAMINHÕES BASCULANTES DE 14 M³, DMT DE 2 KM E VELOCIDADE MÉDIA 19 KM/H. AF_05/2020</v>
          </cell>
          <cell r="C3413" t="str">
            <v>M3</v>
          </cell>
          <cell r="D3413">
            <v>21.35</v>
          </cell>
          <cell r="E3413" t="str">
            <v>Escavação Vertical a Céu Aberto</v>
          </cell>
          <cell r="F3413" t="str">
            <v>SINAPI Jun/26</v>
          </cell>
        </row>
        <row r="3414">
          <cell r="A3414">
            <v>101215</v>
          </cell>
          <cell r="B3414" t="str">
            <v>ESCAVAÇÃO VERTICAL PARA EDIFICAÇÃO, COM CARGA, DESCARGA E TRANSPORTE DE SOLO DE 1ª CATEGORIA, COM ESCAVADEIRA HIDRÁULICA (CAÇAMBA: 0,8 M³ / 111 HP), FROTA DE 4 CAMINHÕES BASCULANTES DE 18 M³, DMT DE 1,5 KM E VELOCIDADE MÉDIA 18 KM/H. AF_05/2020</v>
          </cell>
          <cell r="C3414" t="str">
            <v>M3</v>
          </cell>
          <cell r="D3414">
            <v>19.149999999999999</v>
          </cell>
          <cell r="E3414" t="str">
            <v>Escavação Vertical a Céu Aberto</v>
          </cell>
          <cell r="F3414" t="str">
            <v>SINAPI Jun/26</v>
          </cell>
        </row>
        <row r="3415">
          <cell r="A3415">
            <v>101216</v>
          </cell>
          <cell r="B3415" t="str">
            <v>ESCAVAÇÃO VERTICAL PARA EDIFICAÇÃO, COM CARGA, DESCARGA E TRANSPORTE DE SOLO DE 1ª CATEGORIA, COM ESCAVADEIRA HIDRÁULICA (CAÇAMBA: 0,8 M³ / 111 HP), FROTA DE 4 CAMINHÕES BASCULANTES DE 18 M³, DMT DE 2 KM E VELOCIDADE MÉDIA 19 KM/H. AF_05/2020</v>
          </cell>
          <cell r="C3415" t="str">
            <v>M3</v>
          </cell>
          <cell r="D3415">
            <v>20.059999999999999</v>
          </cell>
          <cell r="E3415" t="str">
            <v>Escavação Vertical a Céu Aberto</v>
          </cell>
          <cell r="F3415" t="str">
            <v>SINAPI Jun/26</v>
          </cell>
        </row>
        <row r="3416">
          <cell r="A3416">
            <v>101212</v>
          </cell>
          <cell r="B3416" t="str">
            <v>ESCAVAÇÃO VERTICAL PARA EDIFICAÇÃO, COM CARGA, DESCARGA E TRANSPORTE DE SOLO DE 1ª CATEGORIA, COM ESCAVADEIRA HIDRÁULICA (CAÇAMBA: 0,8 M³ / 111 HP), FROTA DE 5 CAMINHÕES BASCULANTES DE 14 M³, DMT DE 3 KM E VELOCIDADE MÉDIA 20 KM/H. AF_05/2020</v>
          </cell>
          <cell r="C3416" t="str">
            <v>M3</v>
          </cell>
          <cell r="D3416">
            <v>24.91</v>
          </cell>
          <cell r="E3416" t="str">
            <v>Escavação Vertical a Céu Aberto</v>
          </cell>
          <cell r="F3416" t="str">
            <v>SINAPI Jun/26</v>
          </cell>
        </row>
        <row r="3417">
          <cell r="A3417">
            <v>101217</v>
          </cell>
          <cell r="B3417" t="str">
            <v>ESCAVAÇÃO VERTICAL PARA EDIFICAÇÃO, COM CARGA, DESCARGA E TRANSPORTE DE SOLO DE 1ª CATEGORIA, COM ESCAVADEIRA HIDRÁULICA (CAÇAMBA: 0,8 M³ / 111 HP), FROTA DE 5 CAMINHÕES BASCULANTES DE 18 M³, DMT DE 3 KM E VELOCIDADE MÉDIA 20 KM/H. AF_05/2020</v>
          </cell>
          <cell r="C3417" t="str">
            <v>M3</v>
          </cell>
          <cell r="D3417">
            <v>23.35</v>
          </cell>
          <cell r="E3417" t="str">
            <v>Escavação Vertical a Céu Aberto</v>
          </cell>
          <cell r="F3417" t="str">
            <v>SINAPI Jun/26</v>
          </cell>
        </row>
        <row r="3418">
          <cell r="A3418">
            <v>101218</v>
          </cell>
          <cell r="B3418" t="str">
            <v>ESCAVAÇÃO VERTICAL PARA EDIFICAÇÃO, COM CARGA, DESCARGA E TRANSPORTE DE SOLO DE 1ª CATEGORIA, COM ESCAVADEIRA HIDRÁULICA (CAÇAMBA: 0,8 M³ / 111 HP), FROTA DE 5 CAMINHÕES BASCULANTES DE 18 M³, DMT DE 4 KM E VELOCIDADE MÉDIA 22 KM/H. AF_05/2020</v>
          </cell>
          <cell r="C3418" t="str">
            <v>M3</v>
          </cell>
          <cell r="D3418">
            <v>24.68</v>
          </cell>
          <cell r="E3418" t="str">
            <v>Escavação Vertical a Céu Aberto</v>
          </cell>
          <cell r="F3418" t="str">
            <v>SINAPI Jun/26</v>
          </cell>
        </row>
        <row r="3419">
          <cell r="A3419">
            <v>101213</v>
          </cell>
          <cell r="B3419" t="str">
            <v>ESCAVAÇÃO VERTICAL PARA EDIFICAÇÃO, COM CARGA, DESCARGA E TRANSPORTE DE SOLO DE 1ª CATEGORIA, COM ESCAVADEIRA HIDRÁULICA (CAÇAMBA: 0,8 M³ / 111 HP), FROTA DE 6 CAMINHÕES BASCULANTES DE 14 M³, DMT DE 4 KM E VELOCIDADE MÉDIA 22 KM/H. AF_05/2020</v>
          </cell>
          <cell r="C3419" t="str">
            <v>M3</v>
          </cell>
          <cell r="D3419">
            <v>27.86</v>
          </cell>
          <cell r="E3419" t="str">
            <v>Escavação Vertical a Céu Aberto</v>
          </cell>
          <cell r="F3419" t="str">
            <v>SINAPI Jun/26</v>
          </cell>
        </row>
        <row r="3420">
          <cell r="A3420">
            <v>101219</v>
          </cell>
          <cell r="B3420" t="str">
            <v>ESCAVAÇÃO VERTICAL PARA EDIFICAÇÃO, COM CARGA, DESCARGA E TRANSPORTE DE SOLO DE 1ª CATEGORIA, COM ESCAVADEIRA HIDRÁULICA (CAÇAMBA: 0,8 M³ / 111 HP), FROTA DE 6 CAMINHÕES BASCULANTES DE 18 M³, DMT DE 6 KM E VELOCIDADE MÉDIA 22 KM/H. AF_05/2020</v>
          </cell>
          <cell r="C3420" t="str">
            <v>M3</v>
          </cell>
          <cell r="D3420">
            <v>29.88</v>
          </cell>
          <cell r="E3420" t="str">
            <v>Escavação Vertical a Céu Aberto</v>
          </cell>
          <cell r="F3420" t="str">
            <v>SINAPI Jun/26</v>
          </cell>
        </row>
        <row r="3421">
          <cell r="A3421">
            <v>101214</v>
          </cell>
          <cell r="B3421" t="str">
            <v>ESCAVAÇÃO VERTICAL PARA EDIFICAÇÃO, COM CARGA, DESCARGA E TRANSPORTE DE SOLO DE 1ª CATEGORIA, COM ESCAVADEIRA HIDRÁULICA (CAÇAMBA: 0,8 M³ / 111 HP), FROTA DE 7 CAMINHÕES BASCULANTES DE 14 M³, DMT DE 6 KM E VELOCIDADE MÉDIA 22 KM/H. AF_05/2020</v>
          </cell>
          <cell r="C3421" t="str">
            <v>M3</v>
          </cell>
          <cell r="D3421">
            <v>33.6</v>
          </cell>
          <cell r="E3421" t="str">
            <v>Escavação Vertical a Céu Aberto</v>
          </cell>
          <cell r="F3421" t="str">
            <v>SINAPI Jun/26</v>
          </cell>
        </row>
        <row r="3422">
          <cell r="A3422">
            <v>101254</v>
          </cell>
          <cell r="B3422" t="str">
            <v>ESCAVAÇÃO VERTICAL PARA EDIFICAÇÃO, COM CARGA, DESCARGA E TRANSPORTE DE SOLO DE 1ª CATEGORIA, COM ESCAVADEIRA HIDRÁULICA (CAÇAMBA: 0,8 M³ / 111HP), FROTA DE 3 CAMINHÕES BASCULANTES DE 10 M³, DMT ATÉ 1 KM E VELOCIDADE MÉDIA 14 KM/H. AF_05/2020</v>
          </cell>
          <cell r="C3422" t="str">
            <v>M3</v>
          </cell>
          <cell r="D3422">
            <v>14.71</v>
          </cell>
          <cell r="E3422" t="str">
            <v>Escavação Vertical a Céu Aberto</v>
          </cell>
          <cell r="F3422" t="str">
            <v>SINAPI Jun/26</v>
          </cell>
        </row>
        <row r="3423">
          <cell r="A3423">
            <v>101256</v>
          </cell>
          <cell r="B3423" t="str">
            <v>ESCAVAÇÃO VERTICAL PARA EDIFICAÇÃO, COM CARGA, DESCARGA E TRANSPORTE DE SOLO DE 1ª CATEGORIA, COM ESCAVADEIRA HIDRÁULICA (CAÇAMBA: 0,8 M³ / 111HP), FROTA DE 5 CAMINHÕES BASCULANTES DE 10 M³, DMT DE 1,5 KM E VELOCIDADE MÉDIA 18 KM/H. AF_05/2020</v>
          </cell>
          <cell r="C3423" t="str">
            <v>M3</v>
          </cell>
          <cell r="D3423">
            <v>22.63</v>
          </cell>
          <cell r="E3423" t="str">
            <v>Escavação Vertical a Céu Aberto</v>
          </cell>
          <cell r="F3423" t="str">
            <v>SINAPI Jun/26</v>
          </cell>
        </row>
        <row r="3424">
          <cell r="A3424">
            <v>101257</v>
          </cell>
          <cell r="B3424" t="str">
            <v>ESCAVAÇÃO VERTICAL PARA EDIFICAÇÃO, COM CARGA, DESCARGA E TRANSPORTE DE SOLO DE 1ª CATEGORIA, COM ESCAVADEIRA HIDRÁULICA (CAÇAMBA: 0,8 M³ / 111HP), FROTA DE 5 CAMINHÕES BASCULANTES DE 10 M³, DMT DE 2 KM E VELOCIDADE MÉDIA 19 KM/H. AF_05/2020</v>
          </cell>
          <cell r="C3424" t="str">
            <v>M3</v>
          </cell>
          <cell r="D3424">
            <v>23.81</v>
          </cell>
          <cell r="E3424" t="str">
            <v>Escavação Vertical a Céu Aberto</v>
          </cell>
          <cell r="F3424" t="str">
            <v>SINAPI Jun/26</v>
          </cell>
        </row>
        <row r="3425">
          <cell r="A3425">
            <v>101258</v>
          </cell>
          <cell r="B3425" t="str">
            <v>ESCAVAÇÃO VERTICAL PARA EDIFICAÇÃO, COM CARGA, DESCARGA E TRANSPORTE DE SOLO DE 1ª CATEGORIA, COM ESCAVADEIRA HIDRÁULICA (CAÇAMBA: 0,8 M³ / 111HP), FROTA DE 6 CAMINHÕES BASCULANTES DE 10 M³, DMT DE 3 KM E VELOCIDADE MÉDIA 20 KM/H. AF_05/2020</v>
          </cell>
          <cell r="C3425" t="str">
            <v>M3</v>
          </cell>
          <cell r="D3425">
            <v>27.6</v>
          </cell>
          <cell r="E3425" t="str">
            <v>Escavação Vertical a Céu Aberto</v>
          </cell>
          <cell r="F3425" t="str">
            <v>SINAPI Jun/26</v>
          </cell>
        </row>
        <row r="3426">
          <cell r="A3426">
            <v>101259</v>
          </cell>
          <cell r="B3426" t="str">
            <v>ESCAVAÇÃO VERTICAL PARA EDIFICAÇÃO, COM CARGA, DESCARGA E TRANSPORTE DE SOLO DE 1ª CATEGORIA, COM ESCAVADEIRA HIDRÁULICA (CAÇAMBA: 0,8 M³ / 111HP), FROTA DE 7 CAMINHÕES BASCULANTES DE 10 M³, DMT DE 4 KM E VELOCIDADE MÉDIA 22 KM/H. AF_05/2020</v>
          </cell>
          <cell r="C3426" t="str">
            <v>M3</v>
          </cell>
          <cell r="D3426">
            <v>30.67</v>
          </cell>
          <cell r="E3426" t="str">
            <v>Escavação Vertical a Céu Aberto</v>
          </cell>
          <cell r="F3426" t="str">
            <v>SINAPI Jun/26</v>
          </cell>
        </row>
        <row r="3427">
          <cell r="A3427">
            <v>101260</v>
          </cell>
          <cell r="B3427" t="str">
            <v>ESCAVAÇÃO VERTICAL PARA EDIFICAÇÃO, COM CARGA, DESCARGA E TRANSPORTE DE SOLO DE 1ª CATEGORIA, COM ESCAVADEIRA HIDRÁULICA (CAÇAMBA: 0,8 M³ / 111HP), FROTA DE 9 CAMINHÕES BASCULANTES DE 10 M³, DMT DE 6 KM E VELOCIDADE MÉDIA 22 KM/H. AF_05/2020</v>
          </cell>
          <cell r="C3427" t="str">
            <v>M3</v>
          </cell>
          <cell r="D3427">
            <v>38.31</v>
          </cell>
          <cell r="E3427" t="str">
            <v>Escavação Vertical a Céu Aberto</v>
          </cell>
          <cell r="F3427" t="str">
            <v>SINAPI Jun/26</v>
          </cell>
        </row>
        <row r="3428">
          <cell r="A3428">
            <v>101208</v>
          </cell>
          <cell r="B3428" t="str">
            <v>ESCAVAÇÃO VERTICAL PARA EDIFICAÇÃO, COM CARGA, DESCARGA E TRANSPORTE DE SOLO DE 1ª CATEGORIA, COM ESCAVADEIRA HIDRÁULICA (CAÇAMBA: 1,2 M³ / 155 HP), FROTA DE 3 CAMINHÕES BASCULANTES DE 14 M³, DMT ATÉ 1 KM E VELOCIDADE MÉDIA 14 KM/H. AF_05/2020</v>
          </cell>
          <cell r="C3428" t="str">
            <v>M3</v>
          </cell>
          <cell r="D3428">
            <v>12.08</v>
          </cell>
          <cell r="E3428" t="str">
            <v>Escavação Vertical a Céu Aberto</v>
          </cell>
          <cell r="F3428" t="str">
            <v>SINAPI Jun/26</v>
          </cell>
        </row>
        <row r="3429">
          <cell r="A3429">
            <v>101209</v>
          </cell>
          <cell r="B3429" t="str">
            <v>ESCAVAÇÃO VERTICAL PARA EDIFICAÇÃO, COM CARGA, DESCARGA E TRANSPORTE DE SOLO DE 1ª CATEGORIA, COM ESCAVADEIRA HIDRÁULICA (CAÇAMBA: 1,2 M³ / 155 HP), FROTA DE 3 CAMINHÕES BASCULANTES DE 18 M³, DMT ATÉ 1 KM E VELOCIDADE MÉDIA 14 KM/H. AF_05/2020</v>
          </cell>
          <cell r="C3429" t="str">
            <v>M3</v>
          </cell>
          <cell r="D3429">
            <v>11.21</v>
          </cell>
          <cell r="E3429" t="str">
            <v>Escavação Vertical a Céu Aberto</v>
          </cell>
          <cell r="F3429" t="str">
            <v>SINAPI Jun/26</v>
          </cell>
        </row>
        <row r="3430">
          <cell r="A3430">
            <v>101220</v>
          </cell>
          <cell r="B3430" t="str">
            <v>ESCAVAÇÃO VERTICAL PARA EDIFICAÇÃO, COM CARGA, DESCARGA E TRANSPORTE DE SOLO DE 1ª CATEGORIA, COM ESCAVADEIRA HIDRÁULICA (CAÇAMBA: 1,2 M³ / 155 HP), FROTA DE 5 CAMINHÕES BASCULANTES DE 14 M³, DMT DE 1,5 KM E VELOCIDADE MÉDIA 18 KM/H. AF_05/2020</v>
          </cell>
          <cell r="C3430" t="str">
            <v>M3</v>
          </cell>
          <cell r="D3430">
            <v>18.760000000000002</v>
          </cell>
          <cell r="E3430" t="str">
            <v>Escavação Vertical a Céu Aberto</v>
          </cell>
          <cell r="F3430" t="str">
            <v>SINAPI Jun/26</v>
          </cell>
        </row>
        <row r="3431">
          <cell r="A3431">
            <v>101221</v>
          </cell>
          <cell r="B3431" t="str">
            <v>ESCAVAÇÃO VERTICAL PARA EDIFICAÇÃO, COM CARGA, DESCARGA E TRANSPORTE DE SOLO DE 1ª CATEGORIA, COM ESCAVADEIRA HIDRÁULICA (CAÇAMBA: 1,2 M³ / 155 HP), FROTA DE 5 CAMINHÕES BASCULANTES DE 14 M³, DMT DE 2 KM E VELOCIDADE MÉDIA 19 KM/H. AF_05/2020</v>
          </cell>
          <cell r="C3431" t="str">
            <v>M3</v>
          </cell>
          <cell r="D3431">
            <v>19.82</v>
          </cell>
          <cell r="E3431" t="str">
            <v>Escavação Vertical a Céu Aberto</v>
          </cell>
          <cell r="F3431" t="str">
            <v>SINAPI Jun/26</v>
          </cell>
        </row>
        <row r="3432">
          <cell r="A3432">
            <v>101225</v>
          </cell>
          <cell r="B3432" t="str">
            <v>ESCAVAÇÃO VERTICAL PARA EDIFICAÇÃO, COM CARGA, DESCARGA E TRANSPORTE DE SOLO DE 1ª CATEGORIA, COM ESCAVADEIRA HIDRÁULICA (CAÇAMBA: 1,2 M³ / 155 HP), FROTA DE 5 CAMINHÕES BASCULANTES DE 18 M³, DMT DE 1,5 KM E VELOCIDADE MÉDIA 18 KM/H. AF_05/2020</v>
          </cell>
          <cell r="C3432" t="str">
            <v>M3</v>
          </cell>
          <cell r="D3432">
            <v>17.239999999999998</v>
          </cell>
          <cell r="E3432" t="str">
            <v>Escavação Vertical a Céu Aberto</v>
          </cell>
          <cell r="F3432" t="str">
            <v>SINAPI Jun/26</v>
          </cell>
        </row>
        <row r="3433">
          <cell r="A3433">
            <v>101226</v>
          </cell>
          <cell r="B3433" t="str">
            <v>ESCAVAÇÃO VERTICAL PARA EDIFICAÇÃO, COM CARGA, DESCARGA E TRANSPORTE DE SOLO DE 1ª CATEGORIA, COM ESCAVADEIRA HIDRÁULICA (CAÇAMBA: 1,2 M³ / 155 HP), FROTA DE 5 CAMINHÕES BASCULANTES DE 18 M³, DMT DE 2 KM E VELOCIDADE MÉDIA 19 KM/H. AF_05/2020</v>
          </cell>
          <cell r="C3433" t="str">
            <v>M3</v>
          </cell>
          <cell r="D3433">
            <v>18.149999999999999</v>
          </cell>
          <cell r="E3433" t="str">
            <v>Escavação Vertical a Céu Aberto</v>
          </cell>
          <cell r="F3433" t="str">
            <v>SINAPI Jun/26</v>
          </cell>
        </row>
        <row r="3434">
          <cell r="A3434">
            <v>101222</v>
          </cell>
          <cell r="B3434" t="str">
            <v>ESCAVAÇÃO VERTICAL PARA EDIFICAÇÃO, COM CARGA, DESCARGA E TRANSPORTE DE SOLO DE 1ª CATEGORIA, COM ESCAVADEIRA HIDRÁULICA (CAÇAMBA: 1,2 M³ / 155 HP), FROTA DE 6 CAMINHÕES BASCULANTES DE 14 M³, DMT DE 3 KM E VELOCIDADE MÉDIA 20 KM/H. AF_05/2020</v>
          </cell>
          <cell r="C3434" t="str">
            <v>M3</v>
          </cell>
          <cell r="D3434">
            <v>23.01</v>
          </cell>
          <cell r="E3434" t="str">
            <v>Escavação Vertical a Céu Aberto</v>
          </cell>
          <cell r="F3434" t="str">
            <v>SINAPI Jun/26</v>
          </cell>
        </row>
        <row r="3435">
          <cell r="A3435">
            <v>101227</v>
          </cell>
          <cell r="B3435" t="str">
            <v>ESCAVAÇÃO VERTICAL PARA EDIFICAÇÃO, COM CARGA, DESCARGA E TRANSPORTE DE SOLO DE 1ª CATEGORIA, COM ESCAVADEIRA HIDRÁULICA (CAÇAMBA: 1,2 M³ / 155 HP), FROTA DE 6 CAMINHÕES BASCULANTES DE 18 M³, DMT DE 3 KM E VELOCIDADE MÉDIA 20 KM/H. AF_05/2020</v>
          </cell>
          <cell r="C3435" t="str">
            <v>M3</v>
          </cell>
          <cell r="D3435">
            <v>21.03</v>
          </cell>
          <cell r="E3435" t="str">
            <v>Escavação Vertical a Céu Aberto</v>
          </cell>
          <cell r="F3435" t="str">
            <v>SINAPI Jun/26</v>
          </cell>
        </row>
        <row r="3436">
          <cell r="A3436">
            <v>101228</v>
          </cell>
          <cell r="B3436" t="str">
            <v>ESCAVAÇÃO VERTICAL PARA EDIFICAÇÃO, COM CARGA, DESCARGA E TRANSPORTE DE SOLO DE 1ª CATEGORIA, COM ESCAVADEIRA HIDRÁULICA (CAÇAMBA: 1,2 M³ / 155 HP), FROTA DE 6 CAMINHÕES BASCULANTES DE 18 M³, DMT DE 4 KM E VELOCIDADE MÉDIA 22 KM/H. AF_05/2020</v>
          </cell>
          <cell r="C3436" t="str">
            <v>M3</v>
          </cell>
          <cell r="D3436">
            <v>22.39</v>
          </cell>
          <cell r="E3436" t="str">
            <v>Escavação Vertical a Céu Aberto</v>
          </cell>
          <cell r="F3436" t="str">
            <v>SINAPI Jun/26</v>
          </cell>
        </row>
        <row r="3437">
          <cell r="A3437">
            <v>101223</v>
          </cell>
          <cell r="B3437" t="str">
            <v>ESCAVAÇÃO VERTICAL PARA EDIFICAÇÃO, COM CARGA, DESCARGA E TRANSPORTE DE SOLO DE 1ª CATEGORIA, COM ESCAVADEIRA HIDRÁULICA (CAÇAMBA: 1,2 M³ / 155 HP), FROTA DE 7 CAMINHÕES BASCULANTES DE 14 M³, DMT DE 4 KM E VELOCIDADE MÉDIA 22 KM/H. AF_05/2020</v>
          </cell>
          <cell r="C3437" t="str">
            <v>M3</v>
          </cell>
          <cell r="D3437">
            <v>25.62</v>
          </cell>
          <cell r="E3437" t="str">
            <v>Escavação Vertical a Céu Aberto</v>
          </cell>
          <cell r="F3437" t="str">
            <v>SINAPI Jun/26</v>
          </cell>
        </row>
        <row r="3438">
          <cell r="A3438">
            <v>101229</v>
          </cell>
          <cell r="B3438" t="str">
            <v>ESCAVAÇÃO VERTICAL PARA EDIFICAÇÃO, COM CARGA, DESCARGA E TRANSPORTE DE SOLO DE 1ª CATEGORIA, COM ESCAVADEIRA HIDRÁULICA (CAÇAMBA: 1,2 M³ / 155 HP), FROTA DE 8 CAMINHÕES BASCULANTES DE 18 M³, DMT DE 6 KM E VELOCIDADE MÉDIA 22 KM/H. AF_05/2020</v>
          </cell>
          <cell r="C3438" t="str">
            <v>M3</v>
          </cell>
          <cell r="D3438">
            <v>28.23</v>
          </cell>
          <cell r="E3438" t="str">
            <v>Escavação Vertical a Céu Aberto</v>
          </cell>
          <cell r="F3438" t="str">
            <v>SINAPI Jun/26</v>
          </cell>
        </row>
        <row r="3439">
          <cell r="A3439">
            <v>101224</v>
          </cell>
          <cell r="B3439" t="str">
            <v>ESCAVAÇÃO VERTICAL PARA EDIFICAÇÃO, COM CARGA, DESCARGA E TRANSPORTE DE SOLO DE 1ª CATEGORIA, COM ESCAVADEIRA HIDRÁULICA (CAÇAMBA: 1,2 M³ / 155 HP), FROTA DE 9 CAMINHÕES BASCULANTES DE 14 M³, DMT DE 6 KM E VELOCIDADE MÉDIA 22 KM/H. AF_05/2020</v>
          </cell>
          <cell r="C3439" t="str">
            <v>M3</v>
          </cell>
          <cell r="D3439">
            <v>32.090000000000003</v>
          </cell>
          <cell r="E3439" t="str">
            <v>Escavação Vertical a Céu Aberto</v>
          </cell>
          <cell r="F3439" t="str">
            <v>SINAPI Jun/26</v>
          </cell>
        </row>
        <row r="3440">
          <cell r="A3440">
            <v>101265</v>
          </cell>
          <cell r="B3440" t="str">
            <v>ESCAVAÇÃO VERTICAL PARA EDIFICAÇÃO, COM CARGA, DESCARGA E TRANSPORTE DE SOLO DE 1ª CATEGORIA, COM ESCAVADEIRA HIDRÁULICA (CAÇAMBA: 1,2 M³ / 155HP), FROTA DE 10 CAMINHÕES BASCULANTES DE 10 M³, DMT DE 6 KM E VELOCIDADE MÉDIA 22 KM/H. AF_05/2020</v>
          </cell>
          <cell r="C3440" t="str">
            <v>M3</v>
          </cell>
          <cell r="D3440">
            <v>35.950000000000003</v>
          </cell>
          <cell r="E3440" t="str">
            <v>Escavação Vertical a Céu Aberto</v>
          </cell>
          <cell r="F3440" t="str">
            <v>SINAPI Jun/26</v>
          </cell>
        </row>
        <row r="3441">
          <cell r="A3441">
            <v>101255</v>
          </cell>
          <cell r="B3441" t="str">
            <v>ESCAVAÇÃO VERTICAL PARA EDIFICAÇÃO, COM CARGA, DESCARGA E TRANSPORTE DE SOLO DE 1ª CATEGORIA, COM ESCAVADEIRA HIDRÁULICA (CAÇAMBA: 1,2 M³ / 155HP), FROTA DE 3 CAMINHÕES BASCULANTES DE 10 M³, DMT ATÉ 1 KM E VELOCIDADE MÉDIA 14 KM/H. AF_05/2020</v>
          </cell>
          <cell r="C3441" t="str">
            <v>M3</v>
          </cell>
          <cell r="D3441">
            <v>12.97</v>
          </cell>
          <cell r="E3441" t="str">
            <v>Escavação Vertical a Céu Aberto</v>
          </cell>
          <cell r="F3441" t="str">
            <v>SINAPI Jun/26</v>
          </cell>
        </row>
        <row r="3442">
          <cell r="A3442">
            <v>101261</v>
          </cell>
          <cell r="B3442" t="str">
            <v>ESCAVAÇÃO VERTICAL PARA EDIFICAÇÃO, COM CARGA, DESCARGA E TRANSPORTE DE SOLO DE 1ª CATEGORIA, COM ESCAVADEIRA HIDRÁULICA (CAÇAMBA: 1,2 M³ / 155HP), FROTA DE 6 CAMINHÕES BASCULANTES DE 10 M³, DMT DE 1,5 KM E VELOCIDADE MÉDIA 18 KM/H. AF_05/2020</v>
          </cell>
          <cell r="C3442" t="str">
            <v>M3</v>
          </cell>
          <cell r="D3442">
            <v>21.39</v>
          </cell>
          <cell r="E3442" t="str">
            <v>Escavação Vertical a Céu Aberto</v>
          </cell>
          <cell r="F3442" t="str">
            <v>SINAPI Jun/26</v>
          </cell>
        </row>
        <row r="3443">
          <cell r="A3443">
            <v>101262</v>
          </cell>
          <cell r="B3443" t="str">
            <v>ESCAVAÇÃO VERTICAL PARA EDIFICAÇÃO, COM CARGA, DESCARGA E TRANSPORTE DE SOLO DE 1ª CATEGORIA, COM ESCAVADEIRA HIDRÁULICA (CAÇAMBA: 1,2 M³ / 155HP), FROTA DE 6 CAMINHÕES BASCULANTES DE 10 M³, DMT DE 2 KM E VELOCIDADE MÉDIA 19 KM/H. AF_05/2020</v>
          </cell>
          <cell r="C3443" t="str">
            <v>M3</v>
          </cell>
          <cell r="D3443">
            <v>22.55</v>
          </cell>
          <cell r="E3443" t="str">
            <v>Escavação Vertical a Céu Aberto</v>
          </cell>
          <cell r="F3443" t="str">
            <v>SINAPI Jun/26</v>
          </cell>
        </row>
        <row r="3444">
          <cell r="A3444">
            <v>101263</v>
          </cell>
          <cell r="B3444" t="str">
            <v>ESCAVAÇÃO VERTICAL PARA EDIFICAÇÃO, COM CARGA, DESCARGA E TRANSPORTE DE SOLO DE 1ª CATEGORIA, COM ESCAVADEIRA HIDRÁULICA (CAÇAMBA: 1,2 M³ / 155HP), FROTA DE 7 CAMINHÕES BASCULANTES DE 10 M³, DMT DE 3 KM E VELOCIDADE MÉDIA 20 KM/H. AF_05/2020</v>
          </cell>
          <cell r="C3444" t="str">
            <v>M3</v>
          </cell>
          <cell r="D3444">
            <v>26.06</v>
          </cell>
          <cell r="E3444" t="str">
            <v>Escavação Vertical a Céu Aberto</v>
          </cell>
          <cell r="F3444" t="str">
            <v>SINAPI Jun/26</v>
          </cell>
        </row>
        <row r="3445">
          <cell r="A3445">
            <v>101264</v>
          </cell>
          <cell r="B3445" t="str">
            <v>ESCAVAÇÃO VERTICAL PARA EDIFICAÇÃO, COM CARGA, DESCARGA E TRANSPORTE DE SOLO DE 1ª CATEGORIA, COM ESCAVADEIRA HIDRÁULICA (CAÇAMBA: 1,2 M³ / 155HP), FROTA DE 8 CAMINHÕES BASCULANTES DE 10 M³, DMT DE 4 KM E VELOCIDADE MÉDIA 22 KM/H. AF_05/2020</v>
          </cell>
          <cell r="C3445" t="str">
            <v>M3</v>
          </cell>
          <cell r="D3445">
            <v>28.88</v>
          </cell>
          <cell r="E3445" t="str">
            <v>Escavação Vertical a Céu Aberto</v>
          </cell>
          <cell r="F3445" t="str">
            <v>SINAPI Jun/26</v>
          </cell>
        </row>
        <row r="3446">
          <cell r="A3446">
            <v>101230</v>
          </cell>
          <cell r="B3446" t="str">
            <v>ESCAVAÇÃO VERTICAL PARA INFRAESTRUTURA, COM CARGA, DESCARGA E TRANSPORTE DE SOLO DE 1ª CATEGORIA, COM ESCAVADEIRA HIDRÁULICA (CAÇAMBA: 0,8 M³ / 111 HP), FROTA DE 3 CAMINHÕES BASCULANTES DE 14 M³, DMT ATÉ 1 KM E VELOCIDADE MÉDIA14 KM/H. AF_05/2020</v>
          </cell>
          <cell r="C3446" t="str">
            <v>M3</v>
          </cell>
          <cell r="D3446">
            <v>12.6</v>
          </cell>
          <cell r="E3446" t="str">
            <v>Escavação Vertical a Céu Aberto</v>
          </cell>
          <cell r="F3446" t="str">
            <v>SINAPI Jun/26</v>
          </cell>
        </row>
        <row r="3447">
          <cell r="A3447">
            <v>101231</v>
          </cell>
          <cell r="B3447" t="str">
            <v>ESCAVAÇÃO VERTICAL PARA INFRAESTRUTURA, COM CARGA, DESCARGA E TRANSPORTE DE SOLO DE 1ª CATEGORIA, COM ESCAVADEIRA HIDRÁULICA (CAÇAMBA: 0,8 M³ / 111 HP), FROTA DE 3 CAMINHÕES BASCULANTES DE 18 M³, DMT ATÉ 1 KM E VELOCIDADE MÉDIA14 KM/H. AF_05/2020</v>
          </cell>
          <cell r="C3447" t="str">
            <v>M3</v>
          </cell>
          <cell r="D3447">
            <v>12</v>
          </cell>
          <cell r="E3447" t="str">
            <v>Escavação Vertical a Céu Aberto</v>
          </cell>
          <cell r="F3447" t="str">
            <v>SINAPI Jun/26</v>
          </cell>
        </row>
        <row r="3448">
          <cell r="A3448">
            <v>101272</v>
          </cell>
          <cell r="B3448" t="str">
            <v>ESCAVAÇÃO VERTICAL PARA INFRAESTRUTURA, COM CARGA, DESCARGA E TRANSPORTE DE SOLO DE 1ª CATEGORIA, COM ESCAVADEIRA HIDRÁULICA (CAÇAMBA: 0,8 M³ / 111HP), FROTA DE 10 CAMINHÕES BASCULANTES DE 10 M³, DMT DE 6 KM E VELOCIDADE MÉDIA22 KM/H. AF_05/2020</v>
          </cell>
          <cell r="C3448" t="str">
            <v>M3</v>
          </cell>
          <cell r="D3448">
            <v>36.56</v>
          </cell>
          <cell r="E3448" t="str">
            <v>Escavação Vertical a Céu Aberto</v>
          </cell>
          <cell r="F3448" t="str">
            <v>SINAPI Jun/26</v>
          </cell>
        </row>
        <row r="3449">
          <cell r="A3449">
            <v>101266</v>
          </cell>
          <cell r="B3449" t="str">
            <v>ESCAVAÇÃO VERTICAL PARA INFRAESTRUTURA, COM CARGA, DESCARGA E TRANSPORTE DE SOLO DE 1ª CATEGORIA, COM ESCAVADEIRA HIDRÁULICA (CAÇAMBA: 0,8 M³ / 111HP), FROTA DE 3 CAMINHÕES BASCULANTES DE 10 M³, DMT ATÉ 1 KM E VELOCIDADE MÉDIA14 KM/H. AF_05/2020</v>
          </cell>
          <cell r="C3449" t="str">
            <v>M3</v>
          </cell>
          <cell r="D3449">
            <v>13.07</v>
          </cell>
          <cell r="E3449" t="str">
            <v>Escavação Vertical a Céu Aberto</v>
          </cell>
          <cell r="F3449" t="str">
            <v>SINAPI Jun/26</v>
          </cell>
        </row>
        <row r="3450">
          <cell r="A3450">
            <v>101239</v>
          </cell>
          <cell r="B3450" t="str">
            <v>ESCAVAÇÃO VERTICAL PARA INFRAESTRUTURA, COM CARGA, DESCARGA E TRANSPORTE DE SOLO DE 1ª CATEGORIA, COM ESCAVADEIRA HIDRÁULICA (CAÇAMBA: 0,8 M³ / 111HP), FROTA DE 4 CAMINHÕES BASCULANTES DE 18 M³, DMT DE 1,5 KM E VELOCIDADE MÉDIA18 KM/H. AF_05/2020</v>
          </cell>
          <cell r="C3450" t="str">
            <v>M3</v>
          </cell>
          <cell r="D3450">
            <v>17.14</v>
          </cell>
          <cell r="E3450" t="str">
            <v>Escavação Vertical a Céu Aberto</v>
          </cell>
          <cell r="F3450" t="str">
            <v>SINAPI Jun/26</v>
          </cell>
        </row>
        <row r="3451">
          <cell r="A3451">
            <v>101240</v>
          </cell>
          <cell r="B3451" t="str">
            <v>ESCAVAÇÃO VERTICAL PARA INFRAESTRUTURA, COM CARGA, DESCARGA E TRANSPORTE DE SOLO DE 1ª CATEGORIA, COM ESCAVADEIRA HIDRÁULICA (CAÇAMBA: 0,8 M³ / 111HP), FROTA DE 4 CAMINHÕES BASCULANTES DE 18 M³, DMT DE 2 KM E VELOCIDADE MÉDIA 19 KM/H. AF_05/2020</v>
          </cell>
          <cell r="C3451" t="str">
            <v>M3</v>
          </cell>
          <cell r="D3451">
            <v>18.07</v>
          </cell>
          <cell r="E3451" t="str">
            <v>Escavação Vertical a Céu Aberto</v>
          </cell>
          <cell r="F3451" t="str">
            <v>SINAPI Jun/26</v>
          </cell>
        </row>
        <row r="3452">
          <cell r="A3452">
            <v>101268</v>
          </cell>
          <cell r="B3452" t="str">
            <v>ESCAVAÇÃO VERTICAL PARA INFRAESTRUTURA, COM CARGA, DESCARGA E TRANSPORTE DE SOLO DE 1ª CATEGORIA, COM ESCAVADEIRA HIDRÁULICA (CAÇAMBA: 0,8 M³ / 111HP), FROTA DE 5 CAMINHÕES BASCULANTES DE 10 M³, DMT DE 1,5 KM E VELOCIDADE MÉDIA18 KM/H. AF_05/2020</v>
          </cell>
          <cell r="C3452" t="str">
            <v>M3</v>
          </cell>
          <cell r="D3452">
            <v>20.51</v>
          </cell>
          <cell r="E3452" t="str">
            <v>Escavação Vertical a Céu Aberto</v>
          </cell>
          <cell r="F3452" t="str">
            <v>SINAPI Jun/26</v>
          </cell>
        </row>
        <row r="3453">
          <cell r="A3453">
            <v>101234</v>
          </cell>
          <cell r="B3453" t="str">
            <v>ESCAVAÇÃO VERTICAL PARA INFRAESTRUTURA, COM CARGA, DESCARGA E TRANSPORTE DE SOLO DE 1ª CATEGORIA, COM ESCAVADEIRA HIDRÁULICA (CAÇAMBA: 0,8 M³ / 111HP), FROTA DE 5 CAMINHÕES BASCULANTES DE 14 M³, DMT DE 1,5 KM E VELOCIDADE MÉDIA18 KM/H. AF_05/2020</v>
          </cell>
          <cell r="C3453" t="str">
            <v>M3</v>
          </cell>
          <cell r="D3453">
            <v>19.53</v>
          </cell>
          <cell r="E3453" t="str">
            <v>Escavação Vertical a Céu Aberto</v>
          </cell>
          <cell r="F3453" t="str">
            <v>SINAPI Jun/26</v>
          </cell>
        </row>
        <row r="3454">
          <cell r="A3454">
            <v>101235</v>
          </cell>
          <cell r="B3454" t="str">
            <v>ESCAVAÇÃO VERTICAL PARA INFRAESTRUTURA, COM CARGA, DESCARGA E TRANSPORTE DE SOLO DE 1ª CATEGORIA, COM ESCAVADEIRA HIDRÁULICA (CAÇAMBA: 0,8 M³ / 111HP), FROTA DE 5 CAMINHÕES BASCULANTES DE 14 M³, DMT DE 2 KM E VELOCIDADE MÉDIA 19 KM/H. AF_05/2020</v>
          </cell>
          <cell r="C3454" t="str">
            <v>M3</v>
          </cell>
          <cell r="D3454">
            <v>20.54</v>
          </cell>
          <cell r="E3454" t="str">
            <v>Escavação Vertical a Céu Aberto</v>
          </cell>
          <cell r="F3454" t="str">
            <v>SINAPI Jun/26</v>
          </cell>
        </row>
        <row r="3455">
          <cell r="A3455">
            <v>101241</v>
          </cell>
          <cell r="B3455" t="str">
            <v>ESCAVAÇÃO VERTICAL PARA INFRAESTRUTURA, COM CARGA, DESCARGA E TRANSPORTE DE SOLO DE 1ª CATEGORIA, COM ESCAVADEIRA HIDRÁULICA (CAÇAMBA: 0,8 M³ / 111HP), FROTA DE 5 CAMINHÕES BASCULANTES DE 18 M³, DMT DE 3 KM E VELOCIDADE MÉDIA 20 KM/H. AF_05/2020</v>
          </cell>
          <cell r="C3455" t="str">
            <v>M3</v>
          </cell>
          <cell r="D3455">
            <v>21.11</v>
          </cell>
          <cell r="E3455" t="str">
            <v>Escavação Vertical a Céu Aberto</v>
          </cell>
          <cell r="F3455" t="str">
            <v>SINAPI Jun/26</v>
          </cell>
        </row>
        <row r="3456">
          <cell r="A3456">
            <v>101269</v>
          </cell>
          <cell r="B3456" t="str">
            <v>ESCAVAÇÃO VERTICAL PARA INFRAESTRUTURA, COM CARGA, DESCARGA E TRANSPORTE DE SOLO DE 1ª CATEGORIA, COM ESCAVADEIRA HIDRÁULICA (CAÇAMBA: 0,8 M³ / 111HP), FROTA DE 6 CAMINHÕES BASCULANTES DE 10 M³, DMT DE 2 KM E VELOCIDADE MÉDIA 19 KM/H. AF_05/2020</v>
          </cell>
          <cell r="C3456" t="str">
            <v>M3</v>
          </cell>
          <cell r="D3456">
            <v>22.85</v>
          </cell>
          <cell r="E3456" t="str">
            <v>Escavação Vertical a Céu Aberto</v>
          </cell>
          <cell r="F3456" t="str">
            <v>SINAPI Jun/26</v>
          </cell>
        </row>
        <row r="3457">
          <cell r="A3457">
            <v>101236</v>
          </cell>
          <cell r="B3457" t="str">
            <v>ESCAVAÇÃO VERTICAL PARA INFRAESTRUTURA, COM CARGA, DESCARGA E TRANSPORTE DE SOLO DE 1ª CATEGORIA, COM ESCAVADEIRA HIDRÁULICA (CAÇAMBA: 0,8 M³ / 111HP), FROTA DE 6 CAMINHÕES BASCULANTES DE 14 M³, DMT DE 3 KM E VELOCIDADE MÉDIA 20 KM/H. AF_05/2020</v>
          </cell>
          <cell r="C3457" t="str">
            <v>M3</v>
          </cell>
          <cell r="D3457">
            <v>23.91</v>
          </cell>
          <cell r="E3457" t="str">
            <v>Escavação Vertical a Céu Aberto</v>
          </cell>
          <cell r="F3457" t="str">
            <v>SINAPI Jun/26</v>
          </cell>
        </row>
        <row r="3458">
          <cell r="A3458">
            <v>101237</v>
          </cell>
          <cell r="B3458" t="str">
            <v>ESCAVAÇÃO VERTICAL PARA INFRAESTRUTURA, COM CARGA, DESCARGA E TRANSPORTE DE SOLO DE 1ª CATEGORIA, COM ESCAVADEIRA HIDRÁULICA (CAÇAMBA: 0,8 M³ / 111HP), FROTA DE 6 CAMINHÕES BASCULANTES DE 14 M³, DMT DE 4 KM E VELOCIDADE MÉDIA 22 KM/H. AF_05/2020</v>
          </cell>
          <cell r="C3458" t="str">
            <v>M3</v>
          </cell>
          <cell r="D3458">
            <v>25.43</v>
          </cell>
          <cell r="E3458" t="str">
            <v>Escavação Vertical a Céu Aberto</v>
          </cell>
          <cell r="F3458" t="str">
            <v>SINAPI Jun/26</v>
          </cell>
        </row>
        <row r="3459">
          <cell r="A3459">
            <v>101242</v>
          </cell>
          <cell r="B3459" t="str">
            <v>ESCAVAÇÃO VERTICAL PARA INFRAESTRUTURA, COM CARGA, DESCARGA E TRANSPORTE DE SOLO DE 1ª CATEGORIA, COM ESCAVADEIRA HIDRÁULICA (CAÇAMBA: 0,8 M³ / 111HP), FROTA DE 6 CAMINHÕES BASCULANTES DE 18 M³, DMT DE 4 KM E VELOCIDADE MÉDIA 22 KM/H. AF_05/2020</v>
          </cell>
          <cell r="C3459" t="str">
            <v>M3</v>
          </cell>
          <cell r="D3459">
            <v>23.6</v>
          </cell>
          <cell r="E3459" t="str">
            <v>Escavação Vertical a Céu Aberto</v>
          </cell>
          <cell r="F3459" t="str">
            <v>SINAPI Jun/26</v>
          </cell>
        </row>
        <row r="3460">
          <cell r="A3460">
            <v>101270</v>
          </cell>
          <cell r="B3460" t="str">
            <v>ESCAVAÇÃO VERTICAL PARA INFRAESTRUTURA, COM CARGA, DESCARGA E TRANSPORTE DE SOLO DE 1ª CATEGORIA, COM ESCAVADEIRA HIDRÁULICA (CAÇAMBA: 0,8 M³ / 111HP), FROTA DE 7 CAMINHÕES BASCULANTES DE 10 M³, DMT DE 3 KM E VELOCIDADE MÉDIA 20 KM/H. AF_05/2020</v>
          </cell>
          <cell r="C3460" t="str">
            <v>M3</v>
          </cell>
          <cell r="D3460">
            <v>26.45</v>
          </cell>
          <cell r="E3460" t="str">
            <v>Escavação Vertical a Céu Aberto</v>
          </cell>
          <cell r="F3460" t="str">
            <v>SINAPI Jun/26</v>
          </cell>
        </row>
        <row r="3461">
          <cell r="A3461">
            <v>101243</v>
          </cell>
          <cell r="B3461" t="str">
            <v>ESCAVAÇÃO VERTICAL PARA INFRAESTRUTURA, COM CARGA, DESCARGA E TRANSPORTE DE SOLO DE 1ª CATEGORIA, COM ESCAVADEIRA HIDRÁULICA (CAÇAMBA: 0,8 M³ / 111HP), FROTA DE 7 CAMINHÕES BASCULANTES DE 18 M³, DMT DE 6 KM E VELOCIDADE MÉDIA 22 KM/H. AF_05/2020</v>
          </cell>
          <cell r="C3461" t="str">
            <v>M3</v>
          </cell>
          <cell r="D3461">
            <v>28.56</v>
          </cell>
          <cell r="E3461" t="str">
            <v>Escavação Vertical a Céu Aberto</v>
          </cell>
          <cell r="F3461" t="str">
            <v>SINAPI Jun/26</v>
          </cell>
        </row>
        <row r="3462">
          <cell r="A3462">
            <v>101271</v>
          </cell>
          <cell r="B3462" t="str">
            <v>ESCAVAÇÃO VERTICAL PARA INFRAESTRUTURA, COM CARGA, DESCARGA E TRANSPORTE DE SOLO DE 1ª CATEGORIA, COM ESCAVADEIRA HIDRÁULICA (CAÇAMBA: 0,8 M³ / 111HP), FROTA DE 8 CAMINHÕES BASCULANTES DE 10 M³, DMT DE 4 KM E VELOCIDADE MÉDIA 22 KM/H. AF_05/2020</v>
          </cell>
          <cell r="C3462" t="str">
            <v>M3</v>
          </cell>
          <cell r="D3462">
            <v>29.33</v>
          </cell>
          <cell r="E3462" t="str">
            <v>Escavação Vertical a Céu Aberto</v>
          </cell>
          <cell r="F3462" t="str">
            <v>SINAPI Jun/26</v>
          </cell>
        </row>
        <row r="3463">
          <cell r="A3463">
            <v>101238</v>
          </cell>
          <cell r="B3463" t="str">
            <v>ESCAVAÇÃO VERTICAL PARA INFRAESTRUTURA, COM CARGA, DESCARGA E TRANSPORTE DE SOLO DE 1ª CATEGORIA, COM ESCAVADEIRA HIDRÁULICA (CAÇAMBA: 0,8 M³ / 111HP), FROTA DE 8 CAMINHÕES BASCULANTES DE 14 M³, DMT DE 6 KM E VELOCIDADE MÉDIA 22 KM/H. AF_05/2020</v>
          </cell>
          <cell r="C3463" t="str">
            <v>M3</v>
          </cell>
          <cell r="D3463">
            <v>32.159999999999997</v>
          </cell>
          <cell r="E3463" t="str">
            <v>Escavação Vertical a Céu Aberto</v>
          </cell>
          <cell r="F3463" t="str">
            <v>SINAPI Jun/26</v>
          </cell>
        </row>
        <row r="3464">
          <cell r="A3464">
            <v>101232</v>
          </cell>
          <cell r="B3464" t="str">
            <v>ESCAVAÇÃO VERTICAL PARA INFRAESTRUTURA, COM CARGA, DESCARGA E TRANSPORTE DE SOLO DE 1ª CATEGORIA, COM ESCAVADEIRA HIDRÁULICA (CAÇAMBA: 1,2 M³ / 155 HP), FROTA DE 3 CAMINHÕES BASCULANTES DE 14 M³, DMT ATÉ 1 KM E VELOCIDADE MÉDIA14 KM/H. AF_05/2020</v>
          </cell>
          <cell r="C3464" t="str">
            <v>M3</v>
          </cell>
          <cell r="D3464">
            <v>10.77</v>
          </cell>
          <cell r="E3464" t="str">
            <v>Escavação Vertical a Céu Aberto</v>
          </cell>
          <cell r="F3464" t="str">
            <v>SINAPI Jun/26</v>
          </cell>
        </row>
        <row r="3465">
          <cell r="A3465">
            <v>101233</v>
          </cell>
          <cell r="B3465" t="str">
            <v>ESCAVAÇÃO VERTICAL PARA INFRAESTRUTURA, COM CARGA, DESCARGA E TRANSPORTE DE SOLO DE 1ª CATEGORIA, COM ESCAVADEIRA HIDRÁULICA (CAÇAMBA: 1,2 M³ / 155 HP), FROTA DE 3 CAMINHÕES BASCULANTES DE 18 M³, DMT ATÉ 1 KM E VELOCIDADE MÉDIA14 KM/H. AF_05/2020</v>
          </cell>
          <cell r="C3465" t="str">
            <v>M3</v>
          </cell>
          <cell r="D3465">
            <v>9.94</v>
          </cell>
          <cell r="E3465" t="str">
            <v>Escavação Vertical a Céu Aberto</v>
          </cell>
          <cell r="F3465" t="str">
            <v>SINAPI Jun/26</v>
          </cell>
        </row>
        <row r="3466">
          <cell r="A3466">
            <v>101248</v>
          </cell>
          <cell r="B3466" t="str">
            <v>ESCAVAÇÃO VERTICAL PARA INFRAESTRUTURA, COM CARGA, DESCARGA E TRANSPORTE DE SOLO DE 1ª CATEGORIA, COM ESCAVADEIRA HIDRÁULICA (CAÇAMBA: 1,2 M³ / 155HP), FROTA DE 10 CAMINHÕES BASCULANTES DE 14 M³, DMT DE 6 KM E VELOCIDADE MÉDIA22 KM/H. AF_05/2020</v>
          </cell>
          <cell r="C3466" t="str">
            <v>M3</v>
          </cell>
          <cell r="D3466">
            <v>30.71</v>
          </cell>
          <cell r="E3466" t="str">
            <v>Escavação Vertical a Céu Aberto</v>
          </cell>
          <cell r="F3466" t="str">
            <v>SINAPI Jun/26</v>
          </cell>
        </row>
        <row r="3467">
          <cell r="A3467">
            <v>101277</v>
          </cell>
          <cell r="B3467" t="str">
            <v>ESCAVAÇÃO VERTICAL PARA INFRAESTRUTURA, COM CARGA, DESCARGA E TRANSPORTE DE SOLO DE 1ª CATEGORIA, COM ESCAVADEIRA HIDRÁULICA (CAÇAMBA: 1,2 M³ / 155HP), FROTA DE 12 CAMINHÕES BASCULANTES DE 10 M³, DMT DE 6 KM E VELOCIDADE MÉDIA22 KM/H. AF_05/2020</v>
          </cell>
          <cell r="C3467" t="str">
            <v>M3</v>
          </cell>
          <cell r="D3467">
            <v>35.36</v>
          </cell>
          <cell r="E3467" t="str">
            <v>Escavação Vertical a Céu Aberto</v>
          </cell>
          <cell r="F3467" t="str">
            <v>SINAPI Jun/26</v>
          </cell>
        </row>
        <row r="3468">
          <cell r="A3468">
            <v>101267</v>
          </cell>
          <cell r="B3468" t="str">
            <v>ESCAVAÇÃO VERTICAL PARA INFRAESTRUTURA, COM CARGA, DESCARGA E TRANSPORTE DE SOLO DE 1ª CATEGORIA, COM ESCAVADEIRA HIDRÁULICA (CAÇAMBA: 1,2 M³ / 155HP), FROTA DE 4 CAMINHÕES BASCULANTES DE 10 M³, DMT ATÉ 1 KM E VELOCIDADE MÉDIA14 KM/H. AF_05/2020</v>
          </cell>
          <cell r="C3468" t="str">
            <v>M3</v>
          </cell>
          <cell r="D3468">
            <v>12.56</v>
          </cell>
          <cell r="E3468" t="str">
            <v>Escavação Vertical a Céu Aberto</v>
          </cell>
          <cell r="F3468" t="str">
            <v>SINAPI Jun/26</v>
          </cell>
        </row>
        <row r="3469">
          <cell r="A3469">
            <v>101249</v>
          </cell>
          <cell r="B3469" t="str">
            <v>ESCAVAÇÃO VERTICAL PARA INFRAESTRUTURA, COM CARGA, DESCARGA E TRANSPORTE DE SOLO DE 1ª CATEGORIA, COM ESCAVADEIRA HIDRÁULICA (CAÇAMBA: 1,2 M³ / 155HP), FROTA DE 5 CAMINHÕES BASCULANTES DE 18 M³, DMT DE 1,5 KM E VELOCIDADE MÉDIA18 KM/H. AF_05/2020</v>
          </cell>
          <cell r="C3469" t="str">
            <v>M3</v>
          </cell>
          <cell r="D3469">
            <v>15.67</v>
          </cell>
          <cell r="E3469" t="str">
            <v>Escavação Vertical a Céu Aberto</v>
          </cell>
          <cell r="F3469" t="str">
            <v>SINAPI Jun/26</v>
          </cell>
        </row>
        <row r="3470">
          <cell r="A3470">
            <v>101273</v>
          </cell>
          <cell r="B3470" t="str">
            <v>ESCAVAÇÃO VERTICAL PARA INFRAESTRUTURA, COM CARGA, DESCARGA E TRANSPORTE DE SOLO DE 1ª CATEGORIA, COM ESCAVADEIRA HIDRÁULICA (CAÇAMBA: 1,2 M³ / 155HP), FROTA DE 6 CAMINHÕES BASCULANTES DE 10 M³, DMT DE 1,5 KM E VELOCIDADE MÉDIA18 KM/H. AF_05/2020</v>
          </cell>
          <cell r="C3470" t="str">
            <v>M3</v>
          </cell>
          <cell r="D3470">
            <v>19.59</v>
          </cell>
          <cell r="E3470" t="str">
            <v>Escavação Vertical a Céu Aberto</v>
          </cell>
          <cell r="F3470" t="str">
            <v>SINAPI Jun/26</v>
          </cell>
        </row>
        <row r="3471">
          <cell r="A3471">
            <v>101245</v>
          </cell>
          <cell r="B3471" t="str">
            <v>ESCAVAÇÃO VERTICAL PARA INFRAESTRUTURA, COM CARGA, DESCARGA E TRANSPORTE DE SOLO DE 1ª CATEGORIA, COM ESCAVADEIRA HIDRÁULICA (CAÇAMBA: 1,2 M³ / 155HP), FROTA DE 6 CAMINHÕES BASCULANTES DE 14 M³, DMT DE 2 KM E VELOCIDADE MÉDIA 19 KM/H. AF_05/2020</v>
          </cell>
          <cell r="C3471" t="str">
            <v>M3</v>
          </cell>
          <cell r="D3471">
            <v>19.059999999999999</v>
          </cell>
          <cell r="E3471" t="str">
            <v>Escavação Vertical a Céu Aberto</v>
          </cell>
          <cell r="F3471" t="str">
            <v>SINAPI Jun/26</v>
          </cell>
        </row>
        <row r="3472">
          <cell r="A3472">
            <v>101250</v>
          </cell>
          <cell r="B3472" t="str">
            <v>ESCAVAÇÃO VERTICAL PARA INFRAESTRUTURA, COM CARGA, DESCARGA E TRANSPORTE DE SOLO DE 1ª CATEGORIA, COM ESCAVADEIRA HIDRÁULICA (CAÇAMBA: 1,2 M³ / 155HP), FROTA DE 6 CAMINHÕES BASCULANTES DE 18 M³, DMT DE 2 KM E VELOCIDADE MÉDIA 19 KM/H. AF_05/2020</v>
          </cell>
          <cell r="C3472" t="str">
            <v>M3</v>
          </cell>
          <cell r="D3472">
            <v>17.39</v>
          </cell>
          <cell r="E3472" t="str">
            <v>Escavação Vertical a Céu Aberto</v>
          </cell>
          <cell r="F3472" t="str">
            <v>SINAPI Jun/26</v>
          </cell>
        </row>
        <row r="3473">
          <cell r="A3473">
            <v>101251</v>
          </cell>
          <cell r="B3473" t="str">
            <v>ESCAVAÇÃO VERTICAL PARA INFRAESTRUTURA, COM CARGA, DESCARGA E TRANSPORTE DE SOLO DE 1ª CATEGORIA, COM ESCAVADEIRA HIDRÁULICA (CAÇAMBA: 1,2 M³ / 155HP), FROTA DE 6 CAMINHÕES BASCULANTES DE 18 M³, DMT DE 3 KM E VELOCIDADE MÉDIA 20 KM/H. AF_05/2020</v>
          </cell>
          <cell r="C3473" t="str">
            <v>M3</v>
          </cell>
          <cell r="D3473">
            <v>19.79</v>
          </cell>
          <cell r="E3473" t="str">
            <v>Escavação Vertical a Céu Aberto</v>
          </cell>
          <cell r="F3473" t="str">
            <v>SINAPI Jun/26</v>
          </cell>
        </row>
        <row r="3474">
          <cell r="A3474">
            <v>101274</v>
          </cell>
          <cell r="B3474" t="str">
            <v>ESCAVAÇÃO VERTICAL PARA INFRAESTRUTURA, COM CARGA, DESCARGA E TRANSPORTE DE SOLO DE 1ª CATEGORIA, COM ESCAVADEIRA HIDRÁULICA (CAÇAMBA: 1,2 M³ / 155HP), FROTA DE 7 CAMINHÕES BASCULANTES DE 10 M³, DMT DE 2 KM E VELOCIDADE MÉDIA 19 KM/H. AF_05/2020</v>
          </cell>
          <cell r="C3474" t="str">
            <v>M3</v>
          </cell>
          <cell r="D3474">
            <v>21.66</v>
          </cell>
          <cell r="E3474" t="str">
            <v>Escavação Vertical a Céu Aberto</v>
          </cell>
          <cell r="F3474" t="str">
            <v>SINAPI Jun/26</v>
          </cell>
        </row>
        <row r="3475">
          <cell r="A3475">
            <v>101246</v>
          </cell>
          <cell r="B3475" t="str">
            <v>ESCAVAÇÃO VERTICAL PARA INFRAESTRUTURA, COM CARGA, DESCARGA E TRANSPORTE DE SOLO DE 1ª CATEGORIA, COM ESCAVADEIRA HIDRÁULICA (CAÇAMBA: 1,2 M³ / 155HP), FROTA DE 7 CAMINHÕES BASCULANTES DE 14 M³, DMT DE 3 KM E VELOCIDADE MÉDIA 20 KM/H. AF_05/2020</v>
          </cell>
          <cell r="C3475" t="str">
            <v>M3</v>
          </cell>
          <cell r="D3475">
            <v>22.13</v>
          </cell>
          <cell r="E3475" t="str">
            <v>Escavação Vertical a Céu Aberto</v>
          </cell>
          <cell r="F3475" t="str">
            <v>SINAPI Jun/26</v>
          </cell>
        </row>
        <row r="3476">
          <cell r="A3476">
            <v>101252</v>
          </cell>
          <cell r="B3476" t="str">
            <v>ESCAVAÇÃO VERTICAL PARA INFRAESTRUTURA, COM CARGA, DESCARGA E TRANSPORTE DE SOLO DE 1ª CATEGORIA, COM ESCAVADEIRA HIDRÁULICA (CAÇAMBA: 1,2 M³ / 155HP), FROTA DE 7 CAMINHÕES BASCULANTES DE 18 M³, DMT DE 4 KM E VELOCIDADE MÉDIA 22 KM/H. AF_05/2020</v>
          </cell>
          <cell r="C3476" t="str">
            <v>M3</v>
          </cell>
          <cell r="D3476">
            <v>21.47</v>
          </cell>
          <cell r="E3476" t="str">
            <v>Escavação Vertical a Céu Aberto</v>
          </cell>
          <cell r="F3476" t="str">
            <v>SINAPI Jun/26</v>
          </cell>
        </row>
        <row r="3477">
          <cell r="A3477">
            <v>101275</v>
          </cell>
          <cell r="B3477" t="str">
            <v>ESCAVAÇÃO VERTICAL PARA INFRAESTRUTURA, COM CARGA, DESCARGA E TRANSPORTE DE SOLO DE 1ª CATEGORIA, COM ESCAVADEIRA HIDRÁULICA (CAÇAMBA: 1,2 M³ / 155HP), FROTA DE 8 CAMINHÕES BASCULANTES DE 10 M³, DMT DE 3 KM E VELOCIDADE MÉDIA 20 KM/H. AF_05/2020</v>
          </cell>
          <cell r="C3477" t="str">
            <v>M3</v>
          </cell>
          <cell r="D3477">
            <v>25.06</v>
          </cell>
          <cell r="E3477" t="str">
            <v>Escavação Vertical a Céu Aberto</v>
          </cell>
          <cell r="F3477" t="str">
            <v>SINAPI Jun/26</v>
          </cell>
        </row>
        <row r="3478">
          <cell r="A3478">
            <v>101247</v>
          </cell>
          <cell r="B3478" t="str">
            <v>ESCAVAÇÃO VERTICAL PARA INFRAESTRUTURA, COM CARGA, DESCARGA E TRANSPORTE DE SOLO DE 1ª CATEGORIA, COM ESCAVADEIRA HIDRÁULICA (CAÇAMBA: 1,2 M³ / 155HP), FROTA DE 8 CAMINHÕES BASCULANTES DE 14 M³, DMT DE 4 KM E VELOCIDADE MÉDIA 22 KM/H. AF_05/2020</v>
          </cell>
          <cell r="C3478" t="str">
            <v>M3</v>
          </cell>
          <cell r="D3478">
            <v>24.56</v>
          </cell>
          <cell r="E3478" t="str">
            <v>Escavação Vertical a Céu Aberto</v>
          </cell>
          <cell r="F3478" t="str">
            <v>SINAPI Jun/26</v>
          </cell>
        </row>
        <row r="3479">
          <cell r="A3479">
            <v>101276</v>
          </cell>
          <cell r="B3479" t="str">
            <v>ESCAVAÇÃO VERTICAL PARA INFRAESTRUTURA, COM CARGA, DESCARGA E TRANSPORTE DE SOLO DE 1ª CATEGORIA, COM ESCAVADEIRA HIDRÁULICA (CAÇAMBA: 1,2 M³ / 155HP), FROTA DE 9 CAMINHÕES BASCULANTES DE 10 M³, DMT DE 4 KM E VELOCIDADE MÉDIA 22 KM/H. AF_05/2020</v>
          </cell>
          <cell r="C3479" t="str">
            <v>M3</v>
          </cell>
          <cell r="D3479">
            <v>27.68</v>
          </cell>
          <cell r="E3479" t="str">
            <v>Escavação Vertical a Céu Aberto</v>
          </cell>
          <cell r="F3479" t="str">
            <v>SINAPI Jun/26</v>
          </cell>
        </row>
        <row r="3480">
          <cell r="A3480">
            <v>101253</v>
          </cell>
          <cell r="B3480" t="str">
            <v>ESCAVAÇÃO VERTICAL PARA INFRAESTRUTURA, COM CARGA, DESCARGA E TRANSPORTE DE SOLO DE 1ª CATEGORIA, COM ESCAVADEIRA HIDRÁULICA (CAÇAMBA: 1,2 M³ / 155HP), FROTA DE 9 CAMINHÕES BASCULANTES DE 18 M³, DMT DE 6 KM E VELOCIDADE MÉDIA 22 KM/H. AF_05/2020</v>
          </cell>
          <cell r="C3480" t="str">
            <v>M3</v>
          </cell>
          <cell r="D3480">
            <v>27.01</v>
          </cell>
          <cell r="E3480" t="str">
            <v>Escavação Vertical a Céu Aberto</v>
          </cell>
          <cell r="F3480" t="str">
            <v>SINAPI Jun/26</v>
          </cell>
        </row>
        <row r="3481">
          <cell r="A3481">
            <v>101244</v>
          </cell>
          <cell r="B3481" t="str">
            <v>ESCAVAÇÃO VERTICAL PARA INFRAESTRUTURA, COM CARGA, DESCARGA E TRANSPORTE DE SOLO DE 1ª CATEGORIA, COM ESCAVADEIRA HIDRÁULICA (CAÇAMBA: 1,2M³ / 155HP), FROTA DE 6 CAMINHÕES BASCULANTES DE 14 M³, DMT DE 1,5 KM E VELOCIDADE MÉDIA18 KM/H. AF_05/2020</v>
          </cell>
          <cell r="C3481" t="str">
            <v>M3</v>
          </cell>
          <cell r="D3481">
            <v>18.04</v>
          </cell>
          <cell r="E3481" t="str">
            <v>Escavação Vertical a Céu Aberto</v>
          </cell>
          <cell r="F3481" t="str">
            <v>SINAPI Jun/26</v>
          </cell>
        </row>
        <row r="3482">
          <cell r="A3482">
            <v>93358</v>
          </cell>
          <cell r="B3482" t="str">
            <v>ESCAVAÇÃO MANUAL DE VALA. AF_09/2024</v>
          </cell>
          <cell r="C3482" t="str">
            <v>M3</v>
          </cell>
          <cell r="D3482">
            <v>127.29</v>
          </cell>
          <cell r="E3482" t="str">
            <v>Escavação de Valas</v>
          </cell>
          <cell r="F3482" t="str">
            <v>SINAPI Jun/26</v>
          </cell>
        </row>
        <row r="3483">
          <cell r="A3483">
            <v>90082</v>
          </cell>
          <cell r="B3483" t="str">
            <v>ESCAVAÇÃO MECANIZADA DE VALA COM PROF. ATÉ 1,5 M (MÉDIA MONTANTE E JUSANTE/UMA COMPOSIÇÃO POR TRECHO), ESCAVADEIRA (0,8 M3), LARG. DE 1,5 M A 2,5 M, EM SOLO DE 1A CATEGORIA, EM LOCAIS COM ALTO NÍVEL DE INTERFERÊNCIA. AF_09/2024</v>
          </cell>
          <cell r="C3483" t="str">
            <v>M3</v>
          </cell>
          <cell r="D3483">
            <v>11.3</v>
          </cell>
          <cell r="E3483" t="str">
            <v>Escavação de Valas</v>
          </cell>
          <cell r="F3483" t="str">
            <v>SINAPI Jun/26</v>
          </cell>
        </row>
        <row r="3484">
          <cell r="A3484">
            <v>90091</v>
          </cell>
          <cell r="B3484" t="str">
            <v>ESCAVAÇÃO MECANIZADA DE VALA COM PROF. ATÉ 1,5 M (MÉDIA MONTANTE E JUSANTE/UMA COMPOSIÇÃO POR TRECHO), ESCAVADEIRA (0,8 M3), LARG. DE 1,5 M A 2,5 M, EM SOLO DE 1A CATEGORIA, LOCAIS COM BAIXO NÍVEL DE INTERFERÊNCIA. AF_09/2024</v>
          </cell>
          <cell r="C3484" t="str">
            <v>M3</v>
          </cell>
          <cell r="D3484">
            <v>7.12</v>
          </cell>
          <cell r="E3484" t="str">
            <v>Escavação de Valas</v>
          </cell>
          <cell r="F3484" t="str">
            <v>SINAPI Jun/26</v>
          </cell>
        </row>
        <row r="3485">
          <cell r="A3485">
            <v>102307</v>
          </cell>
          <cell r="B3485" t="str">
            <v>ESCAVAÇÃO MECANIZADA DE VALA COM PROF. ATÉ 1,5 M (MÉDIA MONTANTE E JUSANTE/UMA COMPOSIÇÃO POR TRECHO), ESCAVADEIRA (0,8 M3), LARG. DE 1,5 M A 2,5 M, EM SOLO DE 2A CATEGORIA, EM LOCAIS COM ALTO NÍVEL DE INTERFERÊNCIA. AF_09/2024</v>
          </cell>
          <cell r="C3485" t="str">
            <v>M3</v>
          </cell>
          <cell r="D3485">
            <v>14.12</v>
          </cell>
          <cell r="E3485" t="str">
            <v>Escavação de Valas</v>
          </cell>
          <cell r="F3485" t="str">
            <v>SINAPI Jun/26</v>
          </cell>
        </row>
        <row r="3486">
          <cell r="A3486">
            <v>102315</v>
          </cell>
          <cell r="B3486" t="str">
            <v>ESCAVAÇÃO MECANIZADA DE VALA COM PROF. ATÉ 1,5 M (MÉDIA MONTANTE E JUSANTE/UMA COMPOSIÇÃO POR TRECHO), ESCAVADEIRA (0,8 M3), LARG. DE 1,5 M A 2,5 M, EM SOLO DE 2A CATEGORIA, LOCAIS COM BAIXO NÍVEL DE INTERFERÊNCIA. AF_09/2024</v>
          </cell>
          <cell r="C3486" t="str">
            <v>M3</v>
          </cell>
          <cell r="D3486">
            <v>8.89</v>
          </cell>
          <cell r="E3486" t="str">
            <v>Escavação de Valas</v>
          </cell>
          <cell r="F3486" t="str">
            <v>SINAPI Jun/26</v>
          </cell>
        </row>
        <row r="3487">
          <cell r="A3487">
            <v>102283</v>
          </cell>
          <cell r="B3487" t="str">
            <v>ESCAVAÇÃO MECANIZADA DE VALA COM PROF. ATÉ 1,5 M (MÉDIA MONTANTE E JUSANTE/UMA COMPOSIÇÃO POR TRECHO), ESCAVADEIRA (0,8 M3), LARG. DE 1,5 M A 2,5 M, EM SOLO MOLE, EM LOCAIS COM ALTO NÍVEL DE INTERFERÊNCIA. AF_09/2024</v>
          </cell>
          <cell r="C3487" t="str">
            <v>M3</v>
          </cell>
          <cell r="D3487">
            <v>14.79</v>
          </cell>
          <cell r="E3487" t="str">
            <v>Escavação de Valas</v>
          </cell>
          <cell r="F3487" t="str">
            <v>SINAPI Jun/26</v>
          </cell>
        </row>
        <row r="3488">
          <cell r="A3488">
            <v>102291</v>
          </cell>
          <cell r="B3488" t="str">
            <v>ESCAVAÇÃO MECANIZADA DE VALA COM PROF. ATÉ 1,5 M (MÉDIA MONTANTE E JUSANTE/UMA COMPOSIÇÃO POR TRECHO), ESCAVADEIRA (0,8 M3), LARG. DE 1,5 M A 2,5 M, EM SOLO MOLE, LOCAIS COM BAIXO NÍVEL DE INTERFERÊNCIA. AF_09/2024</v>
          </cell>
          <cell r="C3488" t="str">
            <v>M3</v>
          </cell>
          <cell r="D3488">
            <v>9.32</v>
          </cell>
          <cell r="E3488" t="str">
            <v>Escavação de Valas</v>
          </cell>
          <cell r="F3488" t="str">
            <v>SINAPI Jun/26</v>
          </cell>
        </row>
        <row r="3489">
          <cell r="A3489">
            <v>102276</v>
          </cell>
          <cell r="B3489" t="str">
            <v>ESCAVAÇÃO MECANIZADA DE VALA COM PROF. ATÉ 1,5 M (MÉDIA MONTANTE E JUSANTE/UMA COMPOSIÇÃO POR TRECHO), ESCAVADEIRA (0,8 M3), LARG. MENOR QUE 1,5 M, EM SOLO DE 1A CATEGORIA, EM LOCAIS COM ALTO NÍVEL DE INTERFERÊNCIA. AF_09/2024</v>
          </cell>
          <cell r="C3489" t="str">
            <v>M3</v>
          </cell>
          <cell r="D3489">
            <v>12.72</v>
          </cell>
          <cell r="E3489" t="str">
            <v>Escavação de Valas</v>
          </cell>
          <cell r="F3489" t="str">
            <v>SINAPI Jun/26</v>
          </cell>
        </row>
        <row r="3490">
          <cell r="A3490">
            <v>102306</v>
          </cell>
          <cell r="B3490" t="str">
            <v>ESCAVAÇÃO MECANIZADA DE VALA COM PROF. ATÉ 1,5 M (MÉDIA MONTANTE E JUSANTE/UMA COMPOSIÇÃO POR TRECHO), ESCAVADEIRA (0,8 M3),LARG. ATÉ 1,5 M, EM SOLO DE 2A CATEGORIA, EM LOCAIS COM ALTO NÍVEL DE INTERFERÊNCIA. AF_09/2024</v>
          </cell>
          <cell r="C3490" t="str">
            <v>M3</v>
          </cell>
          <cell r="D3490">
            <v>15.91</v>
          </cell>
          <cell r="E3490" t="str">
            <v>Escavação de Valas</v>
          </cell>
          <cell r="F3490" t="str">
            <v>SINAPI Jun/26</v>
          </cell>
        </row>
        <row r="3491">
          <cell r="A3491">
            <v>102279</v>
          </cell>
          <cell r="B3491" t="str">
            <v>ESCAVAÇÃO MECANIZADA DE VALA COM PROF. ATÉ 1,5 M (MÉDIA MONTANTE E JUSANTE/UMA COMPOSIÇÃO POR TRECHO), ESCAVADEIRA (0,8 M3),LARG. MENOR QUE 1,5 M, EM SOLO DE 1A CATEGORIA, LOCAIS COM BAIXO NÍVEL DE INTERFERÊNCIA. AF_09/2024</v>
          </cell>
          <cell r="C3491" t="str">
            <v>M3</v>
          </cell>
          <cell r="D3491">
            <v>8.02</v>
          </cell>
          <cell r="E3491" t="str">
            <v>Escavação de Valas</v>
          </cell>
          <cell r="F3491" t="str">
            <v>SINAPI Jun/26</v>
          </cell>
        </row>
        <row r="3492">
          <cell r="A3492">
            <v>102282</v>
          </cell>
          <cell r="B3492" t="str">
            <v>ESCAVAÇÃO MECANIZADA DE VALA COM PROF. ATÉ 1,5 M (MÉDIA MONTANTE E JUSANTE/UMA COMPOSIÇÃO POR TRECHO), ESCAVADEIRA (0,8 M3),LARG. MENOR QUE 1,5 M, EM SOLO DE MOLE, EM LOCAIS COM ALTO NÍVEL DE INTERFERÊNCIA. AF_09/2024</v>
          </cell>
          <cell r="C3492" t="str">
            <v>M3</v>
          </cell>
          <cell r="D3492">
            <v>16.649999999999999</v>
          </cell>
          <cell r="E3492" t="str">
            <v>Escavação de Valas</v>
          </cell>
          <cell r="F3492" t="str">
            <v>SINAPI Jun/26</v>
          </cell>
        </row>
        <row r="3493">
          <cell r="A3493">
            <v>102290</v>
          </cell>
          <cell r="B3493" t="str">
            <v>ESCAVAÇÃO MECANIZADA DE VALA COM PROF. ATÉ 1,5 M (MÉDIA MONTANTE E JUSANTE/UMA COMPOSIÇÃO POR TRECHO), ESCAVADEIRA (0,8 M3),LARG. MENOR QUE 1,5 M, EM SOLO MOLE, LOCAIS COM BAIXO NÍVEL DE INTERFERÊNCIA. AF_09/2024</v>
          </cell>
          <cell r="C3493" t="str">
            <v>M3</v>
          </cell>
          <cell r="D3493">
            <v>10.49</v>
          </cell>
          <cell r="E3493" t="str">
            <v>Escavação de Valas</v>
          </cell>
          <cell r="F3493" t="str">
            <v>SINAPI Jun/26</v>
          </cell>
        </row>
        <row r="3494">
          <cell r="A3494">
            <v>90100</v>
          </cell>
          <cell r="B3494" t="str">
            <v>ESCAVAÇÃO MECANIZADA DE VALA COM PROF. ATÉ 1,5 M (MÉDIA MONTANTE E JUSANTE/UMA COMPOSIÇÃO POR TRECHO), RETROESCAV. (0,26 M3), LARG. DE 0,8 M A 1,5 M, EM SOLO DE 1A CATEGORIA, EM LOCAIS COM ALTO NÍVEL DE INTERFERÊNCIA. AF_09/2024</v>
          </cell>
          <cell r="C3494" t="str">
            <v>M3</v>
          </cell>
          <cell r="D3494">
            <v>16.100000000000001</v>
          </cell>
          <cell r="E3494" t="str">
            <v>Escavação de Valas</v>
          </cell>
          <cell r="F3494" t="str">
            <v>SINAPI Jun/26</v>
          </cell>
        </row>
        <row r="3495">
          <cell r="A3495">
            <v>102323</v>
          </cell>
          <cell r="B3495" t="str">
            <v>ESCAVAÇÃO MECANIZADA DE VALA COM PROF. ATÉ 1,5 M (MÉDIA MONTANTE E JUSANTE/UMA COMPOSIÇÃO POR TRECHO), RETROESCAV. (0,26 M3), LARG. DE 0,8 M A 1,5 M, EM SOLO DE 2A CATEGORIA, EM LOCAIS COM ALTO NÍVEL DE INTERFERÊNCIA. AF_09/2024</v>
          </cell>
          <cell r="C3495" t="str">
            <v>M3</v>
          </cell>
          <cell r="D3495">
            <v>20.13</v>
          </cell>
          <cell r="E3495" t="str">
            <v>Escavação de Valas</v>
          </cell>
          <cell r="F3495" t="str">
            <v>SINAPI Jun/26</v>
          </cell>
        </row>
        <row r="3496">
          <cell r="A3496">
            <v>102327</v>
          </cell>
          <cell r="B3496" t="str">
            <v>ESCAVAÇÃO MECANIZADA DE VALA COM PROF. ATÉ 1,5 M (MÉDIA MONTANTE E JUSANTE/UMA COMPOSIÇÃO POR TRECHO), RETROESCAV. (0,26 M3), LARG. DE 0,8 M A 1,5 M, EM SOLO DE 2A CATEGORIA, EM LOCAIS COM BAIXO NÍVEL DE INTERFERÊNCIA. AF_09/2024</v>
          </cell>
          <cell r="C3496" t="str">
            <v>M3</v>
          </cell>
          <cell r="D3496">
            <v>12.68</v>
          </cell>
          <cell r="E3496" t="str">
            <v>Escavação de Valas</v>
          </cell>
          <cell r="F3496" t="str">
            <v>SINAPI Jun/26</v>
          </cell>
        </row>
        <row r="3497">
          <cell r="A3497">
            <v>102299</v>
          </cell>
          <cell r="B3497" t="str">
            <v>ESCAVAÇÃO MECANIZADA DE VALA COM PROF. ATÉ 1,5 M (MÉDIA MONTANTE E JUSANTE/UMA COMPOSIÇÃO POR TRECHO), RETROESCAV. (0,26 M3), LARG. DE 0,8 M A 1,5 M, EM SOLO MOLE, EM LOCAIS COM ALTO NÍVEL DE INTERFERÊNCIA. AF_09/2024</v>
          </cell>
          <cell r="C3497" t="str">
            <v>M3</v>
          </cell>
          <cell r="D3497">
            <v>21.07</v>
          </cell>
          <cell r="E3497" t="str">
            <v>Escavação de Valas</v>
          </cell>
          <cell r="F3497" t="str">
            <v>SINAPI Jun/26</v>
          </cell>
        </row>
        <row r="3498">
          <cell r="A3498">
            <v>102303</v>
          </cell>
          <cell r="B3498" t="str">
            <v>ESCAVAÇÃO MECANIZADA DE VALA COM PROF. ATÉ 1,5 M (MÉDIA MONTANTE E JUSANTE/UMA COMPOSIÇÃO POR TRECHO), RETROESCAV. (0,26 M3), LARG. DE 0,8 M A 1,5 M, EM SOLO MOLE, LOCAIS COM BAIXO NÍVEL DE INTERFERÊNCIA. AF_09/2024</v>
          </cell>
          <cell r="C3498" t="str">
            <v>M3</v>
          </cell>
          <cell r="D3498">
            <v>13.27</v>
          </cell>
          <cell r="E3498" t="str">
            <v>Escavação de Valas</v>
          </cell>
          <cell r="F3498" t="str">
            <v>SINAPI Jun/26</v>
          </cell>
        </row>
        <row r="3499">
          <cell r="A3499">
            <v>90099</v>
          </cell>
          <cell r="B3499" t="str">
            <v>ESCAVAÇÃO MECANIZADA DE VALA COM PROF. ATÉ 1,5 M (MÉDIA MONTANTE E JUSANTE/UMA COMPOSIÇÃO POR TRECHO), RETROESCAV. (0,26 M3), LARG. MENOR QUE 0,8 M, EM SOLO DE 1A CATEGORIA, EM LOCAIS COM ALTO NÍVEL DE INTERFERÊNCIA. AF_09/2024</v>
          </cell>
          <cell r="C3499" t="str">
            <v>M3</v>
          </cell>
          <cell r="D3499">
            <v>18.79</v>
          </cell>
          <cell r="E3499" t="str">
            <v>Escavação de Valas</v>
          </cell>
          <cell r="F3499" t="str">
            <v>SINAPI Jun/26</v>
          </cell>
        </row>
        <row r="3500">
          <cell r="A3500">
            <v>102322</v>
          </cell>
          <cell r="B3500" t="str">
            <v>ESCAVAÇÃO MECANIZADA DE VALA COM PROF. ATÉ 1,5 M (MÉDIA MONTANTE E JUSANTE/UMA COMPOSIÇÃO POR TRECHO), RETROESCAV. (0,26 M3), LARG. MENOR QUE 0,8 M, EM SOLO DE 2A CATEGORIA, EM LOCAIS COM ALTO NÍVEL DE INTERFERÊNCIA. AF_09/2024</v>
          </cell>
          <cell r="C3500" t="str">
            <v>M3</v>
          </cell>
          <cell r="D3500">
            <v>23.5</v>
          </cell>
          <cell r="E3500" t="str">
            <v>Escavação de Valas</v>
          </cell>
          <cell r="F3500" t="str">
            <v>SINAPI Jun/26</v>
          </cell>
        </row>
        <row r="3501">
          <cell r="A3501">
            <v>102298</v>
          </cell>
          <cell r="B3501" t="str">
            <v>ESCAVAÇÃO MECANIZADA DE VALA COM PROF. ATÉ 1,5 M (MÉDIA MONTANTE E JUSANTE/UMA COMPOSIÇÃO POR TRECHO), RETROESCAV. (0,26 M3), LARG. MENOR QUE 0,8 M, EM SOLO MOLE, EM LOCAIS COM ALTO NÍVEL DE INTERFERÊNCIA. AF_09/2024</v>
          </cell>
          <cell r="C3501" t="str">
            <v>M3</v>
          </cell>
          <cell r="D3501">
            <v>24.59</v>
          </cell>
          <cell r="E3501" t="str">
            <v>Escavação de Valas</v>
          </cell>
          <cell r="F3501" t="str">
            <v>SINAPI Jun/26</v>
          </cell>
        </row>
        <row r="3502">
          <cell r="A3502">
            <v>102302</v>
          </cell>
          <cell r="B3502" t="str">
            <v>ESCAVAÇÃO MECANIZADA DE VALA COM PROF. ATÉ 1,5 M (MÉDIA MONTANTE E JUSANTE/UMA COMPOSIÇÃO POR TRECHO), RETROESCAV. (0,26 M3), LARG. MENOR QUE 0,8 M, EM SOLO MOLE, LOCAIS COM BAIXO NÍVEL DE INTERFERÊNCIA. AF_09/2024</v>
          </cell>
          <cell r="C3502" t="str">
            <v>M3</v>
          </cell>
          <cell r="D3502">
            <v>15.49</v>
          </cell>
          <cell r="E3502" t="str">
            <v>Escavação de Valas</v>
          </cell>
          <cell r="F3502" t="str">
            <v>SINAPI Jun/26</v>
          </cell>
        </row>
        <row r="3503">
          <cell r="A3503">
            <v>102326</v>
          </cell>
          <cell r="B3503" t="str">
            <v>ESCAVAÇÃO MECANIZADA DE VALA COM PROF. ATÉ 1,5 M (MÉDIA MONTANTE E JUSANTE/UMA COMPOSIÇÃO POR TRECHO), RETROESCAV. (0,26 M3), LARGURA MENOR QUE 0,8 M, EM SOLO DE 2A CATEGORIA, EM LOCAIS COM BAIXO NÍVEL DE INTERFERÊNCIA. AF_09/2024</v>
          </cell>
          <cell r="C3503" t="str">
            <v>M3</v>
          </cell>
          <cell r="D3503">
            <v>14.81</v>
          </cell>
          <cell r="E3503" t="str">
            <v>Escavação de Valas</v>
          </cell>
          <cell r="F3503" t="str">
            <v>SINAPI Jun/26</v>
          </cell>
        </row>
        <row r="3504">
          <cell r="A3504">
            <v>102314</v>
          </cell>
          <cell r="B3504" t="str">
            <v>ESCAVAÇÃO MECANIZADA DE VALA COM PROF. ATÉ 1,5 M (MÉDIA MONTANTE E JUSANTE/UMA COMPOSIÇÃO POR TRECHO),COM ESCAVADEIRA (0,8 M3), LARG. MENOR QUE 1,5 M, EM SOLO DE 2A CATEGORIA, LOCAIS COM BAIXO NÍVEL DE INTERFERÊNCIA. AF_09/2024</v>
          </cell>
          <cell r="C3504" t="str">
            <v>M3</v>
          </cell>
          <cell r="D3504">
            <v>10.02</v>
          </cell>
          <cell r="E3504" t="str">
            <v>Escavação de Valas</v>
          </cell>
          <cell r="F3504" t="str">
            <v>SINAPI Jun/26</v>
          </cell>
        </row>
        <row r="3505">
          <cell r="A3505">
            <v>102312</v>
          </cell>
          <cell r="B3505" t="str">
            <v>ESCAVAÇÃO MECANIZADA DE VALA COM PROF. DE 3,0 M ATÉ 4,5 M (MÉDIA MONTANTE E JUSANTE/UMA COMPOSIÇÃO POR TRECHO), ESCAVADEIRA (1,2 M3), LARG. DE 1,5 M A 2,5 M, EM SOLO DE 2A CATEGORIA, EM LOCAIS COM ALTO NÍVEL DE INTERFERÊNCIA. AF_09/2024</v>
          </cell>
          <cell r="C3505" t="str">
            <v>M3</v>
          </cell>
          <cell r="D3505">
            <v>12.61</v>
          </cell>
          <cell r="E3505" t="str">
            <v>Escavação de Valas</v>
          </cell>
          <cell r="F3505" t="str">
            <v>SINAPI Jun/26</v>
          </cell>
        </row>
        <row r="3506">
          <cell r="A3506">
            <v>102288</v>
          </cell>
          <cell r="B3506" t="str">
            <v>ESCAVAÇÃO MECANIZADA DE VALA COM PROF. DE 3,0 M ATÉ 4,5 M (MÉDIA MONTANTE E JUSANTE/UMA COMPOSIÇÃO POR TRECHO), ESCAVADEIRA (1,2 M3), LARG. DE 1,5 M A 2,5 M, EM SOLO MOLE, EM LOCAIS COM ALTO NÍVEL DE INTERFERÊNCIA. AF_09/2024</v>
          </cell>
          <cell r="C3506" t="str">
            <v>M3</v>
          </cell>
          <cell r="D3506">
            <v>13.2</v>
          </cell>
          <cell r="E3506" t="str">
            <v>Escavação de Valas</v>
          </cell>
          <cell r="F3506" t="str">
            <v>SINAPI Jun/26</v>
          </cell>
        </row>
        <row r="3507">
          <cell r="A3507">
            <v>90087</v>
          </cell>
          <cell r="B3507" t="str">
            <v>ESCAVAÇÃO MECANIZADA DE VALA COM PROF. DE 3,0 M ATÉ 4,5 M(MÉDIA MONTANTE E JUSANTE/UMA COMPOSIÇÃO POR TRECHO), ESCAVADEIRA (1,2 M3), LARG. DE 1,5 M A 2,5 M, EM SOLO DE 1A CATEGORIA, EM LOCAIS COM ALTO NÍVEL DE INTERFERÊNCIA. AF_09/2024</v>
          </cell>
          <cell r="C3507" t="str">
            <v>M3</v>
          </cell>
          <cell r="D3507">
            <v>10.08</v>
          </cell>
          <cell r="E3507" t="str">
            <v>Escavação de Valas</v>
          </cell>
          <cell r="F3507" t="str">
            <v>SINAPI Jun/26</v>
          </cell>
        </row>
        <row r="3508">
          <cell r="A3508">
            <v>102308</v>
          </cell>
          <cell r="B3508" t="str">
            <v>ESCAVAÇÃO MECANIZADA DE VALA COM PROF. MAIOR QUE 1,5 M ATÉ 3,0 M (MÉDIA MONTANTE E JUSANTE/UMA COMPOSIÇÃO POR TRECHO), ESCAVADEIRA (0,8 M3), LARG. ATÉ 1,5 M, EM SOLO DE 2A CATEGORIA, EM LOCAIS COM ALTO NÍVEL DE INTERFERÊNCIA. AF_09/2024</v>
          </cell>
          <cell r="C3508" t="str">
            <v>M3</v>
          </cell>
          <cell r="D3508">
            <v>13.69</v>
          </cell>
          <cell r="E3508" t="str">
            <v>Escavação de Valas</v>
          </cell>
          <cell r="F3508" t="str">
            <v>SINAPI Jun/26</v>
          </cell>
        </row>
        <row r="3509">
          <cell r="A3509">
            <v>90084</v>
          </cell>
          <cell r="B3509" t="str">
            <v>ESCAVAÇÃO MECANIZADA DE VALA COM PROF. MAIOR QUE 1,5 M ATÉ 3,0 M (MÉDIA MONTANTE E JUSANTE/UMA COMPOSIÇÃO POR TRECHO), ESCAVADEIRA (0,8 M3), LARGURA ATÉ 1,5 M, EM SOLO DE 1A CATEGORIA, EM LOCAIS COM ALTO NÍVEL DE INTERFERÊNCIA. AF_09/2024</v>
          </cell>
          <cell r="C3509" t="str">
            <v>M3</v>
          </cell>
          <cell r="D3509">
            <v>10.95</v>
          </cell>
          <cell r="E3509" t="str">
            <v>Escavação de Valas</v>
          </cell>
          <cell r="F3509" t="str">
            <v>SINAPI Jun/26</v>
          </cell>
        </row>
        <row r="3510">
          <cell r="A3510">
            <v>102284</v>
          </cell>
          <cell r="B3510" t="str">
            <v>ESCAVAÇÃO MECANIZADA DE VALA COM PROF. MAIOR QUE 1,5 M ATÉ 3,0 M (MÉDIA MONTANTE E JUSANTE/UMA COMPOSIÇÃO POR TRECHO), ESCAVADEIRA (0,8 M3), LARGURA ATÉ 1,5 M, EM SOLO MOLE, EM LOCAIS COM ALTO NÍVEL DE INTERFERÊNCIA. AF_09/2024</v>
          </cell>
          <cell r="C3510" t="str">
            <v>M3</v>
          </cell>
          <cell r="D3510">
            <v>14.33</v>
          </cell>
          <cell r="E3510" t="str">
            <v>Escavação de Valas</v>
          </cell>
          <cell r="F3510" t="str">
            <v>SINAPI Jun/26</v>
          </cell>
        </row>
        <row r="3511">
          <cell r="A3511">
            <v>102325</v>
          </cell>
          <cell r="B3511" t="str">
            <v>ESCAVAÇÃO MECANIZADA DE VALA COM PROF. MAIOR QUE 1,5 M ATÉ 3,0 M (MÉDIA MONTANTE E JUSANTE/UMA COMPOSIÇÃO POR TRECHO), RETROESCAV. (0,26 M3), LARG. DE 0,8 M A 1,5 M, EM SOLO DE 2A CATEGORIA, EM LOCAIS COM ALTO NÍVEL DE INTERFERÊNCIA. AF_09/2024</v>
          </cell>
          <cell r="C3511" t="str">
            <v>M3</v>
          </cell>
          <cell r="D3511">
            <v>18.21</v>
          </cell>
          <cell r="E3511" t="str">
            <v>Escavação de Valas</v>
          </cell>
          <cell r="F3511" t="str">
            <v>SINAPI Jun/26</v>
          </cell>
        </row>
        <row r="3512">
          <cell r="A3512">
            <v>102329</v>
          </cell>
          <cell r="B3512" t="str">
            <v>ESCAVAÇÃO MECANIZADA DE VALA COM PROF. MAIOR QUE 1,5 M ATÉ 3,0 M (MÉDIA MONTANTE E JUSANTE/UMA COMPOSIÇÃO POR TRECHO), RETROESCAV. (0,26 M3), LARG. DE 0,8 M A 1,5 M, EM SOLO DE 2A CATEGORIA, EM LOCAIS COM BAIXO NÍVEL DE INTERFERÊNCIA. AF_09/2024</v>
          </cell>
          <cell r="C3512" t="str">
            <v>M3</v>
          </cell>
          <cell r="D3512">
            <v>11.47</v>
          </cell>
          <cell r="E3512" t="str">
            <v>Escavação de Valas</v>
          </cell>
          <cell r="F3512" t="str">
            <v>SINAPI Jun/26</v>
          </cell>
        </row>
        <row r="3513">
          <cell r="A3513">
            <v>102301</v>
          </cell>
          <cell r="B3513" t="str">
            <v>ESCAVAÇÃO MECANIZADA DE VALA COM PROF. MAIOR QUE 1,5 M ATÉ 3,0 M (MÉDIA MONTANTE E JUSANTE/UMA COMPOSIÇÃO POR TRECHO), RETROESCAV. (0,26 M3), LARG. DE 0,8 M A 1,5 M, EM SOLO MOLE, EM LOCAIS COM ALTO NÍVEL DE INTERFERÊNCIA. AF_09/2024</v>
          </cell>
          <cell r="C3513" t="str">
            <v>M3</v>
          </cell>
          <cell r="D3513">
            <v>19.059999999999999</v>
          </cell>
          <cell r="E3513" t="str">
            <v>Escavação de Valas</v>
          </cell>
          <cell r="F3513" t="str">
            <v>SINAPI Jun/26</v>
          </cell>
        </row>
        <row r="3514">
          <cell r="A3514">
            <v>102305</v>
          </cell>
          <cell r="B3514" t="str">
            <v>ESCAVAÇÃO MECANIZADA DE VALA COM PROF. MAIOR QUE 1,5 M ATÉ 3,0 M (MÉDIA MONTANTE E JUSANTE/UMA COMPOSIÇÃO POR TRECHO), RETROESCAV. (0,26 M3), LARG. DE 0,8 M A 1,5 M, EM SOLO MOLE, LOCAIS COM BAIXO NÍVEL DE INTERFERÊNCIA. AF_09/2024</v>
          </cell>
          <cell r="C3514" t="str">
            <v>M3</v>
          </cell>
          <cell r="D3514">
            <v>12.01</v>
          </cell>
          <cell r="E3514" t="str">
            <v>Escavação de Valas</v>
          </cell>
          <cell r="F3514" t="str">
            <v>SINAPI Jun/26</v>
          </cell>
        </row>
        <row r="3515">
          <cell r="A3515">
            <v>90101</v>
          </cell>
          <cell r="B3515" t="str">
            <v>ESCAVAÇÃO MECANIZADA DE VALA COM PROF. MAIOR QUE 1,5 M ATÉ 3,0 M (MÉDIA MONTANTE E JUSANTE/UMA COMPOSIÇÃO POR TRECHO), RETROESCAV. (0,26 M3), LARG. MENOR QUE 0,8 M, EM SOLO DE 1A CATEGORIA, EM LOCAIS COM ALTO NÍVEL DE INTERFERÊNCIA. AF_09/2024</v>
          </cell>
          <cell r="C3515" t="str">
            <v>M3</v>
          </cell>
          <cell r="D3515">
            <v>15.91</v>
          </cell>
          <cell r="E3515" t="str">
            <v>Escavação de Valas</v>
          </cell>
          <cell r="F3515" t="str">
            <v>SINAPI Jun/26</v>
          </cell>
        </row>
        <row r="3516">
          <cell r="A3516">
            <v>102324</v>
          </cell>
          <cell r="B3516" t="str">
            <v>ESCAVAÇÃO MECANIZADA DE VALA COM PROF. MAIOR QUE 1,5 M ATÉ 3,0 M (MÉDIA MONTANTE E JUSANTE/UMA COMPOSIÇÃO POR TRECHO), RETROESCAV. (0,26 M3), LARG. MENOR QUE 0,8 M, EM SOLO DE 2A CATEGORIA, EM LOCAIS COM ALTO NÍVEL DE INTERFERÊNCIA. AF_09/2024</v>
          </cell>
          <cell r="C3516" t="str">
            <v>M3</v>
          </cell>
          <cell r="D3516">
            <v>19.89</v>
          </cell>
          <cell r="E3516" t="str">
            <v>Escavação de Valas</v>
          </cell>
          <cell r="F3516" t="str">
            <v>SINAPI Jun/26</v>
          </cell>
        </row>
        <row r="3517">
          <cell r="A3517">
            <v>102300</v>
          </cell>
          <cell r="B3517" t="str">
            <v>ESCAVAÇÃO MECANIZADA DE VALA COM PROF. MAIOR QUE 1,5 M ATÉ 3,0 M (MÉDIA MONTANTE E JUSANTE/UMA COMPOSIÇÃO POR TRECHO), RETROESCAV. (0,26 M3), LARG. MENOR QUE 0,8 M, EM SOLO MOLE, EM LOCAIS COM ALTO NÍVEL DE INTERFERÊNCIA. AF_09/2024</v>
          </cell>
          <cell r="C3517" t="str">
            <v>M3</v>
          </cell>
          <cell r="D3517">
            <v>20.82</v>
          </cell>
          <cell r="E3517" t="str">
            <v>Escavação de Valas</v>
          </cell>
          <cell r="F3517" t="str">
            <v>SINAPI Jun/26</v>
          </cell>
        </row>
        <row r="3518">
          <cell r="A3518">
            <v>90102</v>
          </cell>
          <cell r="B3518" t="str">
            <v>ESCAVAÇÃO MECANIZADA DE VALA COM PROF. MAIOR QUE 1,5 M ATÉ 3,0 M (MÉDIA MONTANTE E JUSANTE/UMA COMPOSIÇÃO POR TRECHO), RETROESCAV. (0,26 M3), LARGURA DE 0,8 M A 1,5 M, EM SOLO DE 1A CATEGORIA, EM LOCAIS COM ALTO NÍVEL DE INTERFERÊNCIA. AF_09/2024</v>
          </cell>
          <cell r="C3518" t="str">
            <v>M3</v>
          </cell>
          <cell r="D3518">
            <v>14.56</v>
          </cell>
          <cell r="E3518" t="str">
            <v>Escavação de Valas</v>
          </cell>
          <cell r="F3518" t="str">
            <v>SINAPI Jun/26</v>
          </cell>
        </row>
        <row r="3519">
          <cell r="A3519">
            <v>102328</v>
          </cell>
          <cell r="B3519" t="str">
            <v>ESCAVAÇÃO MECANIZADA DE VALA COM PROF. MAIOR QUE 1,5 M ATÉ 3,0 M (MÉDIA MONTANTE E JUSANTE/UMA COMPOSIÇÃO POR TRECHO), RETROESCAV. (0,26 M3),LARG. MENOR QUE 0,8 M, EM SOLO DE 2A CATEGORIA, EM LOCAIS COM BAIXO NÍVEL DE INTERFERÊNCIA. AF_09/2024</v>
          </cell>
          <cell r="C3519" t="str">
            <v>M3</v>
          </cell>
          <cell r="D3519">
            <v>12.53</v>
          </cell>
          <cell r="E3519" t="str">
            <v>Escavação de Valas</v>
          </cell>
          <cell r="F3519" t="str">
            <v>SINAPI Jun/26</v>
          </cell>
        </row>
        <row r="3520">
          <cell r="A3520">
            <v>102304</v>
          </cell>
          <cell r="B3520" t="str">
            <v>ESCAVAÇÃO MECANIZADA DE VALA COM PROF. MAIOR QUE 1,5 M ATÉ 3,0 M (MÉDIA MONTANTE E JUSANTE/UMA COMPOSIÇÃO POR TRECHO), RETROESCAV. (0,26 M3),LARG. MENOR QUE 0,8 M, EM SOLO MOLE, LOCAIS COM BAIXO NÍVEL DE INTERFERÊNCIA. AF_09/2024</v>
          </cell>
          <cell r="C3520" t="str">
            <v>M3</v>
          </cell>
          <cell r="D3520">
            <v>13.11</v>
          </cell>
          <cell r="E3520" t="str">
            <v>Escavação de Valas</v>
          </cell>
          <cell r="F3520" t="str">
            <v>SINAPI Jun/26</v>
          </cell>
        </row>
        <row r="3521">
          <cell r="A3521">
            <v>102295</v>
          </cell>
          <cell r="B3521" t="str">
            <v>ESCAVAÇÃO MECANIZADA DE VALA COM PROF. MAIOR QUE 1,5 M ATÉ 3,0 M (MÉDIA MONTANTE E JUSANTE/UMA COMPOSIÇÃO POR TRECHO),COM ESCAVADEIRA (1,2 M3), LARG. DE 1,5 M A 2,5 M, EM SOLO MOLE, LOCAIS COM BAIXO NÍVEL DE INTERFERÊNCIA. AF_09/2024</v>
          </cell>
          <cell r="C3521" t="str">
            <v>M3</v>
          </cell>
          <cell r="D3521">
            <v>8.65</v>
          </cell>
          <cell r="E3521" t="str">
            <v>Escavação de Valas</v>
          </cell>
          <cell r="F3521" t="str">
            <v>SINAPI Jun/26</v>
          </cell>
        </row>
        <row r="3522">
          <cell r="A3522">
            <v>102281</v>
          </cell>
          <cell r="B3522" t="str">
            <v>ESCAVAÇÃO MECANIZADA DE VALA COM PROF. MAIOR QUE 1,5 M ATÉ 3,0 M (MÉDIA MONTANTE E JUSANTE/UMA COMPOSIÇÃO POR TRECHO),COM ESCAVADEIRA (1,2 M3),LARG. DE 1,5 M A 2,5 M, EM SOLO DE 1A CATEGORIA, LOCAIS COM BAIXO NÍVEL DE INTERFERÊNCIA. AF_09/2024</v>
          </cell>
          <cell r="C3522" t="str">
            <v>M3</v>
          </cell>
          <cell r="D3522">
            <v>6.61</v>
          </cell>
          <cell r="E3522" t="str">
            <v>Escavação de Valas</v>
          </cell>
          <cell r="F3522" t="str">
            <v>SINAPI Jun/26</v>
          </cell>
        </row>
        <row r="3523">
          <cell r="A3523">
            <v>102311</v>
          </cell>
          <cell r="B3523" t="str">
            <v>ESCAVAÇÃO MECANIZADA DE VALA COM PROF. MAIOR QUE 1,5 M ATÉ 3,0 M (MÉDIA MONTANTE E JUSANTE/UMA COMPOSIÇÃO POR TRECHO),COM ESCAVADEIRA (1,2 M3),LARG. DE 1,5 M A 2,5 M, EM SOLO DE 2A CATEGORIA, EM LOCAIS COM ALTO NÍVEL DE INTERFERÊNCIA. AF_09/2024</v>
          </cell>
          <cell r="C3523" t="str">
            <v>M3</v>
          </cell>
          <cell r="D3523">
            <v>13.12</v>
          </cell>
          <cell r="E3523" t="str">
            <v>Escavação de Valas</v>
          </cell>
          <cell r="F3523" t="str">
            <v>SINAPI Jun/26</v>
          </cell>
        </row>
        <row r="3524">
          <cell r="A3524">
            <v>102319</v>
          </cell>
          <cell r="B3524" t="str">
            <v>ESCAVAÇÃO MECANIZADA DE VALA COM PROF. MAIOR QUE 1,5 M ATÉ 3,0 M (MÉDIA MONTANTE E JUSANTE/UMA COMPOSIÇÃO POR TRECHO),COM ESCAVADEIRA (1,2 M3),LARG. DE 1,5 M A 2,5 M, EM SOLO DE 2A CATEGORIA, LOCAIS COM BAIXO NÍVEL DE INTERFERÊNCIA. AF_09/2024</v>
          </cell>
          <cell r="C3524" t="str">
            <v>M3</v>
          </cell>
          <cell r="D3524">
            <v>8.26</v>
          </cell>
          <cell r="E3524" t="str">
            <v>Escavação de Valas</v>
          </cell>
          <cell r="F3524" t="str">
            <v>SINAPI Jun/26</v>
          </cell>
        </row>
        <row r="3525">
          <cell r="A3525">
            <v>102287</v>
          </cell>
          <cell r="B3525" t="str">
            <v>ESCAVAÇÃO MECANIZADA DE VALA COM PROF. MAIOR QUE 1,5 M ATÉ 3,0 M (MÉDIA MONTANTE E JUSANTE/UMA COMPOSIÇÃO POR TRECHO),COM ESCAVADEIRA (1,2 M3),LARG. DE 1,5 M A 2,5 M, EM SOLO MOLE, EM LOCAIS COM ALTO NÍVEL DE INTERFERÊNCIA. AF_09/2024</v>
          </cell>
          <cell r="C3525" t="str">
            <v>M3</v>
          </cell>
          <cell r="D3525">
            <v>13.72</v>
          </cell>
          <cell r="E3525" t="str">
            <v>Escavação de Valas</v>
          </cell>
          <cell r="F3525" t="str">
            <v>SINAPI Jun/26</v>
          </cell>
        </row>
        <row r="3526">
          <cell r="A3526">
            <v>102316</v>
          </cell>
          <cell r="B3526" t="str">
            <v>ESCAVAÇÃO MECANIZADA DE VALA COM PROF. MAIOR QUE 1,5 M E ATÉ 3,0 M (MÉDIA MONTANTE E JUSANTE/UMA COMPOSIÇÃO POR TRECHO), ESCAVADEIRA (0,8 M3), LARG. MENOR QUE 1,5 M, EM SOLO DE 2A CATEGORIA, LOCAIS COM BAIXO NÍVEL DE INTERFERÊNCIA. AF_09/2024</v>
          </cell>
          <cell r="C3526" t="str">
            <v>M3</v>
          </cell>
          <cell r="D3526">
            <v>8.6199999999999992</v>
          </cell>
          <cell r="E3526" t="str">
            <v>Escavação de Valas</v>
          </cell>
          <cell r="F3526" t="str">
            <v>SINAPI Jun/26</v>
          </cell>
        </row>
        <row r="3527">
          <cell r="A3527">
            <v>102292</v>
          </cell>
          <cell r="B3527" t="str">
            <v>ESCAVAÇÃO MECANIZADA DE VALA COM PROF. MAIOR QUE 1,5 M E ATÉ 3,0 M (MÉDIA MONTANTE E JUSANTE/UMA COMPOSIÇÃO POR TRECHO), ESCAVADEIRA (0,8 M3), LARG. MENOR QUE 1,5 M, EM SOLO MOLE, LOCAIS COM BAIXO NÍVEL DE INTERFERÊNCIA. AF_09/2024</v>
          </cell>
          <cell r="C3527" t="str">
            <v>M3</v>
          </cell>
          <cell r="D3527">
            <v>9.02</v>
          </cell>
          <cell r="E3527" t="str">
            <v>Escavação de Valas</v>
          </cell>
          <cell r="F3527" t="str">
            <v>SINAPI Jun/26</v>
          </cell>
        </row>
        <row r="3528">
          <cell r="A3528">
            <v>90092</v>
          </cell>
          <cell r="B3528" t="str">
            <v>ESCAVAÇÃO MECANIZADA DE VALA COM PROF. MAIOR QUE 1,5 M E ATÉ 3,0 M(MÉDIA MONTANTE E JUSANTE/UMA COMPOSIÇÃO POR TRECHO), ESCAVADEIRA (0,8 M3), LARG. MENOR QUE 1,5 M, EM SOLO DE 1A CATEGORIA, LOCAIS COM BAIXO NÍVEL DE INTERFERÊNCIA. AF_09/2024</v>
          </cell>
          <cell r="C3528" t="str">
            <v>M3</v>
          </cell>
          <cell r="D3528">
            <v>6.89</v>
          </cell>
          <cell r="E3528" t="str">
            <v>Escavação de Valas</v>
          </cell>
          <cell r="F3528" t="str">
            <v>SINAPI Jun/26</v>
          </cell>
        </row>
        <row r="3529">
          <cell r="A3529">
            <v>102278</v>
          </cell>
          <cell r="B3529" t="str">
            <v>ESCAVAÇÃO MECANIZADA DE VALA COM PROF. MAIOR QUE 1,50 M ATÉ 3,0 M (MÉDIA MONTANTE E JUSANTE/UMA COMPOSIÇÃO POR TRECHO), ESCAVADEIRA (1,2 M3), LARG. DE 1,5 M A 2,5 M, EM SOLO DE 1A CATEGORIA, EM LOCAIS COM ALTO NÍVEL DE INTERFERÊNCIA. AF_09/2024</v>
          </cell>
          <cell r="C3529" t="str">
            <v>M3</v>
          </cell>
          <cell r="D3529">
            <v>10.49</v>
          </cell>
          <cell r="E3529" t="str">
            <v>Escavação de Valas</v>
          </cell>
          <cell r="F3529" t="str">
            <v>SINAPI Jun/26</v>
          </cell>
        </row>
        <row r="3530">
          <cell r="A3530">
            <v>90094</v>
          </cell>
          <cell r="B3530" t="str">
            <v>ESCAVAÇÃO MECANIZADA DE VALA COM PROF. MAIOR QUE 3,0 M ATÉ 4,5 M (MÉDIA MONTANTE E JUSANTE/UMA COMPOSIÇÃO POR TRECHO), ESCAVADEIRA (0,8 M3), LARG. MENOR QUE 1,5 M, EM SOLO DE 1A CATEGORIA, LOCAIS COM BAIXO NÍVEL DE INTERFERÊNCIA. AF_09/2024</v>
          </cell>
          <cell r="C3530" t="str">
            <v>M3</v>
          </cell>
          <cell r="D3530">
            <v>6.52</v>
          </cell>
          <cell r="E3530" t="str">
            <v>Escavação de Valas</v>
          </cell>
          <cell r="F3530" t="str">
            <v>SINAPI Jun/26</v>
          </cell>
        </row>
        <row r="3531">
          <cell r="A3531">
            <v>102309</v>
          </cell>
          <cell r="B3531" t="str">
            <v>ESCAVAÇÃO MECANIZADA DE VALA COM PROF. MAIOR QUE 3,0 M ATÉ 4,5 M (MÉDIA MONTANTE E JUSANTE/UMA COMPOSIÇÃO POR TRECHO), ESCAVADEIRA (0,8 M3), LARG. MENOR QUE 1,5 M, EM SOLO DE 2A CATEGORIA, EM LOCAIS COM ALTO NÍVEL DE INTERFERÊNCIA. AF_09/2024</v>
          </cell>
          <cell r="C3531" t="str">
            <v>M3</v>
          </cell>
          <cell r="D3531">
            <v>12.94</v>
          </cell>
          <cell r="E3531" t="str">
            <v>Escavação de Valas</v>
          </cell>
          <cell r="F3531" t="str">
            <v>SINAPI Jun/26</v>
          </cell>
        </row>
        <row r="3532">
          <cell r="A3532">
            <v>102285</v>
          </cell>
          <cell r="B3532" t="str">
            <v>ESCAVAÇÃO MECANIZADA DE VALA COM PROF. MAIOR QUE 3,0 M ATÉ 4,5 M (MÉDIA MONTANTE E JUSANTE/UMA COMPOSIÇÃO POR TRECHO), ESCAVADEIRA (0,8 M3), LARG. MENOR QUE 1,5 M, EM SOLO MOLE, EM LOCAIS COM ALTO NÍVEL DE INTERFERÊNCIA. AF_09/2024</v>
          </cell>
          <cell r="C3532" t="str">
            <v>M3</v>
          </cell>
          <cell r="D3532">
            <v>13.54</v>
          </cell>
          <cell r="E3532" t="str">
            <v>Escavação de Valas</v>
          </cell>
          <cell r="F3532" t="str">
            <v>SINAPI Jun/26</v>
          </cell>
        </row>
        <row r="3533">
          <cell r="A3533">
            <v>90095</v>
          </cell>
          <cell r="B3533" t="str">
            <v>ESCAVAÇÃO MECANIZADA DE VALA COM PROF. MAIOR QUE 3,0 M ATÉ 4,5 M (MÉDIA MONTANTE E JUSANTE/UMA COMPOSIÇÃO POR TRECHO), ESCAVADEIRA (1,2 M3), LARG. DE 1,5 M A 2,5 M, EM SOLO DE 1A CATEGORIA, LOCAIS COM BAIXO NÍVEL DE INTERFERÊNCIA. AF_09/2024</v>
          </cell>
          <cell r="C3533" t="str">
            <v>M3</v>
          </cell>
          <cell r="D3533">
            <v>6.35</v>
          </cell>
          <cell r="E3533" t="str">
            <v>Escavação de Valas</v>
          </cell>
          <cell r="F3533" t="str">
            <v>SINAPI Jun/26</v>
          </cell>
        </row>
        <row r="3534">
          <cell r="A3534">
            <v>102320</v>
          </cell>
          <cell r="B3534" t="str">
            <v>ESCAVAÇÃO MECANIZADA DE VALA COM PROF. MAIOR QUE 3,0 M ATÉ 4,5 M (MÉDIA MONTANTE E JUSANTE/UMA COMPOSIÇÃO POR TRECHO), ESCAVADEIRA (1,2 M3), LARG. DE 1,5 M A 2,5 M, EM SOLO DE 2A CATEGORIA, LOCAIS COM BAIXO NÍVEL DE INTERFERÊNCIA. AF_09/2024</v>
          </cell>
          <cell r="C3534" t="str">
            <v>M3</v>
          </cell>
          <cell r="D3534">
            <v>7.94</v>
          </cell>
          <cell r="E3534" t="str">
            <v>Escavação de Valas</v>
          </cell>
          <cell r="F3534" t="str">
            <v>SINAPI Jun/26</v>
          </cell>
        </row>
        <row r="3535">
          <cell r="A3535">
            <v>102296</v>
          </cell>
          <cell r="B3535" t="str">
            <v>ESCAVAÇÃO MECANIZADA DE VALA COM PROF. MAIOR QUE 3,0 M ATÉ 4,5 M (MÉDIA MONTANTE E JUSANTE/UMA COMPOSIÇÃO POR TRECHO), ESCAVADEIRA (1,2 M3), LARG. DE 1,5 M A 2,5 M, EM SOLO MOLE, LOCAIS COM BAIXO NÍVEL DE INTERFERÊNCIA. AF_09/2024</v>
          </cell>
          <cell r="C3535" t="str">
            <v>M3</v>
          </cell>
          <cell r="D3535">
            <v>8.32</v>
          </cell>
          <cell r="E3535" t="str">
            <v>Escavação de Valas</v>
          </cell>
          <cell r="F3535" t="str">
            <v>SINAPI Jun/26</v>
          </cell>
        </row>
        <row r="3536">
          <cell r="A3536">
            <v>90086</v>
          </cell>
          <cell r="B3536" t="str">
            <v>ESCAVAÇÃO MECANIZADA DE VALA COM PROF. MAIOR QUE 3,0 M ATÉ 4,5 M(MÉDIA MONTANTE E JUSANTE/UMA COMPOSIÇÃO POR TRECHO), ESCAVADEIRA (0,8 M3), LARG. MENOR QUE 1,5 M, EM SOLO DE 1A CATEGORIA, EM LOCAIS COM ALTO NÍVEL DE INTERFERÊNCIA. AF_09/2024</v>
          </cell>
          <cell r="C3536" t="str">
            <v>M3</v>
          </cell>
          <cell r="D3536">
            <v>10.35</v>
          </cell>
          <cell r="E3536" t="str">
            <v>Escavação de Valas</v>
          </cell>
          <cell r="F3536" t="str">
            <v>SINAPI Jun/26</v>
          </cell>
        </row>
        <row r="3537">
          <cell r="A3537">
            <v>102277</v>
          </cell>
          <cell r="B3537" t="str">
            <v>ESCAVAÇÃO MECANIZADA DE VALA COM PROF. MAIOR QUE 4,5 M ATÉ 6,0 M (MÉDIA MONTANTE E JUSANTE/UMA COMPOSIÇÃO POR TRECHO), ESCAVADEIRA (0,8 M3), LARG. MENOR QUE 1,5 M, EM SOLO DE 1A CATEGORIA, EM LOCAIS COM ALTO NÍVEL DE INTERFERÊNCIA. AF_09/2024</v>
          </cell>
          <cell r="C3537" t="str">
            <v>M3</v>
          </cell>
          <cell r="D3537">
            <v>10.06</v>
          </cell>
          <cell r="E3537" t="str">
            <v>Escavação de Valas</v>
          </cell>
          <cell r="F3537" t="str">
            <v>SINAPI Jun/26</v>
          </cell>
        </row>
        <row r="3538">
          <cell r="A3538">
            <v>102286</v>
          </cell>
          <cell r="B3538" t="str">
            <v>ESCAVAÇÃO MECANIZADA DE VALA COM PROF. MAIOR QUE 4,5 M ATÉ 6,0 M (MÉDIA MONTANTE E JUSANTE/UMA COMPOSIÇÃO POR TRECHO), ESCAVADEIRA (0,8 M3),LARG. MENOR QUE 1,5 M, EM SOLO DE MOLE, EM LOCAIS COM ALTO NÍVEL DE INTERFERÊNCIA. AF_09/2024</v>
          </cell>
          <cell r="C3538" t="str">
            <v>M3</v>
          </cell>
          <cell r="D3538">
            <v>13.16</v>
          </cell>
          <cell r="E3538" t="str">
            <v>Escavação de Valas</v>
          </cell>
          <cell r="F3538" t="str">
            <v>SINAPI Jun/26</v>
          </cell>
        </row>
        <row r="3539">
          <cell r="A3539">
            <v>90098</v>
          </cell>
          <cell r="B3539" t="str">
            <v>ESCAVAÇÃO MECANIZADA DE VALA COM PROF. MAIOR QUE 4,5 M ATÉ 6,0 M (MÉDIA MONTANTE E JUSANTE/UMA COMPOSIÇÃO POR TRECHO), ESCAVADEIRA (1,2 M3), LARG. DE 1,5 M A 2,5 M, EM SOLO DE 1A CATEGORIA, LOCAIS COM BAIXO NÍVEL DE INTERFERÊNCIA. AF_09/2024</v>
          </cell>
          <cell r="C3539" t="str">
            <v>M3</v>
          </cell>
          <cell r="D3539">
            <v>6.22</v>
          </cell>
          <cell r="E3539" t="str">
            <v>Escavação de Valas</v>
          </cell>
          <cell r="F3539" t="str">
            <v>SINAPI Jun/26</v>
          </cell>
        </row>
        <row r="3540">
          <cell r="A3540">
            <v>102313</v>
          </cell>
          <cell r="B3540" t="str">
            <v>ESCAVAÇÃO MECANIZADA DE VALA COM PROF. MAIOR QUE 4,5 M ATÉ 6,0 M (MÉDIA MONTANTE E JUSANTE/UMA COMPOSIÇÃO POR TRECHO), ESCAVADEIRA (1,2 M3), LARG. DE 1,5 M A 2,5 M, EM SOLO DE 2A CATEGORIA, EM LOCAIS COM ALTO NÍVEL DE INTERFERÊNCIA. AF_09/2024</v>
          </cell>
          <cell r="C3540" t="str">
            <v>M3</v>
          </cell>
          <cell r="D3540">
            <v>12.36</v>
          </cell>
          <cell r="E3540" t="str">
            <v>Escavação de Valas</v>
          </cell>
          <cell r="F3540" t="str">
            <v>SINAPI Jun/26</v>
          </cell>
        </row>
        <row r="3541">
          <cell r="A3541">
            <v>102321</v>
          </cell>
          <cell r="B3541" t="str">
            <v>ESCAVAÇÃO MECANIZADA DE VALA COM PROF. MAIOR QUE 4,5 M ATÉ 6,0 M (MÉDIA MONTANTE E JUSANTE/UMA COMPOSIÇÃO POR TRECHO), ESCAVADEIRA (1,2 M3), LARG. DE 1,5 M A 2,5 M, EM SOLO DE 2A CATEGORIA, LOCAIS COM BAIXO NÍVEL DE INTERFERÊNCIA. AF_09/2024</v>
          </cell>
          <cell r="C3541" t="str">
            <v>M3</v>
          </cell>
          <cell r="D3541">
            <v>7.78</v>
          </cell>
          <cell r="E3541" t="str">
            <v>Escavação de Valas</v>
          </cell>
          <cell r="F3541" t="str">
            <v>SINAPI Jun/26</v>
          </cell>
        </row>
        <row r="3542">
          <cell r="A3542">
            <v>102289</v>
          </cell>
          <cell r="B3542" t="str">
            <v>ESCAVAÇÃO MECANIZADA DE VALA COM PROF. MAIOR QUE 4,5 M ATÉ 6,0 M (MÉDIA MONTANTE E JUSANTE/UMA COMPOSIÇÃO POR TRECHO), ESCAVADEIRA (1,2 M3), LARG. DE 1,5 M A 2,5 M, EM SOLO MOLE, EM LOCAIS COM ALTO NÍVEL DE INTERFERÊNCIA. AF_09/2024</v>
          </cell>
          <cell r="C3542" t="str">
            <v>M3</v>
          </cell>
          <cell r="D3542">
            <v>12.93</v>
          </cell>
          <cell r="E3542" t="str">
            <v>Escavação de Valas</v>
          </cell>
          <cell r="F3542" t="str">
            <v>SINAPI Jun/26</v>
          </cell>
        </row>
        <row r="3543">
          <cell r="A3543">
            <v>102297</v>
          </cell>
          <cell r="B3543" t="str">
            <v>ESCAVAÇÃO MECANIZADA DE VALA COM PROF. MAIOR QUE 4,5 M ATÉ 6,0 M (MÉDIA MONTANTE E JUSANTE/UMA COMPOSIÇÃO POR TRECHO), ESCAVADEIRA (1,2 M3), LARG. DE 1,5 M A 2,5 M, EM SOLO MOLE, LOCAIS COM BAIXO NÍVEL DE INTERFERÊNCIA. AF_09/2024</v>
          </cell>
          <cell r="C3543" t="str">
            <v>M3</v>
          </cell>
          <cell r="D3543">
            <v>8.15</v>
          </cell>
          <cell r="E3543" t="str">
            <v>Escavação de Valas</v>
          </cell>
          <cell r="F3543" t="str">
            <v>SINAPI Jun/26</v>
          </cell>
        </row>
        <row r="3544">
          <cell r="A3544">
            <v>102280</v>
          </cell>
          <cell r="B3544" t="str">
            <v>ESCAVAÇÃO MECANIZADA DE VALA COM PROF. MAIOR QUE 4,5 M ATÉ 6,0 M (MÉDIA MONTANTE E JUSANTE/UMA COMPOSIÇÃO POR TRECHO),COM ESCAVADEIRA (0,8 M3), LARG. MENOR QUE 1,5 M, EM SOLO DE 1A CATEGORIA, LOCAIS COM BAIXO NÍVEL DE INTERFERÊNCIA. AF_09/2024</v>
          </cell>
          <cell r="C3544" t="str">
            <v>M3</v>
          </cell>
          <cell r="D3544">
            <v>6.33</v>
          </cell>
          <cell r="E3544" t="str">
            <v>Escavação de Valas</v>
          </cell>
          <cell r="F3544" t="str">
            <v>SINAPI Jun/26</v>
          </cell>
        </row>
        <row r="3545">
          <cell r="A3545">
            <v>102294</v>
          </cell>
          <cell r="B3545" t="str">
            <v>ESCAVAÇÃO MECANIZADA DE VALA COM PROF. MAIOR QUE 4,5 M ATÉ 6,0 M (MÉDIA MONTANTE E JUSANTE/UMA COMPOSIÇÃO POR TRECHO),COM ESCAVADEIRA (0,8 M3), LARG. MENOR QUE 1,5 M, EM SOLO MOLE, LOCAIS COM BAIXO NÍVEL DE INTERFERÊNCIA. AF_09/2024</v>
          </cell>
          <cell r="C3545" t="str">
            <v>M3</v>
          </cell>
          <cell r="D3545">
            <v>8.2899999999999991</v>
          </cell>
          <cell r="E3545" t="str">
            <v>Escavação de Valas</v>
          </cell>
          <cell r="F3545" t="str">
            <v>SINAPI Jun/26</v>
          </cell>
        </row>
        <row r="3546">
          <cell r="A3546">
            <v>90090</v>
          </cell>
          <cell r="B3546" t="str">
            <v>ESCAVAÇÃO MECANIZADA DE VALA COM PROF. MAIOR QUE 4,5 M ATÉ 6,0 M(MÉDIA MONTANTE E JUSANTE/UMA COMPOSIÇÃO POR TRECHO), ESCAVADEIRA (1,2 M3), LARG. DE 1,5 M A 2,5 M, EM SOLO DE 1A CATEGORIA, EM LOCAIS COM ALTO NÍVEL DE INTERFERÊNCIA. AF_09/2024</v>
          </cell>
          <cell r="C3546" t="str">
            <v>M3</v>
          </cell>
          <cell r="D3546">
            <v>9.89</v>
          </cell>
          <cell r="E3546" t="str">
            <v>Escavação de Valas</v>
          </cell>
          <cell r="F3546" t="str">
            <v>SINAPI Jun/26</v>
          </cell>
        </row>
        <row r="3547">
          <cell r="A3547">
            <v>102317</v>
          </cell>
          <cell r="B3547" t="str">
            <v>ESCAVAÇÃO MECANIZADA DE VALA COM PROF.MAIOR QUE 3,0 M ATÉ 4,5 M (MÉDIA MONTANTE E JUSANTE/UMA COMPOSIÇÃO POR TRECHO), ESCAVADEIRA (0,8 M3), LARG. MENOR QUE 1,5 M, EM SOLO DE 2A CATEGORIA, LOCAIS COM BAIXO NÍVEL DE INTERFERÊNCIA. AF_09/2024</v>
          </cell>
          <cell r="C3547" t="str">
            <v>M3</v>
          </cell>
          <cell r="D3547">
            <v>8.15</v>
          </cell>
          <cell r="E3547" t="str">
            <v>Escavação de Valas</v>
          </cell>
          <cell r="F3547" t="str">
            <v>SINAPI Jun/26</v>
          </cell>
        </row>
        <row r="3548">
          <cell r="A3548">
            <v>102293</v>
          </cell>
          <cell r="B3548" t="str">
            <v>ESCAVAÇÃO MECANIZADA DE VALA COM PROF.MAIOR QUE 3,0 M ATÉ 4,5 M (MÉDIA MONTANTE E JUSANTE/UMA COMPOSIÇÃO POR TRECHO), ESCAVADEIRA (0,8 M3), LARG. MENOR QUE 1,5 M, EM SOLO MOLE, LOCAIS COM BAIXO NÍVEL DE INTERFERÊNCIA. AF_09/2024</v>
          </cell>
          <cell r="C3548" t="str">
            <v>M3</v>
          </cell>
          <cell r="D3548">
            <v>8.5299999999999994</v>
          </cell>
          <cell r="E3548" t="str">
            <v>Escavação de Valas</v>
          </cell>
          <cell r="F3548" t="str">
            <v>SINAPI Jun/26</v>
          </cell>
        </row>
        <row r="3549">
          <cell r="A3549">
            <v>102310</v>
          </cell>
          <cell r="B3549" t="str">
            <v>ESCAVAÇÃO MECANIZADA DE VALA COM PROF.MAIOR QUE 4,5 M ATÉ 6,0 M (MÉDIA MONTANTE E JUSANTE/UMA COMPOSIÇÃO POR TRECHO),COM ESCAVADEIRA (0,8 M3), LARG. MENOR QUE 1,5 M, EM SOLO DE 2A CATEGORIA, EM LOCAIS COM ALTO NÍVEL DE INTERFERÊNCIA. AF_09/2024</v>
          </cell>
          <cell r="C3549" t="str">
            <v>M3</v>
          </cell>
          <cell r="D3549">
            <v>12.57</v>
          </cell>
          <cell r="E3549" t="str">
            <v>Escavação de Valas</v>
          </cell>
          <cell r="F3549" t="str">
            <v>SINAPI Jun/26</v>
          </cell>
        </row>
        <row r="3550">
          <cell r="A3550">
            <v>102318</v>
          </cell>
          <cell r="B3550" t="str">
            <v>ESCAVAÇÃO MECANIZADA DE VALA COM PROF.MAIOR QUE 4,5 M ATÉ 6,0 M (MÉDIA MONTANTE E JUSANTE/UMA COMPOSIÇÃO POR TRECHO),COM ESCAVADEIRA (0,8 M3), LARG. MENOR QUE 1,5 M, EM SOLO DE 2A CATEGORIA, EM LOCAIS COM BAIXO NÍVEL DE INTERFERÊNCIA. AF_09/2024</v>
          </cell>
          <cell r="C3550" t="str">
            <v>M3</v>
          </cell>
          <cell r="D3550">
            <v>7.93</v>
          </cell>
          <cell r="E3550" t="str">
            <v>Escavação de Valas</v>
          </cell>
          <cell r="F3550" t="str">
            <v>SINAPI Jun/26</v>
          </cell>
        </row>
        <row r="3551">
          <cell r="A3551">
            <v>90106</v>
          </cell>
          <cell r="B3551" t="str">
            <v>ESCAVAÇÃO MECANIZADA DE VALA COM PROFUNDIDADE ATÉ 1,5 M (MÉDIA MONTANTE E JUSANTE/UMA COMPOSIÇÃO POR TRECHO), RETROESCAV. (0,26 M3), LARGURA DE 0,8 M A 1,5 M, EM SOLO DE 1A CATEGORIA, LOCAIS COM BAIXO NÍVEL DE INTERFERÊNCIA. AF_09/2024</v>
          </cell>
          <cell r="C3551" t="str">
            <v>M3</v>
          </cell>
          <cell r="D3551">
            <v>10.14</v>
          </cell>
          <cell r="E3551" t="str">
            <v>Escavação de Valas</v>
          </cell>
          <cell r="F3551" t="str">
            <v>SINAPI Jun/26</v>
          </cell>
        </row>
        <row r="3552">
          <cell r="A3552">
            <v>90105</v>
          </cell>
          <cell r="B3552" t="str">
            <v>ESCAVAÇÃO MECANIZADA DE VALA COM PROFUNDIDADE ATÉ 1,5 M (MÉDIA MONTANTE E JUSANTE/UMA COMPOSIÇÃO POR TRECHO), RETROESCAV. (0,26 M3), LARGURA MENOR QUE 0,8 M, EM SOLO DE 1A CATEGORIA, LOCAIS COM BAIXO NÍVEL DE INTERFERÊNCIA. AF_09/2024</v>
          </cell>
          <cell r="C3552" t="str">
            <v>M3</v>
          </cell>
          <cell r="D3552">
            <v>11.17</v>
          </cell>
          <cell r="E3552" t="str">
            <v>Escavação de Valas</v>
          </cell>
          <cell r="F3552" t="str">
            <v>SINAPI Jun/26</v>
          </cell>
        </row>
        <row r="3553">
          <cell r="A3553">
            <v>90108</v>
          </cell>
          <cell r="B3553" t="str">
            <v>ESCAVAÇÃO MECANIZADA DE VALA COM PROFUNDIDADE MAIOR QUE 1,5 M ATÉ 3,0 M (MÉDIA MONTANTE E JUSANTE/UMA COMPOSIÇÃO POR TRECHO), RETROESCAV (0,26 M3), LARGURA DE 0,8 M A 1,5 M, EM SOLO DE 1A CATEGORIA, LOCAIS COM BAIXO NÍVEL DE INTERFERÊNCIA. AF_09/2024</v>
          </cell>
          <cell r="C3553" t="str">
            <v>M3</v>
          </cell>
          <cell r="D3553">
            <v>9.18</v>
          </cell>
          <cell r="E3553" t="str">
            <v>Escavação de Valas</v>
          </cell>
          <cell r="F3553" t="str">
            <v>SINAPI Jun/26</v>
          </cell>
        </row>
        <row r="3554">
          <cell r="A3554">
            <v>90107</v>
          </cell>
          <cell r="B3554" t="str">
            <v>ESCAVAÇÃO MECANIZADA DE VALA COM PROFUNDIDADE MAIOR QUE 1,5 M ATÉ 3,0 M (MÉDIA MONTANTE E JUSANTE/UMA COMPOSIÇÃO POR TRECHO), RETROESCAV. (0,26 M3), LARGURA MENOR QUE 0,8 M, EM SOLO DE 1A CATEGORIA, LOCAIS COM BAIXO NÍVEL DE INTERFERÊNCIA. AF_09/2024</v>
          </cell>
          <cell r="C3554" t="str">
            <v>M3</v>
          </cell>
          <cell r="D3554">
            <v>10.02</v>
          </cell>
          <cell r="E3554" t="str">
            <v>Escavação de Valas</v>
          </cell>
          <cell r="F3554" t="str">
            <v>SINAPI Jun/26</v>
          </cell>
        </row>
        <row r="3555">
          <cell r="A3555">
            <v>102354</v>
          </cell>
          <cell r="B3555" t="str">
            <v>DESMONTE DE MATERIAL DE 3ª CATEGORIA (BLOCOS DE ROCHAS OU MATACOS), COM MARTELETE PNEUMÁTICO MANUAL - EXCLUSIVE CARGA E TRANSPORTE. AF_03/2021</v>
          </cell>
          <cell r="C3555" t="str">
            <v>M3</v>
          </cell>
          <cell r="D3555">
            <v>188.5</v>
          </cell>
          <cell r="E3555" t="str">
            <v>Escavação em Material de 3ª Categoria</v>
          </cell>
          <cell r="F3555" t="str">
            <v>SINAPI Jun/26</v>
          </cell>
        </row>
        <row r="3556">
          <cell r="A3556">
            <v>102355</v>
          </cell>
          <cell r="B3556" t="str">
            <v>DESMONTE DE MATERIAL DE 3ª CATEGORIA (BLOCOS DE ROCHAS OU MATACOS), EM VALA, COM MARTELETE PNEUMÁTICO MANUAL - EXCLUSIVE RETIRADA, CARGA E TRANSPORTE. AF_03/2021</v>
          </cell>
          <cell r="C3556" t="str">
            <v>M3</v>
          </cell>
          <cell r="D3556">
            <v>224.39</v>
          </cell>
          <cell r="E3556" t="str">
            <v>Escavação em Material de 3ª Categoria</v>
          </cell>
          <cell r="F3556" t="str">
            <v>SINAPI Jun/26</v>
          </cell>
        </row>
        <row r="3557">
          <cell r="A3557">
            <v>102356</v>
          </cell>
          <cell r="B3557" t="str">
            <v>DESMONTE DE MATERIAL DE 3ª CATEGORIA, COM USO DE ARGAMASSA EXPANSIVA - EXCLUSIVE CARGA E TRANSPORTE. AF_03/2021</v>
          </cell>
          <cell r="C3557" t="str">
            <v>M3</v>
          </cell>
          <cell r="D3557">
            <v>0</v>
          </cell>
          <cell r="E3557" t="str">
            <v>Escavação em Material de 3ª Categoria</v>
          </cell>
          <cell r="F3557" t="str">
            <v>SINAPI Jun/26</v>
          </cell>
        </row>
        <row r="3558">
          <cell r="A3558">
            <v>102357</v>
          </cell>
          <cell r="B3558" t="str">
            <v>DESMONTE DE MATERIAL DE 3ª CATEGORIA, COM USO DE ARGAMASSA EXPANSIVA, EM VALA - EXCLUSIVE RETIRADA, CARGA E TRANSPORTE. AF_03/2021</v>
          </cell>
          <cell r="C3558" t="str">
            <v>M3</v>
          </cell>
          <cell r="D3558">
            <v>0</v>
          </cell>
          <cell r="E3558" t="str">
            <v>Escavação em Material de 3ª Categoria</v>
          </cell>
          <cell r="F3558" t="str">
            <v>SINAPI Jun/26</v>
          </cell>
        </row>
        <row r="3559">
          <cell r="A3559">
            <v>102358</v>
          </cell>
          <cell r="B3559" t="str">
            <v>DESMONTE DE MATERIAL DE 3ª CATEGORIA, COM USO DE EMULSÃO EXPLOSIVA ENCARTUCHADA - EXCLUSIVE CARGA E TRANSPORTE. AF_03/2021</v>
          </cell>
          <cell r="C3559" t="str">
            <v>M3</v>
          </cell>
          <cell r="D3559">
            <v>0</v>
          </cell>
          <cell r="E3559" t="str">
            <v>Escavação em Material de 3ª Categoria</v>
          </cell>
          <cell r="F3559" t="str">
            <v>SINAPI Jun/26</v>
          </cell>
        </row>
        <row r="3560">
          <cell r="A3560">
            <v>102359</v>
          </cell>
          <cell r="B3560" t="str">
            <v>DESMONTE DE MATERIAL DE 3ª CATEGORIA, EM VALA, COM USO DE EMULSÃO EXPLOSIVA ENCARTUCHADA - EXCLUSIVE RETIRADA, CARGA E TRANSPORTE. AF_03/2021</v>
          </cell>
          <cell r="C3560" t="str">
            <v>M3</v>
          </cell>
          <cell r="D3560">
            <v>0</v>
          </cell>
          <cell r="E3560" t="str">
            <v>Escavação em Material de 3ª Categoria</v>
          </cell>
          <cell r="F3560" t="str">
            <v>SINAPI Jun/26</v>
          </cell>
        </row>
        <row r="3561">
          <cell r="A3561">
            <v>102348</v>
          </cell>
          <cell r="B3561" t="str">
            <v>ESCAVAÇÃO DE VALA EM MATERIAL DE 3ª CATEGORIA, RESISTÊNCIA À COMPRESSÃO MAIOR OU IGUAL A 50 MPA, COM ROMPEDOR ACOPLADO EM ESCAVADEIRA HIDRÁULICA - EXCLUSIVE RETIRADA, CARGA E TRANSPORTE. AF_03/2021</v>
          </cell>
          <cell r="C3561" t="str">
            <v>M3</v>
          </cell>
          <cell r="D3561">
            <v>0</v>
          </cell>
          <cell r="E3561" t="str">
            <v>Escavação em Material de 3ª Categoria</v>
          </cell>
          <cell r="F3561" t="str">
            <v>SINAPI Jun/26</v>
          </cell>
        </row>
        <row r="3562">
          <cell r="A3562">
            <v>102346</v>
          </cell>
          <cell r="B3562" t="str">
            <v>ESCAVAÇÃO DE VALA EM MATERIAL DE 3ª CATEGORIA, RESISTÊNCIA À COMPRESSÃO MENOR QUE 50 MPA, COM ROMPEDOR ACOPLADO EM ESCAVADEIRA HIDRÁULICA - EXCLUSIVE RETIRADA, CARGA E TRANSPORTE. AF_03/2021</v>
          </cell>
          <cell r="C3562" t="str">
            <v>M3</v>
          </cell>
          <cell r="D3562">
            <v>0</v>
          </cell>
          <cell r="E3562" t="str">
            <v>Escavação em Material de 3ª Categoria</v>
          </cell>
          <cell r="F3562" t="str">
            <v>SINAPI Jun/26</v>
          </cell>
        </row>
        <row r="3563">
          <cell r="A3563">
            <v>102347</v>
          </cell>
          <cell r="B3563" t="str">
            <v>ESCAVAÇÃO DE VALA EM MATERIAL DE 3ª CATEGORIA, RESISTÊNCIA À COMPRESSÃO MENOR QUE 50 MPA, COM ROMPEDOR ACOPLADO EM RETROESCAVADEIRA - EXCLUSIVE RETIRADA CARGA E TRANSPORTE. AF_03/2021</v>
          </cell>
          <cell r="C3563" t="str">
            <v>M3</v>
          </cell>
          <cell r="D3563">
            <v>0</v>
          </cell>
          <cell r="E3563" t="str">
            <v>Escavação em Material de 3ª Categoria</v>
          </cell>
          <cell r="F3563" t="str">
            <v>SINAPI Jun/26</v>
          </cell>
        </row>
        <row r="3564">
          <cell r="A3564">
            <v>102350</v>
          </cell>
          <cell r="B3564" t="str">
            <v>ESCAVAÇÃO EM MATERIAL DE 3ª CATEGORIA, RESISTÊNCIA À COMPRESSÃO MAIOR OU IGUAL A 50 MPA E MENOR QUE 70 MPA, COM ROMPEDOR ACOPLADO EM ESCAVADEIRA HIDRÁULICA - EXCLUSIVE CARGA E TRANSPORTE. AF_03/2021</v>
          </cell>
          <cell r="C3564" t="str">
            <v>M3</v>
          </cell>
          <cell r="D3564">
            <v>0</v>
          </cell>
          <cell r="E3564" t="str">
            <v>Escavação em Material de 3ª Categoria</v>
          </cell>
          <cell r="F3564" t="str">
            <v>SINAPI Jun/26</v>
          </cell>
        </row>
        <row r="3565">
          <cell r="A3565">
            <v>102351</v>
          </cell>
          <cell r="B3565" t="str">
            <v>ESCAVAÇÃO EM MATERIAL DE 3ª CATEGORIA, RESISTÊNCIA À COMPRESSÃO MAIOR OU IGUAL A 70 MPA E MENOR QUE 90 MPA, COM ROMPEDOR ACOPLADO EM ESCAVADEIRA HIDRÁULICA - EXCLUSIVE CARGA E TRANSPORTE. AF_03/2021</v>
          </cell>
          <cell r="C3565" t="str">
            <v>M3</v>
          </cell>
          <cell r="D3565">
            <v>0</v>
          </cell>
          <cell r="E3565" t="str">
            <v>Escavação em Material de 3ª Categoria</v>
          </cell>
          <cell r="F3565" t="str">
            <v>SINAPI Jun/26</v>
          </cell>
        </row>
        <row r="3566">
          <cell r="A3566">
            <v>102352</v>
          </cell>
          <cell r="B3566" t="str">
            <v>ESCAVAÇÃO EM MATERIAL DE 3ª CATEGORIA, RESISTÊNCIA À COMPRESSÃO MAIOR OU IGUAL A 90 MPA E MENOR QUE 110 MPA, COM ROMPEDOR ACOPLADO EM ESCAVADEIRA HIDRÁULICA - EXCLUSIVE CARGA E TRANSPORTE. AF_03/2021</v>
          </cell>
          <cell r="C3566" t="str">
            <v>M3</v>
          </cell>
          <cell r="D3566">
            <v>0</v>
          </cell>
          <cell r="E3566" t="str">
            <v>Escavação em Material de 3ª Categoria</v>
          </cell>
          <cell r="F3566" t="str">
            <v>SINAPI Jun/26</v>
          </cell>
        </row>
        <row r="3567">
          <cell r="A3567">
            <v>102353</v>
          </cell>
          <cell r="B3567" t="str">
            <v>ESCAVAÇÃO EM MATERIAL DE 3ª CATEGORIA, RESISTÊNCIA À COMPRESSÃO MAIOR QUE 110 MPA, COM ROMPEDOR ACOPLADO EM ESCAVADEIRA HIDRÁULICA - EXCLUSIVE CARGA E TRANSPORTE. AF_03/2021</v>
          </cell>
          <cell r="C3567" t="str">
            <v>M3</v>
          </cell>
          <cell r="D3567">
            <v>0</v>
          </cell>
          <cell r="E3567" t="str">
            <v>Escavação em Material de 3ª Categoria</v>
          </cell>
          <cell r="F3567" t="str">
            <v>SINAPI Jun/26</v>
          </cell>
        </row>
        <row r="3568">
          <cell r="A3568">
            <v>102349</v>
          </cell>
          <cell r="B3568" t="str">
            <v>ESCAVAÇÃO EM MATERIAL DE 3ª CATEGORIA, RESISTÊNCIA À COMPRESSÃO MENOR QUE 50 MPA, COM ROMPEDOR ACOPLADO EM ESCAVADEIRA HIDRÁULICA - EXCLUSIVE CARGA E TRANSPORTE. AF_03/2021</v>
          </cell>
          <cell r="C3568" t="str">
            <v>M3</v>
          </cell>
          <cell r="D3568">
            <v>0</v>
          </cell>
          <cell r="E3568" t="str">
            <v>Escavação em Material de 3ª Categoria</v>
          </cell>
          <cell r="F3568" t="str">
            <v>SINAPI Jun/26</v>
          </cell>
        </row>
        <row r="3569">
          <cell r="A3569">
            <v>102360</v>
          </cell>
          <cell r="B3569" t="str">
            <v>RETIRADA DE MATERIAL DE 3ª CATEGORIA (APÓS ESCAVAÇÃO/DESMONTE) EM VALAS, COM ESCAVADEIRA HIDRÁULICA - EXCLUSIVE CARGA E TRANSPORTE. AF_03/2021</v>
          </cell>
          <cell r="C3569" t="str">
            <v>M3</v>
          </cell>
          <cell r="D3569">
            <v>29.17</v>
          </cell>
          <cell r="E3569" t="str">
            <v>Escavação em Material de 3ª Categoria</v>
          </cell>
          <cell r="F3569" t="str">
            <v>SINAPI Jun/26</v>
          </cell>
        </row>
        <row r="3570">
          <cell r="A3570">
            <v>102361</v>
          </cell>
          <cell r="B3570" t="str">
            <v>RETIRADA DE MATERIAL DE 3ª CATEGORIA (APÓS ESCAVAÇÃO/DESMONTE) EM VALAS, COM RETROESCAVADEIRA - EXCLUSIVE CARGA E TRANSPORTE. AF_03/2021</v>
          </cell>
          <cell r="C3570" t="str">
            <v>M3</v>
          </cell>
          <cell r="D3570">
            <v>46.07</v>
          </cell>
          <cell r="E3570" t="str">
            <v>Escavação em Material de 3ª Categoria</v>
          </cell>
          <cell r="F3570" t="str">
            <v>SINAPI Jun/26</v>
          </cell>
        </row>
        <row r="3571">
          <cell r="A3571">
            <v>101595</v>
          </cell>
          <cell r="B3571" t="str">
            <v>ESCORAMENTO DE VALA, TIPO BLINDADEM, COM PROFUNDIDADE DE 0 A 1,5 M, LARGURA MAIOR OU IGUAL A 1,5 M E MENOR QUE 2,5 M - EXECUÇÃO E FORNECIMENTO, INCLUI MATERIAL. AF_01/2026</v>
          </cell>
          <cell r="C3571" t="str">
            <v>M2</v>
          </cell>
          <cell r="D3571">
            <v>0</v>
          </cell>
          <cell r="E3571" t="str">
            <v>Escoramento e Preparo de Fundo de Valas</v>
          </cell>
          <cell r="F3571" t="str">
            <v>SINAPI Jun/26</v>
          </cell>
        </row>
        <row r="3572">
          <cell r="A3572">
            <v>101601</v>
          </cell>
          <cell r="B3572" t="str">
            <v>ESCORAMENTO DE VALA, TIPO BLINDAGEM COM PROFUNDIDADE DE 0 A 1,5 M, LARGURA MAIOR OU IGUAL A 1,5 M E MENOR QUE 2,5 M - EXECUÇÃO, NÃO INCLUI MATERIAL. AF_01/2026</v>
          </cell>
          <cell r="C3572" t="str">
            <v>M2</v>
          </cell>
          <cell r="D3572">
            <v>28.55</v>
          </cell>
          <cell r="E3572" t="str">
            <v>Escoramento e Preparo de Fundo de Valas</v>
          </cell>
          <cell r="F3572" t="str">
            <v>SINAPI Jun/26</v>
          </cell>
        </row>
        <row r="3573">
          <cell r="A3573">
            <v>101594</v>
          </cell>
          <cell r="B3573" t="str">
            <v>ESCORAMENTO DE VALA, TIPO BLINDAGEM, COM PROFUNDIDADE DE 0 A 1,5 M, LARGURA MENOR QUE 1,5 M - EXECUÇÃO E FORNECIMENTO, INCLUI MATERIAL. AF_01/2026</v>
          </cell>
          <cell r="C3573" t="str">
            <v>M2</v>
          </cell>
          <cell r="D3573">
            <v>0</v>
          </cell>
          <cell r="E3573" t="str">
            <v>Escoramento e Preparo de Fundo de Valas</v>
          </cell>
          <cell r="F3573" t="str">
            <v>SINAPI Jun/26</v>
          </cell>
        </row>
        <row r="3574">
          <cell r="A3574">
            <v>101600</v>
          </cell>
          <cell r="B3574" t="str">
            <v>ESCORAMENTO DE VALA, TIPO BLINDAGEM, COM PROFUNDIDADE DE 0 A 1,5 M, LARGURA MENOR QUE 1,5 M - EXECUÇÃO, NÃO INCLUI MATERIAL. AF_01/2026</v>
          </cell>
          <cell r="C3574" t="str">
            <v>M2</v>
          </cell>
          <cell r="D3574">
            <v>20.14</v>
          </cell>
          <cell r="E3574" t="str">
            <v>Escoramento e Preparo de Fundo de Valas</v>
          </cell>
          <cell r="F3574" t="str">
            <v>SINAPI Jun/26</v>
          </cell>
        </row>
        <row r="3575">
          <cell r="A3575">
            <v>101597</v>
          </cell>
          <cell r="B3575" t="str">
            <v>ESCORAMENTO DE VALA, TIPO BLINDAGEM, COM PROFUNDIDADE DE 1,5 A 3,0 M, LARGURA MAIOR OU IGUAL A 1,5 M E MENOR QUE 2,5 M - EXECUÇÃO E FORNECIMENTO, INCLUI MATERIAL. AF_01/2026</v>
          </cell>
          <cell r="C3575" t="str">
            <v>M2</v>
          </cell>
          <cell r="D3575">
            <v>0</v>
          </cell>
          <cell r="E3575" t="str">
            <v>Escoramento e Preparo de Fundo de Valas</v>
          </cell>
          <cell r="F3575" t="str">
            <v>SINAPI Jun/26</v>
          </cell>
        </row>
        <row r="3576">
          <cell r="A3576">
            <v>101603</v>
          </cell>
          <cell r="B3576" t="str">
            <v>ESCORAMENTO DE VALA, TIPO BLINDAGEM, COM PROFUNDIDADE DE 1,5 A 3,0 M, LARGURA MAIOR OU IGUAL A 1,5 M E MENOR QUE 2,5 M - EXECUÇÃO, NÃO INCLUI MATERIAL. AF_01/2026</v>
          </cell>
          <cell r="C3576" t="str">
            <v>M2</v>
          </cell>
          <cell r="D3576">
            <v>23.83</v>
          </cell>
          <cell r="E3576" t="str">
            <v>Escoramento e Preparo de Fundo de Valas</v>
          </cell>
          <cell r="F3576" t="str">
            <v>SINAPI Jun/26</v>
          </cell>
        </row>
        <row r="3577">
          <cell r="A3577">
            <v>101596</v>
          </cell>
          <cell r="B3577" t="str">
            <v>ESCORAMENTO DE VALA, TIPO BLINDAGEM, COM PROFUNDIDADE DE 1,5 A 3,0 M, LARGURA MENOR QUE 1,5 M - EXECUÇÃO E FORNECIMENTO, INCLUI MATERIAL. AF_01/2026</v>
          </cell>
          <cell r="C3577" t="str">
            <v>M2</v>
          </cell>
          <cell r="D3577">
            <v>0</v>
          </cell>
          <cell r="E3577" t="str">
            <v>Escoramento e Preparo de Fundo de Valas</v>
          </cell>
          <cell r="F3577" t="str">
            <v>SINAPI Jun/26</v>
          </cell>
        </row>
        <row r="3578">
          <cell r="A3578">
            <v>101602</v>
          </cell>
          <cell r="B3578" t="str">
            <v>ESCORAMENTO DE VALA, TIPO BLINDAGEM, COM PROFUNDIDADE DE 1,5 A 3,0 M, LARGURA MENOR QUE 1,5 M - EXECUÇÃO, NÃO INCLUI MATERIAL. AF_01/2026</v>
          </cell>
          <cell r="C3578" t="str">
            <v>M2</v>
          </cell>
          <cell r="D3578">
            <v>15.41</v>
          </cell>
          <cell r="E3578" t="str">
            <v>Escoramento e Preparo de Fundo de Valas</v>
          </cell>
          <cell r="F3578" t="str">
            <v>SINAPI Jun/26</v>
          </cell>
        </row>
        <row r="3579">
          <cell r="A3579">
            <v>101599</v>
          </cell>
          <cell r="B3579" t="str">
            <v>ESCORAMENTO DE VALA, TIPO BLINDAGEM, COM PROFUNDIDADE DE 3,0 A 4,5 M, LARGURA MAIOR OU IGUAL A 1,5 M E MENOR QUE 2,5 M - EXECUÇÃO E FORNECIMENTO, INCLUI MATERIAL. AF_01/2026</v>
          </cell>
          <cell r="C3579" t="str">
            <v>M2</v>
          </cell>
          <cell r="D3579">
            <v>0</v>
          </cell>
          <cell r="E3579" t="str">
            <v>Escoramento e Preparo de Fundo de Valas</v>
          </cell>
          <cell r="F3579" t="str">
            <v>SINAPI Jun/26</v>
          </cell>
        </row>
        <row r="3580">
          <cell r="A3580">
            <v>101605</v>
          </cell>
          <cell r="B3580" t="str">
            <v>ESCORAMENTO DE VALA, TIPO BLINDAGEM, COM PROFUNDIDADE DE 3,0 A 4,5 M, LARGURA MAIOR OU IGUAL A 1,5 M E MENOR QUE 2,5 M - EXECUÇÃO, NÃO INCLUI MATERIAL. AF_01/2026</v>
          </cell>
          <cell r="C3580" t="str">
            <v>M2</v>
          </cell>
          <cell r="D3580">
            <v>19.13</v>
          </cell>
          <cell r="E3580" t="str">
            <v>Escoramento e Preparo de Fundo de Valas</v>
          </cell>
          <cell r="F3580" t="str">
            <v>SINAPI Jun/26</v>
          </cell>
        </row>
        <row r="3581">
          <cell r="A3581">
            <v>101598</v>
          </cell>
          <cell r="B3581" t="str">
            <v>ESCORAMENTO DE VALA, TIPO BLINDAGEM, COM PROFUNDIDADE DE 3,0 A 4,5 M, LARGURA MENOR QUE 1,5 M - EXECUÇÃO E FORNECIMENTO, INCLUI MATERIAL. AF_01/2026</v>
          </cell>
          <cell r="C3581" t="str">
            <v>M2</v>
          </cell>
          <cell r="D3581">
            <v>0</v>
          </cell>
          <cell r="E3581" t="str">
            <v>Escoramento e Preparo de Fundo de Valas</v>
          </cell>
          <cell r="F3581" t="str">
            <v>SINAPI Jun/26</v>
          </cell>
        </row>
        <row r="3582">
          <cell r="A3582">
            <v>101604</v>
          </cell>
          <cell r="B3582" t="str">
            <v>ESCORAMENTO DE VALA, TIPO BLINDAGEM, COM PROFUNDIDADE DE 3,0 A 4,5 M, LARGURA MENOR QUE 1,5 M - EXECUÇÃO, NÃO INCLUI MATERIAL. AF_01/2026</v>
          </cell>
          <cell r="C3582" t="str">
            <v>M2</v>
          </cell>
          <cell r="D3582">
            <v>10.71</v>
          </cell>
          <cell r="E3582" t="str">
            <v>Escoramento e Preparo de Fundo de Valas</v>
          </cell>
          <cell r="F3582" t="str">
            <v>SINAPI Jun/26</v>
          </cell>
        </row>
        <row r="3583">
          <cell r="A3583">
            <v>101588</v>
          </cell>
          <cell r="B3583" t="str">
            <v>ESCORAMENTO DE VALA, TIPO CONTÍNUO COM PERFIL METÁLICO "U", COM PROFUNDIDADE DE 0 A 1,5 M, LARGURA MENOR QUE 1,5 M. AF_01/2026</v>
          </cell>
          <cell r="C3583" t="str">
            <v>M2</v>
          </cell>
          <cell r="D3583">
            <v>129.25</v>
          </cell>
          <cell r="E3583" t="str">
            <v>Escoramento e Preparo de Fundo de Valas</v>
          </cell>
          <cell r="F3583" t="str">
            <v>SINAPI Jun/26</v>
          </cell>
        </row>
        <row r="3584">
          <cell r="A3584">
            <v>101591</v>
          </cell>
          <cell r="B3584" t="str">
            <v>ESCORAMENTO DE VALA, TIPO CONTÍNUO COM PERFIL METÁLICO "U", COM PROFUNDIDADE DE 1,5 A 3,0 M, LARGURA MAIOR OU IGUAL 1,5 M E MENOR QUE 2,5 M. AF_01/2026</v>
          </cell>
          <cell r="C3584" t="str">
            <v>M2</v>
          </cell>
          <cell r="D3584">
            <v>152.24</v>
          </cell>
          <cell r="E3584" t="str">
            <v>Escoramento e Preparo de Fundo de Valas</v>
          </cell>
          <cell r="F3584" t="str">
            <v>SINAPI Jun/26</v>
          </cell>
        </row>
        <row r="3585">
          <cell r="A3585">
            <v>101590</v>
          </cell>
          <cell r="B3585" t="str">
            <v>ESCORAMENTO DE VALA, TIPO CONTÍNUO COM PERFIL METÁLICO "U", COM PROFUNDIDADE DE 1,5 A 3,0 M, LARGURA MENOR QUE 1,5 M. AF_01/2026</v>
          </cell>
          <cell r="C3585" t="str">
            <v>M2</v>
          </cell>
          <cell r="D3585">
            <v>100.71</v>
          </cell>
          <cell r="E3585" t="str">
            <v>Escoramento e Preparo de Fundo de Valas</v>
          </cell>
          <cell r="F3585" t="str">
            <v>SINAPI Jun/26</v>
          </cell>
        </row>
        <row r="3586">
          <cell r="A3586">
            <v>101593</v>
          </cell>
          <cell r="B3586" t="str">
            <v>ESCORAMENTO DE VALA, TIPO CONTÍNUO COM PERFIL METÁLICO "U", COM PROFUNDIDADE DE 3,0 A 4,5 M, LARGURA MAIOR OU IGUAL A 1,5 M E MENOR QUE 2,5 M. AF_01/2026</v>
          </cell>
          <cell r="C3586" t="str">
            <v>M2</v>
          </cell>
          <cell r="D3586">
            <v>126.31</v>
          </cell>
          <cell r="E3586" t="str">
            <v>Escoramento e Preparo de Fundo de Valas</v>
          </cell>
          <cell r="F3586" t="str">
            <v>SINAPI Jun/26</v>
          </cell>
        </row>
        <row r="3587">
          <cell r="A3587">
            <v>101592</v>
          </cell>
          <cell r="B3587" t="str">
            <v>ESCORAMENTO DE VALA, TIPO CONTÍNUO COM PERFIL METÁLICO "U", COM PROFUNDIDADE DE 3,0 A 4,5 M, LARGURA MENOR QUE 1,5 M. AF_01/2026</v>
          </cell>
          <cell r="C3587" t="str">
            <v>M2</v>
          </cell>
          <cell r="D3587">
            <v>74.569999999999993</v>
          </cell>
          <cell r="E3587" t="str">
            <v>Escoramento e Preparo de Fundo de Valas</v>
          </cell>
          <cell r="F3587" t="str">
            <v>SINAPI Jun/26</v>
          </cell>
        </row>
        <row r="3588">
          <cell r="A3588">
            <v>101583</v>
          </cell>
          <cell r="B3588" t="str">
            <v>ESCORAMENTO DE VALA, TIPO CONTÍNUO, COM PROFUNDIDADE DE 0 A 1,5 M, LARGURA MAIOR OU IGUAL A 1,5 M E MENOR QUE 2,5 M. AF_01/2026</v>
          </cell>
          <cell r="C3588" t="str">
            <v>M2</v>
          </cell>
          <cell r="D3588">
            <v>109.01</v>
          </cell>
          <cell r="E3588" t="str">
            <v>Escoramento e Preparo de Fundo de Valas</v>
          </cell>
          <cell r="F3588" t="str">
            <v>SINAPI Jun/26</v>
          </cell>
        </row>
        <row r="3589">
          <cell r="A3589">
            <v>101582</v>
          </cell>
          <cell r="B3589" t="str">
            <v>ESCORAMENTO DE VALA, TIPO CONTÍNUO, COM PROFUNDIDADE DE 0 A 1,5 M, LARGURA MENOR QUE 1,5 M. AF_01/2026</v>
          </cell>
          <cell r="C3589" t="str">
            <v>M2</v>
          </cell>
          <cell r="D3589">
            <v>88.61</v>
          </cell>
          <cell r="E3589" t="str">
            <v>Escoramento e Preparo de Fundo de Valas</v>
          </cell>
          <cell r="F3589" t="str">
            <v>SINAPI Jun/26</v>
          </cell>
        </row>
        <row r="3590">
          <cell r="A3590">
            <v>101585</v>
          </cell>
          <cell r="B3590" t="str">
            <v>ESCORAMENTO DE VALA, TIPO CONTÍNUO, COM PROFUNDIDADE DE 1,5 A 3,0 M, LARGURA MAIOR OU IGUAL A 1,5 M E MENOR QUE 2,5 M. AF_01/2026</v>
          </cell>
          <cell r="C3590" t="str">
            <v>M2</v>
          </cell>
          <cell r="D3590">
            <v>93.71</v>
          </cell>
          <cell r="E3590" t="str">
            <v>Escoramento e Preparo de Fundo de Valas</v>
          </cell>
          <cell r="F3590" t="str">
            <v>SINAPI Jun/26</v>
          </cell>
        </row>
        <row r="3591">
          <cell r="A3591">
            <v>101584</v>
          </cell>
          <cell r="B3591" t="str">
            <v>ESCORAMENTO DE VALA, TIPO CONTÍNUO, COM PROFUNDIDADE DE 1,5 M A 3,0 M, LARGURA MENOR QUE 1,5 M. AF_01/2026</v>
          </cell>
          <cell r="C3591" t="str">
            <v>M2</v>
          </cell>
          <cell r="D3591">
            <v>73.31</v>
          </cell>
          <cell r="E3591" t="str">
            <v>Escoramento e Preparo de Fundo de Valas</v>
          </cell>
          <cell r="F3591" t="str">
            <v>SINAPI Jun/26</v>
          </cell>
        </row>
        <row r="3592">
          <cell r="A3592">
            <v>101587</v>
          </cell>
          <cell r="B3592" t="str">
            <v>ESCORAMENTO DE VALA, TIPO CONTÍNUO, COM PROFUNDIDADE DE 3,0 A 4,5 M, LARGURA MAIOR OU IGUAL A 1,5 E MENOR QUE 2,5 M. AF_01/2026</v>
          </cell>
          <cell r="C3592" t="str">
            <v>M2</v>
          </cell>
          <cell r="D3592">
            <v>83.98</v>
          </cell>
          <cell r="E3592" t="str">
            <v>Escoramento e Preparo de Fundo de Valas</v>
          </cell>
          <cell r="F3592" t="str">
            <v>SINAPI Jun/26</v>
          </cell>
        </row>
        <row r="3593">
          <cell r="A3593">
            <v>101586</v>
          </cell>
          <cell r="B3593" t="str">
            <v>ESCORAMENTO DE VALA, TIPO CONTÍNUO, COM PROFUNDIDADE DE 3,0 A 4,5 M, LARGURA MENOR QUE 1,5 M. AF_01/2026</v>
          </cell>
          <cell r="C3593" t="str">
            <v>M2</v>
          </cell>
          <cell r="D3593">
            <v>63.36</v>
          </cell>
          <cell r="E3593" t="str">
            <v>Escoramento e Preparo de Fundo de Valas</v>
          </cell>
          <cell r="F3593" t="str">
            <v>SINAPI Jun/26</v>
          </cell>
        </row>
        <row r="3594">
          <cell r="A3594">
            <v>101577</v>
          </cell>
          <cell r="B3594" t="str">
            <v>ESCORAMENTO DE VALA, TIPO DESCONTÍNUO, COM PROFUNDIDADE DE 0 A 1,5 M, LARGURA MAIOR OU IGUAL A 1,5 M E MENOR QUE 2,5 M. AF_01/2026</v>
          </cell>
          <cell r="C3594" t="str">
            <v>M2</v>
          </cell>
          <cell r="D3594">
            <v>67.25</v>
          </cell>
          <cell r="E3594" t="str">
            <v>Escoramento e Preparo de Fundo de Valas</v>
          </cell>
          <cell r="F3594" t="str">
            <v>SINAPI Jun/26</v>
          </cell>
        </row>
        <row r="3595">
          <cell r="A3595">
            <v>101576</v>
          </cell>
          <cell r="B3595" t="str">
            <v>ESCORAMENTO DE VALA, TIPO DESCONTÍNUO, COM PROFUNDIDADE DE 0 A 1,5 M, LARGURA MENOR QUE 1,5 M. AF_01/2026</v>
          </cell>
          <cell r="C3595" t="str">
            <v>M2</v>
          </cell>
          <cell r="D3595">
            <v>54.14</v>
          </cell>
          <cell r="E3595" t="str">
            <v>Escoramento e Preparo de Fundo de Valas</v>
          </cell>
          <cell r="F3595" t="str">
            <v>SINAPI Jun/26</v>
          </cell>
        </row>
        <row r="3596">
          <cell r="A3596">
            <v>101579</v>
          </cell>
          <cell r="B3596" t="str">
            <v>ESCORAMENTO DE VALA, TIPO DESCONTÍNUO, COM PROFUNDIDADE DE 1,5 A 3,0 M, LARGURA MAIOR OU IGUAL A 1,5 M E MENOR QUE 2,5 M. AF_01/2026</v>
          </cell>
          <cell r="C3596" t="str">
            <v>M2</v>
          </cell>
          <cell r="D3596">
            <v>58.16</v>
          </cell>
          <cell r="E3596" t="str">
            <v>Escoramento e Preparo de Fundo de Valas</v>
          </cell>
          <cell r="F3596" t="str">
            <v>SINAPI Jun/26</v>
          </cell>
        </row>
        <row r="3597">
          <cell r="A3597">
            <v>101578</v>
          </cell>
          <cell r="B3597" t="str">
            <v>ESCORAMENTO DE VALA, TIPO DESCONTÍNUO, COM PROFUNDIDADE DE 1,5 M A 3,0 M, LARGURA MENOR QUE 1,5 M. AF_01/2026</v>
          </cell>
          <cell r="C3597" t="str">
            <v>M2</v>
          </cell>
          <cell r="D3597">
            <v>45.04</v>
          </cell>
          <cell r="E3597" t="str">
            <v>Escoramento e Preparo de Fundo de Valas</v>
          </cell>
          <cell r="F3597" t="str">
            <v>SINAPI Jun/26</v>
          </cell>
        </row>
        <row r="3598">
          <cell r="A3598">
            <v>101581</v>
          </cell>
          <cell r="B3598" t="str">
            <v>ESCORAMENTO DE VALA, TIPO DESCONTÍNUO, COM PROFUNDIDADE DE 3,0 A 4,5 M, LARGURA MAIOR OU IGUAL A 1,5 E MENOR QUE 2,5 M. AF_01/2026</v>
          </cell>
          <cell r="C3598" t="str">
            <v>M2</v>
          </cell>
          <cell r="D3598">
            <v>53.13</v>
          </cell>
          <cell r="E3598" t="str">
            <v>Escoramento e Preparo de Fundo de Valas</v>
          </cell>
          <cell r="F3598" t="str">
            <v>SINAPI Jun/26</v>
          </cell>
        </row>
        <row r="3599">
          <cell r="A3599">
            <v>101580</v>
          </cell>
          <cell r="B3599" t="str">
            <v>ESCORAMENTO DE VALA, TIPO DESCONTÍNUO, COM PROFUNDIDADE DE 3,0 A 4,5 M, LARGURA MENOR QUE 1,5 M. AF_01/2026</v>
          </cell>
          <cell r="C3599" t="str">
            <v>M2</v>
          </cell>
          <cell r="D3599">
            <v>39.799999999999997</v>
          </cell>
          <cell r="E3599" t="str">
            <v>Escoramento e Preparo de Fundo de Valas</v>
          </cell>
          <cell r="F3599" t="str">
            <v>SINAPI Jun/26</v>
          </cell>
        </row>
        <row r="3600">
          <cell r="A3600">
            <v>101606</v>
          </cell>
          <cell r="B3600" t="str">
            <v>ESCORAMENTO DE VALA, TIPO ESTACA PRANCHA METÁLICA CRAVADA, COM PROFUNDIDADE DE 0 A 1,5 M. AF_01/2026</v>
          </cell>
          <cell r="C3600" t="str">
            <v>M2</v>
          </cell>
          <cell r="D3600">
            <v>0</v>
          </cell>
          <cell r="E3600" t="str">
            <v>Escoramento e Preparo de Fundo de Valas</v>
          </cell>
          <cell r="F3600" t="str">
            <v>SINAPI Jun/26</v>
          </cell>
        </row>
        <row r="3601">
          <cell r="A3601">
            <v>101607</v>
          </cell>
          <cell r="B3601" t="str">
            <v>ESCORAMENTO DE VALA, TIPO ESTACA PRANCHA METÁLICA CRAVADA, COM PROFUNDIDADE DE 1,5 A 3 M. AF_01/2026</v>
          </cell>
          <cell r="C3601" t="str">
            <v>M2</v>
          </cell>
          <cell r="D3601">
            <v>0</v>
          </cell>
          <cell r="E3601" t="str">
            <v>Escoramento e Preparo de Fundo de Valas</v>
          </cell>
          <cell r="F3601" t="str">
            <v>SINAPI Jun/26</v>
          </cell>
        </row>
        <row r="3602">
          <cell r="A3602">
            <v>101608</v>
          </cell>
          <cell r="B3602" t="str">
            <v>ESCORAMENTO DE VALA, TIPO ESTACA PRANCHA METÁLICA CRAVADA, COM PROFUNDIDADE DE 3 A 4,5 M. AF_01/2026</v>
          </cell>
          <cell r="C3602" t="str">
            <v>M2</v>
          </cell>
          <cell r="D3602">
            <v>0</v>
          </cell>
          <cell r="E3602" t="str">
            <v>Escoramento e Preparo de Fundo de Valas</v>
          </cell>
          <cell r="F3602" t="str">
            <v>SINAPI Jun/26</v>
          </cell>
        </row>
        <row r="3603">
          <cell r="A3603">
            <v>101571</v>
          </cell>
          <cell r="B3603" t="str">
            <v>ESCORAMENTO DE VALA, TIPO PONTALETEAMENTO, COM PROFUNDIDADE DE 0 A 1,5 M, LARGURA MAIOR OU IGUAL A 1,5 M E MENOR QUE 2,5 M. AF_01/2026</v>
          </cell>
          <cell r="C3603" t="str">
            <v>M2</v>
          </cell>
          <cell r="D3603">
            <v>40.35</v>
          </cell>
          <cell r="E3603" t="str">
            <v>Escoramento e Preparo de Fundo de Valas</v>
          </cell>
          <cell r="F3603" t="str">
            <v>SINAPI Jun/26</v>
          </cell>
        </row>
        <row r="3604">
          <cell r="A3604">
            <v>101570</v>
          </cell>
          <cell r="B3604" t="str">
            <v>ESCORAMENTO DE VALA, TIPO PONTALETEAMENTO, COM PROFUNDIDADE DE 0 A 1,5 M, LARGURA MENOR QUE 1,5 M. AF_01/2026</v>
          </cell>
          <cell r="C3604" t="str">
            <v>M2</v>
          </cell>
          <cell r="D3604">
            <v>30.44</v>
          </cell>
          <cell r="E3604" t="str">
            <v>Escoramento e Preparo de Fundo de Valas</v>
          </cell>
          <cell r="F3604" t="str">
            <v>SINAPI Jun/26</v>
          </cell>
        </row>
        <row r="3605">
          <cell r="A3605">
            <v>101573</v>
          </cell>
          <cell r="B3605" t="str">
            <v>ESCORAMENTO DE VALA, TIPO PONTALETEAMENTO, COM PROFUNDIDADE DE 1,5 A 3,0 M, LARGURA MAIOR OU IGUAL A 1,5 M E MENOR QUE 2,5 M. AF_01/2026</v>
          </cell>
          <cell r="C3605" t="str">
            <v>M2</v>
          </cell>
          <cell r="D3605">
            <v>34.21</v>
          </cell>
          <cell r="E3605" t="str">
            <v>Escoramento e Preparo de Fundo de Valas</v>
          </cell>
          <cell r="F3605" t="str">
            <v>SINAPI Jun/26</v>
          </cell>
        </row>
        <row r="3606">
          <cell r="A3606">
            <v>101572</v>
          </cell>
          <cell r="B3606" t="str">
            <v>ESCORAMENTO DE VALA, TIPO PONTALETEAMENTO, COM PROFUNDIDADE DE 1,5 A 3,0 M, LARGURA MENOR QUE 1,5 M. AF_01/2026</v>
          </cell>
          <cell r="C3606" t="str">
            <v>M2</v>
          </cell>
          <cell r="D3606">
            <v>24.3</v>
          </cell>
          <cell r="E3606" t="str">
            <v>Escoramento e Preparo de Fundo de Valas</v>
          </cell>
          <cell r="F3606" t="str">
            <v>SINAPI Jun/26</v>
          </cell>
        </row>
        <row r="3607">
          <cell r="A3607">
            <v>101575</v>
          </cell>
          <cell r="B3607" t="str">
            <v>ESCORAMENTO DE VALA, TIPO PONTALETEAMENTO, COM PROFUNDIDADE DE 3,0 A 4,5 M, LARGURA MAIOR OU IGUAL A 1,5 M E MENOR QUE 2,5 M. AF_01/2026</v>
          </cell>
          <cell r="C3607" t="str">
            <v>M2</v>
          </cell>
          <cell r="D3607">
            <v>29.15</v>
          </cell>
          <cell r="E3607" t="str">
            <v>Escoramento e Preparo de Fundo de Valas</v>
          </cell>
          <cell r="F3607" t="str">
            <v>SINAPI Jun/26</v>
          </cell>
        </row>
        <row r="3608">
          <cell r="A3608">
            <v>101574</v>
          </cell>
          <cell r="B3608" t="str">
            <v>ESCORAMENTO DE VALA, TIPO PONTALETEAMENTO, COM PROFUNDIDADE DE 3,0 A 4,5 M, LARGURA MENOR QUE 1,5 M. AF_01/2026</v>
          </cell>
          <cell r="C3608" t="str">
            <v>M2</v>
          </cell>
          <cell r="D3608">
            <v>19.03</v>
          </cell>
          <cell r="E3608" t="str">
            <v>Escoramento e Preparo de Fundo de Valas</v>
          </cell>
          <cell r="F3608" t="str">
            <v>SINAPI Jun/26</v>
          </cell>
        </row>
        <row r="3609">
          <cell r="A3609">
            <v>101589</v>
          </cell>
          <cell r="B3609" t="str">
            <v>ESCORAMENTO DE VALA,TIPO CONTÍNUO COM PERFIL METÁLICO "U", COM PROFUNDIDADE DE 0 A 1,5 M, LARGURA MAIOR OU IGUAL A 1,5 E MENOR QUE 2,5 M. AF_01/2026</v>
          </cell>
          <cell r="C3609" t="str">
            <v>M2</v>
          </cell>
          <cell r="D3609">
            <v>180.78</v>
          </cell>
          <cell r="E3609" t="str">
            <v>Escoramento e Preparo de Fundo de Valas</v>
          </cell>
          <cell r="F3609" t="str">
            <v>SINAPI Jun/26</v>
          </cell>
        </row>
        <row r="3610">
          <cell r="A3610">
            <v>106673</v>
          </cell>
          <cell r="B3610" t="str">
            <v>PREPARO DE FUNDO DE VALA COM LARGURA MAIOR OU IGUAL A 1,5 M E MENOR QUE 2,5 M (ACERTO DO SOLO NATURAL), EM LOCAL COM NÍVEL ALTO DE INTERFERÊNCIA. AF_01/2026</v>
          </cell>
          <cell r="C3610" t="str">
            <v>M2</v>
          </cell>
          <cell r="D3610">
            <v>8.33</v>
          </cell>
          <cell r="E3610" t="str">
            <v>Escoramento e Preparo de Fundo de Valas</v>
          </cell>
          <cell r="F3610" t="str">
            <v>SINAPI Jun/26</v>
          </cell>
        </row>
        <row r="3611">
          <cell r="A3611">
            <v>101617</v>
          </cell>
          <cell r="B3611" t="str">
            <v>PREPARO DE FUNDO DE VALA COM LARGURA MAIOR OU IGUAL A 1,5 M E MENOR QUE 2,5 M (ACERTO DO SOLO NATURAL), EM LOCAL COM NÍVEL BAIXO DE INTERFERÊNCIA. AF_01/2026</v>
          </cell>
          <cell r="C3611" t="str">
            <v>M2</v>
          </cell>
          <cell r="D3611">
            <v>4.8099999999999996</v>
          </cell>
          <cell r="E3611" t="str">
            <v>Escoramento e Preparo de Fundo de Valas</v>
          </cell>
          <cell r="F3611" t="str">
            <v>SINAPI Jun/26</v>
          </cell>
        </row>
        <row r="3612">
          <cell r="A3612">
            <v>101620</v>
          </cell>
          <cell r="B3612" t="str">
            <v>PREPARO DE FUNDO DE VALA COM LARGURA MAIOR OU IGUAL A 1,5 M E MENOR QUE 2,5 M, COM CAMADA DE AREIA, LANÇAMENTO MANUAL. AF_01/2026</v>
          </cell>
          <cell r="C3612" t="str">
            <v>M3</v>
          </cell>
          <cell r="D3612">
            <v>238.34</v>
          </cell>
          <cell r="E3612" t="str">
            <v>Escoramento e Preparo de Fundo de Valas</v>
          </cell>
          <cell r="F3612" t="str">
            <v>SINAPI Jun/26</v>
          </cell>
        </row>
        <row r="3613">
          <cell r="A3613">
            <v>101625</v>
          </cell>
          <cell r="B3613" t="str">
            <v>PREPARO DE FUNDO DE VALA COM LARGURA MAIOR OU IGUAL A 1,5 M E MENOR QUE 2,5 M, COM CAMADA DE AREIA, LANÇAMENTO MECANIZADO. AF_01/2026</v>
          </cell>
          <cell r="C3613" t="str">
            <v>M3</v>
          </cell>
          <cell r="D3613">
            <v>211.32</v>
          </cell>
          <cell r="E3613" t="str">
            <v>Escoramento e Preparo de Fundo de Valas</v>
          </cell>
          <cell r="F3613" t="str">
            <v>SINAPI Jun/26</v>
          </cell>
        </row>
        <row r="3614">
          <cell r="A3614">
            <v>101621</v>
          </cell>
          <cell r="B3614" t="str">
            <v>PREPARO DE FUNDO DE VALA COM LARGURA MAIOR OU IGUAL A 1,5 M E MENOR QUE 2,5 M, COM CAMADA DE BRITA, LANÇAMENTO MANUAL. AF_01/2026</v>
          </cell>
          <cell r="C3614" t="str">
            <v>M3</v>
          </cell>
          <cell r="D3614">
            <v>270.43</v>
          </cell>
          <cell r="E3614" t="str">
            <v>Escoramento e Preparo de Fundo de Valas</v>
          </cell>
          <cell r="F3614" t="str">
            <v>SINAPI Jun/26</v>
          </cell>
        </row>
        <row r="3615">
          <cell r="A3615">
            <v>101624</v>
          </cell>
          <cell r="B3615" t="str">
            <v>PREPARO DE FUNDO DE VALA COM LARGURA MAIOR OU IGUAL A 1,5 M E MENOR QUE 2,5 M, COM CAMADA DE BRITA, LANÇAMENTO MECANIZADO. AF_01/2026</v>
          </cell>
          <cell r="C3615" t="str">
            <v>M3</v>
          </cell>
          <cell r="D3615">
            <v>238.74</v>
          </cell>
          <cell r="E3615" t="str">
            <v>Escoramento e Preparo de Fundo de Valas</v>
          </cell>
          <cell r="F3615" t="str">
            <v>SINAPI Jun/26</v>
          </cell>
        </row>
        <row r="3616">
          <cell r="A3616">
            <v>106672</v>
          </cell>
          <cell r="B3616" t="str">
            <v>PREPARO DE FUNDO DE VALA COM LARGURA MENOR QUE 1,5 M (ACERTO DO SOLO NATURAL), EM LOCAL COM NÍVEL ALTO DE INTERFERÊNCIA. AF_01/2026</v>
          </cell>
          <cell r="C3616" t="str">
            <v>M2</v>
          </cell>
          <cell r="D3616">
            <v>14.13</v>
          </cell>
          <cell r="E3616" t="str">
            <v>Escoramento e Preparo de Fundo de Valas</v>
          </cell>
          <cell r="F3616" t="str">
            <v>SINAPI Jun/26</v>
          </cell>
        </row>
        <row r="3617">
          <cell r="A3617">
            <v>101616</v>
          </cell>
          <cell r="B3617" t="str">
            <v>PREPARO DE FUNDO DE VALA COM LARGURA MENOR QUE 1,5 M (ACERTO DO SOLO NATURAL), EM LOCAL COM NÍVEL BAIXO DE INTERFERÊNCIA. AF_01/2026</v>
          </cell>
          <cell r="C3617" t="str">
            <v>M2</v>
          </cell>
          <cell r="D3617">
            <v>10.61</v>
          </cell>
          <cell r="E3617" t="str">
            <v>Escoramento e Preparo de Fundo de Valas</v>
          </cell>
          <cell r="F3617" t="str">
            <v>SINAPI Jun/26</v>
          </cell>
        </row>
        <row r="3618">
          <cell r="A3618">
            <v>101618</v>
          </cell>
          <cell r="B3618" t="str">
            <v>PREPARO DE FUNDO DE VALA COM LARGURA MENOR QUE 1,5 M, COM CAMADA DE AREIA, LANÇAMENTO MANUAL. AF_01/2026</v>
          </cell>
          <cell r="C3618" t="str">
            <v>M3</v>
          </cell>
          <cell r="D3618">
            <v>273.44</v>
          </cell>
          <cell r="E3618" t="str">
            <v>Escoramento e Preparo de Fundo de Valas</v>
          </cell>
          <cell r="F3618" t="str">
            <v>SINAPI Jun/26</v>
          </cell>
        </row>
        <row r="3619">
          <cell r="A3619">
            <v>101622</v>
          </cell>
          <cell r="B3619" t="str">
            <v>PREPARO DE FUNDO DE VALA COM LARGURA MENOR QUE 1,5 M, COM CAMADA DE AREIA, LANÇAMENTO MECANIZADO. AF_01/2026</v>
          </cell>
          <cell r="C3619" t="str">
            <v>M3</v>
          </cell>
          <cell r="D3619">
            <v>279.23</v>
          </cell>
          <cell r="E3619" t="str">
            <v>Escoramento e Preparo de Fundo de Valas</v>
          </cell>
          <cell r="F3619" t="str">
            <v>SINAPI Jun/26</v>
          </cell>
        </row>
        <row r="3620">
          <cell r="A3620">
            <v>101619</v>
          </cell>
          <cell r="B3620" t="str">
            <v>PREPARO DE FUNDO DE VALA COM LARGURA MENOR QUE 1,5 M, COM CAMADA DE BRITA, LANÇAMENTO MANUAL. AF_01/2026</v>
          </cell>
          <cell r="C3620" t="str">
            <v>M3</v>
          </cell>
          <cell r="D3620">
            <v>305.54000000000002</v>
          </cell>
          <cell r="E3620" t="str">
            <v>Escoramento e Preparo de Fundo de Valas</v>
          </cell>
          <cell r="F3620" t="str">
            <v>SINAPI Jun/26</v>
          </cell>
        </row>
        <row r="3621">
          <cell r="A3621">
            <v>101623</v>
          </cell>
          <cell r="B3621" t="str">
            <v>PREPARO DE FUNDO DE VALA COM LARGURA MENOR QUE 1,5 M, COM CAMADA DE BRITA, LANÇAMENTO MECANIZADO. AF_01/2026</v>
          </cell>
          <cell r="C3621" t="str">
            <v>M3</v>
          </cell>
          <cell r="D3621">
            <v>312.13</v>
          </cell>
          <cell r="E3621" t="str">
            <v>Escoramento e Preparo de Fundo de Valas</v>
          </cell>
          <cell r="F3621" t="str">
            <v>SINAPI Jun/26</v>
          </cell>
        </row>
        <row r="3622">
          <cell r="A3622">
            <v>104482</v>
          </cell>
          <cell r="B3622" t="str">
            <v>ESGOTAMENTO DE VALA COM BOMBA SUBMERSÍVEL. AF_12/2022</v>
          </cell>
          <cell r="C3622" t="str">
            <v>H</v>
          </cell>
          <cell r="D3622">
            <v>46.58</v>
          </cell>
          <cell r="E3622" t="str">
            <v>Esgotamento de Vala e Rebaixamento do Lençol Freático</v>
          </cell>
          <cell r="F3622" t="str">
            <v>SINAPI Jun/26</v>
          </cell>
        </row>
        <row r="3623">
          <cell r="A3623">
            <v>104189</v>
          </cell>
          <cell r="B3623" t="str">
            <v>INSTALAÇÃO DE MATERIAL GRANULAR FILTRANTE PARA SISTEMA DE REBAIXAMENTO DE LENÇOL FREÁTICO POR POÇOS PROFUNDOSA, DIÂMETRO DO POÇO DE 400 MM. AF_12/2022</v>
          </cell>
          <cell r="C3623" t="str">
            <v>M3</v>
          </cell>
          <cell r="D3623">
            <v>158.33000000000001</v>
          </cell>
          <cell r="E3623" t="str">
            <v>Esgotamento de Vala e Rebaixamento do Lençol Freático</v>
          </cell>
          <cell r="F3623" t="str">
            <v>SINAPI Jun/26</v>
          </cell>
        </row>
        <row r="3624">
          <cell r="A3624">
            <v>104465</v>
          </cell>
          <cell r="B3624" t="str">
            <v>INSTALAÇÃO DE SISTEMA DE REBAIXAMENTO DE LENÇOL FREÁTICO POR POÇOS PROFUNDOS, DIÂMETRO DO POÇO DE 400 MM (EXCLUI O FORNECIMENTO E FUNCIONAMENTO DE BOMBAS). AF_12/2022</v>
          </cell>
          <cell r="C3624" t="str">
            <v>M</v>
          </cell>
          <cell r="D3624">
            <v>0</v>
          </cell>
          <cell r="E3624" t="str">
            <v>Esgotamento de Vala e Rebaixamento do Lençol Freático</v>
          </cell>
          <cell r="F3624" t="str">
            <v>SINAPI Jun/26</v>
          </cell>
        </row>
        <row r="3625">
          <cell r="A3625">
            <v>104188</v>
          </cell>
          <cell r="B3625" t="str">
            <v>INSTALAÇÃO DE TUBULAÇÃO (GEOMECÂNICA E DE SUCÇÃO) PARA SISTEMA DE REBAIXAMENTO DE LENÇOL FREÁTICO POR POÇOS PROFUNDOS COM BOMBA SUBMERSA, DIÂMETRO DO POÇO DE 400 MM. AF_12/2022</v>
          </cell>
          <cell r="C3625" t="str">
            <v>M</v>
          </cell>
          <cell r="D3625">
            <v>0</v>
          </cell>
          <cell r="E3625" t="str">
            <v>Esgotamento de Vala e Rebaixamento do Lençol Freático</v>
          </cell>
          <cell r="F3625" t="str">
            <v>SINAPI Jun/26</v>
          </cell>
        </row>
        <row r="3626">
          <cell r="A3626">
            <v>104185</v>
          </cell>
          <cell r="B3626" t="str">
            <v>INSTALAÇÃO E DESINSTALAÇÃO DE CONJUNTO DE BOMBAS, À VÁCUO E CENTRÍFUGA, PARA SISTEMA DE REBAIXAMENTO DE LENÇOL FREÁTICO POR PONTEIRAS FILTRANTES (EXCLUI O FORNECIMENTO DE BOMBAS). AF_12/2022</v>
          </cell>
          <cell r="C3626" t="str">
            <v>UN</v>
          </cell>
          <cell r="D3626">
            <v>39.479999999999997</v>
          </cell>
          <cell r="E3626" t="str">
            <v>Esgotamento de Vala e Rebaixamento do Lençol Freático</v>
          </cell>
          <cell r="F3626" t="str">
            <v>SINAPI Jun/26</v>
          </cell>
        </row>
        <row r="3627">
          <cell r="A3627">
            <v>104182</v>
          </cell>
          <cell r="B3627" t="str">
            <v>INSTALAÇÃO E DESINSTALAÇÃO DE MANGOTES PARA SISTEMA DE REBAIXAMENTO DE LENÇOL FREÁTICO POR PONTEIRAS FILTRANTES. AF_12/2022</v>
          </cell>
          <cell r="C3627" t="str">
            <v>M</v>
          </cell>
          <cell r="D3627">
            <v>20.38</v>
          </cell>
          <cell r="E3627" t="str">
            <v>Esgotamento de Vala e Rebaixamento do Lençol Freático</v>
          </cell>
          <cell r="F3627" t="str">
            <v>SINAPI Jun/26</v>
          </cell>
        </row>
        <row r="3628">
          <cell r="A3628">
            <v>104184</v>
          </cell>
          <cell r="B3628" t="str">
            <v>INSTALAÇÃO E DESINSTALAÇÃO DE REGISTRO DE PVC PARA SISTEMA DE REBAIXAMENTO DE LENÇOL FREÁTICO POR PONTEIRAS FILTRANTES. AF_12/2022</v>
          </cell>
          <cell r="C3628" t="str">
            <v>UN</v>
          </cell>
          <cell r="D3628">
            <v>46.5</v>
          </cell>
          <cell r="E3628" t="str">
            <v>Esgotamento de Vala e Rebaixamento do Lençol Freático</v>
          </cell>
          <cell r="F3628" t="str">
            <v>SINAPI Jun/26</v>
          </cell>
        </row>
        <row r="3629">
          <cell r="A3629">
            <v>104190</v>
          </cell>
          <cell r="B3629" t="str">
            <v>INSTALAÇÃO E DESINSTALAÇÃO DE SISTEMA DE BOMBA PARA SISTEMA DE REBAIXAMENTO DE LENÇOL FREÁTICO POR POÇOS PROFUNDOS (EXCLUI O FORNECIMENTO DE BOMBA). AF_12/2022</v>
          </cell>
          <cell r="C3629" t="str">
            <v>UN</v>
          </cell>
          <cell r="D3629">
            <v>1035.2</v>
          </cell>
          <cell r="E3629" t="str">
            <v>Esgotamento de Vala e Rebaixamento do Lençol Freático</v>
          </cell>
          <cell r="F3629" t="str">
            <v>SINAPI Jun/26</v>
          </cell>
        </row>
        <row r="3630">
          <cell r="A3630">
            <v>104463</v>
          </cell>
          <cell r="B3630" t="str">
            <v>INSTALAÇÃO E DESINSTALAÇÃO DE SISTEMA DE REBAIXAMENTO DE LENÇOL FREÁTICO POR PONTEIRAS FILTRANTES PARA OBRAS ESTACIONÁRIAS (EXCLUI O FORNECIMENTO E FUNCIONAMENTO DE BOMBAS). AF_12/2022</v>
          </cell>
          <cell r="C3630" t="str">
            <v>UN</v>
          </cell>
          <cell r="D3630">
            <v>468.79</v>
          </cell>
          <cell r="E3630" t="str">
            <v>Esgotamento de Vala e Rebaixamento do Lençol Freático</v>
          </cell>
          <cell r="F3630" t="str">
            <v>SINAPI Jun/26</v>
          </cell>
        </row>
        <row r="3631">
          <cell r="A3631">
            <v>104464</v>
          </cell>
          <cell r="B3631" t="str">
            <v>INSTALAÇÃO E DESINSTALAÇÃO DE SISTEMA DE REBAIXAMENTO DE LENÇOL FREÁTICO POR PONTEIRAS FILTRANTES PARA OBRAS ITINERANTES (EXCLUI O FORNECIMENTO E FUNCIONAMENTO DE BOMBAS). AF_12/2022</v>
          </cell>
          <cell r="C3631" t="str">
            <v>UN</v>
          </cell>
          <cell r="D3631">
            <v>475.94</v>
          </cell>
          <cell r="E3631" t="str">
            <v>Esgotamento de Vala e Rebaixamento do Lençol Freático</v>
          </cell>
          <cell r="F3631" t="str">
            <v>SINAPI Jun/26</v>
          </cell>
        </row>
        <row r="3632">
          <cell r="A3632">
            <v>104183</v>
          </cell>
          <cell r="B3632" t="str">
            <v>INSTALAÇÃO E DESINSTALAÇÃO DE TUBO COLETOR DE PVC, DIÂMETRO DE 100 MM, PARA SISTEMA DE REBAIXAMENTO DE LENÇOL FREÁTICO POR PONTEIRAS FILTRANTES. AF_12/2022</v>
          </cell>
          <cell r="C3632" t="str">
            <v>M</v>
          </cell>
          <cell r="D3632">
            <v>276.11</v>
          </cell>
          <cell r="E3632" t="str">
            <v>Esgotamento de Vala e Rebaixamento do Lençol Freático</v>
          </cell>
          <cell r="F3632" t="str">
            <v>SINAPI Jun/26</v>
          </cell>
        </row>
        <row r="3633">
          <cell r="A3633">
            <v>104187</v>
          </cell>
          <cell r="B3633" t="str">
            <v>INSTALAÇÃO E RETIRADA DE REVESTIMENTO METÁLICO PARA PERFURAÇÃO DE SOLO PARA SISTEMA DE REBAIXAMENTO DE LENÇOL FREÁTICO POR PORÇOS PROFUNDOS, DIÂMETRO DO POÇO DE 400 MM. AF_12/2022</v>
          </cell>
          <cell r="C3633" t="str">
            <v>M</v>
          </cell>
          <cell r="D3633">
            <v>1401.19</v>
          </cell>
          <cell r="E3633" t="str">
            <v>Esgotamento de Vala e Rebaixamento do Lençol Freático</v>
          </cell>
          <cell r="F3633" t="str">
            <v>SINAPI Jun/26</v>
          </cell>
        </row>
        <row r="3634">
          <cell r="A3634">
            <v>104186</v>
          </cell>
          <cell r="B3634" t="str">
            <v>PERFURAÇÃO DE SOLO PARA SISTEMA DE REBAIXAMENTO DE LENÇOL FREÁTICO POR POÇOS PROFUNDOS, DIÂMETRO DO POÇO DE 400 MM. AF_12/2022</v>
          </cell>
          <cell r="C3634" t="str">
            <v>M</v>
          </cell>
          <cell r="D3634">
            <v>301.43</v>
          </cell>
          <cell r="E3634" t="str">
            <v>Esgotamento de Vala e Rebaixamento do Lençol Freático</v>
          </cell>
          <cell r="F3634" t="str">
            <v>SINAPI Jun/26</v>
          </cell>
        </row>
        <row r="3635">
          <cell r="A3635">
            <v>104180</v>
          </cell>
          <cell r="B3635" t="str">
            <v>PERFURAÇÃO DE SOLO, INSTALAÇÃO E DESINSTALAÇÃO DE PONTEIRAS PARA SISTEMA DE REBAIXAMENTO DE LENÇOL FREÁTICO POR PONTEIRAS FILTRANTES EM OBRAS ESTACIONÁRIAS. AF_12/2022</v>
          </cell>
          <cell r="C3635" t="str">
            <v>M</v>
          </cell>
          <cell r="D3635">
            <v>18.059999999999999</v>
          </cell>
          <cell r="E3635" t="str">
            <v>Esgotamento de Vala e Rebaixamento do Lençol Freático</v>
          </cell>
          <cell r="F3635" t="str">
            <v>SINAPI Jun/26</v>
          </cell>
        </row>
        <row r="3636">
          <cell r="A3636">
            <v>104181</v>
          </cell>
          <cell r="B3636" t="str">
            <v>PERFURAÇÃO DE SOLO, INSTALAÇÃO E DESINSTALAÇÃO DE PONTEIRAS PARA SISTEMA DE REBAIXAMENTO DE LENÇOL FREÁTICO POR PONTEIRAS FILTRANTES EM OBRAS ITINERANTES. AF_12/2022</v>
          </cell>
          <cell r="C3636" t="str">
            <v>M</v>
          </cell>
          <cell r="D3636">
            <v>19.489999999999998</v>
          </cell>
          <cell r="E3636" t="str">
            <v>Esgotamento de Vala e Rebaixamento do Lençol Freático</v>
          </cell>
          <cell r="F3636" t="str">
            <v>SINAPI Jun/26</v>
          </cell>
        </row>
        <row r="3637">
          <cell r="A3637">
            <v>100674</v>
          </cell>
          <cell r="B3637" t="str">
            <v>CAIXILHO FIXO DE ALUMÍNIO PARA VIDRO (VIDRO INCLUSO), BATENTE/ REQUADRO DE 4 A 14 CM, SEM GUARNIÇÃO/ ALIZAR, FIXAÇÃO COM PARAFUSOS, VEDAÇÃO COM SILICONE, EXCLUSIVE CONTRAMARCO - FORNECIMENTO E INSTALAÇÃO. AF_11/2024</v>
          </cell>
          <cell r="C3637" t="str">
            <v>M2</v>
          </cell>
          <cell r="D3637">
            <v>798.39</v>
          </cell>
          <cell r="E3637" t="str">
            <v>Esquadrias - Janelas</v>
          </cell>
          <cell r="F3637" t="str">
            <v>SINAPI Jun/26</v>
          </cell>
        </row>
        <row r="3638">
          <cell r="A3638">
            <v>100664</v>
          </cell>
          <cell r="B3638" t="str">
            <v>CAIXILHO FIXO DE PVC BRANCO PARA VIDRO (VIDRO INCLUSO), BATENTE/ REQUADRO DE 4 A 14 CM, SEM GUARNIÇÃO/ ALIZAR, COM FERRAGENS, FIXAÇÃO COM PARAFUSOS, VEDAÇÃO COM SILICONE, EXCLUSIVE CONTRAMARCO - FORNECIMENTO E INSTALAÇÃO. AF_11/2024</v>
          </cell>
          <cell r="C3638" t="str">
            <v>M2</v>
          </cell>
          <cell r="D3638">
            <v>0</v>
          </cell>
          <cell r="E3638" t="str">
            <v>Esquadrias - Janelas</v>
          </cell>
          <cell r="F3638" t="str">
            <v>SINAPI Jun/26</v>
          </cell>
        </row>
        <row r="3639">
          <cell r="A3639">
            <v>94589</v>
          </cell>
          <cell r="B3639" t="str">
            <v>CONTRAMARCO DE ALUMÍNIO, FIXAÇÃO COM ARGAMASSA - FORNECIMENTO E INSTALAÇÃO. AF_11/2024</v>
          </cell>
          <cell r="C3639" t="str">
            <v>M</v>
          </cell>
          <cell r="D3639">
            <v>25.08</v>
          </cell>
          <cell r="E3639" t="str">
            <v>Esquadrias - Janelas</v>
          </cell>
          <cell r="F3639" t="str">
            <v>SINAPI Jun/26</v>
          </cell>
        </row>
        <row r="3640">
          <cell r="A3640">
            <v>94590</v>
          </cell>
          <cell r="B3640" t="str">
            <v>CONTRAMARCO DE ALUMÍNIO, FIXAÇÃO COM PARAFUSO - FORNECIMENTO E INSTALAÇÃO. AF_11/2024</v>
          </cell>
          <cell r="C3640" t="str">
            <v>M</v>
          </cell>
          <cell r="D3640">
            <v>32.92</v>
          </cell>
          <cell r="E3640" t="str">
            <v>Esquadrias - Janelas</v>
          </cell>
          <cell r="F3640" t="str">
            <v>SINAPI Jun/26</v>
          </cell>
        </row>
        <row r="3641">
          <cell r="A3641">
            <v>94587</v>
          </cell>
          <cell r="B3641" t="str">
            <v>CONTRAMARCO DE AÇO, FIXAÇÃO COM ARGAMASSA - FORNECIMENTO E INSTALAÇÃO. AF_11/2024</v>
          </cell>
          <cell r="C3641" t="str">
            <v>M</v>
          </cell>
          <cell r="D3641">
            <v>74.849999999999994</v>
          </cell>
          <cell r="E3641" t="str">
            <v>Esquadrias - Janelas</v>
          </cell>
          <cell r="F3641" t="str">
            <v>SINAPI Jun/26</v>
          </cell>
        </row>
        <row r="3642">
          <cell r="A3642">
            <v>94588</v>
          </cell>
          <cell r="B3642" t="str">
            <v>CONTRAMARCO DE AÇO, FIXAÇÃO COM PARAFUSO - FORNECIMENTO E INSTALAÇÃO. AF_11/2024</v>
          </cell>
          <cell r="C3642" t="str">
            <v>M</v>
          </cell>
          <cell r="D3642">
            <v>88.55</v>
          </cell>
          <cell r="E3642" t="str">
            <v>Esquadrias - Janelas</v>
          </cell>
          <cell r="F3642" t="str">
            <v>SINAPI Jun/26</v>
          </cell>
        </row>
        <row r="3643">
          <cell r="A3643">
            <v>105812</v>
          </cell>
          <cell r="B3643" t="str">
            <v>GUARNIÇÃO DE ALUMÍNIO. AF_11/2024</v>
          </cell>
          <cell r="C3643" t="str">
            <v>M</v>
          </cell>
          <cell r="D3643">
            <v>32.75</v>
          </cell>
          <cell r="E3643" t="str">
            <v>Esquadrias - Janelas</v>
          </cell>
          <cell r="F3643" t="str">
            <v>SINAPI Jun/26</v>
          </cell>
        </row>
        <row r="3644">
          <cell r="A3644">
            <v>94571</v>
          </cell>
          <cell r="B3644" t="str">
            <v>JANELA DE ALUMÍNIO DE CORRER COM 2 FOLHAS PARA VIDROS (VIDROS INCLUSOS) E PERSIANA INTEGRADA, BATENTE/ REQUADRO 6 A 14 CM, ACABAMENTO COM ACETATO OU BRILHANTE, FIXAÇÃO COM PARAFUSO, SEM GUARNIÇÃO/ ALIZAR, DIMENSÕES 120X120 CM, VEDAÇÃO COM SILICONE, EXCLUSIVE CONTRAMARCO - FORNECIMENTO E INSTALAÇÃO. AF_11/2024</v>
          </cell>
          <cell r="C3644" t="str">
            <v>M2</v>
          </cell>
          <cell r="D3644">
            <v>0</v>
          </cell>
          <cell r="E3644" t="str">
            <v>Esquadrias - Janelas</v>
          </cell>
          <cell r="F3644" t="str">
            <v>SINAPI Jun/26</v>
          </cell>
        </row>
        <row r="3645">
          <cell r="A3645">
            <v>94570</v>
          </cell>
          <cell r="B3645" t="str">
            <v>JANELA DE ALUMÍNIO DE CORRER COM 2 FOLHAS PARA VIDROS (VIDROS INCLUSOS), BATENTE/ REQUADRO 6 A 14 CM, ACABAMENTO COM ACETATO OU BRILHANTE, FIXAÇÃO COM PARAFUSO, SEM GUARNIÇÃO/ ALIZAR, DIMENSÕES 100X120 CM, VEDAÇÃO COM SILICONE, EXCLUSIVE CONTRAMARCO - FORNECIMENTO E INSTALAÇÃO. AF_11/2024</v>
          </cell>
          <cell r="C3645" t="str">
            <v>M2</v>
          </cell>
          <cell r="D3645">
            <v>366.61</v>
          </cell>
          <cell r="E3645" t="str">
            <v>Esquadrias - Janelas</v>
          </cell>
          <cell r="F3645" t="str">
            <v>SINAPI Jun/26</v>
          </cell>
        </row>
        <row r="3646">
          <cell r="A3646">
            <v>105811</v>
          </cell>
          <cell r="B3646" t="str">
            <v>JANELA DE ALUMÍNIO DE CORRER COM 2 FOLHAS PARA VIDROS (VIDROS INCLUSOS), COM BANDEIRA, BATENTE/ REQUADRO 6 A 14 CM, ACABAMENTO COM ACETATO OU BRILHANTE, FIXAÇÃO COM PARAFUSO, SEM GUARNIÇÃO/ ALIZAR, DIMENSÕES 100X120 CM, VEDAÇÃO COM SILICONE, EXCLUSIVE CONTRAMARCO - FORNECIMENTO E INSTALAÇÃO. AF_11/2024</v>
          </cell>
          <cell r="C3646" t="str">
            <v>M2</v>
          </cell>
          <cell r="D3646">
            <v>0</v>
          </cell>
          <cell r="E3646" t="str">
            <v>Esquadrias - Janelas</v>
          </cell>
          <cell r="F3646" t="str">
            <v>SINAPI Jun/26</v>
          </cell>
        </row>
        <row r="3647">
          <cell r="A3647">
            <v>94572</v>
          </cell>
          <cell r="B3647" t="str">
            <v>JANELA DE ALUMÍNIO DE CORRER COM 3 FOLHAS (2 VENEZIANAS E 1 FOLHA PARA VIDRO,VIDRO INCLUSO), BATENTE/ REQUADRO 6 A 14 CM, SEM ACABAMENTO, FIXAÇÃO COM PARAFUSO, SEM GUARNIÇÃO/ ALIZAR, DIMENSÕES 100X120 CM, VEDAÇÃO COM SILICONE, EXCLUSIVE CONTRAMARCO - FORNECIMENTO E INSTALAÇÃO. AF_11/2024</v>
          </cell>
          <cell r="C3647" t="str">
            <v>M2</v>
          </cell>
          <cell r="D3647">
            <v>525.12</v>
          </cell>
          <cell r="E3647" t="str">
            <v>Esquadrias - Janelas</v>
          </cell>
          <cell r="F3647" t="str">
            <v>SINAPI Jun/26</v>
          </cell>
        </row>
        <row r="3648">
          <cell r="A3648">
            <v>94573</v>
          </cell>
          <cell r="B3648" t="str">
            <v>JANELA DE ALUMÍNIO DE CORRER COM 4 FOLHAS PARA VIDROS (VIDROS INCLUSOS), COM BANDEIRA, BATENTE/ REQUADRO 6 A 14 CM, ACABAMENTO COM ACETATO OU BRILHANTE, FIXAÇÃO COM PARAFUSO, SEM GUARNIÇÃO/ ALIZAR, DIMENSÕES 150X120 CM, VEDAÇÃO COM SILICONE, EXCLUSIVE CONTRAMARCO - FORNECIMENTO E INSTALAÇÃO. AF_11/2024</v>
          </cell>
          <cell r="C3648" t="str">
            <v>M2</v>
          </cell>
          <cell r="D3648">
            <v>408.18</v>
          </cell>
          <cell r="E3648" t="str">
            <v>Esquadrias - Janelas</v>
          </cell>
          <cell r="F3648" t="str">
            <v>SINAPI Jun/26</v>
          </cell>
        </row>
        <row r="3649">
          <cell r="A3649">
            <v>105809</v>
          </cell>
          <cell r="B3649" t="str">
            <v>JANELA DE ALUMÍNIO DE CORRER COM 4 FOLHAS PARA VIDROS (VIDROS INCLUSOS), SEM BANDEIRA, BATENTE/ REQUADRO 6 A 14 CM, ACABAMENTO COM ACETATO OU BRILHANTE, FIXAÇÃO COM PARAFUSO, SEM GUARNIÇÃO/ ALIZAR, DIMENSÕES 150X120 CM, VEDAÇÃO COM SILICONE, EXCLUSIVE CONTRAMARCO - FORNECIMENTO E INSTALAÇÃO. AF_11/2024</v>
          </cell>
          <cell r="C3649" t="str">
            <v>M2</v>
          </cell>
          <cell r="D3649">
            <v>0</v>
          </cell>
          <cell r="E3649" t="str">
            <v>Esquadrias - Janelas</v>
          </cell>
          <cell r="F3649" t="str">
            <v>SINAPI Jun/26</v>
          </cell>
        </row>
        <row r="3650">
          <cell r="A3650">
            <v>94569</v>
          </cell>
          <cell r="B3650" t="str">
            <v>JANELA DE ALUMÍNIO TIPO MAXIM-AR, BATENTE/ REQUADRO 3 A 14 CM, VIDRO INCLUSO, FIXAÇÃO COM PARAFUSO, SEM GUARNIÇÃO/ ALIZAR, DIMENSÕES 60X80 (A X L) CM, SEM ACABAMENTO, VEDAÇÃO COM SILICONE, EXCLUSIVE CONTRAMARCO - FORNECIMENTO E INSTALAÇÃO. AF_11/2024</v>
          </cell>
          <cell r="C3650" t="str">
            <v>M2</v>
          </cell>
          <cell r="D3650">
            <v>698.01</v>
          </cell>
          <cell r="E3650" t="str">
            <v>Esquadrias - Janelas</v>
          </cell>
          <cell r="F3650" t="str">
            <v>SINAPI Jun/26</v>
          </cell>
        </row>
        <row r="3651">
          <cell r="A3651">
            <v>105810</v>
          </cell>
          <cell r="B3651" t="str">
            <v>JANELA DE ALUMÍNIO TIPO MAXIM-AR, VIDRO INCLUSO, COM BANDEIRA, FIXAÇÃO COM PARAFUSO, SEM GUARNIÇÃO/ ALIZAR, DIMENSÕES 100X80 (A X L) CM, SEM ACABAMENTO, VEDAÇÃO COM SILICONE, EXCLUSIVE CONTRAMARCO - FORNECIMENTO E INSTALAÇÃO. AF_11/2024</v>
          </cell>
          <cell r="C3651" t="str">
            <v>M2</v>
          </cell>
          <cell r="D3651">
            <v>0</v>
          </cell>
          <cell r="E3651" t="str">
            <v>Esquadrias - Janelas</v>
          </cell>
          <cell r="F3651" t="str">
            <v>SINAPI Jun/26</v>
          </cell>
        </row>
        <row r="3652">
          <cell r="A3652">
            <v>94561</v>
          </cell>
          <cell r="B3652" t="str">
            <v>JANELA DE AÇO DE CORRER COM 3 FOLHAS (2 VENEZIANAS E 1 PARA VIDRO - VIDRO INCLUSO), BATENTE/ REQUADRO INCLUSO (6 A 14 CM), FIXAÇÃO COM ARGAMASSA, COM PINTURA ANTICORROSIVA E PINTURA DE ACABAMENTO, COM FERRAGENS, FIXAÇÃO COM ARGAMASSA, EXCLUSIVE CONTRAMARCO - FORNECIMENTO E INSTALAÇÃO. AF_11/2024</v>
          </cell>
          <cell r="C3652" t="str">
            <v>M2</v>
          </cell>
          <cell r="D3652">
            <v>0</v>
          </cell>
          <cell r="E3652" t="str">
            <v>Esquadrias - Janelas</v>
          </cell>
          <cell r="F3652" t="str">
            <v>SINAPI Jun/26</v>
          </cell>
        </row>
        <row r="3653">
          <cell r="A3653">
            <v>94562</v>
          </cell>
          <cell r="B3653" t="str">
            <v>JANELA DE AÇO DE CORRER COM 4 FOLHAS PARA VIDRO (VIDROS NÃO INCLUSOS), BATENTE/ REQUADRO INCLUSO (6 A 14 CM), FIXAÇÃO COM ARGAMASSA, COM PINTURA ANTICORROSIVA, COM FERRAGENS, FIXAÇÃO COM ARGAMASSA, EXCLUSIVE CONTRAMARCO - FORNECIMENTO E INSTALAÇÃO. AF_11/2024</v>
          </cell>
          <cell r="C3653" t="str">
            <v>M2</v>
          </cell>
          <cell r="D3653">
            <v>550.80999999999995</v>
          </cell>
          <cell r="E3653" t="str">
            <v>Esquadrias - Janelas</v>
          </cell>
          <cell r="F3653" t="str">
            <v>SINAPI Jun/26</v>
          </cell>
        </row>
        <row r="3654">
          <cell r="A3654">
            <v>105813</v>
          </cell>
          <cell r="B3654" t="str">
            <v>JANELA DE AÇO GALVANIZADO TIPO MAXIMO-AR, PINT. ANTICORROSIVA, COM BATENTE/REQUADRO DE 6 A 14 CM, SEM VIDRO, COM GRADE, 1 FL, 60 X 80 CM (A X L), FIXAÇÃO COM ARGAMASSA, EXCLUSIVE CONTRAMARCO - FORNECIMENTO E INSTALAÇÃO. AF_11/2024</v>
          </cell>
          <cell r="C3654" t="str">
            <v>M2</v>
          </cell>
          <cell r="D3654">
            <v>982.38</v>
          </cell>
          <cell r="E3654" t="str">
            <v>Esquadrias - Janelas</v>
          </cell>
          <cell r="F3654" t="str">
            <v>SINAPI Jun/26</v>
          </cell>
        </row>
        <row r="3655">
          <cell r="A3655">
            <v>94559</v>
          </cell>
          <cell r="B3655" t="str">
            <v>JANELA DE AÇO TIPO BASCULANTE, PARA VIDROS (VIDROS NÃO INCLUSOS), BATENTE/ REQUADRO INCLUSO (6,5 A 14 CM), DIMENSÕES 60X60 CM, COM COM PINTURA ANTICORROSIVA, SEM ACABAMENTO, COM FERRAGENS, FIXAÇÃO COM ARGAMASSA, EXCLUSIVE CONTRAMARCO - FORNECIMENTO E INSTALAÇÃO. AF_11/2024</v>
          </cell>
          <cell r="C3655" t="str">
            <v>M2</v>
          </cell>
          <cell r="D3655">
            <v>713.98</v>
          </cell>
          <cell r="E3655" t="str">
            <v>Esquadrias - Janelas</v>
          </cell>
          <cell r="F3655" t="str">
            <v>SINAPI Jun/26</v>
          </cell>
        </row>
        <row r="3656">
          <cell r="A3656">
            <v>100668</v>
          </cell>
          <cell r="B3656" t="str">
            <v>JANELA DE MADEIRA CEDRINHO/ ANGELIM COMERCIAL/ CURUPIXA/ CUMARU OU EQUIVALENTE DA REGIÃO, TIPO MAXIMA AR, PARA VIDRO (VIDRO NÃO INCLUSO), CAIXA DO BATENTE/ MARCO DE 10 CM, COM GUARNIÇÕES/ ALIZAR E FERRAGENS, SEM ACABAMENTO, FIXAÇÃO COM PARAFUSOS E ESPUMA EXPANSIVA, EXCLUSIVE CONTRAMARCO - FORNECIMENTO E INSTALAÇÃO. AF_11/2024</v>
          </cell>
          <cell r="C3656" t="str">
            <v>M2</v>
          </cell>
          <cell r="D3656">
            <v>1369.9</v>
          </cell>
          <cell r="E3656" t="str">
            <v>Esquadrias - Janelas</v>
          </cell>
          <cell r="F3656" t="str">
            <v>SINAPI Jun/26</v>
          </cell>
        </row>
        <row r="3657">
          <cell r="A3657">
            <v>100670</v>
          </cell>
          <cell r="B3657" t="str">
            <v>JANELA DE MADEIRA CEDRINHO/ ANGELIM COMERCIAL/ CURUPIXA/ CUMARU OU EQUIVALENTE, CAIXA DO BATENTE/ MARCO 10 CM, COM 6 FOLHAS (2 VENEZIANAS FIXAS, 2 VENEZIANAS DE CORRER E 2 FOLHAS DE CORRER PARA VIDRO, VIDROS NÃO INCLUSOS), COM GUARNIÇÃO/ ALIZAR, COM FERRAGENS, FIXAÇÃO COM PARAFUSOS E ESPUMA EXPANSIVA, EXCLUSIVE CONTRAMARCO - FORNECIMENTO E INSTALAÇÃO. AF_11/2024</v>
          </cell>
          <cell r="C3657" t="str">
            <v>M2</v>
          </cell>
          <cell r="D3657">
            <v>1006.6</v>
          </cell>
          <cell r="E3657" t="str">
            <v>Esquadrias - Janelas</v>
          </cell>
          <cell r="F3657" t="str">
            <v>SINAPI Jun/26</v>
          </cell>
        </row>
        <row r="3658">
          <cell r="A3658">
            <v>100665</v>
          </cell>
          <cell r="B3658" t="str">
            <v>JANELA DE MADEIRA CEDRINHO/ ANGELIM COMERCIAL/ CURUPIXA/ CUMARU 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C3658" t="str">
            <v>M2</v>
          </cell>
          <cell r="D3658">
            <v>849.6</v>
          </cell>
          <cell r="E3658" t="str">
            <v>Esquadrias - Janelas</v>
          </cell>
          <cell r="F3658" t="str">
            <v>SINAPI Jun/26</v>
          </cell>
        </row>
        <row r="3659">
          <cell r="A3659">
            <v>100924</v>
          </cell>
          <cell r="B3659" t="str">
            <v>JANELA DE MADEIRA CEDRINHO/ ANGELIM COMERCIAL/ CURUPIXA/ CUMARU OU EQUIVALENTE, VENEZIANAS PANTOGRÁFICAS DE CORRER E 2 FOLHAS PARA VIDROS DE CORRER (VIDROS NÃO INCLUSOS), GUARNIÇÕES/ MARCO INCLUSOS, FERRAGENS INCLUSAS, FIXAÇÃO COM PARAFUSOS E ESPUMA EXPANSIVA, EXCLUSIVE CONTRAMARCO - FORNECIMENTO E INSTALAÇÃO. AF_11/2024</v>
          </cell>
          <cell r="C3659" t="str">
            <v>M2</v>
          </cell>
          <cell r="D3659">
            <v>0</v>
          </cell>
          <cell r="E3659" t="str">
            <v>Esquadrias - Janelas</v>
          </cell>
          <cell r="F3659" t="str">
            <v>SINAPI Jun/26</v>
          </cell>
        </row>
        <row r="3660">
          <cell r="A3660">
            <v>100671</v>
          </cell>
          <cell r="B3660" t="str">
            <v>JANELA DE MADEIRA IMBUIA/CEDRO ARANA/CEDRO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v>
          </cell>
          <cell r="C3660" t="str">
            <v>M2</v>
          </cell>
          <cell r="D3660">
            <v>1234.01</v>
          </cell>
          <cell r="E3660" t="str">
            <v>Esquadrias - Janelas</v>
          </cell>
          <cell r="F3660" t="str">
            <v>SINAPI Jun/26</v>
          </cell>
        </row>
        <row r="3661">
          <cell r="A3661">
            <v>100667</v>
          </cell>
          <cell r="B3661" t="str">
            <v>JANELA DE MADEIRA IMBUIA/CEDRO ARANA/CEDRO ROSAOU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C3661" t="str">
            <v>M2</v>
          </cell>
          <cell r="D3661">
            <v>1073.47</v>
          </cell>
          <cell r="E3661" t="str">
            <v>Esquadrias - Janelas</v>
          </cell>
          <cell r="F3661" t="str">
            <v>SINAPI Jun/26</v>
          </cell>
        </row>
        <row r="3662">
          <cell r="A3662">
            <v>100669</v>
          </cell>
          <cell r="B3662" t="str">
            <v>JANELA DE MADEIRA PINUS/ EUCALIPTO/ TAUARI/ VIROLA OU EQUIVALENTE DA REGIÃO, TIPO BASCULANTE, 2 FOLHAS PARA (VIDROS NÃO INCLUSOS), CAIXA DO BATENTE/ MARCO DE 10 CM, SEM GUARNIÇÕES/ ALIZAR, COM FERRAGENS, FIXAÇÃO COM PARAFUSOS E ESPUMA EXPANSIVA, EXCLUSIVE CONTRAMARCO - FORNECIMENTO E INSTALAÇÃO. AF_11/2024</v>
          </cell>
          <cell r="C3662" t="str">
            <v>M2</v>
          </cell>
          <cell r="D3662">
            <v>1029.27</v>
          </cell>
          <cell r="E3662" t="str">
            <v>Esquadrias - Janelas</v>
          </cell>
          <cell r="F3662" t="str">
            <v>SINAPI Jun/26</v>
          </cell>
        </row>
        <row r="3663">
          <cell r="A3663">
            <v>100672</v>
          </cell>
          <cell r="B3663" t="str">
            <v>JANELA DE MADEIRA PINUS/ EUCALIPTO/ TAUARI/ VIROLA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v>
          </cell>
          <cell r="C3663" t="str">
            <v>M2</v>
          </cell>
          <cell r="D3663">
            <v>818.82</v>
          </cell>
          <cell r="E3663" t="str">
            <v>Esquadrias - Janelas</v>
          </cell>
          <cell r="F3663" t="str">
            <v>SINAPI Jun/26</v>
          </cell>
        </row>
        <row r="3664">
          <cell r="A3664">
            <v>100666</v>
          </cell>
          <cell r="B3664" t="str">
            <v>JANELA DE MADEIRA PINUS/EUCALIPTO/ TAUARI/ VIROLA 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C3664" t="str">
            <v>M2</v>
          </cell>
          <cell r="D3664">
            <v>691.25</v>
          </cell>
          <cell r="E3664" t="str">
            <v>Esquadrias - Janelas</v>
          </cell>
          <cell r="F3664" t="str">
            <v>SINAPI Jun/26</v>
          </cell>
        </row>
        <row r="3665">
          <cell r="A3665">
            <v>100663</v>
          </cell>
          <cell r="B3665" t="str">
            <v>JANELA DE PVC BRANCO DE CORRER COM 2 FOLHAS PARA VIDRO (VIDROS INCLUSOS) E PERSIANA INTEGRADA, BATENTE/ REQUADRO DE 4 A 14 CM, DIMENSÕES 120X120 CM, COM GUARNIÇÃO/ ALIZAR, COM FERRAGENS, FIXAÇÃO COM PARAFUSOS, VEDAÇÃO COM SILICONE, EXCLUSIVE CONTRAMARCO - FORNECIMENTO E INSTALAÇÃO. AF_11/2024</v>
          </cell>
          <cell r="C3665" t="str">
            <v>M2</v>
          </cell>
          <cell r="D3665">
            <v>0</v>
          </cell>
          <cell r="E3665" t="str">
            <v>Esquadrias - Janelas</v>
          </cell>
          <cell r="F3665" t="str">
            <v>SINAPI Jun/26</v>
          </cell>
        </row>
        <row r="3666">
          <cell r="A3666">
            <v>100662</v>
          </cell>
          <cell r="B3666" t="str">
            <v>JANELA DE PVC BRANCO DE CORRER COM 3 FOLHAS (2 VENEZIANAS E 1 PARA VIDRO, VIDRO INCLUSO), BATENTE/ REQUADRO DE 4 A 14 CM, DIMENSÕES 100X200 CM, COM GUARNIÇÃO/ ALIZAR, COM FERRAGENS, FIXAÇÃO COM PARAFUSOS, VEDAÇÃO COM SILICONE, EXCLUSIVE CONTRAMARCO - FORNECIMENTO E INSTALAÇÃO. AF_11/2024</v>
          </cell>
          <cell r="C3666" t="str">
            <v>M2</v>
          </cell>
          <cell r="D3666">
            <v>0</v>
          </cell>
          <cell r="E3666" t="str">
            <v>Esquadrias - Janelas</v>
          </cell>
          <cell r="F3666" t="str">
            <v>SINAPI Jun/26</v>
          </cell>
        </row>
        <row r="3667">
          <cell r="A3667">
            <v>100661</v>
          </cell>
          <cell r="B3667" t="str">
            <v>JANELA DE PVC BRANCO TIPO MAXIM-AR (VIDRO INCLUSO), BATENTE/ REQUADRO DE 4 A 14 CM, DIMENSÕES 60X60 CM, COM GUARNIÇÃO/ ALIZAR, COM FERRAGENS, FIXAÇÃO COM PARAFUSOS, VEDAÇÃO COM SILICONE, EXCLUSIVE CONTRAMARCO - FORNECIMENTO E INSTALAÇÃO. AF_11/2024</v>
          </cell>
          <cell r="C3667" t="str">
            <v>M2</v>
          </cell>
          <cell r="D3667">
            <v>0</v>
          </cell>
          <cell r="E3667" t="str">
            <v>Esquadrias - Janelas</v>
          </cell>
          <cell r="F3667" t="str">
            <v>SINAPI Jun/26</v>
          </cell>
        </row>
        <row r="3668">
          <cell r="A3668">
            <v>105925</v>
          </cell>
          <cell r="B3668" t="str">
            <v>ALIZAR DE 5X1,5CM PARA PORTA FIXADO COM PREGOS - SOMENTE INSTALAÇÃO. AF_10/2025</v>
          </cell>
          <cell r="C3668" t="str">
            <v>M</v>
          </cell>
          <cell r="D3668">
            <v>3.3</v>
          </cell>
          <cell r="E3668" t="str">
            <v>Esquadrias - Portas</v>
          </cell>
          <cell r="F3668" t="str">
            <v>SINAPI Jun/26</v>
          </cell>
        </row>
        <row r="3669">
          <cell r="A3669">
            <v>100659</v>
          </cell>
          <cell r="B3669" t="str">
            <v>ALIZAR DE 5X1,5CM PARA PORTA FIXADO COM PREGOS, PADRÃO MÉDIO - FORNECIMENTO E INSTALAÇÃO. AF_10/2025</v>
          </cell>
          <cell r="C3669" t="str">
            <v>M</v>
          </cell>
          <cell r="D3669">
            <v>14.04</v>
          </cell>
          <cell r="E3669" t="str">
            <v>Esquadrias - Portas</v>
          </cell>
          <cell r="F3669" t="str">
            <v>SINAPI Jun/26</v>
          </cell>
        </row>
        <row r="3670">
          <cell r="A3670">
            <v>100660</v>
          </cell>
          <cell r="B3670" t="str">
            <v>ALIZAR DE 5X1,5CM PARA PORTA FIXADO COM PREGOS, PADRÃO POPULAR - FORNECIMENTO E INSTALAÇÃO. AF_10/2025</v>
          </cell>
          <cell r="C3670" t="str">
            <v>M</v>
          </cell>
          <cell r="D3670">
            <v>9.6999999999999993</v>
          </cell>
          <cell r="E3670" t="str">
            <v>Esquadrias - Portas</v>
          </cell>
          <cell r="F3670" t="str">
            <v>SINAPI Jun/26</v>
          </cell>
        </row>
        <row r="3671">
          <cell r="A3671">
            <v>100711</v>
          </cell>
          <cell r="B3671" t="str">
            <v>BATENTE DE AÇO GALVANIZADO, COM PERFIL PRÉ-FABRICADO, FIXADO COM ARGAMASSA, COM SOLDA, GRAPAS E FUROS PARA FERRAGENS INCLUSOS. AF_10/2025</v>
          </cell>
          <cell r="C3671" t="str">
            <v>M</v>
          </cell>
          <cell r="D3671">
            <v>0</v>
          </cell>
          <cell r="E3671" t="str">
            <v>Esquadrias - Portas</v>
          </cell>
          <cell r="F3671" t="str">
            <v>SINAPI Jun/26</v>
          </cell>
        </row>
        <row r="3672">
          <cell r="A3672">
            <v>100676</v>
          </cell>
          <cell r="B3672" t="str">
            <v>BATENTE PARA PORTA COM BANDEIRA, FIXAÇÃO COM PARAFUSO E BUCHA. AF_10/2025</v>
          </cell>
          <cell r="C3672" t="str">
            <v>UN</v>
          </cell>
          <cell r="D3672">
            <v>276.69</v>
          </cell>
          <cell r="E3672" t="str">
            <v>Esquadrias - Portas</v>
          </cell>
          <cell r="F3672" t="str">
            <v>SINAPI Jun/26</v>
          </cell>
        </row>
        <row r="3673">
          <cell r="A3673">
            <v>90806</v>
          </cell>
          <cell r="B3673" t="str">
            <v>BATENTE PARA PORTA DE MADEIRA, FIXAÇÃO COM ARGAMASSA, PADRÃO MÉDIO - FORNECIMENTO E INSTALAÇÃO. AF_10/2025</v>
          </cell>
          <cell r="C3673" t="str">
            <v>UN</v>
          </cell>
          <cell r="D3673">
            <v>569.65</v>
          </cell>
          <cell r="E3673" t="str">
            <v>Esquadrias - Portas</v>
          </cell>
          <cell r="F3673" t="str">
            <v>SINAPI Jun/26</v>
          </cell>
        </row>
        <row r="3674">
          <cell r="A3674">
            <v>91292</v>
          </cell>
          <cell r="B3674" t="str">
            <v>BATENTE PARA PORTA DE MADEIRA, FIXAÇÃO COM ARGAMASSA, PADRÃO POPULAR FORNECIMENTO E INSTALAÇÃO. AF_10/2025</v>
          </cell>
          <cell r="C3674" t="str">
            <v>UN</v>
          </cell>
          <cell r="D3674">
            <v>472.92</v>
          </cell>
          <cell r="E3674" t="str">
            <v>Esquadrias - Portas</v>
          </cell>
          <cell r="F3674" t="str">
            <v>SINAPI Jun/26</v>
          </cell>
        </row>
        <row r="3675">
          <cell r="A3675">
            <v>90801</v>
          </cell>
          <cell r="B3675" t="str">
            <v>BATENTE PARA PORTA DE MADEIRA, PADRÃO MÉDIO - FORNECIMENTO E MONTAGEM. AF_10/2025</v>
          </cell>
          <cell r="C3675" t="str">
            <v>UN</v>
          </cell>
          <cell r="D3675">
            <v>434.52</v>
          </cell>
          <cell r="E3675" t="str">
            <v>Esquadrias - Portas</v>
          </cell>
          <cell r="F3675" t="str">
            <v>SINAPI Jun/26</v>
          </cell>
        </row>
        <row r="3676">
          <cell r="A3676">
            <v>91287</v>
          </cell>
          <cell r="B3676" t="str">
            <v>BATENTE PARA PORTA DE MADEIRA, PADRÃO POPULAR - FORNECIMENTO E MONTAGEM. AF_10/2025</v>
          </cell>
          <cell r="C3676" t="str">
            <v>UN</v>
          </cell>
          <cell r="D3676">
            <v>337.79</v>
          </cell>
          <cell r="E3676" t="str">
            <v>Esquadrias - Portas</v>
          </cell>
          <cell r="F3676" t="str">
            <v>SINAPI Jun/26</v>
          </cell>
        </row>
        <row r="3677">
          <cell r="A3677">
            <v>100706</v>
          </cell>
          <cell r="B3677" t="str">
            <v>CREMONA EM LATÃO CROMADO OU POLIDO, COMPLETA. AF_10/2025</v>
          </cell>
          <cell r="C3677" t="str">
            <v>UN</v>
          </cell>
          <cell r="D3677">
            <v>105.4</v>
          </cell>
          <cell r="E3677" t="str">
            <v>Esquadrias - Portas</v>
          </cell>
          <cell r="F3677" t="str">
            <v>SINAPI Jun/26</v>
          </cell>
        </row>
        <row r="3678">
          <cell r="A3678">
            <v>100709</v>
          </cell>
          <cell r="B3678" t="str">
            <v>DOBRADIÇA EM AÇO/FERRO, 3" X 2 1/2", E=1,9 A 2MM, SEN ANEL, CROMADO OU ZINCADO, TAMPA BOLA, COM PARAFUSOS. AF_10/2025</v>
          </cell>
          <cell r="C3678" t="str">
            <v>UN</v>
          </cell>
          <cell r="D3678">
            <v>77.56</v>
          </cell>
          <cell r="E3678" t="str">
            <v>Esquadrias - Portas</v>
          </cell>
          <cell r="F3678" t="str">
            <v>SINAPI Jun/26</v>
          </cell>
        </row>
        <row r="3679">
          <cell r="A3679">
            <v>100710</v>
          </cell>
          <cell r="B3679" t="str">
            <v>DOBRADIÇA TIPO VAI E VEM EM LATÃO POLIDO 3". AF_10/2025</v>
          </cell>
          <cell r="C3679" t="str">
            <v>UN</v>
          </cell>
          <cell r="D3679">
            <v>170.1</v>
          </cell>
          <cell r="E3679" t="str">
            <v>Esquadrias - Portas</v>
          </cell>
          <cell r="F3679" t="str">
            <v>SINAPI Jun/26</v>
          </cell>
        </row>
        <row r="3680">
          <cell r="A3680">
            <v>90830</v>
          </cell>
          <cell r="B3680" t="str">
            <v>FECHADURA DE EMBUTIR COM CILINDRO, EXTERNA, COMPLETA, ACABAMENTO PADRÃO MÉDIO, INCLUSO EXECUÇÃO DE FURO - FORNECIMENTO E INSTALAÇÃO. AF_10/2025</v>
          </cell>
          <cell r="C3680" t="str">
            <v>UN</v>
          </cell>
          <cell r="D3680">
            <v>225.68</v>
          </cell>
          <cell r="E3680" t="str">
            <v>Esquadrias - Portas</v>
          </cell>
          <cell r="F3680" t="str">
            <v>SINAPI Jun/26</v>
          </cell>
        </row>
        <row r="3681">
          <cell r="A3681">
            <v>91304</v>
          </cell>
          <cell r="B3681" t="str">
            <v>FECHADURA DE EMBUTIR COM CILINDRO, EXTERNA, COMPLETA, ACABAMENTO PADRÃO POPULAR, INCLUSO EXECUÇÃO DE FURO - FORNECIMENTO E INSTALAÇÃO. AF_10/2025</v>
          </cell>
          <cell r="C3681" t="str">
            <v>UN</v>
          </cell>
          <cell r="D3681">
            <v>146.91</v>
          </cell>
          <cell r="E3681" t="str">
            <v>Esquadrias - Portas</v>
          </cell>
          <cell r="F3681" t="str">
            <v>SINAPI Jun/26</v>
          </cell>
        </row>
        <row r="3682">
          <cell r="A3682">
            <v>90831</v>
          </cell>
          <cell r="B3682" t="str">
            <v>FECHADURA DE EMBUTIR PARA PORTA DE BANHEIRO, COMPLETA, ACABAMENTO PADRÃO MÉDIO, INCLUSO EXECUÇÃO DE FURO - FORNECIMENTO E INSTALAÇÃO. AF_10/2025</v>
          </cell>
          <cell r="C3682" t="str">
            <v>UN</v>
          </cell>
          <cell r="D3682">
            <v>195.17</v>
          </cell>
          <cell r="E3682" t="str">
            <v>Esquadrias - Portas</v>
          </cell>
          <cell r="F3682" t="str">
            <v>SINAPI Jun/26</v>
          </cell>
        </row>
        <row r="3683">
          <cell r="A3683">
            <v>91305</v>
          </cell>
          <cell r="B3683" t="str">
            <v>FECHADURA DE EMBUTIR PARA PORTA DE BANHEIRO, COMPLETA, ACABAMENTO PADRÃO POPULAR, INCLUSO EXECUÇÃO DE FURO - FORNECIMENTO E INSTALAÇÃO. AF_10/2025</v>
          </cell>
          <cell r="C3683" t="str">
            <v>UN</v>
          </cell>
          <cell r="D3683">
            <v>140.97999999999999</v>
          </cell>
          <cell r="E3683" t="str">
            <v>Esquadrias - Portas</v>
          </cell>
          <cell r="F3683" t="str">
            <v>SINAPI Jun/26</v>
          </cell>
        </row>
        <row r="3684">
          <cell r="A3684">
            <v>91306</v>
          </cell>
          <cell r="B3684" t="str">
            <v>FECHADURA DE EMBUTIR PARA PORTAS INTERNAS, COMPLETA, ACABAMENTO PADRÃO MÉDIO, COM EXECUÇÃO DE FURO - FORNECIMENTO E INSTALAÇÃO. AF_10/2025</v>
          </cell>
          <cell r="C3684" t="str">
            <v>UN</v>
          </cell>
          <cell r="D3684">
            <v>195.17</v>
          </cell>
          <cell r="E3684" t="str">
            <v>Esquadrias - Portas</v>
          </cell>
          <cell r="F3684" t="str">
            <v>SINAPI Jun/26</v>
          </cell>
        </row>
        <row r="3685">
          <cell r="A3685">
            <v>91307</v>
          </cell>
          <cell r="B3685" t="str">
            <v>FECHADURA DE EMBUTIR PARA PORTAS INTERNAS, COMPLETA, ACABAMENTO PADRÃO POPULAR, COM EXECUÇÃO DE FURO - FORNECIMENTO E INSTALAÇÃO. AF_10/2025</v>
          </cell>
          <cell r="C3685" t="str">
            <v>UN</v>
          </cell>
          <cell r="D3685">
            <v>122.7</v>
          </cell>
          <cell r="E3685" t="str">
            <v>Esquadrias - Portas</v>
          </cell>
          <cell r="F3685" t="str">
            <v>SINAPI Jun/26</v>
          </cell>
        </row>
        <row r="3686">
          <cell r="A3686">
            <v>100707</v>
          </cell>
          <cell r="B3686" t="str">
            <v>FECHO DE EMBUTIR TIPO UNHA 22CM. AF_10/2025</v>
          </cell>
          <cell r="C3686" t="str">
            <v>UN</v>
          </cell>
          <cell r="D3686">
            <v>176.09</v>
          </cell>
          <cell r="E3686" t="str">
            <v>Esquadrias - Portas</v>
          </cell>
          <cell r="F3686" t="str">
            <v>SINAPI Jun/26</v>
          </cell>
        </row>
        <row r="3687">
          <cell r="A3687">
            <v>100708</v>
          </cell>
          <cell r="B3687" t="str">
            <v>FECHO DE EMBUTIR TIPO UNHA 40CM. AF_10/2025</v>
          </cell>
          <cell r="C3687" t="str">
            <v>UN</v>
          </cell>
          <cell r="D3687">
            <v>215.44</v>
          </cell>
          <cell r="E3687" t="str">
            <v>Esquadrias - Portas</v>
          </cell>
          <cell r="F3687" t="str">
            <v>SINAPI Jun/26</v>
          </cell>
        </row>
        <row r="3688">
          <cell r="A3688">
            <v>91328</v>
          </cell>
          <cell r="B3688" t="str">
            <v>KIT DE PORTA DE MADEIRA FRISADA, SEMI-OCA (LEVE OU MÉDIA), PADRÃO MÉDIO 60X210CM, ESPESSURA DE 3CM, ITENS INCLUSOS: DOBRADIÇAS, MONTAGEM E INSTALAÇÃO DO BATENTE, SEM FECHADURA - FORNECIMENTO E INSTALAÇÃO. AF_10/2025</v>
          </cell>
          <cell r="C3688" t="str">
            <v>UN</v>
          </cell>
          <cell r="D3688">
            <v>1131.28</v>
          </cell>
          <cell r="E3688" t="str">
            <v>Esquadrias - Portas</v>
          </cell>
          <cell r="F3688" t="str">
            <v>SINAPI Jun/26</v>
          </cell>
        </row>
        <row r="3689">
          <cell r="A3689">
            <v>100687</v>
          </cell>
          <cell r="B3689" t="str">
            <v>KIT DE PORTA DE MADEIRA FRISADA, SEMI-OCA (LEVE OU MÉDIA), PADRÃO MÉDIO, 60X210CM, ESPESSURA DE 3CM, ITENS INCLUSOS: DOBRADIÇAS, MONTAGEM E INSTALAÇÃO DE BATENTE, FECHADURA COM EXECUÇÃO DO FURO - FORNECIMENTO E INSTALAÇÃO. AF_10/2025</v>
          </cell>
          <cell r="C3689" t="str">
            <v>UN</v>
          </cell>
          <cell r="D3689">
            <v>1326.45</v>
          </cell>
          <cell r="E3689" t="str">
            <v>Esquadrias - Portas</v>
          </cell>
          <cell r="F3689" t="str">
            <v>SINAPI Jun/26</v>
          </cell>
        </row>
        <row r="3690">
          <cell r="A3690">
            <v>100681</v>
          </cell>
          <cell r="B3690" t="str">
            <v>KIT DE PORTA DE MADEIRA FRISADA, SEMI-OCA (LEVE OU MÉDIA), PADRÃO MÉDIO, 70X210CM, ESPESSURA DE 3CM, ITENS INCLUSOS: DOBRADIÇAS, MONTAGEM E INSTALAÇÃO DE BATENTE, FECHADURA COM EXECUÇÃO DO FURO - FORNECIMENTO E INSTALAÇÃO. AF_10/2025</v>
          </cell>
          <cell r="C3690" t="str">
            <v>UN</v>
          </cell>
          <cell r="D3690">
            <v>1360.03</v>
          </cell>
          <cell r="E3690" t="str">
            <v>Esquadrias - Portas</v>
          </cell>
          <cell r="F3690" t="str">
            <v>SINAPI Jun/26</v>
          </cell>
        </row>
        <row r="3691">
          <cell r="A3691">
            <v>91330</v>
          </cell>
          <cell r="B3691" t="str">
            <v>KIT DE PORTA DE MADEIRA FRISADA, SEMI-OCA (LEVE OU MÉDIA), PADRÃO MÉDIO, 70X210CM, ESPESSURA DE 3CM, ITENS INCLUSOS: DOBRADIÇAS, MONTAGEM E INSTALAÇÃO DO BATENTE, SEM FECHADURA - FORNECIMENTO E INSTALAÇÃO. AF_10/2025</v>
          </cell>
          <cell r="C3691" t="str">
            <v>UN</v>
          </cell>
          <cell r="D3691">
            <v>1164.8599999999999</v>
          </cell>
          <cell r="E3691" t="str">
            <v>Esquadrias - Portas</v>
          </cell>
          <cell r="F3691" t="str">
            <v>SINAPI Jun/26</v>
          </cell>
        </row>
        <row r="3692">
          <cell r="A3692">
            <v>100689</v>
          </cell>
          <cell r="B3692" t="str">
            <v>KIT DE PORTA DE MADEIRA FRISADA, SEMI-OCA (LEVE OU MÉDIA), PADRÃO MÉDIO, 80X210CM, ESPESSURA DE 3,5CM, ITENS INCLUSOS: DOBRADIÇAS, MONTAGEM E INSTALAÇÃO DE BATENTE, FECHADURA COM EXECUÇÃO DO FURO - FORNECIMENTO E INSTALAÇÃO. AF_10/2025</v>
          </cell>
          <cell r="C3692" t="str">
            <v>UN</v>
          </cell>
          <cell r="D3692">
            <v>1437.72</v>
          </cell>
          <cell r="E3692" t="str">
            <v>Esquadrias - Portas</v>
          </cell>
          <cell r="F3692" t="str">
            <v>SINAPI Jun/26</v>
          </cell>
        </row>
        <row r="3693">
          <cell r="A3693">
            <v>91332</v>
          </cell>
          <cell r="B3693" t="str">
            <v>KIT DE PORTA DE MADEIRA FRISADA, SEMI-OCA (LEVE OU MÉDIA), PADRÃO MÉDIO, 80X210CM, ESPESSURA DE 3,5CM, ITENS INCLUSOS: DOBRADIÇAS, MONTAGEM E INSTALAÇÃO DO BATENTE, SEM FECHADURA - FORNECIMENTO E INSTALAÇÃO. AF_10/2025</v>
          </cell>
          <cell r="C3693" t="str">
            <v>UN</v>
          </cell>
          <cell r="D3693">
            <v>1212.04</v>
          </cell>
          <cell r="E3693" t="str">
            <v>Esquadrias - Portas</v>
          </cell>
          <cell r="F3693" t="str">
            <v>SINAPI Jun/26</v>
          </cell>
        </row>
        <row r="3694">
          <cell r="A3694">
            <v>100688</v>
          </cell>
          <cell r="B3694" t="str">
            <v>KIT DE PORTA DE MADEIRA FRISADA, SEMI-OCA (LEVE OU MÉDIA), PADRÃO POPULAR, 60X210CM, ESPESSURA DE 3CM, ITENS INCLUSOS: DOBRADIÇAS, MONTAGEM E INSTALAÇÃO DE BATENTE, FECHADURA COM EXECUÇÃO DO FURO - FORNECIMENTO E INSTALAÇÃO. AF_10/2025</v>
          </cell>
          <cell r="C3694" t="str">
            <v>UN</v>
          </cell>
          <cell r="D3694">
            <v>1133.8699999999999</v>
          </cell>
          <cell r="E3694" t="str">
            <v>Esquadrias - Portas</v>
          </cell>
          <cell r="F3694" t="str">
            <v>SINAPI Jun/26</v>
          </cell>
        </row>
        <row r="3695">
          <cell r="A3695">
            <v>91329</v>
          </cell>
          <cell r="B3695" t="str">
            <v>KIT DE PORTA DE MADEIRA FRISADA, SEMI-OCA (LEVE OU MÉDIA), PADRÃO POPULAR, 60X210CM, ESPESSURA DE 3CM, ITENS INCLUSOS: DOBRADIÇAS, MONTAGEM E INSTALAÇÃO DO BATENTE, SEM FECHADURA - FORNECIMENTO E INSTALAÇÃO. AF_10/2025</v>
          </cell>
          <cell r="C3695" t="str">
            <v>UN</v>
          </cell>
          <cell r="D3695">
            <v>992.89</v>
          </cell>
          <cell r="E3695" t="str">
            <v>Esquadrias - Portas</v>
          </cell>
          <cell r="F3695" t="str">
            <v>SINAPI Jun/26</v>
          </cell>
        </row>
        <row r="3696">
          <cell r="A3696">
            <v>100682</v>
          </cell>
          <cell r="B3696" t="str">
            <v>KIT DE PORTA DE MADEIRA FRISADA, SEMI-OCA (LEVE OU MÉDIA), PADRÃO POPULAR, 70X210CM, ESPESSURA DE 3CM, ITENS INCLUSOS: DOBRADIÇAS, MONTAGEM E INSTALAÇÃO DE BATENTE, FECHADURA COM EXECUÇÃO DO FURO - FORNECIMENTO E INSTALAÇÃO. AF_10/2025</v>
          </cell>
          <cell r="C3696" t="str">
            <v>UN</v>
          </cell>
          <cell r="D3696">
            <v>1148.3</v>
          </cell>
          <cell r="E3696" t="str">
            <v>Esquadrias - Portas</v>
          </cell>
          <cell r="F3696" t="str">
            <v>SINAPI Jun/26</v>
          </cell>
        </row>
        <row r="3697">
          <cell r="A3697">
            <v>91331</v>
          </cell>
          <cell r="B3697" t="str">
            <v>KIT DE PORTA DE MADEIRA FRISADA, SEMI-OCA (LEVE OU MÉDIA), PADRÃO POPULAR, 70X210CM, ESPESSURA DE 3CM, ITENS INCLUSOS: DOBRADIÇAS, MONTAGEM E INSTALAÇÃO DO BATENTE, SEM FECHADURA - FORNECIMENTO E INSTALAÇÃO. AF_10/2025</v>
          </cell>
          <cell r="C3697" t="str">
            <v>UN</v>
          </cell>
          <cell r="D3697">
            <v>1025.5999999999999</v>
          </cell>
          <cell r="E3697" t="str">
            <v>Esquadrias - Portas</v>
          </cell>
          <cell r="F3697" t="str">
            <v>SINAPI Jun/26</v>
          </cell>
        </row>
        <row r="3698">
          <cell r="A3698">
            <v>100690</v>
          </cell>
          <cell r="B3698" t="str">
            <v>KIT DE PORTA DE MADEIRA FRISADA, SEMI-OCA (LEVE OU MÉDIA), PADRÃO POPULAR, 80X210CM, ESPESSURA DE 3,5CM, ITENS INCLUSOS: DOBRADIÇAS, MONTAGEM E INSTALAÇÃO DE BATENTE, FECHADURA COM EXECUÇÃO DO FURO - FORNECIMENTO E INSTALAÇÃO. AF_10/2025</v>
          </cell>
          <cell r="C3698" t="str">
            <v>UN</v>
          </cell>
          <cell r="D3698">
            <v>1218.82</v>
          </cell>
          <cell r="E3698" t="str">
            <v>Esquadrias - Portas</v>
          </cell>
          <cell r="F3698" t="str">
            <v>SINAPI Jun/26</v>
          </cell>
        </row>
        <row r="3699">
          <cell r="A3699">
            <v>91333</v>
          </cell>
          <cell r="B3699" t="str">
            <v>KIT DE PORTA DE MADEIRA FRISADA, SEMI-OCA (LEVE OU MÉDIA), PADRÃO POPULAR, 80X210CM, ESPESSURA DE 3,5CM, ITENS INCLUSOS: DOBRADIÇAS, MONTAGEM E INSTALAÇÃO DO BATENTE, SEM FECHADURA - FORNECIMENTO E INSTALAÇÃO. AF_10/2025</v>
          </cell>
          <cell r="C3699" t="str">
            <v>UN</v>
          </cell>
          <cell r="D3699">
            <v>1071.9100000000001</v>
          </cell>
          <cell r="E3699" t="str">
            <v>Esquadrias - Portas</v>
          </cell>
          <cell r="F3699" t="str">
            <v>SINAPI Jun/26</v>
          </cell>
        </row>
        <row r="3700">
          <cell r="A3700">
            <v>90845</v>
          </cell>
          <cell r="B3700" t="str">
            <v>KIT DE PORTA DE MADEIRA PARA PINTURA, MACIÇA (PESADA OU SUPERPESADA), PADRÃO MÉDIO, 80X210CM, ESPESSURA DE 3,5CM, ITENS INCLUSOS: DOBRADIÇAS, MONTAGEM E INSTALAÇÃO DO BATENTE, FECHADURA COM EXECUÇÃO DO FURO - FORNECIMENTO E INSTALAÇÃO. AF_10/2025</v>
          </cell>
          <cell r="C3700" t="str">
            <v>UN</v>
          </cell>
          <cell r="D3700">
            <v>1688.84</v>
          </cell>
          <cell r="E3700" t="str">
            <v>Esquadrias - Portas</v>
          </cell>
          <cell r="F3700" t="str">
            <v>SINAPI Jun/26</v>
          </cell>
        </row>
        <row r="3701">
          <cell r="A3701">
            <v>90846</v>
          </cell>
          <cell r="B3701" t="str">
            <v>KIT DE PORTA DE MADEIRA PARA PINTURA, MACIÇA (PESADA OU SUPERPESADA), PADRÃO MÉDIO, 90X210CM, ESPESSURA DE 3,5CM, ITENS INCLUSOS: DOBRADIÇAS, MONTAGEM E INSTALAÇÃO DO BATENTE, FECHADURA COM EXECUÇÃO DO FURO - FORNECIMENTO E INSTALAÇÃO. AF_10/2025</v>
          </cell>
          <cell r="C3701" t="str">
            <v>UN</v>
          </cell>
          <cell r="D3701">
            <v>1773.87</v>
          </cell>
          <cell r="E3701" t="str">
            <v>Esquadrias - Portas</v>
          </cell>
          <cell r="F3701" t="str">
            <v>SINAPI Jun/26</v>
          </cell>
        </row>
        <row r="3702">
          <cell r="A3702">
            <v>91316</v>
          </cell>
          <cell r="B3702" t="str">
            <v>KIT DE PORTA DE MADEIRA PARA PINTURA, MACIÇA (PESADA OU SUPERPESADA), PADRÃO POPULAR, 80X210CM, ESPESSURA DE 3,5CM, ITENS INCLUSOS: DOBRADIÇAS, MONTAGEM E INSTALAÇÃO DO BATENTE, FECHADURA COM EXECUÇÃO DO FURO - FORNECIMENTO E INSTALAÇÃO. AF_10/2025</v>
          </cell>
          <cell r="C3702" t="str">
            <v>UN</v>
          </cell>
          <cell r="D3702">
            <v>1469.94</v>
          </cell>
          <cell r="E3702" t="str">
            <v>Esquadrias - Portas</v>
          </cell>
          <cell r="F3702" t="str">
            <v>SINAPI Jun/26</v>
          </cell>
        </row>
        <row r="3703">
          <cell r="A3703">
            <v>91317</v>
          </cell>
          <cell r="B3703" t="str">
            <v>KIT DE PORTA DE MADEIRA PARA PINTURA, MACIÇA (PESADA OU SUPERPESADA), PADRÃO POPULAR, 90X210CM, ESPESSURA DE 3,5CM, ITENS INCLUSOS: DOBRADIÇAS, MONTAGEM E INSTALAÇÃO DO BATENTE, FECHADURA COM EXECUÇÃO DO FURO - FORNECIMENTO E INSTALAÇÃO. AF_10/2025</v>
          </cell>
          <cell r="C3703" t="str">
            <v>UN</v>
          </cell>
          <cell r="D3703">
            <v>1554.11</v>
          </cell>
          <cell r="E3703" t="str">
            <v>Esquadrias - Portas</v>
          </cell>
          <cell r="F3703" t="str">
            <v>SINAPI Jun/26</v>
          </cell>
        </row>
        <row r="3704">
          <cell r="A3704">
            <v>90841</v>
          </cell>
          <cell r="B3704" t="str">
            <v>KIT DE PORTA DE MADEIRA PARA PINTURA, SEMI-OCA (LEVE OU MÉDIA), PADRÃO MÉDIO, 60X210CM, ESPESSURA DE 3,5CM, ITENS INCLUSOS: DOBRADIÇAS, MONTAGEM E INSTALAÇÃO DO BATENTE, FECHADURA COM EXECUÇÃO DO FURO - FORNECIMENTO E INSTALAÇÃO. AF_10/2025</v>
          </cell>
          <cell r="C3704" t="str">
            <v>UN</v>
          </cell>
          <cell r="D3704">
            <v>1303.1600000000001</v>
          </cell>
          <cell r="E3704" t="str">
            <v>Esquadrias - Portas</v>
          </cell>
          <cell r="F3704" t="str">
            <v>SINAPI Jun/26</v>
          </cell>
        </row>
        <row r="3705">
          <cell r="A3705">
            <v>90847</v>
          </cell>
          <cell r="B3705" t="str">
            <v>KIT DE PORTA DE MADEIRA PARA PINTURA, SEMI-OCA (LEVE OU MÉDIA), PADRÃO MÉDIO, 60X210CM, ESPESSURA DE 3,5CM, ITENS INCLUSOS: DOBRADIÇAS, MONTAGEM E INSTALAÇÃO DO BATENTE, SEM FECHADURA - FORNECIMENTO E INSTALAÇÃO. AF_10/2025</v>
          </cell>
          <cell r="C3705" t="str">
            <v>UN</v>
          </cell>
          <cell r="D3705">
            <v>1107.99</v>
          </cell>
          <cell r="E3705" t="str">
            <v>Esquadrias - Portas</v>
          </cell>
          <cell r="F3705" t="str">
            <v>SINAPI Jun/26</v>
          </cell>
        </row>
        <row r="3706">
          <cell r="A3706">
            <v>90842</v>
          </cell>
          <cell r="B3706" t="str">
            <v>KIT DE PORTA DE MADEIRA PARA PINTURA, SEMI-OCA (LEVE OU MÉDIA), PADRÃO MÉDIO, 70X210CM, ESPESSURA DE 3,5CM, ITENS INCLUSOS: DOBRADIÇAS, MONTAGEM E INSTALAÇÃO DO BATENTE, FECHADURA COM EXECUÇÃO DO FURO - FORNECIMENTO E INSTALAÇÃO. AF_10/2025</v>
          </cell>
          <cell r="C3706" t="str">
            <v>UN</v>
          </cell>
          <cell r="D3706">
            <v>1316.75</v>
          </cell>
          <cell r="E3706" t="str">
            <v>Esquadrias - Portas</v>
          </cell>
          <cell r="F3706" t="str">
            <v>SINAPI Jun/26</v>
          </cell>
        </row>
        <row r="3707">
          <cell r="A3707">
            <v>90848</v>
          </cell>
          <cell r="B3707" t="str">
            <v>KIT DE PORTA DE MADEIRA PARA PINTURA, SEMI-OCA (LEVE OU MÉDIA), PADRÃO MÉDIO, 70X210CM, ESPESSURA DE 3,5CM, ITENS INCLUSOS: DOBRADIÇAS, MONTAGEM E INSTALAÇÃO DO BATENTE, SEM FECHADURA - FORNECIMENTO E INSTALAÇÃO. AF_10/2025</v>
          </cell>
          <cell r="C3707" t="str">
            <v>UN</v>
          </cell>
          <cell r="D3707">
            <v>1121.58</v>
          </cell>
          <cell r="E3707" t="str">
            <v>Esquadrias - Portas</v>
          </cell>
          <cell r="F3707" t="str">
            <v>SINAPI Jun/26</v>
          </cell>
        </row>
        <row r="3708">
          <cell r="A3708">
            <v>90843</v>
          </cell>
          <cell r="B3708" t="str">
            <v>KIT DE PORTA DE MADEIRA PARA PINTURA, SEMI-OCA (LEVE OU MÉDIA), PADRÃO MÉDIO, 80X210CM, ESPESSURA DE 3,5CM, ITENS INCLUSOS: DOBRADIÇAS, MONTAGEM E INSTALAÇÃO DO BATENTE, FECHADURA COM EXECUÇÃO DO FURO - FORNECIMENTO E INSTALAÇÃO. AF_10/2025</v>
          </cell>
          <cell r="C3708" t="str">
            <v>UN</v>
          </cell>
          <cell r="D3708">
            <v>1379.83</v>
          </cell>
          <cell r="E3708" t="str">
            <v>Esquadrias - Portas</v>
          </cell>
          <cell r="F3708" t="str">
            <v>SINAPI Jun/26</v>
          </cell>
        </row>
        <row r="3709">
          <cell r="A3709">
            <v>90849</v>
          </cell>
          <cell r="B3709" t="str">
            <v>KIT DE PORTA DE MADEIRA PARA PINTURA, SEMI-OCA (LEVE OU MÉDIA), PADRÃO MÉDIO, 80X210CM, ESPESSURA DE 3,5CM, ITENS INCLUSOS: DOBRADIÇAS, MONTAGEM E INSTALAÇÃO DO BATENTE, SEM FECHADURA - FORNECIMENTO E INSTALAÇÃO. AF_10/2025</v>
          </cell>
          <cell r="C3709" t="str">
            <v>UN</v>
          </cell>
          <cell r="D3709">
            <v>1154.1500000000001</v>
          </cell>
          <cell r="E3709" t="str">
            <v>Esquadrias - Portas</v>
          </cell>
          <cell r="F3709" t="str">
            <v>SINAPI Jun/26</v>
          </cell>
        </row>
        <row r="3710">
          <cell r="A3710">
            <v>90844</v>
          </cell>
          <cell r="B3710" t="str">
            <v>KIT DE PORTA DE MADEIRA PARA PINTURA, SEMI-OCA (LEVE OU MÉDIA), PADRÃO MÉDIO, 90X210CM, ESPESSURA DE 3,5CM, ITENS INCLUSOS: DOBRADIÇAS, MONTAGEM E INSTALAÇÃO DO BATENTE, FECHADURA COM EXECUÇÃO DO FURO - FORNECIMENTO E INSTALAÇÃO. AF_10/2025</v>
          </cell>
          <cell r="C3710" t="str">
            <v>UN</v>
          </cell>
          <cell r="D3710">
            <v>1474.75</v>
          </cell>
          <cell r="E3710" t="str">
            <v>Esquadrias - Portas</v>
          </cell>
          <cell r="F3710" t="str">
            <v>SINAPI Jun/26</v>
          </cell>
        </row>
        <row r="3711">
          <cell r="A3711">
            <v>90850</v>
          </cell>
          <cell r="B3711" t="str">
            <v>KIT DE PORTA DE MADEIRA PARA PINTURA, SEMI-OCA (LEVE OU MÉDIA), PADRÃO MÉDIO, 90X210CM, ESPESSURA DE 3,5CM, ITENS INCLUSOS: DOBRADIÇAS, MONTAGEM E INSTALAÇÃO DO BATENTE, SEM FECHADURA - FORNECIMENTO E INSTALAÇÃO. AF_10/2025</v>
          </cell>
          <cell r="C3711" t="str">
            <v>UN</v>
          </cell>
          <cell r="D3711">
            <v>1249.07</v>
          </cell>
          <cell r="E3711" t="str">
            <v>Esquadrias - Portas</v>
          </cell>
          <cell r="F3711" t="str">
            <v>SINAPI Jun/26</v>
          </cell>
        </row>
        <row r="3712">
          <cell r="A3712">
            <v>91312</v>
          </cell>
          <cell r="B3712" t="str">
            <v>KIT DE PORTA DE MADEIRA PARA PINTURA, SEMI-OCA (LEVE OU MÉDIA), PADRÃO POPULAR, 60X210CM, ESPESSURA DE 3,5CM, ITENS INCLUSOS: DOBRADIÇAS, MONTAGEM E INSTALAÇÃO DO BATENTE, FECHADURA COM EXECUÇÃO DO FURO - FORNECIMENTO E INSTALAÇÃO. AF_10/2025</v>
          </cell>
          <cell r="C3712" t="str">
            <v>UN</v>
          </cell>
          <cell r="D3712">
            <v>1110.58</v>
          </cell>
          <cell r="E3712" t="str">
            <v>Esquadrias - Portas</v>
          </cell>
          <cell r="F3712" t="str">
            <v>SINAPI Jun/26</v>
          </cell>
        </row>
        <row r="3713">
          <cell r="A3713">
            <v>91318</v>
          </cell>
          <cell r="B3713" t="str">
            <v>KIT DE PORTA DE MADEIRA PARA PINTURA, SEMI-OCA (LEVE OU MÉDIA), PADRÃO POPULAR, 60X210CM, ESPESSURA DE 3,5CM, ITENS INCLUSOS: DOBRADIÇAS, MONTAGEM E INSTALAÇÃO DO BATENTE, SEM FECHADURA - FORNECIMENTO E INSTALAÇÃO. AF_10/2025</v>
          </cell>
          <cell r="C3713" t="str">
            <v>UN</v>
          </cell>
          <cell r="D3713">
            <v>969.6</v>
          </cell>
          <cell r="E3713" t="str">
            <v>Esquadrias - Portas</v>
          </cell>
          <cell r="F3713" t="str">
            <v>SINAPI Jun/26</v>
          </cell>
        </row>
        <row r="3714">
          <cell r="A3714">
            <v>91313</v>
          </cell>
          <cell r="B3714" t="str">
            <v>KIT DE PORTA DE MADEIRA PARA PINTURA, SEMI-OCA (LEVE OU MÉDIA), PADRÃO POPULAR, 70X210CM, ESPESSURA DE 3,5CM, ITENS INCLUSOS: DOBRADIÇAS, MONTAGEM E INSTALAÇÃO DO BATENTE, FECHADURA COM EXECUÇÃO DO FURO - FORNECIMENTO E INSTALAÇÃO. AF_10/2025</v>
          </cell>
          <cell r="C3714" t="str">
            <v>UN</v>
          </cell>
          <cell r="D3714">
            <v>1105.02</v>
          </cell>
          <cell r="E3714" t="str">
            <v>Esquadrias - Portas</v>
          </cell>
          <cell r="F3714" t="str">
            <v>SINAPI Jun/26</v>
          </cell>
        </row>
        <row r="3715">
          <cell r="A3715">
            <v>91319</v>
          </cell>
          <cell r="B3715" t="str">
            <v>KIT DE PORTA DE MADEIRA PARA PINTURA, SEMI-OCA (LEVE OU MÉDIA), PADRÃO POPULAR, 70X210CM, ESPESSURA DE 3,5CM, ITENS INCLUSOS: DOBRADIÇAS, MONTAGEM E INSTALAÇÃO DO BATENTE, SEM FECHADURA - FORNECIMENTO E INSTALAÇÃO. AF_10/2025</v>
          </cell>
          <cell r="C3715" t="str">
            <v>UN</v>
          </cell>
          <cell r="D3715">
            <v>982.32</v>
          </cell>
          <cell r="E3715" t="str">
            <v>Esquadrias - Portas</v>
          </cell>
          <cell r="F3715" t="str">
            <v>SINAPI Jun/26</v>
          </cell>
        </row>
        <row r="3716">
          <cell r="A3716">
            <v>91314</v>
          </cell>
          <cell r="B3716" t="str">
            <v>KIT DE PORTA DE MADEIRA PARA PINTURA, SEMI-OCA (LEVE OU MÉDIA), PADRÃO POPULAR, 80X210CM, ESPESSURA DE 3,5CM, ITENS INCLUSOS: DOBRADIÇAS, MONTAGEM E INSTALAÇÃO DO BATENTE, FECHADURA COM EXECUÇÃO DO FURO - FORNECIMENTO E INSTALAÇÃO. AF_10/2025</v>
          </cell>
          <cell r="C3716" t="str">
            <v>UN</v>
          </cell>
          <cell r="D3716">
            <v>1160.93</v>
          </cell>
          <cell r="E3716" t="str">
            <v>Esquadrias - Portas</v>
          </cell>
          <cell r="F3716" t="str">
            <v>SINAPI Jun/26</v>
          </cell>
        </row>
        <row r="3717">
          <cell r="A3717">
            <v>91320</v>
          </cell>
          <cell r="B3717" t="str">
            <v>KIT DE PORTA DE MADEIRA PARA PINTURA, SEMI-OCA (LEVE OU MÉDIA), PADRÃO POPULAR, 80X210CM, ESPESSURA DE 3,5CM, ITENS INCLUSOS: DOBRADIÇAS, MONTAGEM E INSTALAÇÃO DO BATENTE, SEM FECHADURA - FORNECIMENTO E INSTALAÇÃO. AF_10/2025</v>
          </cell>
          <cell r="C3717" t="str">
            <v>UN</v>
          </cell>
          <cell r="D3717">
            <v>1014.02</v>
          </cell>
          <cell r="E3717" t="str">
            <v>Esquadrias - Portas</v>
          </cell>
          <cell r="F3717" t="str">
            <v>SINAPI Jun/26</v>
          </cell>
        </row>
        <row r="3718">
          <cell r="A3718">
            <v>91315</v>
          </cell>
          <cell r="B3718" t="str">
            <v>KIT DE PORTA DE MADEIRA PARA PINTURA, SEMI-OCA (LEVE OU MÉDIA), PADRÃO POPULAR, 90X210CM, ESPESSURA DE 3,5CM, ITENS INCLUSOS: DOBRADIÇAS, MONTAGEM E INSTALAÇÃO DO BATENTE, FECHADURA COM EXECUÇÃO DO FURO - FORNECIMENTO E INSTALAÇÃO. AF_10/2025</v>
          </cell>
          <cell r="C3718" t="str">
            <v>UN</v>
          </cell>
          <cell r="D3718">
            <v>1254.99</v>
          </cell>
          <cell r="E3718" t="str">
            <v>Esquadrias - Portas</v>
          </cell>
          <cell r="F3718" t="str">
            <v>SINAPI Jun/26</v>
          </cell>
        </row>
        <row r="3719">
          <cell r="A3719">
            <v>91321</v>
          </cell>
          <cell r="B3719" t="str">
            <v>KIT DE PORTA DE MADEIRA PARA PINTURA, SEMI-OCA (LEVE OU MÉDIA), PADRÃO POPULAR, 90X210CM, ESPESSURA DE 3,5CM, ITENS INCLUSOS: DOBRADIÇAS, MONTAGEM E INSTALAÇÃO DO BATENTE, SEM FECHADURA - FORNECIMENTO E INSTALAÇÃO. AF_10/2025</v>
          </cell>
          <cell r="C3719" t="str">
            <v>UN</v>
          </cell>
          <cell r="D3719">
            <v>1108.08</v>
          </cell>
          <cell r="E3719" t="str">
            <v>Esquadrias - Portas</v>
          </cell>
          <cell r="F3719" t="str">
            <v>SINAPI Jun/26</v>
          </cell>
        </row>
        <row r="3720">
          <cell r="A3720">
            <v>90851</v>
          </cell>
          <cell r="B3720" t="str">
            <v>KIT DE PORTA DE MADEIRA PARA PINTURA, SEMI-OCA (PESADA OU SUPERPESADA), PADRÃO MÉDIO, 80X210CM, ESPESSURA DE 3,5CM, ITENS INCLUSOS: DOBRADIÇAS, MONTAGEM E INSTALAÇÃO DO BATENTE, SEM FECHADURA - FORNECIMENTO E INSTALAÇÃO. AF_10/2025</v>
          </cell>
          <cell r="C3720" t="str">
            <v>UN</v>
          </cell>
          <cell r="D3720">
            <v>1463.16</v>
          </cell>
          <cell r="E3720" t="str">
            <v>Esquadrias - Portas</v>
          </cell>
          <cell r="F3720" t="str">
            <v>SINAPI Jun/26</v>
          </cell>
        </row>
        <row r="3721">
          <cell r="A3721">
            <v>90852</v>
          </cell>
          <cell r="B3721" t="str">
            <v>KIT DE PORTA DE MADEIRA PARA PINTURA, SEMI-OCA (PESADA OU SUPERPESADA), PADRÃO MÉDIO, 90X210CM, ESPESSURA DE 3,5CM, ITENS INCLUSOS: DOBRADIÇAS, MONTAGEM E INSTALAÇÃO DO BATENTE, SEM FECHADURA - FORNECIMENTO E INSTALAÇÃO. AF_10/2025</v>
          </cell>
          <cell r="C3721" t="str">
            <v>UN</v>
          </cell>
          <cell r="D3721">
            <v>1548.19</v>
          </cell>
          <cell r="E3721" t="str">
            <v>Esquadrias - Portas</v>
          </cell>
          <cell r="F3721" t="str">
            <v>SINAPI Jun/26</v>
          </cell>
        </row>
        <row r="3722">
          <cell r="A3722">
            <v>91322</v>
          </cell>
          <cell r="B3722" t="str">
            <v>KIT DE PORTA DE MADEIRA PARA PINTURA, SEMI-OCA (PESADA OU SUPERPESADA), PADRÃO POPULAR, 80X210CM, ESPESSURA DE 3,5CM, ITENS INCLUSOS: DOBRADIÇAS, MONTAGEM E INSTALAÇÃO DO BATENTE, SEM FECHADURA - FORNECIMENTO E INSTALAÇÃO. AF_10/2025</v>
          </cell>
          <cell r="C3722" t="str">
            <v>UN</v>
          </cell>
          <cell r="D3722">
            <v>1323.03</v>
          </cell>
          <cell r="E3722" t="str">
            <v>Esquadrias - Portas</v>
          </cell>
          <cell r="F3722" t="str">
            <v>SINAPI Jun/26</v>
          </cell>
        </row>
        <row r="3723">
          <cell r="A3723">
            <v>91323</v>
          </cell>
          <cell r="B3723" t="str">
            <v>KIT DE PORTA DE MADEIRA PARA PINTURA, SEMI-OCA (PESADA OU SUPERPESADA), PADRÃO POPULAR, 90X210CM, ESPESSURA DE 3,5CM, ITENS INCLUSOS: DOBRADIÇAS, MONTAGEM E INSTALAÇÃO DO BATENTE, SEM FECHADURA - FORNECIMENTO E INSTALAÇÃO. AF_10/2025</v>
          </cell>
          <cell r="C3723" t="str">
            <v>UN</v>
          </cell>
          <cell r="D3723">
            <v>1407.2</v>
          </cell>
          <cell r="E3723" t="str">
            <v>Esquadrias - Portas</v>
          </cell>
          <cell r="F3723" t="str">
            <v>SINAPI Jun/26</v>
          </cell>
        </row>
        <row r="3724">
          <cell r="A3724">
            <v>100678</v>
          </cell>
          <cell r="B3724" t="str">
            <v>KIT DE PORTA DE MADEIRA PARA VERNIZ, SEMI-OCA (LEVE OU MÉDIA), PADRÃO MÉDIO, 60X210CM, ESPESSURA DE 3,5CM, ITENS INCLUSOS: DOBRADIÇAS, MONTAGEM E INSTALAÇÃO DE BATENTE, FECHADURA COM EXECUÇÃO DO FURO - FORNECIMENTO E INSTALAÇÃO. AF_10/2025</v>
          </cell>
          <cell r="C3724" t="str">
            <v>UN</v>
          </cell>
          <cell r="D3724">
            <v>1315.64</v>
          </cell>
          <cell r="E3724" t="str">
            <v>Esquadrias - Portas</v>
          </cell>
          <cell r="F3724" t="str">
            <v>SINAPI Jun/26</v>
          </cell>
        </row>
        <row r="3725">
          <cell r="A3725">
            <v>91013</v>
          </cell>
          <cell r="B3725" t="str">
            <v>KIT DE PORTA DE MADEIRA PARA VERNIZ, SEMI-OCA (LEVE OU MÉDIA), PADRÃO MÉDIO, 60X210CM, ESPESSURA DE 3,5CM, ITENS INCLUSOS: DOBRADIÇAS, MONTAGEM E INSTALAÇÃO DO BATENTE, SEM FECHADURA - FORNECIMENTO E INSTALAÇÃO. AF_10/2025</v>
          </cell>
          <cell r="C3725" t="str">
            <v>UN</v>
          </cell>
          <cell r="D3725">
            <v>1120.47</v>
          </cell>
          <cell r="E3725" t="str">
            <v>Esquadrias - Portas</v>
          </cell>
          <cell r="F3725" t="str">
            <v>SINAPI Jun/26</v>
          </cell>
        </row>
        <row r="3726">
          <cell r="A3726">
            <v>100680</v>
          </cell>
          <cell r="B3726" t="str">
            <v>KIT DE PORTA DE MADEIRA PARA VERNIZ, SEMI-OCA (LEVE OU MÉDIA), PADRÃO MÉDIO, 70X210CM, ESPESSURA DE 3,5CM, ITENS INCLUSOS: DOBRADIÇAS, MONTAGEM E INSTALAÇÃO DE BATENTE, FECHADURA COM EXECUÇÃO DO FURO - FORNECIMENTO E INSTALAÇÃO. AF_10/2025</v>
          </cell>
          <cell r="C3726" t="str">
            <v>UN</v>
          </cell>
          <cell r="D3726">
            <v>1329.83</v>
          </cell>
          <cell r="E3726" t="str">
            <v>Esquadrias - Portas</v>
          </cell>
          <cell r="F3726" t="str">
            <v>SINAPI Jun/26</v>
          </cell>
        </row>
        <row r="3727">
          <cell r="A3727">
            <v>91014</v>
          </cell>
          <cell r="B3727" t="str">
            <v>KIT DE PORTA DE MADEIRA PARA VERNIZ, SEMI-OCA (LEVE OU MÉDIA), PADRÃO MÉDIO, 70X210CM, ESPESSURA DE 3,5CM, ITENS INCLUSOS: DOBRADIÇAS, MONTAGEM E INSTALAÇÃO DO BATENTE, SEM FECHADURA - FORNECIMENTO E INSTALAÇÃO. AF_10/2025</v>
          </cell>
          <cell r="C3727" t="str">
            <v>UN</v>
          </cell>
          <cell r="D3727">
            <v>1134.6600000000001</v>
          </cell>
          <cell r="E3727" t="str">
            <v>Esquadrias - Portas</v>
          </cell>
          <cell r="F3727" t="str">
            <v>SINAPI Jun/26</v>
          </cell>
        </row>
        <row r="3728">
          <cell r="A3728">
            <v>100683</v>
          </cell>
          <cell r="B3728" t="str">
            <v>KIT DE PORTA DE MADEIRA PARA VERNIZ, SEMI-OCA (LEVE OU MÉDIA), PADRÃO MÉDIO, 80X210CM, ESPESSURA DE 3,5CM, ITENS INCLUSOS: DOBRADIÇAS, MONTAGEM E INSTALAÇÃO DE BATENTE, FECHADURA COM EXECUÇÃO DO FURO - FORNECIMENTO E INSTALAÇÃO. AF_10/2025</v>
          </cell>
          <cell r="C3728" t="str">
            <v>UN</v>
          </cell>
          <cell r="D3728">
            <v>1430.52</v>
          </cell>
          <cell r="E3728" t="str">
            <v>Esquadrias - Portas</v>
          </cell>
          <cell r="F3728" t="str">
            <v>SINAPI Jun/26</v>
          </cell>
        </row>
        <row r="3729">
          <cell r="A3729">
            <v>91015</v>
          </cell>
          <cell r="B3729" t="str">
            <v>KIT DE PORTA DE MADEIRA PARA VERNIZ, SEMI-OCA (LEVE OU MÉDIA), PADRÃO MÉDIO, 80X210CM, ESPESSURA DE 3,5CM, ITENS INCLUSOS: DOBRADIÇAS, MONTAGEM E INSTALAÇÃO DO BATENTE, SEM FECHADURA - FORNECIMENTO E INSTALAÇÃO. AF_10/2025</v>
          </cell>
          <cell r="C3729" t="str">
            <v>UN</v>
          </cell>
          <cell r="D3729">
            <v>1204.8399999999999</v>
          </cell>
          <cell r="E3729" t="str">
            <v>Esquadrias - Portas</v>
          </cell>
          <cell r="F3729" t="str">
            <v>SINAPI Jun/26</v>
          </cell>
        </row>
        <row r="3730">
          <cell r="A3730">
            <v>100685</v>
          </cell>
          <cell r="B3730" t="str">
            <v>KIT DE PORTA DE MADEIRA PARA VERNIZ, SEMI-OCA (LEVE OU MÉDIA), PADRÃO MÉDIO, 90X210CM, ESPESSURA DE 3,5CM, ITENS INCLUSOS: DOBRADIÇAS, MONTAGEM E INSTALAÇÃO DE BATENTE, FECHADURA COM EXECUÇÃO DO FURO - FORNECIMENTO E INSTALAÇÃO. AF_10/2025</v>
          </cell>
          <cell r="C3730" t="str">
            <v>UN</v>
          </cell>
          <cell r="D3730">
            <v>1485.82</v>
          </cell>
          <cell r="E3730" t="str">
            <v>Esquadrias - Portas</v>
          </cell>
          <cell r="F3730" t="str">
            <v>SINAPI Jun/26</v>
          </cell>
        </row>
        <row r="3731">
          <cell r="A3731">
            <v>91016</v>
          </cell>
          <cell r="B3731" t="str">
            <v>KIT DE PORTA DE MADEIRA PARA VERNIZ, SEMI-OCA (LEVE OU MÉDIA), PADRÃO MÉDIO, 90X210CM, ESPESSURA DE 3,5CM, ITENS INCLUSOS: DOBRADIÇAS, MONTAGEM E INSTALAÇÃO DO BATENTE, SEM FECHADURA - FORNECIMENTO E INSTALAÇÃO. AF_10/2025</v>
          </cell>
          <cell r="C3731" t="str">
            <v>UN</v>
          </cell>
          <cell r="D3731">
            <v>1260.1400000000001</v>
          </cell>
          <cell r="E3731" t="str">
            <v>Esquadrias - Portas</v>
          </cell>
          <cell r="F3731" t="str">
            <v>SINAPI Jun/26</v>
          </cell>
        </row>
        <row r="3732">
          <cell r="A3732">
            <v>100679</v>
          </cell>
          <cell r="B3732" t="str">
            <v>KIT DE PORTA DE MADEIRA PARA VERNIZ, SEMI-OCA (LEVE OU MÉDIA), PADRÃO POPULAR, 60X210CM, ESPESSURA DE 3,5CM, ITENS INCLUSOS: DOBRADIÇAS, MONTAGEM E INSTALAÇÃO DE BATENTE, FECHADURA COM EXECUÇÃO DO FURO - FORNECIMENTO E INSTALAÇÃO. AF_10/2025</v>
          </cell>
          <cell r="C3732" t="str">
            <v>UN</v>
          </cell>
          <cell r="D3732">
            <v>1123.06</v>
          </cell>
          <cell r="E3732" t="str">
            <v>Esquadrias - Portas</v>
          </cell>
          <cell r="F3732" t="str">
            <v>SINAPI Jun/26</v>
          </cell>
        </row>
        <row r="3733">
          <cell r="A3733">
            <v>91324</v>
          </cell>
          <cell r="B3733" t="str">
            <v>KIT DE PORTA DE MADEIRA PARA VERNIZ, SEMI-OCA (LEVE OU MÉDIA), PADRÃO POPULAR, 60X210CM, ESPESSURA DE 3,5CM, ITENS INCLUSOS: DOBRADIÇAS, MONTAGEM E INSTALAÇÃO DO BATENTE, SEM FECHADURA - FORNECIMENTO E INSTALAÇÃO. AF_10/2025</v>
          </cell>
          <cell r="C3733" t="str">
            <v>UN</v>
          </cell>
          <cell r="D3733">
            <v>982.08</v>
          </cell>
          <cell r="E3733" t="str">
            <v>Esquadrias - Portas</v>
          </cell>
          <cell r="F3733" t="str">
            <v>SINAPI Jun/26</v>
          </cell>
        </row>
        <row r="3734">
          <cell r="A3734">
            <v>100712</v>
          </cell>
          <cell r="B3734" t="str">
            <v>KIT DE PORTA DE MADEIRA PARA VERNIZ, SEMI-OCA (LEVE OU MÉDIA), PADRÃO POPULAR, 70X210CM, ESPESSURA DE 3,5CM, ITENS INCLUSOS: DOBRADIÇAS, MONTAGEM E INSTALAÇÃO DE BATENTE, FECHADURA COM EXECUÇÃO DO FURO - FORNECIMENTO E INSTALAÇÃO. AF_10/2025</v>
          </cell>
          <cell r="C3734" t="str">
            <v>UN</v>
          </cell>
          <cell r="D3734">
            <v>1118.0999999999999</v>
          </cell>
          <cell r="E3734" t="str">
            <v>Esquadrias - Portas</v>
          </cell>
          <cell r="F3734" t="str">
            <v>SINAPI Jun/26</v>
          </cell>
        </row>
        <row r="3735">
          <cell r="A3735">
            <v>91325</v>
          </cell>
          <cell r="B3735" t="str">
            <v>KIT DE PORTA DE MADEIRA PARA VERNIZ, SEMI-OCA (LEVE OU MÉDIA), PADRÃO POPULAR, 70X210CM, ESPESSURA DE 3,5CM, ITENS INCLUSOS: DOBRADIÇAS, MONTAGEM E INSTALAÇÃO DO BATENTE, SEM FECHADURA - FORNECIMENTO E INSTALAÇÃO. AF_10/2025</v>
          </cell>
          <cell r="C3735" t="str">
            <v>UN</v>
          </cell>
          <cell r="D3735">
            <v>995.4</v>
          </cell>
          <cell r="E3735" t="str">
            <v>Esquadrias - Portas</v>
          </cell>
          <cell r="F3735" t="str">
            <v>SINAPI Jun/26</v>
          </cell>
        </row>
        <row r="3736">
          <cell r="A3736">
            <v>100684</v>
          </cell>
          <cell r="B3736" t="str">
            <v>KIT DE PORTA DE MADEIRA PARA VERNIZ, SEMI-OCA (LEVE OU MÉDIA), PADRÃO POPULAR, 80X210CM, ESPESSURA DE 3,5CM, ITENS INCLUSOS: DOBRADIÇAS, MONTAGEM E INSTALAÇÃO DE BATENTE, FECHADURA COM EXECUÇÃO DO FURO - FORNECIMENTO E INSTALAÇÃO. AF_10/2025</v>
          </cell>
          <cell r="C3736" t="str">
            <v>UN</v>
          </cell>
          <cell r="D3736">
            <v>1211.6199999999999</v>
          </cell>
          <cell r="E3736" t="str">
            <v>Esquadrias - Portas</v>
          </cell>
          <cell r="F3736" t="str">
            <v>SINAPI Jun/26</v>
          </cell>
        </row>
        <row r="3737">
          <cell r="A3737">
            <v>91326</v>
          </cell>
          <cell r="B3737" t="str">
            <v>KIT DE PORTA DE MADEIRA PARA VERNIZ, SEMI-OCA (LEVE OU MÉDIA), PADRÃO POPULAR, 80X210CM, ESPESSURA DE 3,5CM, ITENS INCLUSOS: DOBRADIÇAS, MONTAGEM E INSTALAÇÃO DO BATENTE, SEM FECHADURA - FORNECIMENTO E INSTALAÇÃO. AF_10/2025</v>
          </cell>
          <cell r="C3737" t="str">
            <v>UN</v>
          </cell>
          <cell r="D3737">
            <v>1064.71</v>
          </cell>
          <cell r="E3737" t="str">
            <v>Esquadrias - Portas</v>
          </cell>
          <cell r="F3737" t="str">
            <v>SINAPI Jun/26</v>
          </cell>
        </row>
        <row r="3738">
          <cell r="A3738">
            <v>100686</v>
          </cell>
          <cell r="B3738" t="str">
            <v>KIT DE PORTA DE MADEIRA PARA VERNIZ, SEMI-OCA (LEVE OU MÉDIA), PADRÃO POPULAR, 90X210CM, ESPESSURA DE 3,5CM, ITENS INCLUSOS: DOBRADIÇAS, MONTAGEM E INSTALAÇÃO DE BATENTE, FECHADURA COM EXECUÇÃO DO FURO - FORNECIMENTO E INSTALAÇÃO. AF_10/2025</v>
          </cell>
          <cell r="C3738" t="str">
            <v>UN</v>
          </cell>
          <cell r="D3738">
            <v>1266.06</v>
          </cell>
          <cell r="E3738" t="str">
            <v>Esquadrias - Portas</v>
          </cell>
          <cell r="F3738" t="str">
            <v>SINAPI Jun/26</v>
          </cell>
        </row>
        <row r="3739">
          <cell r="A3739">
            <v>91327</v>
          </cell>
          <cell r="B3739" t="str">
            <v>KIT DE PORTA DE MADEIRA PARA VERNIZ, SEMI-OCA (LEVE OU MÉDIA), PADRÃO POPULAR, 90X210CM, ESPESSURA DE 3,5CM, ITENS INCLUSOS: DOBRADIÇAS, MONTAGEM E INSTALAÇÃO DO BATENTE, SEM FECHADURA - FORNECIMENTO E INSTALAÇÃO. AF_10/2025</v>
          </cell>
          <cell r="C3739" t="str">
            <v>UN</v>
          </cell>
          <cell r="D3739">
            <v>1119.1500000000001</v>
          </cell>
          <cell r="E3739" t="str">
            <v>Esquadrias - Portas</v>
          </cell>
          <cell r="F3739" t="str">
            <v>SINAPI Jun/26</v>
          </cell>
        </row>
        <row r="3740">
          <cell r="A3740">
            <v>100693</v>
          </cell>
          <cell r="B3740" t="str">
            <v>KIT DE PORTA DE MADEIRA TIPO MEXICANA, MACIÇA (PESADA OU SUPERPESADA), PADRÃO MÉDIO, 80X210CM, ESPESSURA DE 3,5CM, ITENS INCLUSOS: DOBRADIÇAS, MONTAGEM E INSTALAÇÃO DE BATENTE, FECHADURA COM EXECUÇÃO DO FURO - FORNECIMENTO E INSTALAÇÃO. AF_10/2025</v>
          </cell>
          <cell r="C3740" t="str">
            <v>UN</v>
          </cell>
          <cell r="D3740">
            <v>2266.91</v>
          </cell>
          <cell r="E3740" t="str">
            <v>Esquadrias - Portas</v>
          </cell>
          <cell r="F3740" t="str">
            <v>SINAPI Jun/26</v>
          </cell>
        </row>
        <row r="3741">
          <cell r="A3741">
            <v>91336</v>
          </cell>
          <cell r="B3741" t="str">
            <v>KIT DE PORTA DE MADEIRA TIPO MEXICANA, MACIÇA (PESADA OU SUPERPESADA), PADRÃO MÉDIO, 80X210CM, ESPESSURA DE 3,5CM, ITENS INCLUSOS: DOBRADIÇAS, MONTAGEM E INSTALAÇÃO DO BATENTE, SEM FECHADURA - FORNECIMENTO E INSTALAÇÃO. AF_10/2025</v>
          </cell>
          <cell r="C3741" t="str">
            <v>UN</v>
          </cell>
          <cell r="D3741">
            <v>2041.23</v>
          </cell>
          <cell r="E3741" t="str">
            <v>Esquadrias - Portas</v>
          </cell>
          <cell r="F3741" t="str">
            <v>SINAPI Jun/26</v>
          </cell>
        </row>
        <row r="3742">
          <cell r="A3742">
            <v>100694</v>
          </cell>
          <cell r="B3742" t="str">
            <v>KIT DE PORTA DE MADEIRA TIPO MEXICANA, MACIÇA (PESADA OU SUPERPESADA), PADRÃO POPULAR, 80X210CM, ESPESSURA DE 3,5CM, ITENS INCLUSOS: DOBRADIÇAS, MONTAGEM E INSTALAÇÃO DE BATENTE, FECHADURA COM EXECUÇÃO DO FURO - FORNECIMENTO E INSTALAÇÃO. AF_10/2025</v>
          </cell>
          <cell r="C3742" t="str">
            <v>UN</v>
          </cell>
          <cell r="D3742">
            <v>2048.0100000000002</v>
          </cell>
          <cell r="E3742" t="str">
            <v>Esquadrias - Portas</v>
          </cell>
          <cell r="F3742" t="str">
            <v>SINAPI Jun/26</v>
          </cell>
        </row>
        <row r="3743">
          <cell r="A3743">
            <v>91337</v>
          </cell>
          <cell r="B3743" t="str">
            <v>KIT DE PORTA DE MADEIRA TIPO MEXICANA, MACIÇA (PESADA OU SUPERPESADA), PADRÃO POPULAR, 80X210CM, ESPESSURA DE 3,5CM, ITENS INCLUSOS: DOBRADIÇAS, MONTAGEM E INSTALAÇÃO DO BATENTE, SEM FECHADURA - FORNECIMENTO E INSTALAÇÃO. AF_10/2025</v>
          </cell>
          <cell r="C3743" t="str">
            <v>UN</v>
          </cell>
          <cell r="D3743">
            <v>1901.1</v>
          </cell>
          <cell r="E3743" t="str">
            <v>Esquadrias - Portas</v>
          </cell>
          <cell r="F3743" t="str">
            <v>SINAPI Jun/26</v>
          </cell>
        </row>
        <row r="3744">
          <cell r="A3744">
            <v>100691</v>
          </cell>
          <cell r="B3744" t="str">
            <v>KIT DE PORTA DE MADEIRA TIPO VENEZIANA, 80X210CM (ESPESSURA DE 3CM), PADRÃO MÉDIO, ITENS INCLUSOS: DOBRADIÇAS, MONTAGEM E INSTALAÇÃO DE BATENTE, FECHADURA COM EXECUÇÃO DO FURO - FORNECIMENTO E INSTALAÇÃO. AF_10/2025</v>
          </cell>
          <cell r="C3744" t="str">
            <v>UN</v>
          </cell>
          <cell r="D3744">
            <v>1892.65</v>
          </cell>
          <cell r="E3744" t="str">
            <v>Esquadrias - Portas</v>
          </cell>
          <cell r="F3744" t="str">
            <v>SINAPI Jun/26</v>
          </cell>
        </row>
        <row r="3745">
          <cell r="A3745">
            <v>100692</v>
          </cell>
          <cell r="B3745" t="str">
            <v>KIT DE PORTA DE MADEIRA TIPO VENEZIANA, 80X210CM (ESPESSURA DE 3CM), PADRÃO POPULAR, ITENS INCLUSOS: DOBRADIÇAS, MONTAGEM E INSTALAÇÃO DE BATENTE, FECHADURA COM EXECUÇÃO DO FURO - FORNECIMENTO E INSTALAÇÃO. AF_10/2025</v>
          </cell>
          <cell r="C3745" t="str">
            <v>UN</v>
          </cell>
          <cell r="D3745">
            <v>1673.75</v>
          </cell>
          <cell r="E3745" t="str">
            <v>Esquadrias - Portas</v>
          </cell>
          <cell r="F3745" t="str">
            <v>SINAPI Jun/26</v>
          </cell>
        </row>
        <row r="3746">
          <cell r="A3746">
            <v>91334</v>
          </cell>
          <cell r="B3746" t="str">
            <v>KIT DE PORTA DE MADEIRA TIPO VENEZIANA, PADRÃO MÉDIO, 80X210CM, ESPESSURA DE 3CM, ITENS INCLUSOS: DOBRADIÇAS, MONTAGEM E INSTALAÇÃO DO BATENTE, SEM FECHADURA - FORNECIMENTO E INSTALAÇÃO. AF_10/2025</v>
          </cell>
          <cell r="C3746" t="str">
            <v>UN</v>
          </cell>
          <cell r="D3746">
            <v>1666.97</v>
          </cell>
          <cell r="E3746" t="str">
            <v>Esquadrias - Portas</v>
          </cell>
          <cell r="F3746" t="str">
            <v>SINAPI Jun/26</v>
          </cell>
        </row>
        <row r="3747">
          <cell r="A3747">
            <v>91335</v>
          </cell>
          <cell r="B3747" t="str">
            <v>KIT DE PORTA DE MADEIRA TIPO VENEZIANA, PADRÃO POPULAR, 80X210CM, ESPESSURA DE 3CM, ITENS INCLUSOS: DOBRADIÇAS, MONTAGEM E INSTALAÇÃO DO BATENTE, SEM FECHADURA - FORNECIMENTO E INSTALAÇÃO. AF_10/2025</v>
          </cell>
          <cell r="C3747" t="str">
            <v>UN</v>
          </cell>
          <cell r="D3747">
            <v>1526.84</v>
          </cell>
          <cell r="E3747" t="str">
            <v>Esquadrias - Portas</v>
          </cell>
          <cell r="F3747" t="str">
            <v>SINAPI Jun/26</v>
          </cell>
        </row>
        <row r="3748">
          <cell r="A3748">
            <v>90788</v>
          </cell>
          <cell r="B3748" t="str">
            <v>KIT DE PORTA-PRONTA DE MADEIRA EM ACABAMENTO MELAMÍNICO BRANCO, FOLHA LEVE OU MÉDIA, 60X210CM, EXCLUSIVE FECHADURA, FIXAÇÃO COM PREENCHIMENTO PARCIAL DE ESPUMA EXPANSIVA - FORNECIMENTO E INSTALAÇÃO. AF_10/2025</v>
          </cell>
          <cell r="C3748" t="str">
            <v>UN</v>
          </cell>
          <cell r="D3748">
            <v>959.77</v>
          </cell>
          <cell r="E3748" t="str">
            <v>Esquadrias - Portas</v>
          </cell>
          <cell r="F3748" t="str">
            <v>SINAPI Jun/26</v>
          </cell>
        </row>
        <row r="3749">
          <cell r="A3749">
            <v>90789</v>
          </cell>
          <cell r="B3749" t="str">
            <v>KIT DE PORTA-PRONTA DE MADEIRA EM ACABAMENTO MELAMÍNICO BRANCO, FOLHA LEVE OU MÉDIA, 70X210CM, EXCLUSIVE FECHADURA, FIXAÇÃO COM PREENCHIMENTO PARCIAL DE ESPUMA EXPANSIVA - FORNECIMENTO E INSTALAÇÃO. AF_10/2025</v>
          </cell>
          <cell r="C3749" t="str">
            <v>UN</v>
          </cell>
          <cell r="D3749">
            <v>962.13</v>
          </cell>
          <cell r="E3749" t="str">
            <v>Esquadrias - Portas</v>
          </cell>
          <cell r="F3749" t="str">
            <v>SINAPI Jun/26</v>
          </cell>
        </row>
        <row r="3750">
          <cell r="A3750">
            <v>90790</v>
          </cell>
          <cell r="B3750" t="str">
            <v>KIT DE PORTA-PRONTA DE MADEIRA EM ACABAMENTO MELAMÍNICO BRANCO, FOLHA LEVE OU MÉDIA, 80X210CM, EXCLUSIVE FECHADURA, FIXAÇÃO COM PREENCHIMENTO PARCIAL DE ESPUMA EXPANSIVA - FORNECIMENTO E INSTALAÇÃO. AF_10/2025</v>
          </cell>
          <cell r="C3750" t="str">
            <v>UN</v>
          </cell>
          <cell r="D3750">
            <v>991.47</v>
          </cell>
          <cell r="E3750" t="str">
            <v>Esquadrias - Portas</v>
          </cell>
          <cell r="F3750" t="str">
            <v>SINAPI Jun/26</v>
          </cell>
        </row>
        <row r="3751">
          <cell r="A3751">
            <v>100675</v>
          </cell>
          <cell r="B3751" t="str">
            <v>KIT DE PORTA-PRONTA DE MADEIRA EM ACABAMENTO MELAMÍNICO BRANCO, FOLHA LEVE OU MÉDIA, 90X210, EXCLUSIVE FECHADURA, FIXAÇÃO COM PREENCHIMENTO TOTAL DE ESPUMA EXPANSIVA - FORNECIMENTO E INSTALAÇÃO. AF_10/2025</v>
          </cell>
          <cell r="C3751" t="str">
            <v>UN</v>
          </cell>
          <cell r="D3751">
            <v>1069.92</v>
          </cell>
          <cell r="E3751" t="str">
            <v>Esquadrias - Portas</v>
          </cell>
          <cell r="F3751" t="str">
            <v>SINAPI Jun/26</v>
          </cell>
        </row>
        <row r="3752">
          <cell r="A3752">
            <v>90794</v>
          </cell>
          <cell r="B3752" t="str">
            <v>KIT DE PORTA-PRONTA DE MADEIRA EM ACABAMENTO MELAMÍNICO BRANCO, FOLHA LEVE OU MÉDIA, E BATENTE METÁLICO, 60X210CM, FIXAÇÃO COM ARGAMASSA - FORNECIMENTO E INSTALAÇÃO. AF_10/2025</v>
          </cell>
          <cell r="C3752" t="str">
            <v>UN</v>
          </cell>
          <cell r="D3752">
            <v>861.31</v>
          </cell>
          <cell r="E3752" t="str">
            <v>Esquadrias - Portas</v>
          </cell>
          <cell r="F3752" t="str">
            <v>SINAPI Jun/26</v>
          </cell>
        </row>
        <row r="3753">
          <cell r="A3753">
            <v>90796</v>
          </cell>
          <cell r="B3753" t="str">
            <v>KIT DE PORTA-PRONTA DE MADEIRA EM ACABAMENTO MELAMÍNICO BRANCO, FOLHA LEVE OU MÉDIA, E BATENTE METÁLICO, 80X210CM, FIXAÇÃO COM ARGAMASSA - FORNECIMENTO E INSTALAÇÃO. AF_10/2025</v>
          </cell>
          <cell r="C3753" t="str">
            <v>UN</v>
          </cell>
          <cell r="D3753">
            <v>874.98</v>
          </cell>
          <cell r="E3753" t="str">
            <v>Esquadrias - Portas</v>
          </cell>
          <cell r="F3753" t="str">
            <v>SINAPI Jun/26</v>
          </cell>
        </row>
        <row r="3754">
          <cell r="A3754">
            <v>90797</v>
          </cell>
          <cell r="B3754" t="str">
            <v>KIT DE PORTA-PRONTA DE MADEIRA EM ACABAMENTO MELAMÍNICO BRANCO, FOLHA LEVE OU MÉDIA, E BATENTE METÁLICO, 90X210CM, FIXAÇÃO COM ARGAMASSA - FORNECIMENTO E INSTALAÇÃO. AF_10/2025</v>
          </cell>
          <cell r="C3754" t="str">
            <v>UN</v>
          </cell>
          <cell r="D3754">
            <v>881.83</v>
          </cell>
          <cell r="E3754" t="str">
            <v>Esquadrias - Portas</v>
          </cell>
          <cell r="F3754" t="str">
            <v>SINAPI Jun/26</v>
          </cell>
        </row>
        <row r="3755">
          <cell r="A3755">
            <v>90791</v>
          </cell>
          <cell r="B3755" t="str">
            <v>KIT DE PORTA-PRONTA DE MADEIRA EM ACABAMENTO MELAMÍNICO BRANCO, FOLHA PESADA OU SUPERPESADA, 80X210CM, FIXAÇÃO COM PREENCHIMENTO PARCIAL DE ESPUMA EXPANSIVA - FORNECIMENTO E INSTALAÇÃO. AF_10/2025</v>
          </cell>
          <cell r="C3755" t="str">
            <v>UN</v>
          </cell>
          <cell r="D3755">
            <v>1160.3599999999999</v>
          </cell>
          <cell r="E3755" t="str">
            <v>Esquadrias - Portas</v>
          </cell>
          <cell r="F3755" t="str">
            <v>SINAPI Jun/26</v>
          </cell>
        </row>
        <row r="3756">
          <cell r="A3756">
            <v>90793</v>
          </cell>
          <cell r="B3756" t="str">
            <v>KIT DE PORTA-PRONTA DE MADEIRA EM ACABAMENTO MELAMÍNICO BRANCO, FOLHA PESADA OU SUPERPESADA, 90X210CM, FIXAÇÃO COM PREENCHIMENTO TOTAL DE ESPUMA EXPANSIVA - FORNECIMENTO E INSTALAÇÃO. AF_10/2025</v>
          </cell>
          <cell r="C3756" t="str">
            <v>UN</v>
          </cell>
          <cell r="D3756">
            <v>1212.8900000000001</v>
          </cell>
          <cell r="E3756" t="str">
            <v>Esquadrias - Portas</v>
          </cell>
          <cell r="F3756" t="str">
            <v>SINAPI Jun/26</v>
          </cell>
        </row>
        <row r="3757">
          <cell r="A3757">
            <v>90798</v>
          </cell>
          <cell r="B3757" t="str">
            <v>KIT DE PORTA-PRONTA DE MADEIRA EM ACABAMENTO MELAMÍNICO BRANCO, FOLHA PESADA OU SUPERPESADA, E BATENTE METÁLICO, 80X210CM, FIXAÇÃO COM ARGAMASSA - FORNECIMENTO E INSTALAÇÃO. AF_10/2025</v>
          </cell>
          <cell r="C3757" t="str">
            <v>UN</v>
          </cell>
          <cell r="D3757">
            <v>1255.6300000000001</v>
          </cell>
          <cell r="E3757" t="str">
            <v>Esquadrias - Portas</v>
          </cell>
          <cell r="F3757" t="str">
            <v>SINAPI Jun/26</v>
          </cell>
        </row>
        <row r="3758">
          <cell r="A3758">
            <v>90799</v>
          </cell>
          <cell r="B3758" t="str">
            <v>KIT DE PORTA-PRONTA DE MADEIRA EM ACABAMENTO MELAMÍNICO BRANCO, FOLHA PESADA OU SUPERPESADA, E BATENTE METÁLICO, 90X210CM, FIXAÇÃO COM ARGAMASSA - FORNECIMENTO E INSTALAÇÃO. AF_10/2025</v>
          </cell>
          <cell r="C3758" t="str">
            <v>UN</v>
          </cell>
          <cell r="D3758">
            <v>1292.19</v>
          </cell>
          <cell r="E3758" t="str">
            <v>Esquadrias - Portas</v>
          </cell>
          <cell r="F3758" t="str">
            <v>SINAPI Jun/26</v>
          </cell>
        </row>
        <row r="3759">
          <cell r="A3759">
            <v>100704</v>
          </cell>
          <cell r="B3759" t="str">
            <v>PORTA CADEADO ZINCADO OXIDADO PRETO COM CADEADO DE AÇO INOX, LARGURA DE *50* MM. AF_10/2025</v>
          </cell>
          <cell r="C3759" t="str">
            <v>UN</v>
          </cell>
          <cell r="D3759">
            <v>83.19</v>
          </cell>
          <cell r="E3759" t="str">
            <v>Esquadrias - Portas</v>
          </cell>
          <cell r="F3759" t="str">
            <v>SINAPI Jun/26</v>
          </cell>
        </row>
        <row r="3760">
          <cell r="A3760">
            <v>106141</v>
          </cell>
          <cell r="B3760" t="str">
            <v>PORTA CORTA-FOGO 160X210X5CM COM BARRA ANTI PÂNICO - FORNECIMENTO E INSTALAÇÃO. AF_10/2025</v>
          </cell>
          <cell r="C3760" t="str">
            <v>UN</v>
          </cell>
          <cell r="D3760">
            <v>0</v>
          </cell>
          <cell r="E3760" t="str">
            <v>Esquadrias - Portas</v>
          </cell>
          <cell r="F3760" t="str">
            <v>SINAPI Jun/26</v>
          </cell>
        </row>
        <row r="3761">
          <cell r="A3761">
            <v>106139</v>
          </cell>
          <cell r="B3761" t="str">
            <v>PORTA CORTA-FOGO 80X210X5CM - FORNECIMENTO E INSTALAÇÃO. AF_10/2025</v>
          </cell>
          <cell r="C3761" t="str">
            <v>UN</v>
          </cell>
          <cell r="D3761">
            <v>0</v>
          </cell>
          <cell r="E3761" t="str">
            <v>Esquadrias - Portas</v>
          </cell>
          <cell r="F3761" t="str">
            <v>SINAPI Jun/26</v>
          </cell>
        </row>
        <row r="3762">
          <cell r="A3762">
            <v>106140</v>
          </cell>
          <cell r="B3762" t="str">
            <v>PORTA CORTA-FOGO 80X210X5CM COM BARRA ANTI PÂNICO - FORNECIMENTO E INSTALAÇÃO. AF_10/2025</v>
          </cell>
          <cell r="C3762" t="str">
            <v>UN</v>
          </cell>
          <cell r="D3762">
            <v>0</v>
          </cell>
          <cell r="E3762" t="str">
            <v>Esquadrias - Portas</v>
          </cell>
          <cell r="F3762" t="str">
            <v>SINAPI Jun/26</v>
          </cell>
        </row>
        <row r="3763">
          <cell r="A3763">
            <v>90838</v>
          </cell>
          <cell r="B3763" t="str">
            <v>PORTA CORTA-FOGO 90X210X5CM - FORNECIMENTO E INSTALAÇÃO. AF_10/2025</v>
          </cell>
          <cell r="C3763" t="str">
            <v>UN</v>
          </cell>
          <cell r="D3763">
            <v>1719.24</v>
          </cell>
          <cell r="E3763" t="str">
            <v>Esquadrias - Portas</v>
          </cell>
          <cell r="F3763" t="str">
            <v>SINAPI Jun/26</v>
          </cell>
        </row>
        <row r="3764">
          <cell r="A3764">
            <v>94805</v>
          </cell>
          <cell r="B3764" t="str">
            <v>PORTA DE ALUMÍNIO DE ABRIR PARA VIDRO SEM GUARNIÇÃO, 87X210CM, FIXAÇÃO COM PARAFUSOS, INCLUSIVE VIDROS - FORNECIMENTO E INSTALAÇÃO. AF_10/2025</v>
          </cell>
          <cell r="C3764" t="str">
            <v>UN</v>
          </cell>
          <cell r="D3764">
            <v>911.83</v>
          </cell>
          <cell r="E3764" t="str">
            <v>Esquadrias - Portas</v>
          </cell>
          <cell r="F3764" t="str">
            <v>SINAPI Jun/26</v>
          </cell>
        </row>
        <row r="3765">
          <cell r="A3765">
            <v>106145</v>
          </cell>
          <cell r="B3765" t="str">
            <v>PORTA DE ALUMÍNIO DE ABRIR, P/ VIDRO, C/ GUARNIÇÃO, 87X210CM, FIXAÇÃO COM ARGAMASSA. AF_10/2025</v>
          </cell>
          <cell r="C3765" t="str">
            <v>UN</v>
          </cell>
          <cell r="D3765">
            <v>923.43</v>
          </cell>
          <cell r="E3765" t="str">
            <v>Esquadrias - Portas</v>
          </cell>
          <cell r="F3765" t="str">
            <v>SINAPI Jun/26</v>
          </cell>
        </row>
        <row r="3766">
          <cell r="A3766">
            <v>106146</v>
          </cell>
          <cell r="B3766" t="str">
            <v>PORTA DE AÇO DE ABRIR, P/ VIDRO, C/ GUARNIÇÃO, 90X210CM, FIXAÇÃO COM ARGAMASSA. AF_10/2025</v>
          </cell>
          <cell r="C3766" t="str">
            <v>UN</v>
          </cell>
          <cell r="D3766">
            <v>795.58</v>
          </cell>
          <cell r="E3766" t="str">
            <v>Esquadrias - Portas</v>
          </cell>
          <cell r="F3766" t="str">
            <v>SINAPI Jun/26</v>
          </cell>
        </row>
        <row r="3767">
          <cell r="A3767">
            <v>100702</v>
          </cell>
          <cell r="B3767" t="str">
            <v>PORTA DE CORRER DE ALUMÍNIO, COM DUAS FOLHAS PARA VIDRO, INCLUSO VIDRO LISO INCOLOR, FECHADURA E PUXADOR, SEM ALIZAR. AF_10/2025</v>
          </cell>
          <cell r="C3767" t="str">
            <v>M2</v>
          </cell>
          <cell r="D3767">
            <v>508.07</v>
          </cell>
          <cell r="E3767" t="str">
            <v>Esquadrias - Portas</v>
          </cell>
          <cell r="F3767" t="str">
            <v>SINAPI Jun/26</v>
          </cell>
        </row>
        <row r="3768">
          <cell r="A3768">
            <v>106148</v>
          </cell>
          <cell r="B3768" t="str">
            <v>PORTA DE CORRER DE MADEIRA, FECHADURA E PUXADOR, COM ALIZAR. AF_10/2025</v>
          </cell>
          <cell r="C3768" t="str">
            <v>UN</v>
          </cell>
          <cell r="D3768">
            <v>0</v>
          </cell>
          <cell r="E3768" t="str">
            <v>Esquadrias - Portas</v>
          </cell>
          <cell r="F3768" t="str">
            <v>SINAPI Jun/26</v>
          </cell>
        </row>
        <row r="3769">
          <cell r="A3769">
            <v>100701</v>
          </cell>
          <cell r="B3769" t="str">
            <v>PORTA DE FERRO, DE ABRIR, TIPO GRADE COM CHAPA, COM GUARNIÇÕES. AF_10/2025</v>
          </cell>
          <cell r="C3769" t="str">
            <v>M2</v>
          </cell>
          <cell r="D3769">
            <v>699.31</v>
          </cell>
          <cell r="E3769" t="str">
            <v>Esquadrias - Portas</v>
          </cell>
          <cell r="F3769" t="str">
            <v>SINAPI Jun/26</v>
          </cell>
        </row>
        <row r="3770">
          <cell r="A3770">
            <v>100700</v>
          </cell>
          <cell r="B3770" t="str">
            <v>PORTA DE MADEIRA COMPENSADA LISA PARA PINTURA, 120X210X3,5CM, 2 FOLHAS, INCLUSO ADUELA 2A, ALIZAR 2A E DOBRADIÇAS. AF_10/2025</v>
          </cell>
          <cell r="C3770" t="str">
            <v>UN</v>
          </cell>
          <cell r="D3770">
            <v>1056.18</v>
          </cell>
          <cell r="E3770" t="str">
            <v>Esquadrias - Portas</v>
          </cell>
          <cell r="F3770" t="str">
            <v>SINAPI Jun/26</v>
          </cell>
        </row>
        <row r="3771">
          <cell r="A3771">
            <v>91295</v>
          </cell>
          <cell r="B3771" t="str">
            <v>PORTA DE MADEIRA FRISADA, SEMI-OCA (LEVE OU MÉDIA), 60X210CM, ESPESSURA DE 3,5CM, INCLUSO DOBRADIÇAS - FORNECIMENTO E INSTALAÇÃO. AF_10/2025</v>
          </cell>
          <cell r="C3771" t="str">
            <v>UN</v>
          </cell>
          <cell r="D3771">
            <v>426.85</v>
          </cell>
          <cell r="E3771" t="str">
            <v>Esquadrias - Portas</v>
          </cell>
          <cell r="F3771" t="str">
            <v>SINAPI Jun/26</v>
          </cell>
        </row>
        <row r="3772">
          <cell r="A3772">
            <v>91296</v>
          </cell>
          <cell r="B3772" t="str">
            <v>PORTA DE MADEIRA FRISADA, SEMI-OCA (LEVE OU MÉDIA), 70X210CM, ESPESSURA DE 3,5CM, INCLUSO DOBRADIÇAS - FORNECIMENTO E INSTALAÇÃO. AF_10/2025</v>
          </cell>
          <cell r="C3772" t="str">
            <v>UN</v>
          </cell>
          <cell r="D3772">
            <v>457.62</v>
          </cell>
          <cell r="E3772" t="str">
            <v>Esquadrias - Portas</v>
          </cell>
          <cell r="F3772" t="str">
            <v>SINAPI Jun/26</v>
          </cell>
        </row>
        <row r="3773">
          <cell r="A3773">
            <v>91297</v>
          </cell>
          <cell r="B3773" t="str">
            <v>PORTA DE MADEIRA FRISADA, SEMI-OCA (LEVE OU MÉDIA), 80X210CM, ESPESSURA DE 3,5CM, INCLUSO DOBRADIÇAS - FORNECIMENTO E INSTALAÇÃO. AF_10/2025</v>
          </cell>
          <cell r="C3773" t="str">
            <v>UN</v>
          </cell>
          <cell r="D3773">
            <v>501.99</v>
          </cell>
          <cell r="E3773" t="str">
            <v>Esquadrias - Portas</v>
          </cell>
          <cell r="F3773" t="str">
            <v>SINAPI Jun/26</v>
          </cell>
        </row>
        <row r="3774">
          <cell r="A3774">
            <v>90820</v>
          </cell>
          <cell r="B3774" t="str">
            <v>PORTA DE MADEIRA PARA PINTURA, SEMI-OCA (LEVE OU MÉDIA), 60X210CM, ESPESSURA DE 3,5CM, INCLUSO DOBRADIÇAS - FORNECIMENTO E INSTALAÇÃO. AF_10/2025</v>
          </cell>
          <cell r="C3774" t="str">
            <v>UN</v>
          </cell>
          <cell r="D3774">
            <v>403.56</v>
          </cell>
          <cell r="E3774" t="str">
            <v>Esquadrias - Portas</v>
          </cell>
          <cell r="F3774" t="str">
            <v>SINAPI Jun/26</v>
          </cell>
        </row>
        <row r="3775">
          <cell r="A3775">
            <v>90821</v>
          </cell>
          <cell r="B3775" t="str">
            <v>PORTA DE MADEIRA PARA PINTURA, SEMI-OCA (LEVE OU MÉDIA), 70X210CM, ESPESSURA DE 3,5CM, INCLUSO DOBRADIÇAS - FORNECIMENTO E INSTALAÇÃO. AF_10/2025</v>
          </cell>
          <cell r="C3775" t="str">
            <v>UN</v>
          </cell>
          <cell r="D3775">
            <v>414.34</v>
          </cell>
          <cell r="E3775" t="str">
            <v>Esquadrias - Portas</v>
          </cell>
          <cell r="F3775" t="str">
            <v>SINAPI Jun/26</v>
          </cell>
        </row>
        <row r="3776">
          <cell r="A3776">
            <v>90822</v>
          </cell>
          <cell r="B3776" t="str">
            <v>PORTA DE MADEIRA PARA PINTURA, SEMI-OCA (LEVE OU MÉDIA), 80X210CM, ESPESSURA DE 3,5CM, INCLUSO DOBRADIÇAS - FORNECIMENTO E INSTALAÇÃO. AF_10/2025</v>
          </cell>
          <cell r="C3776" t="str">
            <v>UN</v>
          </cell>
          <cell r="D3776">
            <v>444.1</v>
          </cell>
          <cell r="E3776" t="str">
            <v>Esquadrias - Portas</v>
          </cell>
          <cell r="F3776" t="str">
            <v>SINAPI Jun/26</v>
          </cell>
        </row>
        <row r="3777">
          <cell r="A3777">
            <v>90823</v>
          </cell>
          <cell r="B3777" t="str">
            <v>PORTA DE MADEIRA PARA PINTURA, SEMI-OCA (LEVE OU MÉDIA), 90X210CM, ESPESSURA DE 3,5CM, INCLUSO DOBRADIÇAS - FORNECIMENTO E INSTALAÇÃO. AF_10/2025</v>
          </cell>
          <cell r="C3777" t="str">
            <v>UN</v>
          </cell>
          <cell r="D3777">
            <v>536.22</v>
          </cell>
          <cell r="E3777" t="str">
            <v>Esquadrias - Portas</v>
          </cell>
          <cell r="F3777" t="str">
            <v>SINAPI Jun/26</v>
          </cell>
        </row>
        <row r="3778">
          <cell r="A3778">
            <v>90824</v>
          </cell>
          <cell r="B3778" t="str">
            <v>PORTA DE MADEIRA PARA PINTURA, SEMI-OCA (PESADA OU SUPERPESADA), 80X210CM, ESPESSURA DE 4,0CM, INCLUSO DOBRADIÇAS - FORNECIMENTO E INSTALAÇÃO. AF_10/2025</v>
          </cell>
          <cell r="C3778" t="str">
            <v>UN</v>
          </cell>
          <cell r="D3778">
            <v>753.11</v>
          </cell>
          <cell r="E3778" t="str">
            <v>Esquadrias - Portas</v>
          </cell>
          <cell r="F3778" t="str">
            <v>SINAPI Jun/26</v>
          </cell>
        </row>
        <row r="3779">
          <cell r="A3779">
            <v>91009</v>
          </cell>
          <cell r="B3779" t="str">
            <v>PORTA DE MADEIRA PARA VERNIZ, SEMI-OCA (LEVE OU MÉDIA), 60X210CM, ESPESSURA DE 3,5CM, INCLUSO DOBRADIÇAS - FORNECIMENTO E INSTALAÇÃO. AF_10/2025</v>
          </cell>
          <cell r="C3779" t="str">
            <v>UN</v>
          </cell>
          <cell r="D3779">
            <v>416.04</v>
          </cell>
          <cell r="E3779" t="str">
            <v>Esquadrias - Portas</v>
          </cell>
          <cell r="F3779" t="str">
            <v>SINAPI Jun/26</v>
          </cell>
        </row>
        <row r="3780">
          <cell r="A3780">
            <v>91010</v>
          </cell>
          <cell r="B3780" t="str">
            <v>PORTA DE MADEIRA PARA VERNIZ, SEMI-OCA (LEVE OU MÉDIA), 70X210CM, ESPESSURA DE 3,5CM, INCLUSO DOBRADIÇAS - FORNECIMENTO E INSTALAÇÃO. AF_10/2025</v>
          </cell>
          <cell r="C3780" t="str">
            <v>UN</v>
          </cell>
          <cell r="D3780">
            <v>427.42</v>
          </cell>
          <cell r="E3780" t="str">
            <v>Esquadrias - Portas</v>
          </cell>
          <cell r="F3780" t="str">
            <v>SINAPI Jun/26</v>
          </cell>
        </row>
        <row r="3781">
          <cell r="A3781">
            <v>91011</v>
          </cell>
          <cell r="B3781" t="str">
            <v>PORTA DE MADEIRA PARA VERNIZ, SEMI-OCA (LEVE OU MÉDIA), 80X210CM, ESPESSURA DE 3,5CM, INCLUSO DOBRADIÇAS - FORNECIMENTO E INSTALAÇÃO. AF_10/2025</v>
          </cell>
          <cell r="C3781" t="str">
            <v>UN</v>
          </cell>
          <cell r="D3781">
            <v>494.79</v>
          </cell>
          <cell r="E3781" t="str">
            <v>Esquadrias - Portas</v>
          </cell>
          <cell r="F3781" t="str">
            <v>SINAPI Jun/26</v>
          </cell>
        </row>
        <row r="3782">
          <cell r="A3782">
            <v>91012</v>
          </cell>
          <cell r="B3782" t="str">
            <v>PORTA DE MADEIRA PARA VERNIZ, SEMI-OCA (LEVE OU MÉDIA), 90X210CM, ESPESSURA DE 3,5CM, INCLUSO DOBRADIÇAS - FORNECIMENTO E INSTALAÇÃO. AF_10/2025</v>
          </cell>
          <cell r="C3782" t="str">
            <v>UN</v>
          </cell>
          <cell r="D3782">
            <v>547.29</v>
          </cell>
          <cell r="E3782" t="str">
            <v>Esquadrias - Portas</v>
          </cell>
          <cell r="F3782" t="str">
            <v>SINAPI Jun/26</v>
          </cell>
        </row>
        <row r="3783">
          <cell r="A3783">
            <v>91298</v>
          </cell>
          <cell r="B3783" t="str">
            <v>PORTA DE MADEIRA TIPO VENEZIANA, 80X210CM, ESPESSURA DE 3CM, INCLUSO DOBRADIÇAS - FORNECIMENTO E INSTALAÇÃO. AF_10/2025</v>
          </cell>
          <cell r="C3783" t="str">
            <v>UN</v>
          </cell>
          <cell r="D3783">
            <v>956.92</v>
          </cell>
          <cell r="E3783" t="str">
            <v>Esquadrias - Portas</v>
          </cell>
          <cell r="F3783" t="str">
            <v>SINAPI Jun/26</v>
          </cell>
        </row>
        <row r="3784">
          <cell r="A3784">
            <v>90825</v>
          </cell>
          <cell r="B3784" t="str">
            <v>PORTA DE MADEIRA, MACIÇA (PESADA OU SUPERPESADA), 90X210CM, ESPESSURA DE 4,0CM, INCLUSO DOBRADIÇAS - FORNECIMENTO E INSTALAÇÃO. AF_10/2025</v>
          </cell>
          <cell r="C3784" t="str">
            <v>UN</v>
          </cell>
          <cell r="D3784">
            <v>835.34</v>
          </cell>
          <cell r="E3784" t="str">
            <v>Esquadrias - Portas</v>
          </cell>
          <cell r="F3784" t="str">
            <v>SINAPI Jun/26</v>
          </cell>
        </row>
        <row r="3785">
          <cell r="A3785">
            <v>91299</v>
          </cell>
          <cell r="B3785" t="str">
            <v>PORTA DE MADEIRA, TIPO MEXICANA, MACIÇA (PESADA OU SUPERPESADA), 70X210CM, ESPESSURA DE 3,5CM, INCLUSO DOBRADIÇAS - FORNECIMENTO E INSTALAÇÃO. AF_10/2025</v>
          </cell>
          <cell r="C3785" t="str">
            <v>UN</v>
          </cell>
          <cell r="D3785">
            <v>1331.18</v>
          </cell>
          <cell r="E3785" t="str">
            <v>Esquadrias - Portas</v>
          </cell>
          <cell r="F3785" t="str">
            <v>SINAPI Jun/26</v>
          </cell>
        </row>
        <row r="3786">
          <cell r="A3786">
            <v>91341</v>
          </cell>
          <cell r="B3786" t="str">
            <v>PORTA EM ALUMÍNIO DE ABRIR TIPO VENEZIANA COM GUARNIÇÃO, FIXAÇÃO COM PARAFUSOS - FORNECIMENTO E INSTALAÇÃO. AF_10/2025</v>
          </cell>
          <cell r="C3786" t="str">
            <v>M2</v>
          </cell>
          <cell r="D3786">
            <v>713</v>
          </cell>
          <cell r="E3786" t="str">
            <v>Esquadrias - Portas</v>
          </cell>
          <cell r="F3786" t="str">
            <v>SINAPI Jun/26</v>
          </cell>
        </row>
        <row r="3787">
          <cell r="A3787">
            <v>94806</v>
          </cell>
          <cell r="B3787" t="str">
            <v>PORTA EM AÇO DE ABRIR PARA VIDRO SEM GUARNIÇÃO, 90X210CM, FIXAÇÃO COM PARAFUSOS, EXCLUSIVE VIDROS - FORNECIMENTO E INSTALAÇÃO. AF_10/2025</v>
          </cell>
          <cell r="C3787" t="str">
            <v>UN</v>
          </cell>
          <cell r="D3787">
            <v>791.31</v>
          </cell>
          <cell r="E3787" t="str">
            <v>Esquadrias - Portas</v>
          </cell>
          <cell r="F3787" t="str">
            <v>SINAPI Jun/26</v>
          </cell>
        </row>
        <row r="3788">
          <cell r="A3788">
            <v>94807</v>
          </cell>
          <cell r="B3788" t="str">
            <v>PORTA EM AÇO DE ABRIR TIPO VENEZIANA SEM GUARNIÇÃO, 90X210CM, FIXAÇÃO COM PARAFUSOS - FORNECIMENTO E INSTALAÇÃO. AF_10/2025</v>
          </cell>
          <cell r="C3788" t="str">
            <v>UN</v>
          </cell>
          <cell r="D3788">
            <v>724.51</v>
          </cell>
          <cell r="E3788" t="str">
            <v>Esquadrias - Portas</v>
          </cell>
          <cell r="F3788" t="str">
            <v>SINAPI Jun/26</v>
          </cell>
        </row>
        <row r="3789">
          <cell r="A3789">
            <v>106142</v>
          </cell>
          <cell r="B3789" t="str">
            <v>PORTA-PRONTA DE MADEIRA, FOLHA LEVE OU MÉDIA, 70X210CM, FIXAÇÃO COM PREENCHIMENTO TOTAL DE ESPUMA EXPANSIVA - FORNECIMENTO E INSTALAÇÃO. AF_10/2025</v>
          </cell>
          <cell r="C3789" t="str">
            <v>UN</v>
          </cell>
          <cell r="D3789">
            <v>946.79</v>
          </cell>
          <cell r="E3789" t="str">
            <v>Esquadrias - Portas</v>
          </cell>
          <cell r="F3789" t="str">
            <v>SINAPI Jun/26</v>
          </cell>
        </row>
        <row r="3790">
          <cell r="A3790">
            <v>106143</v>
          </cell>
          <cell r="B3790" t="str">
            <v>PORTA-PRONTA DE MADEIRA, FOLHA LEVE OU MÉDIA, 80X210CM, FIXAÇÃO COM PREENCHIMENTO TOTAL DE ESPUMA EXPANSIVA - FORNECIMENTO E INSTALAÇÃO. AF_10/2025</v>
          </cell>
          <cell r="C3790" t="str">
            <v>UN</v>
          </cell>
          <cell r="D3790">
            <v>975.82</v>
          </cell>
          <cell r="E3790" t="str">
            <v>Esquadrias - Portas</v>
          </cell>
          <cell r="F3790" t="str">
            <v>SINAPI Jun/26</v>
          </cell>
        </row>
        <row r="3791">
          <cell r="A3791">
            <v>106144</v>
          </cell>
          <cell r="B3791" t="str">
            <v>PORTA-PRONTA DE MADEIRA, FOLHA PESADA OU SUPERPESADA, 80X210CM, FIXAÇÃO COM PREENCHIMENTO TOTAL DE ESPUMA EXPANSIVA - FORNECIMENTO E INSTALAÇÃO. AF_10/2025</v>
          </cell>
          <cell r="C3791" t="str">
            <v>UN</v>
          </cell>
          <cell r="D3791">
            <v>1147.51</v>
          </cell>
          <cell r="E3791" t="str">
            <v>Esquadrias - Portas</v>
          </cell>
          <cell r="F3791" t="str">
            <v>SINAPI Jun/26</v>
          </cell>
        </row>
        <row r="3792">
          <cell r="A3792">
            <v>100703</v>
          </cell>
          <cell r="B3792" t="str">
            <v>PUXADOR CENTRAL PARA ESQUADRIA DE MADEIRA. AF_10/2025</v>
          </cell>
          <cell r="C3792" t="str">
            <v>UN</v>
          </cell>
          <cell r="D3792">
            <v>35.57</v>
          </cell>
          <cell r="E3792" t="str">
            <v>Esquadrias - Portas</v>
          </cell>
          <cell r="F3792" t="str">
            <v>SINAPI Jun/26</v>
          </cell>
        </row>
        <row r="3793">
          <cell r="A3793">
            <v>106147</v>
          </cell>
          <cell r="B3793" t="str">
            <v>RECOLOCACAO DE FOLHAS DE PORTA DE MADEIRA PESADA OU SUPER PESADA DE 90 CM DE LARGURA, CONSIDERANDO REAPROVEITAMENTO DO MATERIAL. AF_10/2025</v>
          </cell>
          <cell r="C3793" t="str">
            <v>UN</v>
          </cell>
          <cell r="D3793">
            <v>149.65</v>
          </cell>
          <cell r="E3793" t="str">
            <v>Esquadrias - Portas</v>
          </cell>
          <cell r="F3793" t="str">
            <v>SINAPI Jun/26</v>
          </cell>
        </row>
        <row r="3794">
          <cell r="A3794">
            <v>100695</v>
          </cell>
          <cell r="B3794" t="str">
            <v>RECOLOCAÇÃO DE FOLHAS DE PORTA DE MADEIRA LEVE OU MÉDIA DE 60CM DE LARGURA, CONSIDERANDO REAPROVEITAMENTO DO MATERIAL. AF_10/2025</v>
          </cell>
          <cell r="C3794" t="str">
            <v>UN</v>
          </cell>
          <cell r="D3794">
            <v>104.51</v>
          </cell>
          <cell r="E3794" t="str">
            <v>Esquadrias - Portas</v>
          </cell>
          <cell r="F3794" t="str">
            <v>SINAPI Jun/26</v>
          </cell>
        </row>
        <row r="3795">
          <cell r="A3795">
            <v>100696</v>
          </cell>
          <cell r="B3795" t="str">
            <v>RECOLOCAÇÃO DE FOLHAS DE PORTA DE MADEIRA LEVE OU MÉDIA DE 70CM DE LARGURA, CONSIDERANDO REAPROVEITAMENTO DO MATERIAL. AF_10/2025</v>
          </cell>
          <cell r="C3795" t="str">
            <v>UN</v>
          </cell>
          <cell r="D3795">
            <v>116.19</v>
          </cell>
          <cell r="E3795" t="str">
            <v>Esquadrias - Portas</v>
          </cell>
          <cell r="F3795" t="str">
            <v>SINAPI Jun/26</v>
          </cell>
        </row>
        <row r="3796">
          <cell r="A3796">
            <v>100697</v>
          </cell>
          <cell r="B3796" t="str">
            <v>RECOLOCAÇÃO DE FOLHAS DE PORTA DE MADEIRA LEVE OU MÉDIA DE 80CM DE LARGURA, CONSIDERANDO REAPROVEITAMENTO DO MATERIAL. AF_10/2025</v>
          </cell>
          <cell r="C3796" t="str">
            <v>UN</v>
          </cell>
          <cell r="D3796">
            <v>127.88</v>
          </cell>
          <cell r="E3796" t="str">
            <v>Esquadrias - Portas</v>
          </cell>
          <cell r="F3796" t="str">
            <v>SINAPI Jun/26</v>
          </cell>
        </row>
        <row r="3797">
          <cell r="A3797">
            <v>100698</v>
          </cell>
          <cell r="B3797" t="str">
            <v>RECOLOCAÇÃO DE FOLHAS DE PORTA DE MADEIRA LEVE OU MÉDIA DE 90CM DE LARGURA, CONSIDERANDO REAPROVEITAMENTO DO MATERIAL. AF_10/2025</v>
          </cell>
          <cell r="C3797" t="str">
            <v>UN</v>
          </cell>
          <cell r="D3797">
            <v>139.56</v>
          </cell>
          <cell r="E3797" t="str">
            <v>Esquadrias - Portas</v>
          </cell>
          <cell r="F3797" t="str">
            <v>SINAPI Jun/26</v>
          </cell>
        </row>
        <row r="3798">
          <cell r="A3798">
            <v>100699</v>
          </cell>
          <cell r="B3798" t="str">
            <v>RECOLOCAÇÃO DE FOLHAS DE PORTA DE MADEIRA PESADA OU SUPERPESADA DE 80CM DE LARGURA, CONSIDERANDO REAPROVEITAMENTO DO MATERIAL. AF_10/2025</v>
          </cell>
          <cell r="C3798" t="str">
            <v>UN</v>
          </cell>
          <cell r="D3798">
            <v>167.62</v>
          </cell>
          <cell r="E3798" t="str">
            <v>Esquadrias - Portas</v>
          </cell>
          <cell r="F3798" t="str">
            <v>SINAPI Jun/26</v>
          </cell>
        </row>
        <row r="3799">
          <cell r="A3799">
            <v>100705</v>
          </cell>
          <cell r="B3799" t="str">
            <v>TARJETA TIPO LIVRE/OCUPADO PARA PORTA DE BANHEIRO. AF_10/2025</v>
          </cell>
          <cell r="C3799" t="str">
            <v>UN</v>
          </cell>
          <cell r="D3799">
            <v>79.84</v>
          </cell>
          <cell r="E3799" t="str">
            <v>Esquadrias - Portas</v>
          </cell>
          <cell r="F3799" t="str">
            <v>SINAPI Jun/26</v>
          </cell>
        </row>
        <row r="3800">
          <cell r="A3800">
            <v>101173</v>
          </cell>
          <cell r="B3800" t="str">
            <v>ESTACA BROCA DE CONCRETO, DIÂMETRO DE 20CM, ESCAVAÇÃO MANUAL COM TRADO CONCHA, COM ARMADURA DE ARRANQUE. AF_05/2020</v>
          </cell>
          <cell r="C3800" t="str">
            <v>M</v>
          </cell>
          <cell r="D3800">
            <v>69.72</v>
          </cell>
          <cell r="E3800" t="str">
            <v>Estacas Broca, Strauss e Escavada com Fluido Estabilizante</v>
          </cell>
          <cell r="F3800" t="str">
            <v>SINAPI Jun/26</v>
          </cell>
        </row>
        <row r="3801">
          <cell r="A3801">
            <v>101174</v>
          </cell>
          <cell r="B3801" t="str">
            <v>ESTACA BROCA DE CONCRETO, DIÂMETRO DE 25CM, ESCAVAÇÃO MANUAL COM TRADO CONCHA, COM ARMADURA DE ARRANQUE. AF_05/2020</v>
          </cell>
          <cell r="C3801" t="str">
            <v>M</v>
          </cell>
          <cell r="D3801">
            <v>100.83</v>
          </cell>
          <cell r="E3801" t="str">
            <v>Estacas Broca, Strauss e Escavada com Fluido Estabilizante</v>
          </cell>
          <cell r="F3801" t="str">
            <v>SINAPI Jun/26</v>
          </cell>
        </row>
        <row r="3802">
          <cell r="A3802">
            <v>101175</v>
          </cell>
          <cell r="B3802" t="str">
            <v>ESTACA BROCA DE CONCRETO, DIÂMETRO DE 30CM, ESCAVAÇÃO MANUAL COM TRADO CONCHA, COM ARMADURA DE ARRANQUE. AF_05/2020</v>
          </cell>
          <cell r="C3802" t="str">
            <v>M</v>
          </cell>
          <cell r="D3802">
            <v>137.51</v>
          </cell>
          <cell r="E3802" t="str">
            <v>Estacas Broca, Strauss e Escavada com Fluido Estabilizante</v>
          </cell>
          <cell r="F3802" t="str">
            <v>SINAPI Jun/26</v>
          </cell>
        </row>
        <row r="3803">
          <cell r="A3803">
            <v>101176</v>
          </cell>
          <cell r="B3803" t="str">
            <v>ESTACA BROCA DE CONCRETO, DIÂMETRO DE 30CM, ESCAVAÇÃO MANUAL COM TRADO CONCHA, INTEIRAMENTE ARMADA. AF_05/2020</v>
          </cell>
          <cell r="C3803" t="str">
            <v>M</v>
          </cell>
          <cell r="D3803">
            <v>163.93</v>
          </cell>
          <cell r="E3803" t="str">
            <v>Estacas Broca, Strauss e Escavada com Fluido Estabilizante</v>
          </cell>
          <cell r="F3803" t="str">
            <v>SINAPI Jun/26</v>
          </cell>
        </row>
        <row r="3804">
          <cell r="A3804">
            <v>101183</v>
          </cell>
          <cell r="B3804" t="str">
            <v>ESTACA CIRCULAR ESCAVADA COM FLUIDO ESTABILIZANTE (ESTACÃO), DIÂMETRO DE 110CM (EXCLUSIVE MOBILIZAÇÃO E DESMOBILIZAÇÃO). AF_05/2020</v>
          </cell>
          <cell r="C3804" t="str">
            <v>M</v>
          </cell>
          <cell r="D3804">
            <v>0</v>
          </cell>
          <cell r="E3804" t="str">
            <v>Estacas Broca, Strauss e Escavada com Fluido Estabilizante</v>
          </cell>
          <cell r="F3804" t="str">
            <v>SINAPI Jun/26</v>
          </cell>
        </row>
        <row r="3805">
          <cell r="A3805">
            <v>101184</v>
          </cell>
          <cell r="B3805" t="str">
            <v>ESTACA CIRCULAR ESCAVADA COM FLUIDO ESTABILIZANTE (ESTACÃO), DIÂMETRO DE 140CM (EXCLUSIVE MOBILIZAÇÃO E DESMOBILIZAÇÃO). AF_05/2020</v>
          </cell>
          <cell r="C3805" t="str">
            <v>M</v>
          </cell>
          <cell r="D3805">
            <v>0</v>
          </cell>
          <cell r="E3805" t="str">
            <v>Estacas Broca, Strauss e Escavada com Fluido Estabilizante</v>
          </cell>
          <cell r="F3805" t="str">
            <v>SINAPI Jun/26</v>
          </cell>
        </row>
        <row r="3806">
          <cell r="A3806">
            <v>101182</v>
          </cell>
          <cell r="B3806" t="str">
            <v>ESTACA CIRCULAR ESCAVADA COM FLUIDO ESTABILIZANTE (ESTACÃO), DIÂMETRO DE 80CM (EXCLUSIVE MOBILIZAÇÃO E DESMOBILIZAÇÃO). AF_05/2020</v>
          </cell>
          <cell r="C3806" t="str">
            <v>M</v>
          </cell>
          <cell r="D3806">
            <v>0</v>
          </cell>
          <cell r="E3806" t="str">
            <v>Estacas Broca, Strauss e Escavada com Fluido Estabilizante</v>
          </cell>
          <cell r="F3806" t="str">
            <v>SINAPI Jun/26</v>
          </cell>
        </row>
        <row r="3807">
          <cell r="A3807">
            <v>101185</v>
          </cell>
          <cell r="B3807" t="str">
            <v>ESTACA RETANGULAR ESCAVADA COM FLUIDO ESTABILIZANTE (BARRETE), 40 X 250CM (EXCLUSIVE MOBILIZAÇÃO E DESMOBILIZAÇÃO). AF_05/2020</v>
          </cell>
          <cell r="C3807" t="str">
            <v>M</v>
          </cell>
          <cell r="D3807">
            <v>0</v>
          </cell>
          <cell r="E3807" t="str">
            <v>Estacas Broca, Strauss e Escavada com Fluido Estabilizante</v>
          </cell>
          <cell r="F3807" t="str">
            <v>SINAPI Jun/26</v>
          </cell>
        </row>
        <row r="3808">
          <cell r="A3808">
            <v>101186</v>
          </cell>
          <cell r="B3808" t="str">
            <v>ESTACA RETANGULAR ESCAVADA COM FLUIDO ESTABILIZANTE (BARRETE), 60 X 250CM (EXCLUSIVE MOBILIZAÇÃO E DESMOBILIZAÇÃO). AF_05/2020</v>
          </cell>
          <cell r="C3808" t="str">
            <v>M</v>
          </cell>
          <cell r="D3808">
            <v>0</v>
          </cell>
          <cell r="E3808" t="str">
            <v>Estacas Broca, Strauss e Escavada com Fluido Estabilizante</v>
          </cell>
          <cell r="F3808" t="str">
            <v>SINAPI Jun/26</v>
          </cell>
        </row>
        <row r="3809">
          <cell r="A3809">
            <v>101187</v>
          </cell>
          <cell r="B3809" t="str">
            <v>ESTACA RETANGULAR ESCAVADA COM FLUIDO ESTABILIZANTE (BARRETE), 80 X 250CM (EXCLUSIVE MOBILIZAÇÃO E DESMOBILIZAÇÃO). AF_05/2020</v>
          </cell>
          <cell r="C3809" t="str">
            <v>M</v>
          </cell>
          <cell r="D3809">
            <v>0</v>
          </cell>
          <cell r="E3809" t="str">
            <v>Estacas Broca, Strauss e Escavada com Fluido Estabilizante</v>
          </cell>
          <cell r="F3809" t="str">
            <v>SINAPI Jun/26</v>
          </cell>
        </row>
        <row r="3810">
          <cell r="A3810">
            <v>101177</v>
          </cell>
          <cell r="B3810" t="str">
            <v>ESTACA STRAUSS, DIÂMETRO DE 25CM, COM ARMADURA DE ARRANQUE (EXCLUSIVE MOBILIZAÇÃO E DESMOBILIZAÇÃO). AF_05/2020</v>
          </cell>
          <cell r="C3810" t="str">
            <v>M</v>
          </cell>
          <cell r="D3810">
            <v>0</v>
          </cell>
          <cell r="E3810" t="str">
            <v>Estacas Broca, Strauss e Escavada com Fluido Estabilizante</v>
          </cell>
          <cell r="F3810" t="str">
            <v>SINAPI Jun/26</v>
          </cell>
        </row>
        <row r="3811">
          <cell r="A3811">
            <v>101178</v>
          </cell>
          <cell r="B3811" t="str">
            <v>ESTACA STRAUSS, DIÂMETRO DE 32CM, COM ARMADURA DE ARRANQUE (EXCLUSIVE MOBILIZAÇÃO E DESMOBILIZAÇÃO). AF_05/2020</v>
          </cell>
          <cell r="C3811" t="str">
            <v>M</v>
          </cell>
          <cell r="D3811">
            <v>0</v>
          </cell>
          <cell r="E3811" t="str">
            <v>Estacas Broca, Strauss e Escavada com Fluido Estabilizante</v>
          </cell>
          <cell r="F3811" t="str">
            <v>SINAPI Jun/26</v>
          </cell>
        </row>
        <row r="3812">
          <cell r="A3812">
            <v>101180</v>
          </cell>
          <cell r="B3812" t="str">
            <v>ESTACA STRAUSS, DIÂMETRO DE 32CM, INTEIRAMENTE ARMADA (EXCLUSIVE MOBILIZAÇÃO E DESMOBILIZAÇÃO). AF_05/2020</v>
          </cell>
          <cell r="C3812" t="str">
            <v>M</v>
          </cell>
          <cell r="D3812">
            <v>0</v>
          </cell>
          <cell r="E3812" t="str">
            <v>Estacas Broca, Strauss e Escavada com Fluido Estabilizante</v>
          </cell>
          <cell r="F3812" t="str">
            <v>SINAPI Jun/26</v>
          </cell>
        </row>
        <row r="3813">
          <cell r="A3813">
            <v>101179</v>
          </cell>
          <cell r="B3813" t="str">
            <v>ESTACA STRAUSS, DIÂMETRO DE 38CM, COM ARMADURA DE ARRANQUE (EXCLUSIVE MOBILIZAÇÃO E DESMOBILIZAÇÃO). AF_05/2020</v>
          </cell>
          <cell r="C3813" t="str">
            <v>M</v>
          </cell>
          <cell r="D3813">
            <v>0</v>
          </cell>
          <cell r="E3813" t="str">
            <v>Estacas Broca, Strauss e Escavada com Fluido Estabilizante</v>
          </cell>
          <cell r="F3813" t="str">
            <v>SINAPI Jun/26</v>
          </cell>
        </row>
        <row r="3814">
          <cell r="A3814">
            <v>101181</v>
          </cell>
          <cell r="B3814" t="str">
            <v>ESTACA STRAUSS, DIÂMETRO DE 38CM, INTEIRAMENTE ARMADA (EXCLUSIVE MOBILIZAÇÃO E DESMOBILIZAÇÃO). AF_05/2020</v>
          </cell>
          <cell r="C3814" t="str">
            <v>M</v>
          </cell>
          <cell r="D3814">
            <v>0</v>
          </cell>
          <cell r="E3814" t="str">
            <v>Estacas Broca, Strauss e Escavada com Fluido Estabilizante</v>
          </cell>
          <cell r="F3814" t="str">
            <v>SINAPI Jun/26</v>
          </cell>
        </row>
        <row r="3815">
          <cell r="A3815">
            <v>107113</v>
          </cell>
          <cell r="B3815" t="str">
            <v>ESTACA ESCAVADA MECANICAMENTE, SEM FLUIDO ESTABILIZANTE, COM 25 CM DE DIÂMETRO, PERFURATRIZ MONTADA SOBRE CAMINHÃO E CONCRETO FCK 25 MPA LANÇADO MANUALMENTE (EXCLUSIVE ARMADURA, MOBILIZAÇÃO E DESMOBILIZAÇÃO). AF_05/2026</v>
          </cell>
          <cell r="C3815" t="str">
            <v>M</v>
          </cell>
          <cell r="D3815">
            <v>96.95</v>
          </cell>
          <cell r="E3815" t="str">
            <v>Estacas Escavadas Sem Fluido Estabilizante</v>
          </cell>
          <cell r="F3815" t="str">
            <v>SINAPI Jun/26</v>
          </cell>
        </row>
        <row r="3816">
          <cell r="A3816">
            <v>100899</v>
          </cell>
          <cell r="B3816" t="str">
            <v>ESTACA ESCAVADA MECANICAMENTE, SEM FLUIDO ESTABILIZANTE, COM 25 CM DE DIÂMETRO, PERFURATRIZ MONTADA SOBRE CAMINHÃO E CONCRETO FCK 25 MPA LANÇADO MANUALMENTE (EXCLUSIVE MOBILIZAÇÃO E DESMOBILIZAÇÃO). AF_05/2026</v>
          </cell>
          <cell r="C3816" t="str">
            <v>M</v>
          </cell>
          <cell r="D3816">
            <v>100.53</v>
          </cell>
          <cell r="E3816" t="str">
            <v>Estacas Escavadas Sem Fluido Estabilizante</v>
          </cell>
          <cell r="F3816" t="str">
            <v>SINAPI Jun/26</v>
          </cell>
        </row>
        <row r="3817">
          <cell r="A3817">
            <v>107107</v>
          </cell>
          <cell r="B3817" t="str">
            <v>ESTACA ESCAVADA MECANICAMENTE, SEM FLUIDO ESTABILIZANTE, COM 25 CM DE DIÂMETRO, PERFURATRIZ MONTADA SOBRE CAMINHÃO E CONCRETO FCK 25 MPA LANÇADO POR CAMINHÃO BETONEIRA (EXCLUSIVE ARMADURA, MOBILIZAÇÃO E DESMOBILIZAÇÃO). AF_05/2026</v>
          </cell>
          <cell r="C3817" t="str">
            <v>M</v>
          </cell>
          <cell r="D3817">
            <v>51.89</v>
          </cell>
          <cell r="E3817" t="str">
            <v>Estacas Escavadas Sem Fluido Estabilizante</v>
          </cell>
          <cell r="F3817" t="str">
            <v>SINAPI Jun/26</v>
          </cell>
        </row>
        <row r="3818">
          <cell r="A3818">
            <v>100896</v>
          </cell>
          <cell r="B3818" t="str">
            <v>ESTACA ESCAVADA MECANICAMENTE, SEM FLUIDO ESTABILIZANTE, COM 25 CM DE DIÂMETRO, PERFURATRIZ MONTADA SOBRE CAMINHÃO E CONCRETO FCK 25 MPA LANÇADO POR CAMINHÃO BETONEIRA (EXCLUSIVE MOBILIZAÇÃO E DESMOBILIZAÇÃO). AF_05/2026</v>
          </cell>
          <cell r="C3818" t="str">
            <v>M</v>
          </cell>
          <cell r="D3818">
            <v>59.3</v>
          </cell>
          <cell r="E3818" t="str">
            <v>Estacas Escavadas Sem Fluido Estabilizante</v>
          </cell>
          <cell r="F3818" t="str">
            <v>SINAPI Jun/26</v>
          </cell>
        </row>
        <row r="3819">
          <cell r="A3819">
            <v>107133</v>
          </cell>
          <cell r="B3819" t="str">
            <v>ESTACA ESCAVADA MECANICAMENTE, SEM FLUIDO ESTABILIZANTE, COM 25 CM DE DIÂMETRO, PERFURATRIZ MONTADA SOBRE CAMINHÃO E CONCRETO FCK 40 MPA LANÇADO MANUALMENTE (EXCLUSIVE ARMADURA, MOBILIZAÇÃO E DESMOBILIZAÇÃO). AF_05/2026</v>
          </cell>
          <cell r="C3819" t="str">
            <v>M</v>
          </cell>
          <cell r="D3819">
            <v>98.88</v>
          </cell>
          <cell r="E3819" t="str">
            <v>Estacas Escavadas Sem Fluido Estabilizante</v>
          </cell>
          <cell r="F3819" t="str">
            <v>SINAPI Jun/26</v>
          </cell>
        </row>
        <row r="3820">
          <cell r="A3820">
            <v>107123</v>
          </cell>
          <cell r="B3820" t="str">
            <v>ESTACA ESCAVADA MECANICAMENTE, SEM FLUIDO ESTABILIZANTE, COM 25 CM DE DIÂMETRO, PERFURATRIZ MONTADA SOBRE CAMINHÃO E CONCRETO FCK 40 MPA LANÇADO MANUALMENTE (EXCLUSIVE MOBILIZAÇÃO E DESMOBILIZAÇÃO). AF_05/2026</v>
          </cell>
          <cell r="C3820" t="str">
            <v>M</v>
          </cell>
          <cell r="D3820">
            <v>102.46</v>
          </cell>
          <cell r="E3820" t="str">
            <v>Estacas Escavadas Sem Fluido Estabilizante</v>
          </cell>
          <cell r="F3820" t="str">
            <v>SINAPI Jun/26</v>
          </cell>
        </row>
        <row r="3821">
          <cell r="A3821">
            <v>107127</v>
          </cell>
          <cell r="B3821" t="str">
            <v>ESTACA ESCAVADA MECANICAMENTE, SEM FLUIDO ESTABILIZANTE, COM 25 CM DE DIÂMETRO, PERFURATRIZ MONTADA SOBRE CAMINHÃO E CONCRETO FCK 40 MPA LANÇADO POR CAMINHÃO BETONEIRA (EXCLUSIVE ARMADURA, MOBILIZAÇÃO E DESMOBILIZAÇÃO). AF_05/2026</v>
          </cell>
          <cell r="C3821" t="str">
            <v>M</v>
          </cell>
          <cell r="D3821">
            <v>53.82</v>
          </cell>
          <cell r="E3821" t="str">
            <v>Estacas Escavadas Sem Fluido Estabilizante</v>
          </cell>
          <cell r="F3821" t="str">
            <v>SINAPI Jun/26</v>
          </cell>
        </row>
        <row r="3822">
          <cell r="A3822">
            <v>107117</v>
          </cell>
          <cell r="B3822" t="str">
            <v>ESTACA ESCAVADA MECANICAMENTE, SEM FLUIDO ESTABILIZANTE, COM 25 CM DE DIÂMETRO, PERFURATRIZ MONTADA SOBRE CAMINHÃO E CONCRETO FCK 40 MPA LANÇADO POR CAMINHÃO BETONEIRA (EXCLUSIVE MOBILIZAÇÃO E DESMOBILIZAÇÃO). AF_05/2026</v>
          </cell>
          <cell r="C3822" t="str">
            <v>M</v>
          </cell>
          <cell r="D3822">
            <v>61.23</v>
          </cell>
          <cell r="E3822" t="str">
            <v>Estacas Escavadas Sem Fluido Estabilizante</v>
          </cell>
          <cell r="F3822" t="str">
            <v>SINAPI Jun/26</v>
          </cell>
        </row>
        <row r="3823">
          <cell r="A3823">
            <v>107115</v>
          </cell>
          <cell r="B3823" t="str">
            <v>ESTACA ESCAVADA MECANICAMENTE, SEM FLUIDO ESTABILIZANTE, COM 30 CM DE DIÂMETRO, PERFURATRIZ MONTADA SOBRE CAMINHÃO E CONCRETO FCK 25 MPA LANÇADO MANUALMENTE (EXCLUSIVE ARMADURA, MOBILIZAÇÃO E DESMOBILIZAÇÃO). AF_05/2026</v>
          </cell>
          <cell r="C3823" t="str">
            <v>M</v>
          </cell>
          <cell r="D3823">
            <v>121.92</v>
          </cell>
          <cell r="E3823" t="str">
            <v>Estacas Escavadas Sem Fluido Estabilizante</v>
          </cell>
          <cell r="F3823" t="str">
            <v>SINAPI Jun/26</v>
          </cell>
        </row>
        <row r="3824">
          <cell r="A3824">
            <v>107105</v>
          </cell>
          <cell r="B3824" t="str">
            <v>ESTACA ESCAVADA MECANICAMENTE, SEM FLUIDO ESTABILIZANTE, COM 30 CM DE DIÂMETRO, PERFURATRIZ MONTADA SOBRE CAMINHÃO E CONCRETO FCK 25 MPA LANÇADO MANUALMENTE (EXCLUSIVE MOBILIZAÇÃO E DESMOBILIZAÇÃO). AF_05/2026</v>
          </cell>
          <cell r="C3824" t="str">
            <v>M</v>
          </cell>
          <cell r="D3824">
            <v>124.95</v>
          </cell>
          <cell r="E3824" t="str">
            <v>Estacas Escavadas Sem Fluido Estabilizante</v>
          </cell>
          <cell r="F3824" t="str">
            <v>SINAPI Jun/26</v>
          </cell>
        </row>
        <row r="3825">
          <cell r="A3825">
            <v>107108</v>
          </cell>
          <cell r="B3825" t="str">
            <v>ESTACA ESCAVADA MECANICAMENTE, SEM FLUIDO ESTABILIZANTE, COM 30 CM DE DIÂMETRO, PERFURATRIZ MONTADA SOBRE CAMINHÃO E CONCRETO FCK 25 MPA LANÇADO POR CAMINHÃO BETONEIRA (EXCLUSIVE ARMADURA, MOBILIZAÇÃO E DESMOBILIZAÇÃO). AF_05/2026</v>
          </cell>
          <cell r="C3825" t="str">
            <v>M</v>
          </cell>
          <cell r="D3825">
            <v>66.5</v>
          </cell>
          <cell r="E3825" t="str">
            <v>Estacas Escavadas Sem Fluido Estabilizante</v>
          </cell>
          <cell r="F3825" t="str">
            <v>SINAPI Jun/26</v>
          </cell>
        </row>
        <row r="3826">
          <cell r="A3826">
            <v>107102</v>
          </cell>
          <cell r="B3826" t="str">
            <v>ESTACA ESCAVADA MECANICAMENTE, SEM FLUIDO ESTABILIZANTE, COM 30 CM DE DIÂMETRO, PERFURATRIZ MONTADA SOBRE CAMINHÃO E CONCRETO FCK 25 MPA LANÇADO POR CAMINHÃO BETONEIRA (EXCLUSIVE MOBILIZAÇÃO E DESMOBILIZAÇÃO). AF_05/2026</v>
          </cell>
          <cell r="C3826" t="str">
            <v>M</v>
          </cell>
          <cell r="D3826">
            <v>73.91</v>
          </cell>
          <cell r="E3826" t="str">
            <v>Estacas Escavadas Sem Fluido Estabilizante</v>
          </cell>
          <cell r="F3826" t="str">
            <v>SINAPI Jun/26</v>
          </cell>
        </row>
        <row r="3827">
          <cell r="A3827">
            <v>107135</v>
          </cell>
          <cell r="B3827" t="str">
            <v>ESTACA ESCAVADA MECANICAMENTE, SEM FLUIDO ESTABILIZANTE, COM 30 CM DE DIÂMETRO, PERFURATRIZ MONTADA SOBRE CAMINHÃO E CONCRETO FCK 40 MPA LANÇADO MANUALMENTE (EXCLUSIVE ARMADURA, MOBILIZAÇÃO E DESMOBILIZAÇÃO). AF_05/2026</v>
          </cell>
          <cell r="C3827" t="str">
            <v>M</v>
          </cell>
          <cell r="D3827">
            <v>124.69</v>
          </cell>
          <cell r="E3827" t="str">
            <v>Estacas Escavadas Sem Fluido Estabilizante</v>
          </cell>
          <cell r="F3827" t="str">
            <v>SINAPI Jun/26</v>
          </cell>
        </row>
        <row r="3828">
          <cell r="A3828">
            <v>107125</v>
          </cell>
          <cell r="B3828" t="str">
            <v>ESTACA ESCAVADA MECANICAMENTE, SEM FLUIDO ESTABILIZANTE, COM 30 CM DE DIÂMETRO, PERFURATRIZ MONTADA SOBRE CAMINHÃO E CONCRETO FCK 40 MPA LANÇADO MANUALMENTE (EXCLUSIVE MOBILIZAÇÃO E DESMOBILIZAÇÃO). AF_05/2026</v>
          </cell>
          <cell r="C3828" t="str">
            <v>M</v>
          </cell>
          <cell r="D3828">
            <v>127.72</v>
          </cell>
          <cell r="E3828" t="str">
            <v>Estacas Escavadas Sem Fluido Estabilizante</v>
          </cell>
          <cell r="F3828" t="str">
            <v>SINAPI Jun/26</v>
          </cell>
        </row>
        <row r="3829">
          <cell r="A3829">
            <v>107128</v>
          </cell>
          <cell r="B3829" t="str">
            <v>ESTACA ESCAVADA MECANICAMENTE, SEM FLUIDO ESTABILIZANTE, COM 30 CM DE DIÂMETRO, PERFURATRIZ MONTADA SOBRE CAMINHÃO E CONCRETO FCK 40 MPA LANÇADO POR CAMINHÃO BETONEIRA (EXCLUSIVE ARMADURA, MOBILIZAÇÃO E DESMOBILIZAÇÃO). AF_05/2026</v>
          </cell>
          <cell r="C3829" t="str">
            <v>M</v>
          </cell>
          <cell r="D3829">
            <v>69.27</v>
          </cell>
          <cell r="E3829" t="str">
            <v>Estacas Escavadas Sem Fluido Estabilizante</v>
          </cell>
          <cell r="F3829" t="str">
            <v>SINAPI Jun/26</v>
          </cell>
        </row>
        <row r="3830">
          <cell r="A3830">
            <v>107118</v>
          </cell>
          <cell r="B3830" t="str">
            <v>ESTACA ESCAVADA MECANICAMENTE, SEM FLUIDO ESTABILIZANTE, COM 30 CM DE DIÂMETRO, PERFURATRIZ MONTADA SOBRE CAMINHÃO E CONCRETO FCK 40 MPA LANÇADO POR CAMINHÃO BETONEIRA (EXCLUSIVE MOBILIZAÇÃO E DESMOBILIZAÇÃO). AF_05/2026</v>
          </cell>
          <cell r="C3830" t="str">
            <v>M</v>
          </cell>
          <cell r="D3830">
            <v>76.680000000000007</v>
          </cell>
          <cell r="E3830" t="str">
            <v>Estacas Escavadas Sem Fluido Estabilizante</v>
          </cell>
          <cell r="F3830" t="str">
            <v>SINAPI Jun/26</v>
          </cell>
        </row>
        <row r="3831">
          <cell r="A3831">
            <v>107109</v>
          </cell>
          <cell r="B3831" t="str">
            <v>ESTACA ESCAVADA MECANICAMENTE, SEM FLUIDO ESTABILIZANTE, COM 35 CM DE DIÂMETRO, PERFURATRIZ MONTADA SOBRE CAMINHÃO E CONCRETO FCK 25 MPA LANÇADO POR CAMINHÃO BETONEIRA (EXCLUSIVE ARMADURA, MOBILIZAÇÃO E DESMOBILIZAÇÃO). AF_05/2026</v>
          </cell>
          <cell r="C3831" t="str">
            <v>M</v>
          </cell>
          <cell r="D3831">
            <v>83.15</v>
          </cell>
          <cell r="E3831" t="str">
            <v>Estacas Escavadas Sem Fluido Estabilizante</v>
          </cell>
          <cell r="F3831" t="str">
            <v>SINAPI Jun/26</v>
          </cell>
        </row>
        <row r="3832">
          <cell r="A3832">
            <v>107103</v>
          </cell>
          <cell r="B3832" t="str">
            <v>ESTACA ESCAVADA MECANICAMENTE, SEM FLUIDO ESTABILIZANTE, COM 35 CM DE DIÂMETRO, PERFURATRIZ MONTADA SOBRE CAMINHÃO E CONCRETO FCK 25 MPA LANÇADO POR CAMINHÃO BETONEIRA (EXCLUSIVE MOBILIZAÇÃO E DESMOBILIZAÇÃO). AF_05/2026</v>
          </cell>
          <cell r="C3832" t="str">
            <v>M</v>
          </cell>
          <cell r="D3832">
            <v>94.66</v>
          </cell>
          <cell r="E3832" t="str">
            <v>Estacas Escavadas Sem Fluido Estabilizante</v>
          </cell>
          <cell r="F3832" t="str">
            <v>SINAPI Jun/26</v>
          </cell>
        </row>
        <row r="3833">
          <cell r="A3833">
            <v>107129</v>
          </cell>
          <cell r="B3833" t="str">
            <v>ESTACA ESCAVADA MECANICAMENTE, SEM FLUIDO ESTABILIZANTE, COM 35 CM DE DIÂMETRO, PERFURATRIZ MONTADA SOBRE CAMINHÃO E CONCRETO FCK 40 MPA LANÇADO POR CAMINHÃO BETONEIRA (EXCLUSIVE ARMADURA, MOBILIZAÇÃO E DESMOBILIZAÇÃO). AF_05/2026</v>
          </cell>
          <cell r="C3833" t="str">
            <v>M</v>
          </cell>
          <cell r="D3833">
            <v>86.92</v>
          </cell>
          <cell r="E3833" t="str">
            <v>Estacas Escavadas Sem Fluido Estabilizante</v>
          </cell>
          <cell r="F3833" t="str">
            <v>SINAPI Jun/26</v>
          </cell>
        </row>
        <row r="3834">
          <cell r="A3834">
            <v>107119</v>
          </cell>
          <cell r="B3834" t="str">
            <v>ESTACA ESCAVADA MECANICAMENTE, SEM FLUIDO ESTABILIZANTE, COM 35 CM DE DIÂMETRO, PERFURATRIZ MONTADA SOBRE CAMINHÃO E CONCRETO FCK 40 MPA LANÇADO POR CAMINHÃO BETONEIRA (EXCLUSIVE MOBILIZAÇÃO E DESMOBILIZAÇÃO). AF_05/2026</v>
          </cell>
          <cell r="C3834" t="str">
            <v>M</v>
          </cell>
          <cell r="D3834">
            <v>98.43</v>
          </cell>
          <cell r="E3834" t="str">
            <v>Estacas Escavadas Sem Fluido Estabilizante</v>
          </cell>
          <cell r="F3834" t="str">
            <v>SINAPI Jun/26</v>
          </cell>
        </row>
        <row r="3835">
          <cell r="A3835">
            <v>107110</v>
          </cell>
          <cell r="B3835" t="str">
            <v>ESTACA ESCAVADA MECANICAMENTE, SEM FLUIDO ESTABILIZANTE, COM 40 CM DE DIÂMETRO, PERFURATRIZ MONTADA SOBRE CAMINHÃO E CONCRETO FCK 25 MPA LANÇADO POR CAMINHÃO BETONEIRA (EXCLUSIVE ARMADURA, MOBILIZAÇÃO E DESMOBILIZAÇÃO). AF_05/2026</v>
          </cell>
          <cell r="C3835" t="str">
            <v>M</v>
          </cell>
          <cell r="D3835">
            <v>101.84</v>
          </cell>
          <cell r="E3835" t="str">
            <v>Estacas Escavadas Sem Fluido Estabilizante</v>
          </cell>
          <cell r="F3835" t="str">
            <v>SINAPI Jun/26</v>
          </cell>
        </row>
        <row r="3836">
          <cell r="A3836">
            <v>100897</v>
          </cell>
          <cell r="B3836" t="str">
            <v>ESTACA ESCAVADA MECANICAMENTE, SEM FLUIDO ESTABILIZANTE, COM 40 CM DE DIÂMETRO, PERFURATRIZ MONTADA SOBRE CAMINHÃO E CONCRETO FCK 25 MPA LANÇADO POR CAMINHÃO BETONEIRA (EXCLUSIVE MOBILIZAÇÃO E DESMOBILIZAÇÃO). AF_05/2026</v>
          </cell>
          <cell r="C3836" t="str">
            <v>M</v>
          </cell>
          <cell r="D3836">
            <v>113.35</v>
          </cell>
          <cell r="E3836" t="str">
            <v>Estacas Escavadas Sem Fluido Estabilizante</v>
          </cell>
          <cell r="F3836" t="str">
            <v>SINAPI Jun/26</v>
          </cell>
        </row>
        <row r="3837">
          <cell r="A3837">
            <v>107130</v>
          </cell>
          <cell r="B3837" t="str">
            <v>ESTACA ESCAVADA MECANICAMENTE, SEM FLUIDO ESTABILIZANTE, COM 40 CM DE DIÂMETRO, PERFURATRIZ MONTADA SOBRE CAMINHÃO E CONCRETO FCK 40 MPA LANÇADO POR CAMINHÃO BETONEIRA (EXCLUSIVE ARMADURA, MOBILIZAÇÃO E DESMOBILIZAÇÃO). AF_05/2026</v>
          </cell>
          <cell r="C3837" t="str">
            <v>M</v>
          </cell>
          <cell r="D3837">
            <v>106.77</v>
          </cell>
          <cell r="E3837" t="str">
            <v>Estacas Escavadas Sem Fluido Estabilizante</v>
          </cell>
          <cell r="F3837" t="str">
            <v>SINAPI Jun/26</v>
          </cell>
        </row>
        <row r="3838">
          <cell r="A3838">
            <v>107120</v>
          </cell>
          <cell r="B3838" t="str">
            <v>ESTACA ESCAVADA MECANICAMENTE, SEM FLUIDO ESTABILIZANTE, COM 40 CM DE DIÂMETRO, PERFURATRIZ MONTADA SOBRE CAMINHÃO E CONCRETO FCK 40 MPA LANÇADO POR CAMINHÃO BETONEIRA (EXCLUSIVE MOBILIZAÇÃO E DESMOBILIZAÇÃO). AF_05/2026</v>
          </cell>
          <cell r="C3838" t="str">
            <v>M</v>
          </cell>
          <cell r="D3838">
            <v>118.28</v>
          </cell>
          <cell r="E3838" t="str">
            <v>Estacas Escavadas Sem Fluido Estabilizante</v>
          </cell>
          <cell r="F3838" t="str">
            <v>SINAPI Jun/26</v>
          </cell>
        </row>
        <row r="3839">
          <cell r="A3839">
            <v>107116</v>
          </cell>
          <cell r="B3839" t="str">
            <v>ESTACA ESCAVADA MECANICAMENTE, SEM FLUIDO ESTABILIZANTE, COM 50 CM DE DIÂMETRO, PERFURATRIZ MONTADA SOBRE CAMINHÃO E CONCRETO FCK 25 MPA LANÇADO POR BOMBA LANÇA (EXCLUSIVE ARMADURA, MOBILIZAÇÃO E DESMOBILIZAÇÃO). AF_05/2026</v>
          </cell>
          <cell r="C3839" t="str">
            <v>M</v>
          </cell>
          <cell r="D3839">
            <v>160.79</v>
          </cell>
          <cell r="E3839" t="str">
            <v>Estacas Escavadas Sem Fluido Estabilizante</v>
          </cell>
          <cell r="F3839" t="str">
            <v>SINAPI Jun/26</v>
          </cell>
        </row>
        <row r="3840">
          <cell r="A3840">
            <v>107106</v>
          </cell>
          <cell r="B3840" t="str">
            <v>ESTACA ESCAVADA MECANICAMENTE, SEM FLUIDO ESTABILIZANTE, COM 50 CM DE DIÂMETRO, PERFURATRIZ MONTADA SOBRE CAMINHÃO E CONCRETO FCK 25 MPA LANÇADO POR BOMBA LANÇA (EXCLUSIVE MOBILIZAÇÃO E DESMOBILIZAÇÃO). AF_05/2026</v>
          </cell>
          <cell r="C3840" t="str">
            <v>M</v>
          </cell>
          <cell r="D3840">
            <v>174.2</v>
          </cell>
          <cell r="E3840" t="str">
            <v>Estacas Escavadas Sem Fluido Estabilizante</v>
          </cell>
          <cell r="F3840" t="str">
            <v>SINAPI Jun/26</v>
          </cell>
        </row>
        <row r="3841">
          <cell r="A3841">
            <v>107111</v>
          </cell>
          <cell r="B3841" t="str">
            <v>ESTACA ESCAVADA MECANICAMENTE, SEM FLUIDO ESTABILIZANTE, COM 50 CM DE DIÂMETRO, PERFURATRIZ MONTADA SOBRE CAMINHÃO E CONCRETO FCK 25 MPA LANÇADO POR CAMINHÃO BETONEIRA (EXCLUSIVE ARMADURA, MOBILIZAÇÃO E DESMOBILIZAÇÃO). AF_05/2026</v>
          </cell>
          <cell r="C3841" t="str">
            <v>M</v>
          </cell>
          <cell r="D3841">
            <v>145.6</v>
          </cell>
          <cell r="E3841" t="str">
            <v>Estacas Escavadas Sem Fluido Estabilizante</v>
          </cell>
          <cell r="F3841" t="str">
            <v>SINAPI Jun/26</v>
          </cell>
        </row>
        <row r="3842">
          <cell r="A3842">
            <v>107104</v>
          </cell>
          <cell r="B3842" t="str">
            <v>ESTACA ESCAVADA MECANICAMENTE, SEM FLUIDO ESTABILIZANTE, COM 50 CM DE DIÂMETRO, PERFURATRIZ MONTADA SOBRE CAMINHÃO E CONCRETO FCK 25 MPA LANÇADO POR CAMINHÃO BETONEIRA (EXCLUSIVE MOBILIZAÇÃO E DESMOBILIZAÇÃO). AF_05/2026</v>
          </cell>
          <cell r="C3842" t="str">
            <v>M</v>
          </cell>
          <cell r="D3842">
            <v>165.99</v>
          </cell>
          <cell r="E3842" t="str">
            <v>Estacas Escavadas Sem Fluido Estabilizante</v>
          </cell>
          <cell r="F3842" t="str">
            <v>SINAPI Jun/26</v>
          </cell>
        </row>
        <row r="3843">
          <cell r="A3843">
            <v>107136</v>
          </cell>
          <cell r="B3843" t="str">
            <v>ESTACA ESCAVADA MECANICAMENTE, SEM FLUIDO ESTABILIZANTE, COM 50 CM DE DIÂMETRO, PERFURATRIZ MONTADA SOBRE CAMINHÃO E CONCRETO FCK 40 MPA LANÇADO POR BOMBA LANÇA (EXCLUSIVE ARMADURA, MOBILIZAÇÃO E DESMOBILIZAÇÃO). AF_05/2026</v>
          </cell>
          <cell r="C3843" t="str">
            <v>M</v>
          </cell>
          <cell r="D3843">
            <v>168.49</v>
          </cell>
          <cell r="E3843" t="str">
            <v>Estacas Escavadas Sem Fluido Estabilizante</v>
          </cell>
          <cell r="F3843" t="str">
            <v>SINAPI Jun/26</v>
          </cell>
        </row>
        <row r="3844">
          <cell r="A3844">
            <v>107126</v>
          </cell>
          <cell r="B3844" t="str">
            <v>ESTACA ESCAVADA MECANICAMENTE, SEM FLUIDO ESTABILIZANTE, COM 50 CM DE DIÂMETRO, PERFURATRIZ MONTADA SOBRE CAMINHÃO E CONCRETO FCK 40 MPA LANÇADO POR BOMBA LANÇA (EXCLUSIVE MOBILIZAÇÃO E DESMOBILIZAÇÃO). AF_05/2026</v>
          </cell>
          <cell r="C3844" t="str">
            <v>M</v>
          </cell>
          <cell r="D3844">
            <v>181.9</v>
          </cell>
          <cell r="E3844" t="str">
            <v>Estacas Escavadas Sem Fluido Estabilizante</v>
          </cell>
          <cell r="F3844" t="str">
            <v>SINAPI Jun/26</v>
          </cell>
        </row>
        <row r="3845">
          <cell r="A3845">
            <v>107131</v>
          </cell>
          <cell r="B3845" t="str">
            <v>ESTACA ESCAVADA MECANICAMENTE, SEM FLUIDO ESTABILIZANTE, COM 50 CM DE DIÂMETRO, PERFURATRIZ MONTADA SOBRE CAMINHÃO E CONCRETO FCK 40 MPA LANÇADO POR CAMINHÃO BETONEIRA (EXCLUSIVE ARMADURA, MOBILIZAÇÃO E DESMOBILIZAÇÃO). AF_05/2026</v>
          </cell>
          <cell r="C3845" t="str">
            <v>M</v>
          </cell>
          <cell r="D3845">
            <v>153.30000000000001</v>
          </cell>
          <cell r="E3845" t="str">
            <v>Estacas Escavadas Sem Fluido Estabilizante</v>
          </cell>
          <cell r="F3845" t="str">
            <v>SINAPI Jun/26</v>
          </cell>
        </row>
        <row r="3846">
          <cell r="A3846">
            <v>107121</v>
          </cell>
          <cell r="B3846" t="str">
            <v>ESTACA ESCAVADA MECANICAMENTE, SEM FLUIDO ESTABILIZANTE, COM 50 CM DE DIÂMETRO, PERFURATRIZ MONTADA SOBRE CAMINHÃO E CONCRETO FCK 40 MPA LANÇADO POR CAMINHÃO BETONEIRA (EXCLUSIVE MOBILIZAÇÃO E DESMOBILIZAÇÃO). AF_05/2026</v>
          </cell>
          <cell r="C3846" t="str">
            <v>M</v>
          </cell>
          <cell r="D3846">
            <v>173.69</v>
          </cell>
          <cell r="E3846" t="str">
            <v>Estacas Escavadas Sem Fluido Estabilizante</v>
          </cell>
          <cell r="F3846" t="str">
            <v>SINAPI Jun/26</v>
          </cell>
        </row>
        <row r="3847">
          <cell r="A3847">
            <v>107114</v>
          </cell>
          <cell r="B3847" t="str">
            <v>ESTACA ESCAVADA MECANICAMENTE, SEM FLUIDO ESTABILIZANTE, COM 60 CM DE DIÂMETRO, PERFURATRIZ MONTADA SOBRE CAMINHÃO E CONCRETO FCK 25 MPA LANÇADO POR BOMBA LANÇA (EXCLUSIVE ARMADURA, MOBILIZAÇÃO E DESMOBILIZAÇÃO). AF_05/2026</v>
          </cell>
          <cell r="C3847" t="str">
            <v>M</v>
          </cell>
          <cell r="D3847">
            <v>217.34</v>
          </cell>
          <cell r="E3847" t="str">
            <v>Estacas Escavadas Sem Fluido Estabilizante</v>
          </cell>
          <cell r="F3847" t="str">
            <v>SINAPI Jun/26</v>
          </cell>
        </row>
        <row r="3848">
          <cell r="A3848">
            <v>100900</v>
          </cell>
          <cell r="B3848" t="str">
            <v>ESTACA ESCAVADA MECANICAMENTE, SEM FLUIDO ESTABILIZANTE, COM 60 CM DE DIÂMETRO, PERFURATRIZ MONTADA SOBRE CAMINHÃO E CONCRETO FCK 25 MPA LANÇADO POR BOMBA LANÇA (EXCLUSIVE MOBILIZAÇÃO E DESMOBILIZAÇÃO). AF_05/2026</v>
          </cell>
          <cell r="C3848" t="str">
            <v>M</v>
          </cell>
          <cell r="D3848">
            <v>229.1</v>
          </cell>
          <cell r="E3848" t="str">
            <v>Estacas Escavadas Sem Fluido Estabilizante</v>
          </cell>
          <cell r="F3848" t="str">
            <v>SINAPI Jun/26</v>
          </cell>
        </row>
        <row r="3849">
          <cell r="A3849">
            <v>107112</v>
          </cell>
          <cell r="B3849" t="str">
            <v>ESTACA ESCAVADA MECANICAMENTE, SEM FLUIDO ESTABILIZANTE, COM 60 CM DE DIÂMETRO, PERFURATRIZ MONTADA SOBRE CAMINHÃO E CONCRETO FCK 25 MPA LANÇADO POR CAMINHÃO BETONEIRA (EXCLUSIVE ARMADURA, MOBILIZAÇÃO E DESMOBILIZAÇÃO). AF_05/2026</v>
          </cell>
          <cell r="C3849" t="str">
            <v>M</v>
          </cell>
          <cell r="D3849">
            <v>197.95</v>
          </cell>
          <cell r="E3849" t="str">
            <v>Estacas Escavadas Sem Fluido Estabilizante</v>
          </cell>
          <cell r="F3849" t="str">
            <v>SINAPI Jun/26</v>
          </cell>
        </row>
        <row r="3850">
          <cell r="A3850">
            <v>100898</v>
          </cell>
          <cell r="B3850" t="str">
            <v>ESTACA ESCAVADA MECANICAMENTE, SEM FLUIDO ESTABILIZANTE, COM 60 CM DE DIÂMETRO, PERFURATRIZ MONTADA SOBRE CAMINHÃO E CONCRETO FCK 25 MPA LANÇADO POR CAMINHÃO BETONEIRA (EXCLUSIVE MOBILIZAÇÃO E DESMOBILIZAÇÃO). AF_05/2026</v>
          </cell>
          <cell r="C3850" t="str">
            <v>M</v>
          </cell>
          <cell r="D3850">
            <v>218.34</v>
          </cell>
          <cell r="E3850" t="str">
            <v>Estacas Escavadas Sem Fluido Estabilizante</v>
          </cell>
          <cell r="F3850" t="str">
            <v>SINAPI Jun/26</v>
          </cell>
        </row>
        <row r="3851">
          <cell r="A3851">
            <v>107134</v>
          </cell>
          <cell r="B3851" t="str">
            <v>ESTACA ESCAVADA MECANICAMENTE, SEM FLUIDO ESTABILIZANTE, COM 60 CM DE DIÂMETRO, PERFURATRIZ MONTADA SOBRE CAMINHÃO E CONCRETO FCK 40 MPA LANÇADO POR BOMBA LANÇA (EXCLUSIVE ARMADURA, MOBILIZAÇÃO E DESMOBILIZAÇÃO). AF_05/2026</v>
          </cell>
          <cell r="C3851" t="str">
            <v>M</v>
          </cell>
          <cell r="D3851">
            <v>228.43</v>
          </cell>
          <cell r="E3851" t="str">
            <v>Estacas Escavadas Sem Fluido Estabilizante</v>
          </cell>
          <cell r="F3851" t="str">
            <v>SINAPI Jun/26</v>
          </cell>
        </row>
        <row r="3852">
          <cell r="A3852">
            <v>107124</v>
          </cell>
          <cell r="B3852" t="str">
            <v>ESTACA ESCAVADA MECANICAMENTE, SEM FLUIDO ESTABILIZANTE, COM 60 CM DE DIÂMETRO, PERFURATRIZ MONTADA SOBRE CAMINHÃO E CONCRETO FCK 40 MPA LANÇADO POR BOMBA LANÇA (EXCLUSIVE MOBILIZAÇÃO E DESMOBILIZAÇÃO). AF_05/2026</v>
          </cell>
          <cell r="C3852" t="str">
            <v>M</v>
          </cell>
          <cell r="D3852">
            <v>240.19</v>
          </cell>
          <cell r="E3852" t="str">
            <v>Estacas Escavadas Sem Fluido Estabilizante</v>
          </cell>
          <cell r="F3852" t="str">
            <v>SINAPI Jun/26</v>
          </cell>
        </row>
        <row r="3853">
          <cell r="A3853">
            <v>107132</v>
          </cell>
          <cell r="B3853" t="str">
            <v>ESTACA ESCAVADA MECANICAMENTE, SEM FLUIDO ESTABILIZANTE, COM 60 CM DE DIÂMETRO, PERFURATRIZ MONTADA SOBRE CAMINHÃO E CONCRETO FCK 40 MPA LANÇADO POR CAMINHÃO BETONEIRA (EXCLUSIVE ARMADURA, MOBILIZAÇÃO E DESMOBILIZAÇÃO). AF_05/2026</v>
          </cell>
          <cell r="C3853" t="str">
            <v>M</v>
          </cell>
          <cell r="D3853">
            <v>209.05</v>
          </cell>
          <cell r="E3853" t="str">
            <v>Estacas Escavadas Sem Fluido Estabilizante</v>
          </cell>
          <cell r="F3853" t="str">
            <v>SINAPI Jun/26</v>
          </cell>
        </row>
        <row r="3854">
          <cell r="A3854">
            <v>107122</v>
          </cell>
          <cell r="B3854" t="str">
            <v>ESTACA ESCAVADA MECANICAMENTE, SEM FLUIDO ESTABILIZANTE, COM 60 CM DE DIÂMETRO, PERFURATRIZ MONTADA SOBRE CAMINHÃO E CONCRETO FCK 40 MPA LANÇADO POR CAMINHÃO BETONEIRA (EXCLUSIVE MOBILIZAÇÃO E DESMOBILIZAÇÃO). AF_05/2026</v>
          </cell>
          <cell r="C3854" t="str">
            <v>M</v>
          </cell>
          <cell r="D3854">
            <v>229.44</v>
          </cell>
          <cell r="E3854" t="str">
            <v>Estacas Escavadas Sem Fluido Estabilizante</v>
          </cell>
          <cell r="F3854" t="str">
            <v>SINAPI Jun/26</v>
          </cell>
        </row>
        <row r="3855">
          <cell r="A3855">
            <v>100892</v>
          </cell>
          <cell r="B3855" t="str">
            <v>ESTACA METÁLICA PARA CONTENÇÃO, UTILIZANDO PERFIL LAMINADO W250X32,7 (EXCLUSIVE MOBILIZAÇÃO E DESMOBILIZAÇÃO). AF_01/2020</v>
          </cell>
          <cell r="C3855" t="str">
            <v>KG</v>
          </cell>
          <cell r="D3855">
            <v>12.9</v>
          </cell>
          <cell r="E3855" t="str">
            <v>Estacas Metálicas</v>
          </cell>
          <cell r="F3855" t="str">
            <v>SINAPI Jun/26</v>
          </cell>
        </row>
        <row r="3856">
          <cell r="A3856">
            <v>100893</v>
          </cell>
          <cell r="B3856" t="str">
            <v>ESTACA METÁLICA PARA CONTENÇÃO, UTILIZANDO PERFIL LAMINADO W250X38,5 (EXCLUSIVE MOBILIZAÇÃO E DESMOBILIZAÇÃO). AF_01/2020</v>
          </cell>
          <cell r="C3856" t="str">
            <v>KG</v>
          </cell>
          <cell r="D3856">
            <v>12.64</v>
          </cell>
          <cell r="E3856" t="str">
            <v>Estacas Metálicas</v>
          </cell>
          <cell r="F3856" t="str">
            <v>SINAPI Jun/26</v>
          </cell>
        </row>
        <row r="3857">
          <cell r="A3857">
            <v>100894</v>
          </cell>
          <cell r="B3857" t="str">
            <v>ESTACA METÁLICA PARA CONTENÇÃO, UTILIZANDO PERFIL LAMINADO W250X44,8 (EXCLUSIVE MOBILIZAÇÃO E DESMOBILIZAÇÃO). AF_01/2020</v>
          </cell>
          <cell r="C3857" t="str">
            <v>KG</v>
          </cell>
          <cell r="D3857">
            <v>12.46</v>
          </cell>
          <cell r="E3857" t="str">
            <v>Estacas Metálicas</v>
          </cell>
          <cell r="F3857" t="str">
            <v>SINAPI Jun/26</v>
          </cell>
        </row>
        <row r="3858">
          <cell r="A3858">
            <v>100889</v>
          </cell>
          <cell r="B3858" t="str">
            <v>ESTACA METÁLICA PARA FUNDAÇÃO, UTILIZANDO PERFIL LAMINADO HP250X62 (EXCLUSIVE MOBILIZAÇÃO E DESMOBILIZAÇÃO). AF_01/2020</v>
          </cell>
          <cell r="C3858" t="str">
            <v>KG</v>
          </cell>
          <cell r="D3858">
            <v>12.25</v>
          </cell>
          <cell r="E3858" t="str">
            <v>Estacas Metálicas</v>
          </cell>
          <cell r="F3858" t="str">
            <v>SINAPI Jun/26</v>
          </cell>
        </row>
        <row r="3859">
          <cell r="A3859">
            <v>100891</v>
          </cell>
          <cell r="B3859" t="str">
            <v>ESTACA METÁLICA PARA FUNDAÇÃO, UTILIZANDO PERFIL LAMINADO HP310X125 (EXCLUSIVE MOBILIZAÇÃO E DESMOBILIZAÇÃO). AF_01/2020</v>
          </cell>
          <cell r="C3859" t="str">
            <v>KG</v>
          </cell>
          <cell r="D3859">
            <v>0</v>
          </cell>
          <cell r="E3859" t="str">
            <v>Estacas Metálicas</v>
          </cell>
          <cell r="F3859" t="str">
            <v>SINAPI Jun/26</v>
          </cell>
        </row>
        <row r="3860">
          <cell r="A3860">
            <v>100890</v>
          </cell>
          <cell r="B3860" t="str">
            <v>ESTACA METÁLICA PARA FUNDAÇÃO, UTILIZANDO PERFIL LAMINADO HP310X79 (EXCLUSIVE MOBILIZAÇÃO E DESMOBILIZAÇÃO). AF_01/2020</v>
          </cell>
          <cell r="C3860" t="str">
            <v>KG</v>
          </cell>
          <cell r="D3860">
            <v>12.02</v>
          </cell>
          <cell r="E3860" t="str">
            <v>Estacas Metálicas</v>
          </cell>
          <cell r="F3860" t="str">
            <v>SINAPI Jun/26</v>
          </cell>
        </row>
        <row r="3861">
          <cell r="A3861">
            <v>100658</v>
          </cell>
          <cell r="B3861" t="str">
            <v>ESTACA PRÉ-MOLDADA DE CONCRETO CENTRIFUGADO, SEÇÃO CIRCULAR, CAPACIDADE DE 100 TONELADAS, INCLUSO EMENDA (EXCLUSIVE MOBILIZAÇÃO E DESMOBILIZAÇÃO). AF_12/2019</v>
          </cell>
          <cell r="C3861" t="str">
            <v>M</v>
          </cell>
          <cell r="D3861">
            <v>380.37</v>
          </cell>
          <cell r="E3861" t="str">
            <v>Estacas Pré-Moldadas</v>
          </cell>
          <cell r="F3861" t="str">
            <v>SINAPI Jun/26</v>
          </cell>
        </row>
        <row r="3862">
          <cell r="A3862">
            <v>100657</v>
          </cell>
          <cell r="B3862" t="str">
            <v>ESTACA PRÉ-MOLDADA DE CONCRETO SEÇÃO QUADRADA, CAPACIDADE DE 50 TONELADAS, INCLUSO EMENDA (EXCLUSIVE MOBILIZAÇÃO E DESMOBILIZAÇÃO). AF_12/2019</v>
          </cell>
          <cell r="C3862" t="str">
            <v>M</v>
          </cell>
          <cell r="D3862">
            <v>167.45</v>
          </cell>
          <cell r="E3862" t="str">
            <v>Estacas Pré-Moldadas</v>
          </cell>
          <cell r="F3862" t="str">
            <v>SINAPI Jun/26</v>
          </cell>
        </row>
        <row r="3863">
          <cell r="A3863">
            <v>100656</v>
          </cell>
          <cell r="B3863" t="str">
            <v>ESTACA PRÉ-MOLDADA DE CONCRETO, SEÇÃO QUADRADA, CAPACIDADE DE 25 TONELADAS, INCLUSO EMENDA (EXCLUSIVE MOBILIZAÇÃO E DESMOBILIZAÇÃO). AF_12/2019</v>
          </cell>
          <cell r="C3863" t="str">
            <v>M</v>
          </cell>
          <cell r="D3863">
            <v>130.77000000000001</v>
          </cell>
          <cell r="E3863" t="str">
            <v>Estacas Pré-Moldadas</v>
          </cell>
          <cell r="F3863" t="str">
            <v>SINAPI Jun/26</v>
          </cell>
        </row>
        <row r="3864">
          <cell r="A3864">
            <v>102649</v>
          </cell>
          <cell r="B3864" t="str">
            <v>ESTACA RAIZ, DIÂMETRO DE 20 CM, PERFURADA EM ROCHA (EXCLUSIVE MOBILIZAÇÃO E DESMOBILIZAÇÃO). AF_03/2020</v>
          </cell>
          <cell r="C3864" t="str">
            <v>M</v>
          </cell>
          <cell r="D3864">
            <v>385.06</v>
          </cell>
          <cell r="E3864" t="str">
            <v>Estacas Raiz</v>
          </cell>
          <cell r="F3864" t="str">
            <v>SINAPI Jun/26</v>
          </cell>
        </row>
        <row r="3865">
          <cell r="A3865">
            <v>102645</v>
          </cell>
          <cell r="B3865" t="str">
            <v>ESTACA RAIZ, DIÂMETRO DE 20 CM, SEM PRESENÇA DE ROCHA (EXCLUSIVE MOBILIZAÇÃO E DESMOBILIZAÇÃO). AF_03/2020</v>
          </cell>
          <cell r="C3865" t="str">
            <v>M</v>
          </cell>
          <cell r="D3865">
            <v>253.61</v>
          </cell>
          <cell r="E3865" t="str">
            <v>Estacas Raiz</v>
          </cell>
          <cell r="F3865" t="str">
            <v>SINAPI Jun/26</v>
          </cell>
        </row>
        <row r="3866">
          <cell r="A3866">
            <v>102650</v>
          </cell>
          <cell r="B3866" t="str">
            <v>ESTACA RAIZ, DIÂMETRO DE 31 CM, PERFURADA EM ROCHA (EXCLUSIVE MOBILIZAÇÃO E DESMOBILIZAÇÃO). AF_03/2020</v>
          </cell>
          <cell r="C3866" t="str">
            <v>M</v>
          </cell>
          <cell r="D3866">
            <v>544.99</v>
          </cell>
          <cell r="E3866" t="str">
            <v>Estacas Raiz</v>
          </cell>
          <cell r="F3866" t="str">
            <v>SINAPI Jun/26</v>
          </cell>
        </row>
        <row r="3867">
          <cell r="A3867">
            <v>102646</v>
          </cell>
          <cell r="B3867" t="str">
            <v>ESTACA RAIZ, DIÂMETRO DE 31 CM, SEM PRESENÇA DE ROCHA (EXCLUSIVE MOBILIZAÇÃO E DESMOBILIZAÇÃO). AF_03/2020</v>
          </cell>
          <cell r="C3867" t="str">
            <v>M</v>
          </cell>
          <cell r="D3867">
            <v>380.55</v>
          </cell>
          <cell r="E3867" t="str">
            <v>Estacas Raiz</v>
          </cell>
          <cell r="F3867" t="str">
            <v>SINAPI Jun/26</v>
          </cell>
        </row>
        <row r="3868">
          <cell r="A3868">
            <v>102651</v>
          </cell>
          <cell r="B3868" t="str">
            <v>ESTACA RAIZ, DIÂMETRO DE 40 CM, PERFURADA EM ROCHA (EXCLUSIVE MOBILIZAÇÃO E DESMOBILIZAÇÃO). AF_03/2020</v>
          </cell>
          <cell r="C3868" t="str">
            <v>M</v>
          </cell>
          <cell r="D3868">
            <v>706.76</v>
          </cell>
          <cell r="E3868" t="str">
            <v>Estacas Raiz</v>
          </cell>
          <cell r="F3868" t="str">
            <v>SINAPI Jun/26</v>
          </cell>
        </row>
        <row r="3869">
          <cell r="A3869">
            <v>102647</v>
          </cell>
          <cell r="B3869" t="str">
            <v>ESTACA RAIZ, DIÂMETRO DE 40 CM, SEM PRESENÇA DE ROCHA (EXCLUSIVE MOBILIZAÇÃO E DESMOBILIZAÇÃO). AF_03/2020</v>
          </cell>
          <cell r="C3869" t="str">
            <v>M</v>
          </cell>
          <cell r="D3869">
            <v>500.04</v>
          </cell>
          <cell r="E3869" t="str">
            <v>Estacas Raiz</v>
          </cell>
          <cell r="F3869" t="str">
            <v>SINAPI Jun/26</v>
          </cell>
        </row>
        <row r="3870">
          <cell r="A3870">
            <v>102652</v>
          </cell>
          <cell r="B3870" t="str">
            <v>ESTACA RAIZ, DIÂMETRO DE 45 CM, PERFURADA EM ROCHA (EXCLUSIVE MOBILIZAÇÃO E DESMOBILIZAÇÃO). AF_03/2020</v>
          </cell>
          <cell r="C3870" t="str">
            <v>M</v>
          </cell>
          <cell r="D3870">
            <v>897.13</v>
          </cell>
          <cell r="E3870" t="str">
            <v>Estacas Raiz</v>
          </cell>
          <cell r="F3870" t="str">
            <v>SINAPI Jun/26</v>
          </cell>
        </row>
        <row r="3871">
          <cell r="A3871">
            <v>102648</v>
          </cell>
          <cell r="B3871" t="str">
            <v>ESTACA RAIZ, DIÂMETRO DE 45 CM, SEM PRESENÇA DE ROCHA (EXCLUSIVE MOBILIZAÇÃO E DESMOBILIZAÇÃO). AF_03/2020</v>
          </cell>
          <cell r="C3871" t="str">
            <v>M</v>
          </cell>
          <cell r="D3871">
            <v>654.99</v>
          </cell>
          <cell r="E3871" t="str">
            <v>Estacas Raiz</v>
          </cell>
          <cell r="F3871" t="str">
            <v>SINAPI Jun/26</v>
          </cell>
        </row>
        <row r="3872">
          <cell r="A3872">
            <v>106794</v>
          </cell>
          <cell r="B3872" t="str">
            <v>ESTACA HÉLICE CONTÍNUA, DIÂMETRO DE 30 CM, INCLUSO CONCRETO FCK=30MPA E BOMBEAMENTO (EXCLUSIVE ARMADURA, MOBILIZAÇÃO E DESMOBILIZAÇÃO). AF_03/2026</v>
          </cell>
          <cell r="C3872" t="str">
            <v>M</v>
          </cell>
          <cell r="D3872">
            <v>113.35</v>
          </cell>
          <cell r="E3872" t="str">
            <v>Estacas em Hélice Contínua</v>
          </cell>
          <cell r="F3872" t="str">
            <v>SINAPI Jun/26</v>
          </cell>
        </row>
        <row r="3873">
          <cell r="A3873">
            <v>100651</v>
          </cell>
          <cell r="B3873" t="str">
            <v>ESTACA HÉLICE CONTÍNUA, DIÂMETRO DE 30 CM, INCLUSO CONCRETO FCK=30MPA, BOMBEAMENTO E ARMADURA MÍNIMA (EXCLUSIVE MOBILIZAÇÃO E DESMOBILIZAÇÃO). AF_03/2026</v>
          </cell>
          <cell r="C3873" t="str">
            <v>M</v>
          </cell>
          <cell r="D3873">
            <v>137.52000000000001</v>
          </cell>
          <cell r="E3873" t="str">
            <v>Estacas em Hélice Contínua</v>
          </cell>
          <cell r="F3873" t="str">
            <v>SINAPI Jun/26</v>
          </cell>
        </row>
        <row r="3874">
          <cell r="A3874">
            <v>106804</v>
          </cell>
          <cell r="B3874" t="str">
            <v>ESTACA HÉLICE CONTÍNUA, DIÂMETRO DE 30 CM, INCLUSO CONCRETO FCK=40MPA E BOMBEAMENTO (EXCLUSIVE ARMADURA, MOBILIZAÇÃO E DESMOBILIZAÇÃO). AF_03/2026</v>
          </cell>
          <cell r="C3874" t="str">
            <v>M</v>
          </cell>
          <cell r="D3874">
            <v>116.9</v>
          </cell>
          <cell r="E3874" t="str">
            <v>Estacas em Hélice Contínua</v>
          </cell>
          <cell r="F3874" t="str">
            <v>SINAPI Jun/26</v>
          </cell>
        </row>
        <row r="3875">
          <cell r="A3875">
            <v>106799</v>
          </cell>
          <cell r="B3875" t="str">
            <v>ESTACA HÉLICE CONTÍNUA, DIÂMETRO DE 30 CM, INCLUSO CONCRETO FCK=40MPA, BOMBEAMENTO E ARMADURA MÍNIMA (EXCLUSIVE MOBILIZAÇÃO E DESMOBILIZAÇÃO). AF_03/2026</v>
          </cell>
          <cell r="C3875" t="str">
            <v>M</v>
          </cell>
          <cell r="D3875">
            <v>141.07</v>
          </cell>
          <cell r="E3875" t="str">
            <v>Estacas em Hélice Contínua</v>
          </cell>
          <cell r="F3875" t="str">
            <v>SINAPI Jun/26</v>
          </cell>
        </row>
        <row r="3876">
          <cell r="A3876">
            <v>106795</v>
          </cell>
          <cell r="B3876" t="str">
            <v>ESTACA HÉLICE CONTÍNUA, DIÂMETRO DE 50 CM, INCLUSO CONCRETO FCK=30MPA E BOMBEAMENTO (EXCLUSIVE ARMADURA, MOBILIZAÇÃO E DESMOBILIZAÇÃO). AF_03/2026</v>
          </cell>
          <cell r="C3876" t="str">
            <v>M</v>
          </cell>
          <cell r="D3876">
            <v>214.4</v>
          </cell>
          <cell r="E3876" t="str">
            <v>Estacas em Hélice Contínua</v>
          </cell>
          <cell r="F3876" t="str">
            <v>SINAPI Jun/26</v>
          </cell>
        </row>
        <row r="3877">
          <cell r="A3877">
            <v>100652</v>
          </cell>
          <cell r="B3877" t="str">
            <v>ESTACA HÉLICE CONTÍNUA, DIÂMETRO DE 50 CM, INCLUSO CONCRETO FCK=30MPA, BOMBEAMENTO E ARMADURA MÍNIMA (EXCLUSIVE MOBILIZAÇÃO E DESMOBILIZAÇÃO). AF_03/2026</v>
          </cell>
          <cell r="C3877" t="str">
            <v>M</v>
          </cell>
          <cell r="D3877">
            <v>251.89</v>
          </cell>
          <cell r="E3877" t="str">
            <v>Estacas em Hélice Contínua</v>
          </cell>
          <cell r="F3877" t="str">
            <v>SINAPI Jun/26</v>
          </cell>
        </row>
        <row r="3878">
          <cell r="A3878">
            <v>106805</v>
          </cell>
          <cell r="B3878" t="str">
            <v>ESTACA HÉLICE CONTÍNUA, DIÂMETRO DE 50 CM, INCLUSO CONCRETO FCK=40MPA E BOMBEAMENTO (EXCLUSIVE ARMADURA, MOBILIZAÇÃO E DESMOBILIZAÇÃO). AF_03/2026</v>
          </cell>
          <cell r="C3878" t="str">
            <v>M</v>
          </cell>
          <cell r="D3878">
            <v>223.21</v>
          </cell>
          <cell r="E3878" t="str">
            <v>Estacas em Hélice Contínua</v>
          </cell>
          <cell r="F3878" t="str">
            <v>SINAPI Jun/26</v>
          </cell>
        </row>
        <row r="3879">
          <cell r="A3879">
            <v>106800</v>
          </cell>
          <cell r="B3879" t="str">
            <v>ESTACA HÉLICE CONTÍNUA, DIÂMETRO DE 50 CM, INCLUSO CONCRETO FCK=40MPA, BOMBEAMENTO E ARMADURA MÍNIMA (EXCLUSIVE MOBILIZAÇÃO E DESMOBILIZAÇÃO). AF_03/2026</v>
          </cell>
          <cell r="C3879" t="str">
            <v>M</v>
          </cell>
          <cell r="D3879">
            <v>260.7</v>
          </cell>
          <cell r="E3879" t="str">
            <v>Estacas em Hélice Contínua</v>
          </cell>
          <cell r="F3879" t="str">
            <v>SINAPI Jun/26</v>
          </cell>
        </row>
        <row r="3880">
          <cell r="A3880">
            <v>106796</v>
          </cell>
          <cell r="B3880" t="str">
            <v>ESTACA HÉLICE CONTÍNUA, DIÂMETRO DE 70 CM, INCLUSO CONCRETO FCK=30MPA E BOMBEAMENTO (EXCLUSIVE ARMADURA, MOBILIZAÇÃO E DESMOBILIZAÇÃO). AF_03/2026</v>
          </cell>
          <cell r="C3880" t="str">
            <v>M</v>
          </cell>
          <cell r="D3880">
            <v>350.56</v>
          </cell>
          <cell r="E3880" t="str">
            <v>Estacas em Hélice Contínua</v>
          </cell>
          <cell r="F3880" t="str">
            <v>SINAPI Jun/26</v>
          </cell>
        </row>
        <row r="3881">
          <cell r="A3881">
            <v>100653</v>
          </cell>
          <cell r="B3881" t="str">
            <v>ESTACA HÉLICE CONTÍNUA, DIÂMETRO DE 70 CM, INCLUSO CONCRETO FCK=30MPA, BOMBEAMENTO E ARMADURA MÍNIMA (EXCLUSIVE MOBILIZAÇÃO E DESMOBILIZAÇÃO). AF_03/2026</v>
          </cell>
          <cell r="C3881" t="str">
            <v>M</v>
          </cell>
          <cell r="D3881">
            <v>410.43</v>
          </cell>
          <cell r="E3881" t="str">
            <v>Estacas em Hélice Contínua</v>
          </cell>
          <cell r="F3881" t="str">
            <v>SINAPI Jun/26</v>
          </cell>
        </row>
        <row r="3882">
          <cell r="A3882">
            <v>106806</v>
          </cell>
          <cell r="B3882" t="str">
            <v>ESTACA HÉLICE CONTÍNUA, DIÂMETRO DE 70 CM, INCLUSO CONCRETO FCK=40MPA E BOMBEAMENTO (EXCLUSIVE ARMADURA, MOBILIZAÇÃO E DESMOBILIZAÇÃO). AF_03/2026</v>
          </cell>
          <cell r="C3882" t="str">
            <v>M</v>
          </cell>
          <cell r="D3882">
            <v>366.75</v>
          </cell>
          <cell r="E3882" t="str">
            <v>Estacas em Hélice Contínua</v>
          </cell>
          <cell r="F3882" t="str">
            <v>SINAPI Jun/26</v>
          </cell>
        </row>
        <row r="3883">
          <cell r="A3883">
            <v>106801</v>
          </cell>
          <cell r="B3883" t="str">
            <v>ESTACA HÉLICE CONTÍNUA, DIÂMETRO DE 70 CM, INCLUSO CONCRETO FCK=40MPA, BOMBEAMENTO E ARMADURA MÍNIMA (EXCLUSIVE MOBILIZAÇÃO E DESMOBILIZAÇÃO). AF_03/2026</v>
          </cell>
          <cell r="C3883" t="str">
            <v>M</v>
          </cell>
          <cell r="D3883">
            <v>426.62</v>
          </cell>
          <cell r="E3883" t="str">
            <v>Estacas em Hélice Contínua</v>
          </cell>
          <cell r="F3883" t="str">
            <v>SINAPI Jun/26</v>
          </cell>
        </row>
        <row r="3884">
          <cell r="A3884">
            <v>106797</v>
          </cell>
          <cell r="B3884" t="str">
            <v>ESTACA HÉLICE CONTÍNUA, DIÂMETRO DE 80 CM, INCLUSO CONCRETO FCK=30MPA E BOMBEAMENTO (EXCLUSIVE ARMADURA, MOBILIZAÇÃO E DESMOBILIZAÇÃO). AF_03/2026</v>
          </cell>
          <cell r="C3884" t="str">
            <v>M</v>
          </cell>
          <cell r="D3884">
            <v>431.87</v>
          </cell>
          <cell r="E3884" t="str">
            <v>Estacas em Hélice Contínua</v>
          </cell>
          <cell r="F3884" t="str">
            <v>SINAPI Jun/26</v>
          </cell>
        </row>
        <row r="3885">
          <cell r="A3885">
            <v>100654</v>
          </cell>
          <cell r="B3885" t="str">
            <v>ESTACA HÉLICE CONTÍNUA, DIÂMETRO DE 80 CM, INCLUSO CONCRETO FCK=30MPA, BOMBEAMENTO E ARMADURA MÍNIMA (EXCLUSIVE MOBILIZAÇÃO E DESMOBILIZAÇÃO). AF_03/2026</v>
          </cell>
          <cell r="C3885" t="str">
            <v>M</v>
          </cell>
          <cell r="D3885">
            <v>541.98</v>
          </cell>
          <cell r="E3885" t="str">
            <v>Estacas em Hélice Contínua</v>
          </cell>
          <cell r="F3885" t="str">
            <v>SINAPI Jun/26</v>
          </cell>
        </row>
        <row r="3886">
          <cell r="A3886">
            <v>106807</v>
          </cell>
          <cell r="B3886" t="str">
            <v>ESTACA HÉLICE CONTÍNUA, DIÂMETRO DE 80 CM, INCLUSO CONCRETO FCK=40MPA E BOMBEAMENTO (EXCLUSIVE ARMADURA, MOBILIZAÇÃO E DESMOBILIZAÇÃO). AF_03/2026</v>
          </cell>
          <cell r="C3886" t="str">
            <v>M</v>
          </cell>
          <cell r="D3886">
            <v>452.48</v>
          </cell>
          <cell r="E3886" t="str">
            <v>Estacas em Hélice Contínua</v>
          </cell>
          <cell r="F3886" t="str">
            <v>SINAPI Jun/26</v>
          </cell>
        </row>
        <row r="3887">
          <cell r="A3887">
            <v>106802</v>
          </cell>
          <cell r="B3887" t="str">
            <v>ESTACA HÉLICE CONTÍNUA, DIÂMETRO DE 80 CM, INCLUSO CONCRETO FCK=40MPA, BOMBEAMENTO E ARMADURA MÍNIMA (EXCLUSIVE MOBILIZAÇÃO E DESMOBILIZAÇÃO). AF_03/2026</v>
          </cell>
          <cell r="C3887" t="str">
            <v>M</v>
          </cell>
          <cell r="D3887">
            <v>562.59</v>
          </cell>
          <cell r="E3887" t="str">
            <v>Estacas em Hélice Contínua</v>
          </cell>
          <cell r="F3887" t="str">
            <v>SINAPI Jun/26</v>
          </cell>
        </row>
        <row r="3888">
          <cell r="A3888">
            <v>106798</v>
          </cell>
          <cell r="B3888" t="str">
            <v>ESTACA HÉLICE CONTÍNUA, DIÂMETRO DE 90 CM, INCLUSO CONCRETO FCK=30MPA E BOMBEAMENTO (EXCLUSIVE ARMADURA, MOBILIZAÇÃO E DESMOBILIZAÇÃO). AF_03/2026</v>
          </cell>
          <cell r="C3888" t="str">
            <v>M</v>
          </cell>
          <cell r="D3888">
            <v>531.99</v>
          </cell>
          <cell r="E3888" t="str">
            <v>Estacas em Hélice Contínua</v>
          </cell>
          <cell r="F3888" t="str">
            <v>SINAPI Jun/26</v>
          </cell>
        </row>
        <row r="3889">
          <cell r="A3889">
            <v>100655</v>
          </cell>
          <cell r="B3889" t="str">
            <v>ESTACA HÉLICE CONTÍNUA, DIÂMETRO DE 90 CM, INCLUSO CONCRETO FCK=30MPA, BOMBEAMENTO E ARMADURA MÍNIMA (EXCLUSIVE MOBILIZAÇÃO E DESMOBILIZAÇÃO). AF_03/2026</v>
          </cell>
          <cell r="C3889" t="str">
            <v>M</v>
          </cell>
          <cell r="D3889">
            <v>646.23</v>
          </cell>
          <cell r="E3889" t="str">
            <v>Estacas em Hélice Contínua</v>
          </cell>
          <cell r="F3889" t="str">
            <v>SINAPI Jun/26</v>
          </cell>
        </row>
        <row r="3890">
          <cell r="A3890">
            <v>106808</v>
          </cell>
          <cell r="B3890" t="str">
            <v>ESTACA HÉLICE CONTÍNUA, DIÂMETRO DE 90 CM, INCLUSO CONCRETO FCK=40MPA E BOMBEAMENTO (EXCLUSIVE ARMADURA, MOBILIZAÇÃO E DESMOBILIZAÇÃO). AF_03/2026</v>
          </cell>
          <cell r="C3890" t="str">
            <v>M</v>
          </cell>
          <cell r="D3890">
            <v>557.34</v>
          </cell>
          <cell r="E3890" t="str">
            <v>Estacas em Hélice Contínua</v>
          </cell>
          <cell r="F3890" t="str">
            <v>SINAPI Jun/26</v>
          </cell>
        </row>
        <row r="3891">
          <cell r="A3891">
            <v>106803</v>
          </cell>
          <cell r="B3891" t="str">
            <v>ESTACA HÉLICE CONTÍNUA, DIÂMETRO DE 90 CM, INCLUSO CONCRETO FCK=40MPA, BOMBEAMENTO E ARMADURA MÍNIMA (EXCLUSIVE MOBILIZAÇÃO E DESMOBILIZAÇÃO). AF_03/2026</v>
          </cell>
          <cell r="C3891" t="str">
            <v>M</v>
          </cell>
          <cell r="D3891">
            <v>671.58</v>
          </cell>
          <cell r="E3891" t="str">
            <v>Estacas em Hélice Contínua</v>
          </cell>
          <cell r="F3891" t="str">
            <v>SINAPI Jun/26</v>
          </cell>
        </row>
        <row r="3892">
          <cell r="A3892">
            <v>100364</v>
          </cell>
          <cell r="B3892" t="str">
            <v>FABRICAÇÃO E INSTALAÇÃO DE MEIA TESOURA DE MADEIRA NÃO APARELHADA, COM VÃO DE 10 M, PARA TELHA CERÂMICA OU DE CONCRETO, INCLUSO IÇAMENTO. AF_10/2025</v>
          </cell>
          <cell r="C3892" t="str">
            <v>UN</v>
          </cell>
          <cell r="D3892">
            <v>3974.77</v>
          </cell>
          <cell r="E3892" t="str">
            <v>Estrutura e Trama para Cobertura</v>
          </cell>
          <cell r="F3892" t="str">
            <v>SINAPI Jun/26</v>
          </cell>
        </row>
        <row r="3893">
          <cell r="A3893">
            <v>100374</v>
          </cell>
          <cell r="B3893" t="str">
            <v>FABRICAÇÃO E INSTALAÇÃO DE MEIA TESOURA DE MADEIRA NÃO APARELHADA, COM VÃO DE 10 M, PARA TELHA ONDULADA DE FIBROCIMENTO, ALUMÍNIO, PLÁSTICA OU TERMOACÚSTICA, INCLUSO IÇAMENTO. AF_10/2025</v>
          </cell>
          <cell r="C3893" t="str">
            <v>UN</v>
          </cell>
          <cell r="D3893">
            <v>3711.6</v>
          </cell>
          <cell r="E3893" t="str">
            <v>Estrutura e Trama para Cobertura</v>
          </cell>
          <cell r="F3893" t="str">
            <v>SINAPI Jun/26</v>
          </cell>
        </row>
        <row r="3894">
          <cell r="A3894">
            <v>100365</v>
          </cell>
          <cell r="B3894" t="str">
            <v>FABRICAÇÃO E INSTALAÇÃO DE MEIA TESOURA DE MADEIRA NÃO APARELHADA, COM VÃO DE 11 M, PARA TELHA CERÂMICA OU DE CONCRETO, INCLUSO IÇAMENTO. AF_10/2025</v>
          </cell>
          <cell r="C3894" t="str">
            <v>UN</v>
          </cell>
          <cell r="D3894">
            <v>4627.88</v>
          </cell>
          <cell r="E3894" t="str">
            <v>Estrutura e Trama para Cobertura</v>
          </cell>
          <cell r="F3894" t="str">
            <v>SINAPI Jun/26</v>
          </cell>
        </row>
        <row r="3895">
          <cell r="A3895">
            <v>100375</v>
          </cell>
          <cell r="B3895" t="str">
            <v>FABRICAÇÃO E INSTALAÇÃO DE MEIA TESOURA DE MADEIRA NÃO APARELHADA, COM VÃO DE 11 M, PARA TELHA ONDULADA DE FIBROCIMENTO, ALUMÍNIO, PLÁSTICA OU TERMOACÚSTICA, INCLUSO IÇAMENTO. AF_10/2025</v>
          </cell>
          <cell r="C3895" t="str">
            <v>UN</v>
          </cell>
          <cell r="D3895">
            <v>4240.5200000000004</v>
          </cell>
          <cell r="E3895" t="str">
            <v>Estrutura e Trama para Cobertura</v>
          </cell>
          <cell r="F3895" t="str">
            <v>SINAPI Jun/26</v>
          </cell>
        </row>
        <row r="3896">
          <cell r="A3896">
            <v>100366</v>
          </cell>
          <cell r="B3896" t="str">
            <v>FABRICAÇÃO E INSTALAÇÃO DE MEIA TESOURA DE MADEIRA NÃO APARELHADA, COM VÃO DE 12 M, PARA TELHA CERÂMICA OU DE CONCRETO, INCLUSO IÇAMENTO. AF_10/2025</v>
          </cell>
          <cell r="C3896" t="str">
            <v>UN</v>
          </cell>
          <cell r="D3896">
            <v>4921.99</v>
          </cell>
          <cell r="E3896" t="str">
            <v>Estrutura e Trama para Cobertura</v>
          </cell>
          <cell r="F3896" t="str">
            <v>SINAPI Jun/26</v>
          </cell>
        </row>
        <row r="3897">
          <cell r="A3897">
            <v>100376</v>
          </cell>
          <cell r="B3897" t="str">
            <v>FABRICAÇÃO E INSTALAÇÃO DE MEIA TESOURA DE MADEIRA NÃO APARELHADA, COM VÃO DE 12 M, PARA TELHA ONDULADA DE FIBROCIMENTO, ALUMÍNIO, PLÁSTICA OU TERMOACÚSTICA, INCLUSO IÇAMENTO. AF_10/2025</v>
          </cell>
          <cell r="C3897" t="str">
            <v>UN</v>
          </cell>
          <cell r="D3897">
            <v>4356.71</v>
          </cell>
          <cell r="E3897" t="str">
            <v>Estrutura e Trama para Cobertura</v>
          </cell>
          <cell r="F3897" t="str">
            <v>SINAPI Jun/26</v>
          </cell>
        </row>
        <row r="3898">
          <cell r="A3898">
            <v>100357</v>
          </cell>
          <cell r="B3898" t="str">
            <v>FABRICAÇÃO E INSTALAÇÃO DE MEIA TESOURA DE MADEIRA NÃO APARELHADA, COM VÃO DE 3 M, PARA TELHA CERÂMICA OU DE CONCRETO, INCLUSO IÇAMENTO. AF_10/2025</v>
          </cell>
          <cell r="C3898" t="str">
            <v>UN</v>
          </cell>
          <cell r="D3898">
            <v>1363.15</v>
          </cell>
          <cell r="E3898" t="str">
            <v>Estrutura e Trama para Cobertura</v>
          </cell>
          <cell r="F3898" t="str">
            <v>SINAPI Jun/26</v>
          </cell>
        </row>
        <row r="3899">
          <cell r="A3899">
            <v>100367</v>
          </cell>
          <cell r="B3899" t="str">
            <v>FABRICAÇÃO E INSTALAÇÃO DE MEIA TESOURA DE MADEIRA NÃO APARELHADA, COM VÃO DE 3 M, PARA TELHA ONDULADA DE FIBROCIMENTO, ALUMÍNIO, PLÁSTICA OU TERMOACÚSTICA, INCLUSO IÇAMENTO. AF_10/2025</v>
          </cell>
          <cell r="C3899" t="str">
            <v>UN</v>
          </cell>
          <cell r="D3899">
            <v>1326.04</v>
          </cell>
          <cell r="E3899" t="str">
            <v>Estrutura e Trama para Cobertura</v>
          </cell>
          <cell r="F3899" t="str">
            <v>SINAPI Jun/26</v>
          </cell>
        </row>
        <row r="3900">
          <cell r="A3900">
            <v>100358</v>
          </cell>
          <cell r="B3900" t="str">
            <v>FABRICAÇÃO E INSTALAÇÃO DE MEIA TESOURA DE MADEIRA NÃO APARELHADA, COM VÃO DE 4 M, PARA TELHA CERÂMICA OU DE CONCRETO, INCLUSO IÇAMENTO. AF_10/2025</v>
          </cell>
          <cell r="C3900" t="str">
            <v>UN</v>
          </cell>
          <cell r="D3900">
            <v>1911.02</v>
          </cell>
          <cell r="E3900" t="str">
            <v>Estrutura e Trama para Cobertura</v>
          </cell>
          <cell r="F3900" t="str">
            <v>SINAPI Jun/26</v>
          </cell>
        </row>
        <row r="3901">
          <cell r="A3901">
            <v>100368</v>
          </cell>
          <cell r="B3901" t="str">
            <v>FABRICAÇÃO E INSTALAÇÃO DE MEIA TESOURA DE MADEIRA NÃO APARELHADA, COM VÃO DE 4 M, PARA TELHA ONDULADA DE FIBROCIMENTO, ALUMÍNIO, PLÁSTICA OU TERMOACÚSTICA, INCLUSO IÇAMENTO. AF_10/2025</v>
          </cell>
          <cell r="C3901" t="str">
            <v>UN</v>
          </cell>
          <cell r="D3901">
            <v>1865.08</v>
          </cell>
          <cell r="E3901" t="str">
            <v>Estrutura e Trama para Cobertura</v>
          </cell>
          <cell r="F3901" t="str">
            <v>SINAPI Jun/26</v>
          </cell>
        </row>
        <row r="3902">
          <cell r="A3902">
            <v>100359</v>
          </cell>
          <cell r="B3902" t="str">
            <v>FABRICAÇÃO E INSTALAÇÃO DE MEIA TESOURA DE MADEIRA NÃO APARELHADA, COM VÃO DE 5 M, PARA TELHA CERÂMICA OU DE CONCRETO, INCLUSO IÇAMENTO. AF_10/2025</v>
          </cell>
          <cell r="C3902" t="str">
            <v>UN</v>
          </cell>
          <cell r="D3902">
            <v>2001.37</v>
          </cell>
          <cell r="E3902" t="str">
            <v>Estrutura e Trama para Cobertura</v>
          </cell>
          <cell r="F3902" t="str">
            <v>SINAPI Jun/26</v>
          </cell>
        </row>
        <row r="3903">
          <cell r="A3903">
            <v>100369</v>
          </cell>
          <cell r="B3903" t="str">
            <v>FABRICAÇÃO E INSTALAÇÃO DE MEIA TESOURA DE MADEIRA NÃO APARELHADA, COM VÃO DE 5 M, PARA TELHA ONDULADA DE FIBROCIMENTO, ALUMÍNIO, PLÁSTICA OU TERMOACÚSTICA, INCLUSO IÇAMENTO. AF_10/2025</v>
          </cell>
          <cell r="C3903" t="str">
            <v>UN</v>
          </cell>
          <cell r="D3903">
            <v>1954.83</v>
          </cell>
          <cell r="E3903" t="str">
            <v>Estrutura e Trama para Cobertura</v>
          </cell>
          <cell r="F3903" t="str">
            <v>SINAPI Jun/26</v>
          </cell>
        </row>
        <row r="3904">
          <cell r="A3904">
            <v>100360</v>
          </cell>
          <cell r="B3904" t="str">
            <v>FABRICAÇÃO E INSTALAÇÃO DE MEIA TESOURA DE MADEIRA NÃO APARELHADA, COM VÃO DE 6 M, PARA TELHA CERÂMICA OU DE CONCRETO, INCLUSO IÇAMENTO. AF_10/2025</v>
          </cell>
          <cell r="C3904" t="str">
            <v>UN</v>
          </cell>
          <cell r="D3904">
            <v>2231.2600000000002</v>
          </cell>
          <cell r="E3904" t="str">
            <v>Estrutura e Trama para Cobertura</v>
          </cell>
          <cell r="F3904" t="str">
            <v>SINAPI Jun/26</v>
          </cell>
        </row>
        <row r="3905">
          <cell r="A3905">
            <v>100370</v>
          </cell>
          <cell r="B3905" t="str">
            <v>FABRICAÇÃO E INSTALAÇÃO DE MEIA TESOURA DE MADEIRA NÃO APARELHADA, COM VÃO DE 6 M, PARA TELHA ONDULADA DE FIBROCIMENTO, ALUMÍNIO, PLÁSTICA OU TERMOACÚSTICA, INCLUSO IÇAMENTO. AF_10/2025</v>
          </cell>
          <cell r="C3905" t="str">
            <v>UN</v>
          </cell>
          <cell r="D3905">
            <v>2319.09</v>
          </cell>
          <cell r="E3905" t="str">
            <v>Estrutura e Trama para Cobertura</v>
          </cell>
          <cell r="F3905" t="str">
            <v>SINAPI Jun/26</v>
          </cell>
        </row>
        <row r="3906">
          <cell r="A3906">
            <v>100361</v>
          </cell>
          <cell r="B3906" t="str">
            <v>FABRICAÇÃO E INSTALAÇÃO DE MEIA TESOURA DE MADEIRA NÃO APARELHADA, COM VÃO DE 7 M, PARA TELHA CERÂMICA OU DE CONCRETO, INCLUSO IÇAMENTO. AF_10/2025</v>
          </cell>
          <cell r="C3906" t="str">
            <v>UN</v>
          </cell>
          <cell r="D3906">
            <v>2818.35</v>
          </cell>
          <cell r="E3906" t="str">
            <v>Estrutura e Trama para Cobertura</v>
          </cell>
          <cell r="F3906" t="str">
            <v>SINAPI Jun/26</v>
          </cell>
        </row>
        <row r="3907">
          <cell r="A3907">
            <v>100371</v>
          </cell>
          <cell r="B3907" t="str">
            <v>FABRICAÇÃO E INSTALAÇÃO DE MEIA TESOURA DE MADEIRA NÃO APARELHADA, COM VÃO DE 7 M, PARA TELHA ONDULADA DE FIBROCIMENTO, ALUMÍNIO, PLÁSTICA OU TERMOACÚSTICA, INCLUSO IÇAMENTO. AF_10/2025</v>
          </cell>
          <cell r="C3907" t="str">
            <v>UN</v>
          </cell>
          <cell r="D3907">
            <v>2698</v>
          </cell>
          <cell r="E3907" t="str">
            <v>Estrutura e Trama para Cobertura</v>
          </cell>
          <cell r="F3907" t="str">
            <v>SINAPI Jun/26</v>
          </cell>
        </row>
        <row r="3908">
          <cell r="A3908">
            <v>100362</v>
          </cell>
          <cell r="B3908" t="str">
            <v>FABRICAÇÃO E INSTALAÇÃO DE MEIA TESOURA DE MADEIRA NÃO APARELHADA, COM VÃO DE 8 M, PARA TELHA CERÂMICA OU DE CONCRETO, INCLUSO IÇAMENTO. AF_10/2025</v>
          </cell>
          <cell r="C3908" t="str">
            <v>UN</v>
          </cell>
          <cell r="D3908">
            <v>3526.64</v>
          </cell>
          <cell r="E3908" t="str">
            <v>Estrutura e Trama para Cobertura</v>
          </cell>
          <cell r="F3908" t="str">
            <v>SINAPI Jun/26</v>
          </cell>
        </row>
        <row r="3909">
          <cell r="A3909">
            <v>100372</v>
          </cell>
          <cell r="B3909" t="str">
            <v>FABRICAÇÃO E INSTALAÇÃO DE MEIA TESOURA DE MADEIRA NÃO APARELHADA, COM VÃO DE 8 M, PARA TELHA ONDULADA DE FIBROCIMENTO, ALUMÍNIO, PLÁSTICA OU TERMOACÚSTICA, INCLUSO IÇAMENTO. AF_10/2025</v>
          </cell>
          <cell r="C3909" t="str">
            <v>UN</v>
          </cell>
          <cell r="D3909">
            <v>3322.79</v>
          </cell>
          <cell r="E3909" t="str">
            <v>Estrutura e Trama para Cobertura</v>
          </cell>
          <cell r="F3909" t="str">
            <v>SINAPI Jun/26</v>
          </cell>
        </row>
        <row r="3910">
          <cell r="A3910">
            <v>100363</v>
          </cell>
          <cell r="B3910" t="str">
            <v>FABRICAÇÃO E INSTALAÇÃO DE MEIA TESOURA DE MADEIRA NÃO APARELHADA, COM VÃO DE 9 M, PARA TELHA CERÂMICA OU DE CONCRETO, INCLUSO IÇAMENTO. AF_10/2025</v>
          </cell>
          <cell r="C3910" t="str">
            <v>UN</v>
          </cell>
          <cell r="D3910">
            <v>3636.36</v>
          </cell>
          <cell r="E3910" t="str">
            <v>Estrutura e Trama para Cobertura</v>
          </cell>
          <cell r="F3910" t="str">
            <v>SINAPI Jun/26</v>
          </cell>
        </row>
        <row r="3911">
          <cell r="A3911">
            <v>100373</v>
          </cell>
          <cell r="B3911" t="str">
            <v>FABRICAÇÃO E INSTALAÇÃO DE MEIA TESOURA DE MADEIRA NÃO APARELHADA, COM VÃO DE 9 M, PARA TELHA ONDULADA DE FIBROCIMENTO, ALUMÍNIO, PLÁSTICA OU TERMOACÚSTICA, INCLUSO IÇAMENTO. AF_10/2025</v>
          </cell>
          <cell r="C3911" t="str">
            <v>UN</v>
          </cell>
          <cell r="D3911">
            <v>3431.78</v>
          </cell>
          <cell r="E3911" t="str">
            <v>Estrutura e Trama para Cobertura</v>
          </cell>
          <cell r="F3911" t="str">
            <v>SINAPI Jun/26</v>
          </cell>
        </row>
        <row r="3912">
          <cell r="A3912">
            <v>106154</v>
          </cell>
          <cell r="B3912" t="str">
            <v>FABRICAÇÃO E INSTALAÇÃO DE PONTALETES DE AÇO PARA TELHADOS COM ATÉ 2 ÁGUAS E COM TELHA CERÂMICA (ENCAIXE/CAPA CANAL) OU DE CONCRETO EM EDIFÍCIO INSTITUCIONAL TÉRREO, INCLUSO TRANSPORTE VERTICAL, EXCLUSIVE PINTURA. AF_10/2025</v>
          </cell>
          <cell r="C3912" t="str">
            <v>M2</v>
          </cell>
          <cell r="D3912">
            <v>0</v>
          </cell>
          <cell r="E3912" t="str">
            <v>Estrutura e Trama para Cobertura</v>
          </cell>
          <cell r="F3912" t="str">
            <v>SINAPI Jun/26</v>
          </cell>
        </row>
        <row r="3913">
          <cell r="A3913">
            <v>106153</v>
          </cell>
          <cell r="B3913" t="str">
            <v>FABRICAÇÃO E INSTALAÇÃO DE PONTALETES DE AÇO PARA TELHADOS COM ATÉ 2 ÁGUAS E COM TELHA CERÂMICA (ENCAIXE/CAPA CANAL) OU DE CONCRETO EM EDIFÍCIO RESIDENCIAL MÚLTIPLOS PAVIMENTOS, INCLUSO TRANSPORTE VERTICAL, EXCLUSIVE PINTURA. AF_10/2025</v>
          </cell>
          <cell r="C3913" t="str">
            <v>M2</v>
          </cell>
          <cell r="D3913">
            <v>0</v>
          </cell>
          <cell r="E3913" t="str">
            <v>Estrutura e Trama para Cobertura</v>
          </cell>
          <cell r="F3913" t="str">
            <v>SINAPI Jun/26</v>
          </cell>
        </row>
        <row r="3914">
          <cell r="A3914">
            <v>106152</v>
          </cell>
          <cell r="B3914" t="str">
            <v>FABRICAÇÃO E INSTALAÇÃO DE PONTALETES DE AÇO PARA TELHADOS COM ATÉ 2 ÁGUAS E COM TELHA CERÂMICA (ENCAIXE/CAPA CANAL) OU DE CONCRETO EM EDIFÍCIO RESIDENCIAL TÉRREO/SOBRADO, INCLUSO TRANSPORTE VERTICAL, EXCLUSIVE PINTURA. AF_10/2025</v>
          </cell>
          <cell r="C3914" t="str">
            <v>M2</v>
          </cell>
          <cell r="D3914">
            <v>0</v>
          </cell>
          <cell r="E3914" t="str">
            <v>Estrutura e Trama para Cobertura</v>
          </cell>
          <cell r="F3914" t="str">
            <v>SINAPI Jun/26</v>
          </cell>
        </row>
        <row r="3915">
          <cell r="A3915">
            <v>106157</v>
          </cell>
          <cell r="B3915" t="str">
            <v>FABRICAÇÃO E INSTALAÇÃO DE PONTALETES DE AÇO PARA TELHADOS COM ATÉ 2 ÁGUAS E COM TELHA ONDULADA DE FIBROCIMENTO, ALUMÍNIO OU PLÁSTICA EM EDIFÍCIO INSTITUCIONAL TÉRREO, INCLUSO TRANSPORTE VERTICAL, EXCLUSIVE PINTURA. AF_10/2025</v>
          </cell>
          <cell r="C3915" t="str">
            <v>M2</v>
          </cell>
          <cell r="D3915">
            <v>0</v>
          </cell>
          <cell r="E3915" t="str">
            <v>Estrutura e Trama para Cobertura</v>
          </cell>
          <cell r="F3915" t="str">
            <v>SINAPI Jun/26</v>
          </cell>
        </row>
        <row r="3916">
          <cell r="A3916">
            <v>106156</v>
          </cell>
          <cell r="B3916" t="str">
            <v>FABRICAÇÃO E INSTALAÇÃO DE PONTALETES DE AÇO PARA TELHADOS COM ATÉ 2 ÁGUAS E COM TELHA ONDULADA DE FIBROCIMENTO, ALUMÍNIO OU PLÁSTICA EM EDIFÍCIO RESIDENCIAL MÚLTIPLOS PAVIMENTOS, INCLUSO TRANSPORTE VERTICAL, EXCLUSIVE PINTURA. AF_10/2025</v>
          </cell>
          <cell r="C3916" t="str">
            <v>M2</v>
          </cell>
          <cell r="D3916">
            <v>0</v>
          </cell>
          <cell r="E3916" t="str">
            <v>Estrutura e Trama para Cobertura</v>
          </cell>
          <cell r="F3916" t="str">
            <v>SINAPI Jun/26</v>
          </cell>
        </row>
        <row r="3917">
          <cell r="A3917">
            <v>106155</v>
          </cell>
          <cell r="B3917" t="str">
            <v>FABRICAÇÃO E INSTALAÇÃO DE PONTALETES DE AÇO PARA TELHADOS COM ATÉ 2 ÁGUAS E COM TELHA ONDULADA DE FIBROCIMENTO, ALUMÍNIO OU PLÁSTICA EM EDIFÍCIO RESIDENCIAL TÉRREO/SOBRADO, INCLUSO TRANSPORTE VERTICAL, EXCLUSIVE PINTURA. AF_10/2025</v>
          </cell>
          <cell r="C3917" t="str">
            <v>M2</v>
          </cell>
          <cell r="D3917">
            <v>0</v>
          </cell>
          <cell r="E3917" t="str">
            <v>Estrutura e Trama para Cobertura</v>
          </cell>
          <cell r="F3917" t="str">
            <v>SINAPI Jun/26</v>
          </cell>
        </row>
        <row r="3918">
          <cell r="A3918">
            <v>106160</v>
          </cell>
          <cell r="B3918" t="str">
            <v>FABRICAÇÃO E INSTALAÇÃO DE PONTALETES DE AÇO PARA TELHADOS COM MAIS QUE 2 ÁGUAS E COM TELHA CERÂMICA (ENCAIXE/CAPA CANAL) OU DE CONCRETO EM EDIFÍCIO INSTITUCIONAL TÉRREO, INCLUSO TRANSPORTE VERTICAL, EXCLUSIVE PINTURA. AF_10/2025</v>
          </cell>
          <cell r="C3918" t="str">
            <v>M2</v>
          </cell>
          <cell r="D3918">
            <v>0</v>
          </cell>
          <cell r="E3918" t="str">
            <v>Estrutura e Trama para Cobertura</v>
          </cell>
          <cell r="F3918" t="str">
            <v>SINAPI Jun/26</v>
          </cell>
        </row>
        <row r="3919">
          <cell r="A3919">
            <v>106159</v>
          </cell>
          <cell r="B3919" t="str">
            <v>FABRICAÇÃO E INSTALAÇÃO DE PONTALETES DE AÇO PARA TELHADOS COM MAIS QUE 2 ÁGUAS E COM TELHA CERÂMICA (ENCAIXE/CAPA CANAL) OU DE CONCRETO EM EDIFÍCIO RESIDENCIAL MÚLTIPLOS PAVIMENTOS, INCLUSO TRANSPORTE VERTICAL, EXCLUSIVE PINTURA. AF_10/2025</v>
          </cell>
          <cell r="C3919" t="str">
            <v>M2</v>
          </cell>
          <cell r="D3919">
            <v>0</v>
          </cell>
          <cell r="E3919" t="str">
            <v>Estrutura e Trama para Cobertura</v>
          </cell>
          <cell r="F3919" t="str">
            <v>SINAPI Jun/26</v>
          </cell>
        </row>
        <row r="3920">
          <cell r="A3920">
            <v>106158</v>
          </cell>
          <cell r="B3920" t="str">
            <v>FABRICAÇÃO E INSTALAÇÃO DE PONTALETES DE AÇO PARA TELHADOS COM MAIS QUE 2 ÁGUAS E COM TELHA CERÂMICA (ENCAIXE/CAPA CANAL) OU DE CONCRETO EM EDIFÍCIO RESIDENCIAL TÉRREO/SOBRADO, INCLUSO TRANSPORTE VERTICAL, EXCLUSIVE PINTURA. AF_10/2025</v>
          </cell>
          <cell r="C3920" t="str">
            <v>M2</v>
          </cell>
          <cell r="D3920">
            <v>0</v>
          </cell>
          <cell r="E3920" t="str">
            <v>Estrutura e Trama para Cobertura</v>
          </cell>
          <cell r="F3920" t="str">
            <v>SINAPI Jun/26</v>
          </cell>
        </row>
        <row r="3921">
          <cell r="A3921">
            <v>106163</v>
          </cell>
          <cell r="B3921" t="str">
            <v>FABRICAÇÃO E INSTALAÇÃO DE PONTALETES DE AÇO PARA TELHADOS COM MAIS QUE 2 ÁGUAS E COM TELHA ONDULADA DE FIBROCIMENTO, ALUMÍNIO OU PLÁSTICA EM EDIFÍCIO INSTITUCIONAL TÉRREO, INCLUSO TRANSPORTE VERTICAL, EXCLUSIVE PINTURA. AF_10/2025</v>
          </cell>
          <cell r="C3921" t="str">
            <v>M2</v>
          </cell>
          <cell r="D3921">
            <v>0</v>
          </cell>
          <cell r="E3921" t="str">
            <v>Estrutura e Trama para Cobertura</v>
          </cell>
          <cell r="F3921" t="str">
            <v>SINAPI Jun/26</v>
          </cell>
        </row>
        <row r="3922">
          <cell r="A3922">
            <v>106162</v>
          </cell>
          <cell r="B3922" t="str">
            <v>FABRICAÇÃO E INSTALAÇÃO DE PONTALETES DE AÇO PARA TELHADOS COM MAIS QUE 2 ÁGUAS E COM TELHA ONDULADA DE FIBROCIMENTO, ALUMÍNIO OU PLÁSTICA EM EDIFÍCIO RESIDENCIAL MÚLTIPLOS PAVIMENTOS, INCLUSO TRANSPORTE VERTICAL, EXCLUSIVE PINTURA. AF_10/2025</v>
          </cell>
          <cell r="C3922" t="str">
            <v>M2</v>
          </cell>
          <cell r="D3922">
            <v>0</v>
          </cell>
          <cell r="E3922" t="str">
            <v>Estrutura e Trama para Cobertura</v>
          </cell>
          <cell r="F3922" t="str">
            <v>SINAPI Jun/26</v>
          </cell>
        </row>
        <row r="3923">
          <cell r="A3923">
            <v>106161</v>
          </cell>
          <cell r="B3923" t="str">
            <v>FABRICAÇÃO E INSTALAÇÃO DE PONTALETES DE AÇO PARA TELHADOS COM MAIS QUE 2 ÁGUAS E COM TELHA ONDULADA DE FIBROCIMENTO, ALUMÍNIO OU PLÁSTICA EM EDIFÍCIO RESIDENCIAL TÉRREO/SOBRADO, INCLUSO TRANSPORTE VERTICAL, EXCLUSIVE PINTURA. AF_10/2025</v>
          </cell>
          <cell r="C3923" t="str">
            <v>M2</v>
          </cell>
          <cell r="D3923">
            <v>0</v>
          </cell>
          <cell r="E3923" t="str">
            <v>Estrutura e Trama para Cobertura</v>
          </cell>
          <cell r="F3923" t="str">
            <v>SINAPI Jun/26</v>
          </cell>
        </row>
        <row r="3924">
          <cell r="A3924">
            <v>100381</v>
          </cell>
          <cell r="B3924" t="str">
            <v>FABRICAÇÃO E INSTALAÇÃO DE PONTALETES DE MADEIRA NÃO APARELHADA PARA TELHADOS COM ATÉ 2 ÁGUAS E COM TELHA CERÂMICA (ENCAIXE/CAPA CANAL) OU DE CONCRETO EM EDIFÍCIO INSTITUCIONAL TÉRREO, INCLUSO TRANSPORTE VERTICAL. AF_10/2025</v>
          </cell>
          <cell r="C3924" t="str">
            <v>M2</v>
          </cell>
          <cell r="D3924">
            <v>78.239999999999995</v>
          </cell>
          <cell r="E3924" t="str">
            <v>Estrutura e Trama para Cobertura</v>
          </cell>
          <cell r="F3924" t="str">
            <v>SINAPI Jun/26</v>
          </cell>
        </row>
        <row r="3925">
          <cell r="A3925">
            <v>100380</v>
          </cell>
          <cell r="B3925" t="str">
            <v>FABRICAÇÃO E INSTALAÇÃO DE PONTALETES DE MADEIRA NÃO APARELHADA PARA TELHADOS COM ATÉ 2 ÁGUAS E COM TELHA CERÂMICA (ENCAIXE/CAPA CANAL) OU DE CONCRETO EM EDIFÍCIO RESIDENCIAL DE MÚLTIPLOS PAVIMENTOS, INCLUSO TRANSPORTE VERTICAL. AF_10/2025</v>
          </cell>
          <cell r="C3925" t="str">
            <v>M2</v>
          </cell>
          <cell r="D3925">
            <v>67.680000000000007</v>
          </cell>
          <cell r="E3925" t="str">
            <v>Estrutura e Trama para Cobertura</v>
          </cell>
          <cell r="F3925" t="str">
            <v>SINAPI Jun/26</v>
          </cell>
        </row>
        <row r="3926">
          <cell r="A3926">
            <v>100379</v>
          </cell>
          <cell r="B3926" t="str">
            <v>FABRICAÇÃO E INSTALAÇÃO DE PONTALETES DE MADEIRA NÃO APARELHADA PARA TELHADOS COM ATÉ 2 ÁGUAS E COM TELHA CERÂMICA (ENCAIXE/CAPA CANAL) OU DE CONCRETO EM EDIFÍCIO RESIDENCIAL TÉRREO/SOBRADO, INCLUSO TRANSPORTE VERTICAL. AF_10/2025</v>
          </cell>
          <cell r="C3926" t="str">
            <v>M2</v>
          </cell>
          <cell r="D3926">
            <v>50.19</v>
          </cell>
          <cell r="E3926" t="str">
            <v>Estrutura e Trama para Cobertura</v>
          </cell>
          <cell r="F3926" t="str">
            <v>SINAPI Jun/26</v>
          </cell>
        </row>
        <row r="3927">
          <cell r="A3927">
            <v>100384</v>
          </cell>
          <cell r="B3927" t="str">
            <v>FABRICAÇÃO E INSTALAÇÃO DE PONTALETES DE MADEIRA NÃO APARELHADA PARA TELHADOS COM ATÉ 2 ÁGUAS E COM TELHA ONDULADA DE FIBROCIMENTO, ALUMÍNIO OU PLÁSTICA EM EDIFÍCIO INSTITUCIONAL TÉRREO, INCLUSO TRANSPORTE VERTICAL. AF_10/2025</v>
          </cell>
          <cell r="C3927" t="str">
            <v>M2</v>
          </cell>
          <cell r="D3927">
            <v>35.869999999999997</v>
          </cell>
          <cell r="E3927" t="str">
            <v>Estrutura e Trama para Cobertura</v>
          </cell>
          <cell r="F3927" t="str">
            <v>SINAPI Jun/26</v>
          </cell>
        </row>
        <row r="3928">
          <cell r="A3928">
            <v>100383</v>
          </cell>
          <cell r="B3928" t="str">
            <v>FABRICAÇÃO E INSTALAÇÃO DE PONTALETES DE MADEIRA NÃO APARELHADA PARA TELHADOS COM ATÉ 2 ÁGUAS E COM TELHA ONDULADA DE FIBROCIMENTO, ALUMÍNIO OU PLÁSTICA EM EDIFÍCIO RESIDENCIAL DE MÚLTIPLOS PAVIMENTOS, INCLUSO TRANSPORTE VERTICAL. AF_10/2025</v>
          </cell>
          <cell r="C3928" t="str">
            <v>M2</v>
          </cell>
          <cell r="D3928">
            <v>32.909999999999997</v>
          </cell>
          <cell r="E3928" t="str">
            <v>Estrutura e Trama para Cobertura</v>
          </cell>
          <cell r="F3928" t="str">
            <v>SINAPI Jun/26</v>
          </cell>
        </row>
        <row r="3929">
          <cell r="A3929">
            <v>100382</v>
          </cell>
          <cell r="B3929" t="str">
            <v>FABRICAÇÃO E INSTALAÇÃO DE PONTALETES DE MADEIRA NÃO APARELHADA PARA TELHADOS COM ATÉ 2 ÁGUAS E COM TELHA ONDULADA DE FIBROCIMENTO, ALUMÍNIO OU PLÁSTICA EM EDIFÍCIO RESIDENCIAL TÉRREO/SOBRADO, INCLUSO TRANSPORTE VERTICAL. AF_10/2025</v>
          </cell>
          <cell r="C3929" t="str">
            <v>M2</v>
          </cell>
          <cell r="D3929">
            <v>30.6</v>
          </cell>
          <cell r="E3929" t="str">
            <v>Estrutura e Trama para Cobertura</v>
          </cell>
          <cell r="F3929" t="str">
            <v>SINAPI Jun/26</v>
          </cell>
        </row>
        <row r="3930">
          <cell r="A3930">
            <v>100387</v>
          </cell>
          <cell r="B3930" t="str">
            <v>FABRICAÇÃO E INSTALAÇÃO DE PONTALETES DE MADEIRA NÃO APARELHADA PARA TELHADOS COM MAIS QUE 2 ÁGUAS E COM TELHA CERÂMICA (ENCAIXE/CAPA CANAL) OU DE CONCRETO EM EDIFÍCIO INSTITUCIONAL TÉRREO, INCLUSO TRANSPORTE VERTICAL. AF_10/2025</v>
          </cell>
          <cell r="C3930" t="str">
            <v>M2</v>
          </cell>
          <cell r="D3930">
            <v>72.89</v>
          </cell>
          <cell r="E3930" t="str">
            <v>Estrutura e Trama para Cobertura</v>
          </cell>
          <cell r="F3930" t="str">
            <v>SINAPI Jun/26</v>
          </cell>
        </row>
        <row r="3931">
          <cell r="A3931">
            <v>100386</v>
          </cell>
          <cell r="B3931" t="str">
            <v>FABRICAÇÃO E INSTALAÇÃO DE PONTALETES DE MADEIRA NÃO APARELHADA PARA TELHADOS COM MAIS QUE 2 ÁGUAS E COM TELHA CERÂMICA (ENCAIXE/CAPA CANAL) OU DE CONCRETO EM EDIFÍCIO RESIDENCIAL DE MÚLTIPLOS PAVIMENTOS. AF_10/2025</v>
          </cell>
          <cell r="C3931" t="str">
            <v>M2</v>
          </cell>
          <cell r="D3931">
            <v>57.72</v>
          </cell>
          <cell r="E3931" t="str">
            <v>Estrutura e Trama para Cobertura</v>
          </cell>
          <cell r="F3931" t="str">
            <v>SINAPI Jun/26</v>
          </cell>
        </row>
        <row r="3932">
          <cell r="A3932">
            <v>100385</v>
          </cell>
          <cell r="B3932" t="str">
            <v>FABRICAÇÃO E INSTALAÇÃO DE PONTALETES DE MADEIRA NÃO APARELHADA PARA TELHADOS COM MAIS QUE 2 ÁGUAS E COM TELHA CERÂMICA (ENCAIXE/CAPA CANAL) OU DE CONCRETO EM EDIFÍCIO RESIDENCIAL TÉRREO/SOBRADO, INCLUSO TRANSPORTE VERTICAL. AF_10/2025</v>
          </cell>
          <cell r="C3932" t="str">
            <v>M2</v>
          </cell>
          <cell r="D3932">
            <v>44.33</v>
          </cell>
          <cell r="E3932" t="str">
            <v>Estrutura e Trama para Cobertura</v>
          </cell>
          <cell r="F3932" t="str">
            <v>SINAPI Jun/26</v>
          </cell>
        </row>
        <row r="3933">
          <cell r="A3933">
            <v>100377</v>
          </cell>
          <cell r="B3933" t="str">
            <v>FABRICAÇÃO E INSTALAÇÃO DE TESOURA (INTEIRA OU MEIA) EM AÇO, VÃOS MAIORES OU IGUAIS A 3,0 M E MENORES QUE 6,0 M, INCLUSO IÇAMENTO, EXCLUSIVE PINTURA. AF_10/2025</v>
          </cell>
          <cell r="C3933" t="str">
            <v>KG</v>
          </cell>
          <cell r="D3933">
            <v>14.51</v>
          </cell>
          <cell r="E3933" t="str">
            <v>Estrutura e Trama para Cobertura</v>
          </cell>
          <cell r="F3933" t="str">
            <v>SINAPI Jun/26</v>
          </cell>
        </row>
        <row r="3934">
          <cell r="A3934">
            <v>100378</v>
          </cell>
          <cell r="B3934" t="str">
            <v>FABRICAÇÃO E INSTALAÇÃO DE TESOURA (INTEIRA OU MEIA) EM AÇO, VÃOS MAIORES OU IGUAIS A 6,0 M E MENORES OU IGUAIS A 12,0 M, INCLUSO IÇAMENTO, EXCLUSIVE PINTURA. AF_10/2025</v>
          </cell>
          <cell r="C3934" t="str">
            <v>KG</v>
          </cell>
          <cell r="D3934">
            <v>13.05</v>
          </cell>
          <cell r="E3934" t="str">
            <v>Estrutura e Trama para Cobertura</v>
          </cell>
          <cell r="F3934" t="str">
            <v>SINAPI Jun/26</v>
          </cell>
        </row>
        <row r="3935">
          <cell r="A3935">
            <v>92596</v>
          </cell>
          <cell r="B3935" t="str">
            <v>FABRICAÇÃO E INSTALAÇÃO DE TESOURA INTEIRA EM AÇO, VÃO DE 10 M, PARA TELHA CERÂMICA OU DE CONCRETO, INCLUSO IÇAMENTO, EXCLUSIVE PINTURA. AF_10/2025</v>
          </cell>
          <cell r="C3935" t="str">
            <v>UN</v>
          </cell>
          <cell r="D3935">
            <v>2251.2399999999998</v>
          </cell>
          <cell r="E3935" t="str">
            <v>Estrutura e Trama para Cobertura</v>
          </cell>
          <cell r="F3935" t="str">
            <v>SINAPI Jun/26</v>
          </cell>
        </row>
        <row r="3936">
          <cell r="A3936">
            <v>92616</v>
          </cell>
          <cell r="B3936" t="str">
            <v>FABRICAÇÃO E INSTALAÇÃO DE TESOURA INTEIRA EM AÇO, VÃO DE 10 M, PARA TELHA ONDULADA DE FIBROCIMENTO, METÁLICA, PLÁSTICA OU TERMOACÚSTICA, INCLUSO IÇAMENTO, EXCLUSIVE PINTURA. AF_10/2025</v>
          </cell>
          <cell r="C3936" t="str">
            <v>UN</v>
          </cell>
          <cell r="D3936">
            <v>2086.9699999999998</v>
          </cell>
          <cell r="E3936" t="str">
            <v>Estrutura e Trama para Cobertura</v>
          </cell>
          <cell r="F3936" t="str">
            <v>SINAPI Jun/26</v>
          </cell>
        </row>
        <row r="3937">
          <cell r="A3937">
            <v>92598</v>
          </cell>
          <cell r="B3937" t="str">
            <v>FABRICAÇÃO E INSTALAÇÃO DE TESOURA INTEIRA EM AÇO, VÃO DE 11 M, PARA TELHA CERÂMICA OU DE CONCRETO, INCLUSO IÇAMENTO, EXCLUSIVE PINTURA. AF_10/2025</v>
          </cell>
          <cell r="C3937" t="str">
            <v>UN</v>
          </cell>
          <cell r="D3937">
            <v>2393.31</v>
          </cell>
          <cell r="E3937" t="str">
            <v>Estrutura e Trama para Cobertura</v>
          </cell>
          <cell r="F3937" t="str">
            <v>SINAPI Jun/26</v>
          </cell>
        </row>
        <row r="3938">
          <cell r="A3938">
            <v>92618</v>
          </cell>
          <cell r="B3938" t="str">
            <v>FABRICAÇÃO E INSTALAÇÃO DE TESOURA INTEIRA EM AÇO, VÃO DE 11 M, PARA TELHA ONDULADA DE FIBROCIMENTO, METÁLICA, PLÁSTICA OU TERMOACÚSTICA, INCLUSO IÇAMENTO, EXCLUSIVE PINTURA. AF_10/2025</v>
          </cell>
          <cell r="C3938" t="str">
            <v>UN</v>
          </cell>
          <cell r="D3938">
            <v>2266.41</v>
          </cell>
          <cell r="E3938" t="str">
            <v>Estrutura e Trama para Cobertura</v>
          </cell>
          <cell r="F3938" t="str">
            <v>SINAPI Jun/26</v>
          </cell>
        </row>
        <row r="3939">
          <cell r="A3939">
            <v>92600</v>
          </cell>
          <cell r="B3939" t="str">
            <v>FABRICAÇÃO E INSTALAÇÃO DE TESOURA INTEIRA EM AÇO, VÃO DE 12 M, PARA TELHA CERÂMICA OU DE CONCRETO, INCLUSO IÇAMENTO, EXCLUSIVE PINTURA. AF_10/2025</v>
          </cell>
          <cell r="C3939" t="str">
            <v>UN</v>
          </cell>
          <cell r="D3939">
            <v>2537.94</v>
          </cell>
          <cell r="E3939" t="str">
            <v>Estrutura e Trama para Cobertura</v>
          </cell>
          <cell r="F3939" t="str">
            <v>SINAPI Jun/26</v>
          </cell>
        </row>
        <row r="3940">
          <cell r="A3940">
            <v>92620</v>
          </cell>
          <cell r="B3940" t="str">
            <v>FABRICAÇÃO E INSTALAÇÃO DE TESOURA INTEIRA EM AÇO, VÃO DE 12 M, PARA TELHA ONDULADA DE FIBROCIMENTO, METÁLICA, PLÁSTICA OU TERMOACÚSTICA, INCLUSO IÇAMENTO, EXCLUSIVE PINTURA. AF_10/2025</v>
          </cell>
          <cell r="C3940" t="str">
            <v>UN</v>
          </cell>
          <cell r="D3940">
            <v>2346.5700000000002</v>
          </cell>
          <cell r="E3940" t="str">
            <v>Estrutura e Trama para Cobertura</v>
          </cell>
          <cell r="F3940" t="str">
            <v>SINAPI Jun/26</v>
          </cell>
        </row>
        <row r="3941">
          <cell r="A3941">
            <v>92582</v>
          </cell>
          <cell r="B3941" t="str">
            <v>FABRICAÇÃO E INSTALAÇÃO DE TESOURA INTEIRA EM AÇO, VÃO DE 3 M, PARA TELHA CERÂMICA OU DE CONCRETO, INCLUSO IÇAMENTO, EXCLUSIVE PINTURA. AF_10/2025</v>
          </cell>
          <cell r="C3941" t="str">
            <v>UN</v>
          </cell>
          <cell r="D3941">
            <v>712.18</v>
          </cell>
          <cell r="E3941" t="str">
            <v>Estrutura e Trama para Cobertura</v>
          </cell>
          <cell r="F3941" t="str">
            <v>SINAPI Jun/26</v>
          </cell>
        </row>
        <row r="3942">
          <cell r="A3942">
            <v>92602</v>
          </cell>
          <cell r="B3942" t="str">
            <v>FABRICAÇÃO E INSTALAÇÃO DE TESOURA INTEIRA EM AÇO, VÃO DE 3 M, PARA TELHA ONDULADA DE FIBROCIMENTO, METÁLICA, PLÁSTICA OU TERMOACÚSTICA, INCLUSO IÇAMENTO, EXCLUSIVE PINTURA. AF_10/2025</v>
          </cell>
          <cell r="C3942" t="str">
            <v>UN</v>
          </cell>
          <cell r="D3942">
            <v>690.59</v>
          </cell>
          <cell r="E3942" t="str">
            <v>Estrutura e Trama para Cobertura</v>
          </cell>
          <cell r="F3942" t="str">
            <v>SINAPI Jun/26</v>
          </cell>
        </row>
        <row r="3943">
          <cell r="A3943">
            <v>92584</v>
          </cell>
          <cell r="B3943" t="str">
            <v>FABRICAÇÃO E INSTALAÇÃO DE TESOURA INTEIRA EM AÇO, VÃO DE 4 M, PARA TELHA CERÂMICA OU DE CONCRETO, INCLUSO IÇAMENTO, EXCLUSIVE PINTURA. AF_10/2025</v>
          </cell>
          <cell r="C3943" t="str">
            <v>UN</v>
          </cell>
          <cell r="D3943">
            <v>835.41</v>
          </cell>
          <cell r="E3943" t="str">
            <v>Estrutura e Trama para Cobertura</v>
          </cell>
          <cell r="F3943" t="str">
            <v>SINAPI Jun/26</v>
          </cell>
        </row>
        <row r="3944">
          <cell r="A3944">
            <v>92604</v>
          </cell>
          <cell r="B3944" t="str">
            <v>FABRICAÇÃO E INSTALAÇÃO DE TESOURA INTEIRA EM AÇO, VÃO DE 4 M, PARA TELHA ONDULADA DE FIBROCIMENTO, METÁLICA, PLÁSTICA OU TERMOACÚSTICA, INCLUSO IÇAMENTO, EXCLUSIVE PINTURA. AF_10/2025</v>
          </cell>
          <cell r="C3944" t="str">
            <v>UN</v>
          </cell>
          <cell r="D3944">
            <v>805.2</v>
          </cell>
          <cell r="E3944" t="str">
            <v>Estrutura e Trama para Cobertura</v>
          </cell>
          <cell r="F3944" t="str">
            <v>SINAPI Jun/26</v>
          </cell>
        </row>
        <row r="3945">
          <cell r="A3945">
            <v>92586</v>
          </cell>
          <cell r="B3945" t="str">
            <v>FABRICAÇÃO E INSTALAÇÃO DE TESOURA INTEIRA EM AÇO, VÃO DE 5 M, PARA TELHA CERÂMICA OU DE CONCRETO, INCLUSO IÇAMENTO, EXCLUSIVE PINTURA. AF_10/2025</v>
          </cell>
          <cell r="C3945" t="str">
            <v>UN</v>
          </cell>
          <cell r="D3945">
            <v>955.13</v>
          </cell>
          <cell r="E3945" t="str">
            <v>Estrutura e Trama para Cobertura</v>
          </cell>
          <cell r="F3945" t="str">
            <v>SINAPI Jun/26</v>
          </cell>
        </row>
        <row r="3946">
          <cell r="A3946">
            <v>92606</v>
          </cell>
          <cell r="B3946" t="str">
            <v>FABRICAÇÃO E INSTALAÇÃO DE TESOURA INTEIRA EM AÇO, VÃO DE 5 M, PARA TELHA ONDULADA DE FIBROCIMENTO, METÁLICA, PLÁSTICA OU TERMOACÚSTICA, INCLUSO IÇAMENTO, EXCLUSIVE PINTURA. AF_10/2025</v>
          </cell>
          <cell r="C3946" t="str">
            <v>UN</v>
          </cell>
          <cell r="D3946">
            <v>920.43</v>
          </cell>
          <cell r="E3946" t="str">
            <v>Estrutura e Trama para Cobertura</v>
          </cell>
          <cell r="F3946" t="str">
            <v>SINAPI Jun/26</v>
          </cell>
        </row>
        <row r="3947">
          <cell r="A3947">
            <v>92588</v>
          </cell>
          <cell r="B3947" t="str">
            <v>FABRICAÇÃO E INSTALAÇÃO DE TESOURA INTEIRA EM AÇO, VÃO DE 6 M, PARA TELHA CERÂMICA OU DE CONCRETO, INCLUSO IÇAMENTO, EXCLUSIVE PINTURA. AF_10/2025</v>
          </cell>
          <cell r="C3947" t="str">
            <v>UN</v>
          </cell>
          <cell r="D3947">
            <v>1293.52</v>
          </cell>
          <cell r="E3947" t="str">
            <v>Estrutura e Trama para Cobertura</v>
          </cell>
          <cell r="F3947" t="str">
            <v>SINAPI Jun/26</v>
          </cell>
        </row>
        <row r="3948">
          <cell r="A3948">
            <v>92608</v>
          </cell>
          <cell r="B3948" t="str">
            <v>FABRICAÇÃO E INSTALAÇÃO DE TESOURA INTEIRA EM AÇO, VÃO DE 6 M, PARA TELHA ONDULADA DE FIBROCIMENTO, METÁLICA, PLÁSTICA OU TERMOACÚSTICA, INCLUSO IÇAMENTO, EXCLUSIVE PINTURA. AF_10/2025</v>
          </cell>
          <cell r="C3948" t="str">
            <v>UN</v>
          </cell>
          <cell r="D3948">
            <v>1229.4100000000001</v>
          </cell>
          <cell r="E3948" t="str">
            <v>Estrutura e Trama para Cobertura</v>
          </cell>
          <cell r="F3948" t="str">
            <v>SINAPI Jun/26</v>
          </cell>
        </row>
        <row r="3949">
          <cell r="A3949">
            <v>92590</v>
          </cell>
          <cell r="B3949" t="str">
            <v>FABRICAÇÃO E INSTALAÇÃO DE TESOURA INTEIRA EM AÇO, VÃO DE 7 M, PARA TELHA CERÂMICA OU DE CONCRETO, INCLUSO IÇAMENTO, EXCLUSIVE PINTURA. AF_10/2025</v>
          </cell>
          <cell r="C3949" t="str">
            <v>UN</v>
          </cell>
          <cell r="D3949">
            <v>1425.06</v>
          </cell>
          <cell r="E3949" t="str">
            <v>Estrutura e Trama para Cobertura</v>
          </cell>
          <cell r="F3949" t="str">
            <v>SINAPI Jun/26</v>
          </cell>
        </row>
        <row r="3950">
          <cell r="A3950">
            <v>92610</v>
          </cell>
          <cell r="B3950" t="str">
            <v>FABRICAÇÃO E INSTALAÇÃO DE TESOURA INTEIRA EM AÇO, VÃO DE 7 M, PARA TELHA ONDULADA DE FIBROCIMENTO, METÁLICA, PLÁSTICA OU TERMOACÚSTICA, INCLUSO IÇAMENTO, EXCLUSIVE PINTURA. AF_10/2025</v>
          </cell>
          <cell r="C3950" t="str">
            <v>UN</v>
          </cell>
          <cell r="D3950">
            <v>1352.33</v>
          </cell>
          <cell r="E3950" t="str">
            <v>Estrutura e Trama para Cobertura</v>
          </cell>
          <cell r="F3950" t="str">
            <v>SINAPI Jun/26</v>
          </cell>
        </row>
        <row r="3951">
          <cell r="A3951">
            <v>92592</v>
          </cell>
          <cell r="B3951" t="str">
            <v>FABRICAÇÃO E INSTALAÇÃO DE TESOURA INTEIRA EM AÇO, VÃO DE 8 M, PARA TELHA CERÂMICA OU DE CONCRETO, INCLUSO IÇAMENTO, EXCLUSIVE PINTURA. AF_10/2025</v>
          </cell>
          <cell r="C3951" t="str">
            <v>UN</v>
          </cell>
          <cell r="D3951">
            <v>1657.1</v>
          </cell>
          <cell r="E3951" t="str">
            <v>Estrutura e Trama para Cobertura</v>
          </cell>
          <cell r="F3951" t="str">
            <v>SINAPI Jun/26</v>
          </cell>
        </row>
        <row r="3952">
          <cell r="A3952">
            <v>92612</v>
          </cell>
          <cell r="B3952" t="str">
            <v>FABRICAÇÃO E INSTALAÇÃO DE TESOURA INTEIRA EM AÇO, VÃO DE 8 M, PARA TELHA ONDULADA DE FIBROCIMENTO, METÁLICA, PLÁSTICA OU TERMOACÚSTICA, INCLUSO IÇAMENTO, EXCLUSIVE PINTURA. AF_10/2025</v>
          </cell>
          <cell r="C3952" t="str">
            <v>UN</v>
          </cell>
          <cell r="D3952">
            <v>1608.59</v>
          </cell>
          <cell r="E3952" t="str">
            <v>Estrutura e Trama para Cobertura</v>
          </cell>
          <cell r="F3952" t="str">
            <v>SINAPI Jun/26</v>
          </cell>
        </row>
        <row r="3953">
          <cell r="A3953">
            <v>92594</v>
          </cell>
          <cell r="B3953" t="str">
            <v>FABRICAÇÃO E INSTALAÇÃO DE TESOURA INTEIRA EM AÇO, VÃO DE 9 M, PARA TELHA CERÂMICA OU DE CONCRETO, INCLUSO IÇAMENTO, EXCLUSIVE PINTURA. AF_10/2025</v>
          </cell>
          <cell r="C3953" t="str">
            <v>UN</v>
          </cell>
          <cell r="D3953">
            <v>1926.16</v>
          </cell>
          <cell r="E3953" t="str">
            <v>Estrutura e Trama para Cobertura</v>
          </cell>
          <cell r="F3953" t="str">
            <v>SINAPI Jun/26</v>
          </cell>
        </row>
        <row r="3954">
          <cell r="A3954">
            <v>92614</v>
          </cell>
          <cell r="B3954" t="str">
            <v>FABRICAÇÃO E INSTALAÇÃO DE TESOURA INTEIRA EM AÇO, VÃO DE 9 M, PARA TELHA ONDULADA DE FIBROCIMENTO, METÁLICA, PLÁSTICA OU TERMOACÚSTICA, INCLUSO IÇAMENTO, EXCLUSIVE PINTURA. AF_10/2025</v>
          </cell>
          <cell r="C3954" t="str">
            <v>UN</v>
          </cell>
          <cell r="D3954">
            <v>1791.41</v>
          </cell>
          <cell r="E3954" t="str">
            <v>Estrutura e Trama para Cobertura</v>
          </cell>
          <cell r="F3954" t="str">
            <v>SINAPI Jun/26</v>
          </cell>
        </row>
        <row r="3955">
          <cell r="A3955">
            <v>92552</v>
          </cell>
          <cell r="B3955" t="str">
            <v>FABRICAÇÃO E INSTALAÇÃO DE TESOURA INTEIRA EM MADEIRA NÃO APARELHADA, VÃO DE 10 M, PARA TELHA CERÂMICA OU DE CONCRETO, INCLUSO IÇAMENTO. AF_10/2025</v>
          </cell>
          <cell r="C3955" t="str">
            <v>UN</v>
          </cell>
          <cell r="D3955">
            <v>3348.41</v>
          </cell>
          <cell r="E3955" t="str">
            <v>Estrutura e Trama para Cobertura</v>
          </cell>
          <cell r="F3955" t="str">
            <v>SINAPI Jun/26</v>
          </cell>
        </row>
        <row r="3956">
          <cell r="A3956">
            <v>92562</v>
          </cell>
          <cell r="B3956" t="str">
            <v>FABRICAÇÃO E INSTALAÇÃO DE TESOURA INTEIRA EM MADEIRA NÃO APARELHADA, VÃO DE 10 M, PARA TELHA ONDULADA DE FIBROCIMENTO, METÁLICA, PLÁSTICA OU TERMOACÚSTICA, INCLUSO IÇAMENTO. AF_10/2025</v>
          </cell>
          <cell r="C3956" t="str">
            <v>UN</v>
          </cell>
          <cell r="D3956">
            <v>3267.95</v>
          </cell>
          <cell r="E3956" t="str">
            <v>Estrutura e Trama para Cobertura</v>
          </cell>
          <cell r="F3956" t="str">
            <v>SINAPI Jun/26</v>
          </cell>
        </row>
        <row r="3957">
          <cell r="A3957">
            <v>92553</v>
          </cell>
          <cell r="B3957" t="str">
            <v>FABRICAÇÃO E INSTALAÇÃO DE TESOURA INTEIRA EM MADEIRA NÃO APARELHADA, VÃO DE 11 M, PARA TELHA CERÂMICA OU DE CONCRETO, INCLUSO IÇAMENTO. AF_10/2025</v>
          </cell>
          <cell r="C3957" t="str">
            <v>UN</v>
          </cell>
          <cell r="D3957">
            <v>3897.31</v>
          </cell>
          <cell r="E3957" t="str">
            <v>Estrutura e Trama para Cobertura</v>
          </cell>
          <cell r="F3957" t="str">
            <v>SINAPI Jun/26</v>
          </cell>
        </row>
        <row r="3958">
          <cell r="A3958">
            <v>92563</v>
          </cell>
          <cell r="B3958" t="str">
            <v>FABRICAÇÃO E INSTALAÇÃO DE TESOURA INTEIRA EM MADEIRA NÃO APARELHADA, VÃO DE 11 M, PARA TELHA ONDULADA DE FIBROCIMENTO, METÁLICA, PLÁSTICA OU TERMOACÚSTICA, INCLUSO IÇAMENTO. AF_10/2025</v>
          </cell>
          <cell r="C3958" t="str">
            <v>UN</v>
          </cell>
          <cell r="D3958">
            <v>3810.17</v>
          </cell>
          <cell r="E3958" t="str">
            <v>Estrutura e Trama para Cobertura</v>
          </cell>
          <cell r="F3958" t="str">
            <v>SINAPI Jun/26</v>
          </cell>
        </row>
        <row r="3959">
          <cell r="A3959">
            <v>92554</v>
          </cell>
          <cell r="B3959" t="str">
            <v>FABRICAÇÃO E INSTALAÇÃO DE TESOURA INTEIRA EM MADEIRA NÃO APARELHADA, VÃO DE 12 M, PARA TELHA CERÂMICA OU DE CONCRETO, INCLUSO IÇAMENTO. AF_10/2025</v>
          </cell>
          <cell r="C3959" t="str">
            <v>UN</v>
          </cell>
          <cell r="D3959">
            <v>4026.79</v>
          </cell>
          <cell r="E3959" t="str">
            <v>Estrutura e Trama para Cobertura</v>
          </cell>
          <cell r="F3959" t="str">
            <v>SINAPI Jun/26</v>
          </cell>
        </row>
        <row r="3960">
          <cell r="A3960">
            <v>92564</v>
          </cell>
          <cell r="B3960" t="str">
            <v>FABRICAÇÃO E INSTALAÇÃO DE TESOURA INTEIRA EM MADEIRA NÃO APARELHADA, VÃO DE 12 M, PARA TELHA ONDULADA DE FIBROCIMENTO, METÁLICA, PLÁSTICA OU TERMOACÚSTICA, INCLUSO IÇAMENTO. AF_10/2025</v>
          </cell>
          <cell r="C3960" t="str">
            <v>UN</v>
          </cell>
          <cell r="D3960">
            <v>3920.05</v>
          </cell>
          <cell r="E3960" t="str">
            <v>Estrutura e Trama para Cobertura</v>
          </cell>
          <cell r="F3960" t="str">
            <v>SINAPI Jun/26</v>
          </cell>
        </row>
        <row r="3961">
          <cell r="A3961">
            <v>92545</v>
          </cell>
          <cell r="B3961" t="str">
            <v>FABRICAÇÃO E INSTALAÇÃO DE TESOURA INTEIRA EM MADEIRA NÃO APARELHADA, VÃO DE 3 M, PARA TELHA CERÂMICA OU DE CONCRETO, INCLUSO IÇAMENTO. AF_10/2025</v>
          </cell>
          <cell r="C3961" t="str">
            <v>UN</v>
          </cell>
          <cell r="D3961">
            <v>1292.33</v>
          </cell>
          <cell r="E3961" t="str">
            <v>Estrutura e Trama para Cobertura</v>
          </cell>
          <cell r="F3961" t="str">
            <v>SINAPI Jun/26</v>
          </cell>
        </row>
        <row r="3962">
          <cell r="A3962">
            <v>92555</v>
          </cell>
          <cell r="B3962" t="str">
            <v>FABRICAÇÃO E INSTALAÇÃO DE TESOURA INTEIRA EM MADEIRA NÃO APARELHADA, VÃO DE 3 M, PARA TELHA ONDULADA DE FIBROCIMENTO, METÁLICA, PLÁSTICA OU TERMOACÚSTICA, INCLUSO IÇAMENTO. AF_10/2025</v>
          </cell>
          <cell r="C3962" t="str">
            <v>UN</v>
          </cell>
          <cell r="D3962">
            <v>1290.54</v>
          </cell>
          <cell r="E3962" t="str">
            <v>Estrutura e Trama para Cobertura</v>
          </cell>
          <cell r="F3962" t="str">
            <v>SINAPI Jun/26</v>
          </cell>
        </row>
        <row r="3963">
          <cell r="A3963">
            <v>92546</v>
          </cell>
          <cell r="B3963" t="str">
            <v>FABRICAÇÃO E INSTALAÇÃO DE TESOURA INTEIRA EM MADEIRA NÃO APARELHADA, VÃO DE 4 M, PARA TELHA CERÂMICA OU DE CONCRETO, INCLUSO IÇAMENTO. AF_10/2025</v>
          </cell>
          <cell r="C3963" t="str">
            <v>UN</v>
          </cell>
          <cell r="D3963">
            <v>1639.3</v>
          </cell>
          <cell r="E3963" t="str">
            <v>Estrutura e Trama para Cobertura</v>
          </cell>
          <cell r="F3963" t="str">
            <v>SINAPI Jun/26</v>
          </cell>
        </row>
        <row r="3964">
          <cell r="A3964">
            <v>92556</v>
          </cell>
          <cell r="B3964" t="str">
            <v>FABRICAÇÃO E INSTALAÇÃO DE TESOURA INTEIRA EM MADEIRA NÃO APARELHADA, VÃO DE 4 M, PARA TELHA ONDULADA DE FIBROCIMENTO, METÁLICA, PLÁSTICA OU TERMOACÚSTICA, INCLUSO IÇAMENTO. AF_10/2025</v>
          </cell>
          <cell r="C3964" t="str">
            <v>UN</v>
          </cell>
          <cell r="D3964">
            <v>1605.98</v>
          </cell>
          <cell r="E3964" t="str">
            <v>Estrutura e Trama para Cobertura</v>
          </cell>
          <cell r="F3964" t="str">
            <v>SINAPI Jun/26</v>
          </cell>
        </row>
        <row r="3965">
          <cell r="A3965">
            <v>92547</v>
          </cell>
          <cell r="B3965" t="str">
            <v>FABRICAÇÃO E INSTALAÇÃO DE TESOURA INTEIRA EM MADEIRA NÃO APARELHADA, VÃO DE 5 M, PARA TELHA CERÂMICA OU DE CONCRETO, INCLUSO IÇAMENTO. AF_10/2025</v>
          </cell>
          <cell r="C3965" t="str">
            <v>UN</v>
          </cell>
          <cell r="D3965">
            <v>1726.5</v>
          </cell>
          <cell r="E3965" t="str">
            <v>Estrutura e Trama para Cobertura</v>
          </cell>
          <cell r="F3965" t="str">
            <v>SINAPI Jun/26</v>
          </cell>
        </row>
        <row r="3966">
          <cell r="A3966">
            <v>92557</v>
          </cell>
          <cell r="B3966" t="str">
            <v>FABRICAÇÃO E INSTALAÇÃO DE TESOURA INTEIRA EM MADEIRA NÃO APARELHADA, VÃO DE 5 M, PARA TELHA ONDULADA DE FIBROCIMENTO, METÁLICA, PLÁSTICA OU TERMOACÚSTICA, INCLUSO IÇAMENTO. AF_10/2025</v>
          </cell>
          <cell r="C3966" t="str">
            <v>UN</v>
          </cell>
          <cell r="D3966">
            <v>1692.58</v>
          </cell>
          <cell r="E3966" t="str">
            <v>Estrutura e Trama para Cobertura</v>
          </cell>
          <cell r="F3966" t="str">
            <v>SINAPI Jun/26</v>
          </cell>
        </row>
        <row r="3967">
          <cell r="A3967">
            <v>92548</v>
          </cell>
          <cell r="B3967" t="str">
            <v>FABRICAÇÃO E INSTALAÇÃO DE TESOURA INTEIRA EM MADEIRA NÃO APARELHADA, VÃO DE 6 M, PARA TELHA CERÂMICA OU DE CONCRETO, INCLUSO IÇAMENTO. AF_10/2025</v>
          </cell>
          <cell r="C3967" t="str">
            <v>UN</v>
          </cell>
          <cell r="D3967">
            <v>1936.79</v>
          </cell>
          <cell r="E3967" t="str">
            <v>Estrutura e Trama para Cobertura</v>
          </cell>
          <cell r="F3967" t="str">
            <v>SINAPI Jun/26</v>
          </cell>
        </row>
        <row r="3968">
          <cell r="A3968">
            <v>92558</v>
          </cell>
          <cell r="B3968" t="str">
            <v>FABRICAÇÃO E INSTALAÇÃO DE TESOURA INTEIRA EM MADEIRA NÃO APARELHADA, VÃO DE 6 M, PARA TELHA ONDULADA DE FIBROCIMENTO, METÁLICA, PLÁSTICA OU TERMOACÚSTICA, INCLUSO IÇAMENTO. AF_10/2025</v>
          </cell>
          <cell r="C3968" t="str">
            <v>UN</v>
          </cell>
          <cell r="D3968">
            <v>1915.56</v>
          </cell>
          <cell r="E3968" t="str">
            <v>Estrutura e Trama para Cobertura</v>
          </cell>
          <cell r="F3968" t="str">
            <v>SINAPI Jun/26</v>
          </cell>
        </row>
        <row r="3969">
          <cell r="A3969">
            <v>92549</v>
          </cell>
          <cell r="B3969" t="str">
            <v>FABRICAÇÃO E INSTALAÇÃO DE TESOURA INTEIRA EM MADEIRA NÃO APARELHADA, VÃO DE 7 M, PARA TELHA CERÂMICA OU DE CONCRETO, INCLUSO IÇAMENTO. AF_10/2025</v>
          </cell>
          <cell r="C3969" t="str">
            <v>UN</v>
          </cell>
          <cell r="D3969">
            <v>2477.14</v>
          </cell>
          <cell r="E3969" t="str">
            <v>Estrutura e Trama para Cobertura</v>
          </cell>
          <cell r="F3969" t="str">
            <v>SINAPI Jun/26</v>
          </cell>
        </row>
        <row r="3970">
          <cell r="A3970">
            <v>92559</v>
          </cell>
          <cell r="B3970" t="str">
            <v>FABRICAÇÃO E INSTALAÇÃO DE TESOURA INTEIRA EM MADEIRA NÃO APARELHADA, VÃO DE 7 M, PARA TELHA ONDULADA DE FIBROCIMENTO, METÁLICA, PLÁSTICA OU TERMOACÚSTICA, INCLUSO IÇAMENTO. AF_10/2025</v>
          </cell>
          <cell r="C3970" t="str">
            <v>UN</v>
          </cell>
          <cell r="D3970">
            <v>2440.1</v>
          </cell>
          <cell r="E3970" t="str">
            <v>Estrutura e Trama para Cobertura</v>
          </cell>
          <cell r="F3970" t="str">
            <v>SINAPI Jun/26</v>
          </cell>
        </row>
        <row r="3971">
          <cell r="A3971">
            <v>92550</v>
          </cell>
          <cell r="B3971" t="str">
            <v>FABRICAÇÃO E INSTALAÇÃO DE TESOURA INTEIRA EM MADEIRA NÃO APARELHADA, VÃO DE 8 M, PARA TELHA CERÂMICA OU DE CONCRETO, INCLUSO IÇAMENTO. AF_10/2025</v>
          </cell>
          <cell r="C3971" t="str">
            <v>UN</v>
          </cell>
          <cell r="D3971">
            <v>2940.75</v>
          </cell>
          <cell r="E3971" t="str">
            <v>Estrutura e Trama para Cobertura</v>
          </cell>
          <cell r="F3971" t="str">
            <v>SINAPI Jun/26</v>
          </cell>
        </row>
        <row r="3972">
          <cell r="A3972">
            <v>92560</v>
          </cell>
          <cell r="B3972" t="str">
            <v>FABRICAÇÃO E INSTALAÇÃO DE TESOURA INTEIRA EM MADEIRA NÃO APARELHADA, VÃO DE 8 M, PARA TELHA ONDULADA DE FIBROCIMENTO, METÁLICA, PLÁSTICA OU TERMOACÚSTICA, INCLUSO IÇAMENTO. AF_10/2025</v>
          </cell>
          <cell r="C3972" t="str">
            <v>UN</v>
          </cell>
          <cell r="D3972">
            <v>2891.21</v>
          </cell>
          <cell r="E3972" t="str">
            <v>Estrutura e Trama para Cobertura</v>
          </cell>
          <cell r="F3972" t="str">
            <v>SINAPI Jun/26</v>
          </cell>
        </row>
        <row r="3973">
          <cell r="A3973">
            <v>92551</v>
          </cell>
          <cell r="B3973" t="str">
            <v>FABRICAÇÃO E INSTALAÇÃO DE TESOURA INTEIRA EM MADEIRA NÃO APARELHADA, VÃO DE 9 M, PARA TELHA CERÂMICA OU DE CONCRETO, INCLUSO IÇAMENTO. AF_10/2025</v>
          </cell>
          <cell r="C3973" t="str">
            <v>UN</v>
          </cell>
          <cell r="D3973">
            <v>3053.48</v>
          </cell>
          <cell r="E3973" t="str">
            <v>Estrutura e Trama para Cobertura</v>
          </cell>
          <cell r="F3973" t="str">
            <v>SINAPI Jun/26</v>
          </cell>
        </row>
        <row r="3974">
          <cell r="A3974">
            <v>92561</v>
          </cell>
          <cell r="B3974" t="str">
            <v>FABRICAÇÃO E INSTALAÇÃO DE TESOURA INTEIRA EM MADEIRA NÃO APARELHADA, VÃO DE 9 M, PARA TELHA ONDULADA DE FIBROCIMENTO, METÁLICA, PLÁSTICA OU TERMOACÚSTICA, INCLUSO IÇAMENTO. AF_10/2025</v>
          </cell>
          <cell r="C3974" t="str">
            <v>UN</v>
          </cell>
          <cell r="D3974">
            <v>3004.57</v>
          </cell>
          <cell r="E3974" t="str">
            <v>Estrutura e Trama para Cobertura</v>
          </cell>
          <cell r="F3974" t="str">
            <v>SINAPI Jun/26</v>
          </cell>
        </row>
        <row r="3975">
          <cell r="A3975">
            <v>92262</v>
          </cell>
          <cell r="B3975" t="str">
            <v>INSTALAÇÃO DE TESOURA (INTEIRA OU MEIA), BIAPOIADA, EM MADEIRA NÃO APARELHADA, PARA VÃOS MAIORES OU IGUAIS A 10,0 M E MENORES QUE 12,0 M, INCLUSO IÇAMENTO. AF_10/2025</v>
          </cell>
          <cell r="C3975" t="str">
            <v>UN</v>
          </cell>
          <cell r="D3975">
            <v>929.31</v>
          </cell>
          <cell r="E3975" t="str">
            <v>Estrutura e Trama para Cobertura</v>
          </cell>
          <cell r="F3975" t="str">
            <v>SINAPI Jun/26</v>
          </cell>
        </row>
        <row r="3976">
          <cell r="A3976">
            <v>106149</v>
          </cell>
          <cell r="B3976" t="str">
            <v>INSTALAÇÃO DE TESOURA (INTEIRA OU MEIA), BIAPOIADA, EM MADEIRA NÃO APARELHADA, PARA VÃOS MAIORES OU IGUAIS A 12,0 M E MENORES QUE 14,0 M, INCLUSO IÇAMENTO. AF_10/2025</v>
          </cell>
          <cell r="C3976" t="str">
            <v>UN</v>
          </cell>
          <cell r="D3976">
            <v>1089.05</v>
          </cell>
          <cell r="E3976" t="str">
            <v>Estrutura e Trama para Cobertura</v>
          </cell>
          <cell r="F3976" t="str">
            <v>SINAPI Jun/26</v>
          </cell>
        </row>
        <row r="3977">
          <cell r="A3977">
            <v>106150</v>
          </cell>
          <cell r="B3977" t="str">
            <v>INSTALAÇÃO DE TESOURA (INTEIRA OU MEIA), BIAPOIADA, EM MADEIRA NÃO APARELHADA, PARA VÃOS MAIORES OU IGUAIS A 14,0 M E MENORES QUE 16,0 M, INCLUSO IÇAMENTO. AF_10/2025</v>
          </cell>
          <cell r="C3977" t="str">
            <v>UN</v>
          </cell>
          <cell r="D3977">
            <v>1274.3399999999999</v>
          </cell>
          <cell r="E3977" t="str">
            <v>Estrutura e Trama para Cobertura</v>
          </cell>
          <cell r="F3977" t="str">
            <v>SINAPI Jun/26</v>
          </cell>
        </row>
        <row r="3978">
          <cell r="A3978">
            <v>106151</v>
          </cell>
          <cell r="B3978" t="str">
            <v>INSTALAÇÃO DE TESOURA (INTEIRA OU MEIA), BIAPOIADA, EM MADEIRA NÃO APARELHADA, PARA VÃOS MAIORES OU IGUAIS A 16,0 M E MENORES QUE 18,0 M, INCLUSO IÇAMENTO. AF_10/2025</v>
          </cell>
          <cell r="C3978" t="str">
            <v>UN</v>
          </cell>
          <cell r="D3978">
            <v>1485.2</v>
          </cell>
          <cell r="E3978" t="str">
            <v>Estrutura e Trama para Cobertura</v>
          </cell>
          <cell r="F3978" t="str">
            <v>SINAPI Jun/26</v>
          </cell>
        </row>
        <row r="3979">
          <cell r="A3979">
            <v>92259</v>
          </cell>
          <cell r="B3979" t="str">
            <v>INSTALAÇÃO DE TESOURA (INTEIRA OU MEIA), BIAPOIADA, EM MADEIRA NÃO APARELHADA, PARA VÃOS MAIORES OU IGUAIS A 3,0 M E MENORES QUE 6,0 M, INCLUSO IÇAMENTO. AF_10/2025</v>
          </cell>
          <cell r="C3979" t="str">
            <v>UN</v>
          </cell>
          <cell r="D3979">
            <v>557.12</v>
          </cell>
          <cell r="E3979" t="str">
            <v>Estrutura e Trama para Cobertura</v>
          </cell>
          <cell r="F3979" t="str">
            <v>SINAPI Jun/26</v>
          </cell>
        </row>
        <row r="3980">
          <cell r="A3980">
            <v>92260</v>
          </cell>
          <cell r="B3980" t="str">
            <v>INSTALAÇÃO DE TESOURA (INTEIRA OU MEIA), BIAPOIADA, EM MADEIRA NÃO APARELHADA, PARA VÃOS MAIORES OU IGUAIS A 6,0 M E MENORES QUE 8,0 M, INCLUSO IÇAMENTO. AF_10/2025</v>
          </cell>
          <cell r="C3980" t="str">
            <v>UN</v>
          </cell>
          <cell r="D3980">
            <v>662.55</v>
          </cell>
          <cell r="E3980" t="str">
            <v>Estrutura e Trama para Cobertura</v>
          </cell>
          <cell r="F3980" t="str">
            <v>SINAPI Jun/26</v>
          </cell>
        </row>
        <row r="3981">
          <cell r="A3981">
            <v>92261</v>
          </cell>
          <cell r="B3981" t="str">
            <v>INSTALAÇÃO DE TESOURA (INTEIRA OU MEIA), BIAPOIADA, EM MADEIRA NÃO APARELHADA, PARA VÃOS MAIORES OU IGUAIS A 8,0 M E MENORES QUE 10,0 M, INCLUSO IÇAMENTO. AF_10/2025</v>
          </cell>
          <cell r="C3981" t="str">
            <v>UN</v>
          </cell>
          <cell r="D3981">
            <v>764.79</v>
          </cell>
          <cell r="E3981" t="str">
            <v>Estrutura e Trama para Cobertura</v>
          </cell>
          <cell r="F3981" t="str">
            <v>SINAPI Jun/26</v>
          </cell>
        </row>
        <row r="3982">
          <cell r="A3982">
            <v>92258</v>
          </cell>
          <cell r="B3982" t="str">
            <v>INSTALAÇÃO DE TESOURA (INTEIRA OU MEIA), EM AÇO, PARA VÃOS MAIORES OU IGUAIS A 10,0 M E MENORES OU IGUAIS A 12,0 M, INCLUSO IÇAMENTO, EXCLUSIVE PINTURA. AF_10/2025_PE</v>
          </cell>
          <cell r="C3982" t="str">
            <v>UN</v>
          </cell>
          <cell r="D3982">
            <v>603.96</v>
          </cell>
          <cell r="E3982" t="str">
            <v>Estrutura e Trama para Cobertura</v>
          </cell>
          <cell r="F3982" t="str">
            <v>SINAPI Jun/26</v>
          </cell>
        </row>
        <row r="3983">
          <cell r="A3983">
            <v>92255</v>
          </cell>
          <cell r="B3983" t="str">
            <v>INSTALAÇÃO DE TESOURA (INTEIRA OU MEIA), EM AÇO, PARA VÃOS MAIORES OU IGUAIS A 3,0 M E MENORES QUE 6,0 M, INCLUSO IÇAMENTO, EXCLUSIVE PINTURA. AF_10/2025_PE</v>
          </cell>
          <cell r="C3983" t="str">
            <v>UN</v>
          </cell>
          <cell r="D3983">
            <v>243.82</v>
          </cell>
          <cell r="E3983" t="str">
            <v>Estrutura e Trama para Cobertura</v>
          </cell>
          <cell r="F3983" t="str">
            <v>SINAPI Jun/26</v>
          </cell>
        </row>
        <row r="3984">
          <cell r="A3984">
            <v>92256</v>
          </cell>
          <cell r="B3984" t="str">
            <v>INSTALAÇÃO DE TESOURA (INTEIRA OU MEIA), EM AÇO, PARA VÃOS MAIORES OU IGUAIS A 6,0 M E MENORES QUE 8,0 M, INCLUSO IÇAMENTO, EXCLUSIVE PINTURA. AF_10/2025_PE</v>
          </cell>
          <cell r="C3984" t="str">
            <v>UN</v>
          </cell>
          <cell r="D3984">
            <v>345.83</v>
          </cell>
          <cell r="E3984" t="str">
            <v>Estrutura e Trama para Cobertura</v>
          </cell>
          <cell r="F3984" t="str">
            <v>SINAPI Jun/26</v>
          </cell>
        </row>
        <row r="3985">
          <cell r="A3985">
            <v>92257</v>
          </cell>
          <cell r="B3985" t="str">
            <v>INSTALAÇÃO DE TESOURA (INTEIRA OU MEIA), EM AÇO, PARA VÃOS MAIORES OU IGUAIS A 8,0 M E MENORES QUE 10,0 M, INCLUSO IÇAMENTO, EXCLUSIVE PINTURA. AF_10/2025_PE</v>
          </cell>
          <cell r="C3985" t="str">
            <v>UN</v>
          </cell>
          <cell r="D3985">
            <v>444.76</v>
          </cell>
          <cell r="E3985" t="str">
            <v>Estrutura e Trama para Cobertura</v>
          </cell>
          <cell r="F3985" t="str">
            <v>SINAPI Jun/26</v>
          </cell>
        </row>
        <row r="3986">
          <cell r="A3986">
            <v>100393</v>
          </cell>
          <cell r="B3986" t="str">
            <v>RETIRADA E RECOLOCAÇÃO DE CAIBRO DE MADEIRA EM TELHADOS DE ATÉ 2 ÁGUAS COM TELHA CERÂMICA CAPA-CANAL, INCLUSO TRANSPORTE VERTICAL. AF_10/2025</v>
          </cell>
          <cell r="C3986" t="str">
            <v>M2</v>
          </cell>
          <cell r="D3986">
            <v>26.22</v>
          </cell>
          <cell r="E3986" t="str">
            <v>Estrutura e Trama para Cobertura</v>
          </cell>
          <cell r="F3986" t="str">
            <v>SINAPI Jun/26</v>
          </cell>
        </row>
        <row r="3987">
          <cell r="A3987">
            <v>100389</v>
          </cell>
          <cell r="B3987" t="str">
            <v>RETIRADA E RECOLOCAÇÃO DE CAIBRO DE MADEIRA EM TELHADOS DE ATÉ 2 ÁGUAS COM TELHA CERÂMICA OU DE CONCRETO DE ENCAIXE, INCLUSO TRANSPORTE VERTICAL. AF_10/2025</v>
          </cell>
          <cell r="C3987" t="str">
            <v>M2</v>
          </cell>
          <cell r="D3987">
            <v>21.76</v>
          </cell>
          <cell r="E3987" t="str">
            <v>Estrutura e Trama para Cobertura</v>
          </cell>
          <cell r="F3987" t="str">
            <v>SINAPI Jun/26</v>
          </cell>
        </row>
        <row r="3988">
          <cell r="A3988">
            <v>100395</v>
          </cell>
          <cell r="B3988" t="str">
            <v>RETIRADA E RECOLOCAÇÃO DE CAIBRO DE MADEIRA EM TELHADOS DE MAIS DE 2 ÁGUAS COM TELHA CERÂMICA CAPA-CANAL, INCLUSO TRANSPORTE VERTICAL. AF_10/2025</v>
          </cell>
          <cell r="C3988" t="str">
            <v>M2</v>
          </cell>
          <cell r="D3988">
            <v>28.97</v>
          </cell>
          <cell r="E3988" t="str">
            <v>Estrutura e Trama para Cobertura</v>
          </cell>
          <cell r="F3988" t="str">
            <v>SINAPI Jun/26</v>
          </cell>
        </row>
        <row r="3989">
          <cell r="A3989">
            <v>100391</v>
          </cell>
          <cell r="B3989" t="str">
            <v>RETIRADA E RECOLOCAÇÃO DE CAIBRO DE MADEIRA EM TELHADOS DE MAIS DE 2 ÁGUAS COM TELHA CERÂMICA OU DE CONCRETO DE ENCAIXE, INCLUSO TRANSPORTE VERTICAL. AF_10/2025</v>
          </cell>
          <cell r="C3989" t="str">
            <v>M2</v>
          </cell>
          <cell r="D3989">
            <v>24.12</v>
          </cell>
          <cell r="E3989" t="str">
            <v>Estrutura e Trama para Cobertura</v>
          </cell>
          <cell r="F3989" t="str">
            <v>SINAPI Jun/26</v>
          </cell>
        </row>
        <row r="3990">
          <cell r="A3990">
            <v>100392</v>
          </cell>
          <cell r="B3990" t="str">
            <v>RETIRADA E RECOLOCAÇÃO DE RIPA DE MADEIRA EM TELHADOS DE ATÉ 2 ÁGUAS COM TELHA CERÂMICA CAPA-CANAL, INCLUSO TRANSPORTE VERTICAL. AF_10/2025</v>
          </cell>
          <cell r="C3990" t="str">
            <v>M2</v>
          </cell>
          <cell r="D3990">
            <v>21.89</v>
          </cell>
          <cell r="E3990" t="str">
            <v>Estrutura e Trama para Cobertura</v>
          </cell>
          <cell r="F3990" t="str">
            <v>SINAPI Jun/26</v>
          </cell>
        </row>
        <row r="3991">
          <cell r="A3991">
            <v>100388</v>
          </cell>
          <cell r="B3991" t="str">
            <v>RETIRADA E RECOLOCAÇÃO DE RIPA DE MADEIRA EM TELHADOS DE ATÉ 2 ÁGUAS COM TELHA CERÂMICA OU DE CONCRETO DE ENCAIXE, INCLUSO TRANSPORTE VERTICAL. AF_10/2025</v>
          </cell>
          <cell r="C3991" t="str">
            <v>M2</v>
          </cell>
          <cell r="D3991">
            <v>27.9</v>
          </cell>
          <cell r="E3991" t="str">
            <v>Estrutura e Trama para Cobertura</v>
          </cell>
          <cell r="F3991" t="str">
            <v>SINAPI Jun/26</v>
          </cell>
        </row>
        <row r="3992">
          <cell r="A3992">
            <v>100394</v>
          </cell>
          <cell r="B3992" t="str">
            <v>RETIRADA E RECOLOCAÇÃO DE RIPA DE MADEIRA EM TELHADOS DE MAIS DE 2 ÁGUAS COM TELHA CERÂMICA CAPA-CANAL, INCLUSO TRANSPORTE VERTICAL. AF_10/2025</v>
          </cell>
          <cell r="C3992" t="str">
            <v>M2</v>
          </cell>
          <cell r="D3992">
            <v>25.78</v>
          </cell>
          <cell r="E3992" t="str">
            <v>Estrutura e Trama para Cobertura</v>
          </cell>
          <cell r="F3992" t="str">
            <v>SINAPI Jun/26</v>
          </cell>
        </row>
        <row r="3993">
          <cell r="A3993">
            <v>100390</v>
          </cell>
          <cell r="B3993" t="str">
            <v>RETIRADA E RECOLOCAÇÃO DE RIPA DE MADEIRA EM TELHADOS DE MAIS DE 2 ÁGUAS COM TELHA CERÂMICA OU DE CONCRETO DE ENCAIXE, INCLUSO TRANSPORTE VERTICAL. AF_10/2025</v>
          </cell>
          <cell r="C3993" t="str">
            <v>M2</v>
          </cell>
          <cell r="D3993">
            <v>32.909999999999997</v>
          </cell>
          <cell r="E3993" t="str">
            <v>Estrutura e Trama para Cobertura</v>
          </cell>
          <cell r="F3993" t="str">
            <v>SINAPI Jun/26</v>
          </cell>
        </row>
        <row r="3994">
          <cell r="A3994">
            <v>92575</v>
          </cell>
          <cell r="B3994" t="str">
            <v>TRAMA DE AÇO COMPOSTA POR RIPAS E CAIBROS PARA TELHADOS DE ATÉ 2 ÁGUAS PARA TELHA CERÂMICA CAPA-CANAL, INCLUSO TRANSPORTE VERTICAL, EXCLUSIVE PINTURA. AF_10/2025</v>
          </cell>
          <cell r="C3994" t="str">
            <v>M2</v>
          </cell>
          <cell r="D3994">
            <v>66.790000000000006</v>
          </cell>
          <cell r="E3994" t="str">
            <v>Estrutura e Trama para Cobertura</v>
          </cell>
          <cell r="F3994" t="str">
            <v>SINAPI Jun/26</v>
          </cell>
        </row>
        <row r="3995">
          <cell r="A3995">
            <v>92569</v>
          </cell>
          <cell r="B3995" t="str">
            <v>TRAMA DE AÇO COMPOSTA POR RIPAS E CAIBROS PARA TELHADOS DE ATÉ 2 ÁGUAS PARA TELHA DE ENCAIXE DE CERÂMICA OU DE CONCRETO, INCLUSO TRANSPORTE VERTICAL, EXCLUSIVE PINTURA. AF_10/2025</v>
          </cell>
          <cell r="C3995" t="str">
            <v>M2</v>
          </cell>
          <cell r="D3995">
            <v>72.64</v>
          </cell>
          <cell r="E3995" t="str">
            <v>Estrutura e Trama para Cobertura</v>
          </cell>
          <cell r="F3995" t="str">
            <v>SINAPI Jun/26</v>
          </cell>
        </row>
        <row r="3996">
          <cell r="A3996">
            <v>92578</v>
          </cell>
          <cell r="B3996" t="str">
            <v>TRAMA DE AÇO COMPOSTA POR RIPAS E CAIBROS PARA TELHADOS DE MAIS DE 2 ÁGUAS PARA TELHA CERÂMICA CAPA-CANAL, INCLUSO TRANSPORTE VERTICAL, EXCLUSIVE PINTURA. AF_10/2025</v>
          </cell>
          <cell r="C3996" t="str">
            <v>M2</v>
          </cell>
          <cell r="D3996">
            <v>70.44</v>
          </cell>
          <cell r="E3996" t="str">
            <v>Estrutura e Trama para Cobertura</v>
          </cell>
          <cell r="F3996" t="str">
            <v>SINAPI Jun/26</v>
          </cell>
        </row>
        <row r="3997">
          <cell r="A3997">
            <v>92572</v>
          </cell>
          <cell r="B3997" t="str">
            <v>TRAMA DE AÇO COMPOSTA POR RIPAS E CAIBROS PARA TELHADOS DE MAIS DE 2 ÁGUAS PARA TELHA DE ENCAIXE DE CERÂMICA OU DE CONCRETO, INCLUSO TRANSPORTE VERTICAL, EXCLUSIVE PINTURA. AF_10/2025</v>
          </cell>
          <cell r="C3997" t="str">
            <v>M2</v>
          </cell>
          <cell r="D3997">
            <v>76.36</v>
          </cell>
          <cell r="E3997" t="str">
            <v>Estrutura e Trama para Cobertura</v>
          </cell>
          <cell r="F3997" t="str">
            <v>SINAPI Jun/26</v>
          </cell>
        </row>
        <row r="3998">
          <cell r="A3998">
            <v>92576</v>
          </cell>
          <cell r="B3998" t="str">
            <v>TRAMA DE AÇO COMPOSTA POR RIPAS PARA TELHADOS DE ATÉ 2 ÁGUAS PARA TELHA CERÂMICA CAPA-CANAL, INCLUSO TRANSPORTE VERTICAL, EXCLUSIVE PINTURA. AF_10/2025</v>
          </cell>
          <cell r="C3998" t="str">
            <v>M2</v>
          </cell>
          <cell r="D3998">
            <v>35.86</v>
          </cell>
          <cell r="E3998" t="str">
            <v>Estrutura e Trama para Cobertura</v>
          </cell>
          <cell r="F3998" t="str">
            <v>SINAPI Jun/26</v>
          </cell>
        </row>
        <row r="3999">
          <cell r="A3999">
            <v>92570</v>
          </cell>
          <cell r="B3999" t="str">
            <v>TRAMA DE AÇO COMPOSTA POR RIPAS PARA TELHADOS DE ATÉ 2 ÁGUAS PARA TELHA DE ENCAIXE DE CERÂMICA OU DE CONCRETO, INCLUSO TRANSPORTE VERTICAL, EXCLUSIVE PINTURA. AF_10/2025</v>
          </cell>
          <cell r="C3999" t="str">
            <v>M2</v>
          </cell>
          <cell r="D3999">
            <v>45.38</v>
          </cell>
          <cell r="E3999" t="str">
            <v>Estrutura e Trama para Cobertura</v>
          </cell>
          <cell r="F3999" t="str">
            <v>SINAPI Jun/26</v>
          </cell>
        </row>
        <row r="4000">
          <cell r="A4000">
            <v>92579</v>
          </cell>
          <cell r="B4000" t="str">
            <v>TRAMA DE AÇO COMPOSTA POR RIPAS PARA TELHADOS DE MAIS DE 2 ÁGUAS PARA TELHA CERÂMICA CAPA-CANAL, INCLUSO TRANSPORTE VERTICAL, EXCLUSIVE PINTURA. AF_10/2025</v>
          </cell>
          <cell r="C4000" t="str">
            <v>M2</v>
          </cell>
          <cell r="D4000">
            <v>38.03</v>
          </cell>
          <cell r="E4000" t="str">
            <v>Estrutura e Trama para Cobertura</v>
          </cell>
          <cell r="F4000" t="str">
            <v>SINAPI Jun/26</v>
          </cell>
        </row>
        <row r="4001">
          <cell r="A4001">
            <v>92573</v>
          </cell>
          <cell r="B4001" t="str">
            <v>TRAMA DE AÇO COMPOSTA POR RIPAS PARA TELHADOS DE MAIS DE 2 ÁGUAS PARA TELHA DE ENCAIXE DE CERÂMICA OU DE CONCRETO, INCLUSO TRANSPORTE VERTICAL, EXCLUSIVE PINTURA. AF_10/2025</v>
          </cell>
          <cell r="C4001" t="str">
            <v>M2</v>
          </cell>
          <cell r="D4001">
            <v>48.14</v>
          </cell>
          <cell r="E4001" t="str">
            <v>Estrutura e Trama para Cobertura</v>
          </cell>
          <cell r="F4001" t="str">
            <v>SINAPI Jun/26</v>
          </cell>
        </row>
        <row r="4002">
          <cell r="A4002">
            <v>92574</v>
          </cell>
          <cell r="B4002" t="str">
            <v>TRAMA DE AÇO COMPOSTA POR RIPAS, CAIBROS E TERÇAS PARA TELHADOS DE ATÉ 2 ÁGUAS PARA TELHA CERÂMICA CAPA-CANAL, INCLUSO TRANSPORTE VERTICAL, EXCLUSIVE PINTURA. AF_10/2025</v>
          </cell>
          <cell r="C4002" t="str">
            <v>M2</v>
          </cell>
          <cell r="D4002">
            <v>135.94999999999999</v>
          </cell>
          <cell r="E4002" t="str">
            <v>Estrutura e Trama para Cobertura</v>
          </cell>
          <cell r="F4002" t="str">
            <v>SINAPI Jun/26</v>
          </cell>
        </row>
        <row r="4003">
          <cell r="A4003">
            <v>92568</v>
          </cell>
          <cell r="B4003" t="str">
            <v>TRAMA DE AÇO COMPOSTA POR RIPAS, CAIBROS E TERÇAS PARA TELHADOS DE ATÉ 2 ÁGUAS PARA TELHA DE ENCAIXE DE CERÂMICA OU DE CONCRETO, INCLUSO TRANSPORTE VERTICAL, EXCLUSIVE PINTURA. AF_10/2025</v>
          </cell>
          <cell r="C4003" t="str">
            <v>M2</v>
          </cell>
          <cell r="D4003">
            <v>144.22</v>
          </cell>
          <cell r="E4003" t="str">
            <v>Estrutura e Trama para Cobertura</v>
          </cell>
          <cell r="F4003" t="str">
            <v>SINAPI Jun/26</v>
          </cell>
        </row>
        <row r="4004">
          <cell r="A4004">
            <v>92577</v>
          </cell>
          <cell r="B4004" t="str">
            <v>TRAMA DE AÇO COMPOSTA POR RIPAS, CAIBROS E TERÇAS PARA TELHADOS DE MAIS DE 2 ÁGUAS PARA TELHA CERÂMICA CAPA-CANAL, INCLUSO TRANSPORTE VERTICAL, EXCLUSIVE PINTURA. AF_10/2025</v>
          </cell>
          <cell r="C4004" t="str">
            <v>M2</v>
          </cell>
          <cell r="D4004">
            <v>153.03</v>
          </cell>
          <cell r="E4004" t="str">
            <v>Estrutura e Trama para Cobertura</v>
          </cell>
          <cell r="F4004" t="str">
            <v>SINAPI Jun/26</v>
          </cell>
        </row>
        <row r="4005">
          <cell r="A4005">
            <v>92571</v>
          </cell>
          <cell r="B4005" t="str">
            <v>TRAMA DE AÇO COMPOSTA POR RIPAS, CAIBROS E TERÇAS PARA TELHADOS DE MAIS DE 2 ÁGUAS PARA TELHA DE ENCAIXE DE CERÂMICA OU DE CONCRETO, INCLUSO TRANSPORTE VERTICAL, EXCLUSIVE PINTURA. AF_10/2025</v>
          </cell>
          <cell r="C4005" t="str">
            <v>M2</v>
          </cell>
          <cell r="D4005">
            <v>149.80000000000001</v>
          </cell>
          <cell r="E4005" t="str">
            <v>Estrutura e Trama para Cobertura</v>
          </cell>
          <cell r="F4005" t="str">
            <v>SINAPI Jun/26</v>
          </cell>
        </row>
        <row r="4006">
          <cell r="A4006">
            <v>92581</v>
          </cell>
          <cell r="B4006" t="str">
            <v>TRAMA DE AÇO COMPOSTA POR TERÇAS PARA TELHADOS DE ATÉ 2 ÁGUAS PARA TELHA ESTRUTURAL DE FIBROCIMENTO, INCLUSO TRANSPORTE VERTICAL, EXCLUSIVE PINTURA. AF_10/2025</v>
          </cell>
          <cell r="C4006" t="str">
            <v>M2</v>
          </cell>
          <cell r="D4006">
            <v>54.23</v>
          </cell>
          <cell r="E4006" t="str">
            <v>Estrutura e Trama para Cobertura</v>
          </cell>
          <cell r="F4006" t="str">
            <v>SINAPI Jun/26</v>
          </cell>
        </row>
        <row r="4007">
          <cell r="A4007">
            <v>104314</v>
          </cell>
          <cell r="B4007" t="str">
            <v>TRAMA DE AÇO COMPOSTA POR TERÇAS PARA TELHADOS DE ATÉ 2 ÁGUAS PARA TELHA ONDULADA DE FIBROCIMENTO, METÁLICA, PLÁSTICA OU TERMOACÚSTICA, INCLUSO TRANSPORTE VERTICAL (EM KG). EXCLUSIVE PINTURA. AF_10/2025_PS</v>
          </cell>
          <cell r="C4007" t="str">
            <v>KG</v>
          </cell>
          <cell r="D4007">
            <v>12.16</v>
          </cell>
          <cell r="E4007" t="str">
            <v>Estrutura e Trama para Cobertura</v>
          </cell>
          <cell r="F4007" t="str">
            <v>SINAPI Jun/26</v>
          </cell>
        </row>
        <row r="4008">
          <cell r="A4008">
            <v>92580</v>
          </cell>
          <cell r="B4008" t="str">
            <v>TRAMA DE AÇO COMPOSTA POR TERÇAS PARA TELHADOS DE ATÉ 2 ÁGUAS PARA TELHA ONDULADA DE FIBROCIMENTO, METÁLICA, PLÁSTICA OU TERMOACÚSTICA, INCLUSO TRANSPORTE VERTICAL, EXCLUSIVE PINTURA. AF_10/2025_PS</v>
          </cell>
          <cell r="C4008" t="str">
            <v>M2</v>
          </cell>
          <cell r="D4008">
            <v>52.8</v>
          </cell>
          <cell r="E4008" t="str">
            <v>Estrutura e Trama para Cobertura</v>
          </cell>
          <cell r="F4008" t="str">
            <v>SINAPI Jun/26</v>
          </cell>
        </row>
        <row r="4009">
          <cell r="A4009">
            <v>92539</v>
          </cell>
          <cell r="B4009" t="str">
            <v>TRAMA DE MADEIRA COMPOSTA POR RIPAS, CAIBROS E TERÇAS PARA TELHADOS DE ATÉ 2 ÁGUAS PARA TELHA CERÂMICA OU DE CONCRETO, INCLUSO TRANSPORTE VERTICAL. AF_10/2025</v>
          </cell>
          <cell r="C4009" t="str">
            <v>M2</v>
          </cell>
          <cell r="D4009">
            <v>110.91</v>
          </cell>
          <cell r="E4009" t="str">
            <v>Estrutura e Trama para Cobertura</v>
          </cell>
          <cell r="F4009" t="str">
            <v>SINAPI Jun/26</v>
          </cell>
        </row>
        <row r="4010">
          <cell r="A4010">
            <v>92540</v>
          </cell>
          <cell r="B4010" t="str">
            <v>TRAMA DE MADEIRA COMPOSTA POR RIPAS, CAIBROS E TERÇAS PARA TELHADOS DE MAIS QUE 2 ÁGUAS PARA TELHA CERÂMICA OU DE CONCRETO, INCLUSO TRANSPORTE VERTICAL. AF_10/2025</v>
          </cell>
          <cell r="C4010" t="str">
            <v>M2</v>
          </cell>
          <cell r="D4010">
            <v>124.57</v>
          </cell>
          <cell r="E4010" t="str">
            <v>Estrutura e Trama para Cobertura</v>
          </cell>
          <cell r="F4010" t="str">
            <v>SINAPI Jun/26</v>
          </cell>
        </row>
        <row r="4011">
          <cell r="A4011">
            <v>92544</v>
          </cell>
          <cell r="B4011" t="str">
            <v>TRAMA DE MADEIRA COMPOSTA POR TERÇAS PARA TELHADOS DE ATÉ 2 ÁGUAS PARA TELHA ESTRUTURAL DE FIBROCIMENTO, INCLUSO TRANSPORTE VERTICAL. AF_10/2025</v>
          </cell>
          <cell r="C4011" t="str">
            <v>M2</v>
          </cell>
          <cell r="D4011">
            <v>27.01</v>
          </cell>
          <cell r="E4011" t="str">
            <v>Estrutura e Trama para Cobertura</v>
          </cell>
          <cell r="F4011" t="str">
            <v>SINAPI Jun/26</v>
          </cell>
        </row>
        <row r="4012">
          <cell r="A4012">
            <v>92543</v>
          </cell>
          <cell r="B4012" t="str">
            <v>TRAMA DE MADEIRA COMPOSTA POR TERÇAS PARA TELHADOS DE ATÉ 2 ÁGUAS PARA TELHA ONDULADA DE FIBROCIMENTO, METÁLICA, PLÁSTICA OU TERMOACÚSTICA, INCLUSO TRANSPORTE VERTICAL. AF_10/2025</v>
          </cell>
          <cell r="C4012" t="str">
            <v>M2</v>
          </cell>
          <cell r="D4012">
            <v>33.75</v>
          </cell>
          <cell r="E4012" t="str">
            <v>Estrutura e Trama para Cobertura</v>
          </cell>
          <cell r="F4012" t="str">
            <v>SINAPI Jun/26</v>
          </cell>
        </row>
        <row r="4013">
          <cell r="A4013">
            <v>97725</v>
          </cell>
          <cell r="B4013" t="str">
            <v>FORNECIMENTO E MONTAGEM DE ESCADAS PRÉ-FABRICADAS, INCLUSO IÇAMENTO COM GUINDASTE. AF_03/2024</v>
          </cell>
          <cell r="C4013" t="str">
            <v>M3</v>
          </cell>
          <cell r="D4013">
            <v>0</v>
          </cell>
          <cell r="E4013" t="str">
            <v>Estruturas Pré-Fabricadas e Pré-Moldadas</v>
          </cell>
          <cell r="F4013" t="str">
            <v>SINAPI Jun/26</v>
          </cell>
        </row>
        <row r="4014">
          <cell r="A4014">
            <v>97721</v>
          </cell>
          <cell r="B4014" t="str">
            <v>FORNECIMENTO E MONTAGEM DE LAJES ALVEOLARES PRÉ-FABRICADAS, INCLUSO IÇAMENTO COM GUINDASTE. AF_03/2024</v>
          </cell>
          <cell r="C4014" t="str">
            <v>M3</v>
          </cell>
          <cell r="D4014">
            <v>0</v>
          </cell>
          <cell r="E4014" t="str">
            <v>Estruturas Pré-Fabricadas e Pré-Moldadas</v>
          </cell>
          <cell r="F4014" t="str">
            <v>SINAPI Jun/26</v>
          </cell>
        </row>
        <row r="4015">
          <cell r="A4015">
            <v>97722</v>
          </cell>
          <cell r="B4015" t="str">
            <v>FORNECIMENTO E MONTAGEM DE LAJES DUPLO T (PI) PRÉ-FABRICADAS, INCLUSO IÇAMENTO COM GUINDASTE. AF_03/2024</v>
          </cell>
          <cell r="C4015" t="str">
            <v>M3</v>
          </cell>
          <cell r="D4015">
            <v>0</v>
          </cell>
          <cell r="E4015" t="str">
            <v>Estruturas Pré-Fabricadas e Pré-Moldadas</v>
          </cell>
          <cell r="F4015" t="str">
            <v>SINAPI Jun/26</v>
          </cell>
        </row>
        <row r="4016">
          <cell r="A4016">
            <v>97724</v>
          </cell>
          <cell r="B4016" t="str">
            <v>FORNECIMENTO E MONTAGEM DE PAINÉIS ESTRUTURAIS PRÉ-FABRICADOS, INCLUSO IÇAMENTO COM GUINDASTE. AF_03/2024</v>
          </cell>
          <cell r="C4016" t="str">
            <v>M3</v>
          </cell>
          <cell r="D4016">
            <v>0</v>
          </cell>
          <cell r="E4016" t="str">
            <v>Estruturas Pré-Fabricadas e Pré-Moldadas</v>
          </cell>
          <cell r="F4016" t="str">
            <v>SINAPI Jun/26</v>
          </cell>
        </row>
        <row r="4017">
          <cell r="A4017">
            <v>97719</v>
          </cell>
          <cell r="B4017" t="str">
            <v>FORNECIMENTO E MONTAGEM DE PILARES PRÉ-FABRICADOS, INCLUSO IÇAMENTO COM GUINDASTE. AF_03/2024</v>
          </cell>
          <cell r="C4017" t="str">
            <v>M3</v>
          </cell>
          <cell r="D4017">
            <v>0</v>
          </cell>
          <cell r="E4017" t="str">
            <v>Estruturas Pré-Fabricadas e Pré-Moldadas</v>
          </cell>
          <cell r="F4017" t="str">
            <v>SINAPI Jun/26</v>
          </cell>
        </row>
        <row r="4018">
          <cell r="A4018">
            <v>97723</v>
          </cell>
          <cell r="B4018" t="str">
            <v>FORNECIMENTO E MONTAGEM DE PRÉ-LAJE TRELIÇADA PRÉ-FABRICADAS, INCLUSO IÇAMENTO COM GUINDASTE. AF_03/2024</v>
          </cell>
          <cell r="C4018" t="str">
            <v>M3</v>
          </cell>
          <cell r="D4018">
            <v>0</v>
          </cell>
          <cell r="E4018" t="str">
            <v>Estruturas Pré-Fabricadas e Pré-Moldadas</v>
          </cell>
          <cell r="F4018" t="str">
            <v>SINAPI Jun/26</v>
          </cell>
        </row>
        <row r="4019">
          <cell r="A4019">
            <v>104946</v>
          </cell>
          <cell r="B4019" t="str">
            <v>FORNECIMENTO E MONTAGEM DE TERÇAS PRÉ-FABRICADAS, INCLUSO IÇAMENTO COM GUINDASTE. AF_03/2024</v>
          </cell>
          <cell r="C4019" t="str">
            <v>M3</v>
          </cell>
          <cell r="D4019">
            <v>0</v>
          </cell>
          <cell r="E4019" t="str">
            <v>Estruturas Pré-Fabricadas e Pré-Moldadas</v>
          </cell>
          <cell r="F4019" t="str">
            <v>SINAPI Jun/26</v>
          </cell>
        </row>
        <row r="4020">
          <cell r="A4020">
            <v>104944</v>
          </cell>
          <cell r="B4020" t="str">
            <v>FORNECIMENTO E MONTAGEM DE TESOURAS PRÉ-FABRICADAS, INCLUSO IÇAMENTO COM GUINDASTE. AF_03/2024</v>
          </cell>
          <cell r="C4020" t="str">
            <v>M3</v>
          </cell>
          <cell r="D4020">
            <v>0</v>
          </cell>
          <cell r="E4020" t="str">
            <v>Estruturas Pré-Fabricadas e Pré-Moldadas</v>
          </cell>
          <cell r="F4020" t="str">
            <v>SINAPI Jun/26</v>
          </cell>
        </row>
        <row r="4021">
          <cell r="A4021">
            <v>104945</v>
          </cell>
          <cell r="B4021" t="str">
            <v>FORNECIMENTO E MONTAGEM DE VIGAS CALHA PRÉ-FABRICADAS, INCLUSO IÇAMENTO COM GUINDASTE. AF_03/2024</v>
          </cell>
          <cell r="C4021" t="str">
            <v>M3</v>
          </cell>
          <cell r="D4021">
            <v>0</v>
          </cell>
          <cell r="E4021" t="str">
            <v>Estruturas Pré-Fabricadas e Pré-Moldadas</v>
          </cell>
          <cell r="F4021" t="str">
            <v>SINAPI Jun/26</v>
          </cell>
        </row>
        <row r="4022">
          <cell r="A4022">
            <v>97720</v>
          </cell>
          <cell r="B4022" t="str">
            <v>FORNECIMENTO E MONTAGEM DE VIGAS PRÉ-FABRICADAS, INCLUSO IÇAMENTO COM GUINDASTE. AF_03/2024</v>
          </cell>
          <cell r="C4022" t="str">
            <v>M3</v>
          </cell>
          <cell r="D4022">
            <v>0</v>
          </cell>
          <cell r="E4022" t="str">
            <v>Estruturas Pré-Fabricadas e Pré-Moldadas</v>
          </cell>
          <cell r="F4022" t="str">
            <v>SINAPI Jun/26</v>
          </cell>
        </row>
        <row r="4023">
          <cell r="A4023">
            <v>97740</v>
          </cell>
          <cell r="B4023" t="str">
            <v>PEÇA CIRCULAR PRÉ-MOLDADA, VOLUME DE CONCRETO ACIMA DE 100 LITROS, TAXA DE AÇO APROXIMADA DE 30KG/M³. AF_03/2024</v>
          </cell>
          <cell r="C4023" t="str">
            <v>M3</v>
          </cell>
          <cell r="D4023">
            <v>2195.69</v>
          </cell>
          <cell r="E4023" t="str">
            <v>Estruturas Pré-Fabricadas e Pré-Moldadas</v>
          </cell>
          <cell r="F4023" t="str">
            <v>SINAPI Jun/26</v>
          </cell>
        </row>
        <row r="4024">
          <cell r="A4024">
            <v>97738</v>
          </cell>
          <cell r="B4024" t="str">
            <v>PEÇA CIRCULAR PRÉ-MOLDADA, VOLUME DE CONCRETO DE 10 A 30 LITROS, TAXA DE FIBRA DE POLIPROPILENO APROXIMADA DE 6 KG/M³. AF_03/2024_PS</v>
          </cell>
          <cell r="C4024" t="str">
            <v>M3</v>
          </cell>
          <cell r="D4024">
            <v>4668.59</v>
          </cell>
          <cell r="E4024" t="str">
            <v>Estruturas Pré-Fabricadas e Pré-Moldadas</v>
          </cell>
          <cell r="F4024" t="str">
            <v>SINAPI Jun/26</v>
          </cell>
        </row>
        <row r="4025">
          <cell r="A4025">
            <v>97739</v>
          </cell>
          <cell r="B4025" t="str">
            <v>PEÇA CIRCULAR PRÉ-MOLDADA, VOLUME DE CONCRETO DE 30 A 100 LITROS, TAXA DE AÇO APROXIMADA DE 30KG/M³. AF_03/2024</v>
          </cell>
          <cell r="C4025" t="str">
            <v>M3</v>
          </cell>
          <cell r="D4025">
            <v>3311.75</v>
          </cell>
          <cell r="E4025" t="str">
            <v>Estruturas Pré-Fabricadas e Pré-Moldadas</v>
          </cell>
          <cell r="F4025" t="str">
            <v>SINAPI Jun/26</v>
          </cell>
        </row>
        <row r="4026">
          <cell r="A4026">
            <v>97736</v>
          </cell>
          <cell r="B4026" t="str">
            <v>PEÇA RETANGULAR PRÉ-MOLDADA, VOLUME DE CONCRETO ACIMA DE 100 LITROS, TAXA DE AÇO APROXIMADA DE 30KG/M³. AF_03/2024</v>
          </cell>
          <cell r="C4026" t="str">
            <v>M3</v>
          </cell>
          <cell r="D4026">
            <v>1624.1</v>
          </cell>
          <cell r="E4026" t="str">
            <v>Estruturas Pré-Fabricadas e Pré-Moldadas</v>
          </cell>
          <cell r="F4026" t="str">
            <v>SINAPI Jun/26</v>
          </cell>
        </row>
        <row r="4027">
          <cell r="A4027">
            <v>97734</v>
          </cell>
          <cell r="B4027" t="str">
            <v>PEÇA RETANGULAR PRÉ-MOLDADA, VOLUME DE CONCRETO DE 10 A 30 LITROS, TAXA DE AÇO APROXIMADA DE 30KG/M³. AF_03/2024</v>
          </cell>
          <cell r="C4027" t="str">
            <v>M3</v>
          </cell>
          <cell r="D4027">
            <v>3642.38</v>
          </cell>
          <cell r="E4027" t="str">
            <v>Estruturas Pré-Fabricadas e Pré-Moldadas</v>
          </cell>
          <cell r="F4027" t="str">
            <v>SINAPI Jun/26</v>
          </cell>
        </row>
        <row r="4028">
          <cell r="A4028">
            <v>97735</v>
          </cell>
          <cell r="B4028" t="str">
            <v>PEÇA RETANGULAR PRÉ-MOLDADA, VOLUME DE CONCRETO DE 30 A 100 LITROS, TAXA DE AÇO APROXIMADA DE 30KG/M³. AF_03/2024</v>
          </cell>
          <cell r="C4028" t="str">
            <v>M3</v>
          </cell>
          <cell r="D4028">
            <v>2908.6</v>
          </cell>
          <cell r="E4028" t="str">
            <v>Estruturas Pré-Fabricadas e Pré-Moldadas</v>
          </cell>
          <cell r="F4028" t="str">
            <v>SINAPI Jun/26</v>
          </cell>
        </row>
        <row r="4029">
          <cell r="A4029">
            <v>97737</v>
          </cell>
          <cell r="B4029" t="str">
            <v>PEÇA RETANGULAR PRÉ-MOLDADA, VOLUME DE CONCRETO DE 30 A 70 LITROS, TAXA DE AÇO APROXIMADA DE 70KG/M³. AF_03/2024</v>
          </cell>
          <cell r="C4029" t="str">
            <v>M3</v>
          </cell>
          <cell r="D4029">
            <v>3690.13</v>
          </cell>
          <cell r="E4029" t="str">
            <v>Estruturas Pré-Fabricadas e Pré-Moldadas</v>
          </cell>
          <cell r="F4029" t="str">
            <v>SINAPI Jun/26</v>
          </cell>
        </row>
        <row r="4030">
          <cell r="A4030">
            <v>97733</v>
          </cell>
          <cell r="B4030" t="str">
            <v>PEÇA RETANGULAR PRÉ-MOLDADA, VOLUME DE CONCRETO DE ATÉ 10 LITROS, TAXA DE AÇO APROXIMADA DE 30KG/M³. AF_03/2024</v>
          </cell>
          <cell r="C4030" t="str">
            <v>M3</v>
          </cell>
          <cell r="D4030">
            <v>4113.4799999999996</v>
          </cell>
          <cell r="E4030" t="str">
            <v>Estruturas Pré-Fabricadas e Pré-Moldadas</v>
          </cell>
          <cell r="F4030" t="str">
            <v>SINAPI Jun/26</v>
          </cell>
        </row>
        <row r="4031">
          <cell r="A4031">
            <v>98616</v>
          </cell>
          <cell r="B4031" t="str">
            <v>CONTENÇÃO EM CORTINA COM ESTACAS ESPAÇADAS COM 30 CM DE DIÂMETRO E PROFUNDIDADE ATÉ 20 METROS. AF_02/2025</v>
          </cell>
          <cell r="C4031" t="str">
            <v>M2</v>
          </cell>
          <cell r="D4031">
            <v>250.5</v>
          </cell>
          <cell r="E4031" t="str">
            <v>Estruturas de Contenção - Estacas, Paredes Diafragma e Mureta Guia</v>
          </cell>
          <cell r="F4031" t="str">
            <v>SINAPI Jun/26</v>
          </cell>
        </row>
        <row r="4032">
          <cell r="A4032">
            <v>98619</v>
          </cell>
          <cell r="B4032" t="str">
            <v>CONTENÇÃO EM CORTINA COM ESTACAS ESPAÇADAS COM 40 CM DE DIÂMETRO E PROFUNDIDADE ATÉ 20 METROS. AF_02/2025</v>
          </cell>
          <cell r="C4032" t="str">
            <v>M2</v>
          </cell>
          <cell r="D4032">
            <v>269.69</v>
          </cell>
          <cell r="E4032" t="str">
            <v>Estruturas de Contenção - Estacas, Paredes Diafragma e Mureta Guia</v>
          </cell>
          <cell r="F4032" t="str">
            <v>SINAPI Jun/26</v>
          </cell>
        </row>
        <row r="4033">
          <cell r="A4033">
            <v>98622</v>
          </cell>
          <cell r="B4033" t="str">
            <v>CONTENÇÃO EM CORTINA COM ESTACAS ESPAÇADAS COM 50 CM DE DIÂMETRO E PROFUNDIDADE ATÉ 20 METROS. AF_02/2025</v>
          </cell>
          <cell r="C4033" t="str">
            <v>M2</v>
          </cell>
          <cell r="D4033">
            <v>412.05</v>
          </cell>
          <cell r="E4033" t="str">
            <v>Estruturas de Contenção - Estacas, Paredes Diafragma e Mureta Guia</v>
          </cell>
          <cell r="F4033" t="str">
            <v>SINAPI Jun/26</v>
          </cell>
        </row>
        <row r="4034">
          <cell r="A4034">
            <v>98625</v>
          </cell>
          <cell r="B4034" t="str">
            <v>CONTENÇÃO EM CORTINA COM ESTACAS ESPAÇADAS COM 60 CM DE DIÂMETRO E PROFUNDIDADE ATÉ 20 METROS. AF_02/2025</v>
          </cell>
          <cell r="C4034" t="str">
            <v>M2</v>
          </cell>
          <cell r="D4034">
            <v>428.23</v>
          </cell>
          <cell r="E4034" t="str">
            <v>Estruturas de Contenção - Estacas, Paredes Diafragma e Mureta Guia</v>
          </cell>
          <cell r="F4034" t="str">
            <v>SINAPI Jun/26</v>
          </cell>
        </row>
        <row r="4035">
          <cell r="A4035">
            <v>105918</v>
          </cell>
          <cell r="B4035" t="str">
            <v>CONTENÇÃO EM CORTINA COM ESTACAS SECANTES COM 40 CM DE DIÂMETRO E PROFUNDIDADE ATÉ 20 METROS. AF_02/2025</v>
          </cell>
          <cell r="C4035" t="str">
            <v>M2</v>
          </cell>
          <cell r="D4035">
            <v>0</v>
          </cell>
          <cell r="E4035" t="str">
            <v>Estruturas de Contenção - Estacas, Paredes Diafragma e Mureta Guia</v>
          </cell>
          <cell r="F4035" t="str">
            <v>SINAPI Jun/26</v>
          </cell>
        </row>
        <row r="4036">
          <cell r="A4036">
            <v>98631</v>
          </cell>
          <cell r="B4036" t="str">
            <v>CONTENÇÃO EM CORTINA COM ESTACAS SECANTES COM 50 CM DE DIÂMETRO E PROFUNDIDADE ATÉ 20 METROS. AF_02/2025</v>
          </cell>
          <cell r="C4036" t="str">
            <v>M2</v>
          </cell>
          <cell r="D4036">
            <v>0</v>
          </cell>
          <cell r="E4036" t="str">
            <v>Estruturas de Contenção - Estacas, Paredes Diafragma e Mureta Guia</v>
          </cell>
          <cell r="F4036" t="str">
            <v>SINAPI Jun/26</v>
          </cell>
        </row>
        <row r="4037">
          <cell r="A4037">
            <v>98637</v>
          </cell>
          <cell r="B4037" t="str">
            <v>CONTENÇÃO EM PAREDE DIAFRAGMA COM 30 CM DE ESPESSURA E PROFUNDIDADE ATÉ 25 METROS. AF_02/2025</v>
          </cell>
          <cell r="C4037" t="str">
            <v>M3</v>
          </cell>
          <cell r="D4037">
            <v>0</v>
          </cell>
          <cell r="E4037" t="str">
            <v>Estruturas de Contenção - Estacas, Paredes Diafragma e Mureta Guia</v>
          </cell>
          <cell r="F4037" t="str">
            <v>SINAPI Jun/26</v>
          </cell>
        </row>
        <row r="4038">
          <cell r="A4038">
            <v>98641</v>
          </cell>
          <cell r="B4038" t="str">
            <v>CONTENÇÃO EM PAREDE DIAFRAGMA COM 40 CM DE ESPESSURA E PROFUNDIDADE ATÉ 25 METROS. AF_02/2025</v>
          </cell>
          <cell r="C4038" t="str">
            <v>M3</v>
          </cell>
          <cell r="D4038">
            <v>0</v>
          </cell>
          <cell r="E4038" t="str">
            <v>Estruturas de Contenção - Estacas, Paredes Diafragma e Mureta Guia</v>
          </cell>
          <cell r="F4038" t="str">
            <v>SINAPI Jun/26</v>
          </cell>
        </row>
        <row r="4039">
          <cell r="A4039">
            <v>98645</v>
          </cell>
          <cell r="B4039" t="str">
            <v>CONTENÇÃO EM PAREDE DIAFRAGMA COM 50 CM DE ESPESSURA E PROFUNDIDADE ATÉ 25 METROS. AF_02/2025</v>
          </cell>
          <cell r="C4039" t="str">
            <v>M3</v>
          </cell>
          <cell r="D4039">
            <v>0</v>
          </cell>
          <cell r="E4039" t="str">
            <v>Estruturas de Contenção - Estacas, Paredes Diafragma e Mureta Guia</v>
          </cell>
          <cell r="F4039" t="str">
            <v>SINAPI Jun/26</v>
          </cell>
        </row>
        <row r="4040">
          <cell r="A4040">
            <v>98649</v>
          </cell>
          <cell r="B4040" t="str">
            <v>CONTENÇÃO EM PAREDE DIAFRAGMA COM 60 CM DE ESPESSURA E PROFUNDIDADE ATÉ 25 METROS. AF_02/2025</v>
          </cell>
          <cell r="C4040" t="str">
            <v>M3</v>
          </cell>
          <cell r="D4040">
            <v>0</v>
          </cell>
          <cell r="E4040" t="str">
            <v>Estruturas de Contenção - Estacas, Paredes Diafragma e Mureta Guia</v>
          </cell>
          <cell r="F4040" t="str">
            <v>SINAPI Jun/26</v>
          </cell>
        </row>
        <row r="4041">
          <cell r="A4041">
            <v>98653</v>
          </cell>
          <cell r="B4041" t="str">
            <v>CONTENÇÃO EM PAREDE DIAFRAGMA COM 80 CM DE ESPESSURA E PROFUNDIDADE ATÉ 25 METROS. AF_02/2025</v>
          </cell>
          <cell r="C4041" t="str">
            <v>M3</v>
          </cell>
          <cell r="D4041">
            <v>0</v>
          </cell>
          <cell r="E4041" t="str">
            <v>Estruturas de Contenção - Estacas, Paredes Diafragma e Mureta Guia</v>
          </cell>
          <cell r="F4041" t="str">
            <v>SINAPI Jun/26</v>
          </cell>
        </row>
        <row r="4042">
          <cell r="A4042">
            <v>98657</v>
          </cell>
          <cell r="B4042" t="str">
            <v>EXECUÇÃO DE MURETA GUIA PARA CONTENÇÃO/FUNDAÇÃO, PARA LAMELAS ATÉ 0,80 M DE LARGURA. AF_02/2025</v>
          </cell>
          <cell r="C4042" t="str">
            <v>M</v>
          </cell>
          <cell r="D4042">
            <v>735.56</v>
          </cell>
          <cell r="E4042" t="str">
            <v>Estruturas de Contenção - Estacas, Paredes Diafragma e Mureta Guia</v>
          </cell>
          <cell r="F4042" t="str">
            <v>SINAPI Jun/26</v>
          </cell>
        </row>
        <row r="4043">
          <cell r="A4043">
            <v>100344</v>
          </cell>
          <cell r="B4043" t="str">
            <v>ARMAÇÃO DE CORTINA DE CONTENÇÃO EM CONCRETO ARMADO, COM AÇO CA-50 DE 10 MM - MONTAGEM. AF_11/2024</v>
          </cell>
          <cell r="C4043" t="str">
            <v>KG</v>
          </cell>
          <cell r="D4043">
            <v>11.56</v>
          </cell>
          <cell r="E4043" t="str">
            <v>Estruturas de Contenção - Perfis Pranchados, Cortinas e Muros de Arrimo</v>
          </cell>
          <cell r="F4043" t="str">
            <v>SINAPI Jun/26</v>
          </cell>
        </row>
        <row r="4044">
          <cell r="A4044">
            <v>100345</v>
          </cell>
          <cell r="B4044" t="str">
            <v>ARMAÇÃO DE CORTINA DE CONTENÇÃO EM CONCRETO ARMADO, COM AÇO CA-50 DE 12,5 MM - MONTAGEM. AF_11/2024</v>
          </cell>
          <cell r="C4044" t="str">
            <v>KG</v>
          </cell>
          <cell r="D4044">
            <v>8.6199999999999992</v>
          </cell>
          <cell r="E4044" t="str">
            <v>Estruturas de Contenção - Perfis Pranchados, Cortinas e Muros de Arrimo</v>
          </cell>
          <cell r="F4044" t="str">
            <v>SINAPI Jun/26</v>
          </cell>
        </row>
        <row r="4045">
          <cell r="A4045">
            <v>100346</v>
          </cell>
          <cell r="B4045" t="str">
            <v>ARMAÇÃO DE CORTINA DE CONTENÇÃO EM CONCRETO ARMADO, COM AÇO CA-50 DE 16 MM - MONTAGEM. AF_11/2024</v>
          </cell>
          <cell r="C4045" t="str">
            <v>KG</v>
          </cell>
          <cell r="D4045">
            <v>8.08</v>
          </cell>
          <cell r="E4045" t="str">
            <v>Estruturas de Contenção - Perfis Pranchados, Cortinas e Muros de Arrimo</v>
          </cell>
          <cell r="F4045" t="str">
            <v>SINAPI Jun/26</v>
          </cell>
        </row>
        <row r="4046">
          <cell r="A4046">
            <v>100347</v>
          </cell>
          <cell r="B4046" t="str">
            <v>ARMAÇÃO DE CORTINA DE CONTENÇÃO EM CONCRETO ARMADO, COM AÇO CA-50 DE 20 MM - MONTAGEM. AF_11/2024</v>
          </cell>
          <cell r="C4046" t="str">
            <v>KG</v>
          </cell>
          <cell r="D4046">
            <v>8.8699999999999992</v>
          </cell>
          <cell r="E4046" t="str">
            <v>Estruturas de Contenção - Perfis Pranchados, Cortinas e Muros de Arrimo</v>
          </cell>
          <cell r="F4046" t="str">
            <v>SINAPI Jun/26</v>
          </cell>
        </row>
        <row r="4047">
          <cell r="A4047">
            <v>100348</v>
          </cell>
          <cell r="B4047" t="str">
            <v>ARMAÇÃO DE CORTINA DE CONTENÇÃO EM CONCRETO ARMADO, COM AÇO CA-50 DE 25 MM - MONTAGEM. AF_11/2024</v>
          </cell>
          <cell r="C4047" t="str">
            <v>KG</v>
          </cell>
          <cell r="D4047">
            <v>8.66</v>
          </cell>
          <cell r="E4047" t="str">
            <v>Estruturas de Contenção - Perfis Pranchados, Cortinas e Muros de Arrimo</v>
          </cell>
          <cell r="F4047" t="str">
            <v>SINAPI Jun/26</v>
          </cell>
        </row>
        <row r="4048">
          <cell r="A4048">
            <v>100342</v>
          </cell>
          <cell r="B4048" t="str">
            <v>ARMAÇÃO DE CORTINA DE CONTENÇÃO EM CONCRETO ARMADO, COM AÇO CA-50 DE 6,3 MM - MONTAGEM. AF_11/2024</v>
          </cell>
          <cell r="C4048" t="str">
            <v>KG</v>
          </cell>
          <cell r="D4048">
            <v>17.510000000000002</v>
          </cell>
          <cell r="E4048" t="str">
            <v>Estruturas de Contenção - Perfis Pranchados, Cortinas e Muros de Arrimo</v>
          </cell>
          <cell r="F4048" t="str">
            <v>SINAPI Jun/26</v>
          </cell>
        </row>
        <row r="4049">
          <cell r="A4049">
            <v>100343</v>
          </cell>
          <cell r="B4049" t="str">
            <v>ARMAÇÃO DE CORTINA DE CONTENÇÃO EM CONCRETO ARMADO, COM AÇO CA-50 DE 8 MM - MONTAGEM. AF_11/2024</v>
          </cell>
          <cell r="C4049" t="str">
            <v>KG</v>
          </cell>
          <cell r="D4049">
            <v>14.76</v>
          </cell>
          <cell r="E4049" t="str">
            <v>Estruturas de Contenção - Perfis Pranchados, Cortinas e Muros de Arrimo</v>
          </cell>
          <cell r="F4049" t="str">
            <v>SINAPI Jun/26</v>
          </cell>
        </row>
        <row r="4050">
          <cell r="A4050">
            <v>100349</v>
          </cell>
          <cell r="B4050" t="str">
            <v>CONCRETAGEM DE CORTINA DE CONTENÇÃO, ATRAVÉS DE BOMBA - LANÇAMENTO, ADENSAMENTO E ACABAMENTO. AF_11/2024</v>
          </cell>
          <cell r="C4050" t="str">
            <v>M3</v>
          </cell>
          <cell r="D4050">
            <v>638.16999999999996</v>
          </cell>
          <cell r="E4050" t="str">
            <v>Estruturas de Contenção - Perfis Pranchados, Cortinas e Muros de Arrimo</v>
          </cell>
          <cell r="F4050" t="str">
            <v>SINAPI Jun/26</v>
          </cell>
        </row>
        <row r="4051">
          <cell r="A4051">
            <v>100336</v>
          </cell>
          <cell r="B4051" t="str">
            <v>CONTENÇÃO EM PERFIL PRANCHADO COM PAINEL TRELIÇADO DUPLA FACE DE CONCRETO PRÉ-FABRICADO, PERFIS ESPAÇADOS A 1,5 M PARA 1 SUBSOLO. AF_11/2024</v>
          </cell>
          <cell r="C4051" t="str">
            <v>M2</v>
          </cell>
          <cell r="D4051">
            <v>0</v>
          </cell>
          <cell r="E4051" t="str">
            <v>Estruturas de Contenção - Perfis Pranchados, Cortinas e Muros de Arrimo</v>
          </cell>
          <cell r="F4051" t="str">
            <v>SINAPI Jun/26</v>
          </cell>
        </row>
        <row r="4052">
          <cell r="A4052">
            <v>100337</v>
          </cell>
          <cell r="B4052" t="str">
            <v>CONTENÇÃO EM PERFIL PRANCHADO COM PAINEL TRELIÇADO DUPLA FACE DE CONCRETO PRÉ-FABRICADO, PERFIS ESPAÇADOS A 1,5 M PARA 2 OU MAIS SUBSOLOS. AF_11/2024</v>
          </cell>
          <cell r="C4052" t="str">
            <v>M2</v>
          </cell>
          <cell r="D4052">
            <v>0</v>
          </cell>
          <cell r="E4052" t="str">
            <v>Estruturas de Contenção - Perfis Pranchados, Cortinas e Muros de Arrimo</v>
          </cell>
          <cell r="F4052" t="str">
            <v>SINAPI Jun/26</v>
          </cell>
        </row>
        <row r="4053">
          <cell r="A4053">
            <v>100339</v>
          </cell>
          <cell r="B4053" t="str">
            <v>CONTENÇÃO EM PERFIL PRANCHADO COM PAINEL TRELIÇADO DUPLA FACE DE CONCRETO PRÉ-FABRICADO, PERFIS ESPAÇADOS A 2 M PARA 1 SUBSOLO. AF_11/2024</v>
          </cell>
          <cell r="C4053" t="str">
            <v>M2</v>
          </cell>
          <cell r="D4053">
            <v>0</v>
          </cell>
          <cell r="E4053" t="str">
            <v>Estruturas de Contenção - Perfis Pranchados, Cortinas e Muros de Arrimo</v>
          </cell>
          <cell r="F4053" t="str">
            <v>SINAPI Jun/26</v>
          </cell>
        </row>
        <row r="4054">
          <cell r="A4054">
            <v>100340</v>
          </cell>
          <cell r="B4054" t="str">
            <v>CONTENÇÃO EM PERFIL PRANCHADO COM PAINEL TRELIÇADO DUPLA FACE DE CONCRETO PRÉ-FABRICADO, PERFIS ESPAÇADOS A 2 M PARA 2 OU MAIS SUBSOLOS. AF_11/2024</v>
          </cell>
          <cell r="C4054" t="str">
            <v>M2</v>
          </cell>
          <cell r="D4054">
            <v>0</v>
          </cell>
          <cell r="E4054" t="str">
            <v>Estruturas de Contenção - Perfis Pranchados, Cortinas e Muros de Arrimo</v>
          </cell>
          <cell r="F4054" t="str">
            <v>SINAPI Jun/26</v>
          </cell>
        </row>
        <row r="4055">
          <cell r="A4055">
            <v>105805</v>
          </cell>
          <cell r="B4055" t="str">
            <v>CONTENÇÃO EM PERFIL PRANCHADO COM PRANCHÃO DE MADEIRA, PERFIS ESPAÇADOS A 1,5 M PARA 1 SUBSOLO. AF_11/2024</v>
          </cell>
          <cell r="C4055" t="str">
            <v>M2</v>
          </cell>
          <cell r="D4055">
            <v>889.64</v>
          </cell>
          <cell r="E4055" t="str">
            <v>Estruturas de Contenção - Perfis Pranchados, Cortinas e Muros de Arrimo</v>
          </cell>
          <cell r="F4055" t="str">
            <v>SINAPI Jun/26</v>
          </cell>
        </row>
        <row r="4056">
          <cell r="A4056">
            <v>105806</v>
          </cell>
          <cell r="B4056" t="str">
            <v>CONTENÇÃO EM PERFIL PRANCHADO COM PRANCHÃO DE MADEIRA, PERFIS ESPAÇADOS A 1,5 M PARA 2 OU MAIS SUBSOLOS. AF_11/2024</v>
          </cell>
          <cell r="C4056" t="str">
            <v>M2</v>
          </cell>
          <cell r="D4056">
            <v>561.54999999999995</v>
          </cell>
          <cell r="E4056" t="str">
            <v>Estruturas de Contenção - Perfis Pranchados, Cortinas e Muros de Arrimo</v>
          </cell>
          <cell r="F4056" t="str">
            <v>SINAPI Jun/26</v>
          </cell>
        </row>
        <row r="4057">
          <cell r="A4057">
            <v>105807</v>
          </cell>
          <cell r="B4057" t="str">
            <v>CONTENÇÃO EM PERFIL PRANCHADO COM PRANCHÃO DE MADEIRA, PERFIS ESPAÇADOS A 2 M PARA 1 SUBSOLO. AF_11/2024</v>
          </cell>
          <cell r="C4057" t="str">
            <v>M2</v>
          </cell>
          <cell r="D4057">
            <v>709.17</v>
          </cell>
          <cell r="E4057" t="str">
            <v>Estruturas de Contenção - Perfis Pranchados, Cortinas e Muros de Arrimo</v>
          </cell>
          <cell r="F4057" t="str">
            <v>SINAPI Jun/26</v>
          </cell>
        </row>
        <row r="4058">
          <cell r="A4058">
            <v>105808</v>
          </cell>
          <cell r="B4058" t="str">
            <v>CONTENÇÃO EM PERFIL PRANCHADO COM PRANCHÃO DE MADEIRA, PERFIS ESPAÇADOS A 2 M PARA 2 OU MAIS SUBSOLOS. AF_11/2024</v>
          </cell>
          <cell r="C4058" t="str">
            <v>M2</v>
          </cell>
          <cell r="D4058">
            <v>463.11</v>
          </cell>
          <cell r="E4058" t="str">
            <v>Estruturas de Contenção - Perfis Pranchados, Cortinas e Muros de Arrimo</v>
          </cell>
          <cell r="F4058" t="str">
            <v>SINAPI Jun/26</v>
          </cell>
        </row>
        <row r="4059">
          <cell r="A4059">
            <v>100341</v>
          </cell>
          <cell r="B4059" t="str">
            <v>FABRICAÇÃO, MONTAGEM E DESMONTAGEM DE FÔRMA PARA CORTINA DE CONTENÇÃO, EM CHAPA DE MADEIRA COMPENSADA PLASTIFICADA, E = 18 MM, 10 UTILIZAÇÕES. AF_11/2024</v>
          </cell>
          <cell r="C4059" t="str">
            <v>M2</v>
          </cell>
          <cell r="D4059">
            <v>45.9</v>
          </cell>
          <cell r="E4059" t="str">
            <v>Estruturas de Contenção - Perfis Pranchados, Cortinas e Muros de Arrimo</v>
          </cell>
          <cell r="F4059" t="str">
            <v>SINAPI Jun/26</v>
          </cell>
        </row>
        <row r="4060">
          <cell r="A4060">
            <v>100351</v>
          </cell>
          <cell r="B4060" t="str">
            <v>MURO DE ARRIMO COM BLOCOS DE CONCRETO ESTRUTURAL E PILARES INTERMEDIÁRIOS, COM ALTURA MAIOR QUE 1,6 M E MENOR OU IGUAL A 2,8 M (EXCETO FUNDAÇÃO). AF_11/2024</v>
          </cell>
          <cell r="C4060" t="str">
            <v>M2</v>
          </cell>
          <cell r="D4060">
            <v>0</v>
          </cell>
          <cell r="E4060" t="str">
            <v>Estruturas de Contenção - Perfis Pranchados, Cortinas e Muros de Arrimo</v>
          </cell>
          <cell r="F4060" t="str">
            <v>SINAPI Jun/26</v>
          </cell>
        </row>
        <row r="4061">
          <cell r="A4061">
            <v>100353</v>
          </cell>
          <cell r="B4061" t="str">
            <v>MURO DE ARRIMO COM BLOCOS DE CONCRETO ESTRUTURAL E PILARES INTERMEDIÁRIOS, COM ALTURA MAIOR QUE 2,8 M E MENOR OU IGUAL A 4,0 M (EXCETO FUNDAÇÃO). AF_11/2024</v>
          </cell>
          <cell r="C4061" t="str">
            <v>M2</v>
          </cell>
          <cell r="D4061">
            <v>0</v>
          </cell>
          <cell r="E4061" t="str">
            <v>Estruturas de Contenção - Perfis Pranchados, Cortinas e Muros de Arrimo</v>
          </cell>
          <cell r="F4061" t="str">
            <v>SINAPI Jun/26</v>
          </cell>
        </row>
        <row r="4062">
          <cell r="A4062">
            <v>100350</v>
          </cell>
          <cell r="B4062" t="str">
            <v>MURO DE ARRIMO COM BLOCOS DE CONCRETO ESTRUTURAL, ATÉ 1,6 M DE ALTURA (EXCETO FUNDAÇÃO). AF_11/2024</v>
          </cell>
          <cell r="C4062" t="str">
            <v>M2</v>
          </cell>
          <cell r="D4062">
            <v>0</v>
          </cell>
          <cell r="E4062" t="str">
            <v>Estruturas de Contenção - Perfis Pranchados, Cortinas e Muros de Arrimo</v>
          </cell>
          <cell r="F4062" t="str">
            <v>SINAPI Jun/26</v>
          </cell>
        </row>
        <row r="4063">
          <cell r="A4063">
            <v>105043</v>
          </cell>
          <cell r="B4063" t="str">
            <v>PILAR DE MADEIRA ROLIÇA, EUCALIPTO OU EQUIVALENTE DA REGIÃO, FIXADO COM PORTA PILAR METÁLICO, DIÂMETRO DE 12 A 15 CM, APOIO ARTICULADO, COMPRIMENTO DE 3 M. AF_03/2024</v>
          </cell>
          <cell r="C4063" t="str">
            <v>M</v>
          </cell>
          <cell r="D4063">
            <v>0</v>
          </cell>
          <cell r="E4063" t="str">
            <v>Estruturas de Madeira</v>
          </cell>
          <cell r="F4063" t="str">
            <v>SINAPI Jun/26</v>
          </cell>
        </row>
        <row r="4064">
          <cell r="A4064">
            <v>105047</v>
          </cell>
          <cell r="B4064" t="str">
            <v>PILAR DE MADEIRA ROLIÇA, EUCALIPTO OU EQUIVALENTE DA REGIÃO, FIXADO COM PORTA PILAR METÁLICO, DIÂMETRO DE 12 A 15 CM, APOIO ARTICULADO, COMPRIMENTO DE 6 M. AF_03/2024</v>
          </cell>
          <cell r="C4064" t="str">
            <v>M</v>
          </cell>
          <cell r="D4064">
            <v>0</v>
          </cell>
          <cell r="E4064" t="str">
            <v>Estruturas de Madeira</v>
          </cell>
          <cell r="F4064" t="str">
            <v>SINAPI Jun/26</v>
          </cell>
        </row>
        <row r="4065">
          <cell r="A4065">
            <v>105044</v>
          </cell>
          <cell r="B4065" t="str">
            <v>PILAR DE MADEIRA ROLIÇA, EUCALIPTO OU EQUIVALENTE DA REGIÃO, FIXADO COM PORTA PILAR METÁLICO, DIÂMETRO DE 12 A 15 CM, APOIO ENGASTADO, COMPRIMENTO DE 3 M. AF_03/2024</v>
          </cell>
          <cell r="C4065" t="str">
            <v>M</v>
          </cell>
          <cell r="D4065">
            <v>0</v>
          </cell>
          <cell r="E4065" t="str">
            <v>Estruturas de Madeira</v>
          </cell>
          <cell r="F4065" t="str">
            <v>SINAPI Jun/26</v>
          </cell>
        </row>
        <row r="4066">
          <cell r="A4066">
            <v>105094</v>
          </cell>
          <cell r="B4066" t="str">
            <v>PILAR DE MADEIRA ROLIÇA, EUCALIPTO OU EQUIVALENTE DA REGIÃO, FIXADO COM PORTA PILAR METÁLICO, DIÂMETRO DE 12 A 15 CM, APOIO ENGASTADO, COMPRIMENTO DE 6 M. AF_03/2024</v>
          </cell>
          <cell r="C4066" t="str">
            <v>M</v>
          </cell>
          <cell r="D4066">
            <v>0</v>
          </cell>
          <cell r="E4066" t="str">
            <v>Estruturas de Madeira</v>
          </cell>
          <cell r="F4066" t="str">
            <v>SINAPI Jun/26</v>
          </cell>
        </row>
        <row r="4067">
          <cell r="A4067">
            <v>105096</v>
          </cell>
          <cell r="B4067" t="str">
            <v>PILAR DE MADEIRA ROLIÇA, EUCALIPTO OU EQUIVALENTE DA REGIÃO, FIXADO COM PORTA PILAR METÁLICO, DIÂMETRO DE 16 A 20 CM, APOIO ARTICULADO, COMPRIMENTO DE 3 M. AF_03/2024</v>
          </cell>
          <cell r="C4067" t="str">
            <v>M</v>
          </cell>
          <cell r="D4067">
            <v>0</v>
          </cell>
          <cell r="E4067" t="str">
            <v>Estruturas de Madeira</v>
          </cell>
          <cell r="F4067" t="str">
            <v>SINAPI Jun/26</v>
          </cell>
        </row>
        <row r="4068">
          <cell r="A4068">
            <v>105048</v>
          </cell>
          <cell r="B4068" t="str">
            <v>PILAR DE MADEIRA ROLIÇA, EUCALIPTO OU EQUIVALENTE DA REGIÃO, FIXADO COM PORTA PILAR METÁLICO, DIÂMETRO DE 16 A 20 CM, APOIO ARTICULADO, COMPRIMENTO DE 6 M. AF_03/2024</v>
          </cell>
          <cell r="C4068" t="str">
            <v>M</v>
          </cell>
          <cell r="D4068">
            <v>0</v>
          </cell>
          <cell r="E4068" t="str">
            <v>Estruturas de Madeira</v>
          </cell>
          <cell r="F4068" t="str">
            <v>SINAPI Jun/26</v>
          </cell>
        </row>
        <row r="4069">
          <cell r="A4069">
            <v>105097</v>
          </cell>
          <cell r="B4069" t="str">
            <v>PILAR DE MADEIRA ROLIÇA, EUCALIPTO OU EQUIVALENTE DA REGIÃO, FIXADO COM PORTA PILAR METÁLICO, DIÂMETRO DE 16 A 20 CM, APOIO ENGASTADO, COMPRIMENTO DE 3 M. AF_03/2024</v>
          </cell>
          <cell r="C4069" t="str">
            <v>M</v>
          </cell>
          <cell r="D4069">
            <v>0</v>
          </cell>
          <cell r="E4069" t="str">
            <v>Estruturas de Madeira</v>
          </cell>
          <cell r="F4069" t="str">
            <v>SINAPI Jun/26</v>
          </cell>
        </row>
        <row r="4070">
          <cell r="A4070">
            <v>105049</v>
          </cell>
          <cell r="B4070" t="str">
            <v>PILAR DE MADEIRA ROLIÇA, EUCALIPTO OU EQUIVALENTE DA REGIÃO, FIXADO COM PORTA PILAR METÁLICO, DIÂMETRO DE 16 A 20 CM, APOIO ENGASTADO, COMPRIMENTO DE 6 M. AF_03/2024</v>
          </cell>
          <cell r="C4070" t="str">
            <v>M</v>
          </cell>
          <cell r="D4070">
            <v>0</v>
          </cell>
          <cell r="E4070" t="str">
            <v>Estruturas de Madeira</v>
          </cell>
          <cell r="F4070" t="str">
            <v>SINAPI Jun/26</v>
          </cell>
        </row>
        <row r="4071">
          <cell r="A4071">
            <v>105051</v>
          </cell>
          <cell r="B4071" t="str">
            <v>PILAR DE MADEIRA ROLIÇA, EUCALIPTO OU EQUIVALENTE DA REGIÃO, FIXADO COM PORTA PILAR METÁLICO, DIÂMETRO DE 21 A 29 CM, APOIO ARTICULADO, COMPRIMENTO DE 3 M. AF_03/2024</v>
          </cell>
          <cell r="C4071" t="str">
            <v>M</v>
          </cell>
          <cell r="D4071">
            <v>0</v>
          </cell>
          <cell r="E4071" t="str">
            <v>Estruturas de Madeira</v>
          </cell>
          <cell r="F4071" t="str">
            <v>SINAPI Jun/26</v>
          </cell>
        </row>
        <row r="4072">
          <cell r="A4072">
            <v>105054</v>
          </cell>
          <cell r="B4072" t="str">
            <v>PILAR DE MADEIRA ROLIÇA, EUCALIPTO OU EQUIVALENTE DA REGIÃO, FIXADO COM PORTA PILAR METÁLICO, DIÂMETRO DE 21 A 29 CM, APOIO ARTICULADO, COMPRIMENTO DE 6 M. AF_03/2024</v>
          </cell>
          <cell r="C4072" t="str">
            <v>M</v>
          </cell>
          <cell r="D4072">
            <v>0</v>
          </cell>
          <cell r="E4072" t="str">
            <v>Estruturas de Madeira</v>
          </cell>
          <cell r="F4072" t="str">
            <v>SINAPI Jun/26</v>
          </cell>
        </row>
        <row r="4073">
          <cell r="A4073">
            <v>105052</v>
          </cell>
          <cell r="B4073" t="str">
            <v>PILAR DE MADEIRA ROLIÇA, EUCALIPTO OU EQUIVALENTE DA REGIÃO, FIXADO COM PORTA PILAR METÁLICO, DIÂMETRO DE 21 A 29 CM, APOIO ENGASTADO, COMPRIMENTO DE 3 M. AF_03/2024</v>
          </cell>
          <cell r="C4073" t="str">
            <v>M</v>
          </cell>
          <cell r="D4073">
            <v>0</v>
          </cell>
          <cell r="E4073" t="str">
            <v>Estruturas de Madeira</v>
          </cell>
          <cell r="F4073" t="str">
            <v>SINAPI Jun/26</v>
          </cell>
        </row>
        <row r="4074">
          <cell r="A4074">
            <v>105055</v>
          </cell>
          <cell r="B4074" t="str">
            <v>PILAR DE MADEIRA ROLIÇA, EUCALIPTO OU EQUIVALENTE DA REGIÃO, FIXADO COM PORTA PILAR METÁLICO, DIÂMETRO DE 21 A 29 CM, APOIO ENGASTADO, COMPRIMENTO DE 6 M. AF_03/2024</v>
          </cell>
          <cell r="C4074" t="str">
            <v>M</v>
          </cell>
          <cell r="D4074">
            <v>0</v>
          </cell>
          <cell r="E4074" t="str">
            <v>Estruturas de Madeira</v>
          </cell>
          <cell r="F4074" t="str">
            <v>SINAPI Jun/26</v>
          </cell>
        </row>
        <row r="4075">
          <cell r="A4075">
            <v>105065</v>
          </cell>
          <cell r="B4075" t="str">
            <v>PILAR DE MADEIRA ROLIÇA, EUCALIPTO OU EQUIVALENTE DA REGIÃO, FIXADO COM PORTA PILAR METÁLICO, DIÂMETRO DE 30 A 34 CM, APOIO ARTICULADO, COMPRIMENTO DE 3 M. AF_03/2024</v>
          </cell>
          <cell r="C4075" t="str">
            <v>M</v>
          </cell>
          <cell r="D4075">
            <v>0</v>
          </cell>
          <cell r="E4075" t="str">
            <v>Estruturas de Madeira</v>
          </cell>
          <cell r="F4075" t="str">
            <v>SINAPI Jun/26</v>
          </cell>
        </row>
        <row r="4076">
          <cell r="A4076">
            <v>105059</v>
          </cell>
          <cell r="B4076" t="str">
            <v>PILAR DE MADEIRA ROLIÇA, EUCALIPTO OU EQUIVALENTE DA REGIÃO, FIXADO COM PORTA PILAR METÁLICO, DIÂMETRO DE 30 A 34 CM, APOIO ARTICULADO, COMPRIMENTO DE 6 M. AF_03/2024</v>
          </cell>
          <cell r="C4076" t="str">
            <v>M</v>
          </cell>
          <cell r="D4076">
            <v>0</v>
          </cell>
          <cell r="E4076" t="str">
            <v>Estruturas de Madeira</v>
          </cell>
          <cell r="F4076" t="str">
            <v>SINAPI Jun/26</v>
          </cell>
        </row>
        <row r="4077">
          <cell r="A4077">
            <v>105057</v>
          </cell>
          <cell r="B4077" t="str">
            <v>PILAR DE MADEIRA ROLIÇA, EUCALIPTO OU EQUIVALENTE DA REGIÃO, FIXADO COM PORTA PILAR METÁLICO, DIÂMETRO DE 30 A 34 CM, APOIO ENGASTADO, COMPRIMENTO DE 3 M. AF_03/2024</v>
          </cell>
          <cell r="C4077" t="str">
            <v>M</v>
          </cell>
          <cell r="D4077">
            <v>0</v>
          </cell>
          <cell r="E4077" t="str">
            <v>Estruturas de Madeira</v>
          </cell>
          <cell r="F4077" t="str">
            <v>SINAPI Jun/26</v>
          </cell>
        </row>
        <row r="4078">
          <cell r="A4078">
            <v>105060</v>
          </cell>
          <cell r="B4078" t="str">
            <v>PILAR DE MADEIRA ROLIÇA, EUCALIPTO OU EQUIVALENTE DA REGIÃO, FIXADO COM PORTA PILAR METÁLICO, DIÂMETRO DE 30 A 34 CM, APOIO ENGASTADO, COMPRIMENTO DE 6 M. AF_03/2024</v>
          </cell>
          <cell r="C4078" t="str">
            <v>M</v>
          </cell>
          <cell r="D4078">
            <v>0</v>
          </cell>
          <cell r="E4078" t="str">
            <v>Estruturas de Madeira</v>
          </cell>
          <cell r="F4078" t="str">
            <v>SINAPI Jun/26</v>
          </cell>
        </row>
        <row r="4079">
          <cell r="A4079">
            <v>105042</v>
          </cell>
          <cell r="B4079" t="str">
            <v>PILAR DE MADEIRA ROLIÇA, EUCALIPTO OU EQUIVALENTE DA REGIÃO, FIXADO COM VERGALHÃO, DIÂMETRO DE 12 A 15 CM, APOIO ARTICULADO, COMPRIMENTO DE 3 M. AF_03/2024</v>
          </cell>
          <cell r="C4079" t="str">
            <v>M</v>
          </cell>
          <cell r="D4079">
            <v>77.06</v>
          </cell>
          <cell r="E4079" t="str">
            <v>Estruturas de Madeira</v>
          </cell>
          <cell r="F4079" t="str">
            <v>SINAPI Jun/26</v>
          </cell>
        </row>
        <row r="4080">
          <cell r="A4080">
            <v>105046</v>
          </cell>
          <cell r="B4080" t="str">
            <v>PILAR DE MADEIRA ROLIÇA, EUCALIPTO OU EQUIVALENTE DA REGIÃO, FIXADO COM VERGALHÃO, DIÂMETRO DE 12 A 15 CM, APOIO ARTICULADO, COMPRIMENTO DE 6 M. AF_03/2024</v>
          </cell>
          <cell r="C4080" t="str">
            <v>M</v>
          </cell>
          <cell r="D4080">
            <v>63.79</v>
          </cell>
          <cell r="E4080" t="str">
            <v>Estruturas de Madeira</v>
          </cell>
          <cell r="F4080" t="str">
            <v>SINAPI Jun/26</v>
          </cell>
        </row>
        <row r="4081">
          <cell r="A4081">
            <v>105095</v>
          </cell>
          <cell r="B4081" t="str">
            <v>PILAR DE MADEIRA ROLIÇA, EUCALIPTO OU EQUIVALENTE DA REGIÃO, FIXADO COM VERGALHÃO, DIÂMETRO DE 16 A 20 CM, APOIO ARTICULADO, COMPRIMENTO DE 3 M. AF_03/2024</v>
          </cell>
          <cell r="C4081" t="str">
            <v>M</v>
          </cell>
          <cell r="D4081">
            <v>112.77</v>
          </cell>
          <cell r="E4081" t="str">
            <v>Estruturas de Madeira</v>
          </cell>
          <cell r="F4081" t="str">
            <v>SINAPI Jun/26</v>
          </cell>
        </row>
        <row r="4082">
          <cell r="A4082">
            <v>105098</v>
          </cell>
          <cell r="B4082" t="str">
            <v>PILAR DE MADEIRA ROLIÇA, EUCALIPTO OU EQUIVALENTE DA REGIÃO, FIXADO COM VERGALHÃO, DIÂMETRO DE 16 A 20 CM, APOIO ARTICULADO, COMPRIMENTO DE 6 M. AF_03/2024</v>
          </cell>
          <cell r="C4082" t="str">
            <v>M</v>
          </cell>
          <cell r="D4082">
            <v>99.51</v>
          </cell>
          <cell r="E4082" t="str">
            <v>Estruturas de Madeira</v>
          </cell>
          <cell r="F4082" t="str">
            <v>SINAPI Jun/26</v>
          </cell>
        </row>
        <row r="4083">
          <cell r="A4083">
            <v>105050</v>
          </cell>
          <cell r="B4083" t="str">
            <v>PILAR DE MADEIRA ROLIÇA, EUCALIPTO OU EQUIVALENTE DA REGIÃO, FIXADO COM VERGALHÃO, DIÂMETRO DE 21 A 29 CM, APOIO ARTICULADO, COMPRIMENTO DE 3 M. AF_03/2024</v>
          </cell>
          <cell r="C4083" t="str">
            <v>M</v>
          </cell>
          <cell r="D4083">
            <v>229.52</v>
          </cell>
          <cell r="E4083" t="str">
            <v>Estruturas de Madeira</v>
          </cell>
          <cell r="F4083" t="str">
            <v>SINAPI Jun/26</v>
          </cell>
        </row>
        <row r="4084">
          <cell r="A4084">
            <v>105053</v>
          </cell>
          <cell r="B4084" t="str">
            <v>PILAR DE MADEIRA ROLIÇA, EUCALIPTO OU EQUIVALENTE DA REGIÃO, FIXADO COM VERGALHÃO, DIÂMETRO DE 21 A 29 CM, APOIO ARTICULADO, COMPRIMENTO DE 6 M. AF_03/2024</v>
          </cell>
          <cell r="C4084" t="str">
            <v>M</v>
          </cell>
          <cell r="D4084">
            <v>216.43</v>
          </cell>
          <cell r="E4084" t="str">
            <v>Estruturas de Madeira</v>
          </cell>
          <cell r="F4084" t="str">
            <v>SINAPI Jun/26</v>
          </cell>
        </row>
        <row r="4085">
          <cell r="A4085">
            <v>105056</v>
          </cell>
          <cell r="B4085" t="str">
            <v>PILAR DE MADEIRA ROLIÇA, EUCALIPTO OU EQUIVALENTE DA REGIÃO, FIXADO COM VERGALHÃO, DIÂMETRO DE 30 A 34 CM, APOIO ARTICULADO, COMPRIMENTO DE 3 M. AF_03/2024</v>
          </cell>
          <cell r="C4085" t="str">
            <v>M</v>
          </cell>
          <cell r="D4085">
            <v>315.48</v>
          </cell>
          <cell r="E4085" t="str">
            <v>Estruturas de Madeira</v>
          </cell>
          <cell r="F4085" t="str">
            <v>SINAPI Jun/26</v>
          </cell>
        </row>
        <row r="4086">
          <cell r="A4086">
            <v>105058</v>
          </cell>
          <cell r="B4086" t="str">
            <v>PILAR DE MADEIRA ROLIÇA, EUCALIPTO OU EQUIVALENTE DA REGIÃO, FIXADO COM VERGALHÃO, DIÂMETRO DE 30 A 34 CM, APOIO ARTICULADO, COMPRIMENTO DE 6 M. AF_03/2024</v>
          </cell>
          <cell r="C4086" t="str">
            <v>M</v>
          </cell>
          <cell r="D4086">
            <v>303.35000000000002</v>
          </cell>
          <cell r="E4086" t="str">
            <v>Estruturas de Madeira</v>
          </cell>
          <cell r="F4086" t="str">
            <v>SINAPI Jun/26</v>
          </cell>
        </row>
        <row r="4087">
          <cell r="A4087">
            <v>105062</v>
          </cell>
          <cell r="B4087" t="str">
            <v>PILAR DE MADEIRA SERRADA, MAÇARANDUBA OU EQUIVALENTE DA REGIÃO, NÃO APARELHADO, FIXADO COM PORTA PILAR METÁLICO, SEÇÃO QUADRADA 10 X 10 CM, APOIO ARTICULADO, COMPRIMENTO DE 3 M. AF_03/2024</v>
          </cell>
          <cell r="C4087" t="str">
            <v>M</v>
          </cell>
          <cell r="D4087">
            <v>0</v>
          </cell>
          <cell r="E4087" t="str">
            <v>Estruturas de Madeira</v>
          </cell>
          <cell r="F4087" t="str">
            <v>SINAPI Jun/26</v>
          </cell>
        </row>
        <row r="4088">
          <cell r="A4088">
            <v>105066</v>
          </cell>
          <cell r="B4088" t="str">
            <v>PILAR DE MADEIRA SERRADA, MAÇARANDUBA OU EQUIVALENTE DA REGIÃO, NÃO APARELHADO, FIXADO COM PORTA PILAR METÁLICO, SEÇÃO QUADRADA 10 X 10 CM, APOIO ARTICULADO, COMPRIMENTO DE 6 M. AF_03/2024</v>
          </cell>
          <cell r="C4088" t="str">
            <v>M</v>
          </cell>
          <cell r="D4088">
            <v>0</v>
          </cell>
          <cell r="E4088" t="str">
            <v>Estruturas de Madeira</v>
          </cell>
          <cell r="F4088" t="str">
            <v>SINAPI Jun/26</v>
          </cell>
        </row>
        <row r="4089">
          <cell r="A4089">
            <v>105063</v>
          </cell>
          <cell r="B4089" t="str">
            <v>PILAR DE MADEIRA SERRADA, MAÇARANDUBA OU EQUIVALENTE DA REGIÃO, NÃO APARELHADO, FIXADO COM PORTA PILAR METÁLICO, SEÇÃO QUADRADA 10 X 10 CM, APOIO ENGASTADO, COMPRIMENTO DE 3 M. AF_03/2024</v>
          </cell>
          <cell r="C4089" t="str">
            <v>M</v>
          </cell>
          <cell r="D4089">
            <v>0</v>
          </cell>
          <cell r="E4089" t="str">
            <v>Estruturas de Madeira</v>
          </cell>
          <cell r="F4089" t="str">
            <v>SINAPI Jun/26</v>
          </cell>
        </row>
        <row r="4090">
          <cell r="A4090">
            <v>105067</v>
          </cell>
          <cell r="B4090" t="str">
            <v>PILAR DE MADEIRA SERRADA, MAÇARANDUBA OU EQUIVALENTE DA REGIÃO, NÃO APARELHADO, FIXADO COM PORTA PILAR METÁLICO, SEÇÃO QUADRADA 10 X 10 CM, APOIO ENGASTADO, COMPRIMENTO DE 6 M. AF_03/2024</v>
          </cell>
          <cell r="C4090" t="str">
            <v>M</v>
          </cell>
          <cell r="D4090">
            <v>0</v>
          </cell>
          <cell r="E4090" t="str">
            <v>Estruturas de Madeira</v>
          </cell>
          <cell r="F4090" t="str">
            <v>SINAPI Jun/26</v>
          </cell>
        </row>
        <row r="4091">
          <cell r="A4091">
            <v>105069</v>
          </cell>
          <cell r="B4091" t="str">
            <v>PILAR DE MADEIRA SERRADA, MAÇARANDUBA OU EQUIVALENTE DA REGIÃO, NÃO APARELHADO, FIXADO COM PORTA PILAR METÁLICO, SEÇÃO QUADRADA 15 X 15 CM, APOIO ARTICULADO, COMPRIMENTO DE 3 M. AF_03/2024</v>
          </cell>
          <cell r="C4091" t="str">
            <v>M</v>
          </cell>
          <cell r="D4091">
            <v>0</v>
          </cell>
          <cell r="E4091" t="str">
            <v>Estruturas de Madeira</v>
          </cell>
          <cell r="F4091" t="str">
            <v>SINAPI Jun/26</v>
          </cell>
        </row>
        <row r="4092">
          <cell r="A4092">
            <v>105072</v>
          </cell>
          <cell r="B4092" t="str">
            <v>PILAR DE MADEIRA SERRADA, MAÇARANDUBA OU EQUIVALENTE DA REGIÃO, NÃO APARELHADO, FIXADO COM PORTA PILAR METÁLICO, SEÇÃO QUADRADA 15 X 15 CM, APOIO ARTICULADO, COMPRIMENTO DE 6 M. AF_03/2024</v>
          </cell>
          <cell r="C4092" t="str">
            <v>M</v>
          </cell>
          <cell r="D4092">
            <v>0</v>
          </cell>
          <cell r="E4092" t="str">
            <v>Estruturas de Madeira</v>
          </cell>
          <cell r="F4092" t="str">
            <v>SINAPI Jun/26</v>
          </cell>
        </row>
        <row r="4093">
          <cell r="A4093">
            <v>105070</v>
          </cell>
          <cell r="B4093" t="str">
            <v>PILAR DE MADEIRA SERRADA, MAÇARANDUBA OU EQUIVALENTE DA REGIÃO, NÃO APARELHADO, FIXADO COM PORTA PILAR METÁLICO, SEÇÃO QUADRADA 15 X 15 CM, APOIO ENGASTADO, COMPRIMENTO DE 3 M. AF_03/2024</v>
          </cell>
          <cell r="C4093" t="str">
            <v>M</v>
          </cell>
          <cell r="D4093">
            <v>0</v>
          </cell>
          <cell r="E4093" t="str">
            <v>Estruturas de Madeira</v>
          </cell>
          <cell r="F4093" t="str">
            <v>SINAPI Jun/26</v>
          </cell>
        </row>
        <row r="4094">
          <cell r="A4094">
            <v>105073</v>
          </cell>
          <cell r="B4094" t="str">
            <v>PILAR DE MADEIRA SERRADA, MAÇARANDUBA OU EQUIVALENTE DA REGIÃO, NÃO APARELHADO, FIXADO COM PORTA PILAR METÁLICO, SEÇÃO QUADRADA 15 X 15 CM, APOIO ENGASTADO, COMPRIMENTO DE 6 M. AF_03/2024</v>
          </cell>
          <cell r="C4094" t="str">
            <v>M</v>
          </cell>
          <cell r="D4094">
            <v>0</v>
          </cell>
          <cell r="E4094" t="str">
            <v>Estruturas de Madeira</v>
          </cell>
          <cell r="F4094" t="str">
            <v>SINAPI Jun/26</v>
          </cell>
        </row>
        <row r="4095">
          <cell r="A4095">
            <v>105075</v>
          </cell>
          <cell r="B4095" t="str">
            <v>PILAR DE MADEIRA SERRADA, MAÇARANDUBA OU EQUIVALENTE DA REGIÃO, NÃO APARELHADO, FIXADO COM PORTA PILAR METÁLICO, SEÇÃO QUADRADA 20 X 20 CM, APOIO ARTICULADO, COMPRIMENTO DE 3 M. AF_03/2024</v>
          </cell>
          <cell r="C4095" t="str">
            <v>M</v>
          </cell>
          <cell r="D4095">
            <v>0</v>
          </cell>
          <cell r="E4095" t="str">
            <v>Estruturas de Madeira</v>
          </cell>
          <cell r="F4095" t="str">
            <v>SINAPI Jun/26</v>
          </cell>
        </row>
        <row r="4096">
          <cell r="A4096">
            <v>105078</v>
          </cell>
          <cell r="B4096" t="str">
            <v>PILAR DE MADEIRA SERRADA, MAÇARANDUBA OU EQUIVALENTE DA REGIÃO, NÃO APARELHADO, FIXADO COM PORTA PILAR METÁLICO, SEÇÃO QUADRADA 20 X 20 CM, APOIO ARTICULADO, COMPRIMENTO DE 6 M. AF_03/2024</v>
          </cell>
          <cell r="C4096" t="str">
            <v>M</v>
          </cell>
          <cell r="D4096">
            <v>0</v>
          </cell>
          <cell r="E4096" t="str">
            <v>Estruturas de Madeira</v>
          </cell>
          <cell r="F4096" t="str">
            <v>SINAPI Jun/26</v>
          </cell>
        </row>
        <row r="4097">
          <cell r="A4097">
            <v>105076</v>
          </cell>
          <cell r="B4097" t="str">
            <v>PILAR DE MADEIRA SERRADA, MAÇARANDUBA OU EQUIVALENTE DA REGIÃO, NÃO APARELHADO, FIXADO COM PORTA PILAR METÁLICO, SEÇÃO QUADRADA 20 X 20 CM, APOIO ENGASTADO, COMPRIMENTO DE 3 M. AF_03/2024</v>
          </cell>
          <cell r="C4097" t="str">
            <v>M</v>
          </cell>
          <cell r="D4097">
            <v>0</v>
          </cell>
          <cell r="E4097" t="str">
            <v>Estruturas de Madeira</v>
          </cell>
          <cell r="F4097" t="str">
            <v>SINAPI Jun/26</v>
          </cell>
        </row>
        <row r="4098">
          <cell r="A4098">
            <v>105079</v>
          </cell>
          <cell r="B4098" t="str">
            <v>PILAR DE MADEIRA SERRADA, MAÇARANDUBA OU EQUIVALENTE DA REGIÃO, NÃO APARELHADO, FIXADO COM PORTA PILAR METÁLICO, SEÇÃO QUADRADA 20 X 20 CM, APOIO ENGASTADO, COMPRIMENTO DE 6 M. AF_03/2024</v>
          </cell>
          <cell r="C4098" t="str">
            <v>M</v>
          </cell>
          <cell r="D4098">
            <v>0</v>
          </cell>
          <cell r="E4098" t="str">
            <v>Estruturas de Madeira</v>
          </cell>
          <cell r="F4098" t="str">
            <v>SINAPI Jun/26</v>
          </cell>
        </row>
        <row r="4099">
          <cell r="A4099">
            <v>105061</v>
          </cell>
          <cell r="B4099" t="str">
            <v>PILAR DE MADEIRA SERRADA, MAÇARANDUBA OU EQUIVALENTE DA REGIÃO, NÃO APARELHADO, FIXADO COM VERGALHÃO, SEÇÃO QUADRADA 10 X 10 CM, APOIO ARTICULADO, COMPRIMENTO DE 3 M. AF_03/2024</v>
          </cell>
          <cell r="C4099" t="str">
            <v>M</v>
          </cell>
          <cell r="D4099">
            <v>119.32</v>
          </cell>
          <cell r="E4099" t="str">
            <v>Estruturas de Madeira</v>
          </cell>
          <cell r="F4099" t="str">
            <v>SINAPI Jun/26</v>
          </cell>
        </row>
        <row r="4100">
          <cell r="A4100">
            <v>105064</v>
          </cell>
          <cell r="B4100" t="str">
            <v>PILAR DE MADEIRA SERRADA, MAÇARANDUBA OU EQUIVALENTE DA REGIÃO, NÃO APARELHADO, FIXADO COM VERGALHÃO, SEÇÃO QUADRADA 10 X 10 CM, APOIO ARTICULADO, COMPRIMENTO DE 6 M. AF_03/2024</v>
          </cell>
          <cell r="C4100" t="str">
            <v>M</v>
          </cell>
          <cell r="D4100">
            <v>102.12</v>
          </cell>
          <cell r="E4100" t="str">
            <v>Estruturas de Madeira</v>
          </cell>
          <cell r="F4100" t="str">
            <v>SINAPI Jun/26</v>
          </cell>
        </row>
        <row r="4101">
          <cell r="A4101">
            <v>105068</v>
          </cell>
          <cell r="B4101" t="str">
            <v>PILAR DE MADEIRA SERRADA, MAÇARANDUBA OU EQUIVALENTE DA REGIÃO, NÃO APARELHADO, FIXADO COM VERGALHÃO, SEÇÃO QUADRADA 15 X 15 CM, APOIO ARTICULADO, COMPRIMENTO DE 3 M. AF_03/2024</v>
          </cell>
          <cell r="C4101" t="str">
            <v>M</v>
          </cell>
          <cell r="D4101">
            <v>197.34</v>
          </cell>
          <cell r="E4101" t="str">
            <v>Estruturas de Madeira</v>
          </cell>
          <cell r="F4101" t="str">
            <v>SINAPI Jun/26</v>
          </cell>
        </row>
        <row r="4102">
          <cell r="A4102">
            <v>105071</v>
          </cell>
          <cell r="B4102" t="str">
            <v>PILAR DE MADEIRA SERRADA, MAÇARANDUBA OU EQUIVALENTE DA REGIÃO, NÃO APARELHADO, FIXADO COM VERGALHÃO, SEÇÃO QUADRADA 15 X 15 CM, APOIO ARTICULADO, COMPRIMENTO DE 6 M. AF_03/2024</v>
          </cell>
          <cell r="C4102" t="str">
            <v>M</v>
          </cell>
          <cell r="D4102">
            <v>180.17</v>
          </cell>
          <cell r="E4102" t="str">
            <v>Estruturas de Madeira</v>
          </cell>
          <cell r="F4102" t="str">
            <v>SINAPI Jun/26</v>
          </cell>
        </row>
        <row r="4103">
          <cell r="A4103">
            <v>105074</v>
          </cell>
          <cell r="B4103" t="str">
            <v>PILAR DE MADEIRA SERRADA, MAÇARANDUBA OU EQUIVALENTE DA REGIÃO, NÃO APARELHADO, FIXADO COM VERGALHÃO, SEÇÃO QUADRADA 20 X 20 CM, APOIO ARTICULADO, COMPRIMENTO DE 3 M. AF_03/2024</v>
          </cell>
          <cell r="C4103" t="str">
            <v>M</v>
          </cell>
          <cell r="D4103">
            <v>306.55</v>
          </cell>
          <cell r="E4103" t="str">
            <v>Estruturas de Madeira</v>
          </cell>
          <cell r="F4103" t="str">
            <v>SINAPI Jun/26</v>
          </cell>
        </row>
        <row r="4104">
          <cell r="A4104">
            <v>105077</v>
          </cell>
          <cell r="B4104" t="str">
            <v>PILAR DE MADEIRA SERRADA, MAÇARANDUBA OU EQUIVALENTE DA REGIÃO, NÃO APARELHADO, FIXADO COM VERGALHÃO, SEÇÃO QUADRADA 20 X 20 CM, APOIO ARTICULADO, COMPRIMENTO DE 6 M. AF_03/2024</v>
          </cell>
          <cell r="C4104" t="str">
            <v>M</v>
          </cell>
          <cell r="D4104">
            <v>289.47000000000003</v>
          </cell>
          <cell r="E4104" t="str">
            <v>Estruturas de Madeira</v>
          </cell>
          <cell r="F4104" t="str">
            <v>SINAPI Jun/26</v>
          </cell>
        </row>
        <row r="4105">
          <cell r="A4105">
            <v>105090</v>
          </cell>
          <cell r="B4105" t="str">
            <v>PISO DE MADEIRA, SOBRE VIGOTAS DE MADEIRA SEÇÃO 7,5 X 15 CM. AF_03/2024</v>
          </cell>
          <cell r="C4105" t="str">
            <v>M2</v>
          </cell>
          <cell r="D4105">
            <v>599.58000000000004</v>
          </cell>
          <cell r="E4105" t="str">
            <v>Estruturas de Madeira</v>
          </cell>
          <cell r="F4105" t="str">
            <v>SINAPI Jun/26</v>
          </cell>
        </row>
        <row r="4106">
          <cell r="A4106">
            <v>105099</v>
          </cell>
          <cell r="B4106" t="str">
            <v>VIGA DE MADEIRA ROLIÇA, EUCALIPTO OU EQUIVALENTE DA REGIÃO, DIÂMETRO DE 12 A 15 CM. AF_03/2024</v>
          </cell>
          <cell r="C4106" t="str">
            <v>M</v>
          </cell>
          <cell r="D4106">
            <v>92.99</v>
          </cell>
          <cell r="E4106" t="str">
            <v>Estruturas de Madeira</v>
          </cell>
          <cell r="F4106" t="str">
            <v>SINAPI Jun/26</v>
          </cell>
        </row>
        <row r="4107">
          <cell r="A4107">
            <v>105100</v>
          </cell>
          <cell r="B4107" t="str">
            <v>VIGA DE MADEIRA ROLIÇA, EUCALIPTO OU EQUIVALENTE DA REGIÃO, DIÂMETRO DE 16 A 20 CM. AF_03/2024</v>
          </cell>
          <cell r="C4107" t="str">
            <v>M</v>
          </cell>
          <cell r="D4107">
            <v>132.46</v>
          </cell>
          <cell r="E4107" t="str">
            <v>Estruturas de Madeira</v>
          </cell>
          <cell r="F4107" t="str">
            <v>SINAPI Jun/26</v>
          </cell>
        </row>
        <row r="4108">
          <cell r="A4108">
            <v>105101</v>
          </cell>
          <cell r="B4108" t="str">
            <v>VIGA DE MADEIRA ROLIÇA, EUCALIPTO OU EQUIVALENTE DA REGIÃO, DIÂMETRO DE 21 A 29 CM. AF_03/2024</v>
          </cell>
          <cell r="C4108" t="str">
            <v>M</v>
          </cell>
          <cell r="D4108">
            <v>257.10000000000002</v>
          </cell>
          <cell r="E4108" t="str">
            <v>Estruturas de Madeira</v>
          </cell>
          <cell r="F4108" t="str">
            <v>SINAPI Jun/26</v>
          </cell>
        </row>
        <row r="4109">
          <cell r="A4109">
            <v>105102</v>
          </cell>
          <cell r="B4109" t="str">
            <v>VIGA DE MADEIRA ROLIÇA, EUCALIPTO OU EQUIVALENTE DA REGIÃO, DIÂMETRO DE 30 A 34 CM. AF_03/2024</v>
          </cell>
          <cell r="C4109" t="str">
            <v>M</v>
          </cell>
          <cell r="D4109">
            <v>353.3</v>
          </cell>
          <cell r="E4109" t="str">
            <v>Estruturas de Madeira</v>
          </cell>
          <cell r="F4109" t="str">
            <v>SINAPI Jun/26</v>
          </cell>
        </row>
        <row r="4110">
          <cell r="A4110">
            <v>105080</v>
          </cell>
          <cell r="B4110" t="str">
            <v>VIGA DE MADEIRA SERRADA, MAÇARANDUBA OU EQUIVALENTE DA REGIÃO, APARELHADA, SEÇÃO RETANGULAR 6 X 12 CM. AF_03/2024</v>
          </cell>
          <cell r="C4110" t="str">
            <v>M</v>
          </cell>
          <cell r="D4110">
            <v>75.180000000000007</v>
          </cell>
          <cell r="E4110" t="str">
            <v>Estruturas de Madeira</v>
          </cell>
          <cell r="F4110" t="str">
            <v>SINAPI Jun/26</v>
          </cell>
        </row>
        <row r="4111">
          <cell r="A4111">
            <v>105081</v>
          </cell>
          <cell r="B4111" t="str">
            <v>VIGA DE MADEIRA SERRADA, MAÇARANDUBA OU EQUIVALENTE DA REGIÃO, APARELHADA, SEÇÃO RETANGULAR 6 X 16 CM. AF_03/2024</v>
          </cell>
          <cell r="C4111" t="str">
            <v>M</v>
          </cell>
          <cell r="D4111">
            <v>87.61</v>
          </cell>
          <cell r="E4111" t="str">
            <v>Estruturas de Madeira</v>
          </cell>
          <cell r="F4111" t="str">
            <v>SINAPI Jun/26</v>
          </cell>
        </row>
        <row r="4112">
          <cell r="A4112">
            <v>105091</v>
          </cell>
          <cell r="B4112" t="str">
            <v>VIGA DE MADEIRA SERRADA, MAÇARANDUBA OU EQUIVALENTE DA REGIÃO, APARELHADA, SEÇÃO RETANGULAR 7,5 X 23 CM. AF_03/2024</v>
          </cell>
          <cell r="C4112" t="str">
            <v>M</v>
          </cell>
          <cell r="D4112">
            <v>155.51</v>
          </cell>
          <cell r="E4112" t="str">
            <v>Estruturas de Madeira</v>
          </cell>
          <cell r="F4112" t="str">
            <v>SINAPI Jun/26</v>
          </cell>
        </row>
        <row r="4113">
          <cell r="A4113">
            <v>105089</v>
          </cell>
          <cell r="B4113" t="str">
            <v>VIGA DE MADEIRA SERRADA, MAÇARANDUBA OU EQUIVALENTE DA REGIÃO, APARELHADA, SEÇÃO RETANGULAR 8 X 30 CM. AF_03/2024</v>
          </cell>
          <cell r="C4113" t="str">
            <v>M</v>
          </cell>
          <cell r="D4113">
            <v>197.25</v>
          </cell>
          <cell r="E4113" t="str">
            <v>Estruturas de Madeira</v>
          </cell>
          <cell r="F4113" t="str">
            <v>SINAPI Jun/26</v>
          </cell>
        </row>
        <row r="4114">
          <cell r="A4114">
            <v>105082</v>
          </cell>
          <cell r="B4114" t="str">
            <v>VIGA DE MADEIRA SERRADA, MAÇARANDUBA OU EQUIVALENTE DA REGIÃO, NÃO APARELHADA, SEÇÃO RETANGULAR 6 X 12 CM. AF_03/2024</v>
          </cell>
          <cell r="C4114" t="str">
            <v>M</v>
          </cell>
          <cell r="D4114">
            <v>78.510000000000005</v>
          </cell>
          <cell r="E4114" t="str">
            <v>Estruturas de Madeira</v>
          </cell>
          <cell r="F4114" t="str">
            <v>SINAPI Jun/26</v>
          </cell>
        </row>
        <row r="4115">
          <cell r="A4115">
            <v>105083</v>
          </cell>
          <cell r="B4115" t="str">
            <v>VIGA DE MADEIRA SERRADA, MAÇARANDUBA OU EQUIVALENTE DA REGIÃO, NÃO APARELHADA, SEÇÃO RETANGULAR 6 X 16 CM. AF_03/2024</v>
          </cell>
          <cell r="C4115" t="str">
            <v>M</v>
          </cell>
          <cell r="D4115">
            <v>89.13</v>
          </cell>
          <cell r="E4115" t="str">
            <v>Estruturas de Madeira</v>
          </cell>
          <cell r="F4115" t="str">
            <v>SINAPI Jun/26</v>
          </cell>
        </row>
        <row r="4116">
          <cell r="A4116">
            <v>105084</v>
          </cell>
          <cell r="B4116" t="str">
            <v>VIGA DE MADEIRA SERRADA, MAÇARANDUBA OU EQUIVALENTE DA REGIÃO, NÃO APARELHADA, SEÇÃO RETANGULAR 6 X 20 CM. AF_03/2024</v>
          </cell>
          <cell r="C4116" t="str">
            <v>M</v>
          </cell>
          <cell r="D4116">
            <v>111.58</v>
          </cell>
          <cell r="E4116" t="str">
            <v>Estruturas de Madeira</v>
          </cell>
          <cell r="F4116" t="str">
            <v>SINAPI Jun/26</v>
          </cell>
        </row>
        <row r="4117">
          <cell r="A4117">
            <v>105086</v>
          </cell>
          <cell r="B4117" t="str">
            <v>VIGA DE MADEIRA SERRADA, MAÇARANDUBA OU EQUIVALENTE DA REGIÃO, NÃO APARELHADA, SEÇÃO RETANGULAR 6 X 25 CM. AF_03/2024</v>
          </cell>
          <cell r="C4117" t="str">
            <v>M</v>
          </cell>
          <cell r="D4117">
            <v>103.57</v>
          </cell>
          <cell r="E4117" t="str">
            <v>Estruturas de Madeira</v>
          </cell>
          <cell r="F4117" t="str">
            <v>SINAPI Jun/26</v>
          </cell>
        </row>
        <row r="4118">
          <cell r="A4118">
            <v>105087</v>
          </cell>
          <cell r="B4118" t="str">
            <v>VIGA DE MADEIRA SERRADA, MAÇARANDUBA OU EQUIVALENTE DA REGIÃO, NÃO APARELHADA, SEÇÃO RETANGULAR 6 X 30 CM. AF_03/2024</v>
          </cell>
          <cell r="C4118" t="str">
            <v>M</v>
          </cell>
          <cell r="D4118">
            <v>116.83</v>
          </cell>
          <cell r="E4118" t="str">
            <v>Estruturas de Madeira</v>
          </cell>
          <cell r="F4118" t="str">
            <v>SINAPI Jun/26</v>
          </cell>
        </row>
        <row r="4119">
          <cell r="A4119">
            <v>105088</v>
          </cell>
          <cell r="B4119" t="str">
            <v>VIGA DE MADEIRA SERRADA, MAÇARANDUBA OU EQUIVALENTE DA REGIÃO, NÃO APARELHADA, SEÇÃO RETANGULAR 6 X 40 CM. AF_03/2024</v>
          </cell>
          <cell r="C4119" t="str">
            <v>M</v>
          </cell>
          <cell r="D4119">
            <v>213.97</v>
          </cell>
          <cell r="E4119" t="str">
            <v>Estruturas de Madeira</v>
          </cell>
          <cell r="F4119" t="str">
            <v>SINAPI Jun/26</v>
          </cell>
        </row>
        <row r="4120">
          <cell r="A4120">
            <v>105092</v>
          </cell>
          <cell r="B4120" t="str">
            <v>VIGA DE MADEIRA SERRADA, MAÇARANDUBA OU EQUIVALENTE DA REGIÃO, NÃO APARELHADA, SEÇÃO RETANGULAR 7,5 X 23 CM. AF_03/2024</v>
          </cell>
          <cell r="C4120" t="str">
            <v>M</v>
          </cell>
          <cell r="D4120">
            <v>169.44</v>
          </cell>
          <cell r="E4120" t="str">
            <v>Estruturas de Madeira</v>
          </cell>
          <cell r="F4120" t="str">
            <v>SINAPI Jun/26</v>
          </cell>
        </row>
        <row r="4121">
          <cell r="A4121">
            <v>105085</v>
          </cell>
          <cell r="B4121" t="str">
            <v>VIGA DE MADEIRA SERRADA, MAÇARANDUBA OU EQUIVALENTE DA REGIÃO, NÃO APARELHADA, SEÇÃO RETANGULAR 8 X 16 CM. AF_03/2024</v>
          </cell>
          <cell r="C4121" t="str">
            <v>M</v>
          </cell>
          <cell r="D4121">
            <v>116.81</v>
          </cell>
          <cell r="E4121" t="str">
            <v>Estruturas de Madeira</v>
          </cell>
          <cell r="F4121" t="str">
            <v>SINAPI Jun/26</v>
          </cell>
        </row>
        <row r="4122">
          <cell r="A4122">
            <v>105093</v>
          </cell>
          <cell r="B4122" t="str">
            <v>VIGA DE MADEIRA SERRADA, MAÇARANDUBA OU EQUIVALENTE DA REGIÃO, NÃO APARELHADA, SEÇÃO RETANGULAR 8 X 30 CM. AF_03/2024</v>
          </cell>
          <cell r="C4122" t="str">
            <v>M</v>
          </cell>
          <cell r="D4122">
            <v>172.19</v>
          </cell>
          <cell r="E4122" t="str">
            <v>Estruturas de Madeira</v>
          </cell>
          <cell r="F4122" t="str">
            <v>SINAPI Jun/26</v>
          </cell>
        </row>
        <row r="4123">
          <cell r="A4123">
            <v>105041</v>
          </cell>
          <cell r="B4123" t="str">
            <v>VIGA DE MADEIRA SERRADA, PINUS OU EQUIVALENTE DA REGIÃO, SEÇÃO RETANGULAR 7,5 X 10 CM. AF_03/2024</v>
          </cell>
          <cell r="C4123" t="str">
            <v>M</v>
          </cell>
          <cell r="D4123">
            <v>57.46</v>
          </cell>
          <cell r="E4123" t="str">
            <v>Estruturas de Madeira</v>
          </cell>
          <cell r="F4123" t="str">
            <v>SINAPI Jun/26</v>
          </cell>
        </row>
        <row r="4124">
          <cell r="A4124">
            <v>105045</v>
          </cell>
          <cell r="B4124" t="str">
            <v>VIGA DE MADEIRA SERRADA, PINUS OU EQUIVALENTE DA REGIÃO, SEÇÃO RETANGULAR 7,5 X 15 CM. AF_03/2024</v>
          </cell>
          <cell r="C4124" t="str">
            <v>M</v>
          </cell>
          <cell r="D4124">
            <v>65.52</v>
          </cell>
          <cell r="E4124" t="str">
            <v>Estruturas de Madeira</v>
          </cell>
          <cell r="F4124" t="str">
            <v>SINAPI Jun/26</v>
          </cell>
        </row>
        <row r="4125">
          <cell r="A4125">
            <v>93961</v>
          </cell>
          <cell r="B4125" t="str">
            <v>EXECUÇÃO DE GRAMPO PARA SOLO GRAMPEADO COM COMPRIMENTO MAIOR QUE 10 M, DIÂMETRO DE 10 CM, PERFURAÇÃO COM EQUIPAMENTO MANUAL E ARMADURA COM DIÂMETRO DE 20 MM. AF_07/2024</v>
          </cell>
          <cell r="C4125" t="str">
            <v>M</v>
          </cell>
          <cell r="D4125">
            <v>249.64</v>
          </cell>
          <cell r="E4125" t="str">
            <v>Execução de Grampo para Solo Grampeado</v>
          </cell>
          <cell r="F4125" t="str">
            <v>SINAPI Jun/26</v>
          </cell>
        </row>
        <row r="4126">
          <cell r="A4126">
            <v>93971</v>
          </cell>
          <cell r="B4126" t="str">
            <v>EXECUÇÃO DE GRAMPO PARA SOLO GRAMPEADO COM COMPRIMENTO MAIOR QUE 10 M, DIÂMETRO DE 7 CM, PERFURAÇÃO COM EQUIPAMENTO MANUAL E ARMADURA COM DIÂMETRO DE 20 MM. AF_07/2024</v>
          </cell>
          <cell r="C4126" t="str">
            <v>M</v>
          </cell>
          <cell r="D4126">
            <v>208.02</v>
          </cell>
          <cell r="E4126" t="str">
            <v>Execução de Grampo para Solo Grampeado</v>
          </cell>
          <cell r="F4126" t="str">
            <v>SINAPI Jun/26</v>
          </cell>
        </row>
        <row r="4127">
          <cell r="A4127">
            <v>93959</v>
          </cell>
          <cell r="B4127" t="str">
            <v>EXECUÇÃO DE GRAMPO PARA SOLO GRAMPEADO COM COMPRIMENTO MAIOR QUE 6 M E MENOR OU IGUAL A 10 M, DIÂMETRO DE 10 CM, PERFURAÇÃO COM EQUIPAMENTO MANUAL E ARMADURA COM DIÂMETRO DE 20 MM. AF_07/2024</v>
          </cell>
          <cell r="C4127" t="str">
            <v>M</v>
          </cell>
          <cell r="D4127">
            <v>279.85000000000002</v>
          </cell>
          <cell r="E4127" t="str">
            <v>Execução de Grampo para Solo Grampeado</v>
          </cell>
          <cell r="F4127" t="str">
            <v>SINAPI Jun/26</v>
          </cell>
        </row>
        <row r="4128">
          <cell r="A4128">
            <v>93969</v>
          </cell>
          <cell r="B4128" t="str">
            <v>EXECUÇÃO DE GRAMPO PARA SOLO GRAMPEADO COM COMPRIMENTO MAIOR QUE 6 M E MENOR OU IGUAL A 10 M, DIÂMETRO DE 7 CM, PERFURAÇÃO COM EQUIPAMENTO MANUAL E ARMADURA COM DIÂMETRO DE 20 MM. AF_07/2024</v>
          </cell>
          <cell r="C4128" t="str">
            <v>M</v>
          </cell>
          <cell r="D4128">
            <v>232.44</v>
          </cell>
          <cell r="E4128" t="str">
            <v>Execução de Grampo para Solo Grampeado</v>
          </cell>
          <cell r="F4128" t="str">
            <v>SINAPI Jun/26</v>
          </cell>
        </row>
        <row r="4129">
          <cell r="A4129">
            <v>93957</v>
          </cell>
          <cell r="B4129" t="str">
            <v>EXECUÇÃO DE GRAMPO PARA SOLO GRAMPEADO COM COMPRIMENTO MENOR OU IGUAL A 6 M, DIÂMETRO DE 10 CM, PERFURAÇÃO COM EQUIPAMENTO MANUAL E ARMADURA COM DIÂMETRO DE 20 MM. AF_07/2024</v>
          </cell>
          <cell r="C4129" t="str">
            <v>M</v>
          </cell>
          <cell r="D4129">
            <v>351.9</v>
          </cell>
          <cell r="E4129" t="str">
            <v>Execução de Grampo para Solo Grampeado</v>
          </cell>
          <cell r="F4129" t="str">
            <v>SINAPI Jun/26</v>
          </cell>
        </row>
        <row r="4130">
          <cell r="A4130">
            <v>93967</v>
          </cell>
          <cell r="B4130" t="str">
            <v>EXECUÇÃO DE GRAMPO PARA SOLO GRAMPEADO COM COMPRIMENTO MENOR OU IGUAL A 6 M, DIÂMETRO DE 7 CM, PERFURAÇÃO COM EQUIPAMENTO MANUAL E ARMADURA COM DIÂMETRO DE 20 MM. AF_07/2024</v>
          </cell>
          <cell r="C4130" t="str">
            <v>M</v>
          </cell>
          <cell r="D4130">
            <v>292.73</v>
          </cell>
          <cell r="E4130" t="str">
            <v>Execução de Grampo para Solo Grampeado</v>
          </cell>
          <cell r="F4130" t="str">
            <v>SINAPI Jun/26</v>
          </cell>
        </row>
        <row r="4131">
          <cell r="A4131">
            <v>104878</v>
          </cell>
          <cell r="B4131" t="str">
            <v>EXECUÇÃO DE LONGARINA, PARA TIRANTES PERMANENTES, COM PERFIL METÁLICO, INCLUINDO CUNHA E SOLIDARIZAÇÃO. AF_11/2023</v>
          </cell>
          <cell r="C4131" t="str">
            <v>UN</v>
          </cell>
          <cell r="D4131">
            <v>2383.27</v>
          </cell>
          <cell r="E4131" t="str">
            <v>Execução de Tirantes</v>
          </cell>
          <cell r="F4131" t="str">
            <v>SINAPI Jun/26</v>
          </cell>
        </row>
        <row r="4132">
          <cell r="A4132">
            <v>104877</v>
          </cell>
          <cell r="B4132" t="str">
            <v>EXECUÇÃO DE LONGARINA, PARA TIRANTES PROVISÓRIOS, COM PERFIL METÁLICO, INCLUINDO CUNHA E SOLIDARIZAÇÃO. AF_11/2023</v>
          </cell>
          <cell r="C4132" t="str">
            <v>UN</v>
          </cell>
          <cell r="D4132">
            <v>680.87</v>
          </cell>
          <cell r="E4132" t="str">
            <v>Execução de Tirantes</v>
          </cell>
          <cell r="F4132" t="str">
            <v>SINAPI Jun/26</v>
          </cell>
        </row>
        <row r="4133">
          <cell r="A4133">
            <v>104841</v>
          </cell>
          <cell r="B4133" t="str">
            <v>EXECUÇÃO DE PERFURAÇÃO PARA TIRANTE, COMPRIMENTO MAIOR OU IGUAL A 14 M E MENOR QUE 22 M, COM DIÂMETRO DE FURO DE 100 MM EXECUTADO COM HASTE E TUBOS DE REVESTIMENTO UTILIZANDO PERFURATRIZ SOBRE ESTEIRA. AF_11/2023</v>
          </cell>
          <cell r="C4133" t="str">
            <v>M</v>
          </cell>
          <cell r="D4133">
            <v>96.22</v>
          </cell>
          <cell r="E4133" t="str">
            <v>Execução de Tirantes</v>
          </cell>
          <cell r="F4133" t="str">
            <v>SINAPI Jun/26</v>
          </cell>
        </row>
        <row r="4134">
          <cell r="A4134">
            <v>104849</v>
          </cell>
          <cell r="B4134" t="str">
            <v>EXECUÇÃO DE PERFURAÇÃO PARA TIRANTE, COMPRIMENTO MAIOR OU IGUAL A 14 M E MENOR QUE 22 M, COM DIÂMETRO DE FURO DE 100 MM EXECUTADO COM HASTE UTILIZANDO PERFURATRIZ MANUAL SOBRE BASE DE MONTAGEM. AF_11/2023</v>
          </cell>
          <cell r="C4134" t="str">
            <v>M</v>
          </cell>
          <cell r="D4134">
            <v>65.56</v>
          </cell>
          <cell r="E4134" t="str">
            <v>Execução de Tirantes</v>
          </cell>
          <cell r="F4134" t="str">
            <v>SINAPI Jun/26</v>
          </cell>
        </row>
        <row r="4135">
          <cell r="A4135">
            <v>104887</v>
          </cell>
          <cell r="B4135" t="str">
            <v>EXECUÇÃO DE PERFURAÇÃO PARA TIRANTE, COMPRIMENTO MAIOR OU IGUAL A 14 M E MENOR QUE 22 M, COM DIÂMETRO DE FURO DE 100 MM EXECUTADO COM HASTE UTILIZANDO PERFURATRIZ SOBRE ESTEIRA. AF_11/2023</v>
          </cell>
          <cell r="C4135" t="str">
            <v>M</v>
          </cell>
          <cell r="D4135">
            <v>48.55</v>
          </cell>
          <cell r="E4135" t="str">
            <v>Execução de Tirantes</v>
          </cell>
          <cell r="F4135" t="str">
            <v>SINAPI Jun/26</v>
          </cell>
        </row>
        <row r="4136">
          <cell r="A4136">
            <v>104844</v>
          </cell>
          <cell r="B4136" t="str">
            <v>EXECUÇÃO DE PERFURAÇÃO PARA TIRANTE, COMPRIMENTO MAIOR OU IGUAL A 14 M E MENOR QUE 22 M, COM DIÂMETRO DE FURO DE 150 MM EXECUTADO COM HASTE E TUBOS DE REVESTIMENTO UTILIZANDO PERFURATRIZ SOBRE ESTEIRA. AF_11/2023</v>
          </cell>
          <cell r="C4136" t="str">
            <v>M</v>
          </cell>
          <cell r="D4136">
            <v>106.79</v>
          </cell>
          <cell r="E4136" t="str">
            <v>Execução de Tirantes</v>
          </cell>
          <cell r="F4136" t="str">
            <v>SINAPI Jun/26</v>
          </cell>
        </row>
        <row r="4137">
          <cell r="A4137">
            <v>104852</v>
          </cell>
          <cell r="B4137" t="str">
            <v>EXECUÇÃO DE PERFURAÇÃO PARA TIRANTE, COMPRIMENTO MAIOR OU IGUAL A 14 M E MENOR QUE 22 M, COM DIÂMETRO DE FURO DE 150 MM EXECUTADO COM HASTE UTILIZANDO PERFURATRIZ MANUAL SOBRE BASE DE MONTAGEM. AF_11/2023</v>
          </cell>
          <cell r="C4137" t="str">
            <v>M</v>
          </cell>
          <cell r="D4137">
            <v>72.790000000000006</v>
          </cell>
          <cell r="E4137" t="str">
            <v>Execução de Tirantes</v>
          </cell>
          <cell r="F4137" t="str">
            <v>SINAPI Jun/26</v>
          </cell>
        </row>
        <row r="4138">
          <cell r="A4138">
            <v>104846</v>
          </cell>
          <cell r="B4138" t="str">
            <v>EXECUÇÃO DE PERFURAÇÃO PARA TIRANTE, COMPRIMENTO MAIOR OU IGUAL A 14 M E MENOR QUE 22 M, COM DIÂMETRO DE FURO DE 200 MM EXECUTADO COM HASTE E TUBOS DE REVESTIMENTO UTILIZANDO PERFURATRIZ SOBRE ESTEIRA. AF_11/2023</v>
          </cell>
          <cell r="C4138" t="str">
            <v>M</v>
          </cell>
          <cell r="D4138">
            <v>122.48</v>
          </cell>
          <cell r="E4138" t="str">
            <v>Execução de Tirantes</v>
          </cell>
          <cell r="F4138" t="str">
            <v>SINAPI Jun/26</v>
          </cell>
        </row>
        <row r="4139">
          <cell r="A4139">
            <v>104854</v>
          </cell>
          <cell r="B4139" t="str">
            <v>EXECUÇÃO DE PERFURAÇÃO PARA TIRANTE, COMPRIMENTO MAIOR OU IGUAL A 14 M E MENOR QUE 22 M, COM DIÂMETRO DE FURO DE 200 MM EXECUTADO COM HASTE UTILIZANDO PERFURATRIZ MANUAL SOBRE BASE DE MONTAGEM. AF_11/2023</v>
          </cell>
          <cell r="C4139" t="str">
            <v>M</v>
          </cell>
          <cell r="D4139">
            <v>83.59</v>
          </cell>
          <cell r="E4139" t="str">
            <v>Execução de Tirantes</v>
          </cell>
          <cell r="F4139" t="str">
            <v>SINAPI Jun/26</v>
          </cell>
        </row>
        <row r="4140">
          <cell r="A4140">
            <v>104890</v>
          </cell>
          <cell r="B4140" t="str">
            <v>EXECUÇÃO DE PERFURAÇÃO PARA TIRANTE, COMPRIMENTO MAIOR OU IGUAL A 14 M E MENOR QUE 22 M, COM DIÂMETRO DE FURO DE 200 MM EXECUTADO COM HASTE UTILIZANDO PERFURATRIZ SOBRE ESTEIRA. AF_11/2023</v>
          </cell>
          <cell r="C4140" t="str">
            <v>M</v>
          </cell>
          <cell r="D4140">
            <v>56.48</v>
          </cell>
          <cell r="E4140" t="str">
            <v>Execução de Tirantes</v>
          </cell>
          <cell r="F4140" t="str">
            <v>SINAPI Jun/26</v>
          </cell>
        </row>
        <row r="4141">
          <cell r="A4141">
            <v>104842</v>
          </cell>
          <cell r="B4141" t="str">
            <v>EXECUÇÃO DE PERFURAÇÃO PARA TIRANTE, COMPRIMENTO MAIOR OU IGUAL A 22 M E MENOR QUE 30 M, COM DIÂMETRO DE FURO DE 100 MM EXECUTADO COM HASTE E TUBOS DE REVESTIMENTO UTILIZANDO PERFURATRIZ SOBRE ESTEIRA. AF_11/2023</v>
          </cell>
          <cell r="C4141" t="str">
            <v>M</v>
          </cell>
          <cell r="D4141">
            <v>81.41</v>
          </cell>
          <cell r="E4141" t="str">
            <v>Execução de Tirantes</v>
          </cell>
          <cell r="F4141" t="str">
            <v>SINAPI Jun/26</v>
          </cell>
        </row>
        <row r="4142">
          <cell r="A4142">
            <v>104850</v>
          </cell>
          <cell r="B4142" t="str">
            <v>EXECUÇÃO DE PERFURAÇÃO PARA TIRANTE, COMPRIMENTO MAIOR OU IGUAL A 22 M E MENOR QUE 30 M, COM DIÂMETRO DE FURO DE 100 MM EXECUTADO COM HASTE UTILIZANDO PERFURATRIZ MANUAL SOBRE BASE DE MONTAGEM. AF_11/2023</v>
          </cell>
          <cell r="C4142" t="str">
            <v>M</v>
          </cell>
          <cell r="D4142">
            <v>57.72</v>
          </cell>
          <cell r="E4142" t="str">
            <v>Execução de Tirantes</v>
          </cell>
          <cell r="F4142" t="str">
            <v>SINAPI Jun/26</v>
          </cell>
        </row>
        <row r="4143">
          <cell r="A4143">
            <v>104888</v>
          </cell>
          <cell r="B4143" t="str">
            <v>EXECUÇÃO DE PERFURAÇÃO PARA TIRANTE, COMPRIMENTO MAIOR OU IGUAL A 22 M E MENOR QUE 30 M, COM DIÂMETRO DE FURO DE 100 MM EXECUTADO COM HASTE UTILIZANDO PERFURATRIZ SOBRE ESTEIRA. AF_11/2023</v>
          </cell>
          <cell r="C4143" t="str">
            <v>M</v>
          </cell>
          <cell r="D4143">
            <v>43.56</v>
          </cell>
          <cell r="E4143" t="str">
            <v>Execução de Tirantes</v>
          </cell>
          <cell r="F4143" t="str">
            <v>SINAPI Jun/26</v>
          </cell>
        </row>
        <row r="4144">
          <cell r="A4144">
            <v>104879</v>
          </cell>
          <cell r="B4144" t="str">
            <v>EXECUÇÃO DE PERFURAÇÃO PARA TIRANTE, COMPRIMENTO MAIOR OU IGUAL A 22 M E MENOR QUE 30 M, COM DIÂMETRO DE FURO DE 150 MM EXECUTADO COM HASTE E TUBOS DE REVESTIMENTO UTILIZANDO PERFURATRIZ SOBRE ESTEIRA. AF_11/2023</v>
          </cell>
          <cell r="C4144" t="str">
            <v>M</v>
          </cell>
          <cell r="D4144">
            <v>90.23</v>
          </cell>
          <cell r="E4144" t="str">
            <v>Execução de Tirantes</v>
          </cell>
          <cell r="F4144" t="str">
            <v>SINAPI Jun/26</v>
          </cell>
        </row>
        <row r="4145">
          <cell r="A4145">
            <v>104853</v>
          </cell>
          <cell r="B4145" t="str">
            <v>EXECUÇÃO DE PERFURAÇÃO PARA TIRANTE, COMPRIMENTO MAIOR OU IGUAL A 22 M E MENOR QUE 30 M, COM DIÂMETRO DE FURO DE 150 MM EXECUTADO COM HASTE UTILIZANDO PERFURATRIZ MANUAL SOBRE BASE DE MONTAGEM. AF_11/2023</v>
          </cell>
          <cell r="C4145" t="str">
            <v>M</v>
          </cell>
          <cell r="D4145">
            <v>63.78</v>
          </cell>
          <cell r="E4145" t="str">
            <v>Execução de Tirantes</v>
          </cell>
          <cell r="F4145" t="str">
            <v>SINAPI Jun/26</v>
          </cell>
        </row>
        <row r="4146">
          <cell r="A4146">
            <v>104847</v>
          </cell>
          <cell r="B4146" t="str">
            <v>EXECUÇÃO DE PERFURAÇÃO PARA TIRANTE, COMPRIMENTO MAIOR OU IGUAL A 22 M E MENOR QUE 30 M, COM DIÂMETRO DE FURO DE 200 MM EXECUTADO COM HASTE E TUBOS DE REVESTIMENTO UTILIZANDO PERFURATRIZ SOBRE ESTEIRA. AF_11/2023</v>
          </cell>
          <cell r="C4146" t="str">
            <v>M</v>
          </cell>
          <cell r="D4146">
            <v>103.28</v>
          </cell>
          <cell r="E4146" t="str">
            <v>Execução de Tirantes</v>
          </cell>
          <cell r="F4146" t="str">
            <v>SINAPI Jun/26</v>
          </cell>
        </row>
        <row r="4147">
          <cell r="A4147">
            <v>104855</v>
          </cell>
          <cell r="B4147" t="str">
            <v>EXECUÇÃO DE PERFURAÇÃO PARA TIRANTE, COMPRIMENTO MAIOR OU IGUAL A 22 M E MENOR QUE 30 M, COM DIÂMETRO DE FURO DE 200 MM EXECUTADO COM HASTE UTILIZANDO PERFURATRIZ MANUAL SOBRE BASE DE MONTAGEM. AF_11/2023</v>
          </cell>
          <cell r="C4147" t="str">
            <v>M</v>
          </cell>
          <cell r="D4147">
            <v>72.72</v>
          </cell>
          <cell r="E4147" t="str">
            <v>Execução de Tirantes</v>
          </cell>
          <cell r="F4147" t="str">
            <v>SINAPI Jun/26</v>
          </cell>
        </row>
        <row r="4148">
          <cell r="A4148">
            <v>104891</v>
          </cell>
          <cell r="B4148" t="str">
            <v>EXECUÇÃO DE PERFURAÇÃO PARA TIRANTE, COMPRIMENTO MAIOR OU IGUAL A 22 M E MENOR QUE 30 M, COM DIÂMETRO DE FURO DE 200 MM EXECUTADO COM HASTE UTILIZANDO PERFURATRIZ SOBRE ESTEIRA. AF_11/2023</v>
          </cell>
          <cell r="C4148" t="str">
            <v>M</v>
          </cell>
          <cell r="D4148">
            <v>50.23</v>
          </cell>
          <cell r="E4148" t="str">
            <v>Execução de Tirantes</v>
          </cell>
          <cell r="F4148" t="str">
            <v>SINAPI Jun/26</v>
          </cell>
        </row>
        <row r="4149">
          <cell r="A4149">
            <v>104892</v>
          </cell>
          <cell r="B4149" t="str">
            <v>EXECUÇÃO DE PERFURAÇÃO PARA TIRANTE, COMPRIMENTO MAIOR OU IGUAL A 6 M E MENOR QUE 14 M, COM DIÂMETRO DE FURO DE 100 MM EXECUTADO COM HASTE E TUBOS DE REVESTIMENTO UTILIZANDO PERFURATRIZ SOBRE ESTEIRA. AF_11/2023</v>
          </cell>
          <cell r="C4149" t="str">
            <v>M</v>
          </cell>
          <cell r="D4149">
            <v>120.96</v>
          </cell>
          <cell r="E4149" t="str">
            <v>Execução de Tirantes</v>
          </cell>
          <cell r="F4149" t="str">
            <v>SINAPI Jun/26</v>
          </cell>
        </row>
        <row r="4150">
          <cell r="A4150">
            <v>104848</v>
          </cell>
          <cell r="B4150" t="str">
            <v>EXECUÇÃO DE PERFURAÇÃO PARA TIRANTE, COMPRIMENTO MAIOR OU IGUAL A 6 M E MENOR QUE 14 M, COM DIÂMETRO DE FURO DE 100 MM EXECUTADO COM HASTE UTILIZANDO PERFURATRIZ MANUAL SOBRE BASE DE MONTAGEM. AF_11/2023</v>
          </cell>
          <cell r="C4150" t="str">
            <v>M</v>
          </cell>
          <cell r="D4150">
            <v>77.27</v>
          </cell>
          <cell r="E4150" t="str">
            <v>Execução de Tirantes</v>
          </cell>
          <cell r="F4150" t="str">
            <v>SINAPI Jun/26</v>
          </cell>
        </row>
        <row r="4151">
          <cell r="A4151">
            <v>104886</v>
          </cell>
          <cell r="B4151" t="str">
            <v>EXECUÇÃO DE PERFURAÇÃO PARA TIRANTE, COMPRIMENTO MAIOR OU IGUAL A 6 M E MENOR QUE 14 M, COM DIÂMETRO DE FURO DE 100 MM EXECUTADO COM HASTE UTILIZANDO PERFURATRIZ SOBRE ESTEIRA. AF_11/2023</v>
          </cell>
          <cell r="C4151" t="str">
            <v>M</v>
          </cell>
          <cell r="D4151">
            <v>55.96</v>
          </cell>
          <cell r="E4151" t="str">
            <v>Execução de Tirantes</v>
          </cell>
          <cell r="F4151" t="str">
            <v>SINAPI Jun/26</v>
          </cell>
        </row>
        <row r="4152">
          <cell r="A4152">
            <v>104843</v>
          </cell>
          <cell r="B4152" t="str">
            <v>EXECUÇÃO DE PERFURAÇÃO PARA TIRANTE, COMPRIMENTO MAIOR OU IGUAL A 6 M E MENOR QUE 14 M, COM DIÂMETRO DE FURO DE 150 MM EXECUTADO COM HASTE E TUBOS DE REVESTIMENTO UTILIZANDO PERFURATRIZ SOBRE ESTEIRA. AF_11/2023</v>
          </cell>
          <cell r="C4152" t="str">
            <v>M</v>
          </cell>
          <cell r="D4152">
            <v>134.11000000000001</v>
          </cell>
          <cell r="E4152" t="str">
            <v>Execução de Tirantes</v>
          </cell>
          <cell r="F4152" t="str">
            <v>SINAPI Jun/26</v>
          </cell>
        </row>
        <row r="4153">
          <cell r="A4153">
            <v>104851</v>
          </cell>
          <cell r="B4153" t="str">
            <v>EXECUÇÃO DE PERFURAÇÃO PARA TIRANTE, COMPRIMENTO MAIOR OU IGUAL A 6 M E MENOR QUE 14 M, COM DIÂMETRO DE FURO DE 150 MM EXECUTADO COM HASTE UTILIZANDO PERFURATRIZ MANUAL SOBRE BASE DE MONTAGEM. AF_11/2023</v>
          </cell>
          <cell r="C4153" t="str">
            <v>M</v>
          </cell>
          <cell r="D4153">
            <v>86.31</v>
          </cell>
          <cell r="E4153" t="str">
            <v>Execução de Tirantes</v>
          </cell>
          <cell r="F4153" t="str">
            <v>SINAPI Jun/26</v>
          </cell>
        </row>
        <row r="4154">
          <cell r="A4154">
            <v>104845</v>
          </cell>
          <cell r="B4154" t="str">
            <v>EXECUÇÃO DE PERFURAÇÃO PARA TIRANTE, COMPRIMENTO MAIOR OU IGUAL A 6 M E MENOR QUE 14 M, COM DIÂMETRO DE FURO DE 200 MM EXECUTADO COM HASTE E TUBOS DE REVESTIMENTO UTILIZANDO PERFURATRIZ SOBRE ESTEIRA. AF_11/2023</v>
          </cell>
          <cell r="C4154" t="str">
            <v>M</v>
          </cell>
          <cell r="D4154">
            <v>153.66999999999999</v>
          </cell>
          <cell r="E4154" t="str">
            <v>Execução de Tirantes</v>
          </cell>
          <cell r="F4154" t="str">
            <v>SINAPI Jun/26</v>
          </cell>
        </row>
        <row r="4155">
          <cell r="A4155">
            <v>104880</v>
          </cell>
          <cell r="B4155" t="str">
            <v>EXECUÇÃO DE PERFURAÇÃO PARA TIRANTE, COMPRIMENTO MAIOR OU IGUAL A 6 M E MENOR QUE 14 M, COM DIÂMETRO DE FURO DE 200 MM EXECUTADO COM HASTE UTILIZANDO PERFURATRIZ MANUAL SOBRE BASE DE MONTAGEM. AF_11/2023</v>
          </cell>
          <cell r="C4155" t="str">
            <v>M</v>
          </cell>
          <cell r="D4155">
            <v>99.73</v>
          </cell>
          <cell r="E4155" t="str">
            <v>Execução de Tirantes</v>
          </cell>
          <cell r="F4155" t="str">
            <v>SINAPI Jun/26</v>
          </cell>
        </row>
        <row r="4156">
          <cell r="A4156">
            <v>104889</v>
          </cell>
          <cell r="B4156" t="str">
            <v>EXECUÇÃO DE PERFURAÇÃO PARA TIRANTE, COMPRIMENTO MAIOR OU IGUAL A 6 M E MENOR QUE 14 M, COM DIÂMETRO DE FURO DE 200 MM EXECUTADO COM HASTE UTILIZANDO PERFURATRIZ SOBRE ESTEIRA. AF_11/2023</v>
          </cell>
          <cell r="C4156" t="str">
            <v>M</v>
          </cell>
          <cell r="D4156">
            <v>65.790000000000006</v>
          </cell>
          <cell r="E4156" t="str">
            <v>Execução de Tirantes</v>
          </cell>
          <cell r="F4156" t="str">
            <v>SINAPI Jun/26</v>
          </cell>
        </row>
        <row r="4157">
          <cell r="A4157">
            <v>95108</v>
          </cell>
          <cell r="B4157" t="str">
            <v>EXECUÇÃO DE PROTEÇÃO DA CABEÇA DO TIRANTE COM USO DE FÔRMAS METÁLICAS, 50 UTILIZAÇÕES, E CONCRETO FCK =15 MPA. AF_11/2023</v>
          </cell>
          <cell r="C4157" t="str">
            <v>UN</v>
          </cell>
          <cell r="D4157">
            <v>48.4</v>
          </cell>
          <cell r="E4157" t="str">
            <v>Execução de Tirantes</v>
          </cell>
          <cell r="F4157" t="str">
            <v>SINAPI Jun/26</v>
          </cell>
        </row>
        <row r="4158">
          <cell r="A4158">
            <v>104857</v>
          </cell>
          <cell r="B4158" t="str">
            <v>INJEÇÃO DE CALDA DE CIMENTO PARA CHUMBAMENTO DE TIRANTE COM 8 CORDOALHAS DE 12,7 MM, COMPRIMENTO MAIOR OU IGUAL A 22 M E MENOR QUE 30 M, DIÂMETRO DE 100 MM, INCLUSIVE PRODUÇÃO. AF_11/2023</v>
          </cell>
          <cell r="C4158" t="str">
            <v>M</v>
          </cell>
          <cell r="D4158">
            <v>0</v>
          </cell>
          <cell r="E4158" t="str">
            <v>Execução de Tirantes</v>
          </cell>
          <cell r="F4158" t="str">
            <v>SINAPI Jun/26</v>
          </cell>
        </row>
        <row r="4159">
          <cell r="A4159">
            <v>104859</v>
          </cell>
          <cell r="B4159" t="str">
            <v>INJEÇÃO DE CALDA DE CIMENTO PARA CHUMBAMENTO DE TIRANTE COM 8 CORDOALHAS DE 12,7 MM, COMPRIMENTO MAIOR OU IGUAL A 22 M E MENOR QUE 30 M, DIÂMETRO DE 150 MM, INCLUSIVE PRODUÇÃO. AF_11/2023</v>
          </cell>
          <cell r="C4159" t="str">
            <v>M</v>
          </cell>
          <cell r="D4159">
            <v>0</v>
          </cell>
          <cell r="E4159" t="str">
            <v>Execução de Tirantes</v>
          </cell>
          <cell r="F4159" t="str">
            <v>SINAPI Jun/26</v>
          </cell>
        </row>
        <row r="4160">
          <cell r="A4160">
            <v>104861</v>
          </cell>
          <cell r="B4160" t="str">
            <v>INJEÇÃO DE CALDA DE CIMENTO PARA CHUMBAMENTO DE TIRANTE COM 8 CORDOALHAS DE 12,7 MM, COMPRIMENTO MAIOR OU IGUAL A 22 M E MENOR QUE 30 M, DIÂMETRO DE 200 MM, INCLUSIVE PRODUÇÃO. AF_11/2023</v>
          </cell>
          <cell r="C4160" t="str">
            <v>M</v>
          </cell>
          <cell r="D4160">
            <v>0</v>
          </cell>
          <cell r="E4160" t="str">
            <v>Execução de Tirantes</v>
          </cell>
          <cell r="F4160" t="str">
            <v>SINAPI Jun/26</v>
          </cell>
        </row>
        <row r="4161">
          <cell r="A4161">
            <v>104856</v>
          </cell>
          <cell r="B4161" t="str">
            <v>INJEÇÃO DE CALDA DE CIMENTO PARA CHUMBAMENTO DE TIRANTE MONOBARRA COM ARMADURA DE 36 MM, COMPRIMENTO MAIOR OU IGUAL A 22 M E MENOR QUE 30 M, DIÂMETRO DE 100 MM, INCLUSIVE PRODUÇÃO. AF_11/2023</v>
          </cell>
          <cell r="C4161" t="str">
            <v>M</v>
          </cell>
          <cell r="D4161">
            <v>0</v>
          </cell>
          <cell r="E4161" t="str">
            <v>Execução de Tirantes</v>
          </cell>
          <cell r="F4161" t="str">
            <v>SINAPI Jun/26</v>
          </cell>
        </row>
        <row r="4162">
          <cell r="A4162">
            <v>104858</v>
          </cell>
          <cell r="B4162" t="str">
            <v>INJEÇÃO DE CALDA DE CIMENTO PARA CHUMBAMENTO DE TIRANTE MONOBARRA COM ARMADURA DE 36 MM, COMPRIMENTO MAIOR OU IGUAL A 22 M E MENOR QUE 30 M, DIÂMETRO DE 150 MM, INCLUSIVE PRODUÇÃO. AF_11/2023</v>
          </cell>
          <cell r="C4162" t="str">
            <v>M</v>
          </cell>
          <cell r="D4162">
            <v>0</v>
          </cell>
          <cell r="E4162" t="str">
            <v>Execução de Tirantes</v>
          </cell>
          <cell r="F4162" t="str">
            <v>SINAPI Jun/26</v>
          </cell>
        </row>
        <row r="4163">
          <cell r="A4163">
            <v>104860</v>
          </cell>
          <cell r="B4163" t="str">
            <v>INJEÇÃO DE CALDA DE CIMENTO PARA CHUMBAMENTO DE TIRANTE MONOBARRA COM ARMADURA DE 36 MM, COMPRIMENTO MAIOR OU IGUAL A 22 M E MENOR QUE 30 M, DIÂMETRO DE 200 MM, INCLUSIVE PRODUÇÃO. AF_11/2023</v>
          </cell>
          <cell r="C4163" t="str">
            <v>M</v>
          </cell>
          <cell r="D4163">
            <v>0</v>
          </cell>
          <cell r="E4163" t="str">
            <v>Execução de Tirantes</v>
          </cell>
          <cell r="F4163" t="str">
            <v>SINAPI Jun/26</v>
          </cell>
        </row>
        <row r="4164">
          <cell r="A4164">
            <v>104871</v>
          </cell>
          <cell r="B4164" t="str">
            <v>INSTALAÇÃO DE TIRANTE COM 4 CORDOALHAS DE 12,7 MM, COMPRIMENTO MAIOR OU IGUAL A 14 M E MENOR QUE 22 M, INCLUSIVE MONTAGEM, INSTALAÇÃO E PROTENSÃO. AF_11/2023</v>
          </cell>
          <cell r="C4164" t="str">
            <v>M</v>
          </cell>
          <cell r="D4164">
            <v>0</v>
          </cell>
          <cell r="E4164" t="str">
            <v>Execução de Tirantes</v>
          </cell>
          <cell r="F4164" t="str">
            <v>SINAPI Jun/26</v>
          </cell>
        </row>
        <row r="4165">
          <cell r="A4165">
            <v>104883</v>
          </cell>
          <cell r="B4165" t="str">
            <v>INSTALAÇÃO DE TIRANTE COM 4 CORDOALHAS DE 12,7 MM, COMPRIMENTO MAIOR OU IGUAL A 22 M E MENOR QUE 30 M, INCLUSIVE MONTAGEM, INSTALAÇÃO E PROTENSÃO. AF_11/2023</v>
          </cell>
          <cell r="C4165" t="str">
            <v>M</v>
          </cell>
          <cell r="D4165">
            <v>0</v>
          </cell>
          <cell r="E4165" t="str">
            <v>Execução de Tirantes</v>
          </cell>
          <cell r="F4165" t="str">
            <v>SINAPI Jun/26</v>
          </cell>
        </row>
        <row r="4166">
          <cell r="A4166">
            <v>104865</v>
          </cell>
          <cell r="B4166" t="str">
            <v>INSTALAÇÃO DE TIRANTE COM 4 CORDOALHAS DE 12,7 MM, COMPRIMENTO MAIOR OU IGUAL A 6 M E MENOR QUE 14 M, INCLUSIVE MONTAGEM, INSTALAÇÃO E PROTENSÃO. AF_11/2023</v>
          </cell>
          <cell r="C4166" t="str">
            <v>M</v>
          </cell>
          <cell r="D4166">
            <v>0</v>
          </cell>
          <cell r="E4166" t="str">
            <v>Execução de Tirantes</v>
          </cell>
          <cell r="F4166" t="str">
            <v>SINAPI Jun/26</v>
          </cell>
        </row>
        <row r="4167">
          <cell r="A4167">
            <v>104872</v>
          </cell>
          <cell r="B4167" t="str">
            <v>INSTALAÇÃO DE TIRANTE COM 6 CORDOALHAS DE 12,7 MM, COMPRIMENTO MAIOR OU IGUAL A 14 M E MENOR QUE 22 M, INCLUSIVE MONTAGEM, INSTALAÇÃO E PROTENSÃO. AF_11/2023</v>
          </cell>
          <cell r="C4167" t="str">
            <v>M</v>
          </cell>
          <cell r="D4167">
            <v>0</v>
          </cell>
          <cell r="E4167" t="str">
            <v>Execução de Tirantes</v>
          </cell>
          <cell r="F4167" t="str">
            <v>SINAPI Jun/26</v>
          </cell>
        </row>
        <row r="4168">
          <cell r="A4168">
            <v>104884</v>
          </cell>
          <cell r="B4168" t="str">
            <v>INSTALAÇÃO DE TIRANTE COM 6 CORDOALHAS DE 12,7 MM, COMPRIMENTO MAIOR OU IGUAL A 22 M E MENOR QUE 30 M, INCLUSIVE MONTAGEM, INSTALAÇÃO E PROTENSÃO. AF_11/2023</v>
          </cell>
          <cell r="C4168" t="str">
            <v>M</v>
          </cell>
          <cell r="D4168">
            <v>0</v>
          </cell>
          <cell r="E4168" t="str">
            <v>Execução de Tirantes</v>
          </cell>
          <cell r="F4168" t="str">
            <v>SINAPI Jun/26</v>
          </cell>
        </row>
        <row r="4169">
          <cell r="A4169">
            <v>104866</v>
          </cell>
          <cell r="B4169" t="str">
            <v>INSTALAÇÃO DE TIRANTE COM 6 CORDOALHAS DE 12,7 MM, COMPRIMENTO MAIOR OU IGUAL A 6 M E MENOR QUE 14 M, INCLUSIVE MONTAGEM, INSTALAÇÃO E PROTENSÃO. AF_11/2023</v>
          </cell>
          <cell r="C4169" t="str">
            <v>M</v>
          </cell>
          <cell r="D4169">
            <v>0</v>
          </cell>
          <cell r="E4169" t="str">
            <v>Execução de Tirantes</v>
          </cell>
          <cell r="F4169" t="str">
            <v>SINAPI Jun/26</v>
          </cell>
        </row>
        <row r="4170">
          <cell r="A4170">
            <v>104873</v>
          </cell>
          <cell r="B4170" t="str">
            <v>INSTALAÇÃO DE TIRANTE COM 8 CORDOALHAS DE 12,7 MM, COMPRIMENTO MAIOR OU IGUAL A 14 M E MENOR QUE 22 M, INCLUSIVE MONTAGEM, INSTALAÇÃO E PROTENSÃO. AF_11/2023</v>
          </cell>
          <cell r="C4170" t="str">
            <v>M</v>
          </cell>
          <cell r="D4170">
            <v>0</v>
          </cell>
          <cell r="E4170" t="str">
            <v>Execução de Tirantes</v>
          </cell>
          <cell r="F4170" t="str">
            <v>SINAPI Jun/26</v>
          </cell>
        </row>
        <row r="4171">
          <cell r="A4171">
            <v>104885</v>
          </cell>
          <cell r="B4171" t="str">
            <v>INSTALAÇÃO DE TIRANTE COM 8 CORDOALHAS DE 12,7 MM, COMPRIMENTO MAIOR OU IGUAL A 22 M E MENOR QUE 30 M, INCLUSIVE MONTAGEM, INSTALAÇÃO E PROTENSÃO. AF_11/2023</v>
          </cell>
          <cell r="C4171" t="str">
            <v>M</v>
          </cell>
          <cell r="D4171">
            <v>0</v>
          </cell>
          <cell r="E4171" t="str">
            <v>Execução de Tirantes</v>
          </cell>
          <cell r="F4171" t="str">
            <v>SINAPI Jun/26</v>
          </cell>
        </row>
        <row r="4172">
          <cell r="A4172">
            <v>104867</v>
          </cell>
          <cell r="B4172" t="str">
            <v>INSTALAÇÃO DE TIRANTE COM 8 CORDOALHAS DE 12,7 MM, COMPRIMENTO MAIOR OU IGUAL A 6 M E MENOR QUE 14 M, INCLUSIVE MONTAGEM, INSTALAÇÃO E PROTENSÃO. AF_11/2023</v>
          </cell>
          <cell r="C4172" t="str">
            <v>M</v>
          </cell>
          <cell r="D4172">
            <v>0</v>
          </cell>
          <cell r="E4172" t="str">
            <v>Execução de Tirantes</v>
          </cell>
          <cell r="F4172" t="str">
            <v>SINAPI Jun/26</v>
          </cell>
        </row>
        <row r="4173">
          <cell r="A4173">
            <v>104868</v>
          </cell>
          <cell r="B4173" t="str">
            <v>INSTALAÇÃO DE TIRANTE MONOBARRA COM ARMADURA DE 25 MM, COMPRIMENTO MAIOR OU IGUAL A 14 M E MENOR QUE 22 M, INCLUSIVE MONTAGEM, INSTALAÇÃO E PROTENSÃO. AF_11/2023</v>
          </cell>
          <cell r="C4173" t="str">
            <v>M</v>
          </cell>
          <cell r="D4173">
            <v>0</v>
          </cell>
          <cell r="E4173" t="str">
            <v>Execução de Tirantes</v>
          </cell>
          <cell r="F4173" t="str">
            <v>SINAPI Jun/26</v>
          </cell>
        </row>
        <row r="4174">
          <cell r="A4174">
            <v>104874</v>
          </cell>
          <cell r="B4174" t="str">
            <v>INSTALAÇÃO DE TIRANTE MONOBARRA COM ARMADURA DE 25 MM, COMPRIMENTO MAIOR OU IGUAL A 22 M E MENOR QUE 30 M, INCLUSIVE MONTAGEM, INSTALAÇÃO E PROTENSÃO. AF_11/2023</v>
          </cell>
          <cell r="C4174" t="str">
            <v>M</v>
          </cell>
          <cell r="D4174">
            <v>0</v>
          </cell>
          <cell r="E4174" t="str">
            <v>Execução de Tirantes</v>
          </cell>
          <cell r="F4174" t="str">
            <v>SINAPI Jun/26</v>
          </cell>
        </row>
        <row r="4175">
          <cell r="A4175">
            <v>104862</v>
          </cell>
          <cell r="B4175" t="str">
            <v>INSTALAÇÃO DE TIRANTE MONOBARRA COM ARMADURA DE 25 MM, COMPRIMENTO MAIOR OU IGUAL A 6 M E MENOR QUE 14 M, INCLUSIVE MONTAGEM, INSTALAÇÃO E PROTENSÃO. AF_11/2023</v>
          </cell>
          <cell r="C4175" t="str">
            <v>M</v>
          </cell>
          <cell r="D4175">
            <v>0</v>
          </cell>
          <cell r="E4175" t="str">
            <v>Execução de Tirantes</v>
          </cell>
          <cell r="F4175" t="str">
            <v>SINAPI Jun/26</v>
          </cell>
        </row>
        <row r="4176">
          <cell r="A4176">
            <v>104869</v>
          </cell>
          <cell r="B4176" t="str">
            <v>INSTALAÇÃO DE TIRANTE MONOBARRA COM ARMADURA DE 32 MM, COMPRIMENTO MAIOR OU IGUAL A 14 M E MENOR QUE 22 M, INCLUSIVE MONTAGEM, INSTALAÇÃO E PROTENSÃO. AF_11/2023</v>
          </cell>
          <cell r="C4176" t="str">
            <v>M</v>
          </cell>
          <cell r="D4176">
            <v>0</v>
          </cell>
          <cell r="E4176" t="str">
            <v>Execução de Tirantes</v>
          </cell>
          <cell r="F4176" t="str">
            <v>SINAPI Jun/26</v>
          </cell>
        </row>
        <row r="4177">
          <cell r="A4177">
            <v>104881</v>
          </cell>
          <cell r="B4177" t="str">
            <v>INSTALAÇÃO DE TIRANTE MONOBARRA COM ARMADURA DE 32 MM, COMPRIMENTO MAIOR OU IGUAL A 22 M E MENOR QUE 30 M, INCLUSIVE MONTAGEM, INSTALAÇÃO E PROTENSÃO. AF_11/2023</v>
          </cell>
          <cell r="C4177" t="str">
            <v>M</v>
          </cell>
          <cell r="D4177">
            <v>0</v>
          </cell>
          <cell r="E4177" t="str">
            <v>Execução de Tirantes</v>
          </cell>
          <cell r="F4177" t="str">
            <v>SINAPI Jun/26</v>
          </cell>
        </row>
        <row r="4178">
          <cell r="A4178">
            <v>104863</v>
          </cell>
          <cell r="B4178" t="str">
            <v>INSTALAÇÃO DE TIRANTE MONOBARRA COM ARMADURA DE 32 MM, COMPRIMENTO MAIOR OU IGUAL A 6 M E MENOR QUE 14 M, INCLUSIVE MONTAGEM, INSTALAÇÃO E PROTENSÃO. AF_11/2023</v>
          </cell>
          <cell r="C4178" t="str">
            <v>M</v>
          </cell>
          <cell r="D4178">
            <v>0</v>
          </cell>
          <cell r="E4178" t="str">
            <v>Execução de Tirantes</v>
          </cell>
          <cell r="F4178" t="str">
            <v>SINAPI Jun/26</v>
          </cell>
        </row>
        <row r="4179">
          <cell r="A4179">
            <v>104870</v>
          </cell>
          <cell r="B4179" t="str">
            <v>INSTALAÇÃO DE TIRANTE MONOBARRA COM ARMADURA DE 36 MM, COMPRIMENTO MAIOR OU IGUAL A 14 M E MENOR QUE 22 M, INCLUSIVE MONTAGEM, INSTALAÇÃO E PROTENSÃO. AF_11/2023</v>
          </cell>
          <cell r="C4179" t="str">
            <v>M</v>
          </cell>
          <cell r="D4179">
            <v>0</v>
          </cell>
          <cell r="E4179" t="str">
            <v>Execução de Tirantes</v>
          </cell>
          <cell r="F4179" t="str">
            <v>SINAPI Jun/26</v>
          </cell>
        </row>
        <row r="4180">
          <cell r="A4180">
            <v>104882</v>
          </cell>
          <cell r="B4180" t="str">
            <v>INSTALAÇÃO DE TIRANTE MONOBARRA COM ARMADURA DE 36 MM, COMPRIMENTO MAIOR OU IGUAL A 22 M E MENOR QUE 30 M, INCLUSIVE MONTAGEM, INSTALAÇÃO E PROTENSÃO. AF_11/2023</v>
          </cell>
          <cell r="C4180" t="str">
            <v>M</v>
          </cell>
          <cell r="D4180">
            <v>0</v>
          </cell>
          <cell r="E4180" t="str">
            <v>Execução de Tirantes</v>
          </cell>
          <cell r="F4180" t="str">
            <v>SINAPI Jun/26</v>
          </cell>
        </row>
        <row r="4181">
          <cell r="A4181">
            <v>104864</v>
          </cell>
          <cell r="B4181" t="str">
            <v>INSTALAÇÃO DE TIRANTE MONOBARRA COM ARMADURA DE 36 MM, COMPRIMENTO MAIOR OU IGUAL A 6 M E MENOR QUE 14 M, INCLUSIVE MONTAGEM, INSTALAÇÃO E PROTENSÃO. AF_11/2023</v>
          </cell>
          <cell r="C4181" t="str">
            <v>M</v>
          </cell>
          <cell r="D4181">
            <v>0</v>
          </cell>
          <cell r="E4181" t="str">
            <v>Execução de Tirantes</v>
          </cell>
          <cell r="F4181" t="str">
            <v>SINAPI Jun/26</v>
          </cell>
        </row>
        <row r="4182">
          <cell r="A4182">
            <v>104876</v>
          </cell>
          <cell r="B4182" t="str">
            <v>PERFURAÇÃO DE CORTINA PRÉ-MOLDADA COM MARTELETE ROMPEDOR. AF_11/2023</v>
          </cell>
          <cell r="C4182" t="str">
            <v>UN</v>
          </cell>
          <cell r="D4182">
            <v>32.130000000000003</v>
          </cell>
          <cell r="E4182" t="str">
            <v>Execução de Tirantes</v>
          </cell>
          <cell r="F4182" t="str">
            <v>SINAPI Jun/26</v>
          </cell>
        </row>
        <row r="4183">
          <cell r="A4183">
            <v>104875</v>
          </cell>
          <cell r="B4183" t="str">
            <v>PERFURAÇÃO DE PAREDE DIAFRAGMA COM COROA DIAMANTADA DE DIÂMETRO DE 102 MM. AF_11/2023</v>
          </cell>
          <cell r="C4183" t="str">
            <v>M</v>
          </cell>
          <cell r="D4183">
            <v>166.09</v>
          </cell>
          <cell r="E4183" t="str">
            <v>Execução de Tirantes</v>
          </cell>
          <cell r="F4183" t="str">
            <v>SINAPI Jun/26</v>
          </cell>
        </row>
        <row r="4184">
          <cell r="A4184">
            <v>105942</v>
          </cell>
          <cell r="B4184" t="str">
            <v>REQUADRO DE VÃOS COM PLACAS DE PORCELANATO ASSENTADAS COM ARGAMASSA COLANTE. AF_03/2025</v>
          </cell>
          <cell r="C4184" t="str">
            <v>M</v>
          </cell>
          <cell r="D4184">
            <v>0</v>
          </cell>
          <cell r="E4184" t="str">
            <v>Fachadas com Placas Cerâmicas e Granito - Insertadas</v>
          </cell>
          <cell r="F4184" t="str">
            <v>SINAPI Jun/26</v>
          </cell>
        </row>
        <row r="4185">
          <cell r="A4185">
            <v>105943</v>
          </cell>
          <cell r="B4185" t="str">
            <v>REQUADRO DE VÃOS PLACAS DE GRANITO FIXADAS COM INSERTE METÁLICO. AF_03/2025</v>
          </cell>
          <cell r="C4185" t="str">
            <v>M</v>
          </cell>
          <cell r="D4185">
            <v>0</v>
          </cell>
          <cell r="E4185" t="str">
            <v>Fachadas com Placas Cerâmicas e Granito - Insertadas</v>
          </cell>
          <cell r="F4185" t="str">
            <v>SINAPI Jun/26</v>
          </cell>
        </row>
        <row r="4186">
          <cell r="A4186">
            <v>105941</v>
          </cell>
          <cell r="B4186" t="str">
            <v>REVESTIMENTO NÃO ADERIDO DE PAREDES EXTERNAS COM PLACAS DE GRANITO DE ÁREA MAIOR QUE 10000 CM2, FIXADAS COM INSERTE METÁLICO. AF_03/2025</v>
          </cell>
          <cell r="C4186" t="str">
            <v>M2</v>
          </cell>
          <cell r="D4186">
            <v>0</v>
          </cell>
          <cell r="E4186" t="str">
            <v>Fachadas com Placas Cerâmicas e Granito - Insertadas</v>
          </cell>
          <cell r="F4186" t="str">
            <v>SINAPI Jun/26</v>
          </cell>
        </row>
        <row r="4187">
          <cell r="A4187">
            <v>105940</v>
          </cell>
          <cell r="B4187" t="str">
            <v>REVESTIMENTO NÃO ADERIDO DE PAREDES EXTERNAS COM PLACAS DE GRANITO DE ÁREA MAIOR QUE 3025 CM2 E MENOR OU IGUAL A 10000 CM2, FIXADAS COM INSERTE METÁLICO. AF_03/2025</v>
          </cell>
          <cell r="C4187" t="str">
            <v>M2</v>
          </cell>
          <cell r="D4187">
            <v>0</v>
          </cell>
          <cell r="E4187" t="str">
            <v>Fachadas com Placas Cerâmicas e Granito - Insertadas</v>
          </cell>
          <cell r="F4187" t="str">
            <v>SINAPI Jun/26</v>
          </cell>
        </row>
        <row r="4188">
          <cell r="A4188">
            <v>105938</v>
          </cell>
          <cell r="B4188" t="str">
            <v>REVESTIMENTO NÃO ADERIDO DE PAREDES EXTERNAS COM PLACAS DE PORCELANATO DE ÁREA MAIOR DO QUE 2500 CM2 E MENOR OU IGUAL A 6400 CM2, FIXADAS COM INSERTE METÁLICO. AF_03/2025</v>
          </cell>
          <cell r="C4188" t="str">
            <v>M2</v>
          </cell>
          <cell r="D4188">
            <v>0</v>
          </cell>
          <cell r="E4188" t="str">
            <v>Fachadas com Placas Cerâmicas e Granito - Insertadas</v>
          </cell>
          <cell r="F4188" t="str">
            <v>SINAPI Jun/26</v>
          </cell>
        </row>
        <row r="4189">
          <cell r="A4189">
            <v>105939</v>
          </cell>
          <cell r="B4189" t="str">
            <v>REVESTIMENTO NÃO ADERIDO DE PAREDES EXTERNAS COM PLACAS DE PORCELANATO DE ÁREA MAIOR QUE 6400 CM2 E MENOR QUE 10000 CM2, FIXADAS COM INSERTE METÁLICO. AF_03/2025</v>
          </cell>
          <cell r="C4189" t="str">
            <v>M2</v>
          </cell>
          <cell r="D4189">
            <v>0</v>
          </cell>
          <cell r="E4189" t="str">
            <v>Fachadas com Placas Cerâmicas e Granito - Insertadas</v>
          </cell>
          <cell r="F4189" t="str">
            <v>SINAPI Jun/26</v>
          </cell>
        </row>
        <row r="4190">
          <cell r="A4190">
            <v>96120</v>
          </cell>
          <cell r="B4190" t="str">
            <v>ACABAMENTOS PARA FORRO (MOLDURA DE GESSO). AF_08/2023</v>
          </cell>
          <cell r="C4190" t="str">
            <v>M</v>
          </cell>
          <cell r="D4190">
            <v>3.7</v>
          </cell>
          <cell r="E4190" t="str">
            <v>Forros</v>
          </cell>
          <cell r="F4190" t="str">
            <v>SINAPI Jun/26</v>
          </cell>
        </row>
        <row r="4191">
          <cell r="A4191">
            <v>96123</v>
          </cell>
          <cell r="B4191" t="str">
            <v>ACABAMENTOS PARA FORRO (MOLDURA EM DRYWALL, COM LARGURA DE 15 CM). AF_08/2023_PS</v>
          </cell>
          <cell r="C4191" t="str">
            <v>M</v>
          </cell>
          <cell r="D4191">
            <v>30.9</v>
          </cell>
          <cell r="E4191" t="str">
            <v>Forros</v>
          </cell>
          <cell r="F4191" t="str">
            <v>SINAPI Jun/26</v>
          </cell>
        </row>
        <row r="4192">
          <cell r="A4192">
            <v>96122</v>
          </cell>
          <cell r="B4192" t="str">
            <v>ACABAMENTOS PARA FORRO (RODA-FORRO EM MADEIRA PINUS). AF_08/2023</v>
          </cell>
          <cell r="C4192" t="str">
            <v>M</v>
          </cell>
          <cell r="D4192">
            <v>55.7</v>
          </cell>
          <cell r="E4192" t="str">
            <v>Forros</v>
          </cell>
          <cell r="F4192" t="str">
            <v>SINAPI Jun/26</v>
          </cell>
        </row>
        <row r="4193">
          <cell r="A4193">
            <v>96121</v>
          </cell>
          <cell r="B4193" t="str">
            <v>ACABAMENTOS PARA FORRO (RODA-FORRO EM PERFIL METÁLICO E PLÁSTICO). AF_08/2023</v>
          </cell>
          <cell r="C4193" t="str">
            <v>M</v>
          </cell>
          <cell r="D4193">
            <v>15.03</v>
          </cell>
          <cell r="E4193" t="str">
            <v>Forros</v>
          </cell>
          <cell r="F4193" t="str">
            <v>SINAPI Jun/26</v>
          </cell>
        </row>
        <row r="4194">
          <cell r="A4194">
            <v>99054</v>
          </cell>
          <cell r="B4194" t="str">
            <v>ACABAMENTOS PARA FORRO (SANCA DE GESSO, MONTADA NA OBRA). AF_08/2023_PS</v>
          </cell>
          <cell r="C4194" t="str">
            <v>M2</v>
          </cell>
          <cell r="D4194">
            <v>75.81</v>
          </cell>
          <cell r="E4194" t="str">
            <v>Forros</v>
          </cell>
          <cell r="F4194" t="str">
            <v>SINAPI Jun/26</v>
          </cell>
        </row>
        <row r="4195">
          <cell r="A4195">
            <v>96110</v>
          </cell>
          <cell r="B4195" t="str">
            <v>FORRO EM DRYWALL PARA AMBIENTES RESIDENCIAIS, INCLUSIVE ESTRUTURA UNIDIRECIONAL DE FIXAÇÃO. AF_08/2023_PS</v>
          </cell>
          <cell r="C4195" t="str">
            <v>M2</v>
          </cell>
          <cell r="D4195">
            <v>82.06</v>
          </cell>
          <cell r="E4195" t="str">
            <v>Forros</v>
          </cell>
          <cell r="F4195" t="str">
            <v>SINAPI Jun/26</v>
          </cell>
        </row>
        <row r="4196">
          <cell r="A4196">
            <v>96114</v>
          </cell>
          <cell r="B4196" t="str">
            <v>FORRO EM DRYWALL, PARA AMBIENTES COMERCIAIS, INCLUSIVE ESTRUTURA BIRECIONAL DE FIXAÇÃO. AF_08/2023_PS</v>
          </cell>
          <cell r="C4196" t="str">
            <v>M2</v>
          </cell>
          <cell r="D4196">
            <v>80.87</v>
          </cell>
          <cell r="E4196" t="str">
            <v>Forros</v>
          </cell>
          <cell r="F4196" t="str">
            <v>SINAPI Jun/26</v>
          </cell>
        </row>
        <row r="4197">
          <cell r="A4197">
            <v>104757</v>
          </cell>
          <cell r="B4197" t="str">
            <v>FORRO EM FIBRA MINERAL, PARA AMBIENTES COMERCIAIS, INCLUSIVE ESTRUTURA DE FIXAÇÃO. AF_08/2023_PS</v>
          </cell>
          <cell r="C4197" t="str">
            <v>M2</v>
          </cell>
          <cell r="D4197">
            <v>127.26</v>
          </cell>
          <cell r="E4197" t="str">
            <v>Forros</v>
          </cell>
          <cell r="F4197" t="str">
            <v>SINAPI Jun/26</v>
          </cell>
        </row>
        <row r="4198">
          <cell r="A4198">
            <v>104756</v>
          </cell>
          <cell r="B4198" t="str">
            <v>FORRO EM MADEIRA PINUS, PARA AMBIENTES RESIDENCIAIS E COMERCIAIS, INCLUSIVE ESTRUTURA BIDIRECIONAL DE FIXAÇÃO. AF_08/2023</v>
          </cell>
          <cell r="C4198" t="str">
            <v>M2</v>
          </cell>
          <cell r="D4198">
            <v>230.82</v>
          </cell>
          <cell r="E4198" t="str">
            <v>Forros</v>
          </cell>
          <cell r="F4198" t="str">
            <v>SINAPI Jun/26</v>
          </cell>
        </row>
        <row r="4199">
          <cell r="A4199">
            <v>96112</v>
          </cell>
          <cell r="B4199" t="str">
            <v>FORRO EM MADEIRA PINUS, PARA AMBIENTES RESIDENCIAIS, INCLUSIVE ESTRUTURA UNIDIRECIONAL DE FIXAÇÃO. AF_08/2023</v>
          </cell>
          <cell r="C4199" t="str">
            <v>M2</v>
          </cell>
          <cell r="D4199">
            <v>171.91</v>
          </cell>
          <cell r="E4199" t="str">
            <v>Forros</v>
          </cell>
          <cell r="F4199" t="str">
            <v>SINAPI Jun/26</v>
          </cell>
        </row>
        <row r="4200">
          <cell r="A4200">
            <v>96113</v>
          </cell>
          <cell r="B4200" t="str">
            <v>FORRO EM PLACAS DE GESSO, PARA AMBIENTES COMERCIAIS. AF_08/2023_PS</v>
          </cell>
          <cell r="C4200" t="str">
            <v>M2</v>
          </cell>
          <cell r="D4200">
            <v>58.64</v>
          </cell>
          <cell r="E4200" t="str">
            <v>Forros</v>
          </cell>
          <cell r="F4200" t="str">
            <v>SINAPI Jun/26</v>
          </cell>
        </row>
        <row r="4201">
          <cell r="A4201">
            <v>96109</v>
          </cell>
          <cell r="B4201" t="str">
            <v>FORRO EM PLACAS DE GESSO, PARA AMBIENTES RESIDENCIAIS. AF_08/2023_PS</v>
          </cell>
          <cell r="C4201" t="str">
            <v>M2</v>
          </cell>
          <cell r="D4201">
            <v>65.599999999999994</v>
          </cell>
          <cell r="E4201" t="str">
            <v>Forros</v>
          </cell>
          <cell r="F4201" t="str">
            <v>SINAPI Jun/26</v>
          </cell>
        </row>
        <row r="4202">
          <cell r="A4202">
            <v>96116</v>
          </cell>
          <cell r="B4202" t="str">
            <v>FORRO EM RÉGUAS DE PVC, FRISADO, PARA AMBIENTES COMERCIAIS, INCLUSIVE ESTRUTURA BIDIRECIONAL DE FIXAÇÃO. AF_08/2023_PS</v>
          </cell>
          <cell r="C4202" t="str">
            <v>M2</v>
          </cell>
          <cell r="D4202">
            <v>73.81</v>
          </cell>
          <cell r="E4202" t="str">
            <v>Forros</v>
          </cell>
          <cell r="F4202" t="str">
            <v>SINAPI Jun/26</v>
          </cell>
        </row>
        <row r="4203">
          <cell r="A4203">
            <v>96111</v>
          </cell>
          <cell r="B4203" t="str">
            <v>FORRO EM RÉGUAS DE PVC, FRISADO, PARA AMBIENTES RESIDENCIAIS, INCLUSIVE ESTRUTURA UNIDIRECIONAL DE FIXAÇÃO. AF_08/2023_PS</v>
          </cell>
          <cell r="C4203" t="str">
            <v>M2</v>
          </cell>
          <cell r="D4203">
            <v>73.25</v>
          </cell>
          <cell r="E4203" t="str">
            <v>Forros</v>
          </cell>
          <cell r="F4203" t="str">
            <v>SINAPI Jun/26</v>
          </cell>
        </row>
        <row r="4204">
          <cell r="A4204">
            <v>96486</v>
          </cell>
          <cell r="B4204" t="str">
            <v>FORRO EM RÉGUAS DE PVC, LISO, PARA AMBIENTES COMERCIAIS, INCLUSIVE ESTRUTURA BIDIRECIONAL DE FIXAÇÃO. AF_08/2023_PS</v>
          </cell>
          <cell r="C4204" t="str">
            <v>M2</v>
          </cell>
          <cell r="D4204">
            <v>86.45</v>
          </cell>
          <cell r="E4204" t="str">
            <v>Forros</v>
          </cell>
          <cell r="F4204" t="str">
            <v>SINAPI Jun/26</v>
          </cell>
        </row>
        <row r="4205">
          <cell r="A4205">
            <v>96485</v>
          </cell>
          <cell r="B4205" t="str">
            <v>FORRO EM RÉGUAS DE PVC, LISO, PARA AMBIENTES RESIDENCIAIS, INCLUSIVE ESTRUTURA UNIDIRECIONAL DE FIXAÇÃO. AF_08/2023_PS</v>
          </cell>
          <cell r="C4205" t="str">
            <v>M2</v>
          </cell>
          <cell r="D4205">
            <v>85.89</v>
          </cell>
          <cell r="E4205" t="str">
            <v>Forros</v>
          </cell>
          <cell r="F4205" t="str">
            <v>SINAPI Jun/26</v>
          </cell>
        </row>
        <row r="4206">
          <cell r="A4206">
            <v>97557</v>
          </cell>
          <cell r="B4206" t="str">
            <v>FORRO METÁLICO, PARA AMBIENTES COMERCIAIS, INCLUSIVE ESTRUTURA DE FIXAÇÃO. AF_08/2023</v>
          </cell>
          <cell r="C4206" t="str">
            <v>M2</v>
          </cell>
          <cell r="D4206">
            <v>0</v>
          </cell>
          <cell r="E4206" t="str">
            <v>Forros</v>
          </cell>
          <cell r="F4206" t="str">
            <v>SINAPI Jun/26</v>
          </cell>
        </row>
        <row r="4207">
          <cell r="A4207">
            <v>101807</v>
          </cell>
          <cell r="B4207" t="str">
            <v>CAIXA ENTERRADA DISTRIBUIDORA DE VAZÃO (SUMIDOUROS MÚLTIPLOS), RETANGULAR, EM ALVENARIA COM BLOCOS DE CONCRETO, DIMENSÕES INTERNAS: 0,60 X 0,60 X H=0,50 M. AF_12/2020</v>
          </cell>
          <cell r="C4207" t="str">
            <v>UN</v>
          </cell>
          <cell r="D4207">
            <v>614.29</v>
          </cell>
          <cell r="E4207" t="str">
            <v>Fossas e Sumidouros</v>
          </cell>
          <cell r="F4207" t="str">
            <v>SINAPI Jun/26</v>
          </cell>
        </row>
        <row r="4208">
          <cell r="A4208">
            <v>101806</v>
          </cell>
          <cell r="B4208" t="str">
            <v>CAIXA ENTERRADA DISTRIBUIDORA DE VAZÃO (SUMIDOUROS MÚLTIPLOS), RETANGULAR, EM ALVENARIA COM TIJOLOS MACIÇOS, DIMENSÕES INTERNAS: 0,60 X 0,60 X H=0,50 M. AF_12/2020</v>
          </cell>
          <cell r="C4208" t="str">
            <v>UN</v>
          </cell>
          <cell r="D4208">
            <v>659.6</v>
          </cell>
          <cell r="E4208" t="str">
            <v>Fossas e Sumidouros</v>
          </cell>
          <cell r="F4208" t="str">
            <v>SINAPI Jun/26</v>
          </cell>
        </row>
        <row r="4209">
          <cell r="A4209">
            <v>101808</v>
          </cell>
          <cell r="B4209" t="str">
            <v>CAIXA ENTERRADA DISTRIBUIDORA DE VAZÃO (SUMIDOUROS MÚLTIPLOS), RETANGULAR, EM CONCRETO PRÉ-MOLDADO, DIMENSÕES INTERNAS: 0,60 X 0,60 X H=0,50 M. AF_12/2020</v>
          </cell>
          <cell r="C4209" t="str">
            <v>UN</v>
          </cell>
          <cell r="D4209">
            <v>635.41</v>
          </cell>
          <cell r="E4209" t="str">
            <v>Fossas e Sumidouros</v>
          </cell>
          <cell r="F4209" t="str">
            <v>SINAPI Jun/26</v>
          </cell>
        </row>
        <row r="4210">
          <cell r="A4210">
            <v>98058</v>
          </cell>
          <cell r="B4210" t="str">
            <v>FILTRO ANAERÓBIO CIRCULAR, EM CONCRETO PRÉ-MOLDADO, DIÂMETRO INTERNO = 1,10 M, ALTURA INTERNA = 1,50 M, VOLUME ÚTIL: 1140,4 L (PARA 5 CONTRIBUINTES). AF_12/2020</v>
          </cell>
          <cell r="C4210" t="str">
            <v>UN</v>
          </cell>
          <cell r="D4210">
            <v>2010</v>
          </cell>
          <cell r="E4210" t="str">
            <v>Fossas e Sumidouros</v>
          </cell>
          <cell r="F4210" t="str">
            <v>SINAPI Jun/26</v>
          </cell>
        </row>
        <row r="4211">
          <cell r="A4211">
            <v>98059</v>
          </cell>
          <cell r="B4211" t="str">
            <v>FILTRO ANAERÓBIO CIRCULAR, EM CONCRETO PRÉ-MOLDADO, DIÂMETRO INTERNO = 1,88 M, ALTURA INTERNA = 1,50 M, VOLUME ÚTIL: 3331,1 L (PARA 19 CONTRIBUINTES). AF_12/2020</v>
          </cell>
          <cell r="C4211" t="str">
            <v>UN</v>
          </cell>
          <cell r="D4211">
            <v>4240.74</v>
          </cell>
          <cell r="E4211" t="str">
            <v>Fossas e Sumidouros</v>
          </cell>
          <cell r="F4211" t="str">
            <v>SINAPI Jun/26</v>
          </cell>
        </row>
        <row r="4212">
          <cell r="A4212">
            <v>98060</v>
          </cell>
          <cell r="B4212" t="str">
            <v>FILTRO ANAERÓBIO CIRCULAR, EM CONCRETO PRÉ-MOLDADO, DIÂMETRO INTERNO = 2,38 M, ALTURA INTERNA = 1,50 M, VOLUME ÚTIL: 5338,6 L (PARA 34 CONTRIBUINTES). AF_12/2020</v>
          </cell>
          <cell r="C4212" t="str">
            <v>UN</v>
          </cell>
          <cell r="D4212">
            <v>5891.51</v>
          </cell>
          <cell r="E4212" t="str">
            <v>Fossas e Sumidouros</v>
          </cell>
          <cell r="F4212" t="str">
            <v>SINAPI Jun/26</v>
          </cell>
        </row>
        <row r="4213">
          <cell r="A4213">
            <v>98061</v>
          </cell>
          <cell r="B4213" t="str">
            <v>FILTRO ANAERÓBIO CIRCULAR, EM CONCRETO PRÉ-MOLDADO, DIÂMETRO INTERNO = 2,88 M, ALTURA INTERNA = 1,50 M, VOLUME ÚTIL: 7817,3 L (PARA 75 CONTRIBUINTES). AF_12/2020</v>
          </cell>
          <cell r="C4213" t="str">
            <v>UN</v>
          </cell>
          <cell r="D4213">
            <v>8201.3799999999992</v>
          </cell>
          <cell r="E4213" t="str">
            <v>Fossas e Sumidouros</v>
          </cell>
          <cell r="F4213" t="str">
            <v>SINAPI Jun/26</v>
          </cell>
        </row>
        <row r="4214">
          <cell r="A4214">
            <v>98088</v>
          </cell>
          <cell r="B4214" t="str">
            <v>FILTRO ANAERÓBIO RETANGULAR, EM ALVENARIA COM BLOCOS DE CONCRETO, DIMENSÕES INTERNAS: 0,8 X 1,2 X H=1,67 M, VOLUME ÚTIL: 1152 L (PARA 5 CONTRIBUINTES). AF_12/2020</v>
          </cell>
          <cell r="C4214" t="str">
            <v>UN</v>
          </cell>
          <cell r="D4214">
            <v>3702.64</v>
          </cell>
          <cell r="E4214" t="str">
            <v>Fossas e Sumidouros</v>
          </cell>
          <cell r="F4214" t="str">
            <v>SINAPI Jun/26</v>
          </cell>
        </row>
        <row r="4215">
          <cell r="A4215">
            <v>98089</v>
          </cell>
          <cell r="B4215" t="str">
            <v>FILTRO ANAERÓBIO RETANGULAR, EM ALVENARIA COM BLOCOS DE CONCRETO, DIMENSÕES INTERNAS: 1,2 X 1,8 X H=1,67 M, VOLUME ÚTIL: 2592 L (PARA 13 CONTRIBUINTES). AF_12/2020</v>
          </cell>
          <cell r="C4215" t="str">
            <v>UN</v>
          </cell>
          <cell r="D4215">
            <v>5843.38</v>
          </cell>
          <cell r="E4215" t="str">
            <v>Fossas e Sumidouros</v>
          </cell>
          <cell r="F4215" t="str">
            <v>SINAPI Jun/26</v>
          </cell>
        </row>
        <row r="4216">
          <cell r="A4216">
            <v>98090</v>
          </cell>
          <cell r="B4216" t="str">
            <v>FILTRO ANAERÓBIO RETANGULAR, EM ALVENARIA COM BLOCOS DE CONCRETO, DIMENSÕES INTERNAS: 1,4 X 3,0 X H=1,67 M, VOLUME ÚTIL: 5040 L (PARA 32 CONTRIBUINTES). AF_12/2020</v>
          </cell>
          <cell r="C4216" t="str">
            <v>UN</v>
          </cell>
          <cell r="D4216">
            <v>9160.09</v>
          </cell>
          <cell r="E4216" t="str">
            <v>Fossas e Sumidouros</v>
          </cell>
          <cell r="F4216" t="str">
            <v>SINAPI Jun/26</v>
          </cell>
        </row>
        <row r="4217">
          <cell r="A4217">
            <v>98091</v>
          </cell>
          <cell r="B4217" t="str">
            <v>FILTRO ANAERÓBIO RETANGULAR, EM ALVENARIA COM BLOCOS DE CONCRETO, DIMENSÕES INTERNAS: 1,4 X 4,2 X H=1,67 M, VOLUME ÚTIL: 7056 L (PARA 67 CONTRIBUINTES). AF_12/2020</v>
          </cell>
          <cell r="C4217" t="str">
            <v>UN</v>
          </cell>
          <cell r="D4217">
            <v>11955.03</v>
          </cell>
          <cell r="E4217" t="str">
            <v>Fossas e Sumidouros</v>
          </cell>
          <cell r="F4217" t="str">
            <v>SINAPI Jun/26</v>
          </cell>
        </row>
        <row r="4218">
          <cell r="A4218">
            <v>98092</v>
          </cell>
          <cell r="B4218" t="str">
            <v>FILTRO ANAERÓBIO RETANGULAR, EM ALVENARIA COM BLOCOS DE CONCRETO, DIMENSÕES INTERNAS: 1,6 X 4,6 X H=1,67 M, VOLUME ÚTIL: 8832 L (PARA 84 CONTRIBUINTES). AF_12/2020</v>
          </cell>
          <cell r="C4218" t="str">
            <v>UN</v>
          </cell>
          <cell r="D4218">
            <v>13871.37</v>
          </cell>
          <cell r="E4218" t="str">
            <v>Fossas e Sumidouros</v>
          </cell>
          <cell r="F4218" t="str">
            <v>SINAPI Jun/26</v>
          </cell>
        </row>
        <row r="4219">
          <cell r="A4219">
            <v>98093</v>
          </cell>
          <cell r="B4219" t="str">
            <v>FILTRO ANAERÓBIO RETANGULAR, EM ALVENARIA COM BLOCOS DE CONCRETO, DIMENSÕES INTERNAS: 1,6 X 5,6 X H=1,67 M, VOLUME ÚTIL: 10752 L (PARA 103 CONTRIBUINTES). AF_12/2020</v>
          </cell>
          <cell r="C4219" t="str">
            <v>UN</v>
          </cell>
          <cell r="D4219">
            <v>16366.21</v>
          </cell>
          <cell r="E4219" t="str">
            <v>Fossas e Sumidouros</v>
          </cell>
          <cell r="F4219" t="str">
            <v>SINAPI Jun/26</v>
          </cell>
        </row>
        <row r="4220">
          <cell r="A4220">
            <v>98072</v>
          </cell>
          <cell r="B4220" t="str">
            <v>FILTRO ANAERÓBIO RETANGULAR, EM ALVENARIA COM TIJOLOS CERÂMICOS MACIÇOS, DIMENSÕES INTERNAS: 0,8 X 1,2 X H=1,67 M, VOLUME ÚTIL: 1152 L (PARA 5 CONTRIBUINTES). AF_12/2020</v>
          </cell>
          <cell r="C4220" t="str">
            <v>UN</v>
          </cell>
          <cell r="D4220">
            <v>4426.01</v>
          </cell>
          <cell r="E4220" t="str">
            <v>Fossas e Sumidouros</v>
          </cell>
          <cell r="F4220" t="str">
            <v>SINAPI Jun/26</v>
          </cell>
        </row>
        <row r="4221">
          <cell r="A4221">
            <v>98073</v>
          </cell>
          <cell r="B4221" t="str">
            <v>FILTRO ANAERÓBIO RETANGULAR, EM ALVENARIA COM TIJOLOS CERÂMICOS MACIÇOS, DIMENSÕES INTERNAS: 1,2 X 1,8 X H=1,67 M, VOLUME ÚTIL: 2592 L (PARA 13 CONTRIBUINTES). AF_12/2020</v>
          </cell>
          <cell r="C4221" t="str">
            <v>UN</v>
          </cell>
          <cell r="D4221">
            <v>6950.75</v>
          </cell>
          <cell r="E4221" t="str">
            <v>Fossas e Sumidouros</v>
          </cell>
          <cell r="F4221" t="str">
            <v>SINAPI Jun/26</v>
          </cell>
        </row>
        <row r="4222">
          <cell r="A4222">
            <v>98074</v>
          </cell>
          <cell r="B4222" t="str">
            <v>FILTRO ANAERÓBIO RETANGULAR, EM ALVENARIA COM TIJOLOS CERÂMICOS MACIÇOS, DIMENSÕES INTERNAS: 1,4 X 3,0 X H=1,67 M, VOLUME ÚTIL: 5040 L (PARA 32 CONTRIBUINTES). AF_12/2020</v>
          </cell>
          <cell r="C4222" t="str">
            <v>UN</v>
          </cell>
          <cell r="D4222">
            <v>10825.75</v>
          </cell>
          <cell r="E4222" t="str">
            <v>Fossas e Sumidouros</v>
          </cell>
          <cell r="F4222" t="str">
            <v>SINAPI Jun/26</v>
          </cell>
        </row>
        <row r="4223">
          <cell r="A4223">
            <v>98075</v>
          </cell>
          <cell r="B4223" t="str">
            <v>FILTRO ANAERÓBIO RETANGULAR, EM ALVENARIA COM TIJOLOS CERÂMICOS MACIÇOS, DIMENSÕES INTERNAS: 1,4 X 4,2 X H=1,67 M, VOLUME ÚTIL: 7056 L (PARA 67 CONTRIBUINTES). AF_12/2020</v>
          </cell>
          <cell r="C4223" t="str">
            <v>UN</v>
          </cell>
          <cell r="D4223">
            <v>14092.14</v>
          </cell>
          <cell r="E4223" t="str">
            <v>Fossas e Sumidouros</v>
          </cell>
          <cell r="F4223" t="str">
            <v>SINAPI Jun/26</v>
          </cell>
        </row>
        <row r="4224">
          <cell r="A4224">
            <v>98076</v>
          </cell>
          <cell r="B4224" t="str">
            <v>FILTRO ANAERÓBIO RETANGULAR, EM ALVENARIA COM TIJOLOS CERÂMICOS MACIÇOS, DIMENSÕES INTERNAS: 1,6 X 4,6 X H=1,67 M, VOLUME ÚTIL: 8832 L (PARA 84 CONTRIBUINTES). AF_12/2020</v>
          </cell>
          <cell r="C4224" t="str">
            <v>UN</v>
          </cell>
          <cell r="D4224">
            <v>16260.51</v>
          </cell>
          <cell r="E4224" t="str">
            <v>Fossas e Sumidouros</v>
          </cell>
          <cell r="F4224" t="str">
            <v>SINAPI Jun/26</v>
          </cell>
        </row>
        <row r="4225">
          <cell r="A4225">
            <v>98077</v>
          </cell>
          <cell r="B4225" t="str">
            <v>FILTRO ANAERÓBIO RETANGULAR, EM ALVENARIA COM TIJOLOS CERÂMICOS MACIÇOS, DIMENSÕES INTERNAS: 1,6 X 5,6 X H=1,67 M, VOLUME ÚTIL: 10752 L (PARA 103 CONTRIBUINTES). AF_12/2020</v>
          </cell>
          <cell r="C4225" t="str">
            <v>UN</v>
          </cell>
          <cell r="D4225">
            <v>19153.689999999999</v>
          </cell>
          <cell r="E4225" t="str">
            <v>Fossas e Sumidouros</v>
          </cell>
          <cell r="F4225" t="str">
            <v>SINAPI Jun/26</v>
          </cell>
        </row>
        <row r="4226">
          <cell r="A4226">
            <v>98062</v>
          </cell>
          <cell r="B4226" t="str">
            <v>SUMIDOURO CIRCULAR, EM CONCRETO PRÉ-MOLDADO, DIÂMETRO INTERNO = 1,88 M, ALTURA INTERNA = 2,00 M, ÁREA DE INFILTRAÇÃO: 13,1 M² (PARA 5 CONTRIBUINTES). AF_12/2020</v>
          </cell>
          <cell r="C4226" t="str">
            <v>UN</v>
          </cell>
          <cell r="D4226">
            <v>3469.82</v>
          </cell>
          <cell r="E4226" t="str">
            <v>Fossas e Sumidouros</v>
          </cell>
          <cell r="F4226" t="str">
            <v>SINAPI Jun/26</v>
          </cell>
        </row>
        <row r="4227">
          <cell r="A4227">
            <v>98063</v>
          </cell>
          <cell r="B4227" t="str">
            <v>SUMIDOURO CIRCULAR, EM CONCRETO PRÉ-MOLDADO, DIÂMETRO INTERNO = 2,38 M, ALTURA INTERNA = 2,50 M, ÁREA DE INFILTRAÇÃO: 21,3 M² (PARA 8 CONTRIBUINTES). AF_12/2020</v>
          </cell>
          <cell r="C4227" t="str">
            <v>UN</v>
          </cell>
          <cell r="D4227">
            <v>5299</v>
          </cell>
          <cell r="E4227" t="str">
            <v>Fossas e Sumidouros</v>
          </cell>
          <cell r="F4227" t="str">
            <v>SINAPI Jun/26</v>
          </cell>
        </row>
        <row r="4228">
          <cell r="A4228">
            <v>98064</v>
          </cell>
          <cell r="B4228" t="str">
            <v>SUMIDOURO CIRCULAR, EM CONCRETO PRÉ-MOLDADO, DIÂMETRO INTERNO = 2,38 M, ALTURA INTERNA = 3,0 M, ÁREA DE INFILTRAÇÃO: 25 M² (PARA 10 CONTRIBUINTES). AF_12/2020</v>
          </cell>
          <cell r="C4228" t="str">
            <v>UN</v>
          </cell>
          <cell r="D4228">
            <v>6147.86</v>
          </cell>
          <cell r="E4228" t="str">
            <v>Fossas e Sumidouros</v>
          </cell>
          <cell r="F4228" t="str">
            <v>SINAPI Jun/26</v>
          </cell>
        </row>
        <row r="4229">
          <cell r="A4229">
            <v>98065</v>
          </cell>
          <cell r="B4229" t="str">
            <v>SUMIDOURO CIRCULAR, EM CONCRETO PRÉ-MOLDADO, DIÂMETRO INTERNO = 2,88 M, ALTURA INTERNA = 3,0 M, ÁREA DE INFILTRAÇÃO: 31,4 M² (PARA 12 CONTRIBUINTES). AF_12/2020</v>
          </cell>
          <cell r="C4229" t="str">
            <v>UN</v>
          </cell>
          <cell r="D4229">
            <v>8535</v>
          </cell>
          <cell r="E4229" t="str">
            <v>Fossas e Sumidouros</v>
          </cell>
          <cell r="F4229" t="str">
            <v>SINAPI Jun/26</v>
          </cell>
        </row>
        <row r="4230">
          <cell r="A4230">
            <v>98094</v>
          </cell>
          <cell r="B4230" t="str">
            <v>SUMIDOURO RETANGULAR, EM ALVENARIA COM BLOCOS DE CONCRETO, DIMENSÕES INTERNAS: 0,8 X 1,4 X H=3,0 M, ÁREA DE INFILTRAÇÃO: 13,2 M² (PARA 5 CONTRIBUINTES). AF_12/2020</v>
          </cell>
          <cell r="C4230" t="str">
            <v>UN</v>
          </cell>
          <cell r="D4230">
            <v>3146.52</v>
          </cell>
          <cell r="E4230" t="str">
            <v>Fossas e Sumidouros</v>
          </cell>
          <cell r="F4230" t="str">
            <v>SINAPI Jun/26</v>
          </cell>
        </row>
        <row r="4231">
          <cell r="A4231">
            <v>98099</v>
          </cell>
          <cell r="B4231" t="str">
            <v>SUMIDOURO RETANGULAR, EM ALVENARIA COM BLOCOS DE CONCRETO, DIMENSÕES INTERNAS: 1,0 X 3,0 X H=3,0 M, ÁREA DE INFILTRAÇÃO: 25 M² (PARA 10 CONTRIBUINTES). AF_12/2020</v>
          </cell>
          <cell r="C4231" t="str">
            <v>UN</v>
          </cell>
          <cell r="D4231">
            <v>5371.71</v>
          </cell>
          <cell r="E4231" t="str">
            <v>Fossas e Sumidouros</v>
          </cell>
          <cell r="F4231" t="str">
            <v>SINAPI Jun/26</v>
          </cell>
        </row>
        <row r="4232">
          <cell r="A4232">
            <v>98100</v>
          </cell>
          <cell r="B4232" t="str">
            <v>SUMIDOURO RETANGULAR, EM ALVENARIA COM BLOCOS DE CONCRETO, DIMENSÕES INTERNAS: 1,6 X 3,4 X H=3,0 M, ÁREA DE INFILTRAÇÃO: 32,9 M² (PARA 13 CONTRIBUINTES). . AF_12/2020</v>
          </cell>
          <cell r="C4232" t="str">
            <v>UN</v>
          </cell>
          <cell r="D4232">
            <v>7020.84</v>
          </cell>
          <cell r="E4232" t="str">
            <v>Fossas e Sumidouros</v>
          </cell>
          <cell r="F4232" t="str">
            <v>SINAPI Jun/26</v>
          </cell>
        </row>
        <row r="4233">
          <cell r="A4233">
            <v>98101</v>
          </cell>
          <cell r="B4233" t="str">
            <v>SUMIDOURO RETANGULAR, EM ALVENARIA COM BLOCOS DE CONCRETO, DIMENSÕES INTERNAS: 1,6 X 5,8 X H=3,0 M, ÁREA DE INFILTRAÇÃO: 50 M² (PARA 20 CONTRIBUINTES). . AF_12/2020</v>
          </cell>
          <cell r="C4233" t="str">
            <v>UN</v>
          </cell>
          <cell r="D4233">
            <v>10372.08</v>
          </cell>
          <cell r="E4233" t="str">
            <v>Fossas e Sumidouros</v>
          </cell>
          <cell r="F4233" t="str">
            <v>SINAPI Jun/26</v>
          </cell>
        </row>
        <row r="4234">
          <cell r="A4234">
            <v>98078</v>
          </cell>
          <cell r="B4234" t="str">
            <v>SUMIDOURO RETANGULAR, EM ALVENARIA COM TIJOLOS CERÂMICOS MACIÇOS, DIMENSÕES INTERNAS: 0,8 X 1,4 X H=3,0 M, ÁREA DE INFILTRAÇÃO: 13,2 M² (PARA 5 CONTRIBUINTES). AF_12/2020</v>
          </cell>
          <cell r="C4234" t="str">
            <v>UN</v>
          </cell>
          <cell r="D4234">
            <v>4809.67</v>
          </cell>
          <cell r="E4234" t="str">
            <v>Fossas e Sumidouros</v>
          </cell>
          <cell r="F4234" t="str">
            <v>SINAPI Jun/26</v>
          </cell>
        </row>
        <row r="4235">
          <cell r="A4235">
            <v>98079</v>
          </cell>
          <cell r="B4235" t="str">
            <v>SUMIDOURO RETANGULAR, EM ALVENARIA COM TIJOLOS CERÂMICOS MACIÇOS, DIMENSÕES INTERNAS: 1,0 X 3,0 X H=3,0 M, ÁREA DE INFILTRAÇÃO: 25 M² (PARA 10 CONTRIBUINTES). AF_12/2020</v>
          </cell>
          <cell r="C4235" t="str">
            <v>UN</v>
          </cell>
          <cell r="D4235">
            <v>8429.73</v>
          </cell>
          <cell r="E4235" t="str">
            <v>Fossas e Sumidouros</v>
          </cell>
          <cell r="F4235" t="str">
            <v>SINAPI Jun/26</v>
          </cell>
        </row>
        <row r="4236">
          <cell r="A4236">
            <v>98080</v>
          </cell>
          <cell r="B4236" t="str">
            <v>SUMIDOURO RETANGULAR, EM ALVENARIA COM TIJOLOS CERÂMICOS MACIÇOS, DIMENSÕES INTERNAS: 1,6 X 3,4 X H=3,0 M, ÁREA DE INFILTRAÇÃO: 32,9 M² (PARA 13 CONTRIBUINTES). AF_12/2020</v>
          </cell>
          <cell r="C4236" t="str">
            <v>UN</v>
          </cell>
          <cell r="D4236">
            <v>10853.91</v>
          </cell>
          <cell r="E4236" t="str">
            <v>Fossas e Sumidouros</v>
          </cell>
          <cell r="F4236" t="str">
            <v>SINAPI Jun/26</v>
          </cell>
        </row>
        <row r="4237">
          <cell r="A4237">
            <v>98081</v>
          </cell>
          <cell r="B4237" t="str">
            <v>SUMIDOURO RETANGULAR, EM ALVENARIA COM TIJOLOS CERÂMICOS MACIÇOS, DIMENSÕES INTERNAS: 1,6 X 5,8 X H=3,0 M, ÁREA DE INFILTRAÇÃO: 50 M² (PARA 20 CONTRIBUINTES). AF_12/2020</v>
          </cell>
          <cell r="C4237" t="str">
            <v>UN</v>
          </cell>
          <cell r="D4237">
            <v>16090.89</v>
          </cell>
          <cell r="E4237" t="str">
            <v>Fossas e Sumidouros</v>
          </cell>
          <cell r="F4237" t="str">
            <v>SINAPI Jun/26</v>
          </cell>
        </row>
        <row r="4238">
          <cell r="A4238">
            <v>98052</v>
          </cell>
          <cell r="B4238" t="str">
            <v>TANQUE SÉPTICO CIRCULAR, EM CONCRETO PRÉ-MOLDADO, DIÂMETRO INTERNO = 1,10 M, ALTURA INTERNA = 2,50 M, VOLUME ÚTIL: 2138,2 L (PARA 5 CONTRIBUINTES). AF_12/2020</v>
          </cell>
          <cell r="C4238" t="str">
            <v>UN</v>
          </cell>
          <cell r="D4238">
            <v>2379.48</v>
          </cell>
          <cell r="E4238" t="str">
            <v>Fossas e Sumidouros</v>
          </cell>
          <cell r="F4238" t="str">
            <v>SINAPI Jun/26</v>
          </cell>
        </row>
        <row r="4239">
          <cell r="A4239">
            <v>98053</v>
          </cell>
          <cell r="B4239" t="str">
            <v>TANQUE SÉPTICO CIRCULAR, EM CONCRETO PRÉ-MOLDADO, DIÂMETRO INTERNO = 1,40 M, ALTURA INTERNA = 2,50 M, VOLUME ÚTIL: 3463,6 L (PARA 13 CONTRIBUINTES). AF_12/2020</v>
          </cell>
          <cell r="C4239" t="str">
            <v>UN</v>
          </cell>
          <cell r="D4239">
            <v>3267.09</v>
          </cell>
          <cell r="E4239" t="str">
            <v>Fossas e Sumidouros</v>
          </cell>
          <cell r="F4239" t="str">
            <v>SINAPI Jun/26</v>
          </cell>
        </row>
        <row r="4240">
          <cell r="A4240">
            <v>98054</v>
          </cell>
          <cell r="B4240" t="str">
            <v>TANQUE SÉPTICO CIRCULAR, EM CONCRETO PRÉ-MOLDADO, DIÂMETRO INTERNO = 1,88 M, ALTURA INTERNA = 2,50 M, VOLUME ÚTIL: 6245,8 L (PARA 32 CONTRIBUINTES). AF_12/2020</v>
          </cell>
          <cell r="C4240" t="str">
            <v>UN</v>
          </cell>
          <cell r="D4240">
            <v>5267.95</v>
          </cell>
          <cell r="E4240" t="str">
            <v>Fossas e Sumidouros</v>
          </cell>
          <cell r="F4240" t="str">
            <v>SINAPI Jun/26</v>
          </cell>
        </row>
        <row r="4241">
          <cell r="A4241">
            <v>98055</v>
          </cell>
          <cell r="B4241" t="str">
            <v>TANQUE SÉPTICO CIRCULAR, EM CONCRETO PRÉ-MOLDADO, DIÂMETRO INTERNO = 2,38 M, ALTURA INTERNA = 2,50 M, VOLUME ÚTIL: 10009,8 L (PARA 69 CONTRIBUINTES). AF_12/2020</v>
          </cell>
          <cell r="C4241" t="str">
            <v>UN</v>
          </cell>
          <cell r="D4241">
            <v>7147.23</v>
          </cell>
          <cell r="E4241" t="str">
            <v>Fossas e Sumidouros</v>
          </cell>
          <cell r="F4241" t="str">
            <v>SINAPI Jun/26</v>
          </cell>
        </row>
        <row r="4242">
          <cell r="A4242">
            <v>98056</v>
          </cell>
          <cell r="B4242" t="str">
            <v>TANQUE SÉPTICO CIRCULAR, EM CONCRETO PRÉ-MOLDADO, DIÂMETRO INTERNO = 2,38 M, ALTURA INTERNA = 3,0 M, VOLUME ÚTIL: 12234,2 L (PARA 86 CONTRIBUINTES). AF_12/2020</v>
          </cell>
          <cell r="C4242" t="str">
            <v>UN</v>
          </cell>
          <cell r="D4242">
            <v>8364.67</v>
          </cell>
          <cell r="E4242" t="str">
            <v>Fossas e Sumidouros</v>
          </cell>
          <cell r="F4242" t="str">
            <v>SINAPI Jun/26</v>
          </cell>
        </row>
        <row r="4243">
          <cell r="A4243">
            <v>98057</v>
          </cell>
          <cell r="B4243" t="str">
            <v>TANQUE SÉPTICO CIRCULAR, EM CONCRETO PRÉ-MOLDADO, DIÂMETRO INTERNO = 2,88 M, ALTURA INTERNA = 2,50 M, VOLUME ÚTIL: 14657,4 L (PARA 105 CONTRIBUINTES). AF_12/2020</v>
          </cell>
          <cell r="C4243" t="str">
            <v>UN</v>
          </cell>
          <cell r="D4243">
            <v>9925.02</v>
          </cell>
          <cell r="E4243" t="str">
            <v>Fossas e Sumidouros</v>
          </cell>
          <cell r="F4243" t="str">
            <v>SINAPI Jun/26</v>
          </cell>
        </row>
        <row r="4244">
          <cell r="A4244">
            <v>98082</v>
          </cell>
          <cell r="B4244" t="str">
            <v>TANQUE SÉPTICO RETANGULAR, EM ALVENARIA COM BLOCOS DE CONCRETO, DIMENSÕES INTERNAS: 1,0 X 2,0 X H=1,4 M, VOLUME ÚTIL: 2000 L (PARA 5 CONTRIBUINTES). AF_12/2020</v>
          </cell>
          <cell r="C4244" t="str">
            <v>UN</v>
          </cell>
          <cell r="D4244">
            <v>4293.66</v>
          </cell>
          <cell r="E4244" t="str">
            <v>Fossas e Sumidouros</v>
          </cell>
          <cell r="F4244" t="str">
            <v>SINAPI Jun/26</v>
          </cell>
        </row>
        <row r="4245">
          <cell r="A4245">
            <v>98083</v>
          </cell>
          <cell r="B4245" t="str">
            <v>TANQUE SÉPTICO RETANGULAR, EM ALVENARIA COM BLOCOS DE CONCRETO, DIMENSÕES INTERNAS: 1,2 X 2,4 X H=1,6 M, VOLUME ÚTIL: 3456 L (PARA 13 CONTRIBUINTES). AF_12/2020</v>
          </cell>
          <cell r="C4245" t="str">
            <v>UN</v>
          </cell>
          <cell r="D4245">
            <v>5671.04</v>
          </cell>
          <cell r="E4245" t="str">
            <v>Fossas e Sumidouros</v>
          </cell>
          <cell r="F4245" t="str">
            <v>SINAPI Jun/26</v>
          </cell>
        </row>
        <row r="4246">
          <cell r="A4246">
            <v>98084</v>
          </cell>
          <cell r="B4246" t="str">
            <v>TANQUE SÉPTICO RETANGULAR, EM ALVENARIA COM BLOCOS DE CONCRETO, DIMENSÕES INTERNAS: 1,4 X 3,2 X H=1,8 M, VOLUME ÚTIL: 6272 L (PARA 32 CONTRIBUINTES). AF_12/2020</v>
          </cell>
          <cell r="C4246" t="str">
            <v>UN</v>
          </cell>
          <cell r="D4246">
            <v>7960.18</v>
          </cell>
          <cell r="E4246" t="str">
            <v>Fossas e Sumidouros</v>
          </cell>
          <cell r="F4246" t="str">
            <v>SINAPI Jun/26</v>
          </cell>
        </row>
        <row r="4247">
          <cell r="A4247">
            <v>98085</v>
          </cell>
          <cell r="B4247" t="str">
            <v>TANQUE SÉPTICO RETANGULAR, EM ALVENARIA COM BLOCOS DE CONCRETO, DIMENSÕES INTERNAS: 1,6 X 4,4 X H=1,8 M, VOLUME ÚTIL: 9856 L (PARA 68 CONTRIBUINTES). AF_12/2020</v>
          </cell>
          <cell r="C4247" t="str">
            <v>UN</v>
          </cell>
          <cell r="D4247">
            <v>10785.5</v>
          </cell>
          <cell r="E4247" t="str">
            <v>Fossas e Sumidouros</v>
          </cell>
          <cell r="F4247" t="str">
            <v>SINAPI Jun/26</v>
          </cell>
        </row>
        <row r="4248">
          <cell r="A4248">
            <v>98087</v>
          </cell>
          <cell r="B4248" t="str">
            <v>TANQUE SÉPTICO RETANGULAR, EM ALVENARIA COM BLOCOS DE CONCRETO, DIMENSÕES INTERNAS: 1,6 X 4,6 X H=2,4 M, VOLUME ÚTIL: 14720 L (PARA 105 CONTRIBUINTES). AF_12/2020</v>
          </cell>
          <cell r="C4248" t="str">
            <v>UN</v>
          </cell>
          <cell r="D4248">
            <v>13044.42</v>
          </cell>
          <cell r="E4248" t="str">
            <v>Fossas e Sumidouros</v>
          </cell>
          <cell r="F4248" t="str">
            <v>SINAPI Jun/26</v>
          </cell>
        </row>
        <row r="4249">
          <cell r="A4249">
            <v>98086</v>
          </cell>
          <cell r="B4249" t="str">
            <v>TANQUE SÉPTICO RETANGULAR, EM ALVENARIA COM BLOCOS DE CONCRETO, DIMENSÕES INTERNAS: 1,6 X 4,8 X H=2,0 M, VOLUME ÚTIL: 12288 L (PARA 86 CONTRIBUINTES). AF_12/2020</v>
          </cell>
          <cell r="C4249" t="str">
            <v>UN</v>
          </cell>
          <cell r="D4249">
            <v>12191.23</v>
          </cell>
          <cell r="E4249" t="str">
            <v>Fossas e Sumidouros</v>
          </cell>
          <cell r="F4249" t="str">
            <v>SINAPI Jun/26</v>
          </cell>
        </row>
        <row r="4250">
          <cell r="A4250">
            <v>98066</v>
          </cell>
          <cell r="B4250" t="str">
            <v>TANQUE SÉPTICO RETANGULAR, EM ALVENARIA COM TIJOLOS CERÂMICOS MACIÇOS, DIMENSÕES INTERNAS: 1,0 X 2,0 X H=1,4 M, VOLUME ÚTIL: 2000 L (PARA 5 CONTRIBUINTES). AF_12/2020</v>
          </cell>
          <cell r="C4250" t="str">
            <v>UN</v>
          </cell>
          <cell r="D4250">
            <v>5251.63</v>
          </cell>
          <cell r="E4250" t="str">
            <v>Fossas e Sumidouros</v>
          </cell>
          <cell r="F4250" t="str">
            <v>SINAPI Jun/26</v>
          </cell>
        </row>
        <row r="4251">
          <cell r="A4251">
            <v>98067</v>
          </cell>
          <cell r="B4251" t="str">
            <v>TANQUE SÉPTICO RETANGULAR, EM ALVENARIA COM TIJOLOS CERÂMICOS MACIÇOS, DIMENSÕES INTERNAS: 1,2 X 2,4 X H=1,6 M, VOLUME ÚTIL: 3456 L (PARA 13 CONTRIBUINTES). AF_12/2020</v>
          </cell>
          <cell r="C4251" t="str">
            <v>UN</v>
          </cell>
          <cell r="D4251">
            <v>7004.5</v>
          </cell>
          <cell r="E4251" t="str">
            <v>Fossas e Sumidouros</v>
          </cell>
          <cell r="F4251" t="str">
            <v>SINAPI Jun/26</v>
          </cell>
        </row>
        <row r="4252">
          <cell r="A4252">
            <v>98068</v>
          </cell>
          <cell r="B4252" t="str">
            <v>TANQUE SÉPTICO RETANGULAR, EM ALVENARIA COM TIJOLOS CERÂMICOS MACIÇOS, DIMENSÕES INTERNAS: 1,4 X 3,2 X H=1,8 M, VOLUME ÚTIL: 6272 L (PARA 32 CONTRIBUINTES). AF_12/2020</v>
          </cell>
          <cell r="C4252" t="str">
            <v>UN</v>
          </cell>
          <cell r="D4252">
            <v>9901.9699999999993</v>
          </cell>
          <cell r="E4252" t="str">
            <v>Fossas e Sumidouros</v>
          </cell>
          <cell r="F4252" t="str">
            <v>SINAPI Jun/26</v>
          </cell>
        </row>
        <row r="4253">
          <cell r="A4253">
            <v>98069</v>
          </cell>
          <cell r="B4253" t="str">
            <v>TANQUE SÉPTICO RETANGULAR, EM ALVENARIA COM TIJOLOS CERÂMICOS MACIÇOS, DIMENSÕES INTERNAS: 1,6 X 4,4 X H=1,8 M, VOLUME ÚTIL: 9856 L (PARA 68 CONTRIBUINTES). AF_12/2020</v>
          </cell>
          <cell r="C4253" t="str">
            <v>UN</v>
          </cell>
          <cell r="D4253">
            <v>13330.5</v>
          </cell>
          <cell r="E4253" t="str">
            <v>Fossas e Sumidouros</v>
          </cell>
          <cell r="F4253" t="str">
            <v>SINAPI Jun/26</v>
          </cell>
        </row>
        <row r="4254">
          <cell r="A4254">
            <v>98071</v>
          </cell>
          <cell r="B4254" t="str">
            <v>TANQUE SÉPTICO RETANGULAR, EM ALVENARIA COM TIJOLOS CERÂMICOS MACIÇOS, DIMENSÕES INTERNAS: 1,6 X 4,6 X H=2,4 M, VOLUME ÚTIL: 14720 L (PARA 105 CONTRIBUINTES). AF_12/2020</v>
          </cell>
          <cell r="C4254" t="str">
            <v>UN</v>
          </cell>
          <cell r="D4254">
            <v>16598.82</v>
          </cell>
          <cell r="E4254" t="str">
            <v>Fossas e Sumidouros</v>
          </cell>
          <cell r="F4254" t="str">
            <v>SINAPI Jun/26</v>
          </cell>
        </row>
        <row r="4255">
          <cell r="A4255">
            <v>98070</v>
          </cell>
          <cell r="B4255" t="str">
            <v>TANQUE SÉPTICO RETANGULAR, EM ALVENARIA COM TIJOLOS CERÂMICOS MACIÇOS, DIMENSÕES INTERNAS: 1,6 X 4,8 X H=2,0 M, VOLUME ÚTIL: 12288 L (PARA 86 CONTRIBUINTES). AF_12/2020</v>
          </cell>
          <cell r="C4255" t="str">
            <v>UN</v>
          </cell>
          <cell r="D4255">
            <v>15226.3</v>
          </cell>
          <cell r="E4255" t="str">
            <v>Fossas e Sumidouros</v>
          </cell>
          <cell r="F4255" t="str">
            <v>SINAPI Jun/26</v>
          </cell>
        </row>
        <row r="4256">
          <cell r="A4256">
            <v>104915</v>
          </cell>
          <cell r="B4256" t="str">
            <v>ARMAÇÃO DE BLOCO E SAPATA UTILIZANDO AÇO CA-50 DE 25 MM - MONTAGEM. AF_01/2024</v>
          </cell>
          <cell r="C4256" t="str">
            <v>KG</v>
          </cell>
          <cell r="D4256">
            <v>8.5</v>
          </cell>
          <cell r="E4256" t="str">
            <v>Fundações Rasas (Blocos, Sapatas, Vigas Baldrame)</v>
          </cell>
          <cell r="F4256" t="str">
            <v>SINAPI Jun/26</v>
          </cell>
        </row>
        <row r="4257">
          <cell r="A4257">
            <v>96546</v>
          </cell>
          <cell r="B4257" t="str">
            <v>ARMAÇÃO DE BLOCO UTILIZANDO AÇO CA-50 DE 10 MM - MONTAGEM. AF_01/2024</v>
          </cell>
          <cell r="C4257" t="str">
            <v>KG</v>
          </cell>
          <cell r="D4257">
            <v>13.93</v>
          </cell>
          <cell r="E4257" t="str">
            <v>Fundações Rasas (Blocos, Sapatas, Vigas Baldrame)</v>
          </cell>
          <cell r="F4257" t="str">
            <v>SINAPI Jun/26</v>
          </cell>
        </row>
        <row r="4258">
          <cell r="A4258">
            <v>96544</v>
          </cell>
          <cell r="B4258" t="str">
            <v>ARMAÇÃO DE BLOCO UTILIZANDO AÇO CA-50 DE 6,3 MM - MONTAGEM. AF_01/2024</v>
          </cell>
          <cell r="C4258" t="str">
            <v>KG</v>
          </cell>
          <cell r="D4258">
            <v>19.11</v>
          </cell>
          <cell r="E4258" t="str">
            <v>Fundações Rasas (Blocos, Sapatas, Vigas Baldrame)</v>
          </cell>
          <cell r="F4258" t="str">
            <v>SINAPI Jun/26</v>
          </cell>
        </row>
        <row r="4259">
          <cell r="A4259">
            <v>96545</v>
          </cell>
          <cell r="B4259" t="str">
            <v>ARMAÇÃO DE BLOCO UTILIZANDO AÇO CA-50 DE 8 MM - MONTAGEM. AF_01/2024</v>
          </cell>
          <cell r="C4259" t="str">
            <v>KG</v>
          </cell>
          <cell r="D4259">
            <v>16.41</v>
          </cell>
          <cell r="E4259" t="str">
            <v>Fundações Rasas (Blocos, Sapatas, Vigas Baldrame)</v>
          </cell>
          <cell r="F4259" t="str">
            <v>SINAPI Jun/26</v>
          </cell>
        </row>
        <row r="4260">
          <cell r="A4260">
            <v>96543</v>
          </cell>
          <cell r="B4260" t="str">
            <v>ARMAÇÃO DE BLOCO UTILIZANDO AÇO CA-60 DE 5 MM - MONTAGEM. AF_01/2024</v>
          </cell>
          <cell r="C4260" t="str">
            <v>KG</v>
          </cell>
          <cell r="D4260">
            <v>22.42</v>
          </cell>
          <cell r="E4260" t="str">
            <v>Fundações Rasas (Blocos, Sapatas, Vigas Baldrame)</v>
          </cell>
          <cell r="F4260" t="str">
            <v>SINAPI Jun/26</v>
          </cell>
        </row>
        <row r="4261">
          <cell r="A4261">
            <v>104922</v>
          </cell>
          <cell r="B4261" t="str">
            <v>ARMAÇÃO DE BLOCO, SAPATA ISOLADA E SAPATA CORRIDA UTILIZANDO AÇO CA-50 DE 20 MM - MONTAGEM. AF_01/2024</v>
          </cell>
          <cell r="C4261" t="str">
            <v>KG</v>
          </cell>
          <cell r="D4261">
            <v>9.8699999999999992</v>
          </cell>
          <cell r="E4261" t="str">
            <v>Fundações Rasas (Blocos, Sapatas, Vigas Baldrame)</v>
          </cell>
          <cell r="F4261" t="str">
            <v>SINAPI Jun/26</v>
          </cell>
        </row>
        <row r="4262">
          <cell r="A4262">
            <v>104920</v>
          </cell>
          <cell r="B4262" t="str">
            <v>ARMAÇÃO DE BLOCO, SAPATA ISOLADA, VIGA BALDRAME E SAPATA CORRIDA UTILIZANDO AÇO CA-50 DE 12,5 MM - MONTAGEM. AF_01/2024</v>
          </cell>
          <cell r="C4262" t="str">
            <v>KG</v>
          </cell>
          <cell r="D4262">
            <v>10.18</v>
          </cell>
          <cell r="E4262" t="str">
            <v>Fundações Rasas (Blocos, Sapatas, Vigas Baldrame)</v>
          </cell>
          <cell r="F4262" t="str">
            <v>SINAPI Jun/26</v>
          </cell>
        </row>
        <row r="4263">
          <cell r="A4263">
            <v>104921</v>
          </cell>
          <cell r="B4263" t="str">
            <v>ARMAÇÃO DE BLOCO, SAPATA ISOLADA, VIGA BALDRAME E SAPATA CORRIDA UTILIZANDO AÇO CA-50 DE 16 MM - MONTAGEM. AF_01/2024</v>
          </cell>
          <cell r="C4263" t="str">
            <v>KG</v>
          </cell>
          <cell r="D4263">
            <v>9.31</v>
          </cell>
          <cell r="E4263" t="str">
            <v>Fundações Rasas (Blocos, Sapatas, Vigas Baldrame)</v>
          </cell>
          <cell r="F4263" t="str">
            <v>SINAPI Jun/26</v>
          </cell>
        </row>
        <row r="4264">
          <cell r="A4264">
            <v>104919</v>
          </cell>
          <cell r="B4264" t="str">
            <v>ARMAÇÃO DE SAPATA ISOLADA, VIGA BALDRAME E SAPATA CORRIDA UTILIZANDO AÇO CA-50 DE 10 MM - MONTAGEM. AF_01/2024</v>
          </cell>
          <cell r="C4264" t="str">
            <v>KG</v>
          </cell>
          <cell r="D4264">
            <v>12.16</v>
          </cell>
          <cell r="E4264" t="str">
            <v>Fundações Rasas (Blocos, Sapatas, Vigas Baldrame)</v>
          </cell>
          <cell r="F4264" t="str">
            <v>SINAPI Jun/26</v>
          </cell>
        </row>
        <row r="4265">
          <cell r="A4265">
            <v>104917</v>
          </cell>
          <cell r="B4265" t="str">
            <v>ARMAÇÃO DE SAPATA ISOLADA, VIGA BALDRAME E SAPATA CORRIDA UTILIZANDO AÇO CA-50 DE 6,3 MM - MONTAGEM. AF_01/2024</v>
          </cell>
          <cell r="C4265" t="str">
            <v>KG</v>
          </cell>
          <cell r="D4265">
            <v>15.8</v>
          </cell>
          <cell r="E4265" t="str">
            <v>Fundações Rasas (Blocos, Sapatas, Vigas Baldrame)</v>
          </cell>
          <cell r="F4265" t="str">
            <v>SINAPI Jun/26</v>
          </cell>
        </row>
        <row r="4266">
          <cell r="A4266">
            <v>104918</v>
          </cell>
          <cell r="B4266" t="str">
            <v>ARMAÇÃO DE SAPATA ISOLADA, VIGA BALDRAME E SAPATA CORRIDA UTILIZANDO AÇO CA-50 DE 8 MM - MONTAGEM. AF_01/2024</v>
          </cell>
          <cell r="C4266" t="str">
            <v>KG</v>
          </cell>
          <cell r="D4266">
            <v>14</v>
          </cell>
          <cell r="E4266" t="str">
            <v>Fundações Rasas (Blocos, Sapatas, Vigas Baldrame)</v>
          </cell>
          <cell r="F4266" t="str">
            <v>SINAPI Jun/26</v>
          </cell>
        </row>
        <row r="4267">
          <cell r="A4267">
            <v>104916</v>
          </cell>
          <cell r="B4267" t="str">
            <v>ARMAÇÃO DE SAPATA ISOLADA, VIGA BALDRAME E SAPATA CORRIDA UTILIZANDO AÇO CA-60 DE 5 MM - MONTAGEM. AF_01/2024</v>
          </cell>
          <cell r="C4267" t="str">
            <v>KG</v>
          </cell>
          <cell r="D4267">
            <v>18.02</v>
          </cell>
          <cell r="E4267" t="str">
            <v>Fundações Rasas (Blocos, Sapatas, Vigas Baldrame)</v>
          </cell>
          <cell r="F4267" t="str">
            <v>SINAPI Jun/26</v>
          </cell>
        </row>
        <row r="4268">
          <cell r="A4268">
            <v>96557</v>
          </cell>
          <cell r="B4268" t="str">
            <v>CONCRETAGEM DE BLOCO DE COROAMENTO OU VIGA BALDRAME, FCK 30 MPA, COM USO DE BOMBA - LANÇAMENTO, ADENSAMENTO E ACABAMENTO. AF_01/2024</v>
          </cell>
          <cell r="C4268" t="str">
            <v>M3</v>
          </cell>
          <cell r="D4268">
            <v>695.99</v>
          </cell>
          <cell r="E4268" t="str">
            <v>Fundações Rasas (Blocos, Sapatas, Vigas Baldrame)</v>
          </cell>
          <cell r="F4268" t="str">
            <v>SINAPI Jun/26</v>
          </cell>
        </row>
        <row r="4269">
          <cell r="A4269">
            <v>96555</v>
          </cell>
          <cell r="B4269" t="str">
            <v>CONCRETAGEM DE BLOCO DE COROAMENTO OU VIGA BALDRAME, FCK 30 MPA, COM USO DE JERICA - LANÇAMENTO, ADENSAMENTO E ACABAMENTO. AF_01/2024</v>
          </cell>
          <cell r="C4269" t="str">
            <v>M3</v>
          </cell>
          <cell r="D4269">
            <v>770.85</v>
          </cell>
          <cell r="E4269" t="str">
            <v>Fundações Rasas (Blocos, Sapatas, Vigas Baldrame)</v>
          </cell>
          <cell r="F4269" t="str">
            <v>SINAPI Jun/26</v>
          </cell>
        </row>
        <row r="4270">
          <cell r="A4270">
            <v>104924</v>
          </cell>
          <cell r="B4270" t="str">
            <v>CONCRETAGEM DE SAPATA CORRIDA, FCK 30 MPA, COM USO DE BOMBA - LANÇAMENTO, ADENSAMENTO E ACABAMENTO. AF_01/2024</v>
          </cell>
          <cell r="C4270" t="str">
            <v>M3</v>
          </cell>
          <cell r="D4270">
            <v>721.37</v>
          </cell>
          <cell r="E4270" t="str">
            <v>Fundações Rasas (Blocos, Sapatas, Vigas Baldrame)</v>
          </cell>
          <cell r="F4270" t="str">
            <v>SINAPI Jun/26</v>
          </cell>
        </row>
        <row r="4271">
          <cell r="A4271">
            <v>104923</v>
          </cell>
          <cell r="B4271" t="str">
            <v>CONCRETAGEM DE SAPATA CORRIDA, FCK 30 MPA, COM USO DE JERICA - LANÇAMENTO, ADENSAMENTO E ACABAMENTO. AF_01/2024</v>
          </cell>
          <cell r="C4271" t="str">
            <v>M3</v>
          </cell>
          <cell r="D4271">
            <v>842.05</v>
          </cell>
          <cell r="E4271" t="str">
            <v>Fundações Rasas (Blocos, Sapatas, Vigas Baldrame)</v>
          </cell>
          <cell r="F4271" t="str">
            <v>SINAPI Jun/26</v>
          </cell>
        </row>
        <row r="4272">
          <cell r="A4272">
            <v>96558</v>
          </cell>
          <cell r="B4272" t="str">
            <v>CONCRETAGEM DE SAPATA, FCK 30 MPA, COM USO DE BOMBA - LANÇAMENTO, ADENSAMENTO E ACABAMENTO. AF_01/2024</v>
          </cell>
          <cell r="C4272" t="str">
            <v>M3</v>
          </cell>
          <cell r="D4272">
            <v>734.04</v>
          </cell>
          <cell r="E4272" t="str">
            <v>Fundações Rasas (Blocos, Sapatas, Vigas Baldrame)</v>
          </cell>
          <cell r="F4272" t="str">
            <v>SINAPI Jun/26</v>
          </cell>
        </row>
        <row r="4273">
          <cell r="A4273">
            <v>96556</v>
          </cell>
          <cell r="B4273" t="str">
            <v>CONCRETAGEM DE SAPATA, FCK 30 MPA, COM USO DE JERICA - LANÇAMENTO, ADENSAMENTO E ACABAMENTO. AF_01/2024</v>
          </cell>
          <cell r="C4273" t="str">
            <v>M3</v>
          </cell>
          <cell r="D4273">
            <v>975.55</v>
          </cell>
          <cell r="E4273" t="str">
            <v>Fundações Rasas (Blocos, Sapatas, Vigas Baldrame)</v>
          </cell>
          <cell r="F4273" t="str">
            <v>SINAPI Jun/26</v>
          </cell>
        </row>
        <row r="4274">
          <cell r="A4274">
            <v>96523</v>
          </cell>
          <cell r="B4274" t="str">
            <v>ESCAVAÇÃO MANUAL PARA BLOCO DE COROAMENTO OU SAPATA (INCLUINDO ESCAVAÇÃO PARA COLOCAÇÃO DE FÔRMAS). AF_01/2024</v>
          </cell>
          <cell r="C4274" t="str">
            <v>M3</v>
          </cell>
          <cell r="D4274">
            <v>136.58000000000001</v>
          </cell>
          <cell r="E4274" t="str">
            <v>Fundações Rasas (Blocos, Sapatas, Vigas Baldrame)</v>
          </cell>
          <cell r="F4274" t="str">
            <v>SINAPI Jun/26</v>
          </cell>
        </row>
        <row r="4275">
          <cell r="A4275">
            <v>96522</v>
          </cell>
          <cell r="B4275" t="str">
            <v>ESCAVAÇÃO MANUAL PARA BLOCO DE COROAMENTO OU SAPATA (SEM ESCAVAÇÃO PARA COLOCAÇÃO DE FÔRMAS). AF_01/2024</v>
          </cell>
          <cell r="C4275" t="str">
            <v>M3</v>
          </cell>
          <cell r="D4275">
            <v>205.61</v>
          </cell>
          <cell r="E4275" t="str">
            <v>Fundações Rasas (Blocos, Sapatas, Vigas Baldrame)</v>
          </cell>
          <cell r="F4275" t="str">
            <v>SINAPI Jun/26</v>
          </cell>
        </row>
        <row r="4276">
          <cell r="A4276">
            <v>96527</v>
          </cell>
          <cell r="B4276" t="str">
            <v>ESCAVAÇÃO MANUAL PARA VIGA BALDRAME OU SAPATA CORRIDA (INCLUINDO ESCAVAÇÃO PARA COLOCAÇÃO DE FÔRMAS). AF_01/2024</v>
          </cell>
          <cell r="C4276" t="str">
            <v>M3</v>
          </cell>
          <cell r="D4276">
            <v>150.51</v>
          </cell>
          <cell r="E4276" t="str">
            <v>Fundações Rasas (Blocos, Sapatas, Vigas Baldrame)</v>
          </cell>
          <cell r="F4276" t="str">
            <v>SINAPI Jun/26</v>
          </cell>
        </row>
        <row r="4277">
          <cell r="A4277">
            <v>96526</v>
          </cell>
          <cell r="B4277" t="str">
            <v>ESCAVAÇÃO MANUAL PARA VIGA BALDRAME OU SAPATA CORRIDA (SEM ESCAVAÇÃO PARA COLOCAÇÃO DE FÔRMAS). AF_01/2024</v>
          </cell>
          <cell r="C4277" t="str">
            <v>M3</v>
          </cell>
          <cell r="D4277">
            <v>292.97000000000003</v>
          </cell>
          <cell r="E4277" t="str">
            <v>Fundações Rasas (Blocos, Sapatas, Vigas Baldrame)</v>
          </cell>
          <cell r="F4277" t="str">
            <v>SINAPI Jun/26</v>
          </cell>
        </row>
        <row r="4278">
          <cell r="A4278">
            <v>96521</v>
          </cell>
          <cell r="B4278" t="str">
            <v>ESCAVAÇÃO MECANIZADA PARA BLOCO DE COROAMENTO OU SAPATA COM RETROESCAVADEIRA (INCLUINDO ESCAVAÇÃO PARA COLOCAÇÃO DE FÔRMAS). AF_01/2024</v>
          </cell>
          <cell r="C4278" t="str">
            <v>M3</v>
          </cell>
          <cell r="D4278">
            <v>49.9</v>
          </cell>
          <cell r="E4278" t="str">
            <v>Fundações Rasas (Blocos, Sapatas, Vigas Baldrame)</v>
          </cell>
          <cell r="F4278" t="str">
            <v>SINAPI Jun/26</v>
          </cell>
        </row>
        <row r="4279">
          <cell r="A4279">
            <v>96520</v>
          </cell>
          <cell r="B4279" t="str">
            <v>ESCAVAÇÃO MECANIZADA PARA BLOCO DE COROAMENTO OU SAPATA COM RETROESCAVADEIRA (SEM ESCAVAÇÃO PARA COLOCAÇÃO DE FÔRMAS). AF_01/2024</v>
          </cell>
          <cell r="C4279" t="str">
            <v>M3</v>
          </cell>
          <cell r="D4279">
            <v>118.08</v>
          </cell>
          <cell r="E4279" t="str">
            <v>Fundações Rasas (Blocos, Sapatas, Vigas Baldrame)</v>
          </cell>
          <cell r="F4279" t="str">
            <v>SINAPI Jun/26</v>
          </cell>
        </row>
        <row r="4280">
          <cell r="A4280">
            <v>96525</v>
          </cell>
          <cell r="B4280" t="str">
            <v>ESCAVAÇÃO MECANIZADA PARA VIGA BALDRAME OU SAPATA CORRIDA COM MINI-ESCAVADEIRA (INCLUINDO ESCAVAÇÃO PARA COLOCAÇÃO DE FÔRMAS). AF_01/2024</v>
          </cell>
          <cell r="C4280" t="str">
            <v>M3</v>
          </cell>
          <cell r="D4280">
            <v>69.12</v>
          </cell>
          <cell r="E4280" t="str">
            <v>Fundações Rasas (Blocos, Sapatas, Vigas Baldrame)</v>
          </cell>
          <cell r="F4280" t="str">
            <v>SINAPI Jun/26</v>
          </cell>
        </row>
        <row r="4281">
          <cell r="A4281">
            <v>96524</v>
          </cell>
          <cell r="B4281" t="str">
            <v>ESCAVAÇÃO MECANIZADA PARA VIGA BALDRAME OU SAPATA CORRIDA COM MINI-ESCAVADEIRA (SEM ESCAVAÇÃO PARA COLOCAÇÃO DE FÔRMAS). AF_01/2024</v>
          </cell>
          <cell r="C4281" t="str">
            <v>M3</v>
          </cell>
          <cell r="D4281">
            <v>203.94</v>
          </cell>
          <cell r="E4281" t="str">
            <v>Fundações Rasas (Blocos, Sapatas, Vigas Baldrame)</v>
          </cell>
          <cell r="F4281" t="str">
            <v>SINAPI Jun/26</v>
          </cell>
        </row>
        <row r="4282">
          <cell r="A4282">
            <v>96537</v>
          </cell>
          <cell r="B4282" t="str">
            <v>FABRICAÇÃO, MONTAGEM E DESMONTAGEM DE FÔRMA PARA BLOCO DE COROAMENTO, EM CHAPA DE MADEIRA COMPENSADA RESINADA, E=17 MM, 2 UTILIZAÇÕES. AF_01/2024</v>
          </cell>
          <cell r="C4282" t="str">
            <v>M2</v>
          </cell>
          <cell r="D4282">
            <v>209.29</v>
          </cell>
          <cell r="E4282" t="str">
            <v>Fundações Rasas (Blocos, Sapatas, Vigas Baldrame)</v>
          </cell>
          <cell r="F4282" t="str">
            <v>SINAPI Jun/26</v>
          </cell>
        </row>
        <row r="4283">
          <cell r="A4283">
            <v>96540</v>
          </cell>
          <cell r="B4283" t="str">
            <v>FABRICAÇÃO, MONTAGEM E DESMONTAGEM DE FÔRMA PARA BLOCO DE COROAMENTO, EM CHAPA DE MADEIRA COMPENSADA RESINADA, E=17 MM, 4 UTILIZAÇÕES. AF_01/2024</v>
          </cell>
          <cell r="C4283" t="str">
            <v>M2</v>
          </cell>
          <cell r="D4283">
            <v>154.15</v>
          </cell>
          <cell r="E4283" t="str">
            <v>Fundações Rasas (Blocos, Sapatas, Vigas Baldrame)</v>
          </cell>
          <cell r="F4283" t="str">
            <v>SINAPI Jun/26</v>
          </cell>
        </row>
        <row r="4284">
          <cell r="A4284">
            <v>96528</v>
          </cell>
          <cell r="B4284" t="str">
            <v>FABRICAÇÃO, MONTAGEM E DESMONTAGEM DE FÔRMA PARA BLOCO DE COROAMENTO, EM MADEIRA SERRADA, E=25 MM, 1 UTILIZAÇÃO. AF_01/2024</v>
          </cell>
          <cell r="C4284" t="str">
            <v>M2</v>
          </cell>
          <cell r="D4284">
            <v>179.27</v>
          </cell>
          <cell r="E4284" t="str">
            <v>Fundações Rasas (Blocos, Sapatas, Vigas Baldrame)</v>
          </cell>
          <cell r="F4284" t="str">
            <v>SINAPI Jun/26</v>
          </cell>
        </row>
        <row r="4285">
          <cell r="A4285">
            <v>96531</v>
          </cell>
          <cell r="B4285" t="str">
            <v>FABRICAÇÃO, MONTAGEM E DESMONTAGEM DE FÔRMA PARA BLOCO DE COROAMENTO, EM MADEIRA SERRADA, E=25 MM, 2 UTILIZAÇÕES. AF_01/2024</v>
          </cell>
          <cell r="C4285" t="str">
            <v>M2</v>
          </cell>
          <cell r="D4285">
            <v>124.36</v>
          </cell>
          <cell r="E4285" t="str">
            <v>Fundações Rasas (Blocos, Sapatas, Vigas Baldrame)</v>
          </cell>
          <cell r="F4285" t="str">
            <v>SINAPI Jun/26</v>
          </cell>
        </row>
        <row r="4286">
          <cell r="A4286">
            <v>96534</v>
          </cell>
          <cell r="B4286" t="str">
            <v>FABRICAÇÃO, MONTAGEM E DESMONTAGEM DE FÔRMA PARA BLOCO DE COROAMENTO, EM MADEIRA SERRADA, E=25 MM, 4 UTILIZAÇÕES. AF_01/2024</v>
          </cell>
          <cell r="C4286" t="str">
            <v>M2</v>
          </cell>
          <cell r="D4286">
            <v>95.8</v>
          </cell>
          <cell r="E4286" t="str">
            <v>Fundações Rasas (Blocos, Sapatas, Vigas Baldrame)</v>
          </cell>
          <cell r="F4286" t="str">
            <v>SINAPI Jun/26</v>
          </cell>
        </row>
        <row r="4287">
          <cell r="A4287">
            <v>104928</v>
          </cell>
          <cell r="B4287" t="str">
            <v>FABRICAÇÃO, MONTAGEM E DESMONTAGEM DE FÔRMA PARA SAPATA CORRIDA, EM CHAPA DE MADEIRA COMPENSADA RESINADA, E=17 MM, 2 UTILIZAÇÕES. AF_01/2024</v>
          </cell>
          <cell r="C4287" t="str">
            <v>M2</v>
          </cell>
          <cell r="D4287">
            <v>171.03</v>
          </cell>
          <cell r="E4287" t="str">
            <v>Fundações Rasas (Blocos, Sapatas, Vigas Baldrame)</v>
          </cell>
          <cell r="F4287" t="str">
            <v>SINAPI Jun/26</v>
          </cell>
        </row>
        <row r="4288">
          <cell r="A4288">
            <v>104929</v>
          </cell>
          <cell r="B4288" t="str">
            <v>FABRICAÇÃO, MONTAGEM E DESMONTAGEM DE FÔRMA PARA SAPATA CORRIDA, EM CHAPA DE MADEIRA COMPENSADA RESINADA, E=17 MM, 4 UTILIZAÇÕES. AF_01/2024</v>
          </cell>
          <cell r="C4288" t="str">
            <v>M2</v>
          </cell>
          <cell r="D4288">
            <v>104.48</v>
          </cell>
          <cell r="E4288" t="str">
            <v>Fundações Rasas (Blocos, Sapatas, Vigas Baldrame)</v>
          </cell>
          <cell r="F4288" t="str">
            <v>SINAPI Jun/26</v>
          </cell>
        </row>
        <row r="4289">
          <cell r="A4289">
            <v>104925</v>
          </cell>
          <cell r="B4289" t="str">
            <v>FABRICAÇÃO, MONTAGEM E DESMONTAGEM DE FÔRMA PARA SAPATA CORRIDA, EM MADEIRA SERRADA, E=25 MM, 1 UTILIZAÇÃO. AF_01/2024</v>
          </cell>
          <cell r="C4289" t="str">
            <v>M2</v>
          </cell>
          <cell r="D4289">
            <v>181.41</v>
          </cell>
          <cell r="E4289" t="str">
            <v>Fundações Rasas (Blocos, Sapatas, Vigas Baldrame)</v>
          </cell>
          <cell r="F4289" t="str">
            <v>SINAPI Jun/26</v>
          </cell>
        </row>
        <row r="4290">
          <cell r="A4290">
            <v>104926</v>
          </cell>
          <cell r="B4290" t="str">
            <v>FABRICAÇÃO, MONTAGEM E DESMONTAGEM DE FÔRMA PARA SAPATA CORRIDA, EM MADEIRA SERRADA, E=25 MM, 2 UTILIZAÇÕES. AF_01/2024</v>
          </cell>
          <cell r="C4290" t="str">
            <v>M2</v>
          </cell>
          <cell r="D4290">
            <v>119.63</v>
          </cell>
          <cell r="E4290" t="str">
            <v>Fundações Rasas (Blocos, Sapatas, Vigas Baldrame)</v>
          </cell>
          <cell r="F4290" t="str">
            <v>SINAPI Jun/26</v>
          </cell>
        </row>
        <row r="4291">
          <cell r="A4291">
            <v>104927</v>
          </cell>
          <cell r="B4291" t="str">
            <v>FABRICAÇÃO, MONTAGEM E DESMONTAGEM DE FÔRMA PARA SAPATA CORRIDA, EM MADEIRA SERRADA, E=25 MM, 4 UTILIZAÇÕES. AF_01/2024</v>
          </cell>
          <cell r="C4291" t="str">
            <v>M2</v>
          </cell>
          <cell r="D4291">
            <v>87.5</v>
          </cell>
          <cell r="E4291" t="str">
            <v>Fundações Rasas (Blocos, Sapatas, Vigas Baldrame)</v>
          </cell>
          <cell r="F4291" t="str">
            <v>SINAPI Jun/26</v>
          </cell>
        </row>
        <row r="4292">
          <cell r="A4292">
            <v>96538</v>
          </cell>
          <cell r="B4292" t="str">
            <v>FABRICAÇÃO, MONTAGEM E DESMONTAGEM DE FÔRMA PARA SAPATA, EM CHAPA DE MADEIRA COMPENSADA RESINADA, E=17 MM, 2 UTILIZAÇÕES. AF_01/2024</v>
          </cell>
          <cell r="C4292" t="str">
            <v>M2</v>
          </cell>
          <cell r="D4292">
            <v>292.35000000000002</v>
          </cell>
          <cell r="E4292" t="str">
            <v>Fundações Rasas (Blocos, Sapatas, Vigas Baldrame)</v>
          </cell>
          <cell r="F4292" t="str">
            <v>SINAPI Jun/26</v>
          </cell>
        </row>
        <row r="4293">
          <cell r="A4293">
            <v>96541</v>
          </cell>
          <cell r="B4293" t="str">
            <v>FABRICAÇÃO, MONTAGEM E DESMONTAGEM DE FÔRMA PARA SAPATA, EM CHAPA DE MADEIRA COMPENSADA RESINADA, E=17 MM, 4 UTILIZAÇÕES. AF_01/2024</v>
          </cell>
          <cell r="C4293" t="str">
            <v>M2</v>
          </cell>
          <cell r="D4293">
            <v>221.57</v>
          </cell>
          <cell r="E4293" t="str">
            <v>Fundações Rasas (Blocos, Sapatas, Vigas Baldrame)</v>
          </cell>
          <cell r="F4293" t="str">
            <v>SINAPI Jun/26</v>
          </cell>
        </row>
        <row r="4294">
          <cell r="A4294">
            <v>96529</v>
          </cell>
          <cell r="B4294" t="str">
            <v>FABRICAÇÃO, MONTAGEM E DESMONTAGEM DE FÔRMA PARA SAPATA, EM MADEIRA SERRADA, E=25 MM, 1 UTILIZAÇÃO. AF_01/2024</v>
          </cell>
          <cell r="C4294" t="str">
            <v>M2</v>
          </cell>
          <cell r="D4294">
            <v>311.8</v>
          </cell>
          <cell r="E4294" t="str">
            <v>Fundações Rasas (Blocos, Sapatas, Vigas Baldrame)</v>
          </cell>
          <cell r="F4294" t="str">
            <v>SINAPI Jun/26</v>
          </cell>
        </row>
        <row r="4295">
          <cell r="A4295">
            <v>96532</v>
          </cell>
          <cell r="B4295" t="str">
            <v>FABRICAÇÃO, MONTAGEM E DESMONTAGEM DE FÔRMA PARA SAPATA, EM MADEIRA SERRADA, E=25 MM, 2 UTILIZAÇÕES. AF_01/2024</v>
          </cell>
          <cell r="C4295" t="str">
            <v>M2</v>
          </cell>
          <cell r="D4295">
            <v>216.62</v>
          </cell>
          <cell r="E4295" t="str">
            <v>Fundações Rasas (Blocos, Sapatas, Vigas Baldrame)</v>
          </cell>
          <cell r="F4295" t="str">
            <v>SINAPI Jun/26</v>
          </cell>
        </row>
        <row r="4296">
          <cell r="A4296">
            <v>96535</v>
          </cell>
          <cell r="B4296" t="str">
            <v>FABRICAÇÃO, MONTAGEM E DESMONTAGEM DE FÔRMA PARA SAPATA, EM MADEIRA SERRADA, E=25 MM, 4 UTILIZAÇÕES. AF_01/2024</v>
          </cell>
          <cell r="C4296" t="str">
            <v>M2</v>
          </cell>
          <cell r="D4296">
            <v>167.13</v>
          </cell>
          <cell r="E4296" t="str">
            <v>Fundações Rasas (Blocos, Sapatas, Vigas Baldrame)</v>
          </cell>
          <cell r="F4296" t="str">
            <v>SINAPI Jun/26</v>
          </cell>
        </row>
        <row r="4297">
          <cell r="A4297">
            <v>96539</v>
          </cell>
          <cell r="B4297" t="str">
            <v>FABRICAÇÃO, MONTAGEM E DESMONTAGEM DE FÔRMA PARA VIGA BALDRAME, EM CHAPA DE MADEIRA COMPENSADA RESINADA, E=17 MM, 2 UTILIZAÇÕES. AF_01/2024</v>
          </cell>
          <cell r="C4297" t="str">
            <v>M2</v>
          </cell>
          <cell r="D4297">
            <v>148.94</v>
          </cell>
          <cell r="E4297" t="str">
            <v>Fundações Rasas (Blocos, Sapatas, Vigas Baldrame)</v>
          </cell>
          <cell r="F4297" t="str">
            <v>SINAPI Jun/26</v>
          </cell>
        </row>
        <row r="4298">
          <cell r="A4298">
            <v>96542</v>
          </cell>
          <cell r="B4298" t="str">
            <v>FABRICAÇÃO, MONTAGEM E DESMONTAGEM DE FÔRMA PARA VIGA BALDRAME, EM CHAPA DE MADEIRA COMPENSADA RESINADA, E=17 MM, 4 UTILIZAÇÕES. AF_01/2024</v>
          </cell>
          <cell r="C4298" t="str">
            <v>M2</v>
          </cell>
          <cell r="D4298">
            <v>115.89</v>
          </cell>
          <cell r="E4298" t="str">
            <v>Fundações Rasas (Blocos, Sapatas, Vigas Baldrame)</v>
          </cell>
          <cell r="F4298" t="str">
            <v>SINAPI Jun/26</v>
          </cell>
        </row>
        <row r="4299">
          <cell r="A4299">
            <v>96530</v>
          </cell>
          <cell r="B4299" t="str">
            <v>FABRICAÇÃO, MONTAGEM E DESMONTAGEM DE FÔRMA PARA VIGA BALDRAME, EM MADEIRA SERRADA, E=25 MM, 1 UTILIZAÇÃO. AF_01/2024</v>
          </cell>
          <cell r="C4299" t="str">
            <v>M2</v>
          </cell>
          <cell r="D4299">
            <v>162.34</v>
          </cell>
          <cell r="E4299" t="str">
            <v>Fundações Rasas (Blocos, Sapatas, Vigas Baldrame)</v>
          </cell>
          <cell r="F4299" t="str">
            <v>SINAPI Jun/26</v>
          </cell>
        </row>
        <row r="4300">
          <cell r="A4300">
            <v>96533</v>
          </cell>
          <cell r="B4300" t="str">
            <v>FABRICAÇÃO, MONTAGEM E DESMONTAGEM DE FÔRMA PARA VIGA BALDRAME, EM MADEIRA SERRADA, E=25 MM, 2 UTILIZAÇÕES. AF_01/2024</v>
          </cell>
          <cell r="C4300" t="str">
            <v>M2</v>
          </cell>
          <cell r="D4300">
            <v>109.52</v>
          </cell>
          <cell r="E4300" t="str">
            <v>Fundações Rasas (Blocos, Sapatas, Vigas Baldrame)</v>
          </cell>
          <cell r="F4300" t="str">
            <v>SINAPI Jun/26</v>
          </cell>
        </row>
        <row r="4301">
          <cell r="A4301">
            <v>96536</v>
          </cell>
          <cell r="B4301" t="str">
            <v>FABRICAÇÃO, MONTAGEM E DESMONTAGEM DE FÔRMA PARA VIGA BALDRAME, EM MADEIRA SERRADA, E=25 MM, 4 UTILIZAÇÕES. AF_01/2024</v>
          </cell>
          <cell r="C4301" t="str">
            <v>M2</v>
          </cell>
          <cell r="D4301">
            <v>82.01</v>
          </cell>
          <cell r="E4301" t="str">
            <v>Fundações Rasas (Blocos, Sapatas, Vigas Baldrame)</v>
          </cell>
          <cell r="F4301" t="str">
            <v>SINAPI Jun/26</v>
          </cell>
        </row>
        <row r="4302">
          <cell r="A4302">
            <v>105518</v>
          </cell>
          <cell r="B4302" t="str">
            <v>MONTAGEM E DESMONTAGEM DE FÔRMA PARA ESTRUTURA CIRCULAR, COM INSTALAÇÃO EXCLUSIVAMENTE NA FACE INTERNA DA ESTRUTURA, COM AUXÍLIO DE GUINDASTE. AF_07/2024</v>
          </cell>
          <cell r="C4302" t="str">
            <v>M2</v>
          </cell>
          <cell r="D4302">
            <v>0</v>
          </cell>
          <cell r="E4302" t="str">
            <v>Fôrmas Curvas para Paredes de Reservatórios de Concreto</v>
          </cell>
          <cell r="F4302" t="str">
            <v>SINAPI Jun/26</v>
          </cell>
        </row>
        <row r="4303">
          <cell r="A4303">
            <v>105517</v>
          </cell>
          <cell r="B4303" t="str">
            <v>MONTAGEM E DESMONTAGEM DE FÔRMA PARA ESTRUTURA CIRCULAR, COM INSTALAÇÃO EXCLUSIVAMENTE NA FACE INTERNA DA ESTRUTURA, SEM AUXÍLIO DE GUINDASTE. AF_07/2024</v>
          </cell>
          <cell r="C4303" t="str">
            <v>M2</v>
          </cell>
          <cell r="D4303">
            <v>0</v>
          </cell>
          <cell r="E4303" t="str">
            <v>Fôrmas Curvas para Paredes de Reservatórios de Concreto</v>
          </cell>
          <cell r="F4303" t="str">
            <v>SINAPI Jun/26</v>
          </cell>
        </row>
        <row r="4304">
          <cell r="A4304">
            <v>105520</v>
          </cell>
          <cell r="B4304" t="str">
            <v>MONTAGEM E DESMONTAGEM DE FÔRMA PARA ESTRUTURA CIRCULAR, COM INSTALAÇÃO NA FACE INTERNA E EXTERNA DA EXTRUTURA, COM AUXÍLIO DE GUINDASTE. AF_07/2024</v>
          </cell>
          <cell r="C4304" t="str">
            <v>M2</v>
          </cell>
          <cell r="D4304">
            <v>0</v>
          </cell>
          <cell r="E4304" t="str">
            <v>Fôrmas Curvas para Paredes de Reservatórios de Concreto</v>
          </cell>
          <cell r="F4304" t="str">
            <v>SINAPI Jun/26</v>
          </cell>
        </row>
        <row r="4305">
          <cell r="A4305">
            <v>105519</v>
          </cell>
          <cell r="B4305" t="str">
            <v>MONTAGEM E DESMONTAGEM DE FÔRMA PARA ESTRUTURA CIRCULAR, COM INSTALAÇÃO NA FACE INTERNA E EXTERNA DA EXTRUTURA, SEM AUXÍLIO DE GUINDASTE. AF_07/2024</v>
          </cell>
          <cell r="C4305" t="str">
            <v>M2</v>
          </cell>
          <cell r="D4305">
            <v>0</v>
          </cell>
          <cell r="E4305" t="str">
            <v>Fôrmas Curvas para Paredes de Reservatórios de Concreto</v>
          </cell>
          <cell r="F4305" t="str">
            <v>SINAPI Jun/26</v>
          </cell>
        </row>
        <row r="4306">
          <cell r="A4306">
            <v>101793</v>
          </cell>
          <cell r="B4306" t="str">
            <v>ESCORAMENTO DE FÔRMAS DE LAJE EM MADEIRA NÃO APARELHADA, PÉ-DIREITO DUPLO, INCLUSO TRAVAMENTO, 4 UTILIZAÇÕES. AF_09/2020</v>
          </cell>
          <cell r="C4306" t="str">
            <v>M3</v>
          </cell>
          <cell r="D4306">
            <v>30.19</v>
          </cell>
          <cell r="E4306" t="str">
            <v>Fôrmas para Estruturas de Concreto Armado</v>
          </cell>
          <cell r="F4306" t="str">
            <v>SINAPI Jun/26</v>
          </cell>
        </row>
        <row r="4307">
          <cell r="A4307">
            <v>101792</v>
          </cell>
          <cell r="B4307" t="str">
            <v>ESCORAMENTO DE FÔRMAS DE LAJE EM MADEIRA NÃO APARELHADA, PÉ-DIREITO SIMPLES, INCLUSO TRAVAMENTO, 4 UTILIZAÇÕES. AF_09/2020</v>
          </cell>
          <cell r="C4307" t="str">
            <v>M3</v>
          </cell>
          <cell r="D4307">
            <v>20.27</v>
          </cell>
          <cell r="E4307" t="str">
            <v>Fôrmas para Estruturas de Concreto Armado</v>
          </cell>
          <cell r="F4307" t="str">
            <v>SINAPI Jun/26</v>
          </cell>
        </row>
        <row r="4308">
          <cell r="A4308">
            <v>92272</v>
          </cell>
          <cell r="B4308" t="str">
            <v>FABRICAÇÃO DE ESCORAS DE VIGA DO TIPO GARFO, EM MADEIRA. AF_09/2020</v>
          </cell>
          <cell r="C4308" t="str">
            <v>M</v>
          </cell>
          <cell r="D4308">
            <v>37.28</v>
          </cell>
          <cell r="E4308" t="str">
            <v>Fôrmas para Estruturas de Concreto Armado</v>
          </cell>
          <cell r="F4308" t="str">
            <v>SINAPI Jun/26</v>
          </cell>
        </row>
        <row r="4309">
          <cell r="A4309">
            <v>101791</v>
          </cell>
          <cell r="B4309" t="str">
            <v>FABRICAÇÃO DE ESCORAS DO TIPO PONTALETE, EM MADEIRA, PARA PÉ-DIREITO DUPLO. AF_09/2020</v>
          </cell>
          <cell r="C4309" t="str">
            <v>M</v>
          </cell>
          <cell r="D4309">
            <v>26.86</v>
          </cell>
          <cell r="E4309" t="str">
            <v>Fôrmas para Estruturas de Concreto Armado</v>
          </cell>
          <cell r="F4309" t="str">
            <v>SINAPI Jun/26</v>
          </cell>
        </row>
        <row r="4310">
          <cell r="A4310">
            <v>92273</v>
          </cell>
          <cell r="B4310" t="str">
            <v>FABRICAÇÃO DE ESCORAS DO TIPO PONTALETE, EM MADEIRA, PARA PÉ-DIREITO SIMPLES. AF_09/2020</v>
          </cell>
          <cell r="C4310" t="str">
            <v>M</v>
          </cell>
          <cell r="D4310">
            <v>16.579999999999998</v>
          </cell>
          <cell r="E4310" t="str">
            <v>Fôrmas para Estruturas de Concreto Armado</v>
          </cell>
          <cell r="F4310" t="str">
            <v>SINAPI Jun/26</v>
          </cell>
        </row>
        <row r="4311">
          <cell r="A4311">
            <v>92268</v>
          </cell>
          <cell r="B4311" t="str">
            <v>FABRICAÇÃO DE FÔRMA PARA LAJES, EM CHAPA DE MADEIRA COMPENSADA PLASTIFICADA, E = 18 MM. AF_09/2020</v>
          </cell>
          <cell r="C4311" t="str">
            <v>M2</v>
          </cell>
          <cell r="D4311">
            <v>73.11</v>
          </cell>
          <cell r="E4311" t="str">
            <v>Fôrmas para Estruturas de Concreto Armado</v>
          </cell>
          <cell r="F4311" t="str">
            <v>SINAPI Jun/26</v>
          </cell>
        </row>
        <row r="4312">
          <cell r="A4312">
            <v>92267</v>
          </cell>
          <cell r="B4312" t="str">
            <v>FABRICAÇÃO DE FÔRMA PARA LAJES, EM CHAPA DE MADEIRA COMPENSADA RESINADA, E = 17 MM. AF_09/2020</v>
          </cell>
          <cell r="C4312" t="str">
            <v>M2</v>
          </cell>
          <cell r="D4312">
            <v>43.75</v>
          </cell>
          <cell r="E4312" t="str">
            <v>Fôrmas para Estruturas de Concreto Armado</v>
          </cell>
          <cell r="F4312" t="str">
            <v>SINAPI Jun/26</v>
          </cell>
        </row>
        <row r="4313">
          <cell r="A4313">
            <v>92271</v>
          </cell>
          <cell r="B4313" t="str">
            <v>FABRICAÇÃO DE FÔRMA PARA LAJES, EM MADEIRA SERRADA, E=25 MM. AF_09/2020</v>
          </cell>
          <cell r="C4313" t="str">
            <v>M2</v>
          </cell>
          <cell r="D4313">
            <v>133.49</v>
          </cell>
          <cell r="E4313" t="str">
            <v>Fôrmas para Estruturas de Concreto Armado</v>
          </cell>
          <cell r="F4313" t="str">
            <v>SINAPI Jun/26</v>
          </cell>
        </row>
        <row r="4314">
          <cell r="A4314">
            <v>92264</v>
          </cell>
          <cell r="B4314" t="str">
            <v>FABRICAÇÃO DE FÔRMA PARA PILARES E ESTRUTURAS SIMILARES, EM CHAPA DE MADEIRA COMPENSADA PLASTIFICADA, E = 18 MM. AF_09/2020</v>
          </cell>
          <cell r="C4314" t="str">
            <v>M2</v>
          </cell>
          <cell r="D4314">
            <v>203.88</v>
          </cell>
          <cell r="E4314" t="str">
            <v>Fôrmas para Estruturas de Concreto Armado</v>
          </cell>
          <cell r="F4314" t="str">
            <v>SINAPI Jun/26</v>
          </cell>
        </row>
        <row r="4315">
          <cell r="A4315">
            <v>92263</v>
          </cell>
          <cell r="B4315" t="str">
            <v>FABRICAÇÃO DE FÔRMA PARA PILARES E ESTRUTURAS SIMILARES, EM CHAPA DE MADEIRA COMPENSADA RESINADA, E = 17 MM. AF_09/2020</v>
          </cell>
          <cell r="C4315" t="str">
            <v>M2</v>
          </cell>
          <cell r="D4315">
            <v>166.53</v>
          </cell>
          <cell r="E4315" t="str">
            <v>Fôrmas para Estruturas de Concreto Armado</v>
          </cell>
          <cell r="F4315" t="str">
            <v>SINAPI Jun/26</v>
          </cell>
        </row>
        <row r="4316">
          <cell r="A4316">
            <v>92269</v>
          </cell>
          <cell r="B4316" t="str">
            <v>FABRICAÇÃO DE FÔRMA PARA PILARES E ESTRUTURAS SIMILARES, EM MADEIRA SERRADA, E=25 MM. AF_09/2020</v>
          </cell>
          <cell r="C4316" t="str">
            <v>M2</v>
          </cell>
          <cell r="D4316">
            <v>140.38999999999999</v>
          </cell>
          <cell r="E4316" t="str">
            <v>Fôrmas para Estruturas de Concreto Armado</v>
          </cell>
          <cell r="F4316" t="str">
            <v>SINAPI Jun/26</v>
          </cell>
        </row>
        <row r="4317">
          <cell r="A4317">
            <v>92270</v>
          </cell>
          <cell r="B4317" t="str">
            <v>FABRICAÇÃO DE FÔRMA PARA VIGAS, COM MADEIRA SERRADA, E = 25 MM. AF_09/2020</v>
          </cell>
          <cell r="C4317" t="str">
            <v>M2</v>
          </cell>
          <cell r="D4317">
            <v>213.26</v>
          </cell>
          <cell r="E4317" t="str">
            <v>Fôrmas para Estruturas de Concreto Armado</v>
          </cell>
          <cell r="F4317" t="str">
            <v>SINAPI Jun/26</v>
          </cell>
        </row>
        <row r="4318">
          <cell r="A4318">
            <v>92266</v>
          </cell>
          <cell r="B4318" t="str">
            <v>FABRICAÇÃO DE FÔRMA PARA VIGAS, EM CHAPA DE MADEIRA COMPENSADA PLASTIFICADA, E = 18 MM. AF_09/2020</v>
          </cell>
          <cell r="C4318" t="str">
            <v>M2</v>
          </cell>
          <cell r="D4318">
            <v>153.31</v>
          </cell>
          <cell r="E4318" t="str">
            <v>Fôrmas para Estruturas de Concreto Armado</v>
          </cell>
          <cell r="F4318" t="str">
            <v>SINAPI Jun/26</v>
          </cell>
        </row>
        <row r="4319">
          <cell r="A4319">
            <v>92265</v>
          </cell>
          <cell r="B4319" t="str">
            <v>FABRICAÇÃO DE FÔRMA PARA VIGAS, EM CHAPA DE MADEIRA COMPENSADA RESINADA, E = 17 MM. AF_09/2020</v>
          </cell>
          <cell r="C4319" t="str">
            <v>M2</v>
          </cell>
          <cell r="D4319">
            <v>121.27</v>
          </cell>
          <cell r="E4319" t="str">
            <v>Fôrmas para Estruturas de Concreto Armado</v>
          </cell>
          <cell r="F4319" t="str">
            <v>SINAPI Jun/26</v>
          </cell>
        </row>
        <row r="4320">
          <cell r="A4320">
            <v>92524</v>
          </cell>
          <cell r="B4320" t="str">
            <v>MONTAGEM E DESMONTAGEM DE FÔRMA DE LAJE MACIÇA, PÉ-DIREITO DUPLO, EM CHAPA DE MADEIRA COMPENSADA PLASTIFICADA, 10 UTILIZAÇÕES. AF_09/2020</v>
          </cell>
          <cell r="C4320" t="str">
            <v>M2</v>
          </cell>
          <cell r="D4320">
            <v>88.4</v>
          </cell>
          <cell r="E4320" t="str">
            <v>Fôrmas para Estruturas de Concreto Armado</v>
          </cell>
          <cell r="F4320" t="str">
            <v>SINAPI Jun/26</v>
          </cell>
        </row>
        <row r="4321">
          <cell r="A4321">
            <v>92528</v>
          </cell>
          <cell r="B4321" t="str">
            <v>MONTAGEM E DESMONTAGEM DE FÔRMA DE LAJE MACIÇA, PÉ-DIREITO DUPLO, EM CHAPA DE MADEIRA COMPENSADA PLASTIFICADA, 12 UTILIZAÇÕES. AF_09/2020</v>
          </cell>
          <cell r="C4321" t="str">
            <v>M2</v>
          </cell>
          <cell r="D4321">
            <v>84.55</v>
          </cell>
          <cell r="E4321" t="str">
            <v>Fôrmas para Estruturas de Concreto Armado</v>
          </cell>
          <cell r="F4321" t="str">
            <v>SINAPI Jun/26</v>
          </cell>
        </row>
        <row r="4322">
          <cell r="A4322">
            <v>92532</v>
          </cell>
          <cell r="B4322" t="str">
            <v>MONTAGEM E DESMONTAGEM DE FÔRMA DE LAJE MACIÇA, PÉ-DIREITO DUPLO, EM CHAPA DE MADEIRA COMPENSADA PLASTIFICADA, 14 UTILIZAÇÕES. AF_09/2020</v>
          </cell>
          <cell r="C4322" t="str">
            <v>M2</v>
          </cell>
          <cell r="D4322">
            <v>81.19</v>
          </cell>
          <cell r="E4322" t="str">
            <v>Fôrmas para Estruturas de Concreto Armado</v>
          </cell>
          <cell r="F4322" t="str">
            <v>SINAPI Jun/26</v>
          </cell>
        </row>
        <row r="4323">
          <cell r="A4323">
            <v>92536</v>
          </cell>
          <cell r="B4323" t="str">
            <v>MONTAGEM E DESMONTAGEM DE FÔRMA DE LAJE MACIÇA, PÉ-DIREITO DUPLO, EM CHAPA DE MADEIRA COMPENSADA PLASTIFICADA, 18 UTILIZAÇÕES. AF_09/2020</v>
          </cell>
          <cell r="C4323" t="str">
            <v>M2</v>
          </cell>
          <cell r="D4323">
            <v>74.81</v>
          </cell>
          <cell r="E4323" t="str">
            <v>Fôrmas para Estruturas de Concreto Armado</v>
          </cell>
          <cell r="F4323" t="str">
            <v>SINAPI Jun/26</v>
          </cell>
        </row>
        <row r="4324">
          <cell r="A4324">
            <v>92508</v>
          </cell>
          <cell r="B4324" t="str">
            <v>MONTAGEM E DESMONTAGEM DE FÔRMA DE LAJE MACIÇA, PÉ-DIREITO DUPLO, EM CHAPA DE MADEIRA COMPENSADA RESINADA, 2 UTILIZAÇÕES. AF_09/2020</v>
          </cell>
          <cell r="C4324" t="str">
            <v>M2</v>
          </cell>
          <cell r="D4324">
            <v>117.46</v>
          </cell>
          <cell r="E4324" t="str">
            <v>Fôrmas para Estruturas de Concreto Armado</v>
          </cell>
          <cell r="F4324" t="str">
            <v>SINAPI Jun/26</v>
          </cell>
        </row>
        <row r="4325">
          <cell r="A4325">
            <v>92512</v>
          </cell>
          <cell r="B4325" t="str">
            <v>MONTAGEM E DESMONTAGEM DE FÔRMA DE LAJE MACIÇA, PÉ-DIREITO DUPLO, EM CHAPA DE MADEIRA COMPENSADA RESINADA, 4 UTILIZAÇÕES. AF_09/2020</v>
          </cell>
          <cell r="C4325" t="str">
            <v>M2</v>
          </cell>
          <cell r="D4325">
            <v>103.29</v>
          </cell>
          <cell r="E4325" t="str">
            <v>Fôrmas para Estruturas de Concreto Armado</v>
          </cell>
          <cell r="F4325" t="str">
            <v>SINAPI Jun/26</v>
          </cell>
        </row>
        <row r="4326">
          <cell r="A4326">
            <v>92515</v>
          </cell>
          <cell r="B4326" t="str">
            <v>MONTAGEM E DESMONTAGEM DE FÔRMA DE LAJE MACIÇA, PÉ-DIREITO DUPLO, EM CHAPA DE MADEIRA COMPENSADA RESINADA, 6 UTILIZAÇÕES. AF_09/2020</v>
          </cell>
          <cell r="C4326" t="str">
            <v>M2</v>
          </cell>
          <cell r="D4326">
            <v>95.55</v>
          </cell>
          <cell r="E4326" t="str">
            <v>Fôrmas para Estruturas de Concreto Armado</v>
          </cell>
          <cell r="F4326" t="str">
            <v>SINAPI Jun/26</v>
          </cell>
        </row>
        <row r="4327">
          <cell r="A4327">
            <v>92520</v>
          </cell>
          <cell r="B4327" t="str">
            <v>MONTAGEM E DESMONTAGEM DE FÔRMA DE LAJE MACIÇA, PÉ-DIREITO DUPLO, EM CHAPA DE MADEIRA COMPENSADA RESINADA, 8 UTILIZAÇÕES. AF_09/2020</v>
          </cell>
          <cell r="C4327" t="str">
            <v>M2</v>
          </cell>
          <cell r="D4327">
            <v>90.08</v>
          </cell>
          <cell r="E4327" t="str">
            <v>Fôrmas para Estruturas de Concreto Armado</v>
          </cell>
          <cell r="F4327" t="str">
            <v>SINAPI Jun/26</v>
          </cell>
        </row>
        <row r="4328">
          <cell r="A4328">
            <v>92526</v>
          </cell>
          <cell r="B4328" t="str">
            <v>MONTAGEM E DESMONTAGEM DE FÔRMA DE LAJE MACIÇA, PÉ-DIREITO SIMPLES, EM CHAPA DE MADEIRA COMPENSADA PLASTIFICADA, 10 UTILIZAÇÕES. AF_09/2020</v>
          </cell>
          <cell r="C4328" t="str">
            <v>M2</v>
          </cell>
          <cell r="D4328">
            <v>46.7</v>
          </cell>
          <cell r="E4328" t="str">
            <v>Fôrmas para Estruturas de Concreto Armado</v>
          </cell>
          <cell r="F4328" t="str">
            <v>SINAPI Jun/26</v>
          </cell>
        </row>
        <row r="4329">
          <cell r="A4329">
            <v>92530</v>
          </cell>
          <cell r="B4329" t="str">
            <v>MONTAGEM E DESMONTAGEM DE FÔRMA DE LAJE MACIÇA, PÉ-DIREITO SIMPLES, EM CHAPA DE MADEIRA COMPENSADA PLASTIFICADA, 12 UTILIZAÇÕES. AF_09/2020</v>
          </cell>
          <cell r="C4329" t="str">
            <v>M2</v>
          </cell>
          <cell r="D4329">
            <v>44.04</v>
          </cell>
          <cell r="E4329" t="str">
            <v>Fôrmas para Estruturas de Concreto Armado</v>
          </cell>
          <cell r="F4329" t="str">
            <v>SINAPI Jun/26</v>
          </cell>
        </row>
        <row r="4330">
          <cell r="A4330">
            <v>92534</v>
          </cell>
          <cell r="B4330" t="str">
            <v>MONTAGEM E DESMONTAGEM DE FÔRMA DE LAJE MACIÇA, PÉ-DIREITO SIMPLES, EM CHAPA DE MADEIRA COMPENSADA PLASTIFICADA, 14 UTILIZAÇÕES. AF_09/2020</v>
          </cell>
          <cell r="C4330" t="str">
            <v>M2</v>
          </cell>
          <cell r="D4330">
            <v>41.76</v>
          </cell>
          <cell r="E4330" t="str">
            <v>Fôrmas para Estruturas de Concreto Armado</v>
          </cell>
          <cell r="F4330" t="str">
            <v>SINAPI Jun/26</v>
          </cell>
        </row>
        <row r="4331">
          <cell r="A4331">
            <v>92538</v>
          </cell>
          <cell r="B4331" t="str">
            <v>MONTAGEM E DESMONTAGEM DE FÔRMA DE LAJE MACIÇA, PÉ-DIREITO SIMPLES, EM CHAPA DE MADEIRA COMPENSADA PLASTIFICADA, 18 UTILIZAÇÕES. AF_09/2020</v>
          </cell>
          <cell r="C4331" t="str">
            <v>M2</v>
          </cell>
          <cell r="D4331">
            <v>37.29</v>
          </cell>
          <cell r="E4331" t="str">
            <v>Fôrmas para Estruturas de Concreto Armado</v>
          </cell>
          <cell r="F4331" t="str">
            <v>SINAPI Jun/26</v>
          </cell>
        </row>
        <row r="4332">
          <cell r="A4332">
            <v>103760</v>
          </cell>
          <cell r="B4332" t="str">
            <v>MONTAGEM E DESMONTAGEM DE FÔRMA DE LAJE MACIÇA, PÉ-DIREITO SIMPLES, EM CHAPA DE MADEIRA COMPENSADA RESINADA E CIMBRAMENTO DE MADEIRA, 2 UTILIZAÇÕES. AF_03/2022</v>
          </cell>
          <cell r="C4332" t="str">
            <v>M2</v>
          </cell>
          <cell r="D4332">
            <v>132.29</v>
          </cell>
          <cell r="E4332" t="str">
            <v>Fôrmas para Estruturas de Concreto Armado</v>
          </cell>
          <cell r="F4332" t="str">
            <v>SINAPI Jun/26</v>
          </cell>
        </row>
        <row r="4333">
          <cell r="A4333">
            <v>103761</v>
          </cell>
          <cell r="B4333" t="str">
            <v>MONTAGEM E DESMONTAGEM DE FÔRMA DE LAJE MACIÇA, PÉ-DIREITO SIMPLES, EM CHAPA DE MADEIRA COMPENSADA RESINADA E CIMBRAMENTO DE MADEIRA, 4 UTILIZAÇÕES. AF_03/2022</v>
          </cell>
          <cell r="C4333" t="str">
            <v>M2</v>
          </cell>
          <cell r="D4333">
            <v>91.07</v>
          </cell>
          <cell r="E4333" t="str">
            <v>Fôrmas para Estruturas de Concreto Armado</v>
          </cell>
          <cell r="F4333" t="str">
            <v>SINAPI Jun/26</v>
          </cell>
        </row>
        <row r="4334">
          <cell r="A4334">
            <v>103762</v>
          </cell>
          <cell r="B4334" t="str">
            <v>MONTAGEM E DESMONTAGEM DE FÔRMA DE LAJE MACIÇA, PÉ-DIREITO SIMPLES, EM CHAPA DE MADEIRA COMPENSADA RESINADA E CIMBRAMENTO DE MADEIRA, 6 UTILIZAÇÕES. AF_03/2022</v>
          </cell>
          <cell r="C4334" t="str">
            <v>M2</v>
          </cell>
          <cell r="D4334">
            <v>78.790000000000006</v>
          </cell>
          <cell r="E4334" t="str">
            <v>Fôrmas para Estruturas de Concreto Armado</v>
          </cell>
          <cell r="F4334" t="str">
            <v>SINAPI Jun/26</v>
          </cell>
        </row>
        <row r="4335">
          <cell r="A4335">
            <v>103763</v>
          </cell>
          <cell r="B4335" t="str">
            <v>MONTAGEM E DESMONTAGEM DE FÔRMA DE LAJE MACIÇA, PÉ-DIREITO SIMPLES, EM CHAPA DE MADEIRA COMPENSADA RESINADA E CIMBRAMENTO DE MADEIRA, 8 UTILIZAÇÕES. AF_03/2022</v>
          </cell>
          <cell r="C4335" t="str">
            <v>M2</v>
          </cell>
          <cell r="D4335">
            <v>69.790000000000006</v>
          </cell>
          <cell r="E4335" t="str">
            <v>Fôrmas para Estruturas de Concreto Armado</v>
          </cell>
          <cell r="F4335" t="str">
            <v>SINAPI Jun/26</v>
          </cell>
        </row>
        <row r="4336">
          <cell r="A4336">
            <v>92510</v>
          </cell>
          <cell r="B4336" t="str">
            <v>MONTAGEM E DESMONTAGEM DE FÔRMA DE LAJE MACIÇA, PÉ-DIREITO SIMPLES, EM CHAPA DE MADEIRA COMPENSADA RESINADA, 2 UTILIZAÇÕES. AF_09/2020</v>
          </cell>
          <cell r="C4336" t="str">
            <v>M2</v>
          </cell>
          <cell r="D4336">
            <v>69.959999999999994</v>
          </cell>
          <cell r="E4336" t="str">
            <v>Fôrmas para Estruturas de Concreto Armado</v>
          </cell>
          <cell r="F4336" t="str">
            <v>SINAPI Jun/26</v>
          </cell>
        </row>
        <row r="4337">
          <cell r="A4337">
            <v>92514</v>
          </cell>
          <cell r="B4337" t="str">
            <v>MONTAGEM E DESMONTAGEM DE FÔRMA DE LAJE MACIÇA, PÉ-DIREITO SIMPLES, EM CHAPA DE MADEIRA COMPENSADA RESINADA, 4 UTILIZAÇÕES. AF_09/2020</v>
          </cell>
          <cell r="C4337" t="str">
            <v>M2</v>
          </cell>
          <cell r="D4337">
            <v>57.39</v>
          </cell>
          <cell r="E4337" t="str">
            <v>Fôrmas para Estruturas de Concreto Armado</v>
          </cell>
          <cell r="F4337" t="str">
            <v>SINAPI Jun/26</v>
          </cell>
        </row>
        <row r="4338">
          <cell r="A4338">
            <v>92518</v>
          </cell>
          <cell r="B4338" t="str">
            <v>MONTAGEM E DESMONTAGEM DE FÔRMA DE LAJE MACIÇA, PÉ-DIREITO SIMPLES, EM CHAPA DE MADEIRA COMPENSADA RESINADA, 6 UTILIZAÇÕES. AF_09/2020</v>
          </cell>
          <cell r="C4338" t="str">
            <v>M2</v>
          </cell>
          <cell r="D4338">
            <v>51.17</v>
          </cell>
          <cell r="E4338" t="str">
            <v>Fôrmas para Estruturas de Concreto Armado</v>
          </cell>
          <cell r="F4338" t="str">
            <v>SINAPI Jun/26</v>
          </cell>
        </row>
        <row r="4339">
          <cell r="A4339">
            <v>92522</v>
          </cell>
          <cell r="B4339" t="str">
            <v>MONTAGEM E DESMONTAGEM DE FÔRMA DE LAJE MACIÇA, PÉ-DIREITO SIMPLES, EM CHAPA DE MADEIRA COMPENSADA RESINADA, 8 UTILIZAÇÕES. AF_09/2020</v>
          </cell>
          <cell r="C4339" t="str">
            <v>M2</v>
          </cell>
          <cell r="D4339">
            <v>47.07</v>
          </cell>
          <cell r="E4339" t="str">
            <v>Fôrmas para Estruturas de Concreto Armado</v>
          </cell>
          <cell r="F4339" t="str">
            <v>SINAPI Jun/26</v>
          </cell>
        </row>
        <row r="4340">
          <cell r="A4340">
            <v>92482</v>
          </cell>
          <cell r="B4340" t="str">
            <v>MONTAGEM E DESMONTAGEM DE FÔRMA DE LAJE MACIÇA, PÉ-DIREITO SIMPLES, EM MADEIRA SERRADA, 1 UTILIZAÇÃO. AF_09/2020</v>
          </cell>
          <cell r="C4340" t="str">
            <v>M2</v>
          </cell>
          <cell r="D4340">
            <v>420.43</v>
          </cell>
          <cell r="E4340" t="str">
            <v>Fôrmas para Estruturas de Concreto Armado</v>
          </cell>
          <cell r="F4340" t="str">
            <v>SINAPI Jun/26</v>
          </cell>
        </row>
        <row r="4341">
          <cell r="A4341">
            <v>92484</v>
          </cell>
          <cell r="B4341" t="str">
            <v>MONTAGEM E DESMONTAGEM DE FÔRMA DE LAJE MACIÇA, PÉ-DIREITO SIMPLES, EM MADEIRA SERRADA, 2 UTILIZAÇÕES. AF_09/2020</v>
          </cell>
          <cell r="C4341" t="str">
            <v>M2</v>
          </cell>
          <cell r="D4341">
            <v>291.38</v>
          </cell>
          <cell r="E4341" t="str">
            <v>Fôrmas para Estruturas de Concreto Armado</v>
          </cell>
          <cell r="F4341" t="str">
            <v>SINAPI Jun/26</v>
          </cell>
        </row>
        <row r="4342">
          <cell r="A4342">
            <v>92486</v>
          </cell>
          <cell r="B4342" t="str">
            <v>MONTAGEM E DESMONTAGEM DE FÔRMA DE LAJE MACIÇA, PÉ-DIREITO SIMPLES, EM MADEIRA SERRADA, 4 UTILIZAÇÕES. AF_09/2020</v>
          </cell>
          <cell r="C4342" t="str">
            <v>M2</v>
          </cell>
          <cell r="D4342">
            <v>208.65</v>
          </cell>
          <cell r="E4342" t="str">
            <v>Fôrmas para Estruturas de Concreto Armado</v>
          </cell>
          <cell r="F4342" t="str">
            <v>SINAPI Jun/26</v>
          </cell>
        </row>
        <row r="4343">
          <cell r="A4343">
            <v>92492</v>
          </cell>
          <cell r="B4343" t="str">
            <v>MONTAGEM E DESMONTAGEM DE FÔRMA DE LAJE NERVURADA COM CUBETA E ASSOALHO, PÉ-DIREITO DUPLO, EM CHAPA DE MADEIRA COMPENSADA RESINADA, 10 UTILIZAÇÕES. AF_09/2020</v>
          </cell>
          <cell r="C4343" t="str">
            <v>M2</v>
          </cell>
          <cell r="D4343">
            <v>123.1</v>
          </cell>
          <cell r="E4343" t="str">
            <v>Fôrmas para Estruturas de Concreto Armado</v>
          </cell>
          <cell r="F4343" t="str">
            <v>SINAPI Jun/26</v>
          </cell>
        </row>
        <row r="4344">
          <cell r="A4344">
            <v>92496</v>
          </cell>
          <cell r="B4344" t="str">
            <v>MONTAGEM E DESMONTAGEM DE FÔRMA DE LAJE NERVURADA COM CUBETA E ASSOALHO, PÉ-DIREITO DUPLO, EM CHAPA DE MADEIRA COMPENSADA RESINADA, 12 UTILIZAÇÕES. AF_09/2020</v>
          </cell>
          <cell r="C4344" t="str">
            <v>M2</v>
          </cell>
          <cell r="D4344">
            <v>117.44</v>
          </cell>
          <cell r="E4344" t="str">
            <v>Fôrmas para Estruturas de Concreto Armado</v>
          </cell>
          <cell r="F4344" t="str">
            <v>SINAPI Jun/26</v>
          </cell>
        </row>
        <row r="4345">
          <cell r="A4345">
            <v>92500</v>
          </cell>
          <cell r="B4345" t="str">
            <v>MONTAGEM E DESMONTAGEM DE FÔRMA DE LAJE NERVURADA COM CUBETA E ASSOALHO, PÉ-DIREITO DUPLO, EM CHAPA DE MADEIRA COMPENSADA RESINADA, 14 UTILIZAÇÕES. AF_09/2020</v>
          </cell>
          <cell r="C4345" t="str">
            <v>M2</v>
          </cell>
          <cell r="D4345">
            <v>112.66</v>
          </cell>
          <cell r="E4345" t="str">
            <v>Fôrmas para Estruturas de Concreto Armado</v>
          </cell>
          <cell r="F4345" t="str">
            <v>SINAPI Jun/26</v>
          </cell>
        </row>
        <row r="4346">
          <cell r="A4346">
            <v>92504</v>
          </cell>
          <cell r="B4346" t="str">
            <v>MONTAGEM E DESMONTAGEM DE FÔRMA DE LAJE NERVURADA COM CUBETA E ASSOALHO, PÉ-DIREITO DUPLO, EM CHAPA DE MADEIRA COMPENSADA RESINADA, 18 UTILIZAÇÕES. AF_09/2020</v>
          </cell>
          <cell r="C4346" t="str">
            <v>M2</v>
          </cell>
          <cell r="D4346">
            <v>104.04</v>
          </cell>
          <cell r="E4346" t="str">
            <v>Fôrmas para Estruturas de Concreto Armado</v>
          </cell>
          <cell r="F4346" t="str">
            <v>SINAPI Jun/26</v>
          </cell>
        </row>
        <row r="4347">
          <cell r="A4347">
            <v>92488</v>
          </cell>
          <cell r="B4347" t="str">
            <v>MONTAGEM E DESMONTAGEM DE FÔRMA DE LAJE NERVURADA COM CUBETA E ASSOALHO, PÉ-DIREITO DUPLO, EM CHAPA DE MADEIRA COMPENSADA RESINADA, 8 UTILIZAÇÕES. AF_09/2020</v>
          </cell>
          <cell r="C4347" t="str">
            <v>M2</v>
          </cell>
          <cell r="D4347">
            <v>129.69</v>
          </cell>
          <cell r="E4347" t="str">
            <v>Fôrmas para Estruturas de Concreto Armado</v>
          </cell>
          <cell r="F4347" t="str">
            <v>SINAPI Jun/26</v>
          </cell>
        </row>
        <row r="4348">
          <cell r="A4348">
            <v>92494</v>
          </cell>
          <cell r="B4348" t="str">
            <v>MONTAGEM E DESMONTAGEM DE FÔRMA DE LAJE NERVURADA COM CUBETA E ASSOALHO, PÉ-DIREITO SIMPLES, EM CHAPA DE MADEIRA COMPENSADA RESINADA, 10 UTILIZAÇÕES. AF_09/2020</v>
          </cell>
          <cell r="C4348" t="str">
            <v>M2</v>
          </cell>
          <cell r="D4348">
            <v>79.650000000000006</v>
          </cell>
          <cell r="E4348" t="str">
            <v>Fôrmas para Estruturas de Concreto Armado</v>
          </cell>
          <cell r="F4348" t="str">
            <v>SINAPI Jun/26</v>
          </cell>
        </row>
        <row r="4349">
          <cell r="A4349">
            <v>92498</v>
          </cell>
          <cell r="B4349" t="str">
            <v>MONTAGEM E DESMONTAGEM DE FÔRMA DE LAJE NERVURADA COM CUBETA E ASSOALHO, PÉ-DIREITO SIMPLES, EM CHAPA DE MADEIRA COMPENSADA RESINADA, 12 UTILIZAÇÕES. AF_09/2020</v>
          </cell>
          <cell r="C4349" t="str">
            <v>M2</v>
          </cell>
          <cell r="D4349">
            <v>75.260000000000005</v>
          </cell>
          <cell r="E4349" t="str">
            <v>Fôrmas para Estruturas de Concreto Armado</v>
          </cell>
          <cell r="F4349" t="str">
            <v>SINAPI Jun/26</v>
          </cell>
        </row>
        <row r="4350">
          <cell r="A4350">
            <v>92502</v>
          </cell>
          <cell r="B4350" t="str">
            <v>MONTAGEM E DESMONTAGEM DE FÔRMA DE LAJE NERVURADA COM CUBETA E ASSOALHO, PÉ-DIREITO SIMPLES, EM CHAPA DE MADEIRA COMPENSADA RESINADA, 14 UTILIZAÇÕES. AF_09/2020</v>
          </cell>
          <cell r="C4350" t="str">
            <v>M2</v>
          </cell>
          <cell r="D4350">
            <v>71.709999999999994</v>
          </cell>
          <cell r="E4350" t="str">
            <v>Fôrmas para Estruturas de Concreto Armado</v>
          </cell>
          <cell r="F4350" t="str">
            <v>SINAPI Jun/26</v>
          </cell>
        </row>
        <row r="4351">
          <cell r="A4351">
            <v>92506</v>
          </cell>
          <cell r="B4351" t="str">
            <v>MONTAGEM E DESMONTAGEM DE FÔRMA DE LAJE NERVURADA COM CUBETA E ASSOALHO, PÉ-DIREITO SIMPLES, EM CHAPA DE MADEIRA COMPENSADA RESINADA, 18 UTILIZAÇÕES. AF_09/2020</v>
          </cell>
          <cell r="C4351" t="str">
            <v>M2</v>
          </cell>
          <cell r="D4351">
            <v>65.239999999999995</v>
          </cell>
          <cell r="E4351" t="str">
            <v>Fôrmas para Estruturas de Concreto Armado</v>
          </cell>
          <cell r="F4351" t="str">
            <v>SINAPI Jun/26</v>
          </cell>
        </row>
        <row r="4352">
          <cell r="A4352">
            <v>92490</v>
          </cell>
          <cell r="B4352" t="str">
            <v>MONTAGEM E DESMONTAGEM DE FÔRMA DE LAJE NERVURADA COM CUBETA E ASSOALHO, PÉ-DIREITO SIMPLES, EM CHAPA DE MADEIRA COMPENSADA RESINADA, 8 UTILIZAÇÕES. AF_09/2020</v>
          </cell>
          <cell r="C4352" t="str">
            <v>M2</v>
          </cell>
          <cell r="D4352">
            <v>84.77</v>
          </cell>
          <cell r="E4352" t="str">
            <v>Fôrmas para Estruturas de Concreto Armado</v>
          </cell>
          <cell r="F4352" t="str">
            <v>SINAPI Jun/26</v>
          </cell>
        </row>
        <row r="4353">
          <cell r="A4353">
            <v>92433</v>
          </cell>
          <cell r="B4353" t="str">
            <v>MONTAGEM E DESMONTAGEM DE FÔRMA DE PILARES RETANGULARES E ESTRUTURAS SIMILARES, PÉ-DIREITO DUPLO, EM CHAPA DE MADEIRA COMPENSADA PLASTIFICADA, 10 UTILIZAÇÕES. AF_09/2020</v>
          </cell>
          <cell r="C4353" t="str">
            <v>M2</v>
          </cell>
          <cell r="D4353">
            <v>88.39</v>
          </cell>
          <cell r="E4353" t="str">
            <v>Fôrmas para Estruturas de Concreto Armado</v>
          </cell>
          <cell r="F4353" t="str">
            <v>SINAPI Jun/26</v>
          </cell>
        </row>
        <row r="4354">
          <cell r="A4354">
            <v>92437</v>
          </cell>
          <cell r="B4354" t="str">
            <v>MONTAGEM E DESMONTAGEM DE FÔRMA DE PILARES RETANGULARES E ESTRUTURAS SIMILARES, PÉ-DIREITO DUPLO, EM CHAPA DE MADEIRA COMPENSADA PLASTIFICADA, 12 UTILIZAÇÕES. AF_09/2020</v>
          </cell>
          <cell r="C4354" t="str">
            <v>M2</v>
          </cell>
          <cell r="D4354">
            <v>84.56</v>
          </cell>
          <cell r="E4354" t="str">
            <v>Fôrmas para Estruturas de Concreto Armado</v>
          </cell>
          <cell r="F4354" t="str">
            <v>SINAPI Jun/26</v>
          </cell>
        </row>
        <row r="4355">
          <cell r="A4355">
            <v>92441</v>
          </cell>
          <cell r="B4355" t="str">
            <v>MONTAGEM E DESMONTAGEM DE FÔRMA DE PILARES RETANGULARES E ESTRUTURAS SIMILARES, PÉ-DIREITO DUPLO, EM CHAPA DE MADEIRA COMPENSADA PLASTIFICADA, 14 UTILIZAÇÕES. AF_09/2020</v>
          </cell>
          <cell r="C4355" t="str">
            <v>M2</v>
          </cell>
          <cell r="D4355">
            <v>81.81</v>
          </cell>
          <cell r="E4355" t="str">
            <v>Fôrmas para Estruturas de Concreto Armado</v>
          </cell>
          <cell r="F4355" t="str">
            <v>SINAPI Jun/26</v>
          </cell>
        </row>
        <row r="4356">
          <cell r="A4356">
            <v>92445</v>
          </cell>
          <cell r="B4356" t="str">
            <v>MONTAGEM E DESMONTAGEM DE FÔRMA DE PILARES RETANGULARES E ESTRUTURAS SIMILARES, PÉ-DIREITO DUPLO, EM CHAPA DE MADEIRA COMPENSADA PLASTIFICADA, 18 UTILIZAÇÕES. AF_09/2020</v>
          </cell>
          <cell r="C4356" t="str">
            <v>M2</v>
          </cell>
          <cell r="D4356">
            <v>76.38</v>
          </cell>
          <cell r="E4356" t="str">
            <v>Fôrmas para Estruturas de Concreto Armado</v>
          </cell>
          <cell r="F4356" t="str">
            <v>SINAPI Jun/26</v>
          </cell>
        </row>
        <row r="4357">
          <cell r="A4357">
            <v>92417</v>
          </cell>
          <cell r="B4357" t="str">
            <v>MONTAGEM E DESMONTAGEM DE FÔRMA DE PILARES RETANGULARES E ESTRUTURAS SIMILARES, PÉ-DIREITO DUPLO, EM CHAPA DE MADEIRA COMPENSADA RESINADA, 2 UTILIZAÇÕES. AF_09/2020</v>
          </cell>
          <cell r="C4357" t="str">
            <v>M2</v>
          </cell>
          <cell r="D4357">
            <v>187.2</v>
          </cell>
          <cell r="E4357" t="str">
            <v>Fôrmas para Estruturas de Concreto Armado</v>
          </cell>
          <cell r="F4357" t="str">
            <v>SINAPI Jun/26</v>
          </cell>
        </row>
        <row r="4358">
          <cell r="A4358">
            <v>92421</v>
          </cell>
          <cell r="B4358" t="str">
            <v>MONTAGEM E DESMONTAGEM DE FÔRMA DE PILARES RETANGULARES E ESTRUTURAS SIMILARES, PÉ-DIREITO DUPLO, EM CHAPA DE MADEIRA COMPENSADA RESINADA, 4 UTILIZAÇÕES. AF_09/2020</v>
          </cell>
          <cell r="C4358" t="str">
            <v>M2</v>
          </cell>
          <cell r="D4358">
            <v>125.22</v>
          </cell>
          <cell r="E4358" t="str">
            <v>Fôrmas para Estruturas de Concreto Armado</v>
          </cell>
          <cell r="F4358" t="str">
            <v>SINAPI Jun/26</v>
          </cell>
        </row>
        <row r="4359">
          <cell r="A4359">
            <v>92425</v>
          </cell>
          <cell r="B4359" t="str">
            <v>MONTAGEM E DESMONTAGEM DE FÔRMA DE PILARES RETANGULARES E ESTRUTURAS SIMILARES, PÉ-DIREITO DUPLO, EM CHAPA DE MADEIRA COMPENSADA RESINADA, 6 UTILIZAÇÕES. AF_09/2020</v>
          </cell>
          <cell r="C4359" t="str">
            <v>M2</v>
          </cell>
          <cell r="D4359">
            <v>104.73</v>
          </cell>
          <cell r="E4359" t="str">
            <v>Fôrmas para Estruturas de Concreto Armado</v>
          </cell>
          <cell r="F4359" t="str">
            <v>SINAPI Jun/26</v>
          </cell>
        </row>
        <row r="4360">
          <cell r="A4360">
            <v>92429</v>
          </cell>
          <cell r="B4360" t="str">
            <v>MONTAGEM E DESMONTAGEM DE FÔRMA DE PILARES RETANGULARES E ESTRUTURAS SIMILARES, PÉ-DIREITO DUPLO, EM CHAPA DE MADEIRA COMPENSADA RESINADA, 8 UTILIZAÇÕES. AF_09/2020</v>
          </cell>
          <cell r="C4360" t="str">
            <v>M2</v>
          </cell>
          <cell r="D4360">
            <v>94.43</v>
          </cell>
          <cell r="E4360" t="str">
            <v>Fôrmas para Estruturas de Concreto Armado</v>
          </cell>
          <cell r="F4360" t="str">
            <v>SINAPI Jun/26</v>
          </cell>
        </row>
        <row r="4361">
          <cell r="A4361">
            <v>92431</v>
          </cell>
          <cell r="B4361" t="str">
            <v>MONTAGEM E DESMONTAGEM DE FÔRMA DE PILARES RETANGULARES E ESTRUTURAS SIMILARES, PÉ-DIREITO SIMPLES, EM CHAPA DE MADEIRA COMPENSADA PLASTIFICADA, 10 UTILIZAÇÕES. AF_09/2020</v>
          </cell>
          <cell r="C4361" t="str">
            <v>M2</v>
          </cell>
          <cell r="D4361">
            <v>70.12</v>
          </cell>
          <cell r="E4361" t="str">
            <v>Fôrmas para Estruturas de Concreto Armado</v>
          </cell>
          <cell r="F4361" t="str">
            <v>SINAPI Jun/26</v>
          </cell>
        </row>
        <row r="4362">
          <cell r="A4362">
            <v>92435</v>
          </cell>
          <cell r="B4362" t="str">
            <v>MONTAGEM E DESMONTAGEM DE FÔRMA DE PILARES RETANGULARES E ESTRUTURAS SIMILARES, PÉ-DIREITO SIMPLES, EM CHAPA DE MADEIRA COMPENSADA PLASTIFICADA, 12 UTILIZAÇÕES. AF_09/2020</v>
          </cell>
          <cell r="C4362" t="str">
            <v>M2</v>
          </cell>
          <cell r="D4362">
            <v>66.900000000000006</v>
          </cell>
          <cell r="E4362" t="str">
            <v>Fôrmas para Estruturas de Concreto Armado</v>
          </cell>
          <cell r="F4362" t="str">
            <v>SINAPI Jun/26</v>
          </cell>
        </row>
        <row r="4363">
          <cell r="A4363">
            <v>92439</v>
          </cell>
          <cell r="B4363" t="str">
            <v>MONTAGEM E DESMONTAGEM DE FÔRMA DE PILARES RETANGULARES E ESTRUTURAS SIMILARES, PÉ-DIREITO SIMPLES, EM CHAPA DE MADEIRA COMPENSADA PLASTIFICADA, 14 UTILIZAÇÕES. AF_09/2020</v>
          </cell>
          <cell r="C4363" t="str">
            <v>M2</v>
          </cell>
          <cell r="D4363">
            <v>64.59</v>
          </cell>
          <cell r="E4363" t="str">
            <v>Fôrmas para Estruturas de Concreto Armado</v>
          </cell>
          <cell r="F4363" t="str">
            <v>SINAPI Jun/26</v>
          </cell>
        </row>
        <row r="4364">
          <cell r="A4364">
            <v>92443</v>
          </cell>
          <cell r="B4364" t="str">
            <v>MONTAGEM E DESMONTAGEM DE FÔRMA DE PILARES RETANGULARES E ESTRUTURAS SIMILARES, PÉ-DIREITO SIMPLES, EM CHAPA DE MADEIRA COMPENSADA PLASTIFICADA, 18 UTILIZAÇÕES. AF_09/2020</v>
          </cell>
          <cell r="C4364" t="str">
            <v>M2</v>
          </cell>
          <cell r="D4364">
            <v>59.76</v>
          </cell>
          <cell r="E4364" t="str">
            <v>Fôrmas para Estruturas de Concreto Armado</v>
          </cell>
          <cell r="F4364" t="str">
            <v>SINAPI Jun/26</v>
          </cell>
        </row>
        <row r="4365">
          <cell r="A4365">
            <v>92415</v>
          </cell>
          <cell r="B4365" t="str">
            <v>MONTAGEM E DESMONTAGEM DE FÔRMA DE PILARES RETANGULARES E ESTRUTURAS SIMILARES, PÉ-DIREITO SIMPLES, EM CHAPA DE MADEIRA COMPENSADA RESINADA, 2 UTILIZAÇÕES. AF_09/2020</v>
          </cell>
          <cell r="C4365" t="str">
            <v>M2</v>
          </cell>
          <cell r="D4365">
            <v>156.04</v>
          </cell>
          <cell r="E4365" t="str">
            <v>Fôrmas para Estruturas de Concreto Armado</v>
          </cell>
          <cell r="F4365" t="str">
            <v>SINAPI Jun/26</v>
          </cell>
        </row>
        <row r="4366">
          <cell r="A4366">
            <v>92419</v>
          </cell>
          <cell r="B4366" t="str">
            <v>MONTAGEM E DESMONTAGEM DE FÔRMA DE PILARES RETANGULARES E ESTRUTURAS SIMILARES, PÉ-DIREITO SIMPLES, EM CHAPA DE MADEIRA COMPENSADA RESINADA, 4 UTILIZAÇÕES. AF_09/2020</v>
          </cell>
          <cell r="C4366" t="str">
            <v>M2</v>
          </cell>
          <cell r="D4366">
            <v>101.34</v>
          </cell>
          <cell r="E4366" t="str">
            <v>Fôrmas para Estruturas de Concreto Armado</v>
          </cell>
          <cell r="F4366" t="str">
            <v>SINAPI Jun/26</v>
          </cell>
        </row>
        <row r="4367">
          <cell r="A4367">
            <v>92423</v>
          </cell>
          <cell r="B4367" t="str">
            <v>MONTAGEM E DESMONTAGEM DE FÔRMA DE PILARES RETANGULARES E ESTRUTURAS SIMILARES, PÉ-DIREITO SIMPLES, EM CHAPA DE MADEIRA COMPENSADA RESINADA, 6 UTILIZAÇÕES. AF_09/2020</v>
          </cell>
          <cell r="C4367" t="str">
            <v>M2</v>
          </cell>
          <cell r="D4367">
            <v>83.97</v>
          </cell>
          <cell r="E4367" t="str">
            <v>Fôrmas para Estruturas de Concreto Armado</v>
          </cell>
          <cell r="F4367" t="str">
            <v>SINAPI Jun/26</v>
          </cell>
        </row>
        <row r="4368">
          <cell r="A4368">
            <v>92427</v>
          </cell>
          <cell r="B4368" t="str">
            <v>MONTAGEM E DESMONTAGEM DE FÔRMA DE PILARES RETANGULARES E ESTRUTURAS SIMILARES, PÉ-DIREITO SIMPLES, EM CHAPA DE MADEIRA COMPENSADA RESINADA, 8 UTILIZAÇÕES. AF_09/2020</v>
          </cell>
          <cell r="C4368" t="str">
            <v>M2</v>
          </cell>
          <cell r="D4368">
            <v>75.180000000000007</v>
          </cell>
          <cell r="E4368" t="str">
            <v>Fôrmas para Estruturas de Concreto Armado</v>
          </cell>
          <cell r="F4368" t="str">
            <v>SINAPI Jun/26</v>
          </cell>
        </row>
        <row r="4369">
          <cell r="A4369">
            <v>92409</v>
          </cell>
          <cell r="B4369" t="str">
            <v>MONTAGEM E DESMONTAGEM DE FÔRMA DE PILARES RETANGULARES E ESTRUTURAS SIMILARES, PÉ-DIREITO SIMPLES, EM MADEIRA SERRADA, 1 UTILIZAÇÃO. AF_09/2020</v>
          </cell>
          <cell r="C4369" t="str">
            <v>M2</v>
          </cell>
          <cell r="D4369">
            <v>273.10000000000002</v>
          </cell>
          <cell r="E4369" t="str">
            <v>Fôrmas para Estruturas de Concreto Armado</v>
          </cell>
          <cell r="F4369" t="str">
            <v>SINAPI Jun/26</v>
          </cell>
        </row>
        <row r="4370">
          <cell r="A4370">
            <v>92411</v>
          </cell>
          <cell r="B4370" t="str">
            <v>MONTAGEM E DESMONTAGEM DE FÔRMA DE PILARES RETANGULARES E ESTRUTURAS SIMILARES, PÉ-DIREITO SIMPLES, EM MADEIRA SERRADA, 2 UTILIZAÇÕES. AF_09/2020</v>
          </cell>
          <cell r="C4370" t="str">
            <v>M2</v>
          </cell>
          <cell r="D4370">
            <v>189.11</v>
          </cell>
          <cell r="E4370" t="str">
            <v>Fôrmas para Estruturas de Concreto Armado</v>
          </cell>
          <cell r="F4370" t="str">
            <v>SINAPI Jun/26</v>
          </cell>
        </row>
        <row r="4371">
          <cell r="A4371">
            <v>92413</v>
          </cell>
          <cell r="B4371" t="str">
            <v>MONTAGEM E DESMONTAGEM DE FÔRMA DE PILARES RETANGULARES E ESTRUTURAS SIMILARES, PÉ-DIREITO SIMPLES, EM MADEIRA SERRADA, 4 UTILIZAÇÕES. AF_09/2020</v>
          </cell>
          <cell r="C4371" t="str">
            <v>M2</v>
          </cell>
          <cell r="D4371">
            <v>126.93</v>
          </cell>
          <cell r="E4371" t="str">
            <v>Fôrmas para Estruturas de Concreto Armado</v>
          </cell>
          <cell r="F4371" t="str">
            <v>SINAPI Jun/26</v>
          </cell>
        </row>
        <row r="4372">
          <cell r="A4372">
            <v>92465</v>
          </cell>
          <cell r="B4372" t="str">
            <v>MONTAGEM E DESMONTAGEM DE FÔRMA DE VIGA, ESCORAMENTO COM GARFO DE MADEIRA, PÉ-DIREITO DUPLO, EM CHAPA DE MADEIRA PLASTIFICADA, 10 UTILIZAÇÕES. AF_09/2020</v>
          </cell>
          <cell r="C4372" t="str">
            <v>M2</v>
          </cell>
          <cell r="D4372">
            <v>166.57</v>
          </cell>
          <cell r="E4372" t="str">
            <v>Fôrmas para Estruturas de Concreto Armado</v>
          </cell>
          <cell r="F4372" t="str">
            <v>SINAPI Jun/26</v>
          </cell>
        </row>
        <row r="4373">
          <cell r="A4373">
            <v>92469</v>
          </cell>
          <cell r="B4373" t="str">
            <v>MONTAGEM E DESMONTAGEM DE FÔRMA DE VIGA, ESCORAMENTO COM GARFO DE MADEIRA, PÉ-DIREITO DUPLO, EM CHAPA DE MADEIRA PLASTIFICADA, 12 UTILIZAÇÕES. AF_09/2020</v>
          </cell>
          <cell r="C4373" t="str">
            <v>M2</v>
          </cell>
          <cell r="D4373">
            <v>152.04</v>
          </cell>
          <cell r="E4373" t="str">
            <v>Fôrmas para Estruturas de Concreto Armado</v>
          </cell>
          <cell r="F4373" t="str">
            <v>SINAPI Jun/26</v>
          </cell>
        </row>
        <row r="4374">
          <cell r="A4374">
            <v>92473</v>
          </cell>
          <cell r="B4374" t="str">
            <v>MONTAGEM E DESMONTAGEM DE FÔRMA DE VIGA, ESCORAMENTO COM GARFO DE MADEIRA, PÉ-DIREITO DUPLO, EM CHAPA DE MADEIRA PLASTIFICADA, 14 UTILIZAÇÕES. AF_09/2020</v>
          </cell>
          <cell r="C4374" t="str">
            <v>M2</v>
          </cell>
          <cell r="D4374">
            <v>140.16999999999999</v>
          </cell>
          <cell r="E4374" t="str">
            <v>Fôrmas para Estruturas de Concreto Armado</v>
          </cell>
          <cell r="F4374" t="str">
            <v>SINAPI Jun/26</v>
          </cell>
        </row>
        <row r="4375">
          <cell r="A4375">
            <v>92477</v>
          </cell>
          <cell r="B4375" t="str">
            <v>MONTAGEM E DESMONTAGEM DE FÔRMA DE VIGA, ESCORAMENTO COM GARFO DE MADEIRA, PÉ-DIREITO DUPLO, EM CHAPA DE MADEIRA PLASTIFICADA, 18 UTILIZAÇÕES. AF_09/2020</v>
          </cell>
          <cell r="C4375" t="str">
            <v>M2</v>
          </cell>
          <cell r="D4375">
            <v>115.15</v>
          </cell>
          <cell r="E4375" t="str">
            <v>Fôrmas para Estruturas de Concreto Armado</v>
          </cell>
          <cell r="F4375" t="str">
            <v>SINAPI Jun/26</v>
          </cell>
        </row>
        <row r="4376">
          <cell r="A4376">
            <v>92449</v>
          </cell>
          <cell r="B4376" t="str">
            <v>MONTAGEM E DESMONTAGEM DE FÔRMA DE VIGA, ESCORAMENTO COM GARFO DE MADEIRA, PÉ-DIREITO DUPLO, EM CHAPA DE MADEIRA RESINADA, 2 UTILIZAÇÕES. AF_09/2020</v>
          </cell>
          <cell r="C4376" t="str">
            <v>M2</v>
          </cell>
          <cell r="D4376">
            <v>299.48</v>
          </cell>
          <cell r="E4376" t="str">
            <v>Fôrmas para Estruturas de Concreto Armado</v>
          </cell>
          <cell r="F4376" t="str">
            <v>SINAPI Jun/26</v>
          </cell>
        </row>
        <row r="4377">
          <cell r="A4377">
            <v>92453</v>
          </cell>
          <cell r="B4377" t="str">
            <v>MONTAGEM E DESMONTAGEM DE FÔRMA DE VIGA, ESCORAMENTO COM GARFO DE MADEIRA, PÉ-DIREITO DUPLO, EM CHAPA DE MADEIRA RESINADA, 4 UTILIZAÇÕES. AF_09/2020</v>
          </cell>
          <cell r="C4377" t="str">
            <v>M2</v>
          </cell>
          <cell r="D4377">
            <v>256.86</v>
          </cell>
          <cell r="E4377" t="str">
            <v>Fôrmas para Estruturas de Concreto Armado</v>
          </cell>
          <cell r="F4377" t="str">
            <v>SINAPI Jun/26</v>
          </cell>
        </row>
        <row r="4378">
          <cell r="A4378">
            <v>92457</v>
          </cell>
          <cell r="B4378" t="str">
            <v>MONTAGEM E DESMONTAGEM DE FÔRMA DE VIGA, ESCORAMENTO COM GARFO DE MADEIRA, PÉ-DIREITO DUPLO, EM CHAPA DE MADEIRA RESINADA, 6 UTILIZAÇÕES. AF_09/2020</v>
          </cell>
          <cell r="C4378" t="str">
            <v>M2</v>
          </cell>
          <cell r="D4378">
            <v>224.41</v>
          </cell>
          <cell r="E4378" t="str">
            <v>Fôrmas para Estruturas de Concreto Armado</v>
          </cell>
          <cell r="F4378" t="str">
            <v>SINAPI Jun/26</v>
          </cell>
        </row>
        <row r="4379">
          <cell r="A4379">
            <v>92461</v>
          </cell>
          <cell r="B4379" t="str">
            <v>MONTAGEM E DESMONTAGEM DE FÔRMA DE VIGA, ESCORAMENTO COM GARFO DE MADEIRA, PÉ-DIREITO DUPLO, EM CHAPA DE MADEIRA RESINADA, 8 UTILIZAÇÕES. AF_09/2020</v>
          </cell>
          <cell r="C4379" t="str">
            <v>M2</v>
          </cell>
          <cell r="D4379">
            <v>207.31</v>
          </cell>
          <cell r="E4379" t="str">
            <v>Fôrmas para Estruturas de Concreto Armado</v>
          </cell>
          <cell r="F4379" t="str">
            <v>SINAPI Jun/26</v>
          </cell>
        </row>
        <row r="4380">
          <cell r="A4380">
            <v>92467</v>
          </cell>
          <cell r="B4380" t="str">
            <v>MONTAGEM E DESMONTAGEM DE FÔRMA DE VIGA, ESCORAMENTO COM GARFO DE MADEIRA, PÉ-DIREITO SIMPLES, EM CHAPA DE MADEIRA PLASTIFICADA, 10 UTILIZAÇÕES. AF_09/2020</v>
          </cell>
          <cell r="C4380" t="str">
            <v>M2</v>
          </cell>
          <cell r="D4380">
            <v>107.43</v>
          </cell>
          <cell r="E4380" t="str">
            <v>Fôrmas para Estruturas de Concreto Armado</v>
          </cell>
          <cell r="F4380" t="str">
            <v>SINAPI Jun/26</v>
          </cell>
        </row>
        <row r="4381">
          <cell r="A4381">
            <v>92471</v>
          </cell>
          <cell r="B4381" t="str">
            <v>MONTAGEM E DESMONTAGEM DE FÔRMA DE VIGA, ESCORAMENTO COM GARFO DE MADEIRA, PÉ-DIREITO SIMPLES, EM CHAPA DE MADEIRA PLASTIFICADA, 12 UTILIZAÇÕES. AF_09/2020</v>
          </cell>
          <cell r="C4381" t="str">
            <v>M2</v>
          </cell>
          <cell r="D4381">
            <v>98.19</v>
          </cell>
          <cell r="E4381" t="str">
            <v>Fôrmas para Estruturas de Concreto Armado</v>
          </cell>
          <cell r="F4381" t="str">
            <v>SINAPI Jun/26</v>
          </cell>
        </row>
        <row r="4382">
          <cell r="A4382">
            <v>92475</v>
          </cell>
          <cell r="B4382" t="str">
            <v>MONTAGEM E DESMONTAGEM DE FÔRMA DE VIGA, ESCORAMENTO COM GARFO DE MADEIRA, PÉ-DIREITO SIMPLES, EM CHAPA DE MADEIRA PLASTIFICADA, 14 UTILIZAÇÕES. AF_09/2020</v>
          </cell>
          <cell r="C4382" t="str">
            <v>M2</v>
          </cell>
          <cell r="D4382">
            <v>90.6</v>
          </cell>
          <cell r="E4382" t="str">
            <v>Fôrmas para Estruturas de Concreto Armado</v>
          </cell>
          <cell r="F4382" t="str">
            <v>SINAPI Jun/26</v>
          </cell>
        </row>
        <row r="4383">
          <cell r="A4383">
            <v>92479</v>
          </cell>
          <cell r="B4383" t="str">
            <v>MONTAGEM E DESMONTAGEM DE FÔRMA DE VIGA, ESCORAMENTO COM GARFO DE MADEIRA, PÉ-DIREITO SIMPLES, EM CHAPA DE MADEIRA PLASTIFICADA, 18 UTILIZAÇÕES. AF_09/2020</v>
          </cell>
          <cell r="C4383" t="str">
            <v>M2</v>
          </cell>
          <cell r="D4383">
            <v>74.62</v>
          </cell>
          <cell r="E4383" t="str">
            <v>Fôrmas para Estruturas de Concreto Armado</v>
          </cell>
          <cell r="F4383" t="str">
            <v>SINAPI Jun/26</v>
          </cell>
        </row>
        <row r="4384">
          <cell r="A4384">
            <v>92451</v>
          </cell>
          <cell r="B4384" t="str">
            <v>MONTAGEM E DESMONTAGEM DE FÔRMA DE VIGA, ESCORAMENTO COM GARFO DE MADEIRA, PÉ-DIREITO SIMPLES, EM CHAPA DE MADEIRA RESINADA, 2 UTILIZAÇÕES. AF_09/2020</v>
          </cell>
          <cell r="C4384" t="str">
            <v>M2</v>
          </cell>
          <cell r="D4384">
            <v>203.49</v>
          </cell>
          <cell r="E4384" t="str">
            <v>Fôrmas para Estruturas de Concreto Armado</v>
          </cell>
          <cell r="F4384" t="str">
            <v>SINAPI Jun/26</v>
          </cell>
        </row>
        <row r="4385">
          <cell r="A4385">
            <v>92455</v>
          </cell>
          <cell r="B4385" t="str">
            <v>MONTAGEM E DESMONTAGEM DE FÔRMA DE VIGA, ESCORAMENTO COM GARFO DE MADEIRA, PÉ-DIREITO SIMPLES, EM CHAPA DE MADEIRA RESINADA, 4 UTILIZAÇÕES. AF_09/2020</v>
          </cell>
          <cell r="C4385" t="str">
            <v>M2</v>
          </cell>
          <cell r="D4385">
            <v>167.47</v>
          </cell>
          <cell r="E4385" t="str">
            <v>Fôrmas para Estruturas de Concreto Armado</v>
          </cell>
          <cell r="F4385" t="str">
            <v>SINAPI Jun/26</v>
          </cell>
        </row>
        <row r="4386">
          <cell r="A4386">
            <v>92459</v>
          </cell>
          <cell r="B4386" t="str">
            <v>MONTAGEM E DESMONTAGEM DE FÔRMA DE VIGA, ESCORAMENTO COM GARFO DE MADEIRA, PÉ-DIREITO SIMPLES, EM CHAPA DE MADEIRA RESINADA, 6 UTILIZAÇÕES. AF_09/2020</v>
          </cell>
          <cell r="C4386" t="str">
            <v>M2</v>
          </cell>
          <cell r="D4386">
            <v>143.28</v>
          </cell>
          <cell r="E4386" t="str">
            <v>Fôrmas para Estruturas de Concreto Armado</v>
          </cell>
          <cell r="F4386" t="str">
            <v>SINAPI Jun/26</v>
          </cell>
        </row>
        <row r="4387">
          <cell r="A4387">
            <v>92463</v>
          </cell>
          <cell r="B4387" t="str">
            <v>MONTAGEM E DESMONTAGEM DE FÔRMA DE VIGA, ESCORAMENTO COM GARFO DE MADEIRA, PÉ-DIREITO SIMPLES, EM CHAPA DE MADEIRA RESINADA, 8 UTILIZAÇÕES. AF_09/2020</v>
          </cell>
          <cell r="C4387" t="str">
            <v>M2</v>
          </cell>
          <cell r="D4387">
            <v>130.19999999999999</v>
          </cell>
          <cell r="E4387" t="str">
            <v>Fôrmas para Estruturas de Concreto Armado</v>
          </cell>
          <cell r="F4387" t="str">
            <v>SINAPI Jun/26</v>
          </cell>
        </row>
        <row r="4388">
          <cell r="A4388">
            <v>92446</v>
          </cell>
          <cell r="B4388" t="str">
            <v>MONTAGEM E DESMONTAGEM DE FÔRMA DE VIGA, ESCORAMENTO COM PONTALETE DE MADEIRA, PÉ-DIREITO SIMPLES, EM MADEIRA SERRADA, 1 UTILIZAÇÃO. AF_09/2020</v>
          </cell>
          <cell r="C4388" t="str">
            <v>M2</v>
          </cell>
          <cell r="D4388">
            <v>374.23</v>
          </cell>
          <cell r="E4388" t="str">
            <v>Fôrmas para Estruturas de Concreto Armado</v>
          </cell>
          <cell r="F4388" t="str">
            <v>SINAPI Jun/26</v>
          </cell>
        </row>
        <row r="4389">
          <cell r="A4389">
            <v>92447</v>
          </cell>
          <cell r="B4389" t="str">
            <v>MONTAGEM E DESMONTAGEM DE FÔRMA DE VIGA, ESCORAMENTO COM PONTALETE DE MADEIRA, PÉ-DIREITO SIMPLES, EM MADEIRA SERRADA, 2 UTILIZAÇÕES. AF_09/2020</v>
          </cell>
          <cell r="C4389" t="str">
            <v>M2</v>
          </cell>
          <cell r="D4389">
            <v>259.95</v>
          </cell>
          <cell r="E4389" t="str">
            <v>Fôrmas para Estruturas de Concreto Armado</v>
          </cell>
          <cell r="F4389" t="str">
            <v>SINAPI Jun/26</v>
          </cell>
        </row>
        <row r="4390">
          <cell r="A4390">
            <v>92448</v>
          </cell>
          <cell r="B4390" t="str">
            <v>MONTAGEM E DESMONTAGEM DE FÔRMA DE VIGA, ESCORAMENTO COM PONTALETE DE MADEIRA, PÉ-DIREITO SIMPLES, EM MADEIRA SERRADA, 4 UTILIZAÇÕES. AF_09/2020</v>
          </cell>
          <cell r="C4390" t="str">
            <v>M2</v>
          </cell>
          <cell r="D4390">
            <v>201.47</v>
          </cell>
          <cell r="E4390" t="str">
            <v>Fôrmas para Estruturas de Concreto Armado</v>
          </cell>
          <cell r="F4390" t="str">
            <v>SINAPI Jun/26</v>
          </cell>
        </row>
        <row r="4391">
          <cell r="A4391">
            <v>92466</v>
          </cell>
          <cell r="B4391" t="str">
            <v>MONTAGEM E DESMONTAGEM DE FÔRMA DE VIGA, ESCORAMENTO METÁLICO, PÉ-DIREITO DUPLO, EM CHAPA DE MADEIRA PLASTIFICADA, 10 UTILIZAÇÕES. AF_09/2020</v>
          </cell>
          <cell r="C4391" t="str">
            <v>M2</v>
          </cell>
          <cell r="D4391">
            <v>287.37</v>
          </cell>
          <cell r="E4391" t="str">
            <v>Fôrmas para Estruturas de Concreto Armado</v>
          </cell>
          <cell r="F4391" t="str">
            <v>SINAPI Jun/26</v>
          </cell>
        </row>
        <row r="4392">
          <cell r="A4392">
            <v>92470</v>
          </cell>
          <cell r="B4392" t="str">
            <v>MONTAGEM E DESMONTAGEM DE FÔRMA DE VIGA, ESCORAMENTO METÁLICO, PÉ-DIREITO DUPLO, EM CHAPA DE MADEIRA PLASTIFICADA, 12 UTILIZAÇÕES. AF_09/2020</v>
          </cell>
          <cell r="C4392" t="str">
            <v>M2</v>
          </cell>
          <cell r="D4392">
            <v>279.19</v>
          </cell>
          <cell r="E4392" t="str">
            <v>Fôrmas para Estruturas de Concreto Armado</v>
          </cell>
          <cell r="F4392" t="str">
            <v>SINAPI Jun/26</v>
          </cell>
        </row>
        <row r="4393">
          <cell r="A4393">
            <v>92474</v>
          </cell>
          <cell r="B4393" t="str">
            <v>MONTAGEM E DESMONTAGEM DE FÔRMA DE VIGA, ESCORAMENTO METÁLICO, PÉ-DIREITO DUPLO, EM CHAPA DE MADEIRA PLASTIFICADA, 14 UTILIZAÇÕES. AF_09/2020</v>
          </cell>
          <cell r="C4393" t="str">
            <v>M2</v>
          </cell>
          <cell r="D4393">
            <v>272.06</v>
          </cell>
          <cell r="E4393" t="str">
            <v>Fôrmas para Estruturas de Concreto Armado</v>
          </cell>
          <cell r="F4393" t="str">
            <v>SINAPI Jun/26</v>
          </cell>
        </row>
        <row r="4394">
          <cell r="A4394">
            <v>92478</v>
          </cell>
          <cell r="B4394" t="str">
            <v>MONTAGEM E DESMONTAGEM DE FÔRMA DE VIGA, ESCORAMENTO METÁLICO, PÉ-DIREITO DUPLO, EM CHAPA DE MADEIRA PLASTIFICADA, 18 UTILIZAÇÕES. AF_09/2020</v>
          </cell>
          <cell r="C4394" t="str">
            <v>M2</v>
          </cell>
          <cell r="D4394">
            <v>258.24</v>
          </cell>
          <cell r="E4394" t="str">
            <v>Fôrmas para Estruturas de Concreto Armado</v>
          </cell>
          <cell r="F4394" t="str">
            <v>SINAPI Jun/26</v>
          </cell>
        </row>
        <row r="4395">
          <cell r="A4395">
            <v>92450</v>
          </cell>
          <cell r="B4395" t="str">
            <v>MONTAGEM E DESMONTAGEM DE FÔRMA DE VIGA, ESCORAMENTO METÁLICO, PÉ-DIREITO DUPLO, EM CHAPA DE MADEIRA RESINADA, 2 UTILIZAÇÕES. AF_09/2020</v>
          </cell>
          <cell r="C4395" t="str">
            <v>M2</v>
          </cell>
          <cell r="D4395">
            <v>365.28</v>
          </cell>
          <cell r="E4395" t="str">
            <v>Fôrmas para Estruturas de Concreto Armado</v>
          </cell>
          <cell r="F4395" t="str">
            <v>SINAPI Jun/26</v>
          </cell>
        </row>
        <row r="4396">
          <cell r="A4396">
            <v>92454</v>
          </cell>
          <cell r="B4396" t="str">
            <v>MONTAGEM E DESMONTAGEM DE FÔRMA DE VIGA, ESCORAMENTO METÁLICO, PÉ-DIREITO DUPLO, EM CHAPA DE MADEIRA RESINADA, 4 UTILIZAÇÕES. AF_09/2020</v>
          </cell>
          <cell r="C4396" t="str">
            <v>M2</v>
          </cell>
          <cell r="D4396">
            <v>331.96</v>
          </cell>
          <cell r="E4396" t="str">
            <v>Fôrmas para Estruturas de Concreto Armado</v>
          </cell>
          <cell r="F4396" t="str">
            <v>SINAPI Jun/26</v>
          </cell>
        </row>
        <row r="4397">
          <cell r="A4397">
            <v>92458</v>
          </cell>
          <cell r="B4397" t="str">
            <v>MONTAGEM E DESMONTAGEM DE FÔRMA DE VIGA, ESCORAMENTO METÁLICO, PÉ-DIREITO DUPLO, EM CHAPA DE MADEIRA RESINADA, 6 UTILIZAÇÕES. AF_09/2020</v>
          </cell>
          <cell r="C4397" t="str">
            <v>M2</v>
          </cell>
          <cell r="D4397">
            <v>310.69</v>
          </cell>
          <cell r="E4397" t="str">
            <v>Fôrmas para Estruturas de Concreto Armado</v>
          </cell>
          <cell r="F4397" t="str">
            <v>SINAPI Jun/26</v>
          </cell>
        </row>
        <row r="4398">
          <cell r="A4398">
            <v>92462</v>
          </cell>
          <cell r="B4398" t="str">
            <v>MONTAGEM E DESMONTAGEM DE FÔRMA DE VIGA, ESCORAMENTO METÁLICO, PÉ-DIREITO DUPLO, EM CHAPA DE MADEIRA RESINADA, 8 UTILIZAÇÕES. AF_09/2020</v>
          </cell>
          <cell r="C4398" t="str">
            <v>M2</v>
          </cell>
          <cell r="D4398">
            <v>296.74</v>
          </cell>
          <cell r="E4398" t="str">
            <v>Fôrmas para Estruturas de Concreto Armado</v>
          </cell>
          <cell r="F4398" t="str">
            <v>SINAPI Jun/26</v>
          </cell>
        </row>
        <row r="4399">
          <cell r="A4399">
            <v>92468</v>
          </cell>
          <cell r="B4399" t="str">
            <v>MONTAGEM E DESMONTAGEM DE FÔRMA DE VIGA, ESCORAMENTO METÁLICO, PÉ-DIREITO SIMPLES, EM CHAPA DE MADEIRA PLASTIFICADA, 10 UTILIZAÇÕES. AF_09/2020</v>
          </cell>
          <cell r="C4399" t="str">
            <v>M2</v>
          </cell>
          <cell r="D4399">
            <v>134.80000000000001</v>
          </cell>
          <cell r="E4399" t="str">
            <v>Fôrmas para Estruturas de Concreto Armado</v>
          </cell>
          <cell r="F4399" t="str">
            <v>SINAPI Jun/26</v>
          </cell>
        </row>
        <row r="4400">
          <cell r="A4400">
            <v>92472</v>
          </cell>
          <cell r="B4400" t="str">
            <v>MONTAGEM E DESMONTAGEM DE FÔRMA DE VIGA, ESCORAMENTO METÁLICO, PÉ-DIREITO SIMPLES, EM CHAPA DE MADEIRA PLASTIFICADA, 12 UTILIZAÇÕES. AF_09/2020</v>
          </cell>
          <cell r="C4400" t="str">
            <v>M2</v>
          </cell>
          <cell r="D4400">
            <v>127.81</v>
          </cell>
          <cell r="E4400" t="str">
            <v>Fôrmas para Estruturas de Concreto Armado</v>
          </cell>
          <cell r="F4400" t="str">
            <v>SINAPI Jun/26</v>
          </cell>
        </row>
        <row r="4401">
          <cell r="A4401">
            <v>92476</v>
          </cell>
          <cell r="B4401" t="str">
            <v>MONTAGEM E DESMONTAGEM DE FÔRMA DE VIGA, ESCORAMENTO METÁLICO, PÉ-DIREITO SIMPLES, EM CHAPA DE MADEIRA PLASTIFICADA, 14 UTILIZAÇÕES. AF_09/2020</v>
          </cell>
          <cell r="C4401" t="str">
            <v>M2</v>
          </cell>
          <cell r="D4401">
            <v>121.81</v>
          </cell>
          <cell r="E4401" t="str">
            <v>Fôrmas para Estruturas de Concreto Armado</v>
          </cell>
          <cell r="F4401" t="str">
            <v>SINAPI Jun/26</v>
          </cell>
        </row>
        <row r="4402">
          <cell r="A4402">
            <v>92480</v>
          </cell>
          <cell r="B4402" t="str">
            <v>MONTAGEM E DESMONTAGEM DE FÔRMA DE VIGA, ESCORAMENTO METÁLICO, PÉ-DIREITO SIMPLES, EM CHAPA DE MADEIRA PLASTIFICADA, 18 UTILIZAÇÕES. AF_09/2020</v>
          </cell>
          <cell r="C4402" t="str">
            <v>M2</v>
          </cell>
          <cell r="D4402">
            <v>110.02</v>
          </cell>
          <cell r="E4402" t="str">
            <v>Fôrmas para Estruturas de Concreto Armado</v>
          </cell>
          <cell r="F4402" t="str">
            <v>SINAPI Jun/26</v>
          </cell>
        </row>
        <row r="4403">
          <cell r="A4403">
            <v>92452</v>
          </cell>
          <cell r="B4403" t="str">
            <v>MONTAGEM E DESMONTAGEM DE FÔRMA DE VIGA, ESCORAMENTO METÁLICO, PÉ-DIREITO SIMPLES, EM CHAPA DE MADEIRA RESINADA, 2 UTILIZAÇÕES. AF_09/2020</v>
          </cell>
          <cell r="C4403" t="str">
            <v>M2</v>
          </cell>
          <cell r="D4403">
            <v>210.17</v>
          </cell>
          <cell r="E4403" t="str">
            <v>Fôrmas para Estruturas de Concreto Armado</v>
          </cell>
          <cell r="F4403" t="str">
            <v>SINAPI Jun/26</v>
          </cell>
        </row>
        <row r="4404">
          <cell r="A4404">
            <v>92456</v>
          </cell>
          <cell r="B4404" t="str">
            <v>MONTAGEM E DESMONTAGEM DE FÔRMA DE VIGA, ESCORAMENTO METÁLICO, PÉ-DIREITO SIMPLES, EM CHAPA DE MADEIRA RESINADA, 4 UTILIZAÇÕES. AF_09/2020</v>
          </cell>
          <cell r="C4404" t="str">
            <v>M2</v>
          </cell>
          <cell r="D4404">
            <v>177.04</v>
          </cell>
          <cell r="E4404" t="str">
            <v>Fôrmas para Estruturas de Concreto Armado</v>
          </cell>
          <cell r="F4404" t="str">
            <v>SINAPI Jun/26</v>
          </cell>
        </row>
        <row r="4405">
          <cell r="A4405">
            <v>92460</v>
          </cell>
          <cell r="B4405" t="str">
            <v>MONTAGEM E DESMONTAGEM DE FÔRMA DE VIGA, ESCORAMENTO METÁLICO, PÉ-DIREITO SIMPLES, EM CHAPA DE MADEIRA RESINADA, 6 UTILIZAÇÕES. AF_09/2020</v>
          </cell>
          <cell r="C4405" t="str">
            <v>M2</v>
          </cell>
          <cell r="D4405">
            <v>150.15</v>
          </cell>
          <cell r="E4405" t="str">
            <v>Fôrmas para Estruturas de Concreto Armado</v>
          </cell>
          <cell r="F4405" t="str">
            <v>SINAPI Jun/26</v>
          </cell>
        </row>
        <row r="4406">
          <cell r="A4406">
            <v>92464</v>
          </cell>
          <cell r="B4406" t="str">
            <v>MONTAGEM E DESMONTAGEM DE FÔRMA DE VIGA, ESCORAMENTO METÁLICO, PÉ-DIREITO SIMPLES, EM CHAPA DE MADEIRA RESINADA, 8 UTILIZAÇÕES. AF_09/2020</v>
          </cell>
          <cell r="C4406" t="str">
            <v>M2</v>
          </cell>
          <cell r="D4406">
            <v>143.41</v>
          </cell>
          <cell r="E4406" t="str">
            <v>Fôrmas para Estruturas de Concreto Armado</v>
          </cell>
          <cell r="F4406" t="str">
            <v>SINAPI Jun/26</v>
          </cell>
        </row>
        <row r="4407">
          <cell r="A4407">
            <v>105403</v>
          </cell>
          <cell r="B4407" t="str">
            <v>FABRICAÇÃO DE FÔRMA PARA PILARES CIRCULARES, EM CHAPA DE MADEIRA COMPENSADA RESINADA, PÉ-DIREITO DUPLO. AF_05/2024</v>
          </cell>
          <cell r="C4407" t="str">
            <v>M2</v>
          </cell>
          <cell r="D4407">
            <v>176.72</v>
          </cell>
          <cell r="E4407" t="str">
            <v>Fôrmas para Pilares Circulares</v>
          </cell>
          <cell r="F4407" t="str">
            <v>SINAPI Jun/26</v>
          </cell>
        </row>
        <row r="4408">
          <cell r="A4408">
            <v>96252</v>
          </cell>
          <cell r="B4408" t="str">
            <v>FABRICAÇÃO DE FÔRMA PARA PILARES CIRCULARES, EM CHAPA DE MADEIRA COMPENSADA RESINADA, PÉ-DIREITO SIMPLES. AF_05/2024</v>
          </cell>
          <cell r="C4408" t="str">
            <v>M2</v>
          </cell>
          <cell r="D4408">
            <v>148.16</v>
          </cell>
          <cell r="E4408" t="str">
            <v>Fôrmas para Pilares Circulares</v>
          </cell>
          <cell r="F4408" t="str">
            <v>SINAPI Jun/26</v>
          </cell>
        </row>
        <row r="4409">
          <cell r="A4409">
            <v>96254</v>
          </cell>
          <cell r="B4409" t="str">
            <v>MONTAGEM E DESMONTAGEM DE FÔRMA DE PILARES CIRCULARES, COM ÁREA MÉDIA DAS SEÇÕES MAIOR QUE 0,28 M², EM PAPELÃO. AF_05/2024</v>
          </cell>
          <cell r="C4409" t="str">
            <v>M</v>
          </cell>
          <cell r="D4409">
            <v>0</v>
          </cell>
          <cell r="E4409" t="str">
            <v>Fôrmas para Pilares Circulares</v>
          </cell>
          <cell r="F4409" t="str">
            <v>SINAPI Jun/26</v>
          </cell>
        </row>
        <row r="4410">
          <cell r="A4410">
            <v>96253</v>
          </cell>
          <cell r="B4410" t="str">
            <v>MONTAGEM E DESMONTAGEM DE FÔRMA DE PILARES CIRCULARES, COM ÁREA MÉDIA DAS SEÇÕES MENOR OU IGUAL A 0,28 M², EM PAPELÃO. AF_05/2024</v>
          </cell>
          <cell r="C4410" t="str">
            <v>M</v>
          </cell>
          <cell r="D4410">
            <v>0</v>
          </cell>
          <cell r="E4410" t="str">
            <v>Fôrmas para Pilares Circulares</v>
          </cell>
          <cell r="F4410" t="str">
            <v>SINAPI Jun/26</v>
          </cell>
        </row>
        <row r="4411">
          <cell r="A4411">
            <v>105406</v>
          </cell>
          <cell r="B4411" t="str">
            <v>MONTAGEM E DESMONTAGEM DE FÔRMA DE PILARES CIRCULARES, PÉ-DIREITO DUPLO, EM MADEIRA, 2 UTILIZAÇÕES. AF_05/2024</v>
          </cell>
          <cell r="C4411" t="str">
            <v>M2</v>
          </cell>
          <cell r="D4411">
            <v>218.7</v>
          </cell>
          <cell r="E4411" t="str">
            <v>Fôrmas para Pilares Circulares</v>
          </cell>
          <cell r="F4411" t="str">
            <v>SINAPI Jun/26</v>
          </cell>
        </row>
        <row r="4412">
          <cell r="A4412">
            <v>96264</v>
          </cell>
          <cell r="B4412" t="str">
            <v>MONTAGEM E DESMONTAGEM DE FÔRMA DE PILARES CIRCULARES, PÉ-DIREITO DUPLO, METÁLICA. AF_05/2024</v>
          </cell>
          <cell r="C4412" t="str">
            <v>M2</v>
          </cell>
          <cell r="D4412">
            <v>0</v>
          </cell>
          <cell r="E4412" t="str">
            <v>Fôrmas para Pilares Circulares</v>
          </cell>
          <cell r="F4412" t="str">
            <v>SINAPI Jun/26</v>
          </cell>
        </row>
        <row r="4413">
          <cell r="A4413">
            <v>105405</v>
          </cell>
          <cell r="B4413" t="str">
            <v>MONTAGEM E DESMONTAGEM DE FÔRMA DE PILARES CIRCULARES, PÉ-DIREITO DUPLO, PLÁSTICA. AF_05/2024</v>
          </cell>
          <cell r="C4413" t="str">
            <v>M2</v>
          </cell>
          <cell r="D4413">
            <v>0</v>
          </cell>
          <cell r="E4413" t="str">
            <v>Fôrmas para Pilares Circulares</v>
          </cell>
          <cell r="F4413" t="str">
            <v>SINAPI Jun/26</v>
          </cell>
        </row>
        <row r="4414">
          <cell r="A4414">
            <v>96258</v>
          </cell>
          <cell r="B4414" t="str">
            <v>MONTAGEM E DESMONTAGEM DE FÔRMA DE PILARES CIRCULARES, PÉ-DIREITO SIMPLES, EM MADEIRA, 2 UTILIZAÇÕES. AF_05/2024</v>
          </cell>
          <cell r="C4414" t="str">
            <v>M2</v>
          </cell>
          <cell r="D4414">
            <v>157.97</v>
          </cell>
          <cell r="E4414" t="str">
            <v>Fôrmas para Pilares Circulares</v>
          </cell>
          <cell r="F4414" t="str">
            <v>SINAPI Jun/26</v>
          </cell>
        </row>
        <row r="4415">
          <cell r="A4415">
            <v>96262</v>
          </cell>
          <cell r="B4415" t="str">
            <v>MONTAGEM E DESMONTAGEM DE FÔRMA DE PILARES CIRCULARES, PÉ-DIREITO SIMPLES, METÁLICA. AF_05/2024</v>
          </cell>
          <cell r="C4415" t="str">
            <v>M2</v>
          </cell>
          <cell r="D4415">
            <v>0</v>
          </cell>
          <cell r="E4415" t="str">
            <v>Fôrmas para Pilares Circulares</v>
          </cell>
          <cell r="F4415" t="str">
            <v>SINAPI Jun/26</v>
          </cell>
        </row>
        <row r="4416">
          <cell r="A4416">
            <v>105404</v>
          </cell>
          <cell r="B4416" t="str">
            <v>MONTAGEM E DESMONTAGEM DE FÔRMA DE PILARES CIRCULARES, PÉ-DIREITO SIMPLES, PLÁSTICA. AF_05/2024</v>
          </cell>
          <cell r="C4416" t="str">
            <v>M2</v>
          </cell>
          <cell r="D4416">
            <v>0</v>
          </cell>
          <cell r="E4416" t="str">
            <v>Fôrmas para Pilares Circulares</v>
          </cell>
          <cell r="F4416" t="str">
            <v>SINAPI Jun/26</v>
          </cell>
        </row>
        <row r="4417">
          <cell r="A4417">
            <v>92751</v>
          </cell>
          <cell r="B4417" t="str">
            <v>MURO DE GABIÃO, ENCHIMENTO COM PEDRA DE MÃO TIPO RACHÃO, COM SOLO REFORÇADO, PARA MUROS COM ALTURA MAIOR QUE 12 M E MENOR OU IGUAL A 20 M - FORNECIMENTO E EXECUÇÃO. AF_03/2024</v>
          </cell>
          <cell r="C4417" t="str">
            <v>M3</v>
          </cell>
          <cell r="D4417">
            <v>2040.09</v>
          </cell>
          <cell r="E4417" t="str">
            <v>Gabiões - Execução de Muro e Proteção Superficial</v>
          </cell>
          <cell r="F4417" t="str">
            <v>SINAPI Jun/26</v>
          </cell>
        </row>
        <row r="4418">
          <cell r="A4418">
            <v>92752</v>
          </cell>
          <cell r="B4418" t="str">
            <v>MURO DE GABIÃO, ENCHIMENTO COM PEDRA DE MÃO TIPO RACHÃO, COM SOLO REFORÇADO, PARA MUROS COM ALTURA MAIOR QUE 20 M E MENOR OU IGUAL A 28 M - FORNECIMENTO E EXECUÇÃO. AF_03/2024</v>
          </cell>
          <cell r="C4418" t="str">
            <v>M3</v>
          </cell>
          <cell r="D4418">
            <v>2418.7399999999998</v>
          </cell>
          <cell r="E4418" t="str">
            <v>Gabiões - Execução de Muro e Proteção Superficial</v>
          </cell>
          <cell r="F4418" t="str">
            <v>SINAPI Jun/26</v>
          </cell>
        </row>
        <row r="4419">
          <cell r="A4419">
            <v>92750</v>
          </cell>
          <cell r="B4419" t="str">
            <v>MURO DE GABIÃO, ENCHIMENTO COM PEDRA DE MÃO TIPO RACHÃO, COM SOLO REFORÇADO, PARA MUROS COM ALTURA MAIOR QUE 4 M E MENOR OU IGUAL A 12 M - FORNECIMENTO E EXECUÇÃO. AF_03/2024</v>
          </cell>
          <cell r="C4419" t="str">
            <v>M3</v>
          </cell>
          <cell r="D4419">
            <v>1658.27</v>
          </cell>
          <cell r="E4419" t="str">
            <v>Gabiões - Execução de Muro e Proteção Superficial</v>
          </cell>
          <cell r="F4419" t="str">
            <v>SINAPI Jun/26</v>
          </cell>
        </row>
        <row r="4420">
          <cell r="A4420">
            <v>92749</v>
          </cell>
          <cell r="B4420" t="str">
            <v>MURO DE GABIÃO, ENCHIMENTO COM PEDRA DE MÃO TIPO RACHÃO, COM SOLO REFORÇADO, PARA MUROS COM ALTURA MENOR OU IGUAL A 4 M - FORNECIMENTO E EXECUÇÃO. AF_03/2024</v>
          </cell>
          <cell r="C4420" t="str">
            <v>M3</v>
          </cell>
          <cell r="D4420">
            <v>1005.24</v>
          </cell>
          <cell r="E4420" t="str">
            <v>Gabiões - Execução de Muro e Proteção Superficial</v>
          </cell>
          <cell r="F4420" t="str">
            <v>SINAPI Jun/26</v>
          </cell>
        </row>
        <row r="4421">
          <cell r="A4421">
            <v>92745</v>
          </cell>
          <cell r="B4421" t="str">
            <v>MURO DE GABIÃO, ENCHIMENTO COM PEDRA DE MÃO TIPO RACHÃO, DE GRAVIDADE, COM GAIOLAS DE COMPRIMENTO IGUAL A 2 M, PARA MUROS COM ALTURA MAIOR QUE 4 M E MENOR OU IGUAL A 6 M - FORNECIMENTO E EXECUÇÃO. AF_03/2024</v>
          </cell>
          <cell r="C4421" t="str">
            <v>M3</v>
          </cell>
          <cell r="D4421">
            <v>865.79</v>
          </cell>
          <cell r="E4421" t="str">
            <v>Gabiões - Execução de Muro e Proteção Superficial</v>
          </cell>
          <cell r="F4421" t="str">
            <v>SINAPI Jun/26</v>
          </cell>
        </row>
        <row r="4422">
          <cell r="A4422">
            <v>92747</v>
          </cell>
          <cell r="B4422" t="str">
            <v>MURO DE GABIÃO, ENCHIMENTO COM PEDRA DE MÃO TIPO RACHÃO, DE GRAVIDADE, COM GAIOLAS DE COMPRIMENTO IGUAL A 2 M, PARA MUROS COM ALTURA MAIOR QUE 6 M E MENOR OU IGUAL A 10 M - FORNECIMENTO E EXECUÇÃO. AF_03/2024</v>
          </cell>
          <cell r="C4422" t="str">
            <v>M3</v>
          </cell>
          <cell r="D4422">
            <v>961.51</v>
          </cell>
          <cell r="E4422" t="str">
            <v>Gabiões - Execução de Muro e Proteção Superficial</v>
          </cell>
          <cell r="F4422" t="str">
            <v>SINAPI Jun/26</v>
          </cell>
        </row>
        <row r="4423">
          <cell r="A4423">
            <v>92743</v>
          </cell>
          <cell r="B4423" t="str">
            <v>MURO DE GABIÃO, ENCHIMENTO COM PEDRA DE MÃO TIPO RACHÃO, DE GRAVIDADE, COM GAIOLAS DE COMPRIMENTO IGUAL A 2 M, PARA MUROS COM ALTURA MENOR OU IGUAL A 4 M - FORNECIMENTO E EXECUÇÃO. AF_03/2024</v>
          </cell>
          <cell r="C4423" t="str">
            <v>M3</v>
          </cell>
          <cell r="D4423">
            <v>714.62</v>
          </cell>
          <cell r="E4423" t="str">
            <v>Gabiões - Execução de Muro e Proteção Superficial</v>
          </cell>
          <cell r="F4423" t="str">
            <v>SINAPI Jun/26</v>
          </cell>
        </row>
        <row r="4424">
          <cell r="A4424">
            <v>92746</v>
          </cell>
          <cell r="B4424" t="str">
            <v>MURO DE GABIÃO, ENCHIMENTO COM PEDRA DE MÃO TIPO RACHÃO, DE GRAVIDADE, COM GAIOLAS DE COMPRIMENTO IGUAL A 5 M, PARA MUROS COM ALTURA MAIOR QUE 4 M E MENOR OU IGUAL A 6 M - FORNECIMENTO E EXECUÇÃO. AF_03/2024</v>
          </cell>
          <cell r="C4424" t="str">
            <v>M3</v>
          </cell>
          <cell r="D4424">
            <v>763.43</v>
          </cell>
          <cell r="E4424" t="str">
            <v>Gabiões - Execução de Muro e Proteção Superficial</v>
          </cell>
          <cell r="F4424" t="str">
            <v>SINAPI Jun/26</v>
          </cell>
        </row>
        <row r="4425">
          <cell r="A4425">
            <v>92748</v>
          </cell>
          <cell r="B4425" t="str">
            <v>MURO DE GABIÃO, ENCHIMENTO COM PEDRA DE MÃO TIPO RACHÃO, DE GRAVIDADE, COM GAIOLAS DE COMPRIMENTO IGUAL A 5 M, PARA MUROS COM ALTURA MAIOR QUE 6 M E MENOR OU IGUAL A 10 M- FORNECIMENTO E EXECUÇÃO. AF_03/2024</v>
          </cell>
          <cell r="C4425" t="str">
            <v>M3</v>
          </cell>
          <cell r="D4425">
            <v>840.64</v>
          </cell>
          <cell r="E4425" t="str">
            <v>Gabiões - Execução de Muro e Proteção Superficial</v>
          </cell>
          <cell r="F4425" t="str">
            <v>SINAPI Jun/26</v>
          </cell>
        </row>
        <row r="4426">
          <cell r="A4426">
            <v>92744</v>
          </cell>
          <cell r="B4426" t="str">
            <v>MURO DE GABIÃO, ENCHIMENTO COM PEDRA DE MÃO TIPO RACHÃO, DE GRAVIDADE, COM GAIOLAS DE COMPRIMENTO IGUAL A 5 M, PARA MUROS COM ALTURA MENOR OU IGUAL A 4 M - FORNECIMENTO E EXECUÇÃO. AF_03/2024</v>
          </cell>
          <cell r="C4426" t="str">
            <v>M3</v>
          </cell>
          <cell r="D4426">
            <v>636.64</v>
          </cell>
          <cell r="E4426" t="str">
            <v>Gabiões - Execução de Muro e Proteção Superficial</v>
          </cell>
          <cell r="F4426" t="str">
            <v>SINAPI Jun/26</v>
          </cell>
        </row>
        <row r="4427">
          <cell r="A4427">
            <v>92754</v>
          </cell>
          <cell r="B4427" t="str">
            <v>MURO DE GABIÃO, ENCHIMENTO COM RESÍDUO DE CONSTRUÇÃO E DEMOLIÇÃO, DE GRAVIDADE, COM GAIOLA TRAPEZOIDAL DE COMPRIMENTO IGUAL A 2 M, PARA MUROS COM ALTURA MAIOR QUE 2 M E MENOR OU IGUAL A 4 M - FORNECIMENTO E EXECUÇÃO. AF_03/2024</v>
          </cell>
          <cell r="C4427" t="str">
            <v>M3</v>
          </cell>
          <cell r="D4427">
            <v>680.95</v>
          </cell>
          <cell r="E4427" t="str">
            <v>Gabiões - Execução de Muro e Proteção Superficial</v>
          </cell>
          <cell r="F4427" t="str">
            <v>SINAPI Jun/26</v>
          </cell>
        </row>
        <row r="4428">
          <cell r="A4428">
            <v>92753</v>
          </cell>
          <cell r="B4428" t="str">
            <v>MURO DE GABIÃO, ENCHIMENTO COM RESÍDUO DE CONSTRUÇÃO E DEMOLIÇÃO, DE GRAVIDADE, COM GAIOLA TRAPEZOIDAL DE COMPRIMENTO IGUAL A 2 M, PARA MUROS COM ALTURA MENOR OU IGUAL A 2 M - FORNECIMENTO E EXECUÇÃO. AF_03/2024</v>
          </cell>
          <cell r="C4428" t="str">
            <v>M3</v>
          </cell>
          <cell r="D4428">
            <v>690.09</v>
          </cell>
          <cell r="E4428" t="str">
            <v>Gabiões - Execução de Muro e Proteção Superficial</v>
          </cell>
          <cell r="F4428" t="str">
            <v>SINAPI Jun/26</v>
          </cell>
        </row>
        <row r="4429">
          <cell r="A4429">
            <v>92755</v>
          </cell>
          <cell r="B4429" t="str">
            <v>PROTEÇÃO SUPERFICIAL DE CANAL EM GABIÃO TIPO COLCHÃO, ALTURA DE 17 CENTÍMETROS, ENCHIMENTO COM PEDRA DE MÃO TIPO RACHÃO - FORNECIMENTO E EXECUÇÃO. AF_03/2024</v>
          </cell>
          <cell r="C4429" t="str">
            <v>M2</v>
          </cell>
          <cell r="D4429">
            <v>263.95999999999998</v>
          </cell>
          <cell r="E4429" t="str">
            <v>Gabiões - Execução de Muro e Proteção Superficial</v>
          </cell>
          <cell r="F4429" t="str">
            <v>SINAPI Jun/26</v>
          </cell>
        </row>
        <row r="4430">
          <cell r="A4430">
            <v>92756</v>
          </cell>
          <cell r="B4430" t="str">
            <v>PROTEÇÃO SUPERFICIAL DE CANAL EM GABIÃO TIPO COLCHÃO, ALTURA DE 23 CENTÍMETROS, ENCHIMENTO COM PEDRA DE MÃO TIPO RACHÃO - FORNECIMENTO E EXECUÇÃO. AF_03/2024</v>
          </cell>
          <cell r="C4430" t="str">
            <v>M2</v>
          </cell>
          <cell r="D4430">
            <v>303.58999999999997</v>
          </cell>
          <cell r="E4430" t="str">
            <v>Gabiões - Execução de Muro e Proteção Superficial</v>
          </cell>
          <cell r="F4430" t="str">
            <v>SINAPI Jun/26</v>
          </cell>
        </row>
        <row r="4431">
          <cell r="A4431">
            <v>92757</v>
          </cell>
          <cell r="B4431" t="str">
            <v>PROTEÇÃO SUPERFICIAL DE CANAL EM GABIÃO TIPO COLCHÃO, ALTURA DE 30 CENTÍMETROS, ENCHIMENTO COM PEDRA DE MÃO TIPO RACHÃO - FORNECIMENTO E EXECUÇÃO. AF_03/2024</v>
          </cell>
          <cell r="C4431" t="str">
            <v>M2</v>
          </cell>
          <cell r="D4431">
            <v>350.97</v>
          </cell>
          <cell r="E4431" t="str">
            <v>Gabiões - Execução de Muro e Proteção Superficial</v>
          </cell>
          <cell r="F4431" t="str">
            <v>SINAPI Jun/26</v>
          </cell>
        </row>
        <row r="4432">
          <cell r="A4432">
            <v>92758</v>
          </cell>
          <cell r="B4432" t="str">
            <v>PROTEÇÃO SUPERFICIAL DE CANAL EM GABIÃO TIPO SACO, DIÂMETRO DE 65 CENTÍMETROS, ENCHIMENTO MANUAL COM PEDRA DE MÃO TIPO RACHÃO - FORNECIMENTO E EXECUÇÃO. AF_03/2024</v>
          </cell>
          <cell r="C4432" t="str">
            <v>M3</v>
          </cell>
          <cell r="D4432">
            <v>690.86</v>
          </cell>
          <cell r="E4432" t="str">
            <v>Gabiões - Execução de Muro e Proteção Superficial</v>
          </cell>
          <cell r="F4432" t="str">
            <v>SINAPI Jun/26</v>
          </cell>
        </row>
        <row r="4433">
          <cell r="A4433">
            <v>104500</v>
          </cell>
          <cell r="B4433" t="str">
            <v>ADUELA/ GALERIA ABERTA PRE-MOLDADA DE CONCRETO ARMADO, SECAO QUADRANGULAR INTERNA DE 1,50 X 1,50 M (L X A), MISULA DE 20 X 20 CM, C = 1,00 M, ESPESSURA MIN = 15 CM, TB-45 E FCK DO CONCRETO = 30 MPA FORNECIMENTO E ASSENTAMENTO. AF_01/2023</v>
          </cell>
          <cell r="C4433" t="str">
            <v>M</v>
          </cell>
          <cell r="D4433">
            <v>0</v>
          </cell>
          <cell r="E4433" t="str">
            <v>Galerias com Aduelas de Concreto</v>
          </cell>
          <cell r="F4433" t="str">
            <v>SINAPI Jun/26</v>
          </cell>
        </row>
        <row r="4434">
          <cell r="A4434">
            <v>104503</v>
          </cell>
          <cell r="B4434" t="str">
            <v>ADUELA/ GALERIA ABERTA PRE-MOLDADA DE CONCRETO ARMADO, SECAO QUADRANGULAR INTERNA DE 2,00 X 2,00 M (L X A), MISULA DE 20 X 20 CM, C = 1,00 M, ESPESSURA MIN = 15 CM, TB-45 E FCK DO CONCRETO = 30 MPA FORNECIMENTO E ASSENTAMENTO. AF_01/2023</v>
          </cell>
          <cell r="C4434" t="str">
            <v>M</v>
          </cell>
          <cell r="D4434">
            <v>0</v>
          </cell>
          <cell r="E4434" t="str">
            <v>Galerias com Aduelas de Concreto</v>
          </cell>
          <cell r="F4434" t="str">
            <v>SINAPI Jun/26</v>
          </cell>
        </row>
        <row r="4435">
          <cell r="A4435">
            <v>104504</v>
          </cell>
          <cell r="B4435" t="str">
            <v>ADUELA/ GALERIA ABERTA PRE-MOLDADA DE CONCRETO ARMADO, SECAO QUADRANGULAR INTERNA DE 2,00 X 2,00 M (L X A), MISULA DE 20 X 20 CM, C = 1,00 M, ESPESSURA MIN = 20 CM, TB-45 E FCK DO CONCRETO = 30 MPA FORNECIMENTO E ASSENTAMENTO. AF_01/2023</v>
          </cell>
          <cell r="C4435" t="str">
            <v>M</v>
          </cell>
          <cell r="D4435">
            <v>0</v>
          </cell>
          <cell r="E4435" t="str">
            <v>Galerias com Aduelas de Concreto</v>
          </cell>
          <cell r="F4435" t="str">
            <v>SINAPI Jun/26</v>
          </cell>
        </row>
        <row r="4436">
          <cell r="A4436">
            <v>104507</v>
          </cell>
          <cell r="B4436" t="str">
            <v>ADUELA/ GALERIA ABERTA PRE-MOLDADA DE CONCRETO ARMADO, SECAO QUADRANGULAR INTERNA DE 2,50 X 2,50 M (L X A), MISULA DE 20 X 20 CM, C = 1,00 M, ESPESSURA MIN = 15 CM, TB-45 E FCK DO CONCRETO = 30 MPA FORNECIMENTO E ASSENTAMENTO. AF_01/2023</v>
          </cell>
          <cell r="C4436" t="str">
            <v>M</v>
          </cell>
          <cell r="D4436">
            <v>0</v>
          </cell>
          <cell r="E4436" t="str">
            <v>Galerias com Aduelas de Concreto</v>
          </cell>
          <cell r="F4436" t="str">
            <v>SINAPI Jun/26</v>
          </cell>
        </row>
        <row r="4437">
          <cell r="A4437">
            <v>104508</v>
          </cell>
          <cell r="B4437" t="str">
            <v>ADUELA/ GALERIA ABERTA PRE-MOLDADA DE CONCRETO ARMADO, SECAO QUADRANGULAR INTERNA DE 2,50 X 2,50 M (L X A), MISULA DE 20 X 20 CM, C = 1,00 M, ESPESSURA MIN = 20 CM, TB-45 E FCK DO CONCRETO = 30 MPA FORNECIMENTO E ASSENTAMENTO. AF_01/2023</v>
          </cell>
          <cell r="C4437" t="str">
            <v>M</v>
          </cell>
          <cell r="D4437">
            <v>0</v>
          </cell>
          <cell r="E4437" t="str">
            <v>Galerias com Aduelas de Concreto</v>
          </cell>
          <cell r="F4437" t="str">
            <v>SINAPI Jun/26</v>
          </cell>
        </row>
        <row r="4438">
          <cell r="A4438">
            <v>104509</v>
          </cell>
          <cell r="B4438" t="str">
            <v>ADUELA/ GALERIA ABERTA PRE-MOLDADA DE CONCRETO ARMADO, SECAO QUADRANGULAR INTERNA DE 2,50 X 2,50 M (L X A), MISULA DE 20 X 20 CM, C = 1,00 M, ESPESSURA MIN = 25 CM, TB-45 E FCK DO CONCRETO = 30 MPA FORNECIMENTO E ASSENTAMENTO. AF_01/2023</v>
          </cell>
          <cell r="C4438" t="str">
            <v>M</v>
          </cell>
          <cell r="D4438">
            <v>0</v>
          </cell>
          <cell r="E4438" t="str">
            <v>Galerias com Aduelas de Concreto</v>
          </cell>
          <cell r="F4438" t="str">
            <v>SINAPI Jun/26</v>
          </cell>
        </row>
        <row r="4439">
          <cell r="A4439">
            <v>104512</v>
          </cell>
          <cell r="B4439" t="str">
            <v>ADUELA/ GALERIA ABERTA PRE-MOLDADA DE CONCRETO ARMADO, SECAO QUADRANGULAR INTERNA DE 3,00 X 3,00 M (L X A), MISULA DE 20 X 20 CM, C = 1,00 M, ESPESSURA MIN = 20 CM, TB-45 E FCK DO CONCRETO = 30 MPA FORNECIMENTO E ASSENTAMENTO. AF_01/2023</v>
          </cell>
          <cell r="C4439" t="str">
            <v>M</v>
          </cell>
          <cell r="D4439">
            <v>0</v>
          </cell>
          <cell r="E4439" t="str">
            <v>Galerias com Aduelas de Concreto</v>
          </cell>
          <cell r="F4439" t="str">
            <v>SINAPI Jun/26</v>
          </cell>
        </row>
        <row r="4440">
          <cell r="A4440">
            <v>104513</v>
          </cell>
          <cell r="B4440" t="str">
            <v>ADUELA/ GALERIA ABERTA PRE-MOLDADA DE CONCRETO ARMADO, SECAO QUADRANGULAR INTERNA DE 3,00 X 3,00 M (L X A), MISULA DE 20 X 20 CM, C = 1,00 M, ESPESSURA MIN = 25 CM, TB-45 E FCK DO CONCRETO = 30 MPA FORNECIMENTO E ASSENTAMENTO. AF_01/2023</v>
          </cell>
          <cell r="C4440" t="str">
            <v>M</v>
          </cell>
          <cell r="D4440">
            <v>0</v>
          </cell>
          <cell r="E4440" t="str">
            <v>Galerias com Aduelas de Concreto</v>
          </cell>
          <cell r="F4440" t="str">
            <v>SINAPI Jun/26</v>
          </cell>
        </row>
        <row r="4441">
          <cell r="A4441">
            <v>104514</v>
          </cell>
          <cell r="B4441" t="str">
            <v>ADUELA/ GALERIA ABERTA PRE-MOLDADA DE CONCRETO ARMADO, SECAO QUADRANGULAR INTERNA DE 3,00 X 3,00 M (L X A), MISULA DE 20 X 20 CM, C = 1,00 M, ESPESSURA MIN = 35 CM, TB-45 E FCK DO CONCRETO = 30 MPA FORNECIMENTO E ASSENTAMENTO. AF_01/2023</v>
          </cell>
          <cell r="C4441" t="str">
            <v>M</v>
          </cell>
          <cell r="D4441">
            <v>0</v>
          </cell>
          <cell r="E4441" t="str">
            <v>Galerias com Aduelas de Concreto</v>
          </cell>
          <cell r="F4441" t="str">
            <v>SINAPI Jun/26</v>
          </cell>
        </row>
        <row r="4442">
          <cell r="A4442">
            <v>104501</v>
          </cell>
          <cell r="B4442" t="str">
            <v>ADUELA/ GALERIA ABERTA PRE-MOLDADA DE CONCRETO ARMADO, SECAO RETANGULAR INTERNA DE 2,00 X 1,50 M (L X A), MISULA DE 20 X 20 CM, C = 1,00 M, ESPESSURA MIN = 20 CM, TB-45 E FCK DO CONCRETO = 30 MPA FORNECIMENTO E ASSENTAMENTO. AF_01/2023</v>
          </cell>
          <cell r="C4442" t="str">
            <v>M</v>
          </cell>
          <cell r="D4442">
            <v>0</v>
          </cell>
          <cell r="E4442" t="str">
            <v>Galerias com Aduelas de Concreto</v>
          </cell>
          <cell r="F4442" t="str">
            <v>SINAPI Jun/26</v>
          </cell>
        </row>
        <row r="4443">
          <cell r="A4443">
            <v>104502</v>
          </cell>
          <cell r="B4443" t="str">
            <v>ADUELA/ GALERIA ABERTA PRE-MOLDADA DE CONCRETO ARMADO, SECAO RETANGULAR INTERNA DE 2,50 X 1,50 M (L X A), MISULA DE 20 X 20 CM, C = 1,00 M, ESPESSURA MIN = 15 CM, TB-45 E FCK DO CONCRETO = 30 MPA FORNECIMENTO E ASSENTAMENTO. AF_01/2023</v>
          </cell>
          <cell r="C4443" t="str">
            <v>M</v>
          </cell>
          <cell r="D4443">
            <v>0</v>
          </cell>
          <cell r="E4443" t="str">
            <v>Galerias com Aduelas de Concreto</v>
          </cell>
          <cell r="F4443" t="str">
            <v>SINAPI Jun/26</v>
          </cell>
        </row>
        <row r="4444">
          <cell r="A4444">
            <v>104505</v>
          </cell>
          <cell r="B4444" t="str">
            <v>ADUELA/ GALERIA ABERTA PRE-MOLDADA DE CONCRETO ARMADO, SECAO RETANGULAR INTERNA DE 2,50 X 2,00 M (L X A), MISULA DE 20 X 20 CM, C = 1,00 M, ESPESSURA MIN = 15 CM, TB-45 E FCK DO CONCRETO = 30 MPA FORNECIMENTO E ASSENTAMENTO. AF_01/2023</v>
          </cell>
          <cell r="C4444" t="str">
            <v>M</v>
          </cell>
          <cell r="D4444">
            <v>0</v>
          </cell>
          <cell r="E4444" t="str">
            <v>Galerias com Aduelas de Concreto</v>
          </cell>
          <cell r="F4444" t="str">
            <v>SINAPI Jun/26</v>
          </cell>
        </row>
        <row r="4445">
          <cell r="A4445">
            <v>104506</v>
          </cell>
          <cell r="B4445" t="str">
            <v>ADUELA/ GALERIA ABERTA PRE-MOLDADA DE CONCRETO ARMADO, SECAO RETANGULAR INTERNA DE 2,50 X 2,00 M (L X A), MISULA DE 20 X 20 CM, C = 1,00 M, ESPESSURA MIN = 20 CM, TB-45 E FCK DO CONCRETO = 30 MPA FORNECIMENTO E ASSENTAMENTO. AF_01/2023</v>
          </cell>
          <cell r="C4445" t="str">
            <v>M</v>
          </cell>
          <cell r="D4445">
            <v>0</v>
          </cell>
          <cell r="E4445" t="str">
            <v>Galerias com Aduelas de Concreto</v>
          </cell>
          <cell r="F4445" t="str">
            <v>SINAPI Jun/26</v>
          </cell>
        </row>
        <row r="4446">
          <cell r="A4446">
            <v>104510</v>
          </cell>
          <cell r="B4446" t="str">
            <v>ADUELA/ GALERIA ABERTA PRE-MOLDADA DE CONCRETO ARMADO, SECAO RETANGULAR INTERNA DE 3,00 X 2,00 M (L X A), MISULA DE 20 X 20 CM, C = 1,00 M, ESPESSURA MIN = 15 CM, TB-45 E FCK DO CONCRETO = 30 MPA FORNECIMENTO E ASSENTAMENTO. AF_01/2023</v>
          </cell>
          <cell r="C4446" t="str">
            <v>M</v>
          </cell>
          <cell r="D4446">
            <v>0</v>
          </cell>
          <cell r="E4446" t="str">
            <v>Galerias com Aduelas de Concreto</v>
          </cell>
          <cell r="F4446" t="str">
            <v>SINAPI Jun/26</v>
          </cell>
        </row>
        <row r="4447">
          <cell r="A4447">
            <v>104511</v>
          </cell>
          <cell r="B4447" t="str">
            <v>ADUELA/ GALERIA ABERTA PRE-MOLDADA DE CONCRETO ARMADO, SECAO RETANGULAR INTERNA DE 3,00 X 2,00 M (L X A), MISULA DE 20 X 20 CM, C = 1,00 M, ESPESSURA MIN = 20 CM, TB-45 E FCK DO CONCRETO = 30 MPA FORNECIMENTO E ASSENTAMENTO. AF_01/2023</v>
          </cell>
          <cell r="C4447" t="str">
            <v>M</v>
          </cell>
          <cell r="D4447">
            <v>0</v>
          </cell>
          <cell r="E4447" t="str">
            <v>Galerias com Aduelas de Concreto</v>
          </cell>
          <cell r="F4447" t="str">
            <v>SINAPI Jun/26</v>
          </cell>
        </row>
        <row r="4448">
          <cell r="A4448">
            <v>104491</v>
          </cell>
          <cell r="B4448" t="str">
            <v>ADUELA/ GALERIA FECHADA PRE-MOLDADA DE CONCRETO ARMADO, SECAO QUADRANGULAR INTERNA DE 1,50 X 1,50 M (L X A), MISULA DE 20 X 20 CM, C = 1,00 M, ESPESSURA MIN = 15 CM, TB-45 E FCK DO CONCRETO = 30 MPA FORNECIMENTO E ASSENTAMENTO. AF_01/2023</v>
          </cell>
          <cell r="C4448" t="str">
            <v>M</v>
          </cell>
          <cell r="D4448">
            <v>4626.92</v>
          </cell>
          <cell r="E4448" t="str">
            <v>Galerias com Aduelas de Concreto</v>
          </cell>
          <cell r="F4448" t="str">
            <v>SINAPI Jun/26</v>
          </cell>
        </row>
        <row r="4449">
          <cell r="A4449">
            <v>104492</v>
          </cell>
          <cell r="B4449" t="str">
            <v>ADUELA/ GALERIA FECHADA PRE-MOLDADA DE CONCRETO ARMADO, SECAO QUADRANGULAR INTERNA DE 2,00 X 2,00 M (L X A), MISULA DE 20 X 20 CM, C = 1,00 M, ESPESSURA MIN = 15 CM, TB-45 E FCK DO CONCRETO = 30 MPA FORNECIMENTO E ASSENTAMENTO. AF_01/2023</v>
          </cell>
          <cell r="C4449" t="str">
            <v>M</v>
          </cell>
          <cell r="D4449">
            <v>5785.68</v>
          </cell>
          <cell r="E4449" t="str">
            <v>Galerias com Aduelas de Concreto</v>
          </cell>
          <cell r="F4449" t="str">
            <v>SINAPI Jun/26</v>
          </cell>
        </row>
        <row r="4450">
          <cell r="A4450">
            <v>104493</v>
          </cell>
          <cell r="B4450" t="str">
            <v>ADUELA/ GALERIA FECHADA PRE-MOLDADA DE CONCRETO ARMADO, SECAO QUADRANGULAR INTERNA DE 2,00 X 2,00 M (L X A), MISULA DE 20 X 20 CM, C = 1,00 M, ESPESSURA MIN = 20 CM, TB-45 E FCK DO CONCRETO = 30 MPA FORNECIMENTO E ASSENTAMENTO. AF_01/2023</v>
          </cell>
          <cell r="C4450" t="str">
            <v>M</v>
          </cell>
          <cell r="D4450">
            <v>0</v>
          </cell>
          <cell r="E4450" t="str">
            <v>Galerias com Aduelas de Concreto</v>
          </cell>
          <cell r="F4450" t="str">
            <v>SINAPI Jun/26</v>
          </cell>
        </row>
        <row r="4451">
          <cell r="A4451">
            <v>104494</v>
          </cell>
          <cell r="B4451" t="str">
            <v>ADUELA/ GALERIA FECHADA PRE-MOLDADA DE CONCRETO ARMADO, SECAO QUADRANGULAR INTERNA DE 2,50 X 2,50 M (L X A), MISULA DE 20 X 20 CM, C = 1,00 M, ESPESSURA MIN = 15 CM, TB-45 E FCK DO CONCRETO = 30 MPA FORNECIMENTO E ASSENTAMENTO. AF_01/2023</v>
          </cell>
          <cell r="C4451" t="str">
            <v>M</v>
          </cell>
          <cell r="D4451">
            <v>7812.97</v>
          </cell>
          <cell r="E4451" t="str">
            <v>Galerias com Aduelas de Concreto</v>
          </cell>
          <cell r="F4451" t="str">
            <v>SINAPI Jun/26</v>
          </cell>
        </row>
        <row r="4452">
          <cell r="A4452">
            <v>104495</v>
          </cell>
          <cell r="B4452" t="str">
            <v>ADUELA/ GALERIA FECHADA PRE-MOLDADA DE CONCRETO ARMADO, SECAO QUADRANGULAR INTERNA DE 2,50 X 2,50 M (L X A), MISULA DE 20 X 20 CM, C = 1,00 M, ESPESSURA MIN = 20 CM, TB-45 E FCK DO CONCRETO = 30 MPA FORNECIMENTO E ASSENTAMENTO. AF_01/2023</v>
          </cell>
          <cell r="C4452" t="str">
            <v>M</v>
          </cell>
          <cell r="D4452">
            <v>0</v>
          </cell>
          <cell r="E4452" t="str">
            <v>Galerias com Aduelas de Concreto</v>
          </cell>
          <cell r="F4452" t="str">
            <v>SINAPI Jun/26</v>
          </cell>
        </row>
        <row r="4453">
          <cell r="A4453">
            <v>104496</v>
          </cell>
          <cell r="B4453" t="str">
            <v>ADUELA/ GALERIA FECHADA PRE-MOLDADA DE CONCRETO ARMADO, SECAO QUADRANGULAR INTERNA DE 2,50 X 2,50 M (L X A), MISULA DE 20 X 20 CM, C = 1,00 M, ESPESSURA MIN = 25 CM, TB-45 E FCK DO CONCRETO = 30 MPA FORNECIMENTO E ASSENTAMENTO. AF_01/2023</v>
          </cell>
          <cell r="C4453" t="str">
            <v>M</v>
          </cell>
          <cell r="D4453">
            <v>0</v>
          </cell>
          <cell r="E4453" t="str">
            <v>Galerias com Aduelas de Concreto</v>
          </cell>
          <cell r="F4453" t="str">
            <v>SINAPI Jun/26</v>
          </cell>
        </row>
        <row r="4454">
          <cell r="A4454">
            <v>104497</v>
          </cell>
          <cell r="B4454" t="str">
            <v>ADUELA/ GALERIA FECHADA PRE-MOLDADA DE CONCRETO ARMADO, SECAO QUADRANGULAR INTERNA DE 3,00 X 3,00 M (L X A), MISULA DE 20 X 20 CM, C = 1,00 M, ESPESSURA MIN = 20 CM, TB-45 E FCK DO CONCRETO = 30 MPA FORNECIMENTO E ASSENTAMENTO. AF_01/2023</v>
          </cell>
          <cell r="C4454" t="str">
            <v>M</v>
          </cell>
          <cell r="D4454">
            <v>9349.8700000000008</v>
          </cell>
          <cell r="E4454" t="str">
            <v>Galerias com Aduelas de Concreto</v>
          </cell>
          <cell r="F4454" t="str">
            <v>SINAPI Jun/26</v>
          </cell>
        </row>
        <row r="4455">
          <cell r="A4455">
            <v>104498</v>
          </cell>
          <cell r="B4455" t="str">
            <v>ADUELA/ GALERIA FECHADA PRE-MOLDADA DE CONCRETO ARMADO, SECAO QUADRANGULAR INTERNA DE 3,00 X 3,00 M (L X A), MISULA DE 20 X 20 CM, C = 1,00 M, ESPESSURA MIN = 25 CM, TB-45 E FCK DO CONCRETO = 30 MPA FORNECIMENTO E ASSENTAMENTO. AF_01/2023</v>
          </cell>
          <cell r="C4455" t="str">
            <v>M</v>
          </cell>
          <cell r="D4455">
            <v>0</v>
          </cell>
          <cell r="E4455" t="str">
            <v>Galerias com Aduelas de Concreto</v>
          </cell>
          <cell r="F4455" t="str">
            <v>SINAPI Jun/26</v>
          </cell>
        </row>
        <row r="4456">
          <cell r="A4456">
            <v>104499</v>
          </cell>
          <cell r="B4456" t="str">
            <v>ADUELA/ GALERIA FECHADA PRE-MOLDADA DE CONCRETO ARMADO, SECAO QUADRANGULAR INTERNA DE 3,00 X 3,00 M (L X A), MISULA DE 20 X 20 CM, C = 1,00 M, ESPESSURA MIN = 35 CM, TB-45 E FCK DO CONCRETO = 30 MPA FORNECIMENTO E ASSENTAMENTO. AF_01/2023</v>
          </cell>
          <cell r="C4456" t="str">
            <v>M</v>
          </cell>
          <cell r="D4456">
            <v>0</v>
          </cell>
          <cell r="E4456" t="str">
            <v>Galerias com Aduelas de Concreto</v>
          </cell>
          <cell r="F4456" t="str">
            <v>SINAPI Jun/26</v>
          </cell>
        </row>
        <row r="4457">
          <cell r="A4457">
            <v>104515</v>
          </cell>
          <cell r="B4457" t="str">
            <v>APLICAÇÃO DE MANTA GEOTÊXTIL NAS JUNTAS RÍGIDAS DE ADUELAS PRÉ-MOLDADAS DE CONCRETO ARMADO. AF_01/2023</v>
          </cell>
          <cell r="C4457" t="str">
            <v>M2</v>
          </cell>
          <cell r="D4457">
            <v>27.03</v>
          </cell>
          <cell r="E4457" t="str">
            <v>Galerias com Aduelas de Concreto</v>
          </cell>
          <cell r="F4457" t="str">
            <v>SINAPI Jun/26</v>
          </cell>
        </row>
        <row r="4458">
          <cell r="A4458">
            <v>106549</v>
          </cell>
          <cell r="B4458" t="str">
            <v>EXECUÇÃO DE GEODRENO VERTICAL, PROFUNDIDADE MAIOR QUE 10 M E MENOR OU IGUAL A 30 M. AF_01/2026</v>
          </cell>
          <cell r="C4458" t="str">
            <v>M</v>
          </cell>
          <cell r="D4458">
            <v>0</v>
          </cell>
          <cell r="E4458" t="str">
            <v>Geodrenos Verticais</v>
          </cell>
          <cell r="F4458" t="str">
            <v>SINAPI Jun/26</v>
          </cell>
        </row>
        <row r="4459">
          <cell r="A4459">
            <v>106548</v>
          </cell>
          <cell r="B4459" t="str">
            <v>EXECUÇÃO DE GEODRENO VERTICAL, PROFUNDIDADE MENOR OU IGUAL A 10 M. AF_01/2026</v>
          </cell>
          <cell r="C4459" t="str">
            <v>M</v>
          </cell>
          <cell r="D4459">
            <v>0</v>
          </cell>
          <cell r="E4459" t="str">
            <v>Geodrenos Verticais</v>
          </cell>
          <cell r="F4459" t="str">
            <v>SINAPI Jun/26</v>
          </cell>
        </row>
        <row r="4460">
          <cell r="A4460">
            <v>106550</v>
          </cell>
          <cell r="B4460" t="str">
            <v>EXECUÇÃO DE PRÉ-FURO PARA GEODRENO VERTICAL. AF_01/2026</v>
          </cell>
          <cell r="C4460" t="str">
            <v>M</v>
          </cell>
          <cell r="D4460">
            <v>5.09</v>
          </cell>
          <cell r="E4460" t="str">
            <v>Geodrenos Verticais</v>
          </cell>
          <cell r="F4460" t="str">
            <v>SINAPI Jun/26</v>
          </cell>
        </row>
        <row r="4461">
          <cell r="A4461">
            <v>87430</v>
          </cell>
          <cell r="B4461" t="str">
            <v>APLICAÇÃO DE GESSO PROJETADO COM EQUIPAMENTO DE PROJEÇÃO EM PAREDES, DESEMPENADO (SEM TALISCAS), ESPESSURA DE 0,5CM. AF_03/2023</v>
          </cell>
          <cell r="C4461" t="str">
            <v>M2</v>
          </cell>
          <cell r="D4461">
            <v>23.7</v>
          </cell>
          <cell r="E4461" t="str">
            <v>Gesso</v>
          </cell>
          <cell r="F4461" t="str">
            <v>SINAPI Jun/26</v>
          </cell>
        </row>
        <row r="4462">
          <cell r="A4462">
            <v>87433</v>
          </cell>
          <cell r="B4462" t="str">
            <v>APLICAÇÃO DE GESSO PROJETADO COM EQUIPAMENTO DE PROJEÇÃO EM PAREDES, DESEMPENADO (SEM TALISCAS), ESPESSURA DE 1,0CM. AF_03/2023</v>
          </cell>
          <cell r="C4462" t="str">
            <v>M2</v>
          </cell>
          <cell r="D4462">
            <v>33.57</v>
          </cell>
          <cell r="E4462" t="str">
            <v>Gesso</v>
          </cell>
          <cell r="F4462" t="str">
            <v>SINAPI Jun/26</v>
          </cell>
        </row>
        <row r="4463">
          <cell r="A4463">
            <v>87436</v>
          </cell>
          <cell r="B4463" t="str">
            <v>APLICAÇÃO DE GESSO PROJETADO COM EQUIPAMENTO DE PROJEÇÃO EM PAREDES, SARRAFEADO (COM TALISCAS), ESPESSURA DE 1,0CM. AF_03/2023</v>
          </cell>
          <cell r="C4463" t="str">
            <v>M2</v>
          </cell>
          <cell r="D4463">
            <v>38.69</v>
          </cell>
          <cell r="E4463" t="str">
            <v>Gesso</v>
          </cell>
          <cell r="F4463" t="str">
            <v>SINAPI Jun/26</v>
          </cell>
        </row>
        <row r="4464">
          <cell r="A4464">
            <v>87439</v>
          </cell>
          <cell r="B4464" t="str">
            <v>APLICAÇÃO DE GESSO PROJETADO COM EQUIPAMENTO DE PROJEÇÃO EM PAREDES, SARRAFEADO (COM TALISCAS), ESPESSURA DE 1,5CM. AF_03/2023</v>
          </cell>
          <cell r="C4464" t="str">
            <v>M2</v>
          </cell>
          <cell r="D4464">
            <v>47.11</v>
          </cell>
          <cell r="E4464" t="str">
            <v>Gesso</v>
          </cell>
          <cell r="F4464" t="str">
            <v>SINAPI Jun/26</v>
          </cell>
        </row>
        <row r="4465">
          <cell r="A4465">
            <v>104633</v>
          </cell>
          <cell r="B4465" t="str">
            <v>APLICAÇÃO MANUAL DE GESSO DESEMPENADO (SEM TALISCAS) EM PAREDES COM PÉ DIREITO DUPLO, ESPESSURA DE 0,5CM. AF_03/2023</v>
          </cell>
          <cell r="C4465" t="str">
            <v>M2</v>
          </cell>
          <cell r="D4465">
            <v>33.299999999999997</v>
          </cell>
          <cell r="E4465" t="str">
            <v>Gesso</v>
          </cell>
          <cell r="F4465" t="str">
            <v>SINAPI Jun/26</v>
          </cell>
        </row>
        <row r="4466">
          <cell r="A4466">
            <v>104634</v>
          </cell>
          <cell r="B4466" t="str">
            <v>APLICAÇÃO MANUAL DE GESSO DESEMPENADO (SEM TALISCAS) EM PAREDES COM PÉ DIREITO DUPLO, ESPESSURA DE 1,0CM. AF_03/2023</v>
          </cell>
          <cell r="C4466" t="str">
            <v>M2</v>
          </cell>
          <cell r="D4466">
            <v>48.36</v>
          </cell>
          <cell r="E4466" t="str">
            <v>Gesso</v>
          </cell>
          <cell r="F4466" t="str">
            <v>SINAPI Jun/26</v>
          </cell>
        </row>
        <row r="4467">
          <cell r="A4467">
            <v>87418</v>
          </cell>
          <cell r="B4467" t="str">
            <v>APLICAÇÃO MANUAL DE GESSO DESEMPENADO (SEM TALISCAS) EM PAREDES, ESPESSURA DE 0,5CM. AF_03/2023</v>
          </cell>
          <cell r="C4467" t="str">
            <v>M2</v>
          </cell>
          <cell r="D4467">
            <v>23.47</v>
          </cell>
          <cell r="E4467" t="str">
            <v>Gesso</v>
          </cell>
          <cell r="F4467" t="str">
            <v>SINAPI Jun/26</v>
          </cell>
        </row>
        <row r="4468">
          <cell r="A4468">
            <v>87421</v>
          </cell>
          <cell r="B4468" t="str">
            <v>APLICAÇÃO MANUAL DE GESSO DESEMPENADO (SEM TALISCAS) EM PAREDES, ESPESSURA DE 1,0CM. AF_03/2023</v>
          </cell>
          <cell r="C4468" t="str">
            <v>M2</v>
          </cell>
          <cell r="D4468">
            <v>35.270000000000003</v>
          </cell>
          <cell r="E4468" t="str">
            <v>Gesso</v>
          </cell>
          <cell r="F4468" t="str">
            <v>SINAPI Jun/26</v>
          </cell>
        </row>
        <row r="4469">
          <cell r="A4469">
            <v>104628</v>
          </cell>
          <cell r="B4469" t="str">
            <v>APLICAÇÃO MANUAL DE GESSO DESEMPENADO (SEM TALISCAS) EM TETO DE AMBIENTES COM PAREDES EM PÉ DIREITO DUPLO E ÁREA ENTRE 5M² E 10M², ESPESSURA DE 0,5CM. AF_03/2023</v>
          </cell>
          <cell r="C4469" t="str">
            <v>M2</v>
          </cell>
          <cell r="D4469">
            <v>38.119999999999997</v>
          </cell>
          <cell r="E4469" t="str">
            <v>Gesso</v>
          </cell>
          <cell r="F4469" t="str">
            <v>SINAPI Jun/26</v>
          </cell>
        </row>
        <row r="4470">
          <cell r="A4470">
            <v>104631</v>
          </cell>
          <cell r="B4470" t="str">
            <v>APLICAÇÃO MANUAL DE GESSO DESEMPENADO (SEM TALISCAS) EM TETO DE AMBIENTES COM PAREDES EM PÉ DIREITO DUPLO E ÁREA ENTRE 5M² E 10M², ESPESSURA DE 1,0CM. AF_03/2023</v>
          </cell>
          <cell r="C4470" t="str">
            <v>M2</v>
          </cell>
          <cell r="D4470">
            <v>50.95</v>
          </cell>
          <cell r="E4470" t="str">
            <v>Gesso</v>
          </cell>
          <cell r="F4470" t="str">
            <v>SINAPI Jun/26</v>
          </cell>
        </row>
        <row r="4471">
          <cell r="A4471">
            <v>104627</v>
          </cell>
          <cell r="B4471" t="str">
            <v>APLICAÇÃO MANUAL DE GESSO DESEMPENADO (SEM TALISCAS) EM TETO DE AMBIENTES COM PAREDES EM PÉ DIREITO DUPLO E ÁREA MAIOR QUE 10M², ESPESSURA DE 0,5CM. AF_03/2023</v>
          </cell>
          <cell r="C4471" t="str">
            <v>M2</v>
          </cell>
          <cell r="D4471">
            <v>23.45</v>
          </cell>
          <cell r="E4471" t="str">
            <v>Gesso</v>
          </cell>
          <cell r="F4471" t="str">
            <v>SINAPI Jun/26</v>
          </cell>
        </row>
        <row r="4472">
          <cell r="A4472">
            <v>104630</v>
          </cell>
          <cell r="B4472" t="str">
            <v>APLICAÇÃO MANUAL DE GESSO DESEMPENADO (SEM TALISCAS) EM TETO DE AMBIENTES COM PAREDES EM PÉ DIREITO DUPLO E ÁREA MAIOR QUE 10M², ESPESSURA DE 1,0CM. AF_03/2023</v>
          </cell>
          <cell r="C4472" t="str">
            <v>M2</v>
          </cell>
          <cell r="D4472">
            <v>36.28</v>
          </cell>
          <cell r="E4472" t="str">
            <v>Gesso</v>
          </cell>
          <cell r="F4472" t="str">
            <v>SINAPI Jun/26</v>
          </cell>
        </row>
        <row r="4473">
          <cell r="A4473">
            <v>104629</v>
          </cell>
          <cell r="B4473" t="str">
            <v>APLICAÇÃO MANUAL DE GESSO DESEMPENADO (SEM TALISCAS) EM TETO DE AMBIENTES COM PAREDES EM PÉ DIREITO DUPLO E ÁREA MENOR QUE 5M², ESPESSURA DE 0,5CM. AF_03/2023</v>
          </cell>
          <cell r="C4473" t="str">
            <v>M2</v>
          </cell>
          <cell r="D4473">
            <v>46.55</v>
          </cell>
          <cell r="E4473" t="str">
            <v>Gesso</v>
          </cell>
          <cell r="F4473" t="str">
            <v>SINAPI Jun/26</v>
          </cell>
        </row>
        <row r="4474">
          <cell r="A4474">
            <v>104632</v>
          </cell>
          <cell r="B4474" t="str">
            <v>APLICAÇÃO MANUAL DE GESSO DESEMPENADO (SEM TALISCAS) EM TETO DE AMBIENTES COM PAREDES EM PÉ DIREITO DUPLO E ÁREA MENOR QUE 5M², ESPESSURA DE 1,0CM. AF_03/2023</v>
          </cell>
          <cell r="C4474" t="str">
            <v>M2</v>
          </cell>
          <cell r="D4474">
            <v>59.38</v>
          </cell>
          <cell r="E4474" t="str">
            <v>Gesso</v>
          </cell>
          <cell r="F4474" t="str">
            <v>SINAPI Jun/26</v>
          </cell>
        </row>
        <row r="4475">
          <cell r="A4475">
            <v>87412</v>
          </cell>
          <cell r="B4475" t="str">
            <v>APLICAÇÃO MANUAL DE GESSO DESEMPENADO (SEM TALISCAS) EM TETO DE AMBIENTES DE ÁREA ENTRE 5M² E 10M², ESPESSURA DE 0,5CM. AF_03/2023</v>
          </cell>
          <cell r="C4475" t="str">
            <v>M2</v>
          </cell>
          <cell r="D4475">
            <v>31.19</v>
          </cell>
          <cell r="E4475" t="str">
            <v>Gesso</v>
          </cell>
          <cell r="F4475" t="str">
            <v>SINAPI Jun/26</v>
          </cell>
        </row>
        <row r="4476">
          <cell r="A4476">
            <v>87415</v>
          </cell>
          <cell r="B4476" t="str">
            <v>APLICAÇÃO MANUAL DE GESSO DESEMPENADO (SEM TALISCAS) EM TETO DE AMBIENTES DE ÁREA ENTRE 5M² E 10M², ESPESSURA DE 1,0CM. AF_03/2023</v>
          </cell>
          <cell r="C4476" t="str">
            <v>M2</v>
          </cell>
          <cell r="D4476">
            <v>42.48</v>
          </cell>
          <cell r="E4476" t="str">
            <v>Gesso</v>
          </cell>
          <cell r="F4476" t="str">
            <v>SINAPI Jun/26</v>
          </cell>
        </row>
        <row r="4477">
          <cell r="A4477">
            <v>87411</v>
          </cell>
          <cell r="B4477" t="str">
            <v>APLICAÇÃO MANUAL DE GESSO DESEMPENADO (SEM TALISCAS) EM TETO DE AMBIENTES DE ÁREA MAIOR QUE 10M², ESPESSURA DE 0,5CM. AF_03/2023</v>
          </cell>
          <cell r="C4477" t="str">
            <v>M2</v>
          </cell>
          <cell r="D4477">
            <v>19.88</v>
          </cell>
          <cell r="E4477" t="str">
            <v>Gesso</v>
          </cell>
          <cell r="F4477" t="str">
            <v>SINAPI Jun/26</v>
          </cell>
        </row>
        <row r="4478">
          <cell r="A4478">
            <v>87414</v>
          </cell>
          <cell r="B4478" t="str">
            <v>APLICAÇÃO MANUAL DE GESSO DESEMPENADO (SEM TALISCAS) EM TETO DE AMBIENTES DE ÁREA MAIOR QUE 10M², ESPESSURA DE 1,0CM. AF_03/2023</v>
          </cell>
          <cell r="C4478" t="str">
            <v>M2</v>
          </cell>
          <cell r="D4478">
            <v>31.17</v>
          </cell>
          <cell r="E4478" t="str">
            <v>Gesso</v>
          </cell>
          <cell r="F4478" t="str">
            <v>SINAPI Jun/26</v>
          </cell>
        </row>
        <row r="4479">
          <cell r="A4479">
            <v>87413</v>
          </cell>
          <cell r="B4479" t="str">
            <v>APLICAÇÃO MANUAL DE GESSO DESEMPENADO (SEM TALISCAS) EM TETO DE AMBIENTES DE ÁREA MENOR QUE 5M², ESPESSURA DE 0,5CM. AF_03/2023</v>
          </cell>
          <cell r="C4479" t="str">
            <v>M2</v>
          </cell>
          <cell r="D4479">
            <v>37.69</v>
          </cell>
          <cell r="E4479" t="str">
            <v>Gesso</v>
          </cell>
          <cell r="F4479" t="str">
            <v>SINAPI Jun/26</v>
          </cell>
        </row>
        <row r="4480">
          <cell r="A4480">
            <v>87416</v>
          </cell>
          <cell r="B4480" t="str">
            <v>APLICAÇÃO MANUAL DE GESSO DESEMPENADO (SEM TALISCAS) EM TETO DE AMBIENTES DE ÁREA MENOR QUE 5M², ESPESSURA DE 1,0CM. AF_03/2023</v>
          </cell>
          <cell r="C4480" t="str">
            <v>M2</v>
          </cell>
          <cell r="D4480">
            <v>48.97</v>
          </cell>
          <cell r="E4480" t="str">
            <v>Gesso</v>
          </cell>
          <cell r="F4480" t="str">
            <v>SINAPI Jun/26</v>
          </cell>
        </row>
        <row r="4481">
          <cell r="A4481">
            <v>104635</v>
          </cell>
          <cell r="B4481" t="str">
            <v>APLICAÇÃO MANUAL DE GESSO SARRAFEADO (COM TALISCAS) EM PAREDES COM PÉ DIREITO DUPLO, ESPESSURA DE 1,0CM. AF_03/2023</v>
          </cell>
          <cell r="C4481" t="str">
            <v>M2</v>
          </cell>
          <cell r="D4481">
            <v>68.790000000000006</v>
          </cell>
          <cell r="E4481" t="str">
            <v>Gesso</v>
          </cell>
          <cell r="F4481" t="str">
            <v>SINAPI Jun/26</v>
          </cell>
        </row>
        <row r="4482">
          <cell r="A4482">
            <v>104636</v>
          </cell>
          <cell r="B4482" t="str">
            <v>APLICAÇÃO MANUAL DE GESSO SARRAFEADO (COM TALISCAS) EM PAREDES COM PÉ DIREITO DUPLO, ESPESSURA DE 1,5CM. AF_03/2023</v>
          </cell>
          <cell r="C4482" t="str">
            <v>M2</v>
          </cell>
          <cell r="D4482">
            <v>79.260000000000005</v>
          </cell>
          <cell r="E4482" t="str">
            <v>Gesso</v>
          </cell>
          <cell r="F4482" t="str">
            <v>SINAPI Jun/26</v>
          </cell>
        </row>
        <row r="4483">
          <cell r="A4483">
            <v>87424</v>
          </cell>
          <cell r="B4483" t="str">
            <v>APLICAÇÃO MANUAL DE GESSO SARRAFEADO (COM TALISCAS) EM PAREDES, ESPESSURA DE 1,0CM. AF_03/2023</v>
          </cell>
          <cell r="C4483" t="str">
            <v>M2</v>
          </cell>
          <cell r="D4483">
            <v>47.9</v>
          </cell>
          <cell r="E4483" t="str">
            <v>Gesso</v>
          </cell>
          <cell r="F4483" t="str">
            <v>SINAPI Jun/26</v>
          </cell>
        </row>
        <row r="4484">
          <cell r="A4484">
            <v>87427</v>
          </cell>
          <cell r="B4484" t="str">
            <v>APLICAÇÃO MANUAL DE GESSO SARRAFEADO (COM TALISCAS) EM PAREDES, ESPESSURA DE 1,5CM. AF_03/2023</v>
          </cell>
          <cell r="C4484" t="str">
            <v>M2</v>
          </cell>
          <cell r="D4484">
            <v>56.11</v>
          </cell>
          <cell r="E4484" t="str">
            <v>Gesso</v>
          </cell>
          <cell r="F4484" t="str">
            <v>SINAPI Jun/26</v>
          </cell>
        </row>
        <row r="4485">
          <cell r="A4485">
            <v>89998</v>
          </cell>
          <cell r="B4485" t="str">
            <v>ARMAÇÃO DE CINTA DE ALVENARIA ESTRUTURAL; DIÂMETRO DE 10,0 MM. AF_06/2026</v>
          </cell>
          <cell r="C4485" t="str">
            <v>KG</v>
          </cell>
          <cell r="D4485">
            <v>10.28</v>
          </cell>
          <cell r="E4485" t="str">
            <v>Graute e Armação</v>
          </cell>
          <cell r="F4485" t="str">
            <v>SINAPI Jun/26</v>
          </cell>
        </row>
        <row r="4486">
          <cell r="A4486">
            <v>102920</v>
          </cell>
          <cell r="B4486" t="str">
            <v>ARMAÇÃO DE CINTA DE ALVENARIA ESTRUTURAL; DIÂMETRO DE 12,5 MM. AF_06/2026</v>
          </cell>
          <cell r="C4486" t="str">
            <v>KG</v>
          </cell>
          <cell r="D4486">
            <v>8.15</v>
          </cell>
          <cell r="E4486" t="str">
            <v>Graute e Armação</v>
          </cell>
          <cell r="F4486" t="str">
            <v>SINAPI Jun/26</v>
          </cell>
        </row>
        <row r="4487">
          <cell r="A4487">
            <v>102923</v>
          </cell>
          <cell r="B4487" t="str">
            <v>ARMAÇÃO DE CINTA DE ALVENARIA ESTRUTURAL; DIÂMETRO DE 16,0 MM. AF_06/2026</v>
          </cell>
          <cell r="C4487" t="str">
            <v>KG</v>
          </cell>
          <cell r="D4487">
            <v>7.35</v>
          </cell>
          <cell r="E4487" t="str">
            <v>Graute e Armação</v>
          </cell>
          <cell r="F4487" t="str">
            <v>SINAPI Jun/26</v>
          </cell>
        </row>
        <row r="4488">
          <cell r="A4488">
            <v>107137</v>
          </cell>
          <cell r="B4488" t="str">
            <v>ARMAÇÃO DE CINTA DE ALVENARIA ESTRUTURAL; DIÂMETRO DE 8,0 MM. AF_06/2026</v>
          </cell>
          <cell r="C4488" t="str">
            <v>KG</v>
          </cell>
          <cell r="D4488">
            <v>12.6</v>
          </cell>
          <cell r="E4488" t="str">
            <v>Graute e Armação</v>
          </cell>
          <cell r="F4488" t="str">
            <v>SINAPI Jun/26</v>
          </cell>
        </row>
        <row r="4489">
          <cell r="A4489">
            <v>90000</v>
          </cell>
          <cell r="B4489" t="str">
            <v>ARMAÇÃO DE VERGA E CONTRAVERGA DE ALVENARIA ESTRUTURAL; DIÂMETRO DE 10,0 MM. AF_06/2026</v>
          </cell>
          <cell r="C4489" t="str">
            <v>KG</v>
          </cell>
          <cell r="D4489">
            <v>21.67</v>
          </cell>
          <cell r="E4489" t="str">
            <v>Graute e Armação</v>
          </cell>
          <cell r="F4489" t="str">
            <v>SINAPI Jun/26</v>
          </cell>
        </row>
        <row r="4490">
          <cell r="A4490">
            <v>103088</v>
          </cell>
          <cell r="B4490" t="str">
            <v>ARMAÇÃO DE VERGA E CONTRAVERGA DE ALVENARIA ESTRUTURAL; DIÂMETRO DE 12,5 MM. AF_06/2026</v>
          </cell>
          <cell r="C4490" t="str">
            <v>KG</v>
          </cell>
          <cell r="D4490">
            <v>15.45</v>
          </cell>
          <cell r="E4490" t="str">
            <v>Graute e Armação</v>
          </cell>
          <cell r="F4490" t="str">
            <v>SINAPI Jun/26</v>
          </cell>
        </row>
        <row r="4491">
          <cell r="A4491">
            <v>102922</v>
          </cell>
          <cell r="B4491" t="str">
            <v>ARMAÇÃO DE VERGA E CONTRAVERGA DE ALVENARIA ESTRUTURAL; DIÂMETRO DE 16,0 MM. AF_06/2026</v>
          </cell>
          <cell r="C4491" t="str">
            <v>KG</v>
          </cell>
          <cell r="D4491">
            <v>11.81</v>
          </cell>
          <cell r="E4491" t="str">
            <v>Graute e Armação</v>
          </cell>
          <cell r="F4491" t="str">
            <v>SINAPI Jun/26</v>
          </cell>
        </row>
        <row r="4492">
          <cell r="A4492">
            <v>107138</v>
          </cell>
          <cell r="B4492" t="str">
            <v>ARMAÇÃO DE VERGA E CONTRAVERGA DE ALVENARIA ESTRUTURAL; DIÂMETRO DE 6,3 MM. AF_06/2026</v>
          </cell>
          <cell r="C4492" t="str">
            <v>KG</v>
          </cell>
          <cell r="D4492">
            <v>44.3</v>
          </cell>
          <cell r="E4492" t="str">
            <v>Graute e Armação</v>
          </cell>
          <cell r="F4492" t="str">
            <v>SINAPI Jun/26</v>
          </cell>
        </row>
        <row r="4493">
          <cell r="A4493">
            <v>89999</v>
          </cell>
          <cell r="B4493" t="str">
            <v>ARMAÇÃO DE VERGA E CONTRAVERGA DE ALVENARIA ESTRUTURAL; DIÂMETRO DE 8,0 MM. AF_06/2026</v>
          </cell>
          <cell r="C4493" t="str">
            <v>KG</v>
          </cell>
          <cell r="D4493">
            <v>30.4</v>
          </cell>
          <cell r="E4493" t="str">
            <v>Graute e Armação</v>
          </cell>
          <cell r="F4493" t="str">
            <v>SINAPI Jun/26</v>
          </cell>
        </row>
        <row r="4494">
          <cell r="A4494">
            <v>89996</v>
          </cell>
          <cell r="B4494" t="str">
            <v>ARMAÇÃO VERTICAL DE ALVENARIA ESTRUTURAL; DIÂMETRO DE 10,0 MM. AF_06/2026</v>
          </cell>
          <cell r="C4494" t="str">
            <v>KG</v>
          </cell>
          <cell r="D4494">
            <v>10.79</v>
          </cell>
          <cell r="E4494" t="str">
            <v>Graute e Armação</v>
          </cell>
          <cell r="F4494" t="str">
            <v>SINAPI Jun/26</v>
          </cell>
        </row>
        <row r="4495">
          <cell r="A4495">
            <v>89997</v>
          </cell>
          <cell r="B4495" t="str">
            <v>ARMAÇÃO VERTICAL DE ALVENARIA ESTRUTURAL; DIÂMETRO DE 12,5 MM. AF_06/2026</v>
          </cell>
          <cell r="C4495" t="str">
            <v>KG</v>
          </cell>
          <cell r="D4495">
            <v>8.49</v>
          </cell>
          <cell r="E4495" t="str">
            <v>Graute e Armação</v>
          </cell>
          <cell r="F4495" t="str">
            <v>SINAPI Jun/26</v>
          </cell>
        </row>
        <row r="4496">
          <cell r="A4496">
            <v>102921</v>
          </cell>
          <cell r="B4496" t="str">
            <v>ARMAÇÃO VERTICAL DE ALVENARIA ESTRUTURAL; DIÂMETRO DE 16,0 MM. AF_06/2026</v>
          </cell>
          <cell r="C4496" t="str">
            <v>KG</v>
          </cell>
          <cell r="D4496">
            <v>7.55</v>
          </cell>
          <cell r="E4496" t="str">
            <v>Graute e Armação</v>
          </cell>
          <cell r="F4496" t="str">
            <v>SINAPI Jun/26</v>
          </cell>
        </row>
        <row r="4497">
          <cell r="A4497">
            <v>90278</v>
          </cell>
          <cell r="B4497" t="str">
            <v>GRAUTE FGK=15 MPA; TRAÇO 1:0,04:2,2:2,5 (EM MASSA SECA DE CIMENTO/CAL/AREIA GROSSA/BRITA 0) - PREPARO MECÂNICO COM BETONEIRA 400 L. AF_06/2026</v>
          </cell>
          <cell r="C4497" t="str">
            <v>M3</v>
          </cell>
          <cell r="D4497">
            <v>571.27</v>
          </cell>
          <cell r="E4497" t="str">
            <v>Graute e Armação</v>
          </cell>
          <cell r="F4497" t="str">
            <v>SINAPI Jun/26</v>
          </cell>
        </row>
        <row r="4498">
          <cell r="A4498">
            <v>90282</v>
          </cell>
          <cell r="B4498" t="str">
            <v>GRAUTE FGK=15 MPA; TRAÇO 1:2,2:2,5:0,4 (EM MASSA SECA DE CIMENTO/ AREIA GROSSA/ BRITA 0/ ADITIVO) - PREPARO MECÂNICO COM BETONEIRA 400 L. AF_06/2026</v>
          </cell>
          <cell r="C4498" t="str">
            <v>M3</v>
          </cell>
          <cell r="D4498">
            <v>564.98</v>
          </cell>
          <cell r="E4498" t="str">
            <v>Graute e Armação</v>
          </cell>
          <cell r="F4498" t="str">
            <v>SINAPI Jun/26</v>
          </cell>
        </row>
        <row r="4499">
          <cell r="A4499">
            <v>90279</v>
          </cell>
          <cell r="B4499" t="str">
            <v>GRAUTE FGK=20 MPA; TRAÇO 1:0,04:1,8:2,1 (EM MASSA SECA DE CIMENTO/ CAL/ AREIA GROSSA/ BRITA 0) - PREPARO MECÂNICO COM BETONEIRA 400 L. AF_06/2026</v>
          </cell>
          <cell r="C4499" t="str">
            <v>M3</v>
          </cell>
          <cell r="D4499">
            <v>631.28</v>
          </cell>
          <cell r="E4499" t="str">
            <v>Graute e Armação</v>
          </cell>
          <cell r="F4499" t="str">
            <v>SINAPI Jun/26</v>
          </cell>
        </row>
        <row r="4500">
          <cell r="A4500">
            <v>90283</v>
          </cell>
          <cell r="B4500" t="str">
            <v>GRAUTE FGK=20 MPA; TRAÇO 1:1,8:2,1:0,4 (EM MASSA SECA DE CIMENTO/ AREIA GROSSA/ BRITA 0/ ADITIVO) - PREPARO MECÂNICO COM BETONEIRA 400 L. AF_06/2026</v>
          </cell>
          <cell r="C4500" t="str">
            <v>M3</v>
          </cell>
          <cell r="D4500">
            <v>624.22</v>
          </cell>
          <cell r="E4500" t="str">
            <v>Graute e Armação</v>
          </cell>
          <cell r="F4500" t="str">
            <v>SINAPI Jun/26</v>
          </cell>
        </row>
        <row r="4501">
          <cell r="A4501">
            <v>90280</v>
          </cell>
          <cell r="B4501" t="str">
            <v>GRAUTE FGK=25 MPA; TRAÇO 1:0,02:1,3:1,6 (EM MASSA SECA DE CIMENTO/ CAL/ AREIA GROSSA/ BRITA 0) - PREPARO MECÂNICO COM BETONEIRA 400 L. AF_06/2026</v>
          </cell>
          <cell r="C4501" t="str">
            <v>M3</v>
          </cell>
          <cell r="D4501">
            <v>691.21</v>
          </cell>
          <cell r="E4501" t="str">
            <v>Graute e Armação</v>
          </cell>
          <cell r="F4501" t="str">
            <v>SINAPI Jun/26</v>
          </cell>
        </row>
        <row r="4502">
          <cell r="A4502">
            <v>90284</v>
          </cell>
          <cell r="B4502" t="str">
            <v>GRAUTE FGK=25 MPA; TRAÇO 1:1,3:1,6:0,5 (EM MASSA SECA DE CIMENTO/ AREIA GROSSA/ BRITA 0/ ADITIVO) - PREPARO MECÂNICO COM BETONEIRA 400 L. AF_06/2026</v>
          </cell>
          <cell r="C4502" t="str">
            <v>M3</v>
          </cell>
          <cell r="D4502">
            <v>689.92</v>
          </cell>
          <cell r="E4502" t="str">
            <v>Graute e Armação</v>
          </cell>
          <cell r="F4502" t="str">
            <v>SINAPI Jun/26</v>
          </cell>
        </row>
        <row r="4503">
          <cell r="A4503">
            <v>90281</v>
          </cell>
          <cell r="B4503" t="str">
            <v>GRAUTE FGK=30 MPA; TRAÇO 1:0,02:0,9:1,2 (EM MASSA SECA DE CIMENTO/ CAL/ AREIA GROSSA/ BRITA 0) - PREPARO MECÂNICO COM BETONEIRA 400 L. AF_06/2026</v>
          </cell>
          <cell r="C4503" t="str">
            <v>M3</v>
          </cell>
          <cell r="D4503">
            <v>789.41</v>
          </cell>
          <cell r="E4503" t="str">
            <v>Graute e Armação</v>
          </cell>
          <cell r="F4503" t="str">
            <v>SINAPI Jun/26</v>
          </cell>
        </row>
        <row r="4504">
          <cell r="A4504">
            <v>90285</v>
          </cell>
          <cell r="B4504" t="str">
            <v>GRAUTE FGK=30 MPA; TRAÇO 1:0,9:1,2:0,7 (EM MASSA SECA DE CIMENTO/ AREIA GROSSA/ BRITA 0/ ADITIVO) - PREPARO MECÂNICO COM BETONEIRA 400 L. AF_06/2026</v>
          </cell>
          <cell r="C4504" t="str">
            <v>M3</v>
          </cell>
          <cell r="D4504">
            <v>790.17</v>
          </cell>
          <cell r="E4504" t="str">
            <v>Graute e Armação</v>
          </cell>
          <cell r="F4504" t="str">
            <v>SINAPI Jun/26</v>
          </cell>
        </row>
        <row r="4505">
          <cell r="A4505">
            <v>106813</v>
          </cell>
          <cell r="B4505" t="str">
            <v>GRAUTE FGK=35 MPA; TRAÇO 1:2,5:2,0:0,4 (EM MASSA SECA DE CIMENTO/ AREIA GROSSA/ BRITA 0/ ADITIVO) - PREPARO MECÂNICO COM BETONEIRA 400 L. AF_06/2026</v>
          </cell>
          <cell r="C4505" t="str">
            <v>M3</v>
          </cell>
          <cell r="D4505">
            <v>589.14</v>
          </cell>
          <cell r="E4505" t="str">
            <v>Graute e Armação</v>
          </cell>
          <cell r="F4505" t="str">
            <v>SINAPI Jun/26</v>
          </cell>
        </row>
        <row r="4506">
          <cell r="A4506">
            <v>106814</v>
          </cell>
          <cell r="B4506" t="str">
            <v>GRAUTE INDUSTRIALIZADO FLUIDO DE ALTA RESISTENCIA - PREPARO MECÂNICO COM MISTURADOR 300 KG. AF_06/2026</v>
          </cell>
          <cell r="C4506" t="str">
            <v>M3</v>
          </cell>
          <cell r="D4506">
            <v>3957.29</v>
          </cell>
          <cell r="E4506" t="str">
            <v>Graute e Armação</v>
          </cell>
          <cell r="F4506" t="str">
            <v>SINAPI Jun/26</v>
          </cell>
        </row>
        <row r="4507">
          <cell r="A4507">
            <v>107140</v>
          </cell>
          <cell r="B4507" t="str">
            <v>GRAUTEAMENTO DE CINTA INTERMEDIÁRIA OU DE CONTRAVERGA EM ALVENARIA ESTRUTURAL, COM GRAUTE INDUSTRIALIZADO. AF_06/2026</v>
          </cell>
          <cell r="C4507" t="str">
            <v>M3</v>
          </cell>
          <cell r="D4507">
            <v>5716.57</v>
          </cell>
          <cell r="E4507" t="str">
            <v>Graute e Armação</v>
          </cell>
          <cell r="F4507" t="str">
            <v>SINAPI Jun/26</v>
          </cell>
        </row>
        <row r="4508">
          <cell r="A4508">
            <v>105800</v>
          </cell>
          <cell r="B4508" t="str">
            <v>GRAUTEAMENTO DE CINTA INTERMEDIÁRIA OU DE CONTRAVERGA EM ALVENARIA ESTRUTURAL, FGK = 15 MPA. AF_06/2026</v>
          </cell>
          <cell r="C4508" t="str">
            <v>M3</v>
          </cell>
          <cell r="D4508">
            <v>1664.22</v>
          </cell>
          <cell r="E4508" t="str">
            <v>Graute e Armação</v>
          </cell>
          <cell r="F4508" t="str">
            <v>SINAPI Jun/26</v>
          </cell>
        </row>
        <row r="4509">
          <cell r="A4509">
            <v>89994</v>
          </cell>
          <cell r="B4509" t="str">
            <v>GRAUTEAMENTO DE CINTA INTERMEDIÁRIA OU DE CONTRAVERGA EM ALVENARIA ESTRUTURAL, FGK = 20 MPA. AF_06/2026</v>
          </cell>
          <cell r="C4509" t="str">
            <v>M3</v>
          </cell>
          <cell r="D4509">
            <v>1736.04</v>
          </cell>
          <cell r="E4509" t="str">
            <v>Graute e Armação</v>
          </cell>
          <cell r="F4509" t="str">
            <v>SINAPI Jun/26</v>
          </cell>
        </row>
        <row r="4510">
          <cell r="A4510">
            <v>105801</v>
          </cell>
          <cell r="B4510" t="str">
            <v>GRAUTEAMENTO DE CINTA INTERMEDIÁRIA OU DE CONTRAVERGA EM ALVENARIA ESTRUTURAL, FGK = 25 MPA. AF_06/2026</v>
          </cell>
          <cell r="C4510" t="str">
            <v>M3</v>
          </cell>
          <cell r="D4510">
            <v>1807.77</v>
          </cell>
          <cell r="E4510" t="str">
            <v>Graute e Armação</v>
          </cell>
          <cell r="F4510" t="str">
            <v>SINAPI Jun/26</v>
          </cell>
        </row>
        <row r="4511">
          <cell r="A4511">
            <v>105802</v>
          </cell>
          <cell r="B4511" t="str">
            <v>GRAUTEAMENTO DE CINTA INTERMEDIÁRIA OU DE CONTRAVERGA EM ALVENARIA ESTRUTURAL, FGK = 30 MPA. AF_06/2026</v>
          </cell>
          <cell r="C4511" t="str">
            <v>M3</v>
          </cell>
          <cell r="D4511">
            <v>1925.29</v>
          </cell>
          <cell r="E4511" t="str">
            <v>Graute e Armação</v>
          </cell>
          <cell r="F4511" t="str">
            <v>SINAPI Jun/26</v>
          </cell>
        </row>
        <row r="4512">
          <cell r="A4512">
            <v>105803</v>
          </cell>
          <cell r="B4512" t="str">
            <v>GRAUTEAMENTO DE CINTA INTERMEDIÁRIA OU DE CONTRAVERGA EM ALVENARIA ESTRUTURAL, FGK = 35 MPA. AF_06/2026</v>
          </cell>
          <cell r="C4512" t="str">
            <v>M3</v>
          </cell>
          <cell r="D4512">
            <v>1685.61</v>
          </cell>
          <cell r="E4512" t="str">
            <v>Graute e Armação</v>
          </cell>
          <cell r="F4512" t="str">
            <v>SINAPI Jun/26</v>
          </cell>
        </row>
        <row r="4513">
          <cell r="A4513">
            <v>107141</v>
          </cell>
          <cell r="B4513" t="str">
            <v>GRAUTEAMENTO DE CINTA SUPERIOR OU DE VERGA EM ALVENARIA ESTRUTURAL, COM GRAUTE INDUSTRIALIZADO. AF_06/2026</v>
          </cell>
          <cell r="C4513" t="str">
            <v>M3</v>
          </cell>
          <cell r="D4513">
            <v>5122.3900000000003</v>
          </cell>
          <cell r="E4513" t="str">
            <v>Graute e Armação</v>
          </cell>
          <cell r="F4513" t="str">
            <v>SINAPI Jun/26</v>
          </cell>
        </row>
        <row r="4514">
          <cell r="A4514">
            <v>105796</v>
          </cell>
          <cell r="B4514" t="str">
            <v>GRAUTEAMENTO DE CINTA SUPERIOR OU DE VERGA EM ALVENARIA ESTRUTURAL, FGK = 15 MPA. AF_06/2026</v>
          </cell>
          <cell r="C4514" t="str">
            <v>M3</v>
          </cell>
          <cell r="D4514">
            <v>1070.04</v>
          </cell>
          <cell r="E4514" t="str">
            <v>Graute e Armação</v>
          </cell>
          <cell r="F4514" t="str">
            <v>SINAPI Jun/26</v>
          </cell>
        </row>
        <row r="4515">
          <cell r="A4515">
            <v>89995</v>
          </cell>
          <cell r="B4515" t="str">
            <v>GRAUTEAMENTO DE CINTA SUPERIOR OU DE VERGA EM ALVENARIA ESTRUTURAL, FGK = 20 MPA. AF_06/2026</v>
          </cell>
          <cell r="C4515" t="str">
            <v>M3</v>
          </cell>
          <cell r="D4515">
            <v>1141.8599999999999</v>
          </cell>
          <cell r="E4515" t="str">
            <v>Graute e Armação</v>
          </cell>
          <cell r="F4515" t="str">
            <v>SINAPI Jun/26</v>
          </cell>
        </row>
        <row r="4516">
          <cell r="A4516">
            <v>105797</v>
          </cell>
          <cell r="B4516" t="str">
            <v>GRAUTEAMENTO DE CINTA SUPERIOR OU DE VERGA EM ALVENARIA ESTRUTURAL, FGK = 25 MPA. AF_06/2026</v>
          </cell>
          <cell r="C4516" t="str">
            <v>M3</v>
          </cell>
          <cell r="D4516">
            <v>1213.5899999999999</v>
          </cell>
          <cell r="E4516" t="str">
            <v>Graute e Armação</v>
          </cell>
          <cell r="F4516" t="str">
            <v>SINAPI Jun/26</v>
          </cell>
        </row>
        <row r="4517">
          <cell r="A4517">
            <v>105798</v>
          </cell>
          <cell r="B4517" t="str">
            <v>GRAUTEAMENTO DE CINTA SUPERIOR OU DE VERGA EM ALVENARIA ESTRUTURAL, FGK = 30 MPA. AF_06/2026</v>
          </cell>
          <cell r="C4517" t="str">
            <v>M3</v>
          </cell>
          <cell r="D4517">
            <v>1331.11</v>
          </cell>
          <cell r="E4517" t="str">
            <v>Graute e Armação</v>
          </cell>
          <cell r="F4517" t="str">
            <v>SINAPI Jun/26</v>
          </cell>
        </row>
        <row r="4518">
          <cell r="A4518">
            <v>105799</v>
          </cell>
          <cell r="B4518" t="str">
            <v>GRAUTEAMENTO DE CINTA SUPERIOR OU DE VERGA EM ALVENARIA ESTRUTURAL, FGK = 35 MPA. AF_06/2026</v>
          </cell>
          <cell r="C4518" t="str">
            <v>M3</v>
          </cell>
          <cell r="D4518">
            <v>1091.43</v>
          </cell>
          <cell r="E4518" t="str">
            <v>Graute e Armação</v>
          </cell>
          <cell r="F4518" t="str">
            <v>SINAPI Jun/26</v>
          </cell>
        </row>
        <row r="4519">
          <cell r="A4519">
            <v>107139</v>
          </cell>
          <cell r="B4519" t="str">
            <v>GRAUTEAMENTO VERTICAL EM ALVENARIA ESTRUTURAL, COM GRAUTE INDUSTRIALIZADO. AF_06/2026</v>
          </cell>
          <cell r="C4519" t="str">
            <v>M3</v>
          </cell>
          <cell r="D4519">
            <v>5192.47</v>
          </cell>
          <cell r="E4519" t="str">
            <v>Graute e Armação</v>
          </cell>
          <cell r="F4519" t="str">
            <v>SINAPI Jun/26</v>
          </cell>
        </row>
        <row r="4520">
          <cell r="A4520">
            <v>105792</v>
          </cell>
          <cell r="B4520" t="str">
            <v>GRAUTEAMENTO VERTICAL EM ALVENARIA ESTRUTURAL, FGK = 15 MPA. AF_06/2026</v>
          </cell>
          <cell r="C4520" t="str">
            <v>M3</v>
          </cell>
          <cell r="D4520">
            <v>1140.1199999999999</v>
          </cell>
          <cell r="E4520" t="str">
            <v>Graute e Armação</v>
          </cell>
          <cell r="F4520" t="str">
            <v>SINAPI Jun/26</v>
          </cell>
        </row>
        <row r="4521">
          <cell r="A4521">
            <v>89993</v>
          </cell>
          <cell r="B4521" t="str">
            <v>GRAUTEAMENTO VERTICAL EM ALVENARIA ESTRUTURAL, FGK = 20 MPA. AF_06/2026</v>
          </cell>
          <cell r="C4521" t="str">
            <v>M3</v>
          </cell>
          <cell r="D4521">
            <v>1211.94</v>
          </cell>
          <cell r="E4521" t="str">
            <v>Graute e Armação</v>
          </cell>
          <cell r="F4521" t="str">
            <v>SINAPI Jun/26</v>
          </cell>
        </row>
        <row r="4522">
          <cell r="A4522">
            <v>105793</v>
          </cell>
          <cell r="B4522" t="str">
            <v>GRAUTEAMENTO VERTICAL EM ALVENARIA ESTRUTURAL, FGK = 25 MPA. AF_06/2026</v>
          </cell>
          <cell r="C4522" t="str">
            <v>M3</v>
          </cell>
          <cell r="D4522">
            <v>1283.67</v>
          </cell>
          <cell r="E4522" t="str">
            <v>Graute e Armação</v>
          </cell>
          <cell r="F4522" t="str">
            <v>SINAPI Jun/26</v>
          </cell>
        </row>
        <row r="4523">
          <cell r="A4523">
            <v>105794</v>
          </cell>
          <cell r="B4523" t="str">
            <v>GRAUTEAMENTO VERTICAL EM ALVENARIA ESTRUTURAL, FGK = 30 MPA. AF_06/2026</v>
          </cell>
          <cell r="C4523" t="str">
            <v>M3</v>
          </cell>
          <cell r="D4523">
            <v>1401.19</v>
          </cell>
          <cell r="E4523" t="str">
            <v>Graute e Armação</v>
          </cell>
          <cell r="F4523" t="str">
            <v>SINAPI Jun/26</v>
          </cell>
        </row>
        <row r="4524">
          <cell r="A4524">
            <v>105795</v>
          </cell>
          <cell r="B4524" t="str">
            <v>GRAUTEAMENTO VERTICAL EM ALVENARIA ESTRUTURAL, FGK = 35 MPA. AF_06/2026</v>
          </cell>
          <cell r="C4524" t="str">
            <v>M3</v>
          </cell>
          <cell r="D4524">
            <v>1161.51</v>
          </cell>
          <cell r="E4524" t="str">
            <v>Graute e Armação</v>
          </cell>
          <cell r="F4524" t="str">
            <v>SINAPI Jun/26</v>
          </cell>
        </row>
        <row r="4525">
          <cell r="A4525">
            <v>106212</v>
          </cell>
          <cell r="B4525" t="str">
            <v>CORRIMÃO DUPLO CENTRAL FIXADO NO PISO EM AÇO GALVANIZADO DE 1.1/2", MONTANTES TUBULARES 1.1/2" ESPAÇADOS DE 1,00M, FIXADO COM CHUMBADOR MECÂNICO. AF_10/2025</v>
          </cell>
          <cell r="C4525" t="str">
            <v>M</v>
          </cell>
          <cell r="D4525">
            <v>0</v>
          </cell>
          <cell r="E4525" t="str">
            <v>Guarda-Corpo, Corrimão e Grade para Esquadrias</v>
          </cell>
          <cell r="F4525" t="str">
            <v>SINAPI Jun/26</v>
          </cell>
        </row>
        <row r="4526">
          <cell r="A4526">
            <v>106216</v>
          </cell>
          <cell r="B4526" t="str">
            <v>CORRIMÃO DUPLO CENTRAL FIXADO NO PISO EM AÇO INOX DE 1.1/2", MONTANTES TUBULARES 1.1/2" ESPAÇADOS DE 1,00M, FIXADO COM CHUMBADOR MECÂNICO. AF_10/2025</v>
          </cell>
          <cell r="C4526" t="str">
            <v>M</v>
          </cell>
          <cell r="D4526">
            <v>0</v>
          </cell>
          <cell r="E4526" t="str">
            <v>Guarda-Corpo, Corrimão e Grade para Esquadrias</v>
          </cell>
          <cell r="F4526" t="str">
            <v>SINAPI Jun/26</v>
          </cell>
        </row>
        <row r="4527">
          <cell r="A4527">
            <v>99860</v>
          </cell>
          <cell r="B4527" t="str">
            <v>CORRIMÃO DUPLO FIXADO EM PAREDE, DIÂMETRO EXTERNO = 1 1/2", EM ALUMÍNIO. AF_10/2025</v>
          </cell>
          <cell r="C4527" t="str">
            <v>M</v>
          </cell>
          <cell r="D4527">
            <v>147.22</v>
          </cell>
          <cell r="E4527" t="str">
            <v>Guarda-Corpo, Corrimão e Grade para Esquadrias</v>
          </cell>
          <cell r="F4527" t="str">
            <v>SINAPI Jun/26</v>
          </cell>
        </row>
        <row r="4528">
          <cell r="A4528">
            <v>99858</v>
          </cell>
          <cell r="B4528" t="str">
            <v>CORRIMÃO DUPLO FIXADO EM PAREDE, DIÂMETRO EXTERNO = 1 1/2", EM AÇO GALVANIZADO. AF_10/2025</v>
          </cell>
          <cell r="C4528" t="str">
            <v>M</v>
          </cell>
          <cell r="D4528">
            <v>195.37</v>
          </cell>
          <cell r="E4528" t="str">
            <v>Guarda-Corpo, Corrimão e Grade para Esquadrias</v>
          </cell>
          <cell r="F4528" t="str">
            <v>SINAPI Jun/26</v>
          </cell>
        </row>
        <row r="4529">
          <cell r="A4529">
            <v>99859</v>
          </cell>
          <cell r="B4529" t="str">
            <v>CORRIMÃO DUPLO FIXADO EM PAREDE, DIÂMETRO EXTERNO = 1 1/2", EM AÇO INOX. AF_10/2025</v>
          </cell>
          <cell r="C4529" t="str">
            <v>M</v>
          </cell>
          <cell r="D4529">
            <v>0</v>
          </cell>
          <cell r="E4529" t="str">
            <v>Guarda-Corpo, Corrimão e Grade para Esquadrias</v>
          </cell>
          <cell r="F4529" t="str">
            <v>SINAPI Jun/26</v>
          </cell>
        </row>
        <row r="4530">
          <cell r="A4530">
            <v>106211</v>
          </cell>
          <cell r="B4530" t="str">
            <v>CORRIMÃO DUPLO FIXADO NO PISO EM AÇO GALVANIZADO DE 1.1/2", MONTANTES TUBULARES 1.1/2" ESPAÇADOS DE 1,00M, FIXADO COM CHUMBADOR MECÂNICO. AF_10/2025</v>
          </cell>
          <cell r="C4530" t="str">
            <v>M</v>
          </cell>
          <cell r="D4530">
            <v>0</v>
          </cell>
          <cell r="E4530" t="str">
            <v>Guarda-Corpo, Corrimão e Grade para Esquadrias</v>
          </cell>
          <cell r="F4530" t="str">
            <v>SINAPI Jun/26</v>
          </cell>
        </row>
        <row r="4531">
          <cell r="A4531">
            <v>106215</v>
          </cell>
          <cell r="B4531" t="str">
            <v>CORRIMÃO DUPLO FIXADO NO PISO EM AÇO INOX DE 1.1/2", MONTANTES TUBULARES 1.1/2" ESPAÇADOS DE 1,00M, FIXADO COM CHUMBADOR MECÂNICO. AF_10/2025</v>
          </cell>
          <cell r="C4531" t="str">
            <v>M</v>
          </cell>
          <cell r="D4531">
            <v>0</v>
          </cell>
          <cell r="E4531" t="str">
            <v>Guarda-Corpo, Corrimão e Grade para Esquadrias</v>
          </cell>
          <cell r="F4531" t="str">
            <v>SINAPI Jun/26</v>
          </cell>
        </row>
        <row r="4532">
          <cell r="A4532">
            <v>99857</v>
          </cell>
          <cell r="B4532" t="str">
            <v>CORRIMÃO SIMPLES FIXADO EM PAREDE, DIÂMETRO EXTERNO = 1 1/2", EM ALUMÍNIO. AF_10/2025_PS</v>
          </cell>
          <cell r="C4532" t="str">
            <v>M</v>
          </cell>
          <cell r="D4532">
            <v>71.540000000000006</v>
          </cell>
          <cell r="E4532" t="str">
            <v>Guarda-Corpo, Corrimão e Grade para Esquadrias</v>
          </cell>
          <cell r="F4532" t="str">
            <v>SINAPI Jun/26</v>
          </cell>
        </row>
        <row r="4533">
          <cell r="A4533">
            <v>99855</v>
          </cell>
          <cell r="B4533" t="str">
            <v>CORRIMÃO SIMPLES FIXADO EM PAREDE, DIÂMETRO EXTERNO = 1 1/2", EM AÇO GALVANIZADO. AF_10/2025_PS</v>
          </cell>
          <cell r="C4533" t="str">
            <v>M</v>
          </cell>
          <cell r="D4533">
            <v>99.24</v>
          </cell>
          <cell r="E4533" t="str">
            <v>Guarda-Corpo, Corrimão e Grade para Esquadrias</v>
          </cell>
          <cell r="F4533" t="str">
            <v>SINAPI Jun/26</v>
          </cell>
        </row>
        <row r="4534">
          <cell r="A4534">
            <v>99856</v>
          </cell>
          <cell r="B4534" t="str">
            <v>CORRIMÃO SIMPLES FIXADO EM PAREDE, DIÂMETRO EXTERNO = 1 1/2", EM AÇO INOX. AF_10/2025</v>
          </cell>
          <cell r="C4534" t="str">
            <v>M</v>
          </cell>
          <cell r="D4534">
            <v>0</v>
          </cell>
          <cell r="E4534" t="str">
            <v>Guarda-Corpo, Corrimão e Grade para Esquadrias</v>
          </cell>
          <cell r="F4534" t="str">
            <v>SINAPI Jun/26</v>
          </cell>
        </row>
        <row r="4535">
          <cell r="A4535">
            <v>106210</v>
          </cell>
          <cell r="B4535" t="str">
            <v>CORRIMÃO SIMPLES FIXADO NO PISO EM AÇO GALVANIZADO DE 1.1/2", MONTANTES TUBULARES 1.1/2" ESPAÇADOS DE 1,00M, FIXADO COM CHUMBADOR MECÂNICO. AF_10/2025</v>
          </cell>
          <cell r="C4535" t="str">
            <v>M</v>
          </cell>
          <cell r="D4535">
            <v>0</v>
          </cell>
          <cell r="E4535" t="str">
            <v>Guarda-Corpo, Corrimão e Grade para Esquadrias</v>
          </cell>
          <cell r="F4535" t="str">
            <v>SINAPI Jun/26</v>
          </cell>
        </row>
        <row r="4536">
          <cell r="A4536">
            <v>106214</v>
          </cell>
          <cell r="B4536" t="str">
            <v>CORRIMÃO SIMPLES FIXADO NO PISO EM AÇO INOX DE 1.1/2", MONTANTES TUBULARES 1.1/2" ESPAÇADOS DE 1,00M, FIXADO COM CHUMBADOR MECÂNICO. AF_10/2025</v>
          </cell>
          <cell r="C4536" t="str">
            <v>M</v>
          </cell>
          <cell r="D4536">
            <v>0</v>
          </cell>
          <cell r="E4536" t="str">
            <v>Guarda-Corpo, Corrimão e Grade para Esquadrias</v>
          </cell>
          <cell r="F4536" t="str">
            <v>SINAPI Jun/26</v>
          </cell>
        </row>
        <row r="4537">
          <cell r="A4537">
            <v>99862</v>
          </cell>
          <cell r="B4537" t="str">
            <v>GRADIL EM ALUMÍNIO FIXADO EM VÃOS DE JANELAS, FORMADO POR TUBOS DE 3/4". AF_10/2025</v>
          </cell>
          <cell r="C4537" t="str">
            <v>M2</v>
          </cell>
          <cell r="D4537">
            <v>549.54999999999995</v>
          </cell>
          <cell r="E4537" t="str">
            <v>Guarda-Corpo, Corrimão e Grade para Esquadrias</v>
          </cell>
          <cell r="F4537" t="str">
            <v>SINAPI Jun/26</v>
          </cell>
        </row>
        <row r="4538">
          <cell r="A4538">
            <v>99861</v>
          </cell>
          <cell r="B4538" t="str">
            <v>GRADIL EM AÇO FIXADO EM VÃOS DE JANELAS, FORMADO POR BARRAS CHATAS DE 25X4,8 MM. AF_10/2025</v>
          </cell>
          <cell r="C4538" t="str">
            <v>M2</v>
          </cell>
          <cell r="D4538">
            <v>621.41999999999996</v>
          </cell>
          <cell r="E4538" t="str">
            <v>Guarda-Corpo, Corrimão e Grade para Esquadrias</v>
          </cell>
          <cell r="F4538" t="str">
            <v>SINAPI Jun/26</v>
          </cell>
        </row>
        <row r="4539">
          <cell r="A4539">
            <v>106213</v>
          </cell>
          <cell r="B4539" t="str">
            <v>GUARDA-CORPO DE AÇO GALVANIZADO 0,92 M, DUPLO CORRIMÃO, MONTANTES TUBULARES DE 1.1/4" ESPAÇADOS DE 1,20M, TRAVESSA SUPERIOR E CORRIMÃO DE 1.1/2", GRADIL FORMADO POR TUBOS HORIZONTAIS DE 3/4", FIXADO COM CHUMBADORES MECÂNICOS. AF_10/2025</v>
          </cell>
          <cell r="C4539" t="str">
            <v>M</v>
          </cell>
          <cell r="D4539">
            <v>0</v>
          </cell>
          <cell r="E4539" t="str">
            <v>Guarda-Corpo, Corrimão e Grade para Esquadrias</v>
          </cell>
          <cell r="F4539" t="str">
            <v>SINAPI Jun/26</v>
          </cell>
        </row>
        <row r="4540">
          <cell r="A4540">
            <v>106220</v>
          </cell>
          <cell r="B4540" t="str">
            <v>GUARDA-CORPO DE AÇO GALVANIZADO COMPLEMENTAR À ALVENARIA, 0,65 M DE ALTURA, MONTANTES TUBULARES DE 1 1/4" ESPAÇADOS DE 1,80 M, TRAVESSA SUPERIOR DE 1 1/2", GRADIL FORMADO POR TUBOS HORIZONTAIS DE 1" E VERTICAIS DE 3/4", FIXADO COM ADESIVO ESTRUTURAL EPÓXI. AF_10/2025</v>
          </cell>
          <cell r="C4540" t="str">
            <v>M</v>
          </cell>
          <cell r="D4540">
            <v>475.25</v>
          </cell>
          <cell r="E4540" t="str">
            <v>Guarda-Corpo, Corrimão e Grade para Esquadrias</v>
          </cell>
          <cell r="F4540" t="str">
            <v>SINAPI Jun/26</v>
          </cell>
        </row>
        <row r="4541">
          <cell r="A4541">
            <v>106221</v>
          </cell>
          <cell r="B4541" t="str">
            <v>GUARDA-CORPO DE AÇO GALVANIZADO COMPLEMENTAR À ALVENARIA, 0,65 M DE ALTURA, MONTANTES TUBULARES DE 1 1/4" ESPAÇADOS DE 1,80 M, TRAVESSA SUPERIOR DE 1 1/2", GRADIL FORMADO POR TUBOS HORIZONTAIS DE 3/4", FIXADO COM ADESIVO ESTRUTURAL EPÓXI. AF_10/2025</v>
          </cell>
          <cell r="C4541" t="str">
            <v>M</v>
          </cell>
          <cell r="D4541">
            <v>223.87</v>
          </cell>
          <cell r="E4541" t="str">
            <v>Guarda-Corpo, Corrimão e Grade para Esquadrias</v>
          </cell>
          <cell r="F4541" t="str">
            <v>SINAPI Jun/26</v>
          </cell>
        </row>
        <row r="4542">
          <cell r="A4542">
            <v>99853</v>
          </cell>
          <cell r="B4542" t="str">
            <v>GUARDA-CORPO DE AÇO GALVANIZADO DE 1,10M, DUPLO CORRIMÃO, MONTANTES TUBULARES DE 1.1/2" ESPAÇADOS DE 1,20M, TRAVESSA SUPERIOR DE 2", GRADIL DE BARRAS CHATAS DE 32X4,8MM, FIXADO COM ADESIVO ESTRUTURAL EPOXI. AF_10/2025</v>
          </cell>
          <cell r="C4542" t="str">
            <v>M</v>
          </cell>
          <cell r="D4542">
            <v>0</v>
          </cell>
          <cell r="E4542" t="str">
            <v>Guarda-Corpo, Corrimão e Grade para Esquadrias</v>
          </cell>
          <cell r="F4542" t="str">
            <v>SINAPI Jun/26</v>
          </cell>
        </row>
        <row r="4543">
          <cell r="A4543">
            <v>99851</v>
          </cell>
          <cell r="B4543" t="str">
            <v>GUARDA-CORPO DE AÇO GALVANIZADO DE 1,10M, DUPLO CORRIMÃO, MONTANTES TUBULARES DE 1.1/4" ESPAÇADOS DE 1,20M, TRAVESSA SUPERIOR DE 1.1/2", GRADIL EM TUBOS HORIZONTAIS DE 1" E VERTICAIS DE 3/4", FIXADO COM ADESIVO ESTRUTURAL EPOXI. AF_10/2025</v>
          </cell>
          <cell r="C4543" t="str">
            <v>M</v>
          </cell>
          <cell r="D4543">
            <v>0</v>
          </cell>
          <cell r="E4543" t="str">
            <v>Guarda-Corpo, Corrimão e Grade para Esquadrias</v>
          </cell>
          <cell r="F4543" t="str">
            <v>SINAPI Jun/26</v>
          </cell>
        </row>
        <row r="4544">
          <cell r="A4544">
            <v>99854</v>
          </cell>
          <cell r="B4544" t="str">
            <v>GUARDA-CORPO DE AÇO GALVANIZADO DE 1,10M, DUPLO CORRIMÃO, MONTANTES TUBULARES DE 100X50MM ESPAÇADOS DE 1,20M, TRAVESSA SUPERIOR DE 3", GRADIL EM CANTONEIRA 51X51X4,8 MM E BARRAS CHATAS NA VERTICAL DE 32X4,8 MM, FIXADO COM ADESIVO EPOXI. AF_10/2025</v>
          </cell>
          <cell r="C4544" t="str">
            <v>M</v>
          </cell>
          <cell r="D4544">
            <v>0</v>
          </cell>
          <cell r="E4544" t="str">
            <v>Guarda-Corpo, Corrimão e Grade para Esquadrias</v>
          </cell>
          <cell r="F4544" t="str">
            <v>SINAPI Jun/26</v>
          </cell>
        </row>
        <row r="4545">
          <cell r="A4545">
            <v>99852</v>
          </cell>
          <cell r="B4545" t="str">
            <v>GUARDA-CORPO DE AÇO GALVANIZADO DE 1,10M, DUPLO CORRIMÃO, MONTANTES TUBULARES DE 30X30 MM ESPAÇADOS DE 1,20M, TRAVESSA SUPERIOR DE 1.1/2", GRADIL EM TUBOS HORIZONTAIS DE 25X25MM E VERTICAIS DE 20X20MM, FIXADO COM ADESIVO ESTRUTURAL EPOXI. AF_10/2025</v>
          </cell>
          <cell r="C4545" t="str">
            <v>M</v>
          </cell>
          <cell r="D4545">
            <v>0</v>
          </cell>
          <cell r="E4545" t="str">
            <v>Guarda-Corpo, Corrimão e Grade para Esquadrias</v>
          </cell>
          <cell r="F4545" t="str">
            <v>SINAPI Jun/26</v>
          </cell>
        </row>
        <row r="4546">
          <cell r="A4546">
            <v>99844</v>
          </cell>
          <cell r="B4546" t="str">
            <v>GUARDA-CORPO DE AÇO GALVANIZADO DE 1,10M, MONTANTES TUBULARES DE 1.1/2" ESPAÇADOS 1,20M, TRAVESSA SUPERIOR DE 2", GRADIL FORMADO POR BARRAS CHATAS DE 32X4,8MM, FIXADO COM ADESIVO ESTRUTURAL EPOXI. AF_10/2025</v>
          </cell>
          <cell r="C4546" t="str">
            <v>M</v>
          </cell>
          <cell r="D4546">
            <v>485.57</v>
          </cell>
          <cell r="E4546" t="str">
            <v>Guarda-Corpo, Corrimão e Grade para Esquadrias</v>
          </cell>
          <cell r="F4546" t="str">
            <v>SINAPI Jun/26</v>
          </cell>
        </row>
        <row r="4547">
          <cell r="A4547">
            <v>99842</v>
          </cell>
          <cell r="B4547" t="str">
            <v>GUARDA-CORPO DE AÇO GALVANIZADO DE 1,10M, MONTANTES TUBULARES DE 1.1/4" ESPAÇADOS 1,20M, TRAVESSA SUPERIOR DE 1.1/2", GRADIL FORMADO POR TUBOS HORIZONTAIS DE 1" E VERTICAIS DE 3/4", FIXADO COM ADESIVO ESTRUTURAL EPOXI. AF_10/2025_PS</v>
          </cell>
          <cell r="C4547" t="str">
            <v>M</v>
          </cell>
          <cell r="D4547">
            <v>587.26</v>
          </cell>
          <cell r="E4547" t="str">
            <v>Guarda-Corpo, Corrimão e Grade para Esquadrias</v>
          </cell>
          <cell r="F4547" t="str">
            <v>SINAPI Jun/26</v>
          </cell>
        </row>
        <row r="4548">
          <cell r="A4548">
            <v>99845</v>
          </cell>
          <cell r="B4548" t="str">
            <v>GUARDA-CORPO DE AÇO GALVANIZADO DE 1,10M, MONTANTES TUBULARES DE 100X50MM ESPAÇADOS DE 1,20M, TRAVESSA SUPERIOR DE 3", GRADIL EM CANTONEIRA 51X51X4,8 MM E BARRAS CHATAS NA VERTICAL DE 32X4,8 MM, FIXADO COM ADESIVO ESTRUTURAL EPOXI. AF_10/2025</v>
          </cell>
          <cell r="C4548" t="str">
            <v>M</v>
          </cell>
          <cell r="D4548">
            <v>0</v>
          </cell>
          <cell r="E4548" t="str">
            <v>Guarda-Corpo, Corrimão e Grade para Esquadrias</v>
          </cell>
          <cell r="F4548" t="str">
            <v>SINAPI Jun/26</v>
          </cell>
        </row>
        <row r="4549">
          <cell r="A4549">
            <v>99843</v>
          </cell>
          <cell r="B4549" t="str">
            <v>GUARDA-CORPO DE AÇO GALVANIZADO DE 1,10M, MONTANTES TUBULARES DE 30X30 MM ESPAÇADOS 1,20M, TRAVESSA SUPERIOR DE 1.1/2", GRADIL DE TUBOS HORIZONTAIS DE 25X25MM E VERTICAIS DE 20X20MM, FIXADO COM ADESIVO ESTRUTURAL EPOXI. AF_10/2025</v>
          </cell>
          <cell r="C4549" t="str">
            <v>M</v>
          </cell>
          <cell r="D4549">
            <v>0</v>
          </cell>
          <cell r="E4549" t="str">
            <v>Guarda-Corpo, Corrimão e Grade para Esquadrias</v>
          </cell>
          <cell r="F4549" t="str">
            <v>SINAPI Jun/26</v>
          </cell>
        </row>
        <row r="4550">
          <cell r="A4550">
            <v>106217</v>
          </cell>
          <cell r="B4550" t="str">
            <v>GUARDA-CORPO DE AÇO INOX DE 0,92 M, DUPLO CORRIMÃO, MONTANTES TUBULARES DE 1.1/4" ESPAÇADOS DE 1,20M, TRAVESSA SUPERIOR E CORRIMÃO DE 1.1/2", GRADIL FORMADO POR TUBOS HORIZONTAIS DE 3/4", FIXADO COM CHUMBADORES MECÂNICOS. AF_10/2025</v>
          </cell>
          <cell r="C4550" t="str">
            <v>M</v>
          </cell>
          <cell r="D4550">
            <v>0</v>
          </cell>
          <cell r="E4550" t="str">
            <v>Guarda-Corpo, Corrimão e Grade para Esquadrias</v>
          </cell>
          <cell r="F4550" t="str">
            <v>SINAPI Jun/26</v>
          </cell>
        </row>
        <row r="4551">
          <cell r="A4551">
            <v>106218</v>
          </cell>
          <cell r="B4551" t="str">
            <v>GUARDA-CORPO DE VIDRO LAMINADO 8 MM PARA ESCADAS, FIXADO NA LATERAL DOS DEGRAUS COM CHUMBADOR MECÂNICO. AF_10/2025</v>
          </cell>
          <cell r="C4551" t="str">
            <v>M</v>
          </cell>
          <cell r="D4551">
            <v>0</v>
          </cell>
          <cell r="E4551" t="str">
            <v>Guarda-Corpo, Corrimão e Grade para Esquadrias</v>
          </cell>
          <cell r="F4551" t="str">
            <v>SINAPI Jun/26</v>
          </cell>
        </row>
        <row r="4552">
          <cell r="A4552">
            <v>106219</v>
          </cell>
          <cell r="B4552" t="str">
            <v>GUARDA-CORPO EM AÇO INOX DE 1,10 M, COM MONTANTES TUBULARES DE 1 1/4" ESPAÇADOS DE 1,20 M, TRAVESSA SUPERIOR DE 1 1/2", PREENCHIMENTO EM VIDRO LAMINADO DE 8 MM (4+4), FIXADO COM CHUMBADOR MECÂNICO. AF_10/2025</v>
          </cell>
          <cell r="C4552" t="str">
            <v>M</v>
          </cell>
          <cell r="D4552">
            <v>0</v>
          </cell>
          <cell r="E4552" t="str">
            <v>Guarda-Corpo, Corrimão e Grade para Esquadrias</v>
          </cell>
          <cell r="F4552" t="str">
            <v>SINAPI Jun/26</v>
          </cell>
        </row>
        <row r="4553">
          <cell r="A4553">
            <v>99846</v>
          </cell>
          <cell r="B4553" t="str">
            <v>GUARDA-CORPO PANORÂMICO DE 1,10M, MONTANTES EM ALUMÍNIO DE 90X45 MM ESPAÇADOS DE 1,20M, TRAVESSA SUPERIOR EM ALUMÍNIO DE 120X60 MM E VIDRO LAMINADO 8 MM, FIXADO COM ADESIVO ESTRUTURAL EPOXI. AF_10/2025</v>
          </cell>
          <cell r="C4553" t="str">
            <v>M</v>
          </cell>
          <cell r="D4553">
            <v>0</v>
          </cell>
          <cell r="E4553" t="str">
            <v>Guarda-Corpo, Corrimão e Grade para Esquadrias</v>
          </cell>
          <cell r="F4553" t="str">
            <v>SINAPI Jun/26</v>
          </cell>
        </row>
        <row r="4554">
          <cell r="A4554">
            <v>94276</v>
          </cell>
          <cell r="B4554" t="str">
            <v>ASSENTAMENTO DE GUIA (MEIO-FIO) EM TRECHO CURVO, CONFECCIONADA EM CONCRETO PRÉ-FABRICADO, DIMENSÕES 100X15X13X20 CM (COMPRIMENTO X BASE INFERIOR X BASE SUPERIOR X ALTURA). AF_01/2024</v>
          </cell>
          <cell r="C4554" t="str">
            <v>M</v>
          </cell>
          <cell r="D4554">
            <v>48.93</v>
          </cell>
          <cell r="E4554" t="str">
            <v>Guias e sarjetas</v>
          </cell>
          <cell r="F4554" t="str">
            <v>SINAPI Jun/26</v>
          </cell>
        </row>
        <row r="4555">
          <cell r="A4555">
            <v>94274</v>
          </cell>
          <cell r="B4555" t="str">
            <v>ASSENTAMENTO DE GUIA (MEIO-FIO) EM TRECHO CURVO, CONFECCIONADA EM CONCRETO PRÉ-FABRICADO, DIMENSÕES 100X15X13X30 CM (COMPRIMENTO X BASE INFERIOR X BASE SUPERIOR X ALTURA). AF_01/2024</v>
          </cell>
          <cell r="C4555" t="str">
            <v>M</v>
          </cell>
          <cell r="D4555">
            <v>53.36</v>
          </cell>
          <cell r="E4555" t="str">
            <v>Guias e sarjetas</v>
          </cell>
          <cell r="F4555" t="str">
            <v>SINAPI Jun/26</v>
          </cell>
        </row>
        <row r="4556">
          <cell r="A4556">
            <v>94280</v>
          </cell>
          <cell r="B4556" t="str">
            <v>ASSENTAMENTO DE GUIA (MEIO-FIO) EM TRECHO CURVO, CONFECCIONADA EM CONCRETO PRÉ-FABRICADO, DIMENSÕES 39X6,5X6,5X19 CM (COMPRIMENTO X BASE INFERIOR X BASE SUPERIOR X ALTURA), PARA DELIMITAÇÃO DE JARDINS, PRAÇAS OU PASSEIOS. AF_01/2024</v>
          </cell>
          <cell r="C4556" t="str">
            <v>M</v>
          </cell>
          <cell r="D4556">
            <v>50.89</v>
          </cell>
          <cell r="E4556" t="str">
            <v>Guias e sarjetas</v>
          </cell>
          <cell r="F4556" t="str">
            <v>SINAPI Jun/26</v>
          </cell>
        </row>
        <row r="4557">
          <cell r="A4557">
            <v>94278</v>
          </cell>
          <cell r="B4557" t="str">
            <v>ASSENTAMENTO DE GUIA (MEIO-FIO) EM TRECHO CURVO, CONFECCIONADA EM CONCRETO PRÉ-FABRICADO, DIMENSÕES 80X08X08X25 CM (COMPRIMENTO X BASE INFERIOR X BASE SUPERIOR X ALTURA). AF_01/2024</v>
          </cell>
          <cell r="C4557" t="str">
            <v>M</v>
          </cell>
          <cell r="D4557">
            <v>43.85</v>
          </cell>
          <cell r="E4557" t="str">
            <v>Guias e sarjetas</v>
          </cell>
          <cell r="F4557" t="str">
            <v>SINAPI Jun/26</v>
          </cell>
        </row>
        <row r="4558">
          <cell r="A4558">
            <v>94275</v>
          </cell>
          <cell r="B4558" t="str">
            <v>ASSENTAMENTO DE GUIA (MEIO-FIO) EM TRECHO RETO, CONFECCIONADA EM CONCRETO PRÉ-FABRICADO, DIMENSÕES 100X15X13X20 CM (COMPRIMENTO X BASE INFERIOR X BASE SUPERIOR X ALTURA). AF_01/2024</v>
          </cell>
          <cell r="C4558" t="str">
            <v>M</v>
          </cell>
          <cell r="D4558">
            <v>45.02</v>
          </cell>
          <cell r="E4558" t="str">
            <v>Guias e sarjetas</v>
          </cell>
          <cell r="F4558" t="str">
            <v>SINAPI Jun/26</v>
          </cell>
        </row>
        <row r="4559">
          <cell r="A4559">
            <v>94273</v>
          </cell>
          <cell r="B4559" t="str">
            <v>ASSENTAMENTO DE GUIA (MEIO-FIO) EM TRECHO RETO, CONFECCIONADA EM CONCRETO PRÉ-FABRICADO, DIMENSÕES 100X15X13X30 CM (COMPRIMENTO X BASE INFERIOR X BASE SUPERIOR X ALTURA). AF_01/2024</v>
          </cell>
          <cell r="C4559" t="str">
            <v>M</v>
          </cell>
          <cell r="D4559">
            <v>49.44</v>
          </cell>
          <cell r="E4559" t="str">
            <v>Guias e sarjetas</v>
          </cell>
          <cell r="F4559" t="str">
            <v>SINAPI Jun/26</v>
          </cell>
        </row>
        <row r="4560">
          <cell r="A4560">
            <v>94279</v>
          </cell>
          <cell r="B4560" t="str">
            <v>ASSENTAMENTO DE GUIA (MEIO-FIO) EM TRECHO RETO, CONFECCIONADA EM CONCRETO PRÉ-FABRICADO, DIMENSÕES 39X6,5X6,5X19 CM (COMPRIMENTO X BASE INFERIOR X BASE SUPERIOR X ALTURA), PARA DELIMITAÇÃO DE JARDINS, PRAÇAS OU PASSEIOS. AF_01/2024</v>
          </cell>
          <cell r="C4560" t="str">
            <v>M</v>
          </cell>
          <cell r="D4560">
            <v>46.98</v>
          </cell>
          <cell r="E4560" t="str">
            <v>Guias e sarjetas</v>
          </cell>
          <cell r="F4560" t="str">
            <v>SINAPI Jun/26</v>
          </cell>
        </row>
        <row r="4561">
          <cell r="A4561">
            <v>94277</v>
          </cell>
          <cell r="B4561" t="str">
            <v>ASSENTAMENTO DE GUIA (MEIO-FIO) EM TRECHO RETO, CONFECCIONADA EM CONCRETO PRÉ-FABRICADO, DIMENSÕES 80X08X08X25 CM (COMPRIMENTO X BASE INFERIOR X BASE SUPERIOR X ALTURA). AF_01/2024</v>
          </cell>
          <cell r="C4561" t="str">
            <v>M</v>
          </cell>
          <cell r="D4561">
            <v>39.94</v>
          </cell>
          <cell r="E4561" t="str">
            <v>Guias e sarjetas</v>
          </cell>
          <cell r="F4561" t="str">
            <v>SINAPI Jun/26</v>
          </cell>
        </row>
        <row r="4562">
          <cell r="A4562">
            <v>104930</v>
          </cell>
          <cell r="B4562" t="str">
            <v>ASSENTAMENTO DE GUIA (MEIO-FIO), TIPO PAVER (FINCADINHA) EM TRECHO RETO, EM CONCRETO PRÉ-FABRICADO, DIMENSÕES 45X08X608X19 CM (COMPRIMENTO X BASE INFERIOR X BASE SUPERIOR X ALTURA), PARA DELIMITAÇÃO DE JARDINS, PRAÇAS OU PASSEIOS. AF_01/2024</v>
          </cell>
          <cell r="C4562" t="str">
            <v>M</v>
          </cell>
          <cell r="D4562">
            <v>0</v>
          </cell>
          <cell r="E4562" t="str">
            <v>Guias e sarjetas</v>
          </cell>
          <cell r="F4562" t="str">
            <v>SINAPI Jun/26</v>
          </cell>
        </row>
        <row r="4563">
          <cell r="A4563">
            <v>104931</v>
          </cell>
          <cell r="B4563" t="str">
            <v>ASSENTAMENTO DE GUIA (MEIO-FIO), TIPO PAVER, FINCADINHA, EM TRECHO CURVO, EM CONCRETO PRÉ-FABRICADO, DIMENSÕES 45X08X08X19 CM (COMPRIMENTO X BASE INFERIOR X BASE SUPERIOR X ALTURA), PARA DELIMITAÇÃO DE JARDINS, PRAÇAS OU PASSEIOS. AF_01/2024</v>
          </cell>
          <cell r="C4563" t="str">
            <v>M</v>
          </cell>
          <cell r="D4563">
            <v>0</v>
          </cell>
          <cell r="E4563" t="str">
            <v>Guias e sarjetas</v>
          </cell>
          <cell r="F4563" t="str">
            <v>SINAPI Jun/26</v>
          </cell>
        </row>
        <row r="4564">
          <cell r="A4564">
            <v>94294</v>
          </cell>
          <cell r="B4564" t="str">
            <v>EXECUÇÃO DE ESCORAS DE CONCRETO PARA CONTENÇÃO DE GUIAS PRÉ-FABRICADAS. AF_01/2024</v>
          </cell>
          <cell r="C4564" t="str">
            <v>M</v>
          </cell>
          <cell r="D4564">
            <v>8.5399999999999991</v>
          </cell>
          <cell r="E4564" t="str">
            <v>Guias e sarjetas</v>
          </cell>
          <cell r="F4564" t="str">
            <v>SINAPI Jun/26</v>
          </cell>
        </row>
        <row r="4565">
          <cell r="A4565">
            <v>94288</v>
          </cell>
          <cell r="B4565" t="str">
            <v>EXECUÇÃO DE SARJETA DE CONCRETO USINADO, MOLDADA IN LOCO EM TRECHO CURVO, 30 CM BASE X 10 CM ALTURA. AF_01/2024</v>
          </cell>
          <cell r="C4565" t="str">
            <v>M</v>
          </cell>
          <cell r="D4565">
            <v>45.71</v>
          </cell>
          <cell r="E4565" t="str">
            <v>Guias e sarjetas</v>
          </cell>
          <cell r="F4565" t="str">
            <v>SINAPI Jun/26</v>
          </cell>
        </row>
        <row r="4566">
          <cell r="A4566">
            <v>94282</v>
          </cell>
          <cell r="B4566" t="str">
            <v>EXECUÇÃO DE SARJETA DE CONCRETO USINADO, MOLDADA IN LOCO EM TRECHO CURVO, 30 CM BASE X 15 CM ALTURA. AF_01/2024</v>
          </cell>
          <cell r="C4566" t="str">
            <v>M</v>
          </cell>
          <cell r="D4566">
            <v>57.5</v>
          </cell>
          <cell r="E4566" t="str">
            <v>Guias e sarjetas</v>
          </cell>
          <cell r="F4566" t="str">
            <v>SINAPI Jun/26</v>
          </cell>
        </row>
        <row r="4567">
          <cell r="A4567">
            <v>94290</v>
          </cell>
          <cell r="B4567" t="str">
            <v>EXECUÇÃO DE SARJETA DE CONCRETO USINADO, MOLDADA IN LOCO EM TRECHO CURVO, 45 CM BASE X 10 CM ALTURA. AF_01/2024</v>
          </cell>
          <cell r="C4567" t="str">
            <v>M</v>
          </cell>
          <cell r="D4567">
            <v>55.4</v>
          </cell>
          <cell r="E4567" t="str">
            <v>Guias e sarjetas</v>
          </cell>
          <cell r="F4567" t="str">
            <v>SINAPI Jun/26</v>
          </cell>
        </row>
        <row r="4568">
          <cell r="A4568">
            <v>94284</v>
          </cell>
          <cell r="B4568" t="str">
            <v>EXECUÇÃO DE SARJETA DE CONCRETO USINADO, MOLDADA IN LOCO EM TRECHO CURVO, 45 CM BASE X 15 CM ALTURA. AF_01/2024</v>
          </cell>
          <cell r="C4568" t="str">
            <v>M</v>
          </cell>
          <cell r="D4568">
            <v>73.180000000000007</v>
          </cell>
          <cell r="E4568" t="str">
            <v>Guias e sarjetas</v>
          </cell>
          <cell r="F4568" t="str">
            <v>SINAPI Jun/26</v>
          </cell>
        </row>
        <row r="4569">
          <cell r="A4569">
            <v>94292</v>
          </cell>
          <cell r="B4569" t="str">
            <v>EXECUÇÃO DE SARJETA DE CONCRETO USINADO, MOLDADA IN LOCO EM TRECHO CURVO, 60 CM BASE X 10 CM ALTURA. AF_01/2024</v>
          </cell>
          <cell r="C4569" t="str">
            <v>M</v>
          </cell>
          <cell r="D4569">
            <v>65.739999999999995</v>
          </cell>
          <cell r="E4569" t="str">
            <v>Guias e sarjetas</v>
          </cell>
          <cell r="F4569" t="str">
            <v>SINAPI Jun/26</v>
          </cell>
        </row>
        <row r="4570">
          <cell r="A4570">
            <v>94286</v>
          </cell>
          <cell r="B4570" t="str">
            <v>EXECUÇÃO DE SARJETA DE CONCRETO USINADO, MOLDADA IN LOCO EM TRECHO CURVO, 60 CM BASE X 15 CM ALTURA. AF_01/2024</v>
          </cell>
          <cell r="C4570" t="str">
            <v>M</v>
          </cell>
          <cell r="D4570">
            <v>92.09</v>
          </cell>
          <cell r="E4570" t="str">
            <v>Guias e sarjetas</v>
          </cell>
          <cell r="F4570" t="str">
            <v>SINAPI Jun/26</v>
          </cell>
        </row>
        <row r="4571">
          <cell r="A4571">
            <v>94287</v>
          </cell>
          <cell r="B4571" t="str">
            <v>EXECUÇÃO DE SARJETA DE CONCRETO USINADO, MOLDADA IN LOCO EM TRECHO RETO, 30 CM BASE X 10 CM ALTURA. AF_01/2024</v>
          </cell>
          <cell r="C4571" t="str">
            <v>M</v>
          </cell>
          <cell r="D4571">
            <v>36.520000000000003</v>
          </cell>
          <cell r="E4571" t="str">
            <v>Guias e sarjetas</v>
          </cell>
          <cell r="F4571" t="str">
            <v>SINAPI Jun/26</v>
          </cell>
        </row>
        <row r="4572">
          <cell r="A4572">
            <v>94281</v>
          </cell>
          <cell r="B4572" t="str">
            <v>EXECUÇÃO DE SARJETA DE CONCRETO USINADO, MOLDADA IN LOCO EM TRECHO RETO, 30 CM BASE X 15 CM ALTURA. AF_01/2024</v>
          </cell>
          <cell r="C4572" t="str">
            <v>M</v>
          </cell>
          <cell r="D4572">
            <v>47.16</v>
          </cell>
          <cell r="E4572" t="str">
            <v>Guias e sarjetas</v>
          </cell>
          <cell r="F4572" t="str">
            <v>SINAPI Jun/26</v>
          </cell>
        </row>
        <row r="4573">
          <cell r="A4573">
            <v>94289</v>
          </cell>
          <cell r="B4573" t="str">
            <v>EXECUÇÃO DE SARJETA DE CONCRETO USINADO, MOLDADA IN LOCO EM TRECHO RETO, 45 CM BASE X 10 CM ALTURA. AF_01/2024</v>
          </cell>
          <cell r="C4573" t="str">
            <v>M</v>
          </cell>
          <cell r="D4573">
            <v>46.19</v>
          </cell>
          <cell r="E4573" t="str">
            <v>Guias e sarjetas</v>
          </cell>
          <cell r="F4573" t="str">
            <v>SINAPI Jun/26</v>
          </cell>
        </row>
        <row r="4574">
          <cell r="A4574">
            <v>94283</v>
          </cell>
          <cell r="B4574" t="str">
            <v>EXECUÇÃO DE SARJETA DE CONCRETO USINADO, MOLDADA IN LOCO EM TRECHO RETO, 45 CM BASE X 15 CM ALTURA. AF_01/2024</v>
          </cell>
          <cell r="C4574" t="str">
            <v>M</v>
          </cell>
          <cell r="D4574">
            <v>62.84</v>
          </cell>
          <cell r="E4574" t="str">
            <v>Guias e sarjetas</v>
          </cell>
          <cell r="F4574" t="str">
            <v>SINAPI Jun/26</v>
          </cell>
        </row>
        <row r="4575">
          <cell r="A4575">
            <v>94291</v>
          </cell>
          <cell r="B4575" t="str">
            <v>EXECUÇÃO DE SARJETA DE CONCRETO USINADO, MOLDADA IN LOCO EM TRECHO RETO, 60 CM BASE X 10 CM ALTURA. AF_01/2024</v>
          </cell>
          <cell r="C4575" t="str">
            <v>M</v>
          </cell>
          <cell r="D4575">
            <v>56.54</v>
          </cell>
          <cell r="E4575" t="str">
            <v>Guias e sarjetas</v>
          </cell>
          <cell r="F4575" t="str">
            <v>SINAPI Jun/26</v>
          </cell>
        </row>
        <row r="4576">
          <cell r="A4576">
            <v>94285</v>
          </cell>
          <cell r="B4576" t="str">
            <v>EXECUÇÃO DE SARJETA DE CONCRETO USINADO, MOLDADA IN LOCO EM TRECHO RETO, 60 CM BASE X 15 CM ALTURA. AF_01/2024</v>
          </cell>
          <cell r="C4576" t="str">
            <v>M</v>
          </cell>
          <cell r="D4576">
            <v>81.75</v>
          </cell>
          <cell r="E4576" t="str">
            <v>Guias e sarjetas</v>
          </cell>
          <cell r="F4576" t="str">
            <v>SINAPI Jun/26</v>
          </cell>
        </row>
        <row r="4577">
          <cell r="A4577">
            <v>94293</v>
          </cell>
          <cell r="B4577" t="str">
            <v>EXECUÇÃO DE SARJETÃO DE CONCRETO USINADO, MOLDADA IN LOCO EM TRECHO RETO, 100 CM BASE X 20 CM ALTURA. AF_01/2024</v>
          </cell>
          <cell r="C4577" t="str">
            <v>M</v>
          </cell>
          <cell r="D4577">
            <v>183.06</v>
          </cell>
          <cell r="E4577" t="str">
            <v>Guias e sarjetas</v>
          </cell>
          <cell r="F4577" t="str">
            <v>SINAPI Jun/26</v>
          </cell>
        </row>
        <row r="4578">
          <cell r="A4578">
            <v>94264</v>
          </cell>
          <cell r="B4578" t="str">
            <v>GUIA (MEIO-FIO) CONCRETO, MOLDADA IN LOCO EM TRECHO CURVO COM EXTRUSORA, 13 CM BASE X 22 CM ALTURA. AF_01/2024</v>
          </cell>
          <cell r="C4578" t="str">
            <v>M</v>
          </cell>
          <cell r="D4578">
            <v>47.31</v>
          </cell>
          <cell r="E4578" t="str">
            <v>Guias e sarjetas</v>
          </cell>
          <cell r="F4578" t="str">
            <v>SINAPI Jun/26</v>
          </cell>
        </row>
        <row r="4579">
          <cell r="A4579">
            <v>94266</v>
          </cell>
          <cell r="B4579" t="str">
            <v>GUIA (MEIO-FIO) CONCRETO, MOLDADA IN LOCO EM TRECHO CURVO COM EXTRUSORA, 15 CM BASE X 30 CM ALTURA. AF_01/2024</v>
          </cell>
          <cell r="C4579" t="str">
            <v>M</v>
          </cell>
          <cell r="D4579">
            <v>60.8</v>
          </cell>
          <cell r="E4579" t="str">
            <v>Guias e sarjetas</v>
          </cell>
          <cell r="F4579" t="str">
            <v>SINAPI Jun/26</v>
          </cell>
        </row>
        <row r="4580">
          <cell r="A4580">
            <v>94263</v>
          </cell>
          <cell r="B4580" t="str">
            <v>GUIA (MEIO-FIO) CONCRETO, MOLDADA IN LOCO EM TRECHO RETO COM EXTRUSORA, 13 CM BASE X 22 CM ALTURA. AF_01/2024</v>
          </cell>
          <cell r="C4580" t="str">
            <v>M</v>
          </cell>
          <cell r="D4580">
            <v>40.840000000000003</v>
          </cell>
          <cell r="E4580" t="str">
            <v>Guias e sarjetas</v>
          </cell>
          <cell r="F4580" t="str">
            <v>SINAPI Jun/26</v>
          </cell>
        </row>
        <row r="4581">
          <cell r="A4581">
            <v>94265</v>
          </cell>
          <cell r="B4581" t="str">
            <v>GUIA (MEIO-FIO) CONCRETO, MOLDADA IN LOCO EM TRECHO RETO COM EXTRUSORA, 15 CM BASE X 30 CM ALTURA. AF_01/2024</v>
          </cell>
          <cell r="C4581" t="str">
            <v>M</v>
          </cell>
          <cell r="D4581">
            <v>53.38</v>
          </cell>
          <cell r="E4581" t="str">
            <v>Guias e sarjetas</v>
          </cell>
          <cell r="F4581" t="str">
            <v>SINAPI Jun/26</v>
          </cell>
        </row>
        <row r="4582">
          <cell r="A4582">
            <v>94268</v>
          </cell>
          <cell r="B4582" t="str">
            <v>GUIA (MEIO-FIO) E SARJETA CONJUGADOS DE CONCRETO, MOLDADA IN LOCO EM TRECHO CURVO COM EXTRUSORA, 45 CM BASE (15 CM BASE DA GUIA + 30 CM BASE DA SARJETA) X 22 CM ALTURA. AF_01/2024</v>
          </cell>
          <cell r="C4582" t="str">
            <v>M</v>
          </cell>
          <cell r="D4582">
            <v>71.11</v>
          </cell>
          <cell r="E4582" t="str">
            <v>Guias e sarjetas</v>
          </cell>
          <cell r="F4582" t="str">
            <v>SINAPI Jun/26</v>
          </cell>
        </row>
        <row r="4583">
          <cell r="A4583">
            <v>94270</v>
          </cell>
          <cell r="B4583" t="str">
            <v>GUIA (MEIO-FIO) E SARJETA CONJUGADOS DE CONCRETO, MOLDADA IN LOCO EM TRECHO CURVO COM EXTRUSORA, 60 CM BASE (15 CM BASE DA GUIA + 45 CM BASE DA SARJETA) X 26 CM ALTURA. AF_01/2024</v>
          </cell>
          <cell r="C4583" t="str">
            <v>M</v>
          </cell>
          <cell r="D4583">
            <v>99.87</v>
          </cell>
          <cell r="E4583" t="str">
            <v>Guias e sarjetas</v>
          </cell>
          <cell r="F4583" t="str">
            <v>SINAPI Jun/26</v>
          </cell>
        </row>
        <row r="4584">
          <cell r="A4584">
            <v>94272</v>
          </cell>
          <cell r="B4584" t="str">
            <v>GUIA (MEIO-FIO) E SARJETA CONJUGADOS DE CONCRETO, MOLDADA IN LOCO EM TRECHO CURVO COM EXTRUSORA, 65 CM BASE (15 CM BASE DA GUIA + 50 CM BASE DA SARJETA) X 26 CM ALTURA. AF_01/2024</v>
          </cell>
          <cell r="C4584" t="str">
            <v>M</v>
          </cell>
          <cell r="D4584">
            <v>123.2</v>
          </cell>
          <cell r="E4584" t="str">
            <v>Guias e sarjetas</v>
          </cell>
          <cell r="F4584" t="str">
            <v>SINAPI Jun/26</v>
          </cell>
        </row>
        <row r="4585">
          <cell r="A4585">
            <v>94267</v>
          </cell>
          <cell r="B4585" t="str">
            <v>GUIA (MEIO-FIO) E SARJETA CONJUGADOS DE CONCRETO, MOLDADA IN LOCO EM TRECHO RETO COM EXTRUSORA, 45 CM BASE (15 CM BASE DA GUIA + 30 CM BASE DA SARJETA) X 22 CM ALTURA. AF_01/2024</v>
          </cell>
          <cell r="C4585" t="str">
            <v>M</v>
          </cell>
          <cell r="D4585">
            <v>62.92</v>
          </cell>
          <cell r="E4585" t="str">
            <v>Guias e sarjetas</v>
          </cell>
          <cell r="F4585" t="str">
            <v>SINAPI Jun/26</v>
          </cell>
        </row>
        <row r="4586">
          <cell r="A4586">
            <v>94269</v>
          </cell>
          <cell r="B4586" t="str">
            <v>GUIA (MEIO-FIO) E SARJETA CONJUGADOS DE CONCRETO, MOLDADA IN LOCO EM TRECHO RETO COM EXTRUSORA, 60 CM BASE (15 CM BASE DA GUIA + 45 CM BASE DA SARJETA) X 26 CM ALTURA. AF_01/2024</v>
          </cell>
          <cell r="C4586" t="str">
            <v>M</v>
          </cell>
          <cell r="D4586">
            <v>88.5</v>
          </cell>
          <cell r="E4586" t="str">
            <v>Guias e sarjetas</v>
          </cell>
          <cell r="F4586" t="str">
            <v>SINAPI Jun/26</v>
          </cell>
        </row>
        <row r="4587">
          <cell r="A4587">
            <v>94271</v>
          </cell>
          <cell r="B4587" t="str">
            <v>GUIA (MEIO-FIO) E SARJETA CONJUGADOS DE CONCRETO, MOLDADA IN LOCO EM TRECHO RETO COM EXTRUSORA, 65 CM BASE (15 CM BASE DA GUIA + 50 CM BASE DA SARJETA) X 26 CM ALTURA. AF_01/2024</v>
          </cell>
          <cell r="C4587" t="str">
            <v>M</v>
          </cell>
          <cell r="D4587">
            <v>108.04</v>
          </cell>
          <cell r="E4587" t="str">
            <v>Guias e sarjetas</v>
          </cell>
          <cell r="F4587" t="str">
            <v>SINAPI Jun/26</v>
          </cell>
        </row>
        <row r="4588">
          <cell r="A4588">
            <v>105555</v>
          </cell>
          <cell r="B4588" t="str">
            <v>BLOCO AUTÔNOMO DE ILUMINAÇÃO DE EMERGÊNCIA COM DOIS REFLETORES - FORNECIMENTO E INSTALAÇÃO. AF_09/2024</v>
          </cell>
          <cell r="C4588" t="str">
            <v>UN</v>
          </cell>
          <cell r="D4588">
            <v>0</v>
          </cell>
          <cell r="E4588" t="str">
            <v>Iluminação Predial e Monitoramento</v>
          </cell>
          <cell r="F4588" t="str">
            <v>SINAPI Jun/26</v>
          </cell>
        </row>
        <row r="4589">
          <cell r="A4589">
            <v>97603</v>
          </cell>
          <cell r="B4589" t="str">
            <v>CÂMERA DE MONITORAMENTO COM ATÉ 25 METROS DE ALCANCE TIPO BULLET - FORNECIMENTO E INSTALAÇÃO. AF_09/2024</v>
          </cell>
          <cell r="C4589" t="str">
            <v>UN</v>
          </cell>
          <cell r="D4589">
            <v>0</v>
          </cell>
          <cell r="E4589" t="str">
            <v>Iluminação Predial e Monitoramento</v>
          </cell>
          <cell r="F4589" t="str">
            <v>SINAPI Jun/26</v>
          </cell>
        </row>
        <row r="4590">
          <cell r="A4590">
            <v>97602</v>
          </cell>
          <cell r="B4590" t="str">
            <v>CÂMERA DE MONITORAMENTO COM ATÉ 25 METROS DE ALCANCE TIPO DOME - FORNECIMENTO E INSTALAÇÃO. AF_09/2024</v>
          </cell>
          <cell r="C4590" t="str">
            <v>UN</v>
          </cell>
          <cell r="D4590">
            <v>0</v>
          </cell>
          <cell r="E4590" t="str">
            <v>Iluminação Predial e Monitoramento</v>
          </cell>
          <cell r="F4590" t="str">
            <v>SINAPI Jun/26</v>
          </cell>
        </row>
        <row r="4591">
          <cell r="A4591">
            <v>97604</v>
          </cell>
          <cell r="B4591" t="str">
            <v>CÂMERA DE MONITORAMENTO COM MAIS DE 25 METROS DE ALCANCE TIPO BULLET - FORNECIMENTO E INSTALAÇÃO. AF_09/2024</v>
          </cell>
          <cell r="C4591" t="str">
            <v>UN</v>
          </cell>
          <cell r="D4591">
            <v>0</v>
          </cell>
          <cell r="E4591" t="str">
            <v>Iluminação Predial e Monitoramento</v>
          </cell>
          <cell r="F4591" t="str">
            <v>SINAPI Jun/26</v>
          </cell>
        </row>
        <row r="4592">
          <cell r="A4592">
            <v>105553</v>
          </cell>
          <cell r="B4592" t="str">
            <v>CÂMERA IP BULLET - FORNECIMENTO E INSTALAÇÃO. AF_09/2024</v>
          </cell>
          <cell r="C4592" t="str">
            <v>UN</v>
          </cell>
          <cell r="D4592">
            <v>0</v>
          </cell>
          <cell r="E4592" t="str">
            <v>Iluminação Predial e Monitoramento</v>
          </cell>
          <cell r="F4592" t="str">
            <v>SINAPI Jun/26</v>
          </cell>
        </row>
        <row r="4593">
          <cell r="A4593">
            <v>105552</v>
          </cell>
          <cell r="B4593" t="str">
            <v>CÂMERA IP DOME RESOLUCAO 1MP - FORNECIMENTO E INSTALAÇÃO. AF_09/2024</v>
          </cell>
          <cell r="C4593" t="str">
            <v>UN</v>
          </cell>
          <cell r="D4593">
            <v>0</v>
          </cell>
          <cell r="E4593" t="str">
            <v>Iluminação Predial e Monitoramento</v>
          </cell>
          <cell r="F4593" t="str">
            <v>SINAPI Jun/26</v>
          </cell>
        </row>
        <row r="4594">
          <cell r="A4594">
            <v>105550</v>
          </cell>
          <cell r="B4594" t="str">
            <v>CÂMERA IP SPEED DOME - FORNECIMENTO E INSTALAÇÃO. AF_09/2024</v>
          </cell>
          <cell r="C4594" t="str">
            <v>UN</v>
          </cell>
          <cell r="D4594">
            <v>0</v>
          </cell>
          <cell r="E4594" t="str">
            <v>Iluminação Predial e Monitoramento</v>
          </cell>
          <cell r="F4594" t="str">
            <v>SINAPI Jun/26</v>
          </cell>
        </row>
        <row r="4595">
          <cell r="A4595">
            <v>105551</v>
          </cell>
          <cell r="B4595" t="str">
            <v>CÂMERA IP WIFI - FORNECIMENTO E INSTALAÇÃO. AF_09/2024</v>
          </cell>
          <cell r="C4595" t="str">
            <v>UN</v>
          </cell>
          <cell r="D4595">
            <v>0</v>
          </cell>
          <cell r="E4595" t="str">
            <v>Iluminação Predial e Monitoramento</v>
          </cell>
          <cell r="F4595" t="str">
            <v>SINAPI Jun/26</v>
          </cell>
        </row>
        <row r="4596">
          <cell r="A4596">
            <v>105549</v>
          </cell>
          <cell r="B4596" t="str">
            <v>DRIVER SLIM PARA FITA LED - FORNECIMENTO E INSTALAÇÃO. AF_09/2024</v>
          </cell>
          <cell r="C4596" t="str">
            <v>UN</v>
          </cell>
          <cell r="D4596">
            <v>0</v>
          </cell>
          <cell r="E4596" t="str">
            <v>Iluminação Predial e Monitoramento</v>
          </cell>
          <cell r="F4596" t="str">
            <v>SINAPI Jun/26</v>
          </cell>
        </row>
        <row r="4597">
          <cell r="A4597">
            <v>105547</v>
          </cell>
          <cell r="B4597" t="str">
            <v>FITA LED - FORNECIMENTO E INSTALAÇÃO. AF_09/2024</v>
          </cell>
          <cell r="C4597" t="str">
            <v>M</v>
          </cell>
          <cell r="D4597">
            <v>0</v>
          </cell>
          <cell r="E4597" t="str">
            <v>Iluminação Predial e Monitoramento</v>
          </cell>
          <cell r="F4597" t="str">
            <v>SINAPI Jun/26</v>
          </cell>
        </row>
        <row r="4598">
          <cell r="A4598">
            <v>97605</v>
          </cell>
          <cell r="B4598" t="str">
            <v>LUMINÁRIA ARANDELA TIPO MEIA LUA, DE SOBREPOR, COM 1 LÂMPADA LED DE 6 W, SEM REATOR - FORNECIMENTO E INSTALAÇÃO. AF_09/2024</v>
          </cell>
          <cell r="C4598" t="str">
            <v>UN</v>
          </cell>
          <cell r="D4598">
            <v>75.25</v>
          </cell>
          <cell r="E4598" t="str">
            <v>Iluminação Predial e Monitoramento</v>
          </cell>
          <cell r="F4598" t="str">
            <v>SINAPI Jun/26</v>
          </cell>
        </row>
        <row r="4599">
          <cell r="A4599">
            <v>97607</v>
          </cell>
          <cell r="B4599" t="str">
            <v>LUMINÁRIA ARANDELA TIPO TARTARUGA, DE SOBREPOR, COM 1 LÂMPADA LED DE 6 W, SEM REATOR - FORNECIMENTO E INSTALAÇÃO. AF_09/2024</v>
          </cell>
          <cell r="C4599" t="str">
            <v>UN</v>
          </cell>
          <cell r="D4599">
            <v>98.11</v>
          </cell>
          <cell r="E4599" t="str">
            <v>Iluminação Predial e Monitoramento</v>
          </cell>
          <cell r="F4599" t="str">
            <v>SINAPI Jun/26</v>
          </cell>
        </row>
        <row r="4600">
          <cell r="A4600">
            <v>97599</v>
          </cell>
          <cell r="B4600" t="str">
            <v>LUMINÁRIA DE EMERGÊNCIA, COM 30 LÂMPADAS LED DE 2 W, SEM REATOR - FORNECIMENTO E INSTALAÇÃO. AF_09/2024</v>
          </cell>
          <cell r="C4600" t="str">
            <v>UN</v>
          </cell>
          <cell r="D4600">
            <v>20</v>
          </cell>
          <cell r="E4600" t="str">
            <v>Iluminação Predial e Monitoramento</v>
          </cell>
          <cell r="F4600" t="str">
            <v>SINAPI Jun/26</v>
          </cell>
        </row>
        <row r="4601">
          <cell r="A4601">
            <v>105542</v>
          </cell>
          <cell r="B4601" t="str">
            <v>LUMINÁRIA LED DE EMBUTIR - QUADRADA 60X60CM, INCLUSO DRIVER - FORNECIMENTO E INSTALAÇÃO. AF_09/2024</v>
          </cell>
          <cell r="C4601" t="str">
            <v>UN</v>
          </cell>
          <cell r="D4601">
            <v>0</v>
          </cell>
          <cell r="E4601" t="str">
            <v>Iluminação Predial e Monitoramento</v>
          </cell>
          <cell r="F4601" t="str">
            <v>SINAPI Jun/26</v>
          </cell>
        </row>
        <row r="4602">
          <cell r="A4602">
            <v>105543</v>
          </cell>
          <cell r="B4602" t="str">
            <v>LUMINÁRIA LED DE SOBREPOR - QUADRADA *60X60*CM, INCLUSO DRIVER - FORNECIMENTO E INSTALAÇÃO. AF_09/2024</v>
          </cell>
          <cell r="C4602" t="str">
            <v>UN</v>
          </cell>
          <cell r="D4602">
            <v>0</v>
          </cell>
          <cell r="E4602" t="str">
            <v>Iluminação Predial e Monitoramento</v>
          </cell>
          <cell r="F4602" t="str">
            <v>SINAPI Jun/26</v>
          </cell>
        </row>
        <row r="4603">
          <cell r="A4603">
            <v>105544</v>
          </cell>
          <cell r="B4603" t="str">
            <v>LUMINÁRIA LED DE SOBREPOR HERMÉTICA - *60X15CM*, INCLUSO DRIVER - FORNECIMENTO E INSTALAÇÃO. AF_09/2024</v>
          </cell>
          <cell r="C4603" t="str">
            <v>UN</v>
          </cell>
          <cell r="D4603">
            <v>0</v>
          </cell>
          <cell r="E4603" t="str">
            <v>Iluminação Predial e Monitoramento</v>
          </cell>
          <cell r="F4603" t="str">
            <v>SINAPI Jun/26</v>
          </cell>
        </row>
        <row r="4604">
          <cell r="A4604">
            <v>100913</v>
          </cell>
          <cell r="B4604" t="str">
            <v>LUMINÁRIA TIPO CALHA, DE EMBUTIR, COM 1 LÂMPADA TUBULAR LED DE 18 W, SEM REATOR - FORNECIMENTO E INSTALAÇÃO. AF_09/2024</v>
          </cell>
          <cell r="C4604" t="str">
            <v>UN</v>
          </cell>
          <cell r="D4604">
            <v>0</v>
          </cell>
          <cell r="E4604" t="str">
            <v>Iluminação Predial e Monitoramento</v>
          </cell>
          <cell r="F4604" t="str">
            <v>SINAPI Jun/26</v>
          </cell>
        </row>
        <row r="4605">
          <cell r="A4605">
            <v>100916</v>
          </cell>
          <cell r="B4605" t="str">
            <v>LUMINÁRIA TIPO CALHA, DE EMBUTIR, COM 2 LÂMPADAS TUBULARES LED DE 18 W, SEM REATOR - FORNECIMENTO E INSTALAÇÃO. AF_09/2024</v>
          </cell>
          <cell r="C4605" t="str">
            <v>UN</v>
          </cell>
          <cell r="D4605">
            <v>0</v>
          </cell>
          <cell r="E4605" t="str">
            <v>Iluminação Predial e Monitoramento</v>
          </cell>
          <cell r="F4605" t="str">
            <v>SINAPI Jun/26</v>
          </cell>
        </row>
        <row r="4606">
          <cell r="A4606">
            <v>100918</v>
          </cell>
          <cell r="B4606" t="str">
            <v>LUMINÁRIA TIPO CALHA, DE EMBUTIR, COM 2 LÂMPADAS TUBULARES LED DE 9 W, SEM REATOR - FORNECIMENTO E INSTALAÇÃO. AF_09/2024</v>
          </cell>
          <cell r="C4606" t="str">
            <v>UN</v>
          </cell>
          <cell r="D4606">
            <v>0</v>
          </cell>
          <cell r="E4606" t="str">
            <v>Iluminação Predial e Monitoramento</v>
          </cell>
          <cell r="F4606" t="str">
            <v>SINAPI Jun/26</v>
          </cell>
        </row>
        <row r="4607">
          <cell r="A4607">
            <v>100914</v>
          </cell>
          <cell r="B4607" t="str">
            <v>LUMINÁRIA TIPO CALHA, DE EMBUTIR, PARA 1 LÂMPADA TUBULAR LED DE 36 W, SEM LÂMPADA E SEM REATOR - FORNECIMENTO E INSTALAÇÃO. AF_09/2024</v>
          </cell>
          <cell r="C4607" t="str">
            <v>UN</v>
          </cell>
          <cell r="D4607">
            <v>0</v>
          </cell>
          <cell r="E4607" t="str">
            <v>Iluminação Predial e Monitoramento</v>
          </cell>
          <cell r="F4607" t="str">
            <v>SINAPI Jun/26</v>
          </cell>
        </row>
        <row r="4608">
          <cell r="A4608">
            <v>100917</v>
          </cell>
          <cell r="B4608" t="str">
            <v>LUMINÁRIA TIPO CALHA, DE EMBUTIR, PARA 2 LÂMPADAS TUBULARES LED DE 36 W, SEM LÂMPADA E SEM REATOR - FORNECIMENTO E INSTALAÇÃO. AF_09/2024</v>
          </cell>
          <cell r="C4608" t="str">
            <v>UN</v>
          </cell>
          <cell r="D4608">
            <v>0</v>
          </cell>
          <cell r="E4608" t="str">
            <v>Iluminação Predial e Monitoramento</v>
          </cell>
          <cell r="F4608" t="str">
            <v>SINAPI Jun/26</v>
          </cell>
        </row>
        <row r="4609">
          <cell r="A4609">
            <v>100907</v>
          </cell>
          <cell r="B4609" t="str">
            <v>LUMINÁRIA TIPO CALHA, DE SOBREPOR, COM 1 LÂMPADA TUBULAR LED DE 18 W, SEM REATOR - FORNECIMENTO E INSTALAÇÃO. AF_09/2024</v>
          </cell>
          <cell r="C4609" t="str">
            <v>UN</v>
          </cell>
          <cell r="D4609">
            <v>0</v>
          </cell>
          <cell r="E4609" t="str">
            <v>Iluminação Predial e Monitoramento</v>
          </cell>
          <cell r="F4609" t="str">
            <v>SINAPI Jun/26</v>
          </cell>
        </row>
        <row r="4610">
          <cell r="A4610">
            <v>102467</v>
          </cell>
          <cell r="B4610" t="str">
            <v>LUMINÁRIA TIPO CALHA, DE SOBREPOR, COM 1 LÂMPADA TUBULAR LED DE 9 W SEM REATOR - FORNECIMENTO E INSTALAÇÃO. AF_09/2024</v>
          </cell>
          <cell r="C4610" t="str">
            <v>UN</v>
          </cell>
          <cell r="D4610">
            <v>0</v>
          </cell>
          <cell r="E4610" t="str">
            <v>Iluminação Predial e Monitoramento</v>
          </cell>
          <cell r="F4610" t="str">
            <v>SINAPI Jun/26</v>
          </cell>
        </row>
        <row r="4611">
          <cell r="A4611">
            <v>100910</v>
          </cell>
          <cell r="B4611" t="str">
            <v>LUMINÁRIA TIPO CALHA, DE SOBREPOR, COM 2 LÂMPADAS TUBULARES LED DE 18 W, SEM REATOR - FORNECIMENTO E INSTALAÇÃO. AF_09/2024</v>
          </cell>
          <cell r="C4611" t="str">
            <v>UN</v>
          </cell>
          <cell r="D4611">
            <v>0</v>
          </cell>
          <cell r="E4611" t="str">
            <v>Iluminação Predial e Monitoramento</v>
          </cell>
          <cell r="F4611" t="str">
            <v>SINAPI Jun/26</v>
          </cell>
        </row>
        <row r="4612">
          <cell r="A4612">
            <v>105541</v>
          </cell>
          <cell r="B4612" t="str">
            <v>LUMINÁRIA TIPO CALHA, DE SOBREPOR, COM 2 LÂMPADAS TUBULARES LED DE 9 W SEM REATOR - FORNECIMENTO E INSTALAÇÃO. AF_09/2024</v>
          </cell>
          <cell r="C4612" t="str">
            <v>UN</v>
          </cell>
          <cell r="D4612">
            <v>0</v>
          </cell>
          <cell r="E4612" t="str">
            <v>Iluminação Predial e Monitoramento</v>
          </cell>
          <cell r="F4612" t="str">
            <v>SINAPI Jun/26</v>
          </cell>
        </row>
        <row r="4613">
          <cell r="A4613">
            <v>100908</v>
          </cell>
          <cell r="B4613" t="str">
            <v>LUMINÁRIA TIPO CALHA, DE SOBREPOR, PARA 1 LÂMPADA TUBULAR LED DE 36 W, SEM LÂMPADA E SEM REATOR - FORNECIMENTO E INSTALAÇÃO. AF_09/2024</v>
          </cell>
          <cell r="C4613" t="str">
            <v>UN</v>
          </cell>
          <cell r="D4613">
            <v>0</v>
          </cell>
          <cell r="E4613" t="str">
            <v>Iluminação Predial e Monitoramento</v>
          </cell>
          <cell r="F4613" t="str">
            <v>SINAPI Jun/26</v>
          </cell>
        </row>
        <row r="4614">
          <cell r="A4614">
            <v>100911</v>
          </cell>
          <cell r="B4614" t="str">
            <v>LUMINÁRIA TIPO CALHA, DE SOBREPOR, PARA 2 LÂMPADAS TUBULARES LED DE 36 W, SEM LÂMPADA E SEM REATOR - FORNECIMENTO E INSTALAÇÃO. AF_09/2024</v>
          </cell>
          <cell r="C4614" t="str">
            <v>UN</v>
          </cell>
          <cell r="D4614">
            <v>0</v>
          </cell>
          <cell r="E4614" t="str">
            <v>Iluminação Predial e Monitoramento</v>
          </cell>
          <cell r="F4614" t="str">
            <v>SINAPI Jun/26</v>
          </cell>
        </row>
        <row r="4615">
          <cell r="A4615">
            <v>103782</v>
          </cell>
          <cell r="B4615" t="str">
            <v>LUMINÁRIA TIPO PLAFON CIRCULAR, DE SOBREPOR, COM LED DE 12/13 W - FORNECIMENTO E INSTALAÇÃO. AF_09/2024</v>
          </cell>
          <cell r="C4615" t="str">
            <v>UN</v>
          </cell>
          <cell r="D4615">
            <v>36.479999999999997</v>
          </cell>
          <cell r="E4615" t="str">
            <v>Iluminação Predial e Monitoramento</v>
          </cell>
          <cell r="F4615" t="str">
            <v>SINAPI Jun/26</v>
          </cell>
        </row>
        <row r="4616">
          <cell r="A4616">
            <v>103786</v>
          </cell>
          <cell r="B4616" t="str">
            <v>LUMINÁRIA TIPO PLAFON QUADRADA, DE EMBUTIR, COM LED DE 12 W - FORNECIMENTO E INSTALAÇÃO. AF_09/2024</v>
          </cell>
          <cell r="C4616" t="str">
            <v>UN</v>
          </cell>
          <cell r="D4616">
            <v>0</v>
          </cell>
          <cell r="E4616" t="str">
            <v>Iluminação Predial e Monitoramento</v>
          </cell>
          <cell r="F4616" t="str">
            <v>SINAPI Jun/26</v>
          </cell>
        </row>
        <row r="4617">
          <cell r="A4617">
            <v>103787</v>
          </cell>
          <cell r="B4617" t="str">
            <v>LUMINÁRIA TIPO PLAFON QUADRADA, DE EMBUTIR, COM LED DE 18 W - FORNECIMENTO E INSTALAÇÃO. AF_09/2024</v>
          </cell>
          <cell r="C4617" t="str">
            <v>UN</v>
          </cell>
          <cell r="D4617">
            <v>0</v>
          </cell>
          <cell r="E4617" t="str">
            <v>Iluminação Predial e Monitoramento</v>
          </cell>
          <cell r="F4617" t="str">
            <v>SINAPI Jun/26</v>
          </cell>
        </row>
        <row r="4618">
          <cell r="A4618">
            <v>103788</v>
          </cell>
          <cell r="B4618" t="str">
            <v>LUMINÁRIA TIPO PLAFON QUADRADA, DE EMBUTIR, COM LED DE 24 W - FORNECIMENTO E INSTALAÇÃO. AF_09/2024</v>
          </cell>
          <cell r="C4618" t="str">
            <v>UN</v>
          </cell>
          <cell r="D4618">
            <v>0</v>
          </cell>
          <cell r="E4618" t="str">
            <v>Iluminação Predial e Monitoramento</v>
          </cell>
          <cell r="F4618" t="str">
            <v>SINAPI Jun/26</v>
          </cell>
        </row>
        <row r="4619">
          <cell r="A4619">
            <v>103783</v>
          </cell>
          <cell r="B4619" t="str">
            <v>LUMINÁRIA TIPO PLAFON QUADRADA, DE SOBREPOR, COM LED DE 12 W - FORNECIMENTO E INSTALAÇÃO. AF_09/2024</v>
          </cell>
          <cell r="C4619" t="str">
            <v>UN</v>
          </cell>
          <cell r="D4619">
            <v>0</v>
          </cell>
          <cell r="E4619" t="str">
            <v>Iluminação Predial e Monitoramento</v>
          </cell>
          <cell r="F4619" t="str">
            <v>SINAPI Jun/26</v>
          </cell>
        </row>
        <row r="4620">
          <cell r="A4620">
            <v>103784</v>
          </cell>
          <cell r="B4620" t="str">
            <v>LUMINÁRIA TIPO PLAFON QUADRADA, DE SOBREPOR, COM LED DE 18 W - FORNECIMENTO E INSTALAÇÃO. AF_09/2024</v>
          </cell>
          <cell r="C4620" t="str">
            <v>UN</v>
          </cell>
          <cell r="D4620">
            <v>0</v>
          </cell>
          <cell r="E4620" t="str">
            <v>Iluminação Predial e Monitoramento</v>
          </cell>
          <cell r="F4620" t="str">
            <v>SINAPI Jun/26</v>
          </cell>
        </row>
        <row r="4621">
          <cell r="A4621">
            <v>103785</v>
          </cell>
          <cell r="B4621" t="str">
            <v>LUMINÁRIA TIPO PLAFON QUADRADA, DE SOBREPOR, COM LED DE 24 W - FORNECIMENTO E INSTALAÇÃO. AF_09/2024</v>
          </cell>
          <cell r="C4621" t="str">
            <v>UN</v>
          </cell>
          <cell r="D4621">
            <v>0</v>
          </cell>
          <cell r="E4621" t="str">
            <v>Iluminação Predial e Monitoramento</v>
          </cell>
          <cell r="F4621" t="str">
            <v>SINAPI Jun/26</v>
          </cell>
        </row>
        <row r="4622">
          <cell r="A4622">
            <v>105546</v>
          </cell>
          <cell r="B4622" t="str">
            <v>LUMINÁRIA TIPO SPOT, DE EMBUTIR, COM 1 LÂMPADA LED PAR20 - FORNECIMENTO E INSTALAÇÃO. AF_09/2024</v>
          </cell>
          <cell r="C4622" t="str">
            <v>UN</v>
          </cell>
          <cell r="D4622">
            <v>0</v>
          </cell>
          <cell r="E4622" t="str">
            <v>Iluminação Predial e Monitoramento</v>
          </cell>
          <cell r="F4622" t="str">
            <v>SINAPI Jun/26</v>
          </cell>
        </row>
        <row r="4623">
          <cell r="A4623">
            <v>105545</v>
          </cell>
          <cell r="B4623" t="str">
            <v>LUMINÁRIA TIPO SPOT, DE SOBREPOR, COM 1 LÂMPADA LED PAR20 - FORNECIMENTO E INSTALAÇÃO. AF_09/2024</v>
          </cell>
          <cell r="C4623" t="str">
            <v>UN</v>
          </cell>
          <cell r="D4623">
            <v>0</v>
          </cell>
          <cell r="E4623" t="str">
            <v>Iluminação Predial e Monitoramento</v>
          </cell>
          <cell r="F4623" t="str">
            <v>SINAPI Jun/26</v>
          </cell>
        </row>
        <row r="4624">
          <cell r="A4624">
            <v>97610</v>
          </cell>
          <cell r="B4624" t="str">
            <v>LÂMPADA COMPACTA DE LED 10 W, BASE E27 - FORNECIMENTO E INSTALAÇÃO. AF_09/2024</v>
          </cell>
          <cell r="C4624" t="str">
            <v>UN</v>
          </cell>
          <cell r="D4624">
            <v>16.38</v>
          </cell>
          <cell r="E4624" t="str">
            <v>Iluminação Predial e Monitoramento</v>
          </cell>
          <cell r="F4624" t="str">
            <v>SINAPI Jun/26</v>
          </cell>
        </row>
        <row r="4625">
          <cell r="A4625">
            <v>97609</v>
          </cell>
          <cell r="B4625" t="str">
            <v>LÂMPADA COMPACTA DE LED 6 W, BASE E27 - FORNECIMENTO E INSTALAÇÃO. AF_09/2024</v>
          </cell>
          <cell r="C4625" t="str">
            <v>UN</v>
          </cell>
          <cell r="D4625">
            <v>15.85</v>
          </cell>
          <cell r="E4625" t="str">
            <v>Iluminação Predial e Monitoramento</v>
          </cell>
          <cell r="F4625" t="str">
            <v>SINAPI Jun/26</v>
          </cell>
        </row>
        <row r="4626">
          <cell r="A4626">
            <v>105554</v>
          </cell>
          <cell r="B4626" t="str">
            <v>LÂMPADA TUBULAR LED 9/10W SEM SOQUETE - FORNECIMENTO E INSTALAÇÃO. AF_09/2024</v>
          </cell>
          <cell r="C4626" t="str">
            <v>UN</v>
          </cell>
          <cell r="D4626">
            <v>18.86</v>
          </cell>
          <cell r="E4626" t="str">
            <v>Iluminação Predial e Monitoramento</v>
          </cell>
          <cell r="F4626" t="str">
            <v>SINAPI Jun/26</v>
          </cell>
        </row>
        <row r="4627">
          <cell r="A4627">
            <v>100903</v>
          </cell>
          <cell r="B4627" t="str">
            <v>LÂMPADA TUBULAR LED DE 18/20 W, COM SOQUETE, BASE G13 - FORNECIMENTO E INSTALAÇÃO. AF_09/2024_PS</v>
          </cell>
          <cell r="C4627" t="str">
            <v>UN</v>
          </cell>
          <cell r="D4627">
            <v>36.659999999999997</v>
          </cell>
          <cell r="E4627" t="str">
            <v>Iluminação Predial e Monitoramento</v>
          </cell>
          <cell r="F4627" t="str">
            <v>SINAPI Jun/26</v>
          </cell>
        </row>
        <row r="4628">
          <cell r="A4628">
            <v>100902</v>
          </cell>
          <cell r="B4628" t="str">
            <v>LÂMPADA TUBULAR LED DE 9/10 W, COM SOQUETE, BASE G13 - FORNECIMENTO E INSTALAÇÃO. AF_09/2024_PS</v>
          </cell>
          <cell r="C4628" t="str">
            <v>UN</v>
          </cell>
          <cell r="D4628">
            <v>34.340000000000003</v>
          </cell>
          <cell r="E4628" t="str">
            <v>Iluminação Predial e Monitoramento</v>
          </cell>
          <cell r="F4628" t="str">
            <v>SINAPI Jun/26</v>
          </cell>
        </row>
        <row r="4629">
          <cell r="A4629">
            <v>105548</v>
          </cell>
          <cell r="B4629" t="str">
            <v>PERFIL COM FITA LED - FORNECIMENTO E INSTALAÇÃO. AF_09/2024</v>
          </cell>
          <cell r="C4629" t="str">
            <v>M</v>
          </cell>
          <cell r="D4629">
            <v>0</v>
          </cell>
          <cell r="E4629" t="str">
            <v>Iluminação Predial e Monitoramento</v>
          </cell>
          <cell r="F4629" t="str">
            <v>SINAPI Jun/26</v>
          </cell>
        </row>
        <row r="4630">
          <cell r="A4630">
            <v>97595</v>
          </cell>
          <cell r="B4630" t="str">
            <v>SENSOR DE PRESENÇA COM FOTOCÉLULA, FIXAÇÃO EM PAREDE - FORNECIMENTO E INSTALAÇÃO. AF_09/2024</v>
          </cell>
          <cell r="C4630" t="str">
            <v>UN</v>
          </cell>
          <cell r="D4630">
            <v>95.68</v>
          </cell>
          <cell r="E4630" t="str">
            <v>Iluminação Predial e Monitoramento</v>
          </cell>
          <cell r="F4630" t="str">
            <v>SINAPI Jun/26</v>
          </cell>
        </row>
        <row r="4631">
          <cell r="A4631">
            <v>97597</v>
          </cell>
          <cell r="B4631" t="str">
            <v>SENSOR DE PRESENÇA COM FOTOCÉLULA, FIXAÇÃO EM TETO - FORNECIMENTO E INSTALAÇÃO. AF_09/2024</v>
          </cell>
          <cell r="C4631" t="str">
            <v>UN</v>
          </cell>
          <cell r="D4631">
            <v>67.94</v>
          </cell>
          <cell r="E4631" t="str">
            <v>Iluminação Predial e Monitoramento</v>
          </cell>
          <cell r="F4631" t="str">
            <v>SINAPI Jun/26</v>
          </cell>
        </row>
        <row r="4632">
          <cell r="A4632">
            <v>97596</v>
          </cell>
          <cell r="B4632" t="str">
            <v>SENSOR DE PRESENÇA SEM FOTOCÉLULA, FIXAÇÃO EM PAREDE - FORNECIMENTO E INSTALAÇÃO. AF_09/2024</v>
          </cell>
          <cell r="C4632" t="str">
            <v>UN</v>
          </cell>
          <cell r="D4632">
            <v>72.72</v>
          </cell>
          <cell r="E4632" t="str">
            <v>Iluminação Predial e Monitoramento</v>
          </cell>
          <cell r="F4632" t="str">
            <v>SINAPI Jun/26</v>
          </cell>
        </row>
        <row r="4633">
          <cell r="A4633">
            <v>97598</v>
          </cell>
          <cell r="B4633" t="str">
            <v>SENSOR DE PRESENÇA SEM FOTOCÉLULA, FIXAÇÃO EM TETO - FORNECIMENTO E INSTALAÇÃO. AF_09/2024</v>
          </cell>
          <cell r="C4633" t="str">
            <v>UN</v>
          </cell>
          <cell r="D4633">
            <v>65.010000000000005</v>
          </cell>
          <cell r="E4633" t="str">
            <v>Iluminação Predial e Monitoramento</v>
          </cell>
          <cell r="F4633" t="str">
            <v>SINAPI Jun/26</v>
          </cell>
        </row>
        <row r="4634">
          <cell r="A4634">
            <v>98549</v>
          </cell>
          <cell r="B4634" t="str">
            <v>IMPERMEABILIZAÇÃO COM MANTA ASFÁLTICA COLADA COM ASFALTO DERRETIDO, DUAS CAMADAS, E = 3MM E E=4MM. AF_09/2023</v>
          </cell>
          <cell r="C4634" t="str">
            <v>M2</v>
          </cell>
          <cell r="D4634">
            <v>0</v>
          </cell>
          <cell r="E4634" t="str">
            <v>Impermeabilização, Proteção Mecânica e Tratamento de Junta</v>
          </cell>
          <cell r="F4634" t="str">
            <v>SINAPI Jun/26</v>
          </cell>
        </row>
        <row r="4635">
          <cell r="A4635">
            <v>98562</v>
          </cell>
          <cell r="B4635" t="str">
            <v>IMPERMEABILIZAÇÃO DE SUPERFÍCIE COM ARGAMASSA DE CIMENTO E AREIA, COM ADITIVO IMPERMEABILIZANTE, E = 1,5CM. AF_09/2023</v>
          </cell>
          <cell r="C4635" t="str">
            <v>M2</v>
          </cell>
          <cell r="D4635">
            <v>60.81</v>
          </cell>
          <cell r="E4635" t="str">
            <v>Impermeabilização, Proteção Mecânica e Tratamento de Junta</v>
          </cell>
          <cell r="F4635" t="str">
            <v>SINAPI Jun/26</v>
          </cell>
        </row>
        <row r="4636">
          <cell r="A4636">
            <v>98555</v>
          </cell>
          <cell r="B4636" t="str">
            <v>IMPERMEABILIZAÇÃO DE SUPERFÍCIE COM ARGAMASSA POLIMÉRICA / MEMBRANA ACRÍLICA, 3 DEMÃOS. AF_09/2023</v>
          </cell>
          <cell r="C4636" t="str">
            <v>M2</v>
          </cell>
          <cell r="D4636">
            <v>38.35</v>
          </cell>
          <cell r="E4636" t="str">
            <v>Impermeabilização, Proteção Mecânica e Tratamento de Junta</v>
          </cell>
          <cell r="F4636" t="str">
            <v>SINAPI Jun/26</v>
          </cell>
        </row>
        <row r="4637">
          <cell r="A4637">
            <v>98556</v>
          </cell>
          <cell r="B4637" t="str">
            <v>IMPERMEABILIZAÇÃO DE SUPERFÍCIE COM ARGAMASSA POLIMÉRICA / MEMBRANA ACRÍLICA, 4 DEMÃOS, REFORÇADA COM VÉU DE POLIÉSTER. AF_09/2023</v>
          </cell>
          <cell r="C4637" t="str">
            <v>M2</v>
          </cell>
          <cell r="D4637">
            <v>69.87</v>
          </cell>
          <cell r="E4637" t="str">
            <v>Impermeabilização, Proteção Mecânica e Tratamento de Junta</v>
          </cell>
          <cell r="F4637" t="str">
            <v>SINAPI Jun/26</v>
          </cell>
        </row>
        <row r="4638">
          <cell r="A4638">
            <v>98557</v>
          </cell>
          <cell r="B4638" t="str">
            <v>IMPERMEABILIZAÇÃO DE SUPERFÍCIE COM EMULSÃO ASFÁLTICA, 2 DEMÃOS. AF_09/2023</v>
          </cell>
          <cell r="C4638" t="str">
            <v>M2</v>
          </cell>
          <cell r="D4638">
            <v>46.83</v>
          </cell>
          <cell r="E4638" t="str">
            <v>Impermeabilização, Proteção Mecânica e Tratamento de Junta</v>
          </cell>
          <cell r="F4638" t="str">
            <v>SINAPI Jun/26</v>
          </cell>
        </row>
        <row r="4639">
          <cell r="A4639">
            <v>98548</v>
          </cell>
          <cell r="B4639" t="str">
            <v>IMPERMEABILIZAÇÃO DE SUPERFÍCIE COM MANTA ASFÁLTICA COLADA COM ASFALTO DERRETIDO, UMA CAMADA, E=4MM. AF_09/2023</v>
          </cell>
          <cell r="C4639" t="str">
            <v>M2</v>
          </cell>
          <cell r="D4639">
            <v>0</v>
          </cell>
          <cell r="E4639" t="str">
            <v>Impermeabilização, Proteção Mecânica e Tratamento de Junta</v>
          </cell>
          <cell r="F4639" t="str">
            <v>SINAPI Jun/26</v>
          </cell>
        </row>
        <row r="4640">
          <cell r="A4640">
            <v>98547</v>
          </cell>
          <cell r="B4640" t="str">
            <v>IMPERMEABILIZAÇÃO DE SUPERFÍCIE COM MANTA ASFÁLTICA, DUAS CAMADAS, INCLUSIVE APLICAÇÃO DE PRIMER ASFÁLTICO, E=3MM E E=4MM. AF_09/2023</v>
          </cell>
          <cell r="C4640" t="str">
            <v>M2</v>
          </cell>
          <cell r="D4640">
            <v>232.33</v>
          </cell>
          <cell r="E4640" t="str">
            <v>Impermeabilização, Proteção Mecânica e Tratamento de Junta</v>
          </cell>
          <cell r="F4640" t="str">
            <v>SINAPI Jun/26</v>
          </cell>
        </row>
        <row r="4641">
          <cell r="A4641">
            <v>98546</v>
          </cell>
          <cell r="B4641" t="str">
            <v>IMPERMEABILIZAÇÃO DE SUPERFÍCIE COM MANTA ASFÁLTICA, UMA CAMADA, INCLUSIVE APLICAÇÃO DE PRIMER ASFÁLTICO, E=4MM. AF_09/2023</v>
          </cell>
          <cell r="C4641" t="str">
            <v>M2</v>
          </cell>
          <cell r="D4641">
            <v>137.80000000000001</v>
          </cell>
          <cell r="E4641" t="str">
            <v>Impermeabilização, Proteção Mecânica e Tratamento de Junta</v>
          </cell>
          <cell r="F4641" t="str">
            <v>SINAPI Jun/26</v>
          </cell>
        </row>
        <row r="4642">
          <cell r="A4642">
            <v>98552</v>
          </cell>
          <cell r="B4642" t="str">
            <v>IMPERMEABILIZAÇÃO DE SUPERFÍCIE COM MEMBRANA A BASE DE POLIURÉIA, 2 DEMÃOS. AF_09/2023</v>
          </cell>
          <cell r="C4642" t="str">
            <v>M2</v>
          </cell>
          <cell r="D4642">
            <v>0</v>
          </cell>
          <cell r="E4642" t="str">
            <v>Impermeabilização, Proteção Mecânica e Tratamento de Junta</v>
          </cell>
          <cell r="F4642" t="str">
            <v>SINAPI Jun/26</v>
          </cell>
        </row>
        <row r="4643">
          <cell r="A4643">
            <v>98553</v>
          </cell>
          <cell r="B4643" t="str">
            <v>IMPERMEABILIZAÇÃO DE SUPERFÍCIE COM MEMBRANA À BASE DE POLIURETANO, 2 DEMÃOS. AF_09/2023</v>
          </cell>
          <cell r="C4643" t="str">
            <v>M2</v>
          </cell>
          <cell r="D4643">
            <v>179.72</v>
          </cell>
          <cell r="E4643" t="str">
            <v>Impermeabilização, Proteção Mecânica e Tratamento de Junta</v>
          </cell>
          <cell r="F4643" t="str">
            <v>SINAPI Jun/26</v>
          </cell>
        </row>
        <row r="4644">
          <cell r="A4644">
            <v>98554</v>
          </cell>
          <cell r="B4644" t="str">
            <v>IMPERMEABILIZAÇÃO DE SUPERFÍCIE COM MEMBRANA À BASE DE RESINA ACRÍLICA, 3 DEMÃOS. AF_09/2023</v>
          </cell>
          <cell r="C4644" t="str">
            <v>M2</v>
          </cell>
          <cell r="D4644">
            <v>53.03</v>
          </cell>
          <cell r="E4644" t="str">
            <v>Impermeabilização, Proteção Mecânica e Tratamento de Junta</v>
          </cell>
          <cell r="F4644" t="str">
            <v>SINAPI Jun/26</v>
          </cell>
        </row>
        <row r="4645">
          <cell r="A4645">
            <v>98565</v>
          </cell>
          <cell r="B4645" t="str">
            <v>PROTEÇÃO MECÂNICA DE SUPERFICIE HORIZONTAL COM ARGAMASSA DE CIMENTO E AREIA, TRAÇO 1:3, E=3CM. AF_09/2023</v>
          </cell>
          <cell r="C4645" t="str">
            <v>M2</v>
          </cell>
          <cell r="D4645">
            <v>64.31</v>
          </cell>
          <cell r="E4645" t="str">
            <v>Impermeabilização, Proteção Mecânica e Tratamento de Junta</v>
          </cell>
          <cell r="F4645" t="str">
            <v>SINAPI Jun/26</v>
          </cell>
        </row>
        <row r="4646">
          <cell r="A4646">
            <v>98567</v>
          </cell>
          <cell r="B4646" t="str">
            <v>PROTEÇÃO MECÂNICA DE SUPERFICIE HORIZONTAL COM ARGAMASSA DE CIMENTO E AREIA, TRAÇO 1:3, E=4CM. AF_09/2023</v>
          </cell>
          <cell r="C4646" t="str">
            <v>M2</v>
          </cell>
          <cell r="D4646">
            <v>82.87</v>
          </cell>
          <cell r="E4646" t="str">
            <v>Impermeabilização, Proteção Mecânica e Tratamento de Junta</v>
          </cell>
          <cell r="F4646" t="str">
            <v>SINAPI Jun/26</v>
          </cell>
        </row>
        <row r="4647">
          <cell r="A4647">
            <v>98569</v>
          </cell>
          <cell r="B4647" t="str">
            <v>PROTEÇÃO MECÂNICA DE SUPERFICIE HORIZONTAL COM ARGAMASSA DE CIMENTO E AREIA, TRAÇO 1:3, E=5CM. AF_09/2023</v>
          </cell>
          <cell r="C4647" t="str">
            <v>M2</v>
          </cell>
          <cell r="D4647">
            <v>102.32</v>
          </cell>
          <cell r="E4647" t="str">
            <v>Impermeabilização, Proteção Mecânica e Tratamento de Junta</v>
          </cell>
          <cell r="F4647" t="str">
            <v>SINAPI Jun/26</v>
          </cell>
        </row>
        <row r="4648">
          <cell r="A4648">
            <v>98571</v>
          </cell>
          <cell r="B4648" t="str">
            <v>PROTEÇÃO MECÂNICA DE SUPERFICIE HORIZONTAL COM CONCRETO 15 MPA, E=4CM. AF_09/2023</v>
          </cell>
          <cell r="C4648" t="str">
            <v>M2</v>
          </cell>
          <cell r="D4648">
            <v>51.99</v>
          </cell>
          <cell r="E4648" t="str">
            <v>Impermeabilização, Proteção Mecânica e Tratamento de Junta</v>
          </cell>
          <cell r="F4648" t="str">
            <v>SINAPI Jun/26</v>
          </cell>
        </row>
        <row r="4649">
          <cell r="A4649">
            <v>98572</v>
          </cell>
          <cell r="B4649" t="str">
            <v>PROTEÇÃO MECÂNICA DE SUPERFICIE HORIZONTAL COM CONCRETO 15 MPA, E=5CM. AF_09/2023</v>
          </cell>
          <cell r="C4649" t="str">
            <v>M2</v>
          </cell>
          <cell r="D4649">
            <v>63.92</v>
          </cell>
          <cell r="E4649" t="str">
            <v>Impermeabilização, Proteção Mecânica e Tratamento de Junta</v>
          </cell>
          <cell r="F4649" t="str">
            <v>SINAPI Jun/26</v>
          </cell>
        </row>
        <row r="4650">
          <cell r="A4650">
            <v>98563</v>
          </cell>
          <cell r="B4650" t="str">
            <v>PROTEÇÃO MECÂNICA DE SUPERFÍCIE HORIZONTAL COM ARGAMASSA DE CIMENTO E AREIA, TRAÇO 1:3, E=2CM. AF_09/2023</v>
          </cell>
          <cell r="C4650" t="str">
            <v>M2</v>
          </cell>
          <cell r="D4650">
            <v>44.85</v>
          </cell>
          <cell r="E4650" t="str">
            <v>Impermeabilização, Proteção Mecânica e Tratamento de Junta</v>
          </cell>
          <cell r="F4650" t="str">
            <v>SINAPI Jun/26</v>
          </cell>
        </row>
        <row r="4651">
          <cell r="A4651">
            <v>98564</v>
          </cell>
          <cell r="B4651" t="str">
            <v>PROTEÇÃO MECÂNICA DE SUPERFÍCIE VERTICAL COM ARGAMASSA DE CIMENTO E AREIA, TRAÇO 1:3, E=2CM. AF_09/2023</v>
          </cell>
          <cell r="C4651" t="str">
            <v>M2</v>
          </cell>
          <cell r="D4651">
            <v>58.44</v>
          </cell>
          <cell r="E4651" t="str">
            <v>Impermeabilização, Proteção Mecânica e Tratamento de Junta</v>
          </cell>
          <cell r="F4651" t="str">
            <v>SINAPI Jun/26</v>
          </cell>
        </row>
        <row r="4652">
          <cell r="A4652">
            <v>98566</v>
          </cell>
          <cell r="B4652" t="str">
            <v>PROTEÇÃO MECÂNICA DE SUPERFÍCIE VERTICAL COM ARGAMASSA DE CIMENTO E AREIA, TRAÇO 1:3, E=3CM. AF_09/2023</v>
          </cell>
          <cell r="C4652" t="str">
            <v>M2</v>
          </cell>
          <cell r="D4652">
            <v>77.900000000000006</v>
          </cell>
          <cell r="E4652" t="str">
            <v>Impermeabilização, Proteção Mecânica e Tratamento de Junta</v>
          </cell>
          <cell r="F4652" t="str">
            <v>SINAPI Jun/26</v>
          </cell>
        </row>
        <row r="4653">
          <cell r="A4653">
            <v>98568</v>
          </cell>
          <cell r="B4653" t="str">
            <v>PROTEÇÃO MECÂNICA DE SUPERFÍCIE VERTICAL COM ARGAMASSA DE CIMENTO E AREIA, TRAÇO 1:3, E=4CM. AF_09/2023</v>
          </cell>
          <cell r="C4653" t="str">
            <v>M2</v>
          </cell>
          <cell r="D4653">
            <v>96.46</v>
          </cell>
          <cell r="E4653" t="str">
            <v>Impermeabilização, Proteção Mecânica e Tratamento de Junta</v>
          </cell>
          <cell r="F4653" t="str">
            <v>SINAPI Jun/26</v>
          </cell>
        </row>
        <row r="4654">
          <cell r="A4654">
            <v>98570</v>
          </cell>
          <cell r="B4654" t="str">
            <v>PROTEÇÃO MECÂNICA DE SUPERFÍCIE VERTICAL COM ARGAMASSA DE CIMENTO E AREIA, TRAÇO 1:3, E=5CM. AF_09/2023</v>
          </cell>
          <cell r="C4654" t="str">
            <v>M2</v>
          </cell>
          <cell r="D4654">
            <v>115.92</v>
          </cell>
          <cell r="E4654" t="str">
            <v>Impermeabilização, Proteção Mecânica e Tratamento de Junta</v>
          </cell>
          <cell r="F4654" t="str">
            <v>SINAPI Jun/26</v>
          </cell>
        </row>
        <row r="4655">
          <cell r="A4655">
            <v>98573</v>
          </cell>
          <cell r="B4655" t="str">
            <v>PROTEÇÃO MECÂNICA DE SUPERFÍCIE VERTICAL COM CONCRETO 15 MPA, E=5CM. AF_09/2023</v>
          </cell>
          <cell r="C4655" t="str">
            <v>M2</v>
          </cell>
          <cell r="D4655">
            <v>76.73</v>
          </cell>
          <cell r="E4655" t="str">
            <v>Impermeabilização, Proteção Mecânica e Tratamento de Junta</v>
          </cell>
          <cell r="F4655" t="str">
            <v>SINAPI Jun/26</v>
          </cell>
        </row>
        <row r="4656">
          <cell r="A4656">
            <v>98576</v>
          </cell>
          <cell r="B4656" t="str">
            <v>TRATAMENTO DE JUNTA DE DILATAÇÃO COM MANTA ASFÁLTICA ADERIDA COM MAÇARICO. AF_09/2023</v>
          </cell>
          <cell r="C4656" t="str">
            <v>M</v>
          </cell>
          <cell r="D4656">
            <v>24.77</v>
          </cell>
          <cell r="E4656" t="str">
            <v>Impermeabilização, Proteção Mecânica e Tratamento de Junta</v>
          </cell>
          <cell r="F4656" t="str">
            <v>SINAPI Jun/26</v>
          </cell>
        </row>
        <row r="4657">
          <cell r="A4657">
            <v>98575</v>
          </cell>
          <cell r="B4657" t="str">
            <v>TRATAMENTO DE JUNTA DE DILATAÇÃO, COM TARUGO DE POLIETILENO E SELANTE PU, INCLUSO PREENCHIMENTO COM ESPUMA EXPANSIVA PU. AF_09/2023</v>
          </cell>
          <cell r="C4657" t="str">
            <v>M</v>
          </cell>
          <cell r="D4657">
            <v>84.37</v>
          </cell>
          <cell r="E4657" t="str">
            <v>Impermeabilização, Proteção Mecânica e Tratamento de Junta</v>
          </cell>
          <cell r="F4657" t="str">
            <v>SINAPI Jun/26</v>
          </cell>
        </row>
        <row r="4658">
          <cell r="A4658">
            <v>98577</v>
          </cell>
          <cell r="B4658" t="str">
            <v>TRATAMENTO DE JUNTA SERRADA, COM TARUGO DE POLIETILENO E SELANTE À BASE DE SILICONE. AF_09/2023</v>
          </cell>
          <cell r="C4658" t="str">
            <v>M</v>
          </cell>
          <cell r="D4658">
            <v>60.33</v>
          </cell>
          <cell r="E4658" t="str">
            <v>Impermeabilização, Proteção Mecânica e Tratamento de Junta</v>
          </cell>
          <cell r="F4658" t="str">
            <v>SINAPI Jun/26</v>
          </cell>
        </row>
        <row r="4659">
          <cell r="A4659">
            <v>98558</v>
          </cell>
          <cell r="B4659" t="str">
            <v>TRATAMENTO DE RALO OU PONTO EMERGENTE COM ARGAMASSA POLIMÉRICA / MEMBRANA ACRÍLICA REFORÇADO COM VÉU DE POLIÉSTER. AF_09/2023</v>
          </cell>
          <cell r="C4659" t="str">
            <v>UN</v>
          </cell>
          <cell r="D4659">
            <v>11.28</v>
          </cell>
          <cell r="E4659" t="str">
            <v>Impermeabilização, Proteção Mecânica e Tratamento de Junta</v>
          </cell>
          <cell r="F4659" t="str">
            <v>SINAPI Jun/26</v>
          </cell>
        </row>
        <row r="4660">
          <cell r="A4660">
            <v>106110</v>
          </cell>
          <cell r="B4660" t="str">
            <v>TRATAMENTO DE RALO OU PONTO EMERGENTE COM MANTA ASFÁLTICA COLADA COM ASFÁLTO DERRETIDO, E=4MM. AF_09/2023</v>
          </cell>
          <cell r="C4660" t="str">
            <v>UN</v>
          </cell>
          <cell r="D4660">
            <v>0</v>
          </cell>
          <cell r="E4660" t="str">
            <v>Impermeabilização, Proteção Mecânica e Tratamento de Junta</v>
          </cell>
          <cell r="F4660" t="str">
            <v>SINAPI Jun/26</v>
          </cell>
        </row>
        <row r="4661">
          <cell r="A4661">
            <v>98551</v>
          </cell>
          <cell r="B4661" t="str">
            <v>TRATAMENTO DE RODAPÉ COM MANTA ASFÁLTICA COLADA COM ASFALTO DERRETIDO, E=4MM. AF_09/2023</v>
          </cell>
          <cell r="C4661" t="str">
            <v>M</v>
          </cell>
          <cell r="D4661">
            <v>0</v>
          </cell>
          <cell r="E4661" t="str">
            <v>Impermeabilização, Proteção Mecânica e Tratamento de Junta</v>
          </cell>
          <cell r="F4661" t="str">
            <v>SINAPI Jun/26</v>
          </cell>
        </row>
        <row r="4662">
          <cell r="A4662">
            <v>98559</v>
          </cell>
          <cell r="B4662" t="str">
            <v>TRATAMENTO DE RODAPÉ COM VÉU DE POLIÉSTER. AF_09/2023</v>
          </cell>
          <cell r="C4662" t="str">
            <v>M</v>
          </cell>
          <cell r="D4662">
            <v>5.86</v>
          </cell>
          <cell r="E4662" t="str">
            <v>Impermeabilização, Proteção Mecânica e Tratamento de Junta</v>
          </cell>
          <cell r="F4662" t="str">
            <v>SINAPI Jun/26</v>
          </cell>
        </row>
        <row r="4663">
          <cell r="A4663">
            <v>91925</v>
          </cell>
          <cell r="B4663" t="str">
            <v>CABO DE COBRE FLEXÍVEL ISOLADO, 1,5 MM², ANTI-CHAMA 0,6/1,0 KV, PARA CIRCUITOS TERMINAIS - FORNECIMENTO E INSTALAÇÃO. AF_03/2023</v>
          </cell>
          <cell r="C4663" t="str">
            <v>M</v>
          </cell>
          <cell r="D4663">
            <v>4.6900000000000004</v>
          </cell>
          <cell r="E4663" t="str">
            <v>Instalações Elétricas - Eletrodutos Embutidos, Cabos, Caixas, Tomadas e Interruptores</v>
          </cell>
          <cell r="F4663" t="str">
            <v>SINAPI Jun/26</v>
          </cell>
        </row>
        <row r="4664">
          <cell r="A4664">
            <v>91924</v>
          </cell>
          <cell r="B4664" t="str">
            <v>CABO DE COBRE FLEXÍVEL ISOLADO, 1,5 MM², ANTI-CHAMA 450/750 V, PARA CIRCUITOS TERMINAIS - FORNECIMENTO E INSTALAÇÃO. AF_03/2023</v>
          </cell>
          <cell r="C4664" t="str">
            <v>M</v>
          </cell>
          <cell r="D4664">
            <v>3.97</v>
          </cell>
          <cell r="E4664" t="str">
            <v>Instalações Elétricas - Eletrodutos Embutidos, Cabos, Caixas, Tomadas e Interruptores</v>
          </cell>
          <cell r="F4664" t="str">
            <v>SINAPI Jun/26</v>
          </cell>
        </row>
        <row r="4665">
          <cell r="A4665">
            <v>91933</v>
          </cell>
          <cell r="B4665" t="str">
            <v>CABO DE COBRE FLEXÍVEL ISOLADO, 10 MM², ANTI-CHAMA 0,6/1,0 KV, PARA CIRCUITOS TERMINAIS - FORNECIMENTO E INSTALAÇÃO. AF_03/2023</v>
          </cell>
          <cell r="C4665" t="str">
            <v>M</v>
          </cell>
          <cell r="D4665">
            <v>20.43</v>
          </cell>
          <cell r="E4665" t="str">
            <v>Instalações Elétricas - Eletrodutos Embutidos, Cabos, Caixas, Tomadas e Interruptores</v>
          </cell>
          <cell r="F4665" t="str">
            <v>SINAPI Jun/26</v>
          </cell>
        </row>
        <row r="4666">
          <cell r="A4666">
            <v>91932</v>
          </cell>
          <cell r="B4666" t="str">
            <v>CABO DE COBRE FLEXÍVEL ISOLADO, 10 MM², ANTI-CHAMA 450/750 V, PARA CIRCUITOS TERMINAIS - FORNECIMENTO E INSTALAÇÃO. AF_03/2023</v>
          </cell>
          <cell r="C4666" t="str">
            <v>M</v>
          </cell>
          <cell r="D4666">
            <v>21.13</v>
          </cell>
          <cell r="E4666" t="str">
            <v>Instalações Elétricas - Eletrodutos Embutidos, Cabos, Caixas, Tomadas e Interruptores</v>
          </cell>
          <cell r="F4666" t="str">
            <v>SINAPI Jun/26</v>
          </cell>
        </row>
        <row r="4667">
          <cell r="A4667">
            <v>91935</v>
          </cell>
          <cell r="B4667" t="str">
            <v>CABO DE COBRE FLEXÍVEL ISOLADO, 16 MM², ANTI-CHAMA 0,6/1,0 KV, PARA CIRCUITOS TERMINAIS - FORNECIMENTO E INSTALAÇÃO. AF_03/2023</v>
          </cell>
          <cell r="C4667" t="str">
            <v>M</v>
          </cell>
          <cell r="D4667">
            <v>31.93</v>
          </cell>
          <cell r="E4667" t="str">
            <v>Instalações Elétricas - Eletrodutos Embutidos, Cabos, Caixas, Tomadas e Interruptores</v>
          </cell>
          <cell r="F4667" t="str">
            <v>SINAPI Jun/26</v>
          </cell>
        </row>
        <row r="4668">
          <cell r="A4668">
            <v>91934</v>
          </cell>
          <cell r="B4668" t="str">
            <v>CABO DE COBRE FLEXÍVEL ISOLADO, 16 MM², ANTI-CHAMA 450/750 V, PARA CIRCUITOS TERMINAIS - FORNECIMENTO E INSTALAÇÃO. AF_03/2023</v>
          </cell>
          <cell r="C4668" t="str">
            <v>M</v>
          </cell>
          <cell r="D4668">
            <v>30.59</v>
          </cell>
          <cell r="E4668" t="str">
            <v>Instalações Elétricas - Eletrodutos Embutidos, Cabos, Caixas, Tomadas e Interruptores</v>
          </cell>
          <cell r="F4668" t="str">
            <v>SINAPI Jun/26</v>
          </cell>
        </row>
        <row r="4669">
          <cell r="A4669">
            <v>91927</v>
          </cell>
          <cell r="B4669" t="str">
            <v>CABO DE COBRE FLEXÍVEL ISOLADO, 2,5 MM², ANTI-CHAMA 0,6/1,0 KV, PARA CIRCUITOS TERMINAIS - FORNECIMENTO E INSTALAÇÃO. AF_03/2023</v>
          </cell>
          <cell r="C4669" t="str">
            <v>M</v>
          </cell>
          <cell r="D4669">
            <v>6.29</v>
          </cell>
          <cell r="E4669" t="str">
            <v>Instalações Elétricas - Eletrodutos Embutidos, Cabos, Caixas, Tomadas e Interruptores</v>
          </cell>
          <cell r="F4669" t="str">
            <v>SINAPI Jun/26</v>
          </cell>
        </row>
        <row r="4670">
          <cell r="A4670">
            <v>91926</v>
          </cell>
          <cell r="B4670" t="str">
            <v>CABO DE COBRE FLEXÍVEL ISOLADO, 2,5 MM², ANTI-CHAMA 450/750 V, PARA CIRCUITOS TERMINAIS - FORNECIMENTO E INSTALAÇÃO. AF_03/2023</v>
          </cell>
          <cell r="C4670" t="str">
            <v>M</v>
          </cell>
          <cell r="D4670">
            <v>5.67</v>
          </cell>
          <cell r="E4670" t="str">
            <v>Instalações Elétricas - Eletrodutos Embutidos, Cabos, Caixas, Tomadas e Interruptores</v>
          </cell>
          <cell r="F4670" t="str">
            <v>SINAPI Jun/26</v>
          </cell>
        </row>
        <row r="4671">
          <cell r="A4671">
            <v>91929</v>
          </cell>
          <cell r="B4671" t="str">
            <v>CABO DE COBRE FLEXÍVEL ISOLADO, 4 MM², ANTI-CHAMA 0,6/1,0 KV, PARA CIRCUITOS TERMINAIS - FORNECIMENTO E INSTALAÇÃO. AF_03/2023</v>
          </cell>
          <cell r="C4671" t="str">
            <v>M</v>
          </cell>
          <cell r="D4671">
            <v>9.16</v>
          </cell>
          <cell r="E4671" t="str">
            <v>Instalações Elétricas - Eletrodutos Embutidos, Cabos, Caixas, Tomadas e Interruptores</v>
          </cell>
          <cell r="F4671" t="str">
            <v>SINAPI Jun/26</v>
          </cell>
        </row>
        <row r="4672">
          <cell r="A4672">
            <v>91928</v>
          </cell>
          <cell r="B4672" t="str">
            <v>CABO DE COBRE FLEXÍVEL ISOLADO, 4 MM², ANTI-CHAMA 450/750 V, PARA CIRCUITOS TERMINAIS - FORNECIMENTO E INSTALAÇÃO. AF_03/2023</v>
          </cell>
          <cell r="C4672" t="str">
            <v>M</v>
          </cell>
          <cell r="D4672">
            <v>8.6300000000000008</v>
          </cell>
          <cell r="E4672" t="str">
            <v>Instalações Elétricas - Eletrodutos Embutidos, Cabos, Caixas, Tomadas e Interruptores</v>
          </cell>
          <cell r="F4672" t="str">
            <v>SINAPI Jun/26</v>
          </cell>
        </row>
        <row r="4673">
          <cell r="A4673">
            <v>91931</v>
          </cell>
          <cell r="B4673" t="str">
            <v>CABO DE COBRE FLEXÍVEL ISOLADO, 6 MM², ANTI-CHAMA 0,6/1,0 KV, PARA CIRCUITOS TERMINAIS - FORNECIMENTO E INSTALAÇÃO. AF_03/2023</v>
          </cell>
          <cell r="C4673" t="str">
            <v>M</v>
          </cell>
          <cell r="D4673">
            <v>12.85</v>
          </cell>
          <cell r="E4673" t="str">
            <v>Instalações Elétricas - Eletrodutos Embutidos, Cabos, Caixas, Tomadas e Interruptores</v>
          </cell>
          <cell r="F4673" t="str">
            <v>SINAPI Jun/26</v>
          </cell>
        </row>
        <row r="4674">
          <cell r="A4674">
            <v>91930</v>
          </cell>
          <cell r="B4674" t="str">
            <v>CABO DE COBRE FLEXÍVEL ISOLADO, 6 MM², ANTI-CHAMA 450/750 V, PARA CIRCUITOS TERMINAIS - FORNECIMENTO E INSTALAÇÃO. AF_03/2023</v>
          </cell>
          <cell r="C4674" t="str">
            <v>M</v>
          </cell>
          <cell r="D4674">
            <v>11.98</v>
          </cell>
          <cell r="E4674" t="str">
            <v>Instalações Elétricas - Eletrodutos Embutidos, Cabos, Caixas, Tomadas e Interruptores</v>
          </cell>
          <cell r="F4674" t="str">
            <v>SINAPI Jun/26</v>
          </cell>
        </row>
        <row r="4675">
          <cell r="A4675">
            <v>104620</v>
          </cell>
          <cell r="B4675" t="str">
            <v>CAIXA ELÉTRICA 4"X2" AUTOTRAVANTE PARA FURO CIRCULAR ALTA (2,00 M DO PISO), PVC, INSTALADA EM PAREDE - FORNECIMENTO E INSTALAÇÃO. AF_03/2023</v>
          </cell>
          <cell r="C4675" t="str">
            <v>UN</v>
          </cell>
          <cell r="D4675">
            <v>0</v>
          </cell>
          <cell r="E4675" t="str">
            <v>Instalações Elétricas - Eletrodutos Embutidos, Cabos, Caixas, Tomadas e Interruptores</v>
          </cell>
          <cell r="F4675" t="str">
            <v>SINAPI Jun/26</v>
          </cell>
        </row>
        <row r="4676">
          <cell r="A4676">
            <v>104624</v>
          </cell>
          <cell r="B4676" t="str">
            <v>CAIXA ELÉTRICA 4"X2" AUTOTRAVANTE PARA FURO CIRCULAR BAIXA (0,30 M DO PISO), PVC, INSTALADA EM PAREDE - FORNECIMENTO E INSTALAÇÃO. AF_03/2023</v>
          </cell>
          <cell r="C4676" t="str">
            <v>UN</v>
          </cell>
          <cell r="D4676">
            <v>0</v>
          </cell>
          <cell r="E4676" t="str">
            <v>Instalações Elétricas - Eletrodutos Embutidos, Cabos, Caixas, Tomadas e Interruptores</v>
          </cell>
          <cell r="F4676" t="str">
            <v>SINAPI Jun/26</v>
          </cell>
        </row>
        <row r="4677">
          <cell r="A4677">
            <v>104622</v>
          </cell>
          <cell r="B4677" t="str">
            <v>CAIXA ELÉTRICA 4"X2" AUTOTRAVANTE PARA FURO CIRCULAR MÉDIA (1,30 M DO PISO), PVC, INSTALADA EM PAREDE - FORNECIMENTO E INSTALAÇÃO. AF_03/2023</v>
          </cell>
          <cell r="C4677" t="str">
            <v>UN</v>
          </cell>
          <cell r="D4677">
            <v>0</v>
          </cell>
          <cell r="E4677" t="str">
            <v>Instalações Elétricas - Eletrodutos Embutidos, Cabos, Caixas, Tomadas e Interruptores</v>
          </cell>
          <cell r="F4677" t="str">
            <v>SINAPI Jun/26</v>
          </cell>
        </row>
        <row r="4678">
          <cell r="A4678">
            <v>104621</v>
          </cell>
          <cell r="B4678" t="str">
            <v>CAIXA ELÉTRICA 4"X4" AUTOTRAVANTE PARA FURO CIRCULAR ALTA (2,00 M DO PISO), PVC, INSTALADA EM PAREDE - FORNECIMENTO E INSTALAÇÃO. AF_03/2023</v>
          </cell>
          <cell r="C4678" t="str">
            <v>UN</v>
          </cell>
          <cell r="D4678">
            <v>0</v>
          </cell>
          <cell r="E4678" t="str">
            <v>Instalações Elétricas - Eletrodutos Embutidos, Cabos, Caixas, Tomadas e Interruptores</v>
          </cell>
          <cell r="F4678" t="str">
            <v>SINAPI Jun/26</v>
          </cell>
        </row>
        <row r="4679">
          <cell r="A4679">
            <v>104625</v>
          </cell>
          <cell r="B4679" t="str">
            <v>CAIXA ELÉTRICA 4"X4" AUTOTRAVANTE PARA FURO CIRCULAR BAIXA (0,30 M DO PISO), PVC, INSTALADA EM PAREDE - FORNECIMENTO E INSTALAÇÃO. AF_03/2023</v>
          </cell>
          <cell r="C4679" t="str">
            <v>UN</v>
          </cell>
          <cell r="D4679">
            <v>0</v>
          </cell>
          <cell r="E4679" t="str">
            <v>Instalações Elétricas - Eletrodutos Embutidos, Cabos, Caixas, Tomadas e Interruptores</v>
          </cell>
          <cell r="F4679" t="str">
            <v>SINAPI Jun/26</v>
          </cell>
        </row>
        <row r="4680">
          <cell r="A4680">
            <v>104623</v>
          </cell>
          <cell r="B4680" t="str">
            <v>CAIXA ELÉTRICA 4"X4" AUTOTRAVANTE PARA FURO CIRCULAR MÉDIA (1,30 M DO PISO), PVC, INSTALADA EM PAREDE - FORNECIMENTO E INSTALAÇÃO. AF_03/2023</v>
          </cell>
          <cell r="C4680" t="str">
            <v>UN</v>
          </cell>
          <cell r="D4680">
            <v>0</v>
          </cell>
          <cell r="E4680" t="str">
            <v>Instalações Elétricas - Eletrodutos Embutidos, Cabos, Caixas, Tomadas e Interruptores</v>
          </cell>
          <cell r="F4680" t="str">
            <v>SINAPI Jun/26</v>
          </cell>
        </row>
        <row r="4681">
          <cell r="A4681">
            <v>91937</v>
          </cell>
          <cell r="B4681" t="str">
            <v>CAIXA OCTOGONAL 3" X 3", PVC, INSTALADA EM LAJE - FORNECIMENTO E INSTALAÇÃO. AF_03/2023</v>
          </cell>
          <cell r="C4681" t="str">
            <v>UN</v>
          </cell>
          <cell r="D4681">
            <v>21.54</v>
          </cell>
          <cell r="E4681" t="str">
            <v>Instalações Elétricas - Eletrodutos Embutidos, Cabos, Caixas, Tomadas e Interruptores</v>
          </cell>
          <cell r="F4681" t="str">
            <v>SINAPI Jun/26</v>
          </cell>
        </row>
        <row r="4682">
          <cell r="A4682">
            <v>92865</v>
          </cell>
          <cell r="B4682" t="str">
            <v>CAIXA OCTOGONAL 4" X 4", METÁLICA, INSTALADA EM LAJE - FORNECIMENTO E INSTALAÇÃO. AF_03/2023</v>
          </cell>
          <cell r="C4682" t="str">
            <v>UN</v>
          </cell>
          <cell r="D4682">
            <v>20.87</v>
          </cell>
          <cell r="E4682" t="str">
            <v>Instalações Elétricas - Eletrodutos Embutidos, Cabos, Caixas, Tomadas e Interruptores</v>
          </cell>
          <cell r="F4682" t="str">
            <v>SINAPI Jun/26</v>
          </cell>
        </row>
        <row r="4683">
          <cell r="A4683">
            <v>91936</v>
          </cell>
          <cell r="B4683" t="str">
            <v>CAIXA OCTOGONAL 4" X 4", PVC, INSTALADA EM LAJE - FORNECIMENTO E INSTALAÇÃO. AF_03/2023</v>
          </cell>
          <cell r="C4683" t="str">
            <v>UN</v>
          </cell>
          <cell r="D4683">
            <v>23.14</v>
          </cell>
          <cell r="E4683" t="str">
            <v>Instalações Elétricas - Eletrodutos Embutidos, Cabos, Caixas, Tomadas e Interruptores</v>
          </cell>
          <cell r="F4683" t="str">
            <v>SINAPI Jun/26</v>
          </cell>
        </row>
        <row r="4684">
          <cell r="A4684">
            <v>92867</v>
          </cell>
          <cell r="B4684" t="str">
            <v>CAIXA RETANGULAR 4" X 2" ALTA (2,00 M DO PISO), METÁLICA, INSTALADA EM PAREDE - FORNECIMENTO E INSTALAÇÃO. AF_03/2023</v>
          </cell>
          <cell r="C4684" t="str">
            <v>UN</v>
          </cell>
          <cell r="D4684">
            <v>46.48</v>
          </cell>
          <cell r="E4684" t="str">
            <v>Instalações Elétricas - Eletrodutos Embutidos, Cabos, Caixas, Tomadas e Interruptores</v>
          </cell>
          <cell r="F4684" t="str">
            <v>SINAPI Jun/26</v>
          </cell>
        </row>
        <row r="4685">
          <cell r="A4685">
            <v>91939</v>
          </cell>
          <cell r="B4685" t="str">
            <v>CAIXA RETANGULAR 4" X 2" ALTA (2,00 M DO PISO), PVC, INSTALADA EM PAREDE - FORNECIMENTO E INSTALAÇÃO. AF_03/2023</v>
          </cell>
          <cell r="C4685" t="str">
            <v>UN</v>
          </cell>
          <cell r="D4685">
            <v>47.11</v>
          </cell>
          <cell r="E4685" t="str">
            <v>Instalações Elétricas - Eletrodutos Embutidos, Cabos, Caixas, Tomadas e Interruptores</v>
          </cell>
          <cell r="F4685" t="str">
            <v>SINAPI Jun/26</v>
          </cell>
        </row>
        <row r="4686">
          <cell r="A4686">
            <v>92869</v>
          </cell>
          <cell r="B4686" t="str">
            <v>CAIXA RETANGULAR 4" X 2" BAIXA (0,30 M DO PISO), METÁLICA, INSTALADA EM PAREDE - FORNECIMENTO E INSTALAÇÃO. AF_03/2023</v>
          </cell>
          <cell r="C4686" t="str">
            <v>UN</v>
          </cell>
          <cell r="D4686">
            <v>15.27</v>
          </cell>
          <cell r="E4686" t="str">
            <v>Instalações Elétricas - Eletrodutos Embutidos, Cabos, Caixas, Tomadas e Interruptores</v>
          </cell>
          <cell r="F4686" t="str">
            <v>SINAPI Jun/26</v>
          </cell>
        </row>
        <row r="4687">
          <cell r="A4687">
            <v>91941</v>
          </cell>
          <cell r="B4687" t="str">
            <v>CAIXA RETANGULAR 4" X 2" BAIXA (0,30 M DO PISO), PVC, INSTALADA EM PAREDE - FORNECIMENTO E INSTALAÇÃO. AF_03/2023</v>
          </cell>
          <cell r="C4687" t="str">
            <v>UN</v>
          </cell>
          <cell r="D4687">
            <v>15.9</v>
          </cell>
          <cell r="E4687" t="str">
            <v>Instalações Elétricas - Eletrodutos Embutidos, Cabos, Caixas, Tomadas e Interruptores</v>
          </cell>
          <cell r="F4687" t="str">
            <v>SINAPI Jun/26</v>
          </cell>
        </row>
        <row r="4688">
          <cell r="A4688">
            <v>92868</v>
          </cell>
          <cell r="B4688" t="str">
            <v>CAIXA RETANGULAR 4" X 2" MÉDIA (1,30 M DO PISO), METÁLICA, INSTALADA EM PAREDE - FORNECIMENTO E INSTALAÇÃO. AF_03/2023</v>
          </cell>
          <cell r="C4688" t="str">
            <v>UN</v>
          </cell>
          <cell r="D4688">
            <v>25.54</v>
          </cell>
          <cell r="E4688" t="str">
            <v>Instalações Elétricas - Eletrodutos Embutidos, Cabos, Caixas, Tomadas e Interruptores</v>
          </cell>
          <cell r="F4688" t="str">
            <v>SINAPI Jun/26</v>
          </cell>
        </row>
        <row r="4689">
          <cell r="A4689">
            <v>91940</v>
          </cell>
          <cell r="B4689" t="str">
            <v>CAIXA RETANGULAR 4" X 2" MÉDIA (1,30 M DO PISO), PVC, INSTALADA EM PAREDE - FORNECIMENTO E INSTALAÇÃO. AF_03/2023</v>
          </cell>
          <cell r="C4689" t="str">
            <v>UN</v>
          </cell>
          <cell r="D4689">
            <v>26.17</v>
          </cell>
          <cell r="E4689" t="str">
            <v>Instalações Elétricas - Eletrodutos Embutidos, Cabos, Caixas, Tomadas e Interruptores</v>
          </cell>
          <cell r="F4689" t="str">
            <v>SINAPI Jun/26</v>
          </cell>
        </row>
        <row r="4690">
          <cell r="A4690">
            <v>92870</v>
          </cell>
          <cell r="B4690" t="str">
            <v>CAIXA RETANGULAR 4" X 4" ALTA (2,00 M DO PISO), METÁLICA, INSTALADA EM PAREDE - FORNECIMENTO E INSTALAÇÃO. AF_03/2023</v>
          </cell>
          <cell r="C4690" t="str">
            <v>UN</v>
          </cell>
          <cell r="D4690">
            <v>49.79</v>
          </cell>
          <cell r="E4690" t="str">
            <v>Instalações Elétricas - Eletrodutos Embutidos, Cabos, Caixas, Tomadas e Interruptores</v>
          </cell>
          <cell r="F4690" t="str">
            <v>SINAPI Jun/26</v>
          </cell>
        </row>
        <row r="4691">
          <cell r="A4691">
            <v>91942</v>
          </cell>
          <cell r="B4691" t="str">
            <v>CAIXA RETANGULAR 4" X 4" ALTA (2,00 M DO PISO), PVC, INSTALADA EM PAREDE - FORNECIMENTO E INSTALAÇÃO. AF_03/2023</v>
          </cell>
          <cell r="C4691" t="str">
            <v>UN</v>
          </cell>
          <cell r="D4691">
            <v>50.85</v>
          </cell>
          <cell r="E4691" t="str">
            <v>Instalações Elétricas - Eletrodutos Embutidos, Cabos, Caixas, Tomadas e Interruptores</v>
          </cell>
          <cell r="F4691" t="str">
            <v>SINAPI Jun/26</v>
          </cell>
        </row>
        <row r="4692">
          <cell r="A4692">
            <v>92872</v>
          </cell>
          <cell r="B4692" t="str">
            <v>CAIXA RETANGULAR 4" X 4" BAIXA (0,30 M DO PISO), METÁLICA, INSTALADA EM PAREDE - FORNECIMENTO E INSTALAÇÃO. AF_03/2023</v>
          </cell>
          <cell r="C4692" t="str">
            <v>UN</v>
          </cell>
          <cell r="D4692">
            <v>17.440000000000001</v>
          </cell>
          <cell r="E4692" t="str">
            <v>Instalações Elétricas - Eletrodutos Embutidos, Cabos, Caixas, Tomadas e Interruptores</v>
          </cell>
          <cell r="F4692" t="str">
            <v>SINAPI Jun/26</v>
          </cell>
        </row>
        <row r="4693">
          <cell r="A4693">
            <v>91944</v>
          </cell>
          <cell r="B4693" t="str">
            <v>CAIXA RETANGULAR 4" X 4" BAIXA (0,30 M DO PISO), PVC, INSTALADA EM PAREDE - FORNECIMENTO E INSTALAÇÃO. AF_03/2023</v>
          </cell>
          <cell r="C4693" t="str">
            <v>UN</v>
          </cell>
          <cell r="D4693">
            <v>18.5</v>
          </cell>
          <cell r="E4693" t="str">
            <v>Instalações Elétricas - Eletrodutos Embutidos, Cabos, Caixas, Tomadas e Interruptores</v>
          </cell>
          <cell r="F4693" t="str">
            <v>SINAPI Jun/26</v>
          </cell>
        </row>
        <row r="4694">
          <cell r="A4694">
            <v>92871</v>
          </cell>
          <cell r="B4694" t="str">
            <v>CAIXA RETANGULAR 4" X 4" MÉDIA (1,30 M DO PISO), METÁLICA, INSTALADA EM PAREDE - FORNECIMENTO E INSTALAÇÃO. AF_03/2023</v>
          </cell>
          <cell r="C4694" t="str">
            <v>UN</v>
          </cell>
          <cell r="D4694">
            <v>28.12</v>
          </cell>
          <cell r="E4694" t="str">
            <v>Instalações Elétricas - Eletrodutos Embutidos, Cabos, Caixas, Tomadas e Interruptores</v>
          </cell>
          <cell r="F4694" t="str">
            <v>SINAPI Jun/26</v>
          </cell>
        </row>
        <row r="4695">
          <cell r="A4695">
            <v>91943</v>
          </cell>
          <cell r="B4695" t="str">
            <v>CAIXA RETANGULAR 4" X 4" MÉDIA (1,30 M DO PISO), PVC, INSTALADA EM PAREDE - FORNECIMENTO E INSTALAÇÃO. AF_03/2023</v>
          </cell>
          <cell r="C4695" t="str">
            <v>UN</v>
          </cell>
          <cell r="D4695">
            <v>29.18</v>
          </cell>
          <cell r="E4695" t="str">
            <v>Instalações Elétricas - Eletrodutos Embutidos, Cabos, Caixas, Tomadas e Interruptores</v>
          </cell>
          <cell r="F4695" t="str">
            <v>SINAPI Jun/26</v>
          </cell>
        </row>
        <row r="4696">
          <cell r="A4696">
            <v>92866</v>
          </cell>
          <cell r="B4696" t="str">
            <v>CAIXA SEXTAVADA 3" X 3", METÁLICA, INSTALADA EM LAJE - FORNECIMENTO E INSTALAÇÃO. AF_03/2023</v>
          </cell>
          <cell r="C4696" t="str">
            <v>UN</v>
          </cell>
          <cell r="D4696">
            <v>19.28</v>
          </cell>
          <cell r="E4696" t="str">
            <v>Instalações Elétricas - Eletrodutos Embutidos, Cabos, Caixas, Tomadas e Interruptores</v>
          </cell>
          <cell r="F4696" t="str">
            <v>SINAPI Jun/26</v>
          </cell>
        </row>
        <row r="4697">
          <cell r="A4697">
            <v>91987</v>
          </cell>
          <cell r="B4697" t="str">
            <v>CAMPAINHA CIGARRA (1 MÓDULO), 10A/250V, INCLUINDO SUPORTE E PLACA - FORNECIMENTO E INSTALAÇÃO. AF_03/2023</v>
          </cell>
          <cell r="C4697" t="str">
            <v>UN</v>
          </cell>
          <cell r="D4697">
            <v>65.62</v>
          </cell>
          <cell r="E4697" t="str">
            <v>Instalações Elétricas - Eletrodutos Embutidos, Cabos, Caixas, Tomadas e Interruptores</v>
          </cell>
          <cell r="F4697" t="str">
            <v>SINAPI Jun/26</v>
          </cell>
        </row>
        <row r="4698">
          <cell r="A4698">
            <v>91986</v>
          </cell>
          <cell r="B4698" t="str">
            <v>CAMPAINHA CIGARRA (1 MÓDULO), 10A/250V, SEM SUPORTE E SEM PLACA - FORNECIMENTO E INSTALAÇÃO. AF_03/2023</v>
          </cell>
          <cell r="C4698" t="str">
            <v>UN</v>
          </cell>
          <cell r="D4698">
            <v>50.22</v>
          </cell>
          <cell r="E4698" t="str">
            <v>Instalações Elétricas - Eletrodutos Embutidos, Cabos, Caixas, Tomadas e Interruptores</v>
          </cell>
          <cell r="F4698" t="str">
            <v>SINAPI Jun/26</v>
          </cell>
        </row>
        <row r="4699">
          <cell r="A4699">
            <v>97559</v>
          </cell>
          <cell r="B4699" t="str">
            <v>CURVA 135 GRAUS PARA ELETRODUTO, PVC, ROSCÁVEL, DN 25 MM (3/4"), PARA CIRCUITOS TERMINAIS, INSTALADA EM FORRO - FORNECIMENTO E INSTALAÇÃO. AF_03/2023</v>
          </cell>
          <cell r="C4699" t="str">
            <v>UN</v>
          </cell>
          <cell r="D4699">
            <v>18.79</v>
          </cell>
          <cell r="E4699" t="str">
            <v>Instalações Elétricas - Eletrodutos Embutidos, Cabos, Caixas, Tomadas e Interruptores</v>
          </cell>
          <cell r="F4699" t="str">
            <v>SINAPI Jun/26</v>
          </cell>
        </row>
        <row r="4700">
          <cell r="A4700">
            <v>97562</v>
          </cell>
          <cell r="B4700" t="str">
            <v>CURVA 135 GRAUS PARA ELETRODUTO, PVC, ROSCÁVEL, DN 25 MM (3/4"), PARA CIRCUITOS TERMINAIS, INSTALADA EM LAJE - FORNECIMENTO E INSTALAÇÃO. AF_03/2023</v>
          </cell>
          <cell r="C4700" t="str">
            <v>UN</v>
          </cell>
          <cell r="D4700">
            <v>15.23</v>
          </cell>
          <cell r="E4700" t="str">
            <v>Instalações Elétricas - Eletrodutos Embutidos, Cabos, Caixas, Tomadas e Interruptores</v>
          </cell>
          <cell r="F4700" t="str">
            <v>SINAPI Jun/26</v>
          </cell>
        </row>
        <row r="4701">
          <cell r="A4701">
            <v>97564</v>
          </cell>
          <cell r="B4701" t="str">
            <v>CURVA 135 GRAUS PARA ELETRODUTO, PVC, ROSCÁVEL, DN 25 MM (3/4"), PARA CIRCUITOS TERMINAIS, INSTALADA EM PAREDE - FORNECIMENTO E INSTALAÇÃO. AF_03/2023</v>
          </cell>
          <cell r="C4701" t="str">
            <v>UN</v>
          </cell>
          <cell r="D4701">
            <v>25.99</v>
          </cell>
          <cell r="E4701" t="str">
            <v>Instalações Elétricas - Eletrodutos Embutidos, Cabos, Caixas, Tomadas e Interruptores</v>
          </cell>
          <cell r="F4701" t="str">
            <v>SINAPI Jun/26</v>
          </cell>
        </row>
        <row r="4702">
          <cell r="A4702">
            <v>91889</v>
          </cell>
          <cell r="B4702" t="str">
            <v>CURVA 180 GRAUS PARA ELETRODUTO, PVC, ROSCÁVEL, DN 20 MM (1/2"), PARA CIRCUITOS TERMINAIS, INSTALADA EM FORRO - FORNECIMENTO E INSTALAÇÃO. AF_03/2023</v>
          </cell>
          <cell r="C4702" t="str">
            <v>UN</v>
          </cell>
          <cell r="D4702">
            <v>16.760000000000002</v>
          </cell>
          <cell r="E4702" t="str">
            <v>Instalações Elétricas - Eletrodutos Embutidos, Cabos, Caixas, Tomadas e Interruptores</v>
          </cell>
          <cell r="F4702" t="str">
            <v>SINAPI Jun/26</v>
          </cell>
        </row>
        <row r="4703">
          <cell r="A4703">
            <v>91901</v>
          </cell>
          <cell r="B4703" t="str">
            <v>CURVA 180 GRAUS PARA ELETRODUTO, PVC, ROSCÁVEL, DN 20 MM (1/2"), PARA CIRCUITOS TERMINAIS, INSTALADA EM LAJE - FORNECIMENTO E INSTALAÇÃO. AF_03/2023</v>
          </cell>
          <cell r="C4703" t="str">
            <v>UN</v>
          </cell>
          <cell r="D4703">
            <v>13.2</v>
          </cell>
          <cell r="E4703" t="str">
            <v>Instalações Elétricas - Eletrodutos Embutidos, Cabos, Caixas, Tomadas e Interruptores</v>
          </cell>
          <cell r="F4703" t="str">
            <v>SINAPI Jun/26</v>
          </cell>
        </row>
        <row r="4704">
          <cell r="A4704">
            <v>91913</v>
          </cell>
          <cell r="B4704" t="str">
            <v>CURVA 180 GRAUS PARA ELETRODUTO, PVC, ROSCÁVEL, DN 20 MM (1/2"), PARA CIRCUITOS TERMINAIS, INSTALADA EM PAREDE - FORNECIMENTO E INSTALAÇÃO. AF_03/2023</v>
          </cell>
          <cell r="C4704" t="str">
            <v>UN</v>
          </cell>
          <cell r="D4704">
            <v>24.04</v>
          </cell>
          <cell r="E4704" t="str">
            <v>Instalações Elétricas - Eletrodutos Embutidos, Cabos, Caixas, Tomadas e Interruptores</v>
          </cell>
          <cell r="F4704" t="str">
            <v>SINAPI Jun/26</v>
          </cell>
        </row>
        <row r="4705">
          <cell r="A4705">
            <v>91892</v>
          </cell>
          <cell r="B4705" t="str">
            <v>CURVA 180 GRAUS PARA ELETRODUTO, PVC, ROSCÁVEL, DN 25 MM (3/4"), PARA CIRCUITOS TERMINAIS, INSTALADA EM FORRO - FORNECIMENTO E INSTALAÇÃO. AF_03/2023</v>
          </cell>
          <cell r="C4705" t="str">
            <v>UN</v>
          </cell>
          <cell r="D4705">
            <v>20.64</v>
          </cell>
          <cell r="E4705" t="str">
            <v>Instalações Elétricas - Eletrodutos Embutidos, Cabos, Caixas, Tomadas e Interruptores</v>
          </cell>
          <cell r="F4705" t="str">
            <v>SINAPI Jun/26</v>
          </cell>
        </row>
        <row r="4706">
          <cell r="A4706">
            <v>91904</v>
          </cell>
          <cell r="B4706" t="str">
            <v>CURVA 180 GRAUS PARA ELETRODUTO, PVC, ROSCÁVEL, DN 25 MM (3/4"), PARA CIRCUITOS TERMINAIS, INSTALADA EM LAJE - FORNECIMENTO E INSTALAÇÃO. AF_03/2023</v>
          </cell>
          <cell r="C4706" t="str">
            <v>UN</v>
          </cell>
          <cell r="D4706">
            <v>17.079999999999998</v>
          </cell>
          <cell r="E4706" t="str">
            <v>Instalações Elétricas - Eletrodutos Embutidos, Cabos, Caixas, Tomadas e Interruptores</v>
          </cell>
          <cell r="F4706" t="str">
            <v>SINAPI Jun/26</v>
          </cell>
        </row>
        <row r="4707">
          <cell r="A4707">
            <v>91916</v>
          </cell>
          <cell r="B4707" t="str">
            <v>CURVA 180 GRAUS PARA ELETRODUTO, PVC, ROSCÁVEL, DN 25 MM (3/4"), PARA CIRCUITOS TERMINAIS, INSTALADA EM PAREDE - FORNECIMENTO E INSTALAÇÃO. AF_03/2023</v>
          </cell>
          <cell r="C4707" t="str">
            <v>UN</v>
          </cell>
          <cell r="D4707">
            <v>27.84</v>
          </cell>
          <cell r="E4707" t="str">
            <v>Instalações Elétricas - Eletrodutos Embutidos, Cabos, Caixas, Tomadas e Interruptores</v>
          </cell>
          <cell r="F4707" t="str">
            <v>SINAPI Jun/26</v>
          </cell>
        </row>
        <row r="4708">
          <cell r="A4708">
            <v>91895</v>
          </cell>
          <cell r="B4708" t="str">
            <v>CURVA 180 GRAUS PARA ELETRODUTO, PVC, ROSCÁVEL, DN 32 MM (1"), PARA CIRCUITOS TERMINAIS, INSTALADA EM FORRO - FORNECIMENTO E INSTALAÇÃO. AF_03/2023</v>
          </cell>
          <cell r="C4708" t="str">
            <v>UN</v>
          </cell>
          <cell r="D4708">
            <v>24.62</v>
          </cell>
          <cell r="E4708" t="str">
            <v>Instalações Elétricas - Eletrodutos Embutidos, Cabos, Caixas, Tomadas e Interruptores</v>
          </cell>
          <cell r="F4708" t="str">
            <v>SINAPI Jun/26</v>
          </cell>
        </row>
        <row r="4709">
          <cell r="A4709">
            <v>91907</v>
          </cell>
          <cell r="B4709" t="str">
            <v>CURVA 180 GRAUS PARA ELETRODUTO, PVC, ROSCÁVEL, DN 32 MM (1"), PARA CIRCUITOS TERMINAIS, INSTALADA EM LAJE - FORNECIMENTO E INSTALAÇÃO. AF_03/2023</v>
          </cell>
          <cell r="C4709" t="str">
            <v>UN</v>
          </cell>
          <cell r="D4709">
            <v>21.05</v>
          </cell>
          <cell r="E4709" t="str">
            <v>Instalações Elétricas - Eletrodutos Embutidos, Cabos, Caixas, Tomadas e Interruptores</v>
          </cell>
          <cell r="F4709" t="str">
            <v>SINAPI Jun/26</v>
          </cell>
        </row>
        <row r="4710">
          <cell r="A4710">
            <v>91919</v>
          </cell>
          <cell r="B4710" t="str">
            <v>CURVA 180 GRAUS PARA ELETRODUTO, PVC, ROSCÁVEL, DN 32 MM (1"), PARA CIRCUITOS TERMINAIS, INSTALADA EM PAREDE - FORNECIMENTO E INSTALAÇÃO. AF_03/2023</v>
          </cell>
          <cell r="C4710" t="str">
            <v>UN</v>
          </cell>
          <cell r="D4710">
            <v>31.73</v>
          </cell>
          <cell r="E4710" t="str">
            <v>Instalações Elétricas - Eletrodutos Embutidos, Cabos, Caixas, Tomadas e Interruptores</v>
          </cell>
          <cell r="F4710" t="str">
            <v>SINAPI Jun/26</v>
          </cell>
        </row>
        <row r="4711">
          <cell r="A4711">
            <v>91898</v>
          </cell>
          <cell r="B4711" t="str">
            <v>CURVA 180 GRAUS PARA ELETRODUTO, PVC, ROSCÁVEL, DN 40 MM (1 1/4"), PARA CIRCUITOS TERMINAIS, INSTALADA EM FORRO - FORNECIMENTO E INSTALAÇÃO. AF_03/2023</v>
          </cell>
          <cell r="C4711" t="str">
            <v>UN</v>
          </cell>
          <cell r="D4711">
            <v>28.26</v>
          </cell>
          <cell r="E4711" t="str">
            <v>Instalações Elétricas - Eletrodutos Embutidos, Cabos, Caixas, Tomadas e Interruptores</v>
          </cell>
          <cell r="F4711" t="str">
            <v>SINAPI Jun/26</v>
          </cell>
        </row>
        <row r="4712">
          <cell r="A4712">
            <v>91910</v>
          </cell>
          <cell r="B4712" t="str">
            <v>CURVA 180 GRAUS PARA ELETRODUTO, PVC, ROSCÁVEL, DN 40 MM (1 1/4"), PARA CIRCUITOS TERMINAIS, INSTALADA EM LAJE - FORNECIMENTO E INSTALAÇÃO. AF_03/2023</v>
          </cell>
          <cell r="C4712" t="str">
            <v>UN</v>
          </cell>
          <cell r="D4712">
            <v>24.78</v>
          </cell>
          <cell r="E4712" t="str">
            <v>Instalações Elétricas - Eletrodutos Embutidos, Cabos, Caixas, Tomadas e Interruptores</v>
          </cell>
          <cell r="F4712" t="str">
            <v>SINAPI Jun/26</v>
          </cell>
        </row>
        <row r="4713">
          <cell r="A4713">
            <v>91922</v>
          </cell>
          <cell r="B4713" t="str">
            <v>CURVA 180 GRAUS PARA ELETRODUTO, PVC, ROSCÁVEL, DN 40 MM (1 1/4"), PARA CIRCUITOS TERMINAIS, INSTALADA EM PAREDE - FORNECIMENTO E INSTALAÇÃO. AF_03/2023</v>
          </cell>
          <cell r="C4713" t="str">
            <v>UN</v>
          </cell>
          <cell r="D4713">
            <v>35.29</v>
          </cell>
          <cell r="E4713" t="str">
            <v>Instalações Elétricas - Eletrodutos Embutidos, Cabos, Caixas, Tomadas e Interruptores</v>
          </cell>
          <cell r="F4713" t="str">
            <v>SINAPI Jun/26</v>
          </cell>
        </row>
        <row r="4714">
          <cell r="A4714">
            <v>91887</v>
          </cell>
          <cell r="B4714" t="str">
            <v>CURVA 90 GRAUS PARA ELETRODUTO, PVC, ROSCÁVEL, DN 20 MM (1/2"), PARA CIRCUITOS TERMINAIS, INSTALADA EM FORRO - FORNECIMENTO E INSTALAÇÃO. AF_03/2023</v>
          </cell>
          <cell r="C4714" t="str">
            <v>UN</v>
          </cell>
          <cell r="D4714">
            <v>17.010000000000002</v>
          </cell>
          <cell r="E4714" t="str">
            <v>Instalações Elétricas - Eletrodutos Embutidos, Cabos, Caixas, Tomadas e Interruptores</v>
          </cell>
          <cell r="F4714" t="str">
            <v>SINAPI Jun/26</v>
          </cell>
        </row>
        <row r="4715">
          <cell r="A4715">
            <v>91899</v>
          </cell>
          <cell r="B4715" t="str">
            <v>CURVA 90 GRAUS PARA ELETRODUTO, PVC, ROSCÁVEL, DN 20 MM (1/2"), PARA CIRCUITOS TERMINAIS, INSTALADA EM LAJE - FORNECIMENTO E INSTALAÇÃO. AF_03/2023</v>
          </cell>
          <cell r="C4715" t="str">
            <v>UN</v>
          </cell>
          <cell r="D4715">
            <v>13.45</v>
          </cell>
          <cell r="E4715" t="str">
            <v>Instalações Elétricas - Eletrodutos Embutidos, Cabos, Caixas, Tomadas e Interruptores</v>
          </cell>
          <cell r="F4715" t="str">
            <v>SINAPI Jun/26</v>
          </cell>
        </row>
        <row r="4716">
          <cell r="A4716">
            <v>91911</v>
          </cell>
          <cell r="B4716" t="str">
            <v>CURVA 90 GRAUS PARA ELETRODUTO, PVC, ROSCÁVEL, DN 20 MM (1/2"), PARA CIRCUITOS TERMINAIS, INSTALADA EM PAREDE - FORNECIMENTO E INSTALAÇÃO. AF_03/2023</v>
          </cell>
          <cell r="C4716" t="str">
            <v>UN</v>
          </cell>
          <cell r="D4716">
            <v>24.29</v>
          </cell>
          <cell r="E4716" t="str">
            <v>Instalações Elétricas - Eletrodutos Embutidos, Cabos, Caixas, Tomadas e Interruptores</v>
          </cell>
          <cell r="F4716" t="str">
            <v>SINAPI Jun/26</v>
          </cell>
        </row>
        <row r="4717">
          <cell r="A4717">
            <v>91890</v>
          </cell>
          <cell r="B4717" t="str">
            <v>CURVA 90 GRAUS PARA ELETRODUTO, PVC, ROSCÁVEL, DN 25 MM (3/4"), PARA CIRCUITOS TERMINAIS, INSTALADA EM FORRO - FORNECIMENTO E INSTALAÇÃO. AF_03/2023</v>
          </cell>
          <cell r="C4717" t="str">
            <v>UN</v>
          </cell>
          <cell r="D4717">
            <v>18.98</v>
          </cell>
          <cell r="E4717" t="str">
            <v>Instalações Elétricas - Eletrodutos Embutidos, Cabos, Caixas, Tomadas e Interruptores</v>
          </cell>
          <cell r="F4717" t="str">
            <v>SINAPI Jun/26</v>
          </cell>
        </row>
        <row r="4718">
          <cell r="A4718">
            <v>91902</v>
          </cell>
          <cell r="B4718" t="str">
            <v>CURVA 90 GRAUS PARA ELETRODUTO, PVC, ROSCÁVEL, DN 25 MM (3/4"), PARA CIRCUITOS TERMINAIS, INSTALADA EM LAJE - FORNECIMENTO E INSTALAÇÃO. AF_03/2023</v>
          </cell>
          <cell r="C4718" t="str">
            <v>UN</v>
          </cell>
          <cell r="D4718">
            <v>15.42</v>
          </cell>
          <cell r="E4718" t="str">
            <v>Instalações Elétricas - Eletrodutos Embutidos, Cabos, Caixas, Tomadas e Interruptores</v>
          </cell>
          <cell r="F4718" t="str">
            <v>SINAPI Jun/26</v>
          </cell>
        </row>
        <row r="4719">
          <cell r="A4719">
            <v>91914</v>
          </cell>
          <cell r="B4719" t="str">
            <v>CURVA 90 GRAUS PARA ELETRODUTO, PVC, ROSCÁVEL, DN 25 MM (3/4"), PARA CIRCUITOS TERMINAIS, INSTALADA EM PAREDE - FORNECIMENTO E INSTALAÇÃO. AF_03/2023</v>
          </cell>
          <cell r="C4719" t="str">
            <v>UN</v>
          </cell>
          <cell r="D4719">
            <v>26.18</v>
          </cell>
          <cell r="E4719" t="str">
            <v>Instalações Elétricas - Eletrodutos Embutidos, Cabos, Caixas, Tomadas e Interruptores</v>
          </cell>
          <cell r="F4719" t="str">
            <v>SINAPI Jun/26</v>
          </cell>
        </row>
        <row r="4720">
          <cell r="A4720">
            <v>91893</v>
          </cell>
          <cell r="B4720" t="str">
            <v>CURVA 90 GRAUS PARA ELETRODUTO, PVC, ROSCÁVEL, DN 32 MM (1"), PARA CIRCUITOS TERMINAIS, INSTALADA EM FORRO - FORNECIMENTO E INSTALAÇÃO. AF_03/2023</v>
          </cell>
          <cell r="C4720" t="str">
            <v>UN</v>
          </cell>
          <cell r="D4720">
            <v>22.93</v>
          </cell>
          <cell r="E4720" t="str">
            <v>Instalações Elétricas - Eletrodutos Embutidos, Cabos, Caixas, Tomadas e Interruptores</v>
          </cell>
          <cell r="F4720" t="str">
            <v>SINAPI Jun/26</v>
          </cell>
        </row>
        <row r="4721">
          <cell r="A4721">
            <v>91905</v>
          </cell>
          <cell r="B4721" t="str">
            <v>CURVA 90 GRAUS PARA ELETRODUTO, PVC, ROSCÁVEL, DN 32 MM (1"), PARA CIRCUITOS TERMINAIS, INSTALADA EM LAJE - FORNECIMENTO E INSTALAÇÃO. AF_03/2023</v>
          </cell>
          <cell r="C4721" t="str">
            <v>UN</v>
          </cell>
          <cell r="D4721">
            <v>19.36</v>
          </cell>
          <cell r="E4721" t="str">
            <v>Instalações Elétricas - Eletrodutos Embutidos, Cabos, Caixas, Tomadas e Interruptores</v>
          </cell>
          <cell r="F4721" t="str">
            <v>SINAPI Jun/26</v>
          </cell>
        </row>
        <row r="4722">
          <cell r="A4722">
            <v>91917</v>
          </cell>
          <cell r="B4722" t="str">
            <v>CURVA 90 GRAUS PARA ELETRODUTO, PVC, ROSCÁVEL, DN 32 MM (1"), PARA CIRCUITOS TERMINAIS, INSTALADA EM PAREDE - FORNECIMENTO E INSTALAÇÃO. AF_03/2023</v>
          </cell>
          <cell r="C4722" t="str">
            <v>UN</v>
          </cell>
          <cell r="D4722">
            <v>30.04</v>
          </cell>
          <cell r="E4722" t="str">
            <v>Instalações Elétricas - Eletrodutos Embutidos, Cabos, Caixas, Tomadas e Interruptores</v>
          </cell>
          <cell r="F4722" t="str">
            <v>SINAPI Jun/26</v>
          </cell>
        </row>
        <row r="4723">
          <cell r="A4723">
            <v>91896</v>
          </cell>
          <cell r="B4723" t="str">
            <v>CURVA 90 GRAUS PARA ELETRODUTO, PVC, ROSCÁVEL, DN 40 MM (1 1/4"), PARA CIRCUITOS TERMINAIS, INSTALADA EM FORRO - FORNECIMENTO E INSTALAÇÃO. AF_03/2023</v>
          </cell>
          <cell r="C4723" t="str">
            <v>UN</v>
          </cell>
          <cell r="D4723">
            <v>26.45</v>
          </cell>
          <cell r="E4723" t="str">
            <v>Instalações Elétricas - Eletrodutos Embutidos, Cabos, Caixas, Tomadas e Interruptores</v>
          </cell>
          <cell r="F4723" t="str">
            <v>SINAPI Jun/26</v>
          </cell>
        </row>
        <row r="4724">
          <cell r="A4724">
            <v>91908</v>
          </cell>
          <cell r="B4724" t="str">
            <v>CURVA 90 GRAUS PARA ELETRODUTO, PVC, ROSCÁVEL, DN 40 MM (1 1/4"), PARA CIRCUITOS TERMINAIS, INSTALADA EM LAJE - FORNECIMENTO E INSTALAÇÃO. AF_03/2023</v>
          </cell>
          <cell r="C4724" t="str">
            <v>UN</v>
          </cell>
          <cell r="D4724">
            <v>22.97</v>
          </cell>
          <cell r="E4724" t="str">
            <v>Instalações Elétricas - Eletrodutos Embutidos, Cabos, Caixas, Tomadas e Interruptores</v>
          </cell>
          <cell r="F4724" t="str">
            <v>SINAPI Jun/26</v>
          </cell>
        </row>
        <row r="4725">
          <cell r="A4725">
            <v>91920</v>
          </cell>
          <cell r="B4725" t="str">
            <v>CURVA 90 GRAUS PARA ELETRODUTO, PVC, ROSCÁVEL, DN 40 MM (1 1/4"), PARA CIRCUITOS TERMINAIS, INSTALADA EM PAREDE - FORNECIMENTO E INSTALAÇÃO. AF_03/2023</v>
          </cell>
          <cell r="C4725" t="str">
            <v>UN</v>
          </cell>
          <cell r="D4725">
            <v>33.479999999999997</v>
          </cell>
          <cell r="E4725" t="str">
            <v>Instalações Elétricas - Eletrodutos Embutidos, Cabos, Caixas, Tomadas e Interruptores</v>
          </cell>
          <cell r="F4725" t="str">
            <v>SINAPI Jun/26</v>
          </cell>
        </row>
        <row r="4726">
          <cell r="A4726">
            <v>91983</v>
          </cell>
          <cell r="B4726" t="str">
            <v>DIMMER ROTATIVO (1 MÓDULO), 220V/600W, INCLUINDO SUPORTE E PLACA - FORNECIMENTO E INSTALAÇÃO. AF_03/2023</v>
          </cell>
          <cell r="C4726" t="str">
            <v>UN</v>
          </cell>
          <cell r="D4726">
            <v>121.54</v>
          </cell>
          <cell r="E4726" t="str">
            <v>Instalações Elétricas - Eletrodutos Embutidos, Cabos, Caixas, Tomadas e Interruptores</v>
          </cell>
          <cell r="F4726" t="str">
            <v>SINAPI Jun/26</v>
          </cell>
        </row>
        <row r="4727">
          <cell r="A4727">
            <v>91982</v>
          </cell>
          <cell r="B4727" t="str">
            <v>DIMMER ROTATIVO (1 MÓDULO), 220V/600W, SEM SUPORTE E SEM PLACA - FORNECIMENTO E INSTALAÇÃO. AF_03/2023</v>
          </cell>
          <cell r="C4727" t="str">
            <v>UN</v>
          </cell>
          <cell r="D4727">
            <v>106.14</v>
          </cell>
          <cell r="E4727" t="str">
            <v>Instalações Elétricas - Eletrodutos Embutidos, Cabos, Caixas, Tomadas e Interruptores</v>
          </cell>
          <cell r="F4727" t="str">
            <v>SINAPI Jun/26</v>
          </cell>
        </row>
        <row r="4728">
          <cell r="A4728">
            <v>91833</v>
          </cell>
          <cell r="B4728" t="str">
            <v>ELETRODUTO FLEXÍVEL CORRUGADO REFORÇADO, PVC, DN 20 MM (1/2"), PARA CIRCUITOS TERMINAIS, INSTALADO EM FORRO - FORNECIMENTO E INSTALAÇÃO. AF_03/2023</v>
          </cell>
          <cell r="C4728" t="str">
            <v>M</v>
          </cell>
          <cell r="D4728">
            <v>21.62</v>
          </cell>
          <cell r="E4728" t="str">
            <v>Instalações Elétricas - Eletrodutos Embutidos, Cabos, Caixas, Tomadas e Interruptores</v>
          </cell>
          <cell r="F4728" t="str">
            <v>SINAPI Jun/26</v>
          </cell>
        </row>
        <row r="4729">
          <cell r="A4729">
            <v>91843</v>
          </cell>
          <cell r="B4729" t="str">
            <v>ELETRODUTO FLEXÍVEL CORRUGADO REFORÇADO, PVC, DN 20 MM (1/2"), PARA CIRCUITOS TERMINAIS, INSTALADO EM LAJE - FORNECIMENTO E INSTALAÇÃO. AF_03/2023</v>
          </cell>
          <cell r="C4729" t="str">
            <v>M</v>
          </cell>
          <cell r="D4729">
            <v>7.75</v>
          </cell>
          <cell r="E4729" t="str">
            <v>Instalações Elétricas - Eletrodutos Embutidos, Cabos, Caixas, Tomadas e Interruptores</v>
          </cell>
          <cell r="F4729" t="str">
            <v>SINAPI Jun/26</v>
          </cell>
        </row>
        <row r="4730">
          <cell r="A4730">
            <v>91853</v>
          </cell>
          <cell r="B4730" t="str">
            <v>ELETRODUTO FLEXÍVEL CORRUGADO REFORÇADO, PVC, DN 20 MM (1/2"), PARA CIRCUITOS TERMINAIS, INSTALADO EM PAREDE - FORNECIMENTO E INSTALAÇÃO. AF_03/2023</v>
          </cell>
          <cell r="C4730" t="str">
            <v>M</v>
          </cell>
          <cell r="D4730">
            <v>12.6</v>
          </cell>
          <cell r="E4730" t="str">
            <v>Instalações Elétricas - Eletrodutos Embutidos, Cabos, Caixas, Tomadas e Interruptores</v>
          </cell>
          <cell r="F4730" t="str">
            <v>SINAPI Jun/26</v>
          </cell>
        </row>
        <row r="4731">
          <cell r="A4731">
            <v>91835</v>
          </cell>
          <cell r="B4731" t="str">
            <v>ELETRODUTO FLEXÍVEL CORRUGADO REFORÇADO, PVC, DN 25 MM (3/4"), PARA CIRCUITOS TERMINAIS, INSTALADO EM FORRO - FORNECIMENTO E INSTALAÇÃO. AF_03/2023</v>
          </cell>
          <cell r="C4731" t="str">
            <v>M</v>
          </cell>
          <cell r="D4731">
            <v>23.5</v>
          </cell>
          <cell r="E4731" t="str">
            <v>Instalações Elétricas - Eletrodutos Embutidos, Cabos, Caixas, Tomadas e Interruptores</v>
          </cell>
          <cell r="F4731" t="str">
            <v>SINAPI Jun/26</v>
          </cell>
        </row>
        <row r="4732">
          <cell r="A4732">
            <v>91845</v>
          </cell>
          <cell r="B4732" t="str">
            <v>ELETRODUTO FLEXÍVEL CORRUGADO REFORÇADO, PVC, DN 25 MM (3/4"), PARA CIRCUITOS TERMINAIS, INSTALADO EM LAJE - FORNECIMENTO E INSTALAÇÃO. AF_03/2023</v>
          </cell>
          <cell r="C4732" t="str">
            <v>M</v>
          </cell>
          <cell r="D4732">
            <v>9.5500000000000007</v>
          </cell>
          <cell r="E4732" t="str">
            <v>Instalações Elétricas - Eletrodutos Embutidos, Cabos, Caixas, Tomadas e Interruptores</v>
          </cell>
          <cell r="F4732" t="str">
            <v>SINAPI Jun/26</v>
          </cell>
        </row>
        <row r="4733">
          <cell r="A4733">
            <v>91855</v>
          </cell>
          <cell r="B4733" t="str">
            <v>ELETRODUTO FLEXÍVEL CORRUGADO REFORÇADO, PVC, DN 25 MM (3/4"), PARA CIRCUITOS TERMINAIS, INSTALADO EM PAREDE - FORNECIMENTO E INSTALAÇÃO. AF_03/2023</v>
          </cell>
          <cell r="C4733" t="str">
            <v>M</v>
          </cell>
          <cell r="D4733">
            <v>14.33</v>
          </cell>
          <cell r="E4733" t="str">
            <v>Instalações Elétricas - Eletrodutos Embutidos, Cabos, Caixas, Tomadas e Interruptores</v>
          </cell>
          <cell r="F4733" t="str">
            <v>SINAPI Jun/26</v>
          </cell>
        </row>
        <row r="4734">
          <cell r="A4734">
            <v>91837</v>
          </cell>
          <cell r="B4734" t="str">
            <v>ELETRODUTO FLEXÍVEL CORRUGADO REFORÇADO, PVC, DN 32 MM (1"), PARA CIRCUITOS TERMINAIS, INSTALADO EM FORRO - FORNECIMENTO E INSTALAÇÃO. AF_03/2023</v>
          </cell>
          <cell r="C4734" t="str">
            <v>M</v>
          </cell>
          <cell r="D4734">
            <v>28.14</v>
          </cell>
          <cell r="E4734" t="str">
            <v>Instalações Elétricas - Eletrodutos Embutidos, Cabos, Caixas, Tomadas e Interruptores</v>
          </cell>
          <cell r="F4734" t="str">
            <v>SINAPI Jun/26</v>
          </cell>
        </row>
        <row r="4735">
          <cell r="A4735">
            <v>91847</v>
          </cell>
          <cell r="B4735" t="str">
            <v>ELETRODUTO FLEXÍVEL CORRUGADO REFORÇADO, PVC, DN 32 MM (1"), PARA CIRCUITOS TERMINAIS, INSTALADO EM LAJE - FORNECIMENTO E INSTALAÇÃO. AF_03/2023</v>
          </cell>
          <cell r="C4735" t="str">
            <v>M</v>
          </cell>
          <cell r="D4735">
            <v>14.28</v>
          </cell>
          <cell r="E4735" t="str">
            <v>Instalações Elétricas - Eletrodutos Embutidos, Cabos, Caixas, Tomadas e Interruptores</v>
          </cell>
          <cell r="F4735" t="str">
            <v>SINAPI Jun/26</v>
          </cell>
        </row>
        <row r="4736">
          <cell r="A4736">
            <v>91857</v>
          </cell>
          <cell r="B4736" t="str">
            <v>ELETRODUTO FLEXÍVEL CORRUGADO REFORÇADO, PVC, DN 32 MM (1"), PARA CIRCUITOS TERMINAIS, INSTALADO EM PAREDE - FORNECIMENTO E INSTALAÇÃO. AF_03/2023</v>
          </cell>
          <cell r="C4736" t="str">
            <v>M</v>
          </cell>
          <cell r="D4736">
            <v>18.78</v>
          </cell>
          <cell r="E4736" t="str">
            <v>Instalações Elétricas - Eletrodutos Embutidos, Cabos, Caixas, Tomadas e Interruptores</v>
          </cell>
          <cell r="F4736" t="str">
            <v>SINAPI Jun/26</v>
          </cell>
        </row>
        <row r="4737">
          <cell r="A4737">
            <v>91838</v>
          </cell>
          <cell r="B4737" t="str">
            <v>ELETRODUTO FLEXÍVEL CORRUGADO, PEAD, DN 32 MM (1"), PARA CIRCUITOS TERMINAIS, INSTALADO EM FORRO - FORNECIMENTO E INSTALAÇÃO. AF_03/2023</v>
          </cell>
          <cell r="C4737" t="str">
            <v>M</v>
          </cell>
          <cell r="D4737">
            <v>0</v>
          </cell>
          <cell r="E4737" t="str">
            <v>Instalações Elétricas - Eletrodutos Embutidos, Cabos, Caixas, Tomadas e Interruptores</v>
          </cell>
          <cell r="F4737" t="str">
            <v>SINAPI Jun/26</v>
          </cell>
        </row>
        <row r="4738">
          <cell r="A4738">
            <v>91848</v>
          </cell>
          <cell r="B4738" t="str">
            <v>ELETRODUTO FLEXÍVEL CORRUGADO, PEAD, DN 32 MM (1"), PARA CIRCUITOS TERMINAIS, INSTALADO EM LAJE - FORNECIMENTO E INSTALAÇÃO. AF_03/2023</v>
          </cell>
          <cell r="C4738" t="str">
            <v>M</v>
          </cell>
          <cell r="D4738">
            <v>0</v>
          </cell>
          <cell r="E4738" t="str">
            <v>Instalações Elétricas - Eletrodutos Embutidos, Cabos, Caixas, Tomadas e Interruptores</v>
          </cell>
          <cell r="F4738" t="str">
            <v>SINAPI Jun/26</v>
          </cell>
        </row>
        <row r="4739">
          <cell r="A4739">
            <v>91858</v>
          </cell>
          <cell r="B4739" t="str">
            <v>ELETRODUTO FLEXÍVEL CORRUGADO, PEAD, DN 32 MM (1"), PARA CIRCUITOS TERMINAIS, INSTALADO EM PAREDE - FORNECIMENTO E INSTALAÇÃO. AF_03/2023</v>
          </cell>
          <cell r="C4739" t="str">
            <v>M</v>
          </cell>
          <cell r="D4739">
            <v>0</v>
          </cell>
          <cell r="E4739" t="str">
            <v>Instalações Elétricas - Eletrodutos Embutidos, Cabos, Caixas, Tomadas e Interruptores</v>
          </cell>
          <cell r="F4739" t="str">
            <v>SINAPI Jun/26</v>
          </cell>
        </row>
        <row r="4740">
          <cell r="A4740">
            <v>91840</v>
          </cell>
          <cell r="B4740" t="str">
            <v>ELETRODUTO FLEXÍVEL CORRUGADO, PEAD, DN 40 MM (1 1/4"), PARA CIRCUITOS TERMINAIS, INSTALADO EM FORRO - FORNECIMENTO E INSTALAÇÃO. AF_03/2023</v>
          </cell>
          <cell r="C4740" t="str">
            <v>M</v>
          </cell>
          <cell r="D4740">
            <v>26.6</v>
          </cell>
          <cell r="E4740" t="str">
            <v>Instalações Elétricas - Eletrodutos Embutidos, Cabos, Caixas, Tomadas e Interruptores</v>
          </cell>
          <cell r="F4740" t="str">
            <v>SINAPI Jun/26</v>
          </cell>
        </row>
        <row r="4741">
          <cell r="A4741">
            <v>91850</v>
          </cell>
          <cell r="B4741" t="str">
            <v>ELETRODUTO FLEXÍVEL CORRUGADO, PEAD, DN 40 MM (1 1/4"), PARA CIRCUITOS TERMINAIS, INSTALADO EM LAJE - FORNECIMENTO E INSTALAÇÃO. AF_03/2023</v>
          </cell>
          <cell r="C4741" t="str">
            <v>M</v>
          </cell>
          <cell r="D4741">
            <v>12.66</v>
          </cell>
          <cell r="E4741" t="str">
            <v>Instalações Elétricas - Eletrodutos Embutidos, Cabos, Caixas, Tomadas e Interruptores</v>
          </cell>
          <cell r="F4741" t="str">
            <v>SINAPI Jun/26</v>
          </cell>
        </row>
        <row r="4742">
          <cell r="A4742">
            <v>91860</v>
          </cell>
          <cell r="B4742" t="str">
            <v>ELETRODUTO FLEXÍVEL CORRUGADO, PEAD, DN 40 MM (1 1/4"), PARA CIRCUITOS TERMINAIS, INSTALADO EM PAREDE - FORNECIMENTO E INSTALAÇÃO. AF_03/2023</v>
          </cell>
          <cell r="C4742" t="str">
            <v>M</v>
          </cell>
          <cell r="D4742">
            <v>17.38</v>
          </cell>
          <cell r="E4742" t="str">
            <v>Instalações Elétricas - Eletrodutos Embutidos, Cabos, Caixas, Tomadas e Interruptores</v>
          </cell>
          <cell r="F4742" t="str">
            <v>SINAPI Jun/26</v>
          </cell>
        </row>
        <row r="4743">
          <cell r="A4743">
            <v>91831</v>
          </cell>
          <cell r="B4743" t="str">
            <v>ELETRODUTO FLEXÍVEL CORRUGADO, PVC, DN 20 MM (1/2"), PARA CIRCUITOS TERMINAIS, INSTALADO EM FORRO - FORNECIMENTO E INSTALAÇÃO. AF_03/2023</v>
          </cell>
          <cell r="C4743" t="str">
            <v>M</v>
          </cell>
          <cell r="D4743">
            <v>21.11</v>
          </cell>
          <cell r="E4743" t="str">
            <v>Instalações Elétricas - Eletrodutos Embutidos, Cabos, Caixas, Tomadas e Interruptores</v>
          </cell>
          <cell r="F4743" t="str">
            <v>SINAPI Jun/26</v>
          </cell>
        </row>
        <row r="4744">
          <cell r="A4744">
            <v>91852</v>
          </cell>
          <cell r="B4744" t="str">
            <v>ELETRODUTO FLEXÍVEL CORRUGADO, PVC, DN 20 MM (1/2"), PARA CIRCUITOS TERMINAIS, INSTALADO EM PAREDE - FORNECIMENTO E INSTALAÇÃO. AF_03/2023</v>
          </cell>
          <cell r="C4744" t="str">
            <v>M</v>
          </cell>
          <cell r="D4744">
            <v>12.13</v>
          </cell>
          <cell r="E4744" t="str">
            <v>Instalações Elétricas - Eletrodutos Embutidos, Cabos, Caixas, Tomadas e Interruptores</v>
          </cell>
          <cell r="F4744" t="str">
            <v>SINAPI Jun/26</v>
          </cell>
        </row>
        <row r="4745">
          <cell r="A4745">
            <v>91834</v>
          </cell>
          <cell r="B4745" t="str">
            <v>ELETRODUTO FLEXÍVEL CORRUGADO, PVC, DN 25 MM (3/4"), PARA CIRCUITOS TERMINAIS, INSTALADO EM FORRO - FORNECIMENTO E INSTALAÇÃO. AF_03/2023</v>
          </cell>
          <cell r="C4745" t="str">
            <v>M</v>
          </cell>
          <cell r="D4745">
            <v>22.19</v>
          </cell>
          <cell r="E4745" t="str">
            <v>Instalações Elétricas - Eletrodutos Embutidos, Cabos, Caixas, Tomadas e Interruptores</v>
          </cell>
          <cell r="F4745" t="str">
            <v>SINAPI Jun/26</v>
          </cell>
        </row>
        <row r="4746">
          <cell r="A4746">
            <v>91854</v>
          </cell>
          <cell r="B4746" t="str">
            <v>ELETRODUTO FLEXÍVEL CORRUGADO, PVC, DN 25 MM (3/4"), PARA CIRCUITOS TERMINAIS, INSTALADO EM PAREDE - FORNECIMENTO E INSTALAÇÃO. AF_03/2023</v>
          </cell>
          <cell r="C4746" t="str">
            <v>M</v>
          </cell>
          <cell r="D4746">
            <v>13.12</v>
          </cell>
          <cell r="E4746" t="str">
            <v>Instalações Elétricas - Eletrodutos Embutidos, Cabos, Caixas, Tomadas e Interruptores</v>
          </cell>
          <cell r="F4746" t="str">
            <v>SINAPI Jun/26</v>
          </cell>
        </row>
        <row r="4747">
          <cell r="A4747">
            <v>91836</v>
          </cell>
          <cell r="B4747" t="str">
            <v>ELETRODUTO FLEXÍVEL CORRUGADO, PVC, DN 32 MM (1"), PARA CIRCUITOS TERMINAIS, INSTALADO EM FORRO - FORNECIMENTO E INSTALAÇÃO. AF_03/2023</v>
          </cell>
          <cell r="C4747" t="str">
            <v>M</v>
          </cell>
          <cell r="D4747">
            <v>25.09</v>
          </cell>
          <cell r="E4747" t="str">
            <v>Instalações Elétricas - Eletrodutos Embutidos, Cabos, Caixas, Tomadas e Interruptores</v>
          </cell>
          <cell r="F4747" t="str">
            <v>SINAPI Jun/26</v>
          </cell>
        </row>
        <row r="4748">
          <cell r="A4748">
            <v>91856</v>
          </cell>
          <cell r="B4748" t="str">
            <v>ELETRODUTO FLEXÍVEL CORRUGADO, PVC, DN 32 MM (1"), PARA CIRCUITOS TERMINAIS, INSTALADO EM PAREDE - FORNECIMENTO E INSTALAÇÃO. AF_03/2023</v>
          </cell>
          <cell r="C4748" t="str">
            <v>M</v>
          </cell>
          <cell r="D4748">
            <v>15.96</v>
          </cell>
          <cell r="E4748" t="str">
            <v>Instalações Elétricas - Eletrodutos Embutidos, Cabos, Caixas, Tomadas e Interruptores</v>
          </cell>
          <cell r="F4748" t="str">
            <v>SINAPI Jun/26</v>
          </cell>
        </row>
        <row r="4749">
          <cell r="A4749">
            <v>91839</v>
          </cell>
          <cell r="B4749" t="str">
            <v>ELETRODUTO FLEXÍVEL LISO, PEAD, DN 32 MM (1"), PARA CIRCUITOS TERMINAIS, INSTALADO EM FORRO - FORNECIMENTO E INSTALAÇÃO. AF_03/2023</v>
          </cell>
          <cell r="C4749" t="str">
            <v>M</v>
          </cell>
          <cell r="D4749">
            <v>23.67</v>
          </cell>
          <cell r="E4749" t="str">
            <v>Instalações Elétricas - Eletrodutos Embutidos, Cabos, Caixas, Tomadas e Interruptores</v>
          </cell>
          <cell r="F4749" t="str">
            <v>SINAPI Jun/26</v>
          </cell>
        </row>
        <row r="4750">
          <cell r="A4750">
            <v>91849</v>
          </cell>
          <cell r="B4750" t="str">
            <v>ELETRODUTO FLEXÍVEL LISO, PEAD, DN 32 MM (1"), PARA CIRCUITOS TERMINAIS, INSTALADO EM LAJE - FORNECIMENTO E INSTALAÇÃO. AF_03/2023</v>
          </cell>
          <cell r="C4750" t="str">
            <v>M</v>
          </cell>
          <cell r="D4750">
            <v>9.81</v>
          </cell>
          <cell r="E4750" t="str">
            <v>Instalações Elétricas - Eletrodutos Embutidos, Cabos, Caixas, Tomadas e Interruptores</v>
          </cell>
          <cell r="F4750" t="str">
            <v>SINAPI Jun/26</v>
          </cell>
        </row>
        <row r="4751">
          <cell r="A4751">
            <v>91859</v>
          </cell>
          <cell r="B4751" t="str">
            <v>ELETRODUTO FLEXÍVEL LISO, PEAD, DN 32 MM (1"), PARA CIRCUITOS TERMINAIS, INSTALADO EM PAREDE - FORNECIMENTO E INSTALAÇÃO. AF_03/2023</v>
          </cell>
          <cell r="C4751" t="str">
            <v>M</v>
          </cell>
          <cell r="D4751">
            <v>14.65</v>
          </cell>
          <cell r="E4751" t="str">
            <v>Instalações Elétricas - Eletrodutos Embutidos, Cabos, Caixas, Tomadas e Interruptores</v>
          </cell>
          <cell r="F4751" t="str">
            <v>SINAPI Jun/26</v>
          </cell>
        </row>
        <row r="4752">
          <cell r="A4752">
            <v>91841</v>
          </cell>
          <cell r="B4752" t="str">
            <v>ELETRODUTO FLEXÍVEL LISO, PEAD, DN 40 MM (1 1/4"), PARA CIRCUITOS TERMINAIS, INSTALADO EM FORRO - FORNECIMENTO E INSTALAÇÃO. AF_03/2023</v>
          </cell>
          <cell r="C4752" t="str">
            <v>M</v>
          </cell>
          <cell r="D4752">
            <v>25.95</v>
          </cell>
          <cell r="E4752" t="str">
            <v>Instalações Elétricas - Eletrodutos Embutidos, Cabos, Caixas, Tomadas e Interruptores</v>
          </cell>
          <cell r="F4752" t="str">
            <v>SINAPI Jun/26</v>
          </cell>
        </row>
        <row r="4753">
          <cell r="A4753">
            <v>91851</v>
          </cell>
          <cell r="B4753" t="str">
            <v>ELETRODUTO FLEXÍVEL LISO, PEAD, DN 40 MM (1 1/4"), PARA CIRCUITOS TERMINAIS, INSTALADO EM LAJE - FORNECIMENTO E INSTALAÇÃO. AF_03/2023</v>
          </cell>
          <cell r="C4753" t="str">
            <v>M</v>
          </cell>
          <cell r="D4753">
            <v>12.01</v>
          </cell>
          <cell r="E4753" t="str">
            <v>Instalações Elétricas - Eletrodutos Embutidos, Cabos, Caixas, Tomadas e Interruptores</v>
          </cell>
          <cell r="F4753" t="str">
            <v>SINAPI Jun/26</v>
          </cell>
        </row>
        <row r="4754">
          <cell r="A4754">
            <v>91861</v>
          </cell>
          <cell r="B4754" t="str">
            <v>ELETRODUTO FLEXÍVEL LISO, PEAD, DN 40 MM (1 1/4"), PARA CIRCUITOS TERMINAIS, INSTALADO EM PAREDE - FORNECIMENTO E INSTALAÇÃO. AF_03/2023</v>
          </cell>
          <cell r="C4754" t="str">
            <v>M</v>
          </cell>
          <cell r="D4754">
            <v>16.78</v>
          </cell>
          <cell r="E4754" t="str">
            <v>Instalações Elétricas - Eletrodutos Embutidos, Cabos, Caixas, Tomadas e Interruptores</v>
          </cell>
          <cell r="F4754" t="str">
            <v>SINAPI Jun/26</v>
          </cell>
        </row>
        <row r="4755">
          <cell r="A4755">
            <v>91862</v>
          </cell>
          <cell r="B4755" t="str">
            <v>ELETRODUTO RÍGIDO ROSCÁVEL, PVC, DN 20 MM (1/2"), PARA CIRCUITOS TERMINAIS, INSTALADO EM FORRO - FORNECIMENTO E INSTALAÇÃO. AF_03/2023</v>
          </cell>
          <cell r="C4755" t="str">
            <v>M</v>
          </cell>
          <cell r="D4755">
            <v>11.99</v>
          </cell>
          <cell r="E4755" t="str">
            <v>Instalações Elétricas - Eletrodutos Embutidos, Cabos, Caixas, Tomadas e Interruptores</v>
          </cell>
          <cell r="F4755" t="str">
            <v>SINAPI Jun/26</v>
          </cell>
        </row>
        <row r="4756">
          <cell r="A4756">
            <v>91866</v>
          </cell>
          <cell r="B4756" t="str">
            <v>ELETRODUTO RÍGIDO ROSCÁVEL, PVC, DN 20 MM (1/2"), PARA CIRCUITOS TERMINAIS, INSTALADO EM LAJE - FORNECIMENTO E INSTALAÇÃO. AF_03/2023</v>
          </cell>
          <cell r="C4756" t="str">
            <v>M</v>
          </cell>
          <cell r="D4756">
            <v>10</v>
          </cell>
          <cell r="E4756" t="str">
            <v>Instalações Elétricas - Eletrodutos Embutidos, Cabos, Caixas, Tomadas e Interruptores</v>
          </cell>
          <cell r="F4756" t="str">
            <v>SINAPI Jun/26</v>
          </cell>
        </row>
        <row r="4757">
          <cell r="A4757">
            <v>91870</v>
          </cell>
          <cell r="B4757" t="str">
            <v>ELETRODUTO RÍGIDO ROSCÁVEL, PVC, DN 20 MM (1/2"), PARA CIRCUITOS TERMINAIS, INSTALADO EM PAREDE - FORNECIMENTO E INSTALAÇÃO. AF_03/2023</v>
          </cell>
          <cell r="C4757" t="str">
            <v>M</v>
          </cell>
          <cell r="D4757">
            <v>16.68</v>
          </cell>
          <cell r="E4757" t="str">
            <v>Instalações Elétricas - Eletrodutos Embutidos, Cabos, Caixas, Tomadas e Interruptores</v>
          </cell>
          <cell r="F4757" t="str">
            <v>SINAPI Jun/26</v>
          </cell>
        </row>
        <row r="4758">
          <cell r="A4758">
            <v>91863</v>
          </cell>
          <cell r="B4758" t="str">
            <v>ELETRODUTO RÍGIDO ROSCÁVEL, PVC, DN 25 MM (3/4"), PARA CIRCUITOS TERMINAIS, INSTALADO EM FORRO - FORNECIMENTO E INSTALAÇÃO. AF_03/2023</v>
          </cell>
          <cell r="C4758" t="str">
            <v>M</v>
          </cell>
          <cell r="D4758">
            <v>14</v>
          </cell>
          <cell r="E4758" t="str">
            <v>Instalações Elétricas - Eletrodutos Embutidos, Cabos, Caixas, Tomadas e Interruptores</v>
          </cell>
          <cell r="F4758" t="str">
            <v>SINAPI Jun/26</v>
          </cell>
        </row>
        <row r="4759">
          <cell r="A4759">
            <v>91867</v>
          </cell>
          <cell r="B4759" t="str">
            <v>ELETRODUTO RÍGIDO ROSCÁVEL, PVC, DN 25 MM (3/4"), PARA CIRCUITOS TERMINAIS, INSTALADO EM LAJE - FORNECIMENTO E INSTALAÇÃO. AF_03/2023</v>
          </cell>
          <cell r="C4759" t="str">
            <v>M</v>
          </cell>
          <cell r="D4759">
            <v>12</v>
          </cell>
          <cell r="E4759" t="str">
            <v>Instalações Elétricas - Eletrodutos Embutidos, Cabos, Caixas, Tomadas e Interruptores</v>
          </cell>
          <cell r="F4759" t="str">
            <v>SINAPI Jun/26</v>
          </cell>
        </row>
        <row r="4760">
          <cell r="A4760">
            <v>91871</v>
          </cell>
          <cell r="B4760" t="str">
            <v>ELETRODUTO RÍGIDO ROSCÁVEL, PVC, DN 25 MM (3/4"), PARA CIRCUITOS TERMINAIS, INSTALADO EM PAREDE - FORNECIMENTO E INSTALAÇÃO. AF_03/2023</v>
          </cell>
          <cell r="C4760" t="str">
            <v>M</v>
          </cell>
          <cell r="D4760">
            <v>18.68</v>
          </cell>
          <cell r="E4760" t="str">
            <v>Instalações Elétricas - Eletrodutos Embutidos, Cabos, Caixas, Tomadas e Interruptores</v>
          </cell>
          <cell r="F4760" t="str">
            <v>SINAPI Jun/26</v>
          </cell>
        </row>
        <row r="4761">
          <cell r="A4761">
            <v>91864</v>
          </cell>
          <cell r="B4761" t="str">
            <v>ELETRODUTO RÍGIDO ROSCÁVEL, PVC, DN 32 MM (1"), PARA CIRCUITOS TERMINAIS, INSTALADO EM FORRO - FORNECIMENTO E INSTALAÇÃO. AF_03/2023</v>
          </cell>
          <cell r="C4761" t="str">
            <v>M</v>
          </cell>
          <cell r="D4761">
            <v>18.07</v>
          </cell>
          <cell r="E4761" t="str">
            <v>Instalações Elétricas - Eletrodutos Embutidos, Cabos, Caixas, Tomadas e Interruptores</v>
          </cell>
          <cell r="F4761" t="str">
            <v>SINAPI Jun/26</v>
          </cell>
        </row>
        <row r="4762">
          <cell r="A4762">
            <v>91868</v>
          </cell>
          <cell r="B4762" t="str">
            <v>ELETRODUTO RÍGIDO ROSCÁVEL, PVC, DN 32 MM (1"), PARA CIRCUITOS TERMINAIS, INSTALADO EM LAJE - FORNECIMENTO E INSTALAÇÃO. AF_03/2023</v>
          </cell>
          <cell r="C4762" t="str">
            <v>M</v>
          </cell>
          <cell r="D4762">
            <v>16.09</v>
          </cell>
          <cell r="E4762" t="str">
            <v>Instalações Elétricas - Eletrodutos Embutidos, Cabos, Caixas, Tomadas e Interruptores</v>
          </cell>
          <cell r="F4762" t="str">
            <v>SINAPI Jun/26</v>
          </cell>
        </row>
        <row r="4763">
          <cell r="A4763">
            <v>91872</v>
          </cell>
          <cell r="B4763" t="str">
            <v>ELETRODUTO RÍGIDO ROSCÁVEL, PVC, DN 32 MM (1"), PARA CIRCUITOS TERMINAIS, INSTALADO EM PAREDE - FORNECIMENTO E INSTALAÇÃO. AF_03/2023</v>
          </cell>
          <cell r="C4763" t="str">
            <v>M</v>
          </cell>
          <cell r="D4763">
            <v>22.76</v>
          </cell>
          <cell r="E4763" t="str">
            <v>Instalações Elétricas - Eletrodutos Embutidos, Cabos, Caixas, Tomadas e Interruptores</v>
          </cell>
          <cell r="F4763" t="str">
            <v>SINAPI Jun/26</v>
          </cell>
        </row>
        <row r="4764">
          <cell r="A4764">
            <v>91865</v>
          </cell>
          <cell r="B4764" t="str">
            <v>ELETRODUTO RÍGIDO ROSCÁVEL, PVC, DN 40 MM (1 1/4"), PARA CIRCUITOS TERMINAIS, INSTALADO EM FORRO - FORNECIMENTO E INSTALAÇÃO. AF_03/2023</v>
          </cell>
          <cell r="C4764" t="str">
            <v>M</v>
          </cell>
          <cell r="D4764">
            <v>22.2</v>
          </cell>
          <cell r="E4764" t="str">
            <v>Instalações Elétricas - Eletrodutos Embutidos, Cabos, Caixas, Tomadas e Interruptores</v>
          </cell>
          <cell r="F4764" t="str">
            <v>SINAPI Jun/26</v>
          </cell>
        </row>
        <row r="4765">
          <cell r="A4765">
            <v>91869</v>
          </cell>
          <cell r="B4765" t="str">
            <v>ELETRODUTO RÍGIDO ROSCÁVEL, PVC, DN 40 MM (1 1/4"), PARA CIRCUITOS TERMINAIS, INSTALADO EM LAJE - FORNECIMENTO E INSTALAÇÃO. AF_03/2023</v>
          </cell>
          <cell r="C4765" t="str">
            <v>M</v>
          </cell>
          <cell r="D4765">
            <v>20.14</v>
          </cell>
          <cell r="E4765" t="str">
            <v>Instalações Elétricas - Eletrodutos Embutidos, Cabos, Caixas, Tomadas e Interruptores</v>
          </cell>
          <cell r="F4765" t="str">
            <v>SINAPI Jun/26</v>
          </cell>
        </row>
        <row r="4766">
          <cell r="A4766">
            <v>91873</v>
          </cell>
          <cell r="B4766" t="str">
            <v>ELETRODUTO RÍGIDO ROSCÁVEL, PVC, DN 40 MM (1 1/4"), PARA CIRCUITOS TERMINAIS, INSTALADO EM PAREDE - FORNECIMENTO E INSTALAÇÃO. AF_03/2023</v>
          </cell>
          <cell r="C4766" t="str">
            <v>M</v>
          </cell>
          <cell r="D4766">
            <v>26.81</v>
          </cell>
          <cell r="E4766" t="str">
            <v>Instalações Elétricas - Eletrodutos Embutidos, Cabos, Caixas, Tomadas e Interruptores</v>
          </cell>
          <cell r="F4766" t="str">
            <v>SINAPI Jun/26</v>
          </cell>
        </row>
        <row r="4767">
          <cell r="A4767">
            <v>91981</v>
          </cell>
          <cell r="B4767" t="str">
            <v>INTERRUPTOR BIPOLAR (1 MÓDULO), 10A/250V, INCLUINDO SUPORTE E PLACA - FORNECIMENTO E INSTALAÇÃO. AF_03/2023</v>
          </cell>
          <cell r="C4767" t="str">
            <v>UN</v>
          </cell>
          <cell r="D4767">
            <v>68.239999999999995</v>
          </cell>
          <cell r="E4767" t="str">
            <v>Instalações Elétricas - Eletrodutos Embutidos, Cabos, Caixas, Tomadas e Interruptores</v>
          </cell>
          <cell r="F4767" t="str">
            <v>SINAPI Jun/26</v>
          </cell>
        </row>
        <row r="4768">
          <cell r="A4768">
            <v>91980</v>
          </cell>
          <cell r="B4768" t="str">
            <v>INTERRUPTOR BIPOLAR (1 MÓDULO), 10A/250V, SEM SUPORTE E SEM PLACA - FORNECIMENTO E INSTALAÇÃO. AF_03/2023</v>
          </cell>
          <cell r="C4768" t="str">
            <v>UN</v>
          </cell>
          <cell r="D4768">
            <v>52.84</v>
          </cell>
          <cell r="E4768" t="str">
            <v>Instalações Elétricas - Eletrodutos Embutidos, Cabos, Caixas, Tomadas e Interruptores</v>
          </cell>
          <cell r="F4768" t="str">
            <v>SINAPI Jun/26</v>
          </cell>
        </row>
        <row r="4769">
          <cell r="A4769">
            <v>91979</v>
          </cell>
          <cell r="B4769" t="str">
            <v>INTERRUPTOR INTERMEDIÁRIO (1 MÓDULO), 10A/250V, INCLUINDO SUPORTE E PLACA - FORNECIMENTO E INSTALAÇÃO. AF_03/2023</v>
          </cell>
          <cell r="C4769" t="str">
            <v>UN</v>
          </cell>
          <cell r="D4769">
            <v>69.62</v>
          </cell>
          <cell r="E4769" t="str">
            <v>Instalações Elétricas - Eletrodutos Embutidos, Cabos, Caixas, Tomadas e Interruptores</v>
          </cell>
          <cell r="F4769" t="str">
            <v>SINAPI Jun/26</v>
          </cell>
        </row>
        <row r="4770">
          <cell r="A4770">
            <v>91978</v>
          </cell>
          <cell r="B4770" t="str">
            <v>INTERRUPTOR INTERMEDIÁRIO (1 MÓDULO), 10A/250V, SEM SUPORTE E SEM PLACA - FORNECIMENTO E INSTALAÇÃO. AF_03/2023</v>
          </cell>
          <cell r="C4770" t="str">
            <v>UN</v>
          </cell>
          <cell r="D4770">
            <v>54.22</v>
          </cell>
          <cell r="E4770" t="str">
            <v>Instalações Elétricas - Eletrodutos Embutidos, Cabos, Caixas, Tomadas e Interruptores</v>
          </cell>
          <cell r="F4770" t="str">
            <v>SINAPI Jun/26</v>
          </cell>
        </row>
        <row r="4771">
          <cell r="A4771">
            <v>92029</v>
          </cell>
          <cell r="B4771" t="str">
            <v>INTERRUPTOR PARALELO (1 MÓDULO) COM 1 TOMADA DE EMBUTIR 2P+T 10 A, INCLUINDO SUPORTE E PLACA - FORNECIMENTO E INSTALAÇÃO. AF_03/2023</v>
          </cell>
          <cell r="C4771" t="str">
            <v>UN</v>
          </cell>
          <cell r="D4771">
            <v>80.81</v>
          </cell>
          <cell r="E4771" t="str">
            <v>Instalações Elétricas - Eletrodutos Embutidos, Cabos, Caixas, Tomadas e Interruptores</v>
          </cell>
          <cell r="F4771" t="str">
            <v>SINAPI Jun/26</v>
          </cell>
        </row>
        <row r="4772">
          <cell r="A4772">
            <v>92028</v>
          </cell>
          <cell r="B4772" t="str">
            <v>INTERRUPTOR PARALELO (1 MÓDULO) COM 1 TOMADA DE EMBUTIR 2P+T 10 A, SEM SUPORTE E SEM PLACA - FORNECIMENTO E INSTALAÇÃO. AF_03/2023</v>
          </cell>
          <cell r="C4772" t="str">
            <v>UN</v>
          </cell>
          <cell r="D4772">
            <v>65.41</v>
          </cell>
          <cell r="E4772" t="str">
            <v>Instalações Elétricas - Eletrodutos Embutidos, Cabos, Caixas, Tomadas e Interruptores</v>
          </cell>
          <cell r="F4772" t="str">
            <v>SINAPI Jun/26</v>
          </cell>
        </row>
        <row r="4773">
          <cell r="A4773">
            <v>92031</v>
          </cell>
          <cell r="B4773" t="str">
            <v>INTERRUPTOR PARALELO (1 MÓDULO) COM 2 TOMADAS DE EMBUTIR 2P+T 10 A, INCLUINDO SUPORTE E PLACA - FORNECIMENTO E INSTALAÇÃO. AF_03/2023</v>
          </cell>
          <cell r="C4773" t="str">
            <v>UN</v>
          </cell>
          <cell r="D4773">
            <v>110.27</v>
          </cell>
          <cell r="E4773" t="str">
            <v>Instalações Elétricas - Eletrodutos Embutidos, Cabos, Caixas, Tomadas e Interruptores</v>
          </cell>
          <cell r="F4773" t="str">
            <v>SINAPI Jun/26</v>
          </cell>
        </row>
        <row r="4774">
          <cell r="A4774">
            <v>92030</v>
          </cell>
          <cell r="B4774" t="str">
            <v>INTERRUPTOR PARALELO (1 MÓDULO) COM 2 TOMADAS DE EMBUTIR 2P+T 10 A, SEM SUPORTE E SEM PLACA - FORNECIMENTO E INSTALAÇÃO. AF_03/2023</v>
          </cell>
          <cell r="C4774" t="str">
            <v>UN</v>
          </cell>
          <cell r="D4774">
            <v>94.87</v>
          </cell>
          <cell r="E4774" t="str">
            <v>Instalações Elétricas - Eletrodutos Embutidos, Cabos, Caixas, Tomadas e Interruptores</v>
          </cell>
          <cell r="F4774" t="str">
            <v>SINAPI Jun/26</v>
          </cell>
        </row>
        <row r="4775">
          <cell r="A4775">
            <v>91955</v>
          </cell>
          <cell r="B4775" t="str">
            <v>INTERRUPTOR PARALELO (1 MÓDULO), 10A/250V, INCLUINDO SUPORTE E PLACA - FORNECIMENTO E INSTALAÇÃO. AF_03/2023</v>
          </cell>
          <cell r="C4775" t="str">
            <v>UN</v>
          </cell>
          <cell r="D4775">
            <v>51.26</v>
          </cell>
          <cell r="E4775" t="str">
            <v>Instalações Elétricas - Eletrodutos Embutidos, Cabos, Caixas, Tomadas e Interruptores</v>
          </cell>
          <cell r="F4775" t="str">
            <v>SINAPI Jun/26</v>
          </cell>
        </row>
        <row r="4776">
          <cell r="A4776">
            <v>91954</v>
          </cell>
          <cell r="B4776" t="str">
            <v>INTERRUPTOR PARALELO (1 MÓDULO), 10A/250V, SEM SUPORTE E SEM PLACA - FORNECIMENTO E INSTALAÇÃO. AF_03/2023</v>
          </cell>
          <cell r="C4776" t="str">
            <v>UN</v>
          </cell>
          <cell r="D4776">
            <v>35.86</v>
          </cell>
          <cell r="E4776" t="str">
            <v>Instalações Elétricas - Eletrodutos Embutidos, Cabos, Caixas, Tomadas e Interruptores</v>
          </cell>
          <cell r="F4776" t="str">
            <v>SINAPI Jun/26</v>
          </cell>
        </row>
        <row r="4777">
          <cell r="A4777">
            <v>92033</v>
          </cell>
          <cell r="B4777" t="str">
            <v>INTERRUPTOR PARALELO (2 MÓDULOS) COM 1 TOMADA DE EMBUTIR 2P+T 10 A, INCLUINDO SUPORTE E PLACA - FORNECIMENTO E INSTALAÇÃO. AF_03/2023</v>
          </cell>
          <cell r="C4777" t="str">
            <v>UN</v>
          </cell>
          <cell r="D4777">
            <v>111.57</v>
          </cell>
          <cell r="E4777" t="str">
            <v>Instalações Elétricas - Eletrodutos Embutidos, Cabos, Caixas, Tomadas e Interruptores</v>
          </cell>
          <cell r="F4777" t="str">
            <v>SINAPI Jun/26</v>
          </cell>
        </row>
        <row r="4778">
          <cell r="A4778">
            <v>92032</v>
          </cell>
          <cell r="B4778" t="str">
            <v>INTERRUPTOR PARALELO (2 MÓDULOS) COM 1 TOMADA DE EMBUTIR 2P+T 10 A, SEM SUPORTE E SEM PLACA - FORNECIMENTO E INSTALAÇÃO. AF_03/2023</v>
          </cell>
          <cell r="C4778" t="str">
            <v>UN</v>
          </cell>
          <cell r="D4778">
            <v>96.17</v>
          </cell>
          <cell r="E4778" t="str">
            <v>Instalações Elétricas - Eletrodutos Embutidos, Cabos, Caixas, Tomadas e Interruptores</v>
          </cell>
          <cell r="F4778" t="str">
            <v>SINAPI Jun/26</v>
          </cell>
        </row>
        <row r="4779">
          <cell r="A4779">
            <v>91961</v>
          </cell>
          <cell r="B4779" t="str">
            <v>INTERRUPTOR PARALELO (2 MÓDULOS), 10A/250V, INCLUINDO SUPORTE E PLACA - FORNECIMENTO E INSTALAÇÃO. AF_03/2023</v>
          </cell>
          <cell r="C4779" t="str">
            <v>UN</v>
          </cell>
          <cell r="D4779">
            <v>82.11</v>
          </cell>
          <cell r="E4779" t="str">
            <v>Instalações Elétricas - Eletrodutos Embutidos, Cabos, Caixas, Tomadas e Interruptores</v>
          </cell>
          <cell r="F4779" t="str">
            <v>SINAPI Jun/26</v>
          </cell>
        </row>
        <row r="4780">
          <cell r="A4780">
            <v>91960</v>
          </cell>
          <cell r="B4780" t="str">
            <v>INTERRUPTOR PARALELO (2 MÓDULOS), 10A/250V, SEM SUPORTE E SEM PLACA - FORNECIMENTO E INSTALAÇÃO. AF_03/2023</v>
          </cell>
          <cell r="C4780" t="str">
            <v>UN</v>
          </cell>
          <cell r="D4780">
            <v>66.709999999999994</v>
          </cell>
          <cell r="E4780" t="str">
            <v>Instalações Elétricas - Eletrodutos Embutidos, Cabos, Caixas, Tomadas e Interruptores</v>
          </cell>
          <cell r="F4780" t="str">
            <v>SINAPI Jun/26</v>
          </cell>
        </row>
        <row r="4781">
          <cell r="A4781">
            <v>91969</v>
          </cell>
          <cell r="B4781" t="str">
            <v>INTERRUPTOR PARALELO (3 MÓDULOS), 10A/250V, INCLUINDO SUPORTE E PLACA - FORNECIMENTO E INSTALAÇÃO. AF_03/2023</v>
          </cell>
          <cell r="C4781" t="str">
            <v>UN</v>
          </cell>
          <cell r="D4781">
            <v>112.87</v>
          </cell>
          <cell r="E4781" t="str">
            <v>Instalações Elétricas - Eletrodutos Embutidos, Cabos, Caixas, Tomadas e Interruptores</v>
          </cell>
          <cell r="F4781" t="str">
            <v>SINAPI Jun/26</v>
          </cell>
        </row>
        <row r="4782">
          <cell r="A4782">
            <v>91968</v>
          </cell>
          <cell r="B4782" t="str">
            <v>INTERRUPTOR PARALELO (3 MÓDULOS), 10A/250V, SEM SUPORTE E SEM PLACA - FORNECIMENTO E INSTALAÇÃO. AF_03/2023</v>
          </cell>
          <cell r="C4782" t="str">
            <v>UN</v>
          </cell>
          <cell r="D4782">
            <v>97.47</v>
          </cell>
          <cell r="E4782" t="str">
            <v>Instalações Elétricas - Eletrodutos Embutidos, Cabos, Caixas, Tomadas e Interruptores</v>
          </cell>
          <cell r="F4782" t="str">
            <v>SINAPI Jun/26</v>
          </cell>
        </row>
        <row r="4783">
          <cell r="A4783">
            <v>91985</v>
          </cell>
          <cell r="B4783" t="str">
            <v>INTERRUPTOR PULSADOR CAMPAINHA (1 MÓDULO), 10A/250V, INCLUINDO SUPORTE E PLACA - FORNECIMENTO E INSTALAÇÃO. AF_03/2023</v>
          </cell>
          <cell r="C4783" t="str">
            <v>UN</v>
          </cell>
          <cell r="D4783">
            <v>40.72</v>
          </cell>
          <cell r="E4783" t="str">
            <v>Instalações Elétricas - Eletrodutos Embutidos, Cabos, Caixas, Tomadas e Interruptores</v>
          </cell>
          <cell r="F4783" t="str">
            <v>SINAPI Jun/26</v>
          </cell>
        </row>
        <row r="4784">
          <cell r="A4784">
            <v>91984</v>
          </cell>
          <cell r="B4784" t="str">
            <v>INTERRUPTOR PULSADOR CAMPAINHA (1 MÓDULO), 10A/250V, SEM SUPORTE E SEM PLACA - FORNECIMENTO E INSTALAÇÃO. AF_03/2023</v>
          </cell>
          <cell r="C4784" t="str">
            <v>UN</v>
          </cell>
          <cell r="D4784">
            <v>25.32</v>
          </cell>
          <cell r="E4784" t="str">
            <v>Instalações Elétricas - Eletrodutos Embutidos, Cabos, Caixas, Tomadas e Interruptores</v>
          </cell>
          <cell r="F4784" t="str">
            <v>SINAPI Jun/26</v>
          </cell>
        </row>
        <row r="4785">
          <cell r="A4785">
            <v>91989</v>
          </cell>
          <cell r="B4785" t="str">
            <v>INTERRUPTOR PULSADOR MINUTERIA (1 MÓDULO), 10A/250V, INCLUINDO SUPORTE E PLACA - FORNECIMENTO E INSTALAÇÃO. AF_03/2023</v>
          </cell>
          <cell r="C4785" t="str">
            <v>UN</v>
          </cell>
          <cell r="D4785">
            <v>45.34</v>
          </cell>
          <cell r="E4785" t="str">
            <v>Instalações Elétricas - Eletrodutos Embutidos, Cabos, Caixas, Tomadas e Interruptores</v>
          </cell>
          <cell r="F4785" t="str">
            <v>SINAPI Jun/26</v>
          </cell>
        </row>
        <row r="4786">
          <cell r="A4786">
            <v>91988</v>
          </cell>
          <cell r="B4786" t="str">
            <v>INTERRUPTOR PULSADOR MINUTERIA (1 MÓDULO), 10A/250V, SEM SUPORTE E SEM PLACA - FORNECIMENTO E INSTALAÇÃO. AF_03/2023</v>
          </cell>
          <cell r="C4786" t="str">
            <v>UN</v>
          </cell>
          <cell r="D4786">
            <v>29.94</v>
          </cell>
          <cell r="E4786" t="str">
            <v>Instalações Elétricas - Eletrodutos Embutidos, Cabos, Caixas, Tomadas e Interruptores</v>
          </cell>
          <cell r="F4786" t="str">
            <v>SINAPI Jun/26</v>
          </cell>
        </row>
        <row r="4787">
          <cell r="A4787">
            <v>92023</v>
          </cell>
          <cell r="B4787" t="str">
            <v>INTERRUPTOR SIMPLES (1 MÓDULO) COM 1 TOMADA DE EMBUTIR 2P+T 10 A, INCLUINDO SUPORTE E PLACA - FORNECIMENTO E INSTALAÇÃO. AF_03/2023</v>
          </cell>
          <cell r="C4787" t="str">
            <v>UN</v>
          </cell>
          <cell r="D4787">
            <v>71.47</v>
          </cell>
          <cell r="E4787" t="str">
            <v>Instalações Elétricas - Eletrodutos Embutidos, Cabos, Caixas, Tomadas e Interruptores</v>
          </cell>
          <cell r="F4787" t="str">
            <v>SINAPI Jun/26</v>
          </cell>
        </row>
        <row r="4788">
          <cell r="A4788">
            <v>92022</v>
          </cell>
          <cell r="B4788" t="str">
            <v>INTERRUPTOR SIMPLES (1 MÓDULO) COM 1 TOMADA DE EMBUTIR 2P+T 10 A, SEM SUPORTE E SEM PLACA - FORNECIMENTO E INSTALAÇÃO. AF_03/2023</v>
          </cell>
          <cell r="C4788" t="str">
            <v>UN</v>
          </cell>
          <cell r="D4788">
            <v>56.07</v>
          </cell>
          <cell r="E4788" t="str">
            <v>Instalações Elétricas - Eletrodutos Embutidos, Cabos, Caixas, Tomadas e Interruptores</v>
          </cell>
          <cell r="F4788" t="str">
            <v>SINAPI Jun/26</v>
          </cell>
        </row>
        <row r="4789">
          <cell r="A4789">
            <v>92025</v>
          </cell>
          <cell r="B4789" t="str">
            <v>INTERRUPTOR SIMPLES (1 MÓDULO) COM 2 TOMADAS DE EMBUTIR 2P+T 10 A, INCLUINDO SUPORTE E PLACA - FORNECIMENTO E INSTALAÇÃO. AF_03/2023</v>
          </cell>
          <cell r="C4789" t="str">
            <v>UN</v>
          </cell>
          <cell r="D4789">
            <v>101.01</v>
          </cell>
          <cell r="E4789" t="str">
            <v>Instalações Elétricas - Eletrodutos Embutidos, Cabos, Caixas, Tomadas e Interruptores</v>
          </cell>
          <cell r="F4789" t="str">
            <v>SINAPI Jun/26</v>
          </cell>
        </row>
        <row r="4790">
          <cell r="A4790">
            <v>92024</v>
          </cell>
          <cell r="B4790" t="str">
            <v>INTERRUPTOR SIMPLES (1 MÓDULO) COM 2 TOMADAS DE EMBUTIR 2P+T 10 A, SEM SUPORTE E SEM PLACA - FORNECIMENTO E INSTALAÇÃO. AF_03/2023</v>
          </cell>
          <cell r="C4790" t="str">
            <v>UN</v>
          </cell>
          <cell r="D4790">
            <v>85.61</v>
          </cell>
          <cell r="E4790" t="str">
            <v>Instalações Elétricas - Eletrodutos Embutidos, Cabos, Caixas, Tomadas e Interruptores</v>
          </cell>
          <cell r="F4790" t="str">
            <v>SINAPI Jun/26</v>
          </cell>
        </row>
        <row r="4791">
          <cell r="A4791">
            <v>91957</v>
          </cell>
          <cell r="B4791" t="str">
            <v>INTERRUPTOR SIMPLES (1 MÓDULO) COM INTERRUPTOR PARALELO (1 MÓDULO), 10A/250V, INCLUINDO SUPORTE E PLACA - FORNECIMENTO E INSTALAÇÃO. AF_03/2023</v>
          </cell>
          <cell r="C4791" t="str">
            <v>UN</v>
          </cell>
          <cell r="D4791">
            <v>72.77</v>
          </cell>
          <cell r="E4791" t="str">
            <v>Instalações Elétricas - Eletrodutos Embutidos, Cabos, Caixas, Tomadas e Interruptores</v>
          </cell>
          <cell r="F4791" t="str">
            <v>SINAPI Jun/26</v>
          </cell>
        </row>
        <row r="4792">
          <cell r="A4792">
            <v>91956</v>
          </cell>
          <cell r="B4792" t="str">
            <v>INTERRUPTOR SIMPLES (1 MÓDULO) COM INTERRUPTOR PARALELO (1 MÓDULO), 10A/250V, SEM SUPORTE E SEM PLACA - FORNECIMENTO E INSTALAÇÃO. AF_03/2023</v>
          </cell>
          <cell r="C4792" t="str">
            <v>UN</v>
          </cell>
          <cell r="D4792">
            <v>57.37</v>
          </cell>
          <cell r="E4792" t="str">
            <v>Instalações Elétricas - Eletrodutos Embutidos, Cabos, Caixas, Tomadas e Interruptores</v>
          </cell>
          <cell r="F4792" t="str">
            <v>SINAPI Jun/26</v>
          </cell>
        </row>
        <row r="4793">
          <cell r="A4793">
            <v>91963</v>
          </cell>
          <cell r="B4793" t="str">
            <v>INTERRUPTOR SIMPLES (1 MÓDULO) COM INTERRUPTOR PARALELO (2 MÓDULOS), 10A/250V, INCLUINDO SUPORTE E PLACA - FORNECIMENTO E INSTALAÇÃO. AF_03/2023</v>
          </cell>
          <cell r="C4793" t="str">
            <v>UN</v>
          </cell>
          <cell r="D4793">
            <v>103.61</v>
          </cell>
          <cell r="E4793" t="str">
            <v>Instalações Elétricas - Eletrodutos Embutidos, Cabos, Caixas, Tomadas e Interruptores</v>
          </cell>
          <cell r="F4793" t="str">
            <v>SINAPI Jun/26</v>
          </cell>
        </row>
        <row r="4794">
          <cell r="A4794">
            <v>91962</v>
          </cell>
          <cell r="B4794" t="str">
            <v>INTERRUPTOR SIMPLES (1 MÓDULO) COM INTERRUPTOR PARALELO (2 MÓDULOS), 10A/250V, SEM SUPORTE E SEM PLACA - FORNECIMENTO E INSTALAÇÃO. AF_03/2023</v>
          </cell>
          <cell r="C4794" t="str">
            <v>UN</v>
          </cell>
          <cell r="D4794">
            <v>88.21</v>
          </cell>
          <cell r="E4794" t="str">
            <v>Instalações Elétricas - Eletrodutos Embutidos, Cabos, Caixas, Tomadas e Interruptores</v>
          </cell>
          <cell r="F4794" t="str">
            <v>SINAPI Jun/26</v>
          </cell>
        </row>
        <row r="4795">
          <cell r="A4795">
            <v>91953</v>
          </cell>
          <cell r="B4795" t="str">
            <v>INTERRUPTOR SIMPLES (1 MÓDULO), 10A/250V, INCLUINDO SUPORTE E PLACA - FORNECIMENTO E INSTALAÇÃO. AF_03/2023</v>
          </cell>
          <cell r="C4795" t="str">
            <v>UN</v>
          </cell>
          <cell r="D4795">
            <v>41.99</v>
          </cell>
          <cell r="E4795" t="str">
            <v>Instalações Elétricas - Eletrodutos Embutidos, Cabos, Caixas, Tomadas e Interruptores</v>
          </cell>
          <cell r="F4795" t="str">
            <v>SINAPI Jun/26</v>
          </cell>
        </row>
        <row r="4796">
          <cell r="A4796">
            <v>91952</v>
          </cell>
          <cell r="B4796" t="str">
            <v>INTERRUPTOR SIMPLES (1 MÓDULO), 10A/250V, SEM SUPORTE E SEM PLACA - FORNECIMENTO E INSTALAÇÃO. AF_03/2023</v>
          </cell>
          <cell r="C4796" t="str">
            <v>UN</v>
          </cell>
          <cell r="D4796">
            <v>26.59</v>
          </cell>
          <cell r="E4796" t="str">
            <v>Instalações Elétricas - Eletrodutos Embutidos, Cabos, Caixas, Tomadas e Interruptores</v>
          </cell>
          <cell r="F4796" t="str">
            <v>SINAPI Jun/26</v>
          </cell>
        </row>
        <row r="4797">
          <cell r="A4797">
            <v>92035</v>
          </cell>
          <cell r="B4797" t="str">
            <v>INTERRUPTOR SIMPLES (1 MÓDULO), INTERRUPTOR PARALELO (1 MÓDULO) E 1 TOMADA DE EMBUTIR 2P+T 10 A, INCLUINDO SUPORTE E PLACA - FORNECIMENTO E INSTALAÇÃO. AF_03/2023</v>
          </cell>
          <cell r="C4797" t="str">
            <v>UN</v>
          </cell>
          <cell r="D4797">
            <v>102.31</v>
          </cell>
          <cell r="E4797" t="str">
            <v>Instalações Elétricas - Eletrodutos Embutidos, Cabos, Caixas, Tomadas e Interruptores</v>
          </cell>
          <cell r="F4797" t="str">
            <v>SINAPI Jun/26</v>
          </cell>
        </row>
        <row r="4798">
          <cell r="A4798">
            <v>92034</v>
          </cell>
          <cell r="B4798" t="str">
            <v>INTERRUPTOR SIMPLES (1 MÓDULO), INTERRUPTOR PARALELO (1 MÓDULO) E 1 TOMADA DE EMBUTIR 2P+T 10 A, SEM SUPORTE E SEM PLACA - FORNECIMENTO E INSTALAÇÃO. AF_03/2023</v>
          </cell>
          <cell r="C4798" t="str">
            <v>UN</v>
          </cell>
          <cell r="D4798">
            <v>86.91</v>
          </cell>
          <cell r="E4798" t="str">
            <v>Instalações Elétricas - Eletrodutos Embutidos, Cabos, Caixas, Tomadas e Interruptores</v>
          </cell>
          <cell r="F4798" t="str">
            <v>SINAPI Jun/26</v>
          </cell>
        </row>
        <row r="4799">
          <cell r="A4799">
            <v>92027</v>
          </cell>
          <cell r="B4799" t="str">
            <v>INTERRUPTOR SIMPLES (2 MÓDULOS) COM 1 TOMADA DE EMBUTIR 2P+T 10 A, INCLUINDO SUPORTE E PLACA - FORNECIMENTO E INSTALAÇÃO. AF_03/2023</v>
          </cell>
          <cell r="C4799" t="str">
            <v>UN</v>
          </cell>
          <cell r="D4799">
            <v>93.06</v>
          </cell>
          <cell r="E4799" t="str">
            <v>Instalações Elétricas - Eletrodutos Embutidos, Cabos, Caixas, Tomadas e Interruptores</v>
          </cell>
          <cell r="F4799" t="str">
            <v>SINAPI Jun/26</v>
          </cell>
        </row>
        <row r="4800">
          <cell r="A4800">
            <v>92026</v>
          </cell>
          <cell r="B4800" t="str">
            <v>INTERRUPTOR SIMPLES (2 MÓDULOS) COM 1 TOMADA DE EMBUTIR 2P+T 10 A, SEM SUPORTE E SEM PLACA - FORNECIMENTO E INSTALAÇÃO. AF_03/2023</v>
          </cell>
          <cell r="C4800" t="str">
            <v>UN</v>
          </cell>
          <cell r="D4800">
            <v>77.66</v>
          </cell>
          <cell r="E4800" t="str">
            <v>Instalações Elétricas - Eletrodutos Embutidos, Cabos, Caixas, Tomadas e Interruptores</v>
          </cell>
          <cell r="F4800" t="str">
            <v>SINAPI Jun/26</v>
          </cell>
        </row>
        <row r="4801">
          <cell r="A4801">
            <v>91965</v>
          </cell>
          <cell r="B4801" t="str">
            <v>INTERRUPTOR SIMPLES (2 MÓDULOS) COM INTERRUPTOR PARALELO (1 MÓDULO), 10A/250V, INCLUINDO SUPORTE E PLACA - FORNECIMENTO E INSTALAÇÃO. AF_03/2023</v>
          </cell>
          <cell r="C4801" t="str">
            <v>UN</v>
          </cell>
          <cell r="D4801">
            <v>94.36</v>
          </cell>
          <cell r="E4801" t="str">
            <v>Instalações Elétricas - Eletrodutos Embutidos, Cabos, Caixas, Tomadas e Interruptores</v>
          </cell>
          <cell r="F4801" t="str">
            <v>SINAPI Jun/26</v>
          </cell>
        </row>
        <row r="4802">
          <cell r="A4802">
            <v>91964</v>
          </cell>
          <cell r="B4802" t="str">
            <v>INTERRUPTOR SIMPLES (2 MÓDULOS) COM INTERRUPTOR PARALELO (1 MÓDULO), 10A/250V, SEM SUPORTE E SEM PLACA - FORNECIMENTO E INSTALAÇÃO. AF_03/2023</v>
          </cell>
          <cell r="C4802" t="str">
            <v>UN</v>
          </cell>
          <cell r="D4802">
            <v>78.959999999999994</v>
          </cell>
          <cell r="E4802" t="str">
            <v>Instalações Elétricas - Eletrodutos Embutidos, Cabos, Caixas, Tomadas e Interruptores</v>
          </cell>
          <cell r="F4802" t="str">
            <v>SINAPI Jun/26</v>
          </cell>
        </row>
        <row r="4803">
          <cell r="A4803">
            <v>91973</v>
          </cell>
          <cell r="B4803" t="str">
            <v>INTERRUPTOR SIMPLES (2 MÓDULOS) COM INTERRUPTOR PARALELO (2 MÓDULOS), 10A/250V, INCLUINDO SUPORTE E PLACA - FORNECIMENTO E INSTALAÇÃO. AF_03/2023</v>
          </cell>
          <cell r="C4803" t="str">
            <v>UN</v>
          </cell>
          <cell r="D4803">
            <v>132.16</v>
          </cell>
          <cell r="E4803" t="str">
            <v>Instalações Elétricas - Eletrodutos Embutidos, Cabos, Caixas, Tomadas e Interruptores</v>
          </cell>
          <cell r="F4803" t="str">
            <v>SINAPI Jun/26</v>
          </cell>
        </row>
        <row r="4804">
          <cell r="A4804">
            <v>91972</v>
          </cell>
          <cell r="B4804" t="str">
            <v>INTERRUPTOR SIMPLES (2 MÓDULOS) COM INTERRUPTOR PARALELO (2 MÓDULOS), 10A/250V, SEM SUPORTE E SEM PLACA - FORNECIMENTO E INSTALAÇÃO. AF_03/2023</v>
          </cell>
          <cell r="C4804" t="str">
            <v>UN</v>
          </cell>
          <cell r="D4804">
            <v>110.46</v>
          </cell>
          <cell r="E4804" t="str">
            <v>Instalações Elétricas - Eletrodutos Embutidos, Cabos, Caixas, Tomadas e Interruptores</v>
          </cell>
          <cell r="F4804" t="str">
            <v>SINAPI Jun/26</v>
          </cell>
        </row>
        <row r="4805">
          <cell r="A4805">
            <v>91959</v>
          </cell>
          <cell r="B4805" t="str">
            <v>INTERRUPTOR SIMPLES (2 MÓDULOS), 10A/250V, INCLUINDO SUPORTE E PLACA - FORNECIMENTO E INSTALAÇÃO. AF_03/2023</v>
          </cell>
          <cell r="C4805" t="str">
            <v>UN</v>
          </cell>
          <cell r="D4805">
            <v>63.6</v>
          </cell>
          <cell r="E4805" t="str">
            <v>Instalações Elétricas - Eletrodutos Embutidos, Cabos, Caixas, Tomadas e Interruptores</v>
          </cell>
          <cell r="F4805" t="str">
            <v>SINAPI Jun/26</v>
          </cell>
        </row>
        <row r="4806">
          <cell r="A4806">
            <v>91958</v>
          </cell>
          <cell r="B4806" t="str">
            <v>INTERRUPTOR SIMPLES (2 MÓDULOS), 10A/250V, SEM SUPORTE E SEM PLACA - FORNECIMENTO E INSTALAÇÃO. AF_03/2023</v>
          </cell>
          <cell r="C4806" t="str">
            <v>UN</v>
          </cell>
          <cell r="D4806">
            <v>48.2</v>
          </cell>
          <cell r="E4806" t="str">
            <v>Instalações Elétricas - Eletrodutos Embutidos, Cabos, Caixas, Tomadas e Interruptores</v>
          </cell>
          <cell r="F4806" t="str">
            <v>SINAPI Jun/26</v>
          </cell>
        </row>
        <row r="4807">
          <cell r="A4807">
            <v>91971</v>
          </cell>
          <cell r="B4807" t="str">
            <v>INTERRUPTOR SIMPLES (3 MÓDULOS) COM INTERRUPTOR PARALELO (1 MÓDULO), 10A/250V, INCLUINDO SUPORTE E PLACA - FORNECIMENTO E INSTALAÇÃO. AF_03/2023</v>
          </cell>
          <cell r="C4807" t="str">
            <v>UN</v>
          </cell>
          <cell r="D4807">
            <v>122.83</v>
          </cell>
          <cell r="E4807" t="str">
            <v>Instalações Elétricas - Eletrodutos Embutidos, Cabos, Caixas, Tomadas e Interruptores</v>
          </cell>
          <cell r="F4807" t="str">
            <v>SINAPI Jun/26</v>
          </cell>
        </row>
        <row r="4808">
          <cell r="A4808">
            <v>91970</v>
          </cell>
          <cell r="B4808" t="str">
            <v>INTERRUPTOR SIMPLES (3 MÓDULOS) COM INTERRUPTOR PARALELO (1 MÓDULO), 10A/250V, SEM SUPORTE E SEM PLACA - FORNECIMENTO E INSTALAÇÃO. AF_03/2023</v>
          </cell>
          <cell r="C4808" t="str">
            <v>UN</v>
          </cell>
          <cell r="D4808">
            <v>101.13</v>
          </cell>
          <cell r="E4808" t="str">
            <v>Instalações Elétricas - Eletrodutos Embutidos, Cabos, Caixas, Tomadas e Interruptores</v>
          </cell>
          <cell r="F4808" t="str">
            <v>SINAPI Jun/26</v>
          </cell>
        </row>
        <row r="4809">
          <cell r="A4809">
            <v>91967</v>
          </cell>
          <cell r="B4809" t="str">
            <v>INTERRUPTOR SIMPLES (3 MÓDULOS), 10A/250V, INCLUINDO SUPORTE E PLACA - FORNECIMENTO E INSTALAÇÃO. AF_03/2023</v>
          </cell>
          <cell r="C4809" t="str">
            <v>UN</v>
          </cell>
          <cell r="D4809">
            <v>85.2</v>
          </cell>
          <cell r="E4809" t="str">
            <v>Instalações Elétricas - Eletrodutos Embutidos, Cabos, Caixas, Tomadas e Interruptores</v>
          </cell>
          <cell r="F4809" t="str">
            <v>SINAPI Jun/26</v>
          </cell>
        </row>
        <row r="4810">
          <cell r="A4810">
            <v>91966</v>
          </cell>
          <cell r="B4810" t="str">
            <v>INTERRUPTOR SIMPLES (3 MÓDULOS), 10A/250V, SEM SUPORTE E SEM PLACA - FORNECIMENTO E INSTALAÇÃO. AF_03/2023</v>
          </cell>
          <cell r="C4810" t="str">
            <v>UN</v>
          </cell>
          <cell r="D4810">
            <v>69.8</v>
          </cell>
          <cell r="E4810" t="str">
            <v>Instalações Elétricas - Eletrodutos Embutidos, Cabos, Caixas, Tomadas e Interruptores</v>
          </cell>
          <cell r="F4810" t="str">
            <v>SINAPI Jun/26</v>
          </cell>
        </row>
        <row r="4811">
          <cell r="A4811">
            <v>91975</v>
          </cell>
          <cell r="B4811" t="str">
            <v>INTERRUPTOR SIMPLES (4 MÓDULOS), 10A/250V, INCLUINDO SUPORTE E PLACA - FORNECIMENTO E INSTALAÇÃO. AF_03/2023</v>
          </cell>
          <cell r="C4811" t="str">
            <v>UN</v>
          </cell>
          <cell r="D4811">
            <v>113.57</v>
          </cell>
          <cell r="E4811" t="str">
            <v>Instalações Elétricas - Eletrodutos Embutidos, Cabos, Caixas, Tomadas e Interruptores</v>
          </cell>
          <cell r="F4811" t="str">
            <v>SINAPI Jun/26</v>
          </cell>
        </row>
        <row r="4812">
          <cell r="A4812">
            <v>91974</v>
          </cell>
          <cell r="B4812" t="str">
            <v>INTERRUPTOR SIMPLES (4 MÓDULOS), 10A/250V, SEM SUPORTE E SEM PLACA - FORNECIMENTO E INSTALAÇÃO. AF_03/2023</v>
          </cell>
          <cell r="C4812" t="str">
            <v>UN</v>
          </cell>
          <cell r="D4812">
            <v>91.87</v>
          </cell>
          <cell r="E4812" t="str">
            <v>Instalações Elétricas - Eletrodutos Embutidos, Cabos, Caixas, Tomadas e Interruptores</v>
          </cell>
          <cell r="F4812" t="str">
            <v>SINAPI Jun/26</v>
          </cell>
        </row>
        <row r="4813">
          <cell r="A4813">
            <v>91977</v>
          </cell>
          <cell r="B4813" t="str">
            <v>INTERRUPTOR SIMPLES (6 MÓDULOS), 10A/250V, INCLUINDO SUPORTE E PLACA - FORNECIMENTO E INSTALAÇÃO. AF_03/2023</v>
          </cell>
          <cell r="C4813" t="str">
            <v>UN</v>
          </cell>
          <cell r="D4813">
            <v>156.85</v>
          </cell>
          <cell r="E4813" t="str">
            <v>Instalações Elétricas - Eletrodutos Embutidos, Cabos, Caixas, Tomadas e Interruptores</v>
          </cell>
          <cell r="F4813" t="str">
            <v>SINAPI Jun/26</v>
          </cell>
        </row>
        <row r="4814">
          <cell r="A4814">
            <v>91976</v>
          </cell>
          <cell r="B4814" t="str">
            <v>INTERRUPTOR SIMPLES (6 MÓDULOS), 10A/250V, SEM SUPORTE E SEM PLACA - FORNECIMENTO E INSTALAÇÃO. AF_03/2023</v>
          </cell>
          <cell r="C4814" t="str">
            <v>UN</v>
          </cell>
          <cell r="D4814">
            <v>135.15</v>
          </cell>
          <cell r="E4814" t="str">
            <v>Instalações Elétricas - Eletrodutos Embutidos, Cabos, Caixas, Tomadas e Interruptores</v>
          </cell>
          <cell r="F4814" t="str">
            <v>SINAPI Jun/26</v>
          </cell>
        </row>
        <row r="4815">
          <cell r="A4815">
            <v>91874</v>
          </cell>
          <cell r="B4815" t="str">
            <v>LUVA PARA ELETRODUTO, PVC, ROSCÁVEL, DN 20 MM (1/2"), PARA CIRCUITOS TERMINAIS, INSTALADA EM FORRO - FORNECIMENTO E INSTALAÇÃO. AF_03/2023</v>
          </cell>
          <cell r="C4815" t="str">
            <v>UN</v>
          </cell>
          <cell r="D4815">
            <v>10.46</v>
          </cell>
          <cell r="E4815" t="str">
            <v>Instalações Elétricas - Eletrodutos Embutidos, Cabos, Caixas, Tomadas e Interruptores</v>
          </cell>
          <cell r="F4815" t="str">
            <v>SINAPI Jun/26</v>
          </cell>
        </row>
        <row r="4816">
          <cell r="A4816">
            <v>91878</v>
          </cell>
          <cell r="B4816" t="str">
            <v>LUVA PARA ELETRODUTO, PVC, ROSCÁVEL, DN 20 MM (1/2"), PARA CIRCUITOS TERMINAIS, INSTALADA EM LAJE - FORNECIMENTO E INSTALAÇÃO. AF_03/2023</v>
          </cell>
          <cell r="C4816" t="str">
            <v>UN</v>
          </cell>
          <cell r="D4816">
            <v>8.11</v>
          </cell>
          <cell r="E4816" t="str">
            <v>Instalações Elétricas - Eletrodutos Embutidos, Cabos, Caixas, Tomadas e Interruptores</v>
          </cell>
          <cell r="F4816" t="str">
            <v>SINAPI Jun/26</v>
          </cell>
        </row>
        <row r="4817">
          <cell r="A4817">
            <v>91882</v>
          </cell>
          <cell r="B4817" t="str">
            <v>LUVA PARA ELETRODUTO, PVC, ROSCÁVEL, DN 20 MM (1/2"), PARA CIRCUITOS TERMINAIS, INSTALADA EM PAREDE - FORNECIMENTO E INSTALAÇÃO. AF_03/2023</v>
          </cell>
          <cell r="C4817" t="str">
            <v>UN</v>
          </cell>
          <cell r="D4817">
            <v>15.3</v>
          </cell>
          <cell r="E4817" t="str">
            <v>Instalações Elétricas - Eletrodutos Embutidos, Cabos, Caixas, Tomadas e Interruptores</v>
          </cell>
          <cell r="F4817" t="str">
            <v>SINAPI Jun/26</v>
          </cell>
        </row>
        <row r="4818">
          <cell r="A4818">
            <v>91875</v>
          </cell>
          <cell r="B4818" t="str">
            <v>LUVA PARA ELETRODUTO, PVC, ROSCÁVEL, DN 25 MM (3/4"), PARA CIRCUITOS TERMINAIS, INSTALADA EM FORRO - FORNECIMENTO E INSTALAÇÃO. AF_03/2023</v>
          </cell>
          <cell r="C4818" t="str">
            <v>UN</v>
          </cell>
          <cell r="D4818">
            <v>12.08</v>
          </cell>
          <cell r="E4818" t="str">
            <v>Instalações Elétricas - Eletrodutos Embutidos, Cabos, Caixas, Tomadas e Interruptores</v>
          </cell>
          <cell r="F4818" t="str">
            <v>SINAPI Jun/26</v>
          </cell>
        </row>
        <row r="4819">
          <cell r="A4819">
            <v>91879</v>
          </cell>
          <cell r="B4819" t="str">
            <v>LUVA PARA ELETRODUTO, PVC, ROSCÁVEL, DN 25 MM (3/4"), PARA CIRCUITOS TERMINAIS, INSTALADA EM LAJE - FORNECIMENTO E INSTALAÇÃO. AF_03/2023</v>
          </cell>
          <cell r="C4819" t="str">
            <v>UN</v>
          </cell>
          <cell r="D4819">
            <v>9.74</v>
          </cell>
          <cell r="E4819" t="str">
            <v>Instalações Elétricas - Eletrodutos Embutidos, Cabos, Caixas, Tomadas e Interruptores</v>
          </cell>
          <cell r="F4819" t="str">
            <v>SINAPI Jun/26</v>
          </cell>
        </row>
        <row r="4820">
          <cell r="A4820">
            <v>91884</v>
          </cell>
          <cell r="B4820" t="str">
            <v>LUVA PARA ELETRODUTO, PVC, ROSCÁVEL, DN 25 MM (3/4"), PARA CIRCUITOS TERMINAIS, INSTALADA EM PAREDE - FORNECIMENTO E INSTALAÇÃO. AF_03/2023</v>
          </cell>
          <cell r="C4820" t="str">
            <v>UN</v>
          </cell>
          <cell r="D4820">
            <v>16.93</v>
          </cell>
          <cell r="E4820" t="str">
            <v>Instalações Elétricas - Eletrodutos Embutidos, Cabos, Caixas, Tomadas e Interruptores</v>
          </cell>
          <cell r="F4820" t="str">
            <v>SINAPI Jun/26</v>
          </cell>
        </row>
        <row r="4821">
          <cell r="A4821">
            <v>91876</v>
          </cell>
          <cell r="B4821" t="str">
            <v>LUVA PARA ELETRODUTO, PVC, ROSCÁVEL, DN 32 MM (1"), PARA CIRCUITOS TERMINAIS, INSTALADA EM FORRO - FORNECIMENTO E INSTALAÇÃO. AF_03/2023</v>
          </cell>
          <cell r="C4821" t="str">
            <v>UN</v>
          </cell>
          <cell r="D4821">
            <v>14.33</v>
          </cell>
          <cell r="E4821" t="str">
            <v>Instalações Elétricas - Eletrodutos Embutidos, Cabos, Caixas, Tomadas e Interruptores</v>
          </cell>
          <cell r="F4821" t="str">
            <v>SINAPI Jun/26</v>
          </cell>
        </row>
        <row r="4822">
          <cell r="A4822">
            <v>91880</v>
          </cell>
          <cell r="B4822" t="str">
            <v>LUVA PARA ELETRODUTO, PVC, ROSCÁVEL, DN 32 MM (1"), PARA CIRCUITOS TERMINAIS, INSTALADA EM LAJE - FORNECIMENTO E INSTALAÇÃO. AF_03/2023</v>
          </cell>
          <cell r="C4822" t="str">
            <v>UN</v>
          </cell>
          <cell r="D4822">
            <v>11.99</v>
          </cell>
          <cell r="E4822" t="str">
            <v>Instalações Elétricas - Eletrodutos Embutidos, Cabos, Caixas, Tomadas e Interruptores</v>
          </cell>
          <cell r="F4822" t="str">
            <v>SINAPI Jun/26</v>
          </cell>
        </row>
        <row r="4823">
          <cell r="A4823">
            <v>91885</v>
          </cell>
          <cell r="B4823" t="str">
            <v>LUVA PARA ELETRODUTO, PVC, ROSCÁVEL, DN 32 MM (1"), PARA CIRCUITOS TERMINAIS, INSTALADA EM PAREDE - FORNECIMENTO E INSTALAÇÃO. AF_03/2023</v>
          </cell>
          <cell r="C4823" t="str">
            <v>UN</v>
          </cell>
          <cell r="D4823">
            <v>19.11</v>
          </cell>
          <cell r="E4823" t="str">
            <v>Instalações Elétricas - Eletrodutos Embutidos, Cabos, Caixas, Tomadas e Interruptores</v>
          </cell>
          <cell r="F4823" t="str">
            <v>SINAPI Jun/26</v>
          </cell>
        </row>
        <row r="4824">
          <cell r="A4824">
            <v>91877</v>
          </cell>
          <cell r="B4824" t="str">
            <v>LUVA PARA ELETRODUTO, PVC, ROSCÁVEL, DN 40 MM (1 1/4"), PARA CIRCUITOS TERMINAIS, INSTALADA EM FORRO - FORNECIMENTO E INSTALAÇÃO. AF_03/2023</v>
          </cell>
          <cell r="C4824" t="str">
            <v>UN</v>
          </cell>
          <cell r="D4824">
            <v>17.22</v>
          </cell>
          <cell r="E4824" t="str">
            <v>Instalações Elétricas - Eletrodutos Embutidos, Cabos, Caixas, Tomadas e Interruptores</v>
          </cell>
          <cell r="F4824" t="str">
            <v>SINAPI Jun/26</v>
          </cell>
        </row>
        <row r="4825">
          <cell r="A4825">
            <v>91881</v>
          </cell>
          <cell r="B4825" t="str">
            <v>LUVA PARA ELETRODUTO, PVC, ROSCÁVEL, DN 40 MM (1 1/4"), PARA CIRCUITOS TERMINAIS, INSTALADA EM LAJE - FORNECIMENTO E INSTALAÇÃO. AF_03/2023</v>
          </cell>
          <cell r="C4825" t="str">
            <v>UN</v>
          </cell>
          <cell r="D4825">
            <v>14.88</v>
          </cell>
          <cell r="E4825" t="str">
            <v>Instalações Elétricas - Eletrodutos Embutidos, Cabos, Caixas, Tomadas e Interruptores</v>
          </cell>
          <cell r="F4825" t="str">
            <v>SINAPI Jun/26</v>
          </cell>
        </row>
        <row r="4826">
          <cell r="A4826">
            <v>91886</v>
          </cell>
          <cell r="B4826" t="str">
            <v>LUVA PARA ELETRODUTO, PVC, ROSCÁVEL, DN 40 MM (1 1/4"), PARA CIRCUITOS TERMINAIS, INSTALADA EM PAREDE - FORNECIMENTO E INSTALAÇÃO. AF_03/2023</v>
          </cell>
          <cell r="C4826" t="str">
            <v>UN</v>
          </cell>
          <cell r="D4826">
            <v>21.91</v>
          </cell>
          <cell r="E4826" t="str">
            <v>Instalações Elétricas - Eletrodutos Embutidos, Cabos, Caixas, Tomadas e Interruptores</v>
          </cell>
          <cell r="F4826" t="str">
            <v>SINAPI Jun/26</v>
          </cell>
        </row>
        <row r="4827">
          <cell r="A4827">
            <v>91945</v>
          </cell>
          <cell r="B4827" t="str">
            <v>SUPORTE PARAFUSADO COM PLACA DE ENCAIXE 4" X 2" ALTO (2,00 M DO PISO) PARA PONTO ELÉTRICO - FORNECIMENTO E INSTALAÇÃO. AF_03/2023</v>
          </cell>
          <cell r="C4827" t="str">
            <v>UN</v>
          </cell>
          <cell r="D4827">
            <v>20.170000000000002</v>
          </cell>
          <cell r="E4827" t="str">
            <v>Instalações Elétricas - Eletrodutos Embutidos, Cabos, Caixas, Tomadas e Interruptores</v>
          </cell>
          <cell r="F4827" t="str">
            <v>SINAPI Jun/26</v>
          </cell>
        </row>
        <row r="4828">
          <cell r="A4828">
            <v>91947</v>
          </cell>
          <cell r="B4828" t="str">
            <v>SUPORTE PARAFUSADO COM PLACA DE ENCAIXE 4" X 2" BAIXO (0,30 M DO PISO) PARA PONTO ELÉTRICO - FORNECIMENTO E INSTALAÇÃO. AF_03/2023</v>
          </cell>
          <cell r="C4828" t="str">
            <v>UN</v>
          </cell>
          <cell r="D4828">
            <v>12.41</v>
          </cell>
          <cell r="E4828" t="str">
            <v>Instalações Elétricas - Eletrodutos Embutidos, Cabos, Caixas, Tomadas e Interruptores</v>
          </cell>
          <cell r="F4828" t="str">
            <v>SINAPI Jun/26</v>
          </cell>
        </row>
        <row r="4829">
          <cell r="A4829">
            <v>91946</v>
          </cell>
          <cell r="B4829" t="str">
            <v>SUPORTE PARAFUSADO COM PLACA DE ENCAIXE 4" X 2" MÉDIO (1,30 M DO PISO) PARA PONTO ELÉTRICO - FORNECIMENTO E INSTALAÇÃO. AF_03/2023</v>
          </cell>
          <cell r="C4829" t="str">
            <v>UN</v>
          </cell>
          <cell r="D4829">
            <v>15.4</v>
          </cell>
          <cell r="E4829" t="str">
            <v>Instalações Elétricas - Eletrodutos Embutidos, Cabos, Caixas, Tomadas e Interruptores</v>
          </cell>
          <cell r="F4829" t="str">
            <v>SINAPI Jun/26</v>
          </cell>
        </row>
        <row r="4830">
          <cell r="A4830">
            <v>91949</v>
          </cell>
          <cell r="B4830" t="str">
            <v>SUPORTE PARAFUSADO COM PLACA DE ENCAIXE 4" X 4" ALTO (2,00 M DO PISO) PARA PONTO ELÉTRICO - FORNECIMENTO E INSTALAÇÃO. AF_03/2023</v>
          </cell>
          <cell r="C4830" t="str">
            <v>UN</v>
          </cell>
          <cell r="D4830">
            <v>27.52</v>
          </cell>
          <cell r="E4830" t="str">
            <v>Instalações Elétricas - Eletrodutos Embutidos, Cabos, Caixas, Tomadas e Interruptores</v>
          </cell>
          <cell r="F4830" t="str">
            <v>SINAPI Jun/26</v>
          </cell>
        </row>
        <row r="4831">
          <cell r="A4831">
            <v>91951</v>
          </cell>
          <cell r="B4831" t="str">
            <v>SUPORTE PARAFUSADO COM PLACA DE ENCAIXE 4" X 4" BAIXO (0,30 M DO PISO) PARA PONTO ELÉTRICO - FORNECIMENTO E INSTALAÇÃO. AF_03/2023</v>
          </cell>
          <cell r="C4831" t="str">
            <v>UN</v>
          </cell>
          <cell r="D4831">
            <v>18.22</v>
          </cell>
          <cell r="E4831" t="str">
            <v>Instalações Elétricas - Eletrodutos Embutidos, Cabos, Caixas, Tomadas e Interruptores</v>
          </cell>
          <cell r="F4831" t="str">
            <v>SINAPI Jun/26</v>
          </cell>
        </row>
        <row r="4832">
          <cell r="A4832">
            <v>91950</v>
          </cell>
          <cell r="B4832" t="str">
            <v>SUPORTE PARAFUSADO COM PLACA DE ENCAIXE 4" X 4" MÉDIO (1,30 M DO PISO) PARA PONTO ELÉTRICO - FORNECIMENTO E INSTALAÇÃO. AF_03/2023</v>
          </cell>
          <cell r="C4832" t="str">
            <v>UN</v>
          </cell>
          <cell r="D4832">
            <v>21.7</v>
          </cell>
          <cell r="E4832" t="str">
            <v>Instalações Elétricas - Eletrodutos Embutidos, Cabos, Caixas, Tomadas e Interruptores</v>
          </cell>
          <cell r="F4832" t="str">
            <v>SINAPI Jun/26</v>
          </cell>
        </row>
        <row r="4833">
          <cell r="A4833">
            <v>91992</v>
          </cell>
          <cell r="B4833" t="str">
            <v>TOMADA ALTA DE EMBUTIR (1 MÓDULO), 2P+T 10 A, INCLUINDO SUPORTE E PLACA - FORNECIMENTO E INSTALAÇÃO. AF_03/2023</v>
          </cell>
          <cell r="C4833" t="str">
            <v>UN</v>
          </cell>
          <cell r="D4833">
            <v>65.64</v>
          </cell>
          <cell r="E4833" t="str">
            <v>Instalações Elétricas - Eletrodutos Embutidos, Cabos, Caixas, Tomadas e Interruptores</v>
          </cell>
          <cell r="F4833" t="str">
            <v>SINAPI Jun/26</v>
          </cell>
        </row>
        <row r="4834">
          <cell r="A4834">
            <v>91990</v>
          </cell>
          <cell r="B4834" t="str">
            <v>TOMADA ALTA DE EMBUTIR (1 MÓDULO), 2P+T 10 A, SEM SUPORTE E SEM PLACA - FORNECIMENTO E INSTALAÇÃO. AF_03/2023</v>
          </cell>
          <cell r="C4834" t="str">
            <v>UN</v>
          </cell>
          <cell r="D4834">
            <v>50.24</v>
          </cell>
          <cell r="E4834" t="str">
            <v>Instalações Elétricas - Eletrodutos Embutidos, Cabos, Caixas, Tomadas e Interruptores</v>
          </cell>
          <cell r="F4834" t="str">
            <v>SINAPI Jun/26</v>
          </cell>
        </row>
        <row r="4835">
          <cell r="A4835">
            <v>91993</v>
          </cell>
          <cell r="B4835" t="str">
            <v>TOMADA ALTA DE EMBUTIR (1 MÓDULO), 2P+T 20 A, INCLUINDO SUPORTE E PLACA - FORNECIMENTO E INSTALAÇÃO. AF_03/2023</v>
          </cell>
          <cell r="C4835" t="str">
            <v>UN</v>
          </cell>
          <cell r="D4835">
            <v>68.14</v>
          </cell>
          <cell r="E4835" t="str">
            <v>Instalações Elétricas - Eletrodutos Embutidos, Cabos, Caixas, Tomadas e Interruptores</v>
          </cell>
          <cell r="F4835" t="str">
            <v>SINAPI Jun/26</v>
          </cell>
        </row>
        <row r="4836">
          <cell r="A4836">
            <v>91991</v>
          </cell>
          <cell r="B4836" t="str">
            <v>TOMADA ALTA DE EMBUTIR (1 MÓDULO), 2P+T 20 A, SEM SUPORTE E SEM PLACA - FORNECIMENTO E INSTALAÇÃO. AF_03/2023</v>
          </cell>
          <cell r="C4836" t="str">
            <v>UN</v>
          </cell>
          <cell r="D4836">
            <v>52.74</v>
          </cell>
          <cell r="E4836" t="str">
            <v>Instalações Elétricas - Eletrodutos Embutidos, Cabos, Caixas, Tomadas e Interruptores</v>
          </cell>
          <cell r="F4836" t="str">
            <v>SINAPI Jun/26</v>
          </cell>
        </row>
        <row r="4837">
          <cell r="A4837">
            <v>92000</v>
          </cell>
          <cell r="B4837" t="str">
            <v>TOMADA BAIXA DE EMBUTIR (1 MÓDULO), 2P+T 10 A, INCLUINDO SUPORTE E PLACA - FORNECIMENTO E INSTALAÇÃO. AF_03/2023</v>
          </cell>
          <cell r="C4837" t="str">
            <v>UN</v>
          </cell>
          <cell r="D4837">
            <v>43.89</v>
          </cell>
          <cell r="E4837" t="str">
            <v>Instalações Elétricas - Eletrodutos Embutidos, Cabos, Caixas, Tomadas e Interruptores</v>
          </cell>
          <cell r="F4837" t="str">
            <v>SINAPI Jun/26</v>
          </cell>
        </row>
        <row r="4838">
          <cell r="A4838">
            <v>91998</v>
          </cell>
          <cell r="B4838" t="str">
            <v>TOMADA BAIXA DE EMBUTIR (1 MÓDULO), 2P+T 10 A, SEM SUPORTE E SEM PLACA - FORNECIMENTO E INSTALAÇÃO. AF_03/2023</v>
          </cell>
          <cell r="C4838" t="str">
            <v>UN</v>
          </cell>
          <cell r="D4838">
            <v>28.49</v>
          </cell>
          <cell r="E4838" t="str">
            <v>Instalações Elétricas - Eletrodutos Embutidos, Cabos, Caixas, Tomadas e Interruptores</v>
          </cell>
          <cell r="F4838" t="str">
            <v>SINAPI Jun/26</v>
          </cell>
        </row>
        <row r="4839">
          <cell r="A4839">
            <v>92001</v>
          </cell>
          <cell r="B4839" t="str">
            <v>TOMADA BAIXA DE EMBUTIR (1 MÓDULO), 2P+T 20 A, INCLUINDO SUPORTE E PLACA - FORNECIMENTO E INSTALAÇÃO. AF_03/2023</v>
          </cell>
          <cell r="C4839" t="str">
            <v>UN</v>
          </cell>
          <cell r="D4839">
            <v>46.39</v>
          </cell>
          <cell r="E4839" t="str">
            <v>Instalações Elétricas - Eletrodutos Embutidos, Cabos, Caixas, Tomadas e Interruptores</v>
          </cell>
          <cell r="F4839" t="str">
            <v>SINAPI Jun/26</v>
          </cell>
        </row>
        <row r="4840">
          <cell r="A4840">
            <v>91999</v>
          </cell>
          <cell r="B4840" t="str">
            <v>TOMADA BAIXA DE EMBUTIR (1 MÓDULO), 2P+T 20 A, SEM SUPORTE E SEM PLACA - FORNECIMENTO E INSTALAÇÃO. AF_03/2023</v>
          </cell>
          <cell r="C4840" t="str">
            <v>UN</v>
          </cell>
          <cell r="D4840">
            <v>30.99</v>
          </cell>
          <cell r="E4840" t="str">
            <v>Instalações Elétricas - Eletrodutos Embutidos, Cabos, Caixas, Tomadas e Interruptores</v>
          </cell>
          <cell r="F4840" t="str">
            <v>SINAPI Jun/26</v>
          </cell>
        </row>
        <row r="4841">
          <cell r="A4841">
            <v>92008</v>
          </cell>
          <cell r="B4841" t="str">
            <v>TOMADA BAIXA DE EMBUTIR (2 MÓDULOS), 2P+T 10 A, INCLUINDO SUPORTE E PLACA - FORNECIMENTO E INSTALAÇÃO. AF_03/2023</v>
          </cell>
          <cell r="C4841" t="str">
            <v>UN</v>
          </cell>
          <cell r="D4841">
            <v>67.3</v>
          </cell>
          <cell r="E4841" t="str">
            <v>Instalações Elétricas - Eletrodutos Embutidos, Cabos, Caixas, Tomadas e Interruptores</v>
          </cell>
          <cell r="F4841" t="str">
            <v>SINAPI Jun/26</v>
          </cell>
        </row>
        <row r="4842">
          <cell r="A4842">
            <v>92006</v>
          </cell>
          <cell r="B4842" t="str">
            <v>TOMADA BAIXA DE EMBUTIR (2 MÓDULOS), 2P+T 10 A, SEM SUPORTE E SEM PLACA - FORNECIMENTO E INSTALAÇÃO. AF_03/2023</v>
          </cell>
          <cell r="C4842" t="str">
            <v>UN</v>
          </cell>
          <cell r="D4842">
            <v>51.9</v>
          </cell>
          <cell r="E4842" t="str">
            <v>Instalações Elétricas - Eletrodutos Embutidos, Cabos, Caixas, Tomadas e Interruptores</v>
          </cell>
          <cell r="F4842" t="str">
            <v>SINAPI Jun/26</v>
          </cell>
        </row>
        <row r="4843">
          <cell r="A4843">
            <v>92009</v>
          </cell>
          <cell r="B4843" t="str">
            <v>TOMADA BAIXA DE EMBUTIR (2 MÓDULOS), 2P+T 20 A, INCLUINDO SUPORTE E PLACA - FORNECIMENTO E INSTALAÇÃO. AF_03/2023</v>
          </cell>
          <cell r="C4843" t="str">
            <v>UN</v>
          </cell>
          <cell r="D4843">
            <v>72.3</v>
          </cell>
          <cell r="E4843" t="str">
            <v>Instalações Elétricas - Eletrodutos Embutidos, Cabos, Caixas, Tomadas e Interruptores</v>
          </cell>
          <cell r="F4843" t="str">
            <v>SINAPI Jun/26</v>
          </cell>
        </row>
        <row r="4844">
          <cell r="A4844">
            <v>92007</v>
          </cell>
          <cell r="B4844" t="str">
            <v>TOMADA BAIXA DE EMBUTIR (2 MÓDULOS), 2P+T 20 A, SEM SUPORTE E SEM PLACA - FORNECIMENTO E INSTALAÇÃO. AF_03/2023</v>
          </cell>
          <cell r="C4844" t="str">
            <v>UN</v>
          </cell>
          <cell r="D4844">
            <v>56.9</v>
          </cell>
          <cell r="E4844" t="str">
            <v>Instalações Elétricas - Eletrodutos Embutidos, Cabos, Caixas, Tomadas e Interruptores</v>
          </cell>
          <cell r="F4844" t="str">
            <v>SINAPI Jun/26</v>
          </cell>
        </row>
        <row r="4845">
          <cell r="A4845">
            <v>92016</v>
          </cell>
          <cell r="B4845" t="str">
            <v>TOMADA BAIXA DE EMBUTIR (3 MÓDULOS), 2P+T 10 A, INCLUINDO SUPORTE E PLACA - FORNECIMENTO E INSTALAÇÃO. AF_03/2023</v>
          </cell>
          <cell r="C4845" t="str">
            <v>UN</v>
          </cell>
          <cell r="D4845">
            <v>90.7</v>
          </cell>
          <cell r="E4845" t="str">
            <v>Instalações Elétricas - Eletrodutos Embutidos, Cabos, Caixas, Tomadas e Interruptores</v>
          </cell>
          <cell r="F4845" t="str">
            <v>SINAPI Jun/26</v>
          </cell>
        </row>
        <row r="4846">
          <cell r="A4846">
            <v>92014</v>
          </cell>
          <cell r="B4846" t="str">
            <v>TOMADA BAIXA DE EMBUTIR (3 MÓDULOS), 2P+T 10 A, SEM SUPORTE E SEM PLACA - FORNECIMENTO E INSTALAÇÃO. AF_03/2023</v>
          </cell>
          <cell r="C4846" t="str">
            <v>UN</v>
          </cell>
          <cell r="D4846">
            <v>75.3</v>
          </cell>
          <cell r="E4846" t="str">
            <v>Instalações Elétricas - Eletrodutos Embutidos, Cabos, Caixas, Tomadas e Interruptores</v>
          </cell>
          <cell r="F4846" t="str">
            <v>SINAPI Jun/26</v>
          </cell>
        </row>
        <row r="4847">
          <cell r="A4847">
            <v>92017</v>
          </cell>
          <cell r="B4847" t="str">
            <v>TOMADA BAIXA DE EMBUTIR (3 MÓDULOS), 2P+T 20 A, INCLUINDO SUPORTE E PLACA - FORNECIMENTO E INSTALAÇÃO. AF_03/2023</v>
          </cell>
          <cell r="C4847" t="str">
            <v>UN</v>
          </cell>
          <cell r="D4847">
            <v>98.2</v>
          </cell>
          <cell r="E4847" t="str">
            <v>Instalações Elétricas - Eletrodutos Embutidos, Cabos, Caixas, Tomadas e Interruptores</v>
          </cell>
          <cell r="F4847" t="str">
            <v>SINAPI Jun/26</v>
          </cell>
        </row>
        <row r="4848">
          <cell r="A4848">
            <v>92015</v>
          </cell>
          <cell r="B4848" t="str">
            <v>TOMADA BAIXA DE EMBUTIR (3 MÓDULOS), 2P+T 20 A, SEM SUPORTE E SEM PLACA - FORNECIMENTO E INSTALAÇÃO. AF_03/2023</v>
          </cell>
          <cell r="C4848" t="str">
            <v>UN</v>
          </cell>
          <cell r="D4848">
            <v>82.8</v>
          </cell>
          <cell r="E4848" t="str">
            <v>Instalações Elétricas - Eletrodutos Embutidos, Cabos, Caixas, Tomadas e Interruptores</v>
          </cell>
          <cell r="F4848" t="str">
            <v>SINAPI Jun/26</v>
          </cell>
        </row>
        <row r="4849">
          <cell r="A4849">
            <v>92019</v>
          </cell>
          <cell r="B4849" t="str">
            <v>TOMADA BAIXA DE EMBUTIR (4 MÓDULOS), 2P+T 10 A, INCLUINDO SUPORTE E PLACA - FORNECIMENTO E INSTALAÇÃO. AF_03/2023</v>
          </cell>
          <cell r="C4849" t="str">
            <v>UN</v>
          </cell>
          <cell r="D4849">
            <v>121.29</v>
          </cell>
          <cell r="E4849" t="str">
            <v>Instalações Elétricas - Eletrodutos Embutidos, Cabos, Caixas, Tomadas e Interruptores</v>
          </cell>
          <cell r="F4849" t="str">
            <v>SINAPI Jun/26</v>
          </cell>
        </row>
        <row r="4850">
          <cell r="A4850">
            <v>92018</v>
          </cell>
          <cell r="B4850" t="str">
            <v>TOMADA BAIXA DE EMBUTIR (4 MÓDULOS), 2P+T 10 A, SEM SUPORTE E SEM PLACA - FORNECIMENTO E INSTALAÇÃO. AF_03/2023</v>
          </cell>
          <cell r="C4850" t="str">
            <v>UN</v>
          </cell>
          <cell r="D4850">
            <v>99.59</v>
          </cell>
          <cell r="E4850" t="str">
            <v>Instalações Elétricas - Eletrodutos Embutidos, Cabos, Caixas, Tomadas e Interruptores</v>
          </cell>
          <cell r="F4850" t="str">
            <v>SINAPI Jun/26</v>
          </cell>
        </row>
        <row r="4851">
          <cell r="A4851">
            <v>92021</v>
          </cell>
          <cell r="B4851" t="str">
            <v>TOMADA BAIXA DE EMBUTIR (6 MÓDULOS), 2P+T 10 A, INCLUINDO SUPORTE E PLACA - FORNECIMENTO E INSTALAÇÃO. AF_03/2023</v>
          </cell>
          <cell r="C4851" t="str">
            <v>UN</v>
          </cell>
          <cell r="D4851">
            <v>168.51</v>
          </cell>
          <cell r="E4851" t="str">
            <v>Instalações Elétricas - Eletrodutos Embutidos, Cabos, Caixas, Tomadas e Interruptores</v>
          </cell>
          <cell r="F4851" t="str">
            <v>SINAPI Jun/26</v>
          </cell>
        </row>
        <row r="4852">
          <cell r="A4852">
            <v>92020</v>
          </cell>
          <cell r="B4852" t="str">
            <v>TOMADA BAIXA DE EMBUTIR (6 MÓDULOS), 2P+T 10 A, SEM SUPORTE E SEM PLACA - FORNECIMENTO E INSTALAÇÃO. AF_03/2023</v>
          </cell>
          <cell r="C4852" t="str">
            <v>UN</v>
          </cell>
          <cell r="D4852">
            <v>146.81</v>
          </cell>
          <cell r="E4852" t="str">
            <v>Instalações Elétricas - Eletrodutos Embutidos, Cabos, Caixas, Tomadas e Interruptores</v>
          </cell>
          <cell r="F4852" t="str">
            <v>SINAPI Jun/26</v>
          </cell>
        </row>
        <row r="4853">
          <cell r="A4853">
            <v>91996</v>
          </cell>
          <cell r="B4853" t="str">
            <v>TOMADA MÉDIA DE EMBUTIR (1 MÓDULO), 2P+T 10 A, INCLUINDO SUPORTE E PLACA - FORNECIMENTO E INSTALAÇÃO. AF_03/2023</v>
          </cell>
          <cell r="C4853" t="str">
            <v>UN</v>
          </cell>
          <cell r="D4853">
            <v>49.96</v>
          </cell>
          <cell r="E4853" t="str">
            <v>Instalações Elétricas - Eletrodutos Embutidos, Cabos, Caixas, Tomadas e Interruptores</v>
          </cell>
          <cell r="F4853" t="str">
            <v>SINAPI Jun/26</v>
          </cell>
        </row>
        <row r="4854">
          <cell r="A4854">
            <v>91994</v>
          </cell>
          <cell r="B4854" t="str">
            <v>TOMADA MÉDIA DE EMBUTIR (1 MÓDULO), 2P+T 10 A, SEM SUPORTE E SEM PLACA - FORNECIMENTO E INSTALAÇÃO. AF_03/2023</v>
          </cell>
          <cell r="C4854" t="str">
            <v>UN</v>
          </cell>
          <cell r="D4854">
            <v>34.56</v>
          </cell>
          <cell r="E4854" t="str">
            <v>Instalações Elétricas - Eletrodutos Embutidos, Cabos, Caixas, Tomadas e Interruptores</v>
          </cell>
          <cell r="F4854" t="str">
            <v>SINAPI Jun/26</v>
          </cell>
        </row>
        <row r="4855">
          <cell r="A4855">
            <v>91997</v>
          </cell>
          <cell r="B4855" t="str">
            <v>TOMADA MÉDIA DE EMBUTIR (1 MÓDULO), 2P+T 20 A, INCLUINDO SUPORTE E PLACA - FORNECIMENTO E INSTALAÇÃO. AF_03/2023</v>
          </cell>
          <cell r="C4855" t="str">
            <v>UN</v>
          </cell>
          <cell r="D4855">
            <v>52.46</v>
          </cell>
          <cell r="E4855" t="str">
            <v>Instalações Elétricas - Eletrodutos Embutidos, Cabos, Caixas, Tomadas e Interruptores</v>
          </cell>
          <cell r="F4855" t="str">
            <v>SINAPI Jun/26</v>
          </cell>
        </row>
        <row r="4856">
          <cell r="A4856">
            <v>91995</v>
          </cell>
          <cell r="B4856" t="str">
            <v>TOMADA MÉDIA DE EMBUTIR (1 MÓDULO), 2P+T 20 A, SEM SUPORTE E SEM PLACA - FORNECIMENTO E INSTALAÇÃO. AF_03/2023</v>
          </cell>
          <cell r="C4856" t="str">
            <v>UN</v>
          </cell>
          <cell r="D4856">
            <v>37.06</v>
          </cell>
          <cell r="E4856" t="str">
            <v>Instalações Elétricas - Eletrodutos Embutidos, Cabos, Caixas, Tomadas e Interruptores</v>
          </cell>
          <cell r="F4856" t="str">
            <v>SINAPI Jun/26</v>
          </cell>
        </row>
        <row r="4857">
          <cell r="A4857">
            <v>92004</v>
          </cell>
          <cell r="B4857" t="str">
            <v>TOMADA MÉDIA DE EMBUTIR (2 MÓDULOS), 2P+T 10 A, INCLUINDO SUPORTE E PLACA - FORNECIMENTO E INSTALAÇÃO. AF_03/2023</v>
          </cell>
          <cell r="C4857" t="str">
            <v>UN</v>
          </cell>
          <cell r="D4857">
            <v>79.510000000000005</v>
          </cell>
          <cell r="E4857" t="str">
            <v>Instalações Elétricas - Eletrodutos Embutidos, Cabos, Caixas, Tomadas e Interruptores</v>
          </cell>
          <cell r="F4857" t="str">
            <v>SINAPI Jun/26</v>
          </cell>
        </row>
        <row r="4858">
          <cell r="A4858">
            <v>92002</v>
          </cell>
          <cell r="B4858" t="str">
            <v>TOMADA MÉDIA DE EMBUTIR (2 MÓDULOS), 2P+T 10 A, SEM SUPORTE E SEM PLACA - FORNECIMENTO E INSTALAÇÃO. AF_03/2023</v>
          </cell>
          <cell r="C4858" t="str">
            <v>UN</v>
          </cell>
          <cell r="D4858">
            <v>64.11</v>
          </cell>
          <cell r="E4858" t="str">
            <v>Instalações Elétricas - Eletrodutos Embutidos, Cabos, Caixas, Tomadas e Interruptores</v>
          </cell>
          <cell r="F4858" t="str">
            <v>SINAPI Jun/26</v>
          </cell>
        </row>
        <row r="4859">
          <cell r="A4859">
            <v>92005</v>
          </cell>
          <cell r="B4859" t="str">
            <v>TOMADA MÉDIA DE EMBUTIR (2 MÓDULOS), 2P+T 20 A, INCLUINDO SUPORTE E PLACA - FORNECIMENTO E INSTALAÇÃO. AF_03/2023</v>
          </cell>
          <cell r="C4859" t="str">
            <v>UN</v>
          </cell>
          <cell r="D4859">
            <v>84.51</v>
          </cell>
          <cell r="E4859" t="str">
            <v>Instalações Elétricas - Eletrodutos Embutidos, Cabos, Caixas, Tomadas e Interruptores</v>
          </cell>
          <cell r="F4859" t="str">
            <v>SINAPI Jun/26</v>
          </cell>
        </row>
        <row r="4860">
          <cell r="A4860">
            <v>92003</v>
          </cell>
          <cell r="B4860" t="str">
            <v>TOMADA MÉDIA DE EMBUTIR (2 MÓDULOS), 2P+T 20 A, SEM SUPORTE E SEM PLACA - FORNECIMENTO E INSTALAÇÃO. AF_03/2023</v>
          </cell>
          <cell r="C4860" t="str">
            <v>UN</v>
          </cell>
          <cell r="D4860">
            <v>69.11</v>
          </cell>
          <cell r="E4860" t="str">
            <v>Instalações Elétricas - Eletrodutos Embutidos, Cabos, Caixas, Tomadas e Interruptores</v>
          </cell>
          <cell r="F4860" t="str">
            <v>SINAPI Jun/26</v>
          </cell>
        </row>
        <row r="4861">
          <cell r="A4861">
            <v>92012</v>
          </cell>
          <cell r="B4861" t="str">
            <v>TOMADA MÉDIA DE EMBUTIR (3 MÓDULOS), 2P+T 10 A, INCLUINDO SUPORTE E PLACA - FORNECIMENTO E INSTALAÇÃO. AF_03/2023</v>
          </cell>
          <cell r="C4861" t="str">
            <v>UN</v>
          </cell>
          <cell r="D4861">
            <v>108.97</v>
          </cell>
          <cell r="E4861" t="str">
            <v>Instalações Elétricas - Eletrodutos Embutidos, Cabos, Caixas, Tomadas e Interruptores</v>
          </cell>
          <cell r="F4861" t="str">
            <v>SINAPI Jun/26</v>
          </cell>
        </row>
        <row r="4862">
          <cell r="A4862">
            <v>92010</v>
          </cell>
          <cell r="B4862" t="str">
            <v>TOMADA MÉDIA DE EMBUTIR (3 MÓDULOS), 2P+T 10 A, SEM SUPORTE E SEM PLACA - FORNECIMENTO E INSTALAÇÃO. AF_03/2023</v>
          </cell>
          <cell r="C4862" t="str">
            <v>UN</v>
          </cell>
          <cell r="D4862">
            <v>93.57</v>
          </cell>
          <cell r="E4862" t="str">
            <v>Instalações Elétricas - Eletrodutos Embutidos, Cabos, Caixas, Tomadas e Interruptores</v>
          </cell>
          <cell r="F4862" t="str">
            <v>SINAPI Jun/26</v>
          </cell>
        </row>
        <row r="4863">
          <cell r="A4863">
            <v>92013</v>
          </cell>
          <cell r="B4863" t="str">
            <v>TOMADA MÉDIA DE EMBUTIR (3 MÓDULOS), 2P+T 20 A, INCLUINDO SUPORTE E PLACA - FORNECIMENTO E INSTALAÇÃO. AF_03/2023</v>
          </cell>
          <cell r="C4863" t="str">
            <v>UN</v>
          </cell>
          <cell r="D4863">
            <v>116.47</v>
          </cell>
          <cell r="E4863" t="str">
            <v>Instalações Elétricas - Eletrodutos Embutidos, Cabos, Caixas, Tomadas e Interruptores</v>
          </cell>
          <cell r="F4863" t="str">
            <v>SINAPI Jun/26</v>
          </cell>
        </row>
        <row r="4864">
          <cell r="A4864">
            <v>92011</v>
          </cell>
          <cell r="B4864" t="str">
            <v>TOMADA MÉDIA DE EMBUTIR (3 MÓDULOS), 2P+T 20 A, SEM SUPORTE E SEM PLACA - FORNECIMENTO E INSTALAÇÃO. AF_03/2023</v>
          </cell>
          <cell r="C4864" t="str">
            <v>UN</v>
          </cell>
          <cell r="D4864">
            <v>101.07</v>
          </cell>
          <cell r="E4864" t="str">
            <v>Instalações Elétricas - Eletrodutos Embutidos, Cabos, Caixas, Tomadas e Interruptores</v>
          </cell>
          <cell r="F4864" t="str">
            <v>SINAPI Jun/26</v>
          </cell>
        </row>
        <row r="4865">
          <cell r="A4865">
            <v>95777</v>
          </cell>
          <cell r="B4865" t="str">
            <v>CONDULETE DE ALUMÍNIO, TIPO B, PARA ELETRODUTO DE AÇO GALVANIZADO DN 20 MM (3/4''), APARENTE - FORNECIMENTO E INSTALAÇÃO. AF_01/2026</v>
          </cell>
          <cell r="C4865" t="str">
            <v>UN</v>
          </cell>
          <cell r="D4865">
            <v>32.39</v>
          </cell>
          <cell r="E4865" t="str">
            <v>Instalações Elétricas - Eletrodutos, Conexões e Conduletes Aparentes</v>
          </cell>
          <cell r="F4865" t="str">
            <v>SINAPI Jun/26</v>
          </cell>
        </row>
        <row r="4866">
          <cell r="A4866">
            <v>95780</v>
          </cell>
          <cell r="B4866" t="str">
            <v>CONDULETE DE ALUMÍNIO, TIPO B, PARA ELETRODUTO DE AÇO GALVANIZADO DN 25 MM (1''), APARENTE - FORNECIMENTO E INSTALAÇÃO. AF_01/2026</v>
          </cell>
          <cell r="C4866" t="str">
            <v>UN</v>
          </cell>
          <cell r="D4866">
            <v>37.03</v>
          </cell>
          <cell r="E4866" t="str">
            <v>Instalações Elétricas - Eletrodutos, Conexões e Conduletes Aparentes</v>
          </cell>
          <cell r="F4866" t="str">
            <v>SINAPI Jun/26</v>
          </cell>
        </row>
        <row r="4867">
          <cell r="A4867">
            <v>95783</v>
          </cell>
          <cell r="B4867" t="str">
            <v>CONDULETE DE ALUMÍNIO, TIPO B, PARA ELETRODUTO DE AÇO GALVANIZADO DN 32 MM (1 1/4''), APARENTE - FORNECIMENTO E INSTALAÇÃO. AF_01/2026</v>
          </cell>
          <cell r="C4867" t="str">
            <v>UN</v>
          </cell>
          <cell r="D4867">
            <v>0</v>
          </cell>
          <cell r="E4867" t="str">
            <v>Instalações Elétricas - Eletrodutos, Conexões e Conduletes Aparentes</v>
          </cell>
          <cell r="F4867" t="str">
            <v>SINAPI Jun/26</v>
          </cell>
        </row>
        <row r="4868">
          <cell r="A4868">
            <v>95778</v>
          </cell>
          <cell r="B4868" t="str">
            <v>CONDULETE DE ALUMÍNIO, TIPO C, PARA ELETRODUTO DE AÇO GALVANIZADO DN 20 MM (3/4''), APARENTE - FORNECIMENTO E INSTALAÇÃO. AF_01/2026</v>
          </cell>
          <cell r="C4868" t="str">
            <v>UN</v>
          </cell>
          <cell r="D4868">
            <v>37.93</v>
          </cell>
          <cell r="E4868" t="str">
            <v>Instalações Elétricas - Eletrodutos, Conexões e Conduletes Aparentes</v>
          </cell>
          <cell r="F4868" t="str">
            <v>SINAPI Jun/26</v>
          </cell>
        </row>
        <row r="4869">
          <cell r="A4869">
            <v>95781</v>
          </cell>
          <cell r="B4869" t="str">
            <v>CONDULETE DE ALUMÍNIO, TIPO C, PARA ELETRODUTO DE AÇO GALVANIZADO DN 25 MM (1''), APARENTE - FORNECIMENTO E INSTALAÇÃO. AF_01/2026</v>
          </cell>
          <cell r="C4869" t="str">
            <v>UN</v>
          </cell>
          <cell r="D4869">
            <v>42.59</v>
          </cell>
          <cell r="E4869" t="str">
            <v>Instalações Elétricas - Eletrodutos, Conexões e Conduletes Aparentes</v>
          </cell>
          <cell r="F4869" t="str">
            <v>SINAPI Jun/26</v>
          </cell>
        </row>
        <row r="4870">
          <cell r="A4870">
            <v>95784</v>
          </cell>
          <cell r="B4870" t="str">
            <v>CONDULETE DE ALUMÍNIO, TIPO C, PARA ELETRODUTO DE AÇO GALVANIZADO DN 32 MM (1 1/4''), APARENTE - FORNECIMENTO E INSTALAÇÃO. AF_01/2026</v>
          </cell>
          <cell r="C4870" t="str">
            <v>UN</v>
          </cell>
          <cell r="D4870">
            <v>0</v>
          </cell>
          <cell r="E4870" t="str">
            <v>Instalações Elétricas - Eletrodutos, Conexões e Conduletes Aparentes</v>
          </cell>
          <cell r="F4870" t="str">
            <v>SINAPI Jun/26</v>
          </cell>
        </row>
        <row r="4871">
          <cell r="A4871">
            <v>95782</v>
          </cell>
          <cell r="B4871" t="str">
            <v>CONDULETE DE ALUMÍNIO, TIPO E, ELETRODUTO DE AÇO GALVANIZADO DN 25 MM (1''), APARENTE - FORNECIMENTO E INSTALAÇÃO. AF_01/2026</v>
          </cell>
          <cell r="C4871" t="str">
            <v>UN</v>
          </cell>
          <cell r="D4871">
            <v>39.58</v>
          </cell>
          <cell r="E4871" t="str">
            <v>Instalações Elétricas - Eletrodutos, Conexões e Conduletes Aparentes</v>
          </cell>
          <cell r="F4871" t="str">
            <v>SINAPI Jun/26</v>
          </cell>
        </row>
        <row r="4872">
          <cell r="A4872">
            <v>95779</v>
          </cell>
          <cell r="B4872" t="str">
            <v>CONDULETE DE ALUMÍNIO, TIPO E, PARA ELETRODUTO DE AÇO GALVANIZADO DN 20 MM (3/4''), APARENTE - FORNECIMENTO E INSTALAÇÃO. AF_01/2026</v>
          </cell>
          <cell r="C4872" t="str">
            <v>UN</v>
          </cell>
          <cell r="D4872">
            <v>30.15</v>
          </cell>
          <cell r="E4872" t="str">
            <v>Instalações Elétricas - Eletrodutos, Conexões e Conduletes Aparentes</v>
          </cell>
          <cell r="F4872" t="str">
            <v>SINAPI Jun/26</v>
          </cell>
        </row>
        <row r="4873">
          <cell r="A4873">
            <v>95785</v>
          </cell>
          <cell r="B4873" t="str">
            <v>CONDULETE DE ALUMÍNIO, TIPO E, PARA ELETRODUTO DE AÇO GALVANIZADO DN 32 MM (1 1/4''), APARENTE - FORNECIMENTO E INSTALAÇÃO. AF_01/2026</v>
          </cell>
          <cell r="C4873" t="str">
            <v>UN</v>
          </cell>
          <cell r="D4873">
            <v>45.05</v>
          </cell>
          <cell r="E4873" t="str">
            <v>Instalações Elétricas - Eletrodutos, Conexões e Conduletes Aparentes</v>
          </cell>
          <cell r="F4873" t="str">
            <v>SINAPI Jun/26</v>
          </cell>
        </row>
        <row r="4874">
          <cell r="A4874">
            <v>95792</v>
          </cell>
          <cell r="B4874" t="str">
            <v>CONDULETE DE ALUMÍNIO, TIPO LB, PARA ELETRODUTO DE AÇO GALVANIZADO DN 20 MM (3/4''), APARENTE - FORNECIMENTO E INSTALAÇÃO. AF_01/2026</v>
          </cell>
          <cell r="C4874" t="str">
            <v>UN</v>
          </cell>
          <cell r="D4874">
            <v>0</v>
          </cell>
          <cell r="E4874" t="str">
            <v>Instalações Elétricas - Eletrodutos, Conexões e Conduletes Aparentes</v>
          </cell>
          <cell r="F4874" t="str">
            <v>SINAPI Jun/26</v>
          </cell>
        </row>
        <row r="4875">
          <cell r="A4875">
            <v>95793</v>
          </cell>
          <cell r="B4875" t="str">
            <v>CONDULETE DE ALUMÍNIO, TIPO LB, PARA ELETRODUTO DE AÇO GALVANIZADO DN 25 MM (1''), APARENTE - FORNECIMENTO E INSTALAÇÃO. AF_01/2026</v>
          </cell>
          <cell r="C4875" t="str">
            <v>UN</v>
          </cell>
          <cell r="D4875">
            <v>0</v>
          </cell>
          <cell r="E4875" t="str">
            <v>Instalações Elétricas - Eletrodutos, Conexões e Conduletes Aparentes</v>
          </cell>
          <cell r="F4875" t="str">
            <v>SINAPI Jun/26</v>
          </cell>
        </row>
        <row r="4876">
          <cell r="A4876">
            <v>95794</v>
          </cell>
          <cell r="B4876" t="str">
            <v>CONDULETE DE ALUMÍNIO, TIPO LB, PARA ELETRODUTO DE AÇO GALVANIZADO DN 32 MM (1 1/4''), APARENTE - FORNECIMENTO E INSTALAÇÃO. AF_01/2026</v>
          </cell>
          <cell r="C4876" t="str">
            <v>UN</v>
          </cell>
          <cell r="D4876">
            <v>0</v>
          </cell>
          <cell r="E4876" t="str">
            <v>Instalações Elétricas - Eletrodutos, Conexões e Conduletes Aparentes</v>
          </cell>
          <cell r="F4876" t="str">
            <v>SINAPI Jun/26</v>
          </cell>
        </row>
        <row r="4877">
          <cell r="A4877">
            <v>95786</v>
          </cell>
          <cell r="B4877" t="str">
            <v>CONDULETE DE ALUMÍNIO, TIPO LL, PARA ELETRODUTO DE AÇO GALVANIZADO DN 20 MM (3/4''), APARENTE - FORNECIMENTO E INSTALAÇÃO. AF_01/2026</v>
          </cell>
          <cell r="C4877" t="str">
            <v>UN</v>
          </cell>
          <cell r="D4877">
            <v>0</v>
          </cell>
          <cell r="E4877" t="str">
            <v>Instalações Elétricas - Eletrodutos, Conexões e Conduletes Aparentes</v>
          </cell>
          <cell r="F4877" t="str">
            <v>SINAPI Jun/26</v>
          </cell>
        </row>
        <row r="4878">
          <cell r="A4878">
            <v>95788</v>
          </cell>
          <cell r="B4878" t="str">
            <v>CONDULETE DE ALUMÍNIO, TIPO LL, PARA ELETRODUTO DE AÇO GALVANIZADO DN 25 MM (1''), APARENTE - FORNECIMENTO E INSTALAÇÃO. AF_01/2026</v>
          </cell>
          <cell r="C4878" t="str">
            <v>UN</v>
          </cell>
          <cell r="D4878">
            <v>0</v>
          </cell>
          <cell r="E4878" t="str">
            <v>Instalações Elétricas - Eletrodutos, Conexões e Conduletes Aparentes</v>
          </cell>
          <cell r="F4878" t="str">
            <v>SINAPI Jun/26</v>
          </cell>
        </row>
        <row r="4879">
          <cell r="A4879">
            <v>95790</v>
          </cell>
          <cell r="B4879" t="str">
            <v>CONDULETE DE ALUMÍNIO, TIPO LL, PARA ELETRODUTO DE AÇO GALVANIZADO DN 32 MM (1 1/4''), APARENTE - FORNECIMENTO E INSTALAÇÃO. AF_01/2026</v>
          </cell>
          <cell r="C4879" t="str">
            <v>UN</v>
          </cell>
          <cell r="D4879">
            <v>0</v>
          </cell>
          <cell r="E4879" t="str">
            <v>Instalações Elétricas - Eletrodutos, Conexões e Conduletes Aparentes</v>
          </cell>
          <cell r="F4879" t="str">
            <v>SINAPI Jun/26</v>
          </cell>
        </row>
        <row r="4880">
          <cell r="A4880">
            <v>95787</v>
          </cell>
          <cell r="B4880" t="str">
            <v>CONDULETE DE ALUMÍNIO, TIPO LR, PARA ELETRODUTO DE AÇO GALVANIZADO DN 20 MM (3/4''), APARENTE - FORNECIMENTO E INSTALAÇÃO. AF_01/2026</v>
          </cell>
          <cell r="C4880" t="str">
            <v>UN</v>
          </cell>
          <cell r="D4880">
            <v>39.81</v>
          </cell>
          <cell r="E4880" t="str">
            <v>Instalações Elétricas - Eletrodutos, Conexões e Conduletes Aparentes</v>
          </cell>
          <cell r="F4880" t="str">
            <v>SINAPI Jun/26</v>
          </cell>
        </row>
        <row r="4881">
          <cell r="A4881">
            <v>95789</v>
          </cell>
          <cell r="B4881" t="str">
            <v>CONDULETE DE ALUMÍNIO, TIPO LR, PARA ELETRODUTO DE AÇO GALVANIZADO DN 25 MM (1''), APARENTE - FORNECIMENTO E INSTALAÇÃO. AF_01/2026</v>
          </cell>
          <cell r="C4881" t="str">
            <v>UN</v>
          </cell>
          <cell r="D4881">
            <v>48.52</v>
          </cell>
          <cell r="E4881" t="str">
            <v>Instalações Elétricas - Eletrodutos, Conexões e Conduletes Aparentes</v>
          </cell>
          <cell r="F4881" t="str">
            <v>SINAPI Jun/26</v>
          </cell>
        </row>
        <row r="4882">
          <cell r="A4882">
            <v>95791</v>
          </cell>
          <cell r="B4882" t="str">
            <v>CONDULETE DE ALUMÍNIO, TIPO LR, PARA ELETRODUTO DE AÇO GALVANIZADO DN 32 MM (1 1/4''), APARENTE - FORNECIMENTO E INSTALAÇÃO. AF_01/2026</v>
          </cell>
          <cell r="C4882" t="str">
            <v>UN</v>
          </cell>
          <cell r="D4882">
            <v>61.56</v>
          </cell>
          <cell r="E4882" t="str">
            <v>Instalações Elétricas - Eletrodutos, Conexões e Conduletes Aparentes</v>
          </cell>
          <cell r="F4882" t="str">
            <v>SINAPI Jun/26</v>
          </cell>
        </row>
        <row r="4883">
          <cell r="A4883">
            <v>95795</v>
          </cell>
          <cell r="B4883" t="str">
            <v>CONDULETE DE ALUMÍNIO, TIPO T, PARA ELETRODUTO DE AÇO GALVANIZADO DN 20 MM (3/4''), APARENTE - FORNECIMENTO E INSTALAÇÃO. AF_01/2026</v>
          </cell>
          <cell r="C4883" t="str">
            <v>UN</v>
          </cell>
          <cell r="D4883">
            <v>46.57</v>
          </cell>
          <cell r="E4883" t="str">
            <v>Instalações Elétricas - Eletrodutos, Conexões e Conduletes Aparentes</v>
          </cell>
          <cell r="F4883" t="str">
            <v>SINAPI Jun/26</v>
          </cell>
        </row>
        <row r="4884">
          <cell r="A4884">
            <v>95796</v>
          </cell>
          <cell r="B4884" t="str">
            <v>CONDULETE DE ALUMÍNIO, TIPO T, PARA ELETRODUTO DE AÇO GALVANIZADO DN 25 MM (1''), APARENTE - FORNECIMENTO E INSTALAÇÃO. AF_01/2026</v>
          </cell>
          <cell r="C4884" t="str">
            <v>UN</v>
          </cell>
          <cell r="D4884">
            <v>57.35</v>
          </cell>
          <cell r="E4884" t="str">
            <v>Instalações Elétricas - Eletrodutos, Conexões e Conduletes Aparentes</v>
          </cell>
          <cell r="F4884" t="str">
            <v>SINAPI Jun/26</v>
          </cell>
        </row>
        <row r="4885">
          <cell r="A4885">
            <v>95797</v>
          </cell>
          <cell r="B4885" t="str">
            <v>CONDULETE DE ALUMÍNIO, TIPO T, PARA ELETRODUTO DE AÇO GALVANIZADO DN 32 MM (1 1/4''), APARENTE - FORNECIMENTO E INSTALAÇÃO. AF_01/2026</v>
          </cell>
          <cell r="C4885" t="str">
            <v>UN</v>
          </cell>
          <cell r="D4885">
            <v>71.28</v>
          </cell>
          <cell r="E4885" t="str">
            <v>Instalações Elétricas - Eletrodutos, Conexões e Conduletes Aparentes</v>
          </cell>
          <cell r="F4885" t="str">
            <v>SINAPI Jun/26</v>
          </cell>
        </row>
        <row r="4886">
          <cell r="A4886">
            <v>95798</v>
          </cell>
          <cell r="B4886" t="str">
            <v>CONDULETE DE ALUMÍNIO, TIPO TB, PARA ELETRODUTO DE AÇO GALVANIZADO DN 20 MM (3/4''), APARENTE - FORNECIMENTO E INSTALAÇÃO. AF_01/2026</v>
          </cell>
          <cell r="C4886" t="str">
            <v>UN</v>
          </cell>
          <cell r="D4886">
            <v>0</v>
          </cell>
          <cell r="E4886" t="str">
            <v>Instalações Elétricas - Eletrodutos, Conexões e Conduletes Aparentes</v>
          </cell>
          <cell r="F4886" t="str">
            <v>SINAPI Jun/26</v>
          </cell>
        </row>
        <row r="4887">
          <cell r="A4887">
            <v>95799</v>
          </cell>
          <cell r="B4887" t="str">
            <v>CONDULETE DE ALUMÍNIO, TIPO TB, PARA ELETRODUTO DE AÇO GALVANIZADO DN 25 MM (1''), APARENTE - FORNECIMENTO E INSTALAÇÃO. AF_01/2026</v>
          </cell>
          <cell r="C4887" t="str">
            <v>UN</v>
          </cell>
          <cell r="D4887">
            <v>0</v>
          </cell>
          <cell r="E4887" t="str">
            <v>Instalações Elétricas - Eletrodutos, Conexões e Conduletes Aparentes</v>
          </cell>
          <cell r="F4887" t="str">
            <v>SINAPI Jun/26</v>
          </cell>
        </row>
        <row r="4888">
          <cell r="A4888">
            <v>95800</v>
          </cell>
          <cell r="B4888" t="str">
            <v>CONDULETE DE ALUMÍNIO, TIPO TB, PARA ELETRODUTO DE AÇO GALVANIZADO DN 32 MM (1 1/4''), APARENTE - FORNECIMENTO E INSTALAÇÃO. AF_01/2026</v>
          </cell>
          <cell r="C4888" t="str">
            <v>UN</v>
          </cell>
          <cell r="D4888">
            <v>0</v>
          </cell>
          <cell r="E4888" t="str">
            <v>Instalações Elétricas - Eletrodutos, Conexões e Conduletes Aparentes</v>
          </cell>
          <cell r="F4888" t="str">
            <v>SINAPI Jun/26</v>
          </cell>
        </row>
        <row r="4889">
          <cell r="A4889">
            <v>95801</v>
          </cell>
          <cell r="B4889" t="str">
            <v>CONDULETE DE ALUMÍNIO, TIPO X, PARA ELETRODUTO DE AÇO GALVANIZADO DN 20 MM (3/4''), APARENTE - FORNECIMENTO E INSTALAÇÃO. AF_01/2026</v>
          </cell>
          <cell r="C4889" t="str">
            <v>UN</v>
          </cell>
          <cell r="D4889">
            <v>56.35</v>
          </cell>
          <cell r="E4889" t="str">
            <v>Instalações Elétricas - Eletrodutos, Conexões e Conduletes Aparentes</v>
          </cell>
          <cell r="F4889" t="str">
            <v>SINAPI Jun/26</v>
          </cell>
        </row>
        <row r="4890">
          <cell r="A4890">
            <v>95802</v>
          </cell>
          <cell r="B4890" t="str">
            <v>CONDULETE DE ALUMÍNIO, TIPO X, PARA ELETRODUTO DE AÇO GALVANIZADO DN 25 MM (1''), APARENTE - FORNECIMENTO E INSTALAÇÃO. AF_01/2026</v>
          </cell>
          <cell r="C4890" t="str">
            <v>UN</v>
          </cell>
          <cell r="D4890">
            <v>61.08</v>
          </cell>
          <cell r="E4890" t="str">
            <v>Instalações Elétricas - Eletrodutos, Conexões e Conduletes Aparentes</v>
          </cell>
          <cell r="F4890" t="str">
            <v>SINAPI Jun/26</v>
          </cell>
        </row>
        <row r="4891">
          <cell r="A4891">
            <v>95803</v>
          </cell>
          <cell r="B4891" t="str">
            <v>CONDULETE DE ALUMÍNIO, TIPO X, PARA ELETRODUTO DE AÇO GALVANIZADO DN 32 MM (1 1/4''), APARENTE - FORNECIMENTO E INSTALAÇÃO. AF_01/2026</v>
          </cell>
          <cell r="C4891" t="str">
            <v>UN</v>
          </cell>
          <cell r="D4891">
            <v>78.67</v>
          </cell>
          <cell r="E4891" t="str">
            <v>Instalações Elétricas - Eletrodutos, Conexões e Conduletes Aparentes</v>
          </cell>
          <cell r="F4891" t="str">
            <v>SINAPI Jun/26</v>
          </cell>
        </row>
        <row r="4892">
          <cell r="A4892">
            <v>95804</v>
          </cell>
          <cell r="B4892" t="str">
            <v>CONDULETE DE PVC, TIPO B, PARA ELETRODUTO DE PVC SOLDÁVEL DN 20 MM (1/2''), APARENTE - FORNECIMENTO E INSTALAÇÃO. AF_01/2026</v>
          </cell>
          <cell r="C4892" t="str">
            <v>UN</v>
          </cell>
          <cell r="D4892">
            <v>22.59</v>
          </cell>
          <cell r="E4892" t="str">
            <v>Instalações Elétricas - Eletrodutos, Conexões e Conduletes Aparentes</v>
          </cell>
          <cell r="F4892" t="str">
            <v>SINAPI Jun/26</v>
          </cell>
        </row>
        <row r="4893">
          <cell r="A4893">
            <v>95805</v>
          </cell>
          <cell r="B4893" t="str">
            <v>CONDULETE DE PVC, TIPO B, PARA ELETRODUTO DE PVC SOLDÁVEL DN 25 MM (3/4''), APARENTE - FORNECIMENTO E INSTALAÇÃO. AF_01/2026</v>
          </cell>
          <cell r="C4893" t="str">
            <v>UN</v>
          </cell>
          <cell r="D4893">
            <v>22.83</v>
          </cell>
          <cell r="E4893" t="str">
            <v>Instalações Elétricas - Eletrodutos, Conexões e Conduletes Aparentes</v>
          </cell>
          <cell r="F4893" t="str">
            <v>SINAPI Jun/26</v>
          </cell>
        </row>
        <row r="4894">
          <cell r="A4894">
            <v>95806</v>
          </cell>
          <cell r="B4894" t="str">
            <v>CONDULETE DE PVC, TIPO B, PARA ELETRODUTO DE PVC SOLDÁVEL DN 32 MM (1''), APARENTE - FORNECIMENTO E INSTALAÇÃO. AF_01/2026</v>
          </cell>
          <cell r="C4894" t="str">
            <v>UN</v>
          </cell>
          <cell r="D4894">
            <v>23.54</v>
          </cell>
          <cell r="E4894" t="str">
            <v>Instalações Elétricas - Eletrodutos, Conexões e Conduletes Aparentes</v>
          </cell>
          <cell r="F4894" t="str">
            <v>SINAPI Jun/26</v>
          </cell>
        </row>
        <row r="4895">
          <cell r="A4895">
            <v>104401</v>
          </cell>
          <cell r="B4895" t="str">
            <v>CONDULETE DE PVC, TIPO C, PARA ELETRODUTO DE PVC SOLDÁVEL DN 20 MM (1/2''), APARENTE - FORNECIMENTO E INSTALAÇÃO. AF_01/2026</v>
          </cell>
          <cell r="C4895" t="str">
            <v>UN</v>
          </cell>
          <cell r="D4895">
            <v>25.59</v>
          </cell>
          <cell r="E4895" t="str">
            <v>Instalações Elétricas - Eletrodutos, Conexões e Conduletes Aparentes</v>
          </cell>
          <cell r="F4895" t="str">
            <v>SINAPI Jun/26</v>
          </cell>
        </row>
        <row r="4896">
          <cell r="A4896">
            <v>104402</v>
          </cell>
          <cell r="B4896" t="str">
            <v>CONDULETE DE PVC, TIPO C, PARA ELETRODUTO DE PVC SOLDÁVEL DN 25 MM (3/4''), APARENTE - FORNECIMENTO E INSTALAÇÃO. AF_01/2026</v>
          </cell>
          <cell r="C4896" t="str">
            <v>UN</v>
          </cell>
          <cell r="D4896">
            <v>25.02</v>
          </cell>
          <cell r="E4896" t="str">
            <v>Instalações Elétricas - Eletrodutos, Conexões e Conduletes Aparentes</v>
          </cell>
          <cell r="F4896" t="str">
            <v>SINAPI Jun/26</v>
          </cell>
        </row>
        <row r="4897">
          <cell r="A4897">
            <v>104403</v>
          </cell>
          <cell r="B4897" t="str">
            <v>CONDULETE DE PVC, TIPO C, PARA ELETRODUTO DE PVC SOLDÁVEL DN 32 MM (1''), APARENTE - FORNECIMENTO E INSTALAÇÃO. AF_01/2026</v>
          </cell>
          <cell r="C4897" t="str">
            <v>UN</v>
          </cell>
          <cell r="D4897">
            <v>27.79</v>
          </cell>
          <cell r="E4897" t="str">
            <v>Instalações Elétricas - Eletrodutos, Conexões e Conduletes Aparentes</v>
          </cell>
          <cell r="F4897" t="str">
            <v>SINAPI Jun/26</v>
          </cell>
        </row>
        <row r="4898">
          <cell r="A4898">
            <v>104395</v>
          </cell>
          <cell r="B4898" t="str">
            <v>CONDULETE DE PVC, TIPO E, PARA ELETRODUTO DE PVC SOLDÁVEL DN 20 MM (1/2''), APARENTE - FORNECIMENTO E INSTALAÇÃO. AF_01/2026</v>
          </cell>
          <cell r="C4898" t="str">
            <v>UN</v>
          </cell>
          <cell r="D4898">
            <v>22.2</v>
          </cell>
          <cell r="E4898" t="str">
            <v>Instalações Elétricas - Eletrodutos, Conexões e Conduletes Aparentes</v>
          </cell>
          <cell r="F4898" t="str">
            <v>SINAPI Jun/26</v>
          </cell>
        </row>
        <row r="4899">
          <cell r="A4899">
            <v>104396</v>
          </cell>
          <cell r="B4899" t="str">
            <v>CONDULETE DE PVC, TIPO E, PARA ELETRODUTO DE PVC SOLDÁVEL DN 25 MM (3/4''), APARENTE - FORNECIMENTO E INSTALAÇÃO. AF_01/2026</v>
          </cell>
          <cell r="C4899" t="str">
            <v>UN</v>
          </cell>
          <cell r="D4899">
            <v>21.8</v>
          </cell>
          <cell r="E4899" t="str">
            <v>Instalações Elétricas - Eletrodutos, Conexões e Conduletes Aparentes</v>
          </cell>
          <cell r="F4899" t="str">
            <v>SINAPI Jun/26</v>
          </cell>
        </row>
        <row r="4900">
          <cell r="A4900">
            <v>104397</v>
          </cell>
          <cell r="B4900" t="str">
            <v>CONDULETE DE PVC, TIPO E, PARA ELETRODUTO DE PVC SOLDÁVEL DN 32 MM (1''), APARENTE - FORNECIMENTO E INSTALAÇÃO. AF_01/2026</v>
          </cell>
          <cell r="C4900" t="str">
            <v>UN</v>
          </cell>
          <cell r="D4900">
            <v>24.03</v>
          </cell>
          <cell r="E4900" t="str">
            <v>Instalações Elétricas - Eletrodutos, Conexões e Conduletes Aparentes</v>
          </cell>
          <cell r="F4900" t="str">
            <v>SINAPI Jun/26</v>
          </cell>
        </row>
        <row r="4901">
          <cell r="A4901">
            <v>95810</v>
          </cell>
          <cell r="B4901" t="str">
            <v>CONDULETE DE PVC, TIPO LB, PARA ELETRODUTO DE PVC SOLDÁVEL DN 20 MM (1/2''), APARENTE - FORNECIMENTO E INSTALAÇÃO. AF_01/2026</v>
          </cell>
          <cell r="C4901" t="str">
            <v>UN</v>
          </cell>
          <cell r="D4901">
            <v>15.74</v>
          </cell>
          <cell r="E4901" t="str">
            <v>Instalações Elétricas - Eletrodutos, Conexões e Conduletes Aparentes</v>
          </cell>
          <cell r="F4901" t="str">
            <v>SINAPI Jun/26</v>
          </cell>
        </row>
        <row r="4902">
          <cell r="A4902">
            <v>95811</v>
          </cell>
          <cell r="B4902" t="str">
            <v>CONDULETE DE PVC, TIPO LB, PARA ELETRODUTO DE PVC SOLDÁVEL DN 25 MM (3/4''), APARENTE - FORNECIMENTO E INSTALAÇÃO. AF_01/2026</v>
          </cell>
          <cell r="C4902" t="str">
            <v>UN</v>
          </cell>
          <cell r="D4902">
            <v>16.440000000000001</v>
          </cell>
          <cell r="E4902" t="str">
            <v>Instalações Elétricas - Eletrodutos, Conexões e Conduletes Aparentes</v>
          </cell>
          <cell r="F4902" t="str">
            <v>SINAPI Jun/26</v>
          </cell>
        </row>
        <row r="4903">
          <cell r="A4903">
            <v>95812</v>
          </cell>
          <cell r="B4903" t="str">
            <v>CONDULETE DE PVC, TIPO LB, PARA ELETRODUTO DE PVC SOLDÁVEL DN 32 MM (1''), APARENTE - FORNECIMENTO E INSTALAÇÃO. AF_01/2026</v>
          </cell>
          <cell r="C4903" t="str">
            <v>UN</v>
          </cell>
          <cell r="D4903">
            <v>18.95</v>
          </cell>
          <cell r="E4903" t="str">
            <v>Instalações Elétricas - Eletrodutos, Conexões e Conduletes Aparentes</v>
          </cell>
          <cell r="F4903" t="str">
            <v>SINAPI Jun/26</v>
          </cell>
        </row>
        <row r="4904">
          <cell r="A4904">
            <v>95807</v>
          </cell>
          <cell r="B4904" t="str">
            <v>CONDULETE DE PVC, TIPO LL, PARA ELETRODUTO DE PVC SOLDÁVEL DN 20 MM (1/2''), APARENTE - FORNECIMENTO E INSTALAÇÃO. AF_01/2026</v>
          </cell>
          <cell r="C4904" t="str">
            <v>UN</v>
          </cell>
          <cell r="D4904">
            <v>27.74</v>
          </cell>
          <cell r="E4904" t="str">
            <v>Instalações Elétricas - Eletrodutos, Conexões e Conduletes Aparentes</v>
          </cell>
          <cell r="F4904" t="str">
            <v>SINAPI Jun/26</v>
          </cell>
        </row>
        <row r="4905">
          <cell r="A4905">
            <v>95808</v>
          </cell>
          <cell r="B4905" t="str">
            <v>CONDULETE DE PVC, TIPO LL, PARA ELETRODUTO DE PVC SOLDÁVEL DN 25 MM (3/4''), APARENTE - FORNECIMENTO E INSTALAÇÃO. AF_01/2026</v>
          </cell>
          <cell r="C4905" t="str">
            <v>UN</v>
          </cell>
          <cell r="D4905">
            <v>28.44</v>
          </cell>
          <cell r="E4905" t="str">
            <v>Instalações Elétricas - Eletrodutos, Conexões e Conduletes Aparentes</v>
          </cell>
          <cell r="F4905" t="str">
            <v>SINAPI Jun/26</v>
          </cell>
        </row>
        <row r="4906">
          <cell r="A4906">
            <v>95809</v>
          </cell>
          <cell r="B4906" t="str">
            <v>CONDULETE DE PVC, TIPO LL, PARA ELETRODUTO DE PVC SOLDÁVEL DN 32 MM (1''), APARENTE - FORNECIMENTO E INSTALAÇÃO. AF_01/2026</v>
          </cell>
          <cell r="C4906" t="str">
            <v>UN</v>
          </cell>
          <cell r="D4906">
            <v>30.95</v>
          </cell>
          <cell r="E4906" t="str">
            <v>Instalações Elétricas - Eletrodutos, Conexões e Conduletes Aparentes</v>
          </cell>
          <cell r="F4906" t="str">
            <v>SINAPI Jun/26</v>
          </cell>
        </row>
        <row r="4907">
          <cell r="A4907">
            <v>104398</v>
          </cell>
          <cell r="B4907" t="str">
            <v>CONDULETE DE PVC, TIPO LR, PARA ELETRODUTO DE PVC SOLDÁVEL DN 20 MM (1/2''), APARENTE - FORNECIMENTO E INSTALAÇÃO. AF_01/2026</v>
          </cell>
          <cell r="C4907" t="str">
            <v>UN</v>
          </cell>
          <cell r="D4907">
            <v>27.73</v>
          </cell>
          <cell r="E4907" t="str">
            <v>Instalações Elétricas - Eletrodutos, Conexões e Conduletes Aparentes</v>
          </cell>
          <cell r="F4907" t="str">
            <v>SINAPI Jun/26</v>
          </cell>
        </row>
        <row r="4908">
          <cell r="A4908">
            <v>104399</v>
          </cell>
          <cell r="B4908" t="str">
            <v>CONDULETE DE PVC, TIPO LR, PARA ELETRODUTO DE PVC SOLDÁVEL DN 25 MM (3/4''), APARENTE - FORNECIMENTO E INSTALAÇÃO. AF_01/2026</v>
          </cell>
          <cell r="C4908" t="str">
            <v>UN</v>
          </cell>
          <cell r="D4908">
            <v>27.4</v>
          </cell>
          <cell r="E4908" t="str">
            <v>Instalações Elétricas - Eletrodutos, Conexões e Conduletes Aparentes</v>
          </cell>
          <cell r="F4908" t="str">
            <v>SINAPI Jun/26</v>
          </cell>
        </row>
        <row r="4909">
          <cell r="A4909">
            <v>104400</v>
          </cell>
          <cell r="B4909" t="str">
            <v>CONDULETE DE PVC, TIPO LR, PARA ELETRODUTO DE PVC SOLDÁVEL DN 32 MM (1''), APARENTE - FORNECIMENTO E INSTALAÇÃO. AF_01/2026</v>
          </cell>
          <cell r="C4909" t="str">
            <v>UN</v>
          </cell>
          <cell r="D4909">
            <v>30.5</v>
          </cell>
          <cell r="E4909" t="str">
            <v>Instalações Elétricas - Eletrodutos, Conexões e Conduletes Aparentes</v>
          </cell>
          <cell r="F4909" t="str">
            <v>SINAPI Jun/26</v>
          </cell>
        </row>
        <row r="4910">
          <cell r="A4910">
            <v>104404</v>
          </cell>
          <cell r="B4910" t="str">
            <v>CONDULETE DE PVC, TIPO T, PARA ELETRODUTO DE PVC SOLDÁVEL DN 25 MM (3/4''), APARENTE - FORNECIMENTO E INSTALAÇÃO. AF_01/2026</v>
          </cell>
          <cell r="C4910" t="str">
            <v>UN</v>
          </cell>
          <cell r="D4910">
            <v>31.45</v>
          </cell>
          <cell r="E4910" t="str">
            <v>Instalações Elétricas - Eletrodutos, Conexões e Conduletes Aparentes</v>
          </cell>
          <cell r="F4910" t="str">
            <v>SINAPI Jun/26</v>
          </cell>
        </row>
        <row r="4911">
          <cell r="A4911">
            <v>104405</v>
          </cell>
          <cell r="B4911" t="str">
            <v>CONDULETE DE PVC, TIPO T, PARA ELETRODUTO DE PVC SOLDÁVEL DN 32 MM (1''), APARENTE - FORNECIMENTO E INSTALAÇÃO. AF_01/2026</v>
          </cell>
          <cell r="C4911" t="str">
            <v>UN</v>
          </cell>
          <cell r="D4911">
            <v>36.35</v>
          </cell>
          <cell r="E4911" t="str">
            <v>Instalações Elétricas - Eletrodutos, Conexões e Conduletes Aparentes</v>
          </cell>
          <cell r="F4911" t="str">
            <v>SINAPI Jun/26</v>
          </cell>
        </row>
        <row r="4912">
          <cell r="A4912">
            <v>95813</v>
          </cell>
          <cell r="B4912" t="str">
            <v>CONDULETE DE PVC, TIPO TB, PARA ELETRODUTO DE PVC SOLDÁVEL DN 20 MM (1/2''), APARENTE - FORNECIMENTO E INSTALAÇÃO. AF_01/2026</v>
          </cell>
          <cell r="C4912" t="str">
            <v>UN</v>
          </cell>
          <cell r="D4912">
            <v>18.84</v>
          </cell>
          <cell r="E4912" t="str">
            <v>Instalações Elétricas - Eletrodutos, Conexões e Conduletes Aparentes</v>
          </cell>
          <cell r="F4912" t="str">
            <v>SINAPI Jun/26</v>
          </cell>
        </row>
        <row r="4913">
          <cell r="A4913">
            <v>95814</v>
          </cell>
          <cell r="B4913" t="str">
            <v>CONDULETE DE PVC, TIPO TB, PARA ELETRODUTO DE PVC SOLDÁVEL DN 25 MM (3/4''), APARENTE - FORNECIMENTO E INSTALAÇÃO. AF_01/2026</v>
          </cell>
          <cell r="C4913" t="str">
            <v>UN</v>
          </cell>
          <cell r="D4913">
            <v>19.77</v>
          </cell>
          <cell r="E4913" t="str">
            <v>Instalações Elétricas - Eletrodutos, Conexões e Conduletes Aparentes</v>
          </cell>
          <cell r="F4913" t="str">
            <v>SINAPI Jun/26</v>
          </cell>
        </row>
        <row r="4914">
          <cell r="A4914">
            <v>95815</v>
          </cell>
          <cell r="B4914" t="str">
            <v>CONDULETE DE PVC, TIPO TB, PARA ELETRODUTO DE PVC SOLDÁVEL DN 32 MM (1''), APARENTE - FORNECIMENTO E INSTALAÇÃO. AF_01/2026</v>
          </cell>
          <cell r="C4914" t="str">
            <v>UN</v>
          </cell>
          <cell r="D4914">
            <v>24.36</v>
          </cell>
          <cell r="E4914" t="str">
            <v>Instalações Elétricas - Eletrodutos, Conexões e Conduletes Aparentes</v>
          </cell>
          <cell r="F4914" t="str">
            <v>SINAPI Jun/26</v>
          </cell>
        </row>
        <row r="4915">
          <cell r="A4915">
            <v>95816</v>
          </cell>
          <cell r="B4915" t="str">
            <v>CONDULETE DE PVC, TIPO X, PARA ELETRODUTO DE PVC SOLDÁVEL DN 20 MM (1/2''), APARENTE - FORNECIMENTO E INSTALAÇÃO. AF_01/2026</v>
          </cell>
          <cell r="C4915" t="str">
            <v>UN</v>
          </cell>
          <cell r="D4915">
            <v>34.159999999999997</v>
          </cell>
          <cell r="E4915" t="str">
            <v>Instalações Elétricas - Eletrodutos, Conexões e Conduletes Aparentes</v>
          </cell>
          <cell r="F4915" t="str">
            <v>SINAPI Jun/26</v>
          </cell>
        </row>
        <row r="4916">
          <cell r="A4916">
            <v>95817</v>
          </cell>
          <cell r="B4916" t="str">
            <v>CONDULETE DE PVC, TIPO X, PARA ELETRODUTO DE PVC SOLDÁVEL DN 25 MM (3/4"), APARENTE - FORNECIMENTO E INSTALAÇÃO. AF_01/2026</v>
          </cell>
          <cell r="C4916" t="str">
            <v>UN</v>
          </cell>
          <cell r="D4916">
            <v>34.950000000000003</v>
          </cell>
          <cell r="E4916" t="str">
            <v>Instalações Elétricas - Eletrodutos, Conexões e Conduletes Aparentes</v>
          </cell>
          <cell r="F4916" t="str">
            <v>SINAPI Jun/26</v>
          </cell>
        </row>
        <row r="4917">
          <cell r="A4917">
            <v>95818</v>
          </cell>
          <cell r="B4917" t="str">
            <v>CONDULETE DE PVC, TIPO X, PARA ELETRODUTO DE PVC SOLDÁVEL DN 32 MM (1''), APARENTE - FORNECIMENTO E INSTALAÇÃO. AF_01/2026</v>
          </cell>
          <cell r="C4917" t="str">
            <v>UN</v>
          </cell>
          <cell r="D4917">
            <v>41</v>
          </cell>
          <cell r="E4917" t="str">
            <v>Instalações Elétricas - Eletrodutos, Conexões e Conduletes Aparentes</v>
          </cell>
          <cell r="F4917" t="str">
            <v>SINAPI Jun/26</v>
          </cell>
        </row>
        <row r="4918">
          <cell r="A4918">
            <v>106668</v>
          </cell>
          <cell r="B4918" t="str">
            <v>CONEXÕES ROSQUEÁVEIS PARA ELETRODUTO METÁLICO FLEXÍVEL COM CAPA (SEALTUBO) TERMINAL MACHO GIRATÓRIO, DIÂMETRO 1 1/4" - FORNECIMENTO E INSTALAÇÃO. AF_01/2026</v>
          </cell>
          <cell r="C4918" t="str">
            <v>UN</v>
          </cell>
          <cell r="D4918">
            <v>0</v>
          </cell>
          <cell r="E4918" t="str">
            <v>Instalações Elétricas - Eletrodutos, Conexões e Conduletes Aparentes</v>
          </cell>
          <cell r="F4918" t="str">
            <v>SINAPI Jun/26</v>
          </cell>
        </row>
        <row r="4919">
          <cell r="A4919">
            <v>106667</v>
          </cell>
          <cell r="B4919" t="str">
            <v>CONEXÕES ROSQUEÁVEIS PARA ELETRODUTO METÁLICO FLEXÍVEL COM CAPA (SEALTUBO) TERMINAL MACHO GIRATÓRIO, DIÂMETRO 1" - FORNECIMENTO E INSTALAÇÃO. AF_01/2026</v>
          </cell>
          <cell r="C4919" t="str">
            <v>UN</v>
          </cell>
          <cell r="D4919">
            <v>0</v>
          </cell>
          <cell r="E4919" t="str">
            <v>Instalações Elétricas - Eletrodutos, Conexões e Conduletes Aparentes</v>
          </cell>
          <cell r="F4919" t="str">
            <v>SINAPI Jun/26</v>
          </cell>
        </row>
        <row r="4920">
          <cell r="A4920">
            <v>106666</v>
          </cell>
          <cell r="B4920" t="str">
            <v>CONEXÕES ROSQUEÁVEIS PARA ELETRODUTO METÁLICO FLEXÍVEL COM CAPA (SEALTUBO) TERMINAL MACHO GIRATÓRIO, DIÂMETRO 3/4"- FORNECIMENTO E INSTALAÇÃO. AF_01/2026</v>
          </cell>
          <cell r="C4920" t="str">
            <v>UN</v>
          </cell>
          <cell r="D4920">
            <v>0</v>
          </cell>
          <cell r="E4920" t="str">
            <v>Instalações Elétricas - Eletrodutos, Conexões e Conduletes Aparentes</v>
          </cell>
          <cell r="F4920" t="str">
            <v>SINAPI Jun/26</v>
          </cell>
        </row>
        <row r="4921">
          <cell r="A4921">
            <v>104391</v>
          </cell>
          <cell r="B4921" t="str">
            <v>CURVA 135 GRAUS PARA ELETRODUTO, AÇO GALVANIZADO, DN 20 MM (3/4''), APARENTE - FORNECIMENTO E INSTALAÇÃO. AF_01/2026</v>
          </cell>
          <cell r="C4921" t="str">
            <v>UN</v>
          </cell>
          <cell r="D4921">
            <v>23.15</v>
          </cell>
          <cell r="E4921" t="str">
            <v>Instalações Elétricas - Eletrodutos, Conexões e Conduletes Aparentes</v>
          </cell>
          <cell r="F4921" t="str">
            <v>SINAPI Jun/26</v>
          </cell>
        </row>
        <row r="4922">
          <cell r="A4922">
            <v>104392</v>
          </cell>
          <cell r="B4922" t="str">
            <v>CURVA 135 GRAUS PARA ELETRODUTO, AÇO GALVANIZADO, DN 25 MM (1''), APARENTE - FORNECIMENTO E INSTALAÇÃO. AF_01/2026</v>
          </cell>
          <cell r="C4922" t="str">
            <v>UN</v>
          </cell>
          <cell r="D4922">
            <v>27.89</v>
          </cell>
          <cell r="E4922" t="str">
            <v>Instalações Elétricas - Eletrodutos, Conexões e Conduletes Aparentes</v>
          </cell>
          <cell r="F4922" t="str">
            <v>SINAPI Jun/26</v>
          </cell>
        </row>
        <row r="4923">
          <cell r="A4923">
            <v>104393</v>
          </cell>
          <cell r="B4923" t="str">
            <v>CURVA 135 GRAUS PARA ELETRODUTO, AÇO GALVANIZADO, DN 32 MM (1 1/4''), APARENTE - FORNECIMENTO E INSTALAÇÃO. AF_01/2026</v>
          </cell>
          <cell r="C4923" t="str">
            <v>UN</v>
          </cell>
          <cell r="D4923">
            <v>42.34</v>
          </cell>
          <cell r="E4923" t="str">
            <v>Instalações Elétricas - Eletrodutos, Conexões e Conduletes Aparentes</v>
          </cell>
          <cell r="F4923" t="str">
            <v>SINAPI Jun/26</v>
          </cell>
        </row>
        <row r="4924">
          <cell r="A4924">
            <v>104394</v>
          </cell>
          <cell r="B4924" t="str">
            <v>CURVA 135 GRAUS PARA ELETRODUTO, AÇO GALVANIZADO, DN 40 MM (1 1/2''), APARENTE - FORNECIMENTO E INSTALAÇÃO. AF_01/2026</v>
          </cell>
          <cell r="C4924" t="str">
            <v>UN</v>
          </cell>
          <cell r="D4924">
            <v>55.83</v>
          </cell>
          <cell r="E4924" t="str">
            <v>Instalações Elétricas - Eletrodutos, Conexões e Conduletes Aparentes</v>
          </cell>
          <cell r="F4924" t="str">
            <v>SINAPI Jun/26</v>
          </cell>
        </row>
        <row r="4925">
          <cell r="A4925">
            <v>95761</v>
          </cell>
          <cell r="B4925" t="str">
            <v>CURVA 45 GRAUS PARA ELETRODUTO, AÇO GALVANIZADO, DN 20 MM (3/4''), APARENTE - FORNECIMENTO E INSTALAÇÃO. AF_01/2026</v>
          </cell>
          <cell r="C4925" t="str">
            <v>UN</v>
          </cell>
          <cell r="D4925">
            <v>21.87</v>
          </cell>
          <cell r="E4925" t="str">
            <v>Instalações Elétricas - Eletrodutos, Conexões e Conduletes Aparentes</v>
          </cell>
          <cell r="F4925" t="str">
            <v>SINAPI Jun/26</v>
          </cell>
        </row>
        <row r="4926">
          <cell r="A4926">
            <v>95763</v>
          </cell>
          <cell r="B4926" t="str">
            <v>CURVA 45 GRAUS PARA ELETRODUTO, AÇO GALVANIZADO, DN 25 MM (1''), APARENTE - FORNECIMENTO E INSTALAÇÃO. AF_01/2026</v>
          </cell>
          <cell r="C4926" t="str">
            <v>UN</v>
          </cell>
          <cell r="D4926">
            <v>24.58</v>
          </cell>
          <cell r="E4926" t="str">
            <v>Instalações Elétricas - Eletrodutos, Conexões e Conduletes Aparentes</v>
          </cell>
          <cell r="F4926" t="str">
            <v>SINAPI Jun/26</v>
          </cell>
        </row>
        <row r="4927">
          <cell r="A4927">
            <v>95765</v>
          </cell>
          <cell r="B4927" t="str">
            <v>CURVA 45 GRAUS PARA ELETRODUTO, AÇO GALVANIZADO, DN 32 MM (1 1/4''), APARENTE - FORNECIMENTO E INSTALAÇÃO. AF_01/2026</v>
          </cell>
          <cell r="C4927" t="str">
            <v>UN</v>
          </cell>
          <cell r="D4927">
            <v>0</v>
          </cell>
          <cell r="E4927" t="str">
            <v>Instalações Elétricas - Eletrodutos, Conexões e Conduletes Aparentes</v>
          </cell>
          <cell r="F4927" t="str">
            <v>SINAPI Jun/26</v>
          </cell>
        </row>
        <row r="4928">
          <cell r="A4928">
            <v>95767</v>
          </cell>
          <cell r="B4928" t="str">
            <v>CURVA 45 GRAUS PARA ELETRODUTO, AÇO GALVANIZADO, DN 40 MM (1 1/2''), APARENTE - FORNECIMENTO E INSTALAÇÃO. AF_01/2026</v>
          </cell>
          <cell r="C4928" t="str">
            <v>UN</v>
          </cell>
          <cell r="D4928">
            <v>43.95</v>
          </cell>
          <cell r="E4928" t="str">
            <v>Instalações Elétricas - Eletrodutos, Conexões e Conduletes Aparentes</v>
          </cell>
          <cell r="F4928" t="str">
            <v>SINAPI Jun/26</v>
          </cell>
        </row>
        <row r="4929">
          <cell r="A4929">
            <v>95762</v>
          </cell>
          <cell r="B4929" t="str">
            <v>CURVA 90 GRAUS PARA ELETRODUTO, AÇO GALVANIZADO, DN 20 MM (3/4''), APARENTE - FORNECIMENTO E INSTALAÇÃO. AF_01/2026</v>
          </cell>
          <cell r="C4929" t="str">
            <v>UN</v>
          </cell>
          <cell r="D4929">
            <v>21.93</v>
          </cell>
          <cell r="E4929" t="str">
            <v>Instalações Elétricas - Eletrodutos, Conexões e Conduletes Aparentes</v>
          </cell>
          <cell r="F4929" t="str">
            <v>SINAPI Jun/26</v>
          </cell>
        </row>
        <row r="4930">
          <cell r="A4930">
            <v>95764</v>
          </cell>
          <cell r="B4930" t="str">
            <v>CURVA 90 GRAUS PARA ELETRODUTO, AÇO GALVANIZADO, DN 25 MM (1"), APARENTE - FORNECIMENTO E INSTALAÇÃO. AF_01/2026</v>
          </cell>
          <cell r="C4930" t="str">
            <v>UN</v>
          </cell>
          <cell r="D4930">
            <v>24.87</v>
          </cell>
          <cell r="E4930" t="str">
            <v>Instalações Elétricas - Eletrodutos, Conexões e Conduletes Aparentes</v>
          </cell>
          <cell r="F4930" t="str">
            <v>SINAPI Jun/26</v>
          </cell>
        </row>
        <row r="4931">
          <cell r="A4931">
            <v>95766</v>
          </cell>
          <cell r="B4931" t="str">
            <v>CURVA 90 GRAUS PARA ELETRODUTO, AÇO GALVANIZADO, DN 32 MM (1 1/4''), APARENTE - FORNECIMENTO E INSTALAÇÃO. AF_01/2026</v>
          </cell>
          <cell r="C4931" t="str">
            <v>UN</v>
          </cell>
          <cell r="D4931">
            <v>37.020000000000003</v>
          </cell>
          <cell r="E4931" t="str">
            <v>Instalações Elétricas - Eletrodutos, Conexões e Conduletes Aparentes</v>
          </cell>
          <cell r="F4931" t="str">
            <v>SINAPI Jun/26</v>
          </cell>
        </row>
        <row r="4932">
          <cell r="A4932">
            <v>95768</v>
          </cell>
          <cell r="B4932" t="str">
            <v>CURVA 90 GRAUS PARA ELETRODUTO, AÇO GALVANIZADO, DN 40 MM (1 1/2''), APARENTE - FORNECIMENTO E INSTALAÇÃO. AF_01/2026</v>
          </cell>
          <cell r="C4932" t="str">
            <v>UN</v>
          </cell>
          <cell r="D4932">
            <v>44.52</v>
          </cell>
          <cell r="E4932" t="str">
            <v>Instalações Elétricas - Eletrodutos, Conexões e Conduletes Aparentes</v>
          </cell>
          <cell r="F4932" t="str">
            <v>SINAPI Jun/26</v>
          </cell>
        </row>
        <row r="4933">
          <cell r="A4933">
            <v>95739</v>
          </cell>
          <cell r="B4933" t="str">
            <v>CURVA 90 GRAUS PARA ELETRODUTO, PVC, SOLDÁVEL, DN 20 MM (1/2''), APARENTE - FORNECIMENTO E INSTALAÇÃO. AF_01/2026</v>
          </cell>
          <cell r="C4933" t="str">
            <v>UN</v>
          </cell>
          <cell r="D4933">
            <v>0</v>
          </cell>
          <cell r="E4933" t="str">
            <v>Instalações Elétricas - Eletrodutos, Conexões e Conduletes Aparentes</v>
          </cell>
          <cell r="F4933" t="str">
            <v>SINAPI Jun/26</v>
          </cell>
        </row>
        <row r="4934">
          <cell r="A4934">
            <v>95740</v>
          </cell>
          <cell r="B4934" t="str">
            <v>CURVA 90 GRAUS PARA ELETRODUTO, PVC, SOLDÁVEL, DN 25 MM (3/4''), APARENTE - FORNECIMENTO E INSTALAÇÃO. AF_01/2026</v>
          </cell>
          <cell r="C4934" t="str">
            <v>UN</v>
          </cell>
          <cell r="D4934">
            <v>0</v>
          </cell>
          <cell r="E4934" t="str">
            <v>Instalações Elétricas - Eletrodutos, Conexões e Conduletes Aparentes</v>
          </cell>
          <cell r="F4934" t="str">
            <v>SINAPI Jun/26</v>
          </cell>
        </row>
        <row r="4935">
          <cell r="A4935">
            <v>95741</v>
          </cell>
          <cell r="B4935" t="str">
            <v>CURVA 90 GRAUS PARA ELETRODUTO, PVC, SOLDÁVEL, DN 32 MM (1''), APARENTE - FORNECIMENTO E INSTALAÇÃO. AF_01/2026</v>
          </cell>
          <cell r="C4935" t="str">
            <v>UN</v>
          </cell>
          <cell r="D4935">
            <v>0</v>
          </cell>
          <cell r="E4935" t="str">
            <v>Instalações Elétricas - Eletrodutos, Conexões e Conduletes Aparentes</v>
          </cell>
          <cell r="F4935" t="str">
            <v>SINAPI Jun/26</v>
          </cell>
        </row>
        <row r="4936">
          <cell r="A4936">
            <v>106671</v>
          </cell>
          <cell r="B4936" t="str">
            <v>ELETRODUTO METÁLICO ZINCADO FLEXÍVEL COM CAPA (SEALTUBO), DIÂMETRO 1 1/4"- FORNECIMENTO E INSTALAÇÃO. AF_01/2026</v>
          </cell>
          <cell r="C4936" t="str">
            <v>M</v>
          </cell>
          <cell r="D4936">
            <v>23.98</v>
          </cell>
          <cell r="E4936" t="str">
            <v>Instalações Elétricas - Eletrodutos, Conexões e Conduletes Aparentes</v>
          </cell>
          <cell r="F4936" t="str">
            <v>SINAPI Jun/26</v>
          </cell>
        </row>
        <row r="4937">
          <cell r="A4937">
            <v>106670</v>
          </cell>
          <cell r="B4937" t="str">
            <v>ELETRODUTO METÁLICO ZINCADO FLEXÍVEL COM CAPA (SEALTUBO), DIÂMETRO 1"- FORNECIMENTO E INSTALAÇÃO. AF_01/2026</v>
          </cell>
          <cell r="C4937" t="str">
            <v>M</v>
          </cell>
          <cell r="D4937">
            <v>16.52</v>
          </cell>
          <cell r="E4937" t="str">
            <v>Instalações Elétricas - Eletrodutos, Conexões e Conduletes Aparentes</v>
          </cell>
          <cell r="F4937" t="str">
            <v>SINAPI Jun/26</v>
          </cell>
        </row>
        <row r="4938">
          <cell r="A4938">
            <v>106669</v>
          </cell>
          <cell r="B4938" t="str">
            <v>ELETRODUTO METÁLICO ZINCADO FLEXÍVEL COM CAPA (SEALTUBO),  DIÂMETRO 3/4"- FORNECIMENTO E INSTALAÇÃO. AF_01/2026</v>
          </cell>
          <cell r="C4938" t="str">
            <v>M</v>
          </cell>
          <cell r="D4938">
            <v>12.94</v>
          </cell>
          <cell r="E4938" t="str">
            <v>Instalações Elétricas - Eletrodutos, Conexões e Conduletes Aparentes</v>
          </cell>
          <cell r="F4938" t="str">
            <v>SINAPI Jun/26</v>
          </cell>
        </row>
        <row r="4939">
          <cell r="A4939">
            <v>95726</v>
          </cell>
          <cell r="B4939" t="str">
            <v>ELETRODUTO RÍGIDO SOLDÁVEL, PVC, DN 20 MM (1/2"), APARENTE - FORNECIMENTO E INSTALAÇÃO. AF_01/2026</v>
          </cell>
          <cell r="C4939" t="str">
            <v>M</v>
          </cell>
          <cell r="D4939">
            <v>20.190000000000001</v>
          </cell>
          <cell r="E4939" t="str">
            <v>Instalações Elétricas - Eletrodutos, Conexões e Conduletes Aparentes</v>
          </cell>
          <cell r="F4939" t="str">
            <v>SINAPI Jun/26</v>
          </cell>
        </row>
        <row r="4940">
          <cell r="A4940">
            <v>95727</v>
          </cell>
          <cell r="B4940" t="str">
            <v>ELETRODUTO RÍGIDO SOLDÁVEL, PVC, DN 25 MM (3/4"), APARENTE - FORNECIMENTO E INSTALAÇÃO. AF_01/2026</v>
          </cell>
          <cell r="C4940" t="str">
            <v>M</v>
          </cell>
          <cell r="D4940">
            <v>21.36</v>
          </cell>
          <cell r="E4940" t="str">
            <v>Instalações Elétricas - Eletrodutos, Conexões e Conduletes Aparentes</v>
          </cell>
          <cell r="F4940" t="str">
            <v>SINAPI Jun/26</v>
          </cell>
        </row>
        <row r="4941">
          <cell r="A4941">
            <v>95728</v>
          </cell>
          <cell r="B4941" t="str">
            <v>ELETRODUTO RÍGIDO SOLDÁVEL, PVC, DN 32 MM (1"), APARENTE - FORNECIMENTO E INSTALAÇÃO. AF_01/2026</v>
          </cell>
          <cell r="C4941" t="str">
            <v>M</v>
          </cell>
          <cell r="D4941">
            <v>23.66</v>
          </cell>
          <cell r="E4941" t="str">
            <v>Instalações Elétricas - Eletrodutos, Conexões e Conduletes Aparentes</v>
          </cell>
          <cell r="F4941" t="str">
            <v>SINAPI Jun/26</v>
          </cell>
        </row>
        <row r="4942">
          <cell r="A4942">
            <v>104409</v>
          </cell>
          <cell r="B4942" t="str">
            <v>ELETRODUTO RÍGIDO, EM AÇO ZINCADO OU GALVANIZADO, TIPO PESADO, DN=1 1/2", APARENTE - FORNECIMENTO E INSTALAÇÃO. AF_01/2026</v>
          </cell>
          <cell r="C4942" t="str">
            <v>M</v>
          </cell>
          <cell r="D4942">
            <v>0</v>
          </cell>
          <cell r="E4942" t="str">
            <v>Instalações Elétricas - Eletrodutos, Conexões e Conduletes Aparentes</v>
          </cell>
          <cell r="F4942" t="str">
            <v>SINAPI Jun/26</v>
          </cell>
        </row>
        <row r="4943">
          <cell r="A4943">
            <v>104408</v>
          </cell>
          <cell r="B4943" t="str">
            <v>ELETRODUTO RÍGIDO, EM AÇO ZINCADO OU GALVANIZADO, TIPO PESADO, DN=1 1/4", APARENTE- FORNECIMENTO E INSTALAÇÃO. AF_01/2026</v>
          </cell>
          <cell r="C4943" t="str">
            <v>M</v>
          </cell>
          <cell r="D4943">
            <v>0</v>
          </cell>
          <cell r="E4943" t="str">
            <v>Instalações Elétricas - Eletrodutos, Conexões e Conduletes Aparentes</v>
          </cell>
          <cell r="F4943" t="str">
            <v>SINAPI Jun/26</v>
          </cell>
        </row>
        <row r="4944">
          <cell r="A4944">
            <v>104407</v>
          </cell>
          <cell r="B4944" t="str">
            <v>ELETRODUTO RÍGIDO, EM AÇO ZINCADO OU GALVANIZADO, TIPO PESADO, DN=1", APARENTE - FORNECIMENTO E INSTALAÇÃO. AF_01/2026</v>
          </cell>
          <cell r="C4944" t="str">
            <v>M</v>
          </cell>
          <cell r="D4944">
            <v>0</v>
          </cell>
          <cell r="E4944" t="str">
            <v>Instalações Elétricas - Eletrodutos, Conexões e Conduletes Aparentes</v>
          </cell>
          <cell r="F4944" t="str">
            <v>SINAPI Jun/26</v>
          </cell>
        </row>
        <row r="4945">
          <cell r="A4945">
            <v>104406</v>
          </cell>
          <cell r="B4945" t="str">
            <v>ELETRODUTO RÍGIDO, EM AÇO ZINCADO OU GALVANIZADO, TIPO PESADO, DN=3/4", APARENTE - FORNECIMENTO E INSTALAÇÃO. AF_01/2026</v>
          </cell>
          <cell r="C4945" t="str">
            <v>M</v>
          </cell>
          <cell r="D4945">
            <v>0</v>
          </cell>
          <cell r="E4945" t="str">
            <v>Instalações Elétricas - Eletrodutos, Conexões e Conduletes Aparentes</v>
          </cell>
          <cell r="F4945" t="str">
            <v>SINAPI Jun/26</v>
          </cell>
        </row>
        <row r="4946">
          <cell r="A4946">
            <v>104452</v>
          </cell>
          <cell r="B4946" t="str">
            <v>LUVA DE EMENDA PARA ELETRODUTO, AÇO GALVANIZADO, DN 20 MM (3/4''), APARENTE - FORNECIMENTO E INSTALAÇÃO. AF_01/2026</v>
          </cell>
          <cell r="C4946" t="str">
            <v>UN</v>
          </cell>
          <cell r="D4946">
            <v>10.95</v>
          </cell>
          <cell r="E4946" t="str">
            <v>Instalações Elétricas - Eletrodutos, Conexões e Conduletes Aparentes</v>
          </cell>
          <cell r="F4946" t="str">
            <v>SINAPI Jun/26</v>
          </cell>
        </row>
        <row r="4947">
          <cell r="A4947">
            <v>104448</v>
          </cell>
          <cell r="B4947" t="str">
            <v>LUVA DE EMENDA PARA ELETRODUTO, AÇO GALVANIZADO, DN 25 MM (1''), APARENTE - FORNECIMENTO E INSTALAÇÃO. AF_01/2026</v>
          </cell>
          <cell r="C4947" t="str">
            <v>UN</v>
          </cell>
          <cell r="D4947">
            <v>11.71</v>
          </cell>
          <cell r="E4947" t="str">
            <v>Instalações Elétricas - Eletrodutos, Conexões e Conduletes Aparentes</v>
          </cell>
          <cell r="F4947" t="str">
            <v>SINAPI Jun/26</v>
          </cell>
        </row>
        <row r="4948">
          <cell r="A4948">
            <v>104449</v>
          </cell>
          <cell r="B4948" t="str">
            <v>LUVA DE EMENDA PARA ELETRODUTO, AÇO GALVANIZADO, DN 32 MM (1 1/4''), APARENTE - FORNECIMENTO E INSTALAÇÃO. AF_01/2026</v>
          </cell>
          <cell r="C4948" t="str">
            <v>UN</v>
          </cell>
          <cell r="D4948">
            <v>13.93</v>
          </cell>
          <cell r="E4948" t="str">
            <v>Instalações Elétricas - Eletrodutos, Conexões e Conduletes Aparentes</v>
          </cell>
          <cell r="F4948" t="str">
            <v>SINAPI Jun/26</v>
          </cell>
        </row>
        <row r="4949">
          <cell r="A4949">
            <v>104450</v>
          </cell>
          <cell r="B4949" t="str">
            <v>LUVA DE EMENDA PARA ELETRODUTO, AÇO GALVANIZADO, DN 40 MM (1 1/2''), APARENTE - FORNECIMENTO E INSTALAÇÃO. AF_01/2026</v>
          </cell>
          <cell r="C4949" t="str">
            <v>UN</v>
          </cell>
          <cell r="D4949">
            <v>16.28</v>
          </cell>
          <cell r="E4949" t="str">
            <v>Instalações Elétricas - Eletrodutos, Conexões e Conduletes Aparentes</v>
          </cell>
          <cell r="F4949" t="str">
            <v>SINAPI Jun/26</v>
          </cell>
        </row>
        <row r="4950">
          <cell r="A4950">
            <v>104445</v>
          </cell>
          <cell r="B4950" t="str">
            <v>LUVA PARA ELETRODUTO, PVC, SOLDÁVEL, DN 20 MM (1/2''), APARENTE - FORNECIMENTO E INSTALAÇÃO. AF_01/2026</v>
          </cell>
          <cell r="C4950" t="str">
            <v>UN</v>
          </cell>
          <cell r="D4950">
            <v>0</v>
          </cell>
          <cell r="E4950" t="str">
            <v>Instalações Elétricas - Eletrodutos, Conexões e Conduletes Aparentes</v>
          </cell>
          <cell r="F4950" t="str">
            <v>SINAPI Jun/26</v>
          </cell>
        </row>
        <row r="4951">
          <cell r="A4951">
            <v>104446</v>
          </cell>
          <cell r="B4951" t="str">
            <v>LUVA PARA ELETRODUTO, PVC, SOLDÁVEL, DN 25 MM (3/4''), APARENTE - FORNECIMENTO E INSTALAÇÃO. AF_01/2026</v>
          </cell>
          <cell r="C4951" t="str">
            <v>UN</v>
          </cell>
          <cell r="D4951">
            <v>0</v>
          </cell>
          <cell r="E4951" t="str">
            <v>Instalações Elétricas - Eletrodutos, Conexões e Conduletes Aparentes</v>
          </cell>
          <cell r="F4951" t="str">
            <v>SINAPI Jun/26</v>
          </cell>
        </row>
        <row r="4952">
          <cell r="A4952">
            <v>104447</v>
          </cell>
          <cell r="B4952" t="str">
            <v>LUVA PARA ELETRODUTO, PVC, SOLDÁVEL, DN 32 MM (1''), APARENTE - FORNECIMENTO E INSTALAÇÃO. AF_01/2026</v>
          </cell>
          <cell r="C4952" t="str">
            <v>UN</v>
          </cell>
          <cell r="D4952">
            <v>0</v>
          </cell>
          <cell r="E4952" t="str">
            <v>Instalações Elétricas - Eletrodutos, Conexões e Conduletes Aparentes</v>
          </cell>
          <cell r="F4952" t="str">
            <v>SINAPI Jun/26</v>
          </cell>
        </row>
        <row r="4953">
          <cell r="A4953">
            <v>101884</v>
          </cell>
          <cell r="B4953" t="str">
            <v>CABO DE COBRE ISOLADO, 10 MM², ANTI-CHAMA 450/750 V, INSTALADO EM ELETROCALHA OU PERFILADO - FORNECIMENTO E INSTALAÇÃO. AF_07/2025</v>
          </cell>
          <cell r="C4953" t="str">
            <v>M</v>
          </cell>
          <cell r="D4953">
            <v>12.67</v>
          </cell>
          <cell r="E4953" t="str">
            <v>Instalações Elétricas - Quadros, Cabos, Disjuntores, Contatores e Barramentos Blindados</v>
          </cell>
          <cell r="F4953" t="str">
            <v>SINAPI Jun/26</v>
          </cell>
        </row>
        <row r="4954">
          <cell r="A4954">
            <v>101886</v>
          </cell>
          <cell r="B4954" t="str">
            <v>CABO DE COBRE ISOLADO, 16 MM², ANTI-CHAMA 450/750 V, INSTALADO EM ELETROCALHA OU PERFILADO - FORNECIMENTO E INSTALAÇÃO. AF_07/2025</v>
          </cell>
          <cell r="C4954" t="str">
            <v>M</v>
          </cell>
          <cell r="D4954">
            <v>18.2</v>
          </cell>
          <cell r="E4954" t="str">
            <v>Instalações Elétricas - Quadros, Cabos, Disjuntores, Contatores e Barramentos Blindados</v>
          </cell>
          <cell r="F4954" t="str">
            <v>SINAPI Jun/26</v>
          </cell>
        </row>
        <row r="4955">
          <cell r="A4955">
            <v>101888</v>
          </cell>
          <cell r="B4955" t="str">
            <v>CABO DE COBRE ISOLADO, 25 MM², ANTI-CHAMA 450/750 V, INSTALADO EM ELETROCALHA OU PERFILADO - FORNECIMENTO E INSTALAÇÃO. AF_07/2025</v>
          </cell>
          <cell r="C4955" t="str">
            <v>M</v>
          </cell>
          <cell r="D4955">
            <v>29.25</v>
          </cell>
          <cell r="E4955" t="str">
            <v>Instalações Elétricas - Quadros, Cabos, Disjuntores, Contatores e Barramentos Blindados</v>
          </cell>
          <cell r="F4955" t="str">
            <v>SINAPI Jun/26</v>
          </cell>
        </row>
        <row r="4956">
          <cell r="A4956">
            <v>101938</v>
          </cell>
          <cell r="B4956" t="str">
            <v>CAIXA DE PROTEÇÃO PARA MEDIDOR MONOFÁSICO DE EMBUTIR - FORNECIMENTO E INSTALAÇÃO. AF_07/2025</v>
          </cell>
          <cell r="C4956" t="str">
            <v>UN</v>
          </cell>
          <cell r="D4956">
            <v>172.56</v>
          </cell>
          <cell r="E4956" t="str">
            <v>Instalações Elétricas - Quadros, Cabos, Disjuntores, Contatores e Barramentos Blindados</v>
          </cell>
          <cell r="F4956" t="str">
            <v>SINAPI Jun/26</v>
          </cell>
        </row>
        <row r="4957">
          <cell r="A4957">
            <v>101904</v>
          </cell>
          <cell r="B4957" t="str">
            <v>CONTATOR TRIPOLAR I NOMIMAL 95A - FORNECIMENTO E INSTALAÇÃO. AF_07/2025</v>
          </cell>
          <cell r="C4957" t="str">
            <v>UN</v>
          </cell>
          <cell r="D4957">
            <v>1330</v>
          </cell>
          <cell r="E4957" t="str">
            <v>Instalações Elétricas - Quadros, Cabos, Disjuntores, Contatores e Barramentos Blindados</v>
          </cell>
          <cell r="F4957" t="str">
            <v>SINAPI Jun/26</v>
          </cell>
        </row>
        <row r="4958">
          <cell r="A4958">
            <v>101901</v>
          </cell>
          <cell r="B4958" t="str">
            <v>CONTATOR TRIPOLAR I NOMINAL 12A - FORNECIMENTO E INSTALAÇÃO. AF_07/2025</v>
          </cell>
          <cell r="C4958" t="str">
            <v>UN</v>
          </cell>
          <cell r="D4958">
            <v>140.24</v>
          </cell>
          <cell r="E4958" t="str">
            <v>Instalações Elétricas - Quadros, Cabos, Disjuntores, Contatores e Barramentos Blindados</v>
          </cell>
          <cell r="F4958" t="str">
            <v>SINAPI Jun/26</v>
          </cell>
        </row>
        <row r="4959">
          <cell r="A4959">
            <v>101902</v>
          </cell>
          <cell r="B4959" t="str">
            <v>CONTATOR TRIPOLAR I NOMINAL 22A - FORNECIMENTO E INSTALAÇÃO. AF_07/2025</v>
          </cell>
          <cell r="C4959" t="str">
            <v>UN</v>
          </cell>
          <cell r="D4959">
            <v>173.03</v>
          </cell>
          <cell r="E4959" t="str">
            <v>Instalações Elétricas - Quadros, Cabos, Disjuntores, Contatores e Barramentos Blindados</v>
          </cell>
          <cell r="F4959" t="str">
            <v>SINAPI Jun/26</v>
          </cell>
        </row>
        <row r="4960">
          <cell r="A4960">
            <v>101903</v>
          </cell>
          <cell r="B4960" t="str">
            <v>CONTATOR TRIPOLAR I NOMINAL 38A - FORNECIMENTO E INSTALAÇÃO. AF_07/2025</v>
          </cell>
          <cell r="C4960" t="str">
            <v>UN</v>
          </cell>
          <cell r="D4960">
            <v>358.47</v>
          </cell>
          <cell r="E4960" t="str">
            <v>Instalações Elétricas - Quadros, Cabos, Disjuntores, Contatores e Barramentos Blindados</v>
          </cell>
          <cell r="F4960" t="str">
            <v>SINAPI Jun/26</v>
          </cell>
        </row>
        <row r="4961">
          <cell r="A4961">
            <v>97414</v>
          </cell>
          <cell r="B4961" t="str">
            <v>COTOVELO PARA BARRAMENTO BLINDADO, 1000A - FORNECIMENTO E INSTALAÇÃO. AF_07/2025</v>
          </cell>
          <cell r="C4961" t="str">
            <v>UN</v>
          </cell>
          <cell r="D4961">
            <v>0</v>
          </cell>
          <cell r="E4961" t="str">
            <v>Instalações Elétricas - Quadros, Cabos, Disjuntores, Contatores e Barramentos Blindados</v>
          </cell>
          <cell r="F4961" t="str">
            <v>SINAPI Jun/26</v>
          </cell>
        </row>
        <row r="4962">
          <cell r="A4962">
            <v>97415</v>
          </cell>
          <cell r="B4962" t="str">
            <v>COTOVELO PARA BARRAMENTO BLINDADO, 1250A - FORNECIMENTO E INSTALAÇÃO. AF_07/2025</v>
          </cell>
          <cell r="C4962" t="str">
            <v>UN</v>
          </cell>
          <cell r="D4962">
            <v>0</v>
          </cell>
          <cell r="E4962" t="str">
            <v>Instalações Elétricas - Quadros, Cabos, Disjuntores, Contatores e Barramentos Blindados</v>
          </cell>
          <cell r="F4962" t="str">
            <v>SINAPI Jun/26</v>
          </cell>
        </row>
        <row r="4963">
          <cell r="A4963">
            <v>97416</v>
          </cell>
          <cell r="B4963" t="str">
            <v>COTOVELO PARA BARRAMENTO BLINDADO, 1600A - FORNECIMENTO E INSTALAÇÃO. AF_07/2025</v>
          </cell>
          <cell r="C4963" t="str">
            <v>UN</v>
          </cell>
          <cell r="D4963">
            <v>0</v>
          </cell>
          <cell r="E4963" t="str">
            <v>Instalações Elétricas - Quadros, Cabos, Disjuntores, Contatores e Barramentos Blindados</v>
          </cell>
          <cell r="F4963" t="str">
            <v>SINAPI Jun/26</v>
          </cell>
        </row>
        <row r="4964">
          <cell r="A4964">
            <v>97417</v>
          </cell>
          <cell r="B4964" t="str">
            <v>COTOVELO PARA BARRAMENTO BLINDADO, 2000A - FORNECIMENTO E INSTALAÇÃO. AF_07/2025</v>
          </cell>
          <cell r="C4964" t="str">
            <v>UN</v>
          </cell>
          <cell r="D4964">
            <v>0</v>
          </cell>
          <cell r="E4964" t="str">
            <v>Instalações Elétricas - Quadros, Cabos, Disjuntores, Contatores e Barramentos Blindados</v>
          </cell>
          <cell r="F4964" t="str">
            <v>SINAPI Jun/26</v>
          </cell>
        </row>
        <row r="4965">
          <cell r="A4965">
            <v>97418</v>
          </cell>
          <cell r="B4965" t="str">
            <v>COTOVELO PARA BARRAMENTO BLINDADO, 2500A - FORNECIMENTO E INSTALAÇÃO. AF_07/2025</v>
          </cell>
          <cell r="C4965" t="str">
            <v>UN</v>
          </cell>
          <cell r="D4965">
            <v>0</v>
          </cell>
          <cell r="E4965" t="str">
            <v>Instalações Elétricas - Quadros, Cabos, Disjuntores, Contatores e Barramentos Blindados</v>
          </cell>
          <cell r="F4965" t="str">
            <v>SINAPI Jun/26</v>
          </cell>
        </row>
        <row r="4966">
          <cell r="A4966">
            <v>97409</v>
          </cell>
          <cell r="B4966" t="str">
            <v>COTOVELO PARA BARRAMENTO BLINDADO, 250A - FORNECIMENTO E INSTALAÇÃO. AF_07/2025</v>
          </cell>
          <cell r="C4966" t="str">
            <v>UN</v>
          </cell>
          <cell r="D4966">
            <v>0</v>
          </cell>
          <cell r="E4966" t="str">
            <v>Instalações Elétricas - Quadros, Cabos, Disjuntores, Contatores e Barramentos Blindados</v>
          </cell>
          <cell r="F4966" t="str">
            <v>SINAPI Jun/26</v>
          </cell>
        </row>
        <row r="4967">
          <cell r="A4967">
            <v>97410</v>
          </cell>
          <cell r="B4967" t="str">
            <v>COTOVELO PARA BARRAMENTO BLINDADO, 350A - FORNECIMENTO E INSTALAÇÃO. AF_07/2025</v>
          </cell>
          <cell r="C4967" t="str">
            <v>UN</v>
          </cell>
          <cell r="D4967">
            <v>0</v>
          </cell>
          <cell r="E4967" t="str">
            <v>Instalações Elétricas - Quadros, Cabos, Disjuntores, Contatores e Barramentos Blindados</v>
          </cell>
          <cell r="F4967" t="str">
            <v>SINAPI Jun/26</v>
          </cell>
        </row>
        <row r="4968">
          <cell r="A4968">
            <v>97411</v>
          </cell>
          <cell r="B4968" t="str">
            <v>COTOVELO PARA BARRAMENTO BLINDADO, 450A - FORNECIMENTO E INSTALAÇÃO. AF_07/2025</v>
          </cell>
          <cell r="C4968" t="str">
            <v>UN</v>
          </cell>
          <cell r="D4968">
            <v>0</v>
          </cell>
          <cell r="E4968" t="str">
            <v>Instalações Elétricas - Quadros, Cabos, Disjuntores, Contatores e Barramentos Blindados</v>
          </cell>
          <cell r="F4968" t="str">
            <v>SINAPI Jun/26</v>
          </cell>
        </row>
        <row r="4969">
          <cell r="A4969">
            <v>97412</v>
          </cell>
          <cell r="B4969" t="str">
            <v>COTOVELO PARA BARRAMENTO BLINDADO, 550A - FORNECIMENTO E INSTALAÇÃO. AF_07/2025</v>
          </cell>
          <cell r="C4969" t="str">
            <v>UN</v>
          </cell>
          <cell r="D4969">
            <v>0</v>
          </cell>
          <cell r="E4969" t="str">
            <v>Instalações Elétricas - Quadros, Cabos, Disjuntores, Contatores e Barramentos Blindados</v>
          </cell>
          <cell r="F4969" t="str">
            <v>SINAPI Jun/26</v>
          </cell>
        </row>
        <row r="4970">
          <cell r="A4970">
            <v>97413</v>
          </cell>
          <cell r="B4970" t="str">
            <v>COTOVELO PARA BARRAMENTO BLINDADO, 630A - FORNECIMENTO E INSTALAÇÃO. AF_07/2025</v>
          </cell>
          <cell r="C4970" t="str">
            <v>UN</v>
          </cell>
          <cell r="D4970">
            <v>0</v>
          </cell>
          <cell r="E4970" t="str">
            <v>Instalações Elétricas - Quadros, Cabos, Disjuntores, Contatores e Barramentos Blindados</v>
          </cell>
          <cell r="F4970" t="str">
            <v>SINAPI Jun/26</v>
          </cell>
        </row>
        <row r="4971">
          <cell r="A4971">
            <v>101900</v>
          </cell>
          <cell r="B4971" t="str">
            <v>DISJUNTOR BAIXA TENSÃO TRIPOLAR A SECO 800A/600V - FORNECIMENTO E INSTALAÇÃO. AF_07/2025</v>
          </cell>
          <cell r="C4971" t="str">
            <v>UN</v>
          </cell>
          <cell r="D4971">
            <v>4147.9399999999996</v>
          </cell>
          <cell r="E4971" t="str">
            <v>Instalações Elétricas - Quadros, Cabos, Disjuntores, Contatores e Barramentos Blindados</v>
          </cell>
          <cell r="F4971" t="str">
            <v>SINAPI Jun/26</v>
          </cell>
        </row>
        <row r="4972">
          <cell r="A4972">
            <v>106030</v>
          </cell>
          <cell r="B4972" t="str">
            <v>DISJUNTOR BIPOLAR DR 63A - FORNECIMENTO E INSTALAÇÃO. AF_07/2025</v>
          </cell>
          <cell r="C4972" t="str">
            <v>UN</v>
          </cell>
          <cell r="D4972">
            <v>168.85</v>
          </cell>
          <cell r="E4972" t="str">
            <v>Instalações Elétricas - Quadros, Cabos, Disjuntores, Contatores e Barramentos Blindados</v>
          </cell>
          <cell r="F4972" t="str">
            <v>SINAPI Jun/26</v>
          </cell>
        </row>
        <row r="4973">
          <cell r="A4973">
            <v>93660</v>
          </cell>
          <cell r="B4973" t="str">
            <v>DISJUNTOR BIPOLAR TIPO DIN, CORRENTE NOMINAL DE 10A - FORNECIMENTO E INSTALAÇÃO. AF_07/2025</v>
          </cell>
          <cell r="C4973" t="str">
            <v>UN</v>
          </cell>
          <cell r="D4973">
            <v>54.38</v>
          </cell>
          <cell r="E4973" t="str">
            <v>Instalações Elétricas - Quadros, Cabos, Disjuntores, Contatores e Barramentos Blindados</v>
          </cell>
          <cell r="F4973" t="str">
            <v>SINAPI Jun/26</v>
          </cell>
        </row>
        <row r="4974">
          <cell r="A4974">
            <v>93661</v>
          </cell>
          <cell r="B4974" t="str">
            <v>DISJUNTOR BIPOLAR TIPO DIN, CORRENTE NOMINAL DE 16A - FORNECIMENTO E INSTALAÇÃO. AF_07/2025</v>
          </cell>
          <cell r="C4974" t="str">
            <v>UN</v>
          </cell>
          <cell r="D4974">
            <v>54.38</v>
          </cell>
          <cell r="E4974" t="str">
            <v>Instalações Elétricas - Quadros, Cabos, Disjuntores, Contatores e Barramentos Blindados</v>
          </cell>
          <cell r="F4974" t="str">
            <v>SINAPI Jun/26</v>
          </cell>
        </row>
        <row r="4975">
          <cell r="A4975">
            <v>93662</v>
          </cell>
          <cell r="B4975" t="str">
            <v>DISJUNTOR BIPOLAR TIPO DIN, CORRENTE NOMINAL DE 20A - FORNECIMENTO E INSTALAÇÃO. AF_07/2025</v>
          </cell>
          <cell r="C4975" t="str">
            <v>UN</v>
          </cell>
          <cell r="D4975">
            <v>56.86</v>
          </cell>
          <cell r="E4975" t="str">
            <v>Instalações Elétricas - Quadros, Cabos, Disjuntores, Contatores e Barramentos Blindados</v>
          </cell>
          <cell r="F4975" t="str">
            <v>SINAPI Jun/26</v>
          </cell>
        </row>
        <row r="4976">
          <cell r="A4976">
            <v>93663</v>
          </cell>
          <cell r="B4976" t="str">
            <v>DISJUNTOR BIPOLAR TIPO DIN, CORRENTE NOMINAL DE 25A - FORNECIMENTO E INSTALAÇÃO. AF_07/2025</v>
          </cell>
          <cell r="C4976" t="str">
            <v>UN</v>
          </cell>
          <cell r="D4976">
            <v>59.63</v>
          </cell>
          <cell r="E4976" t="str">
            <v>Instalações Elétricas - Quadros, Cabos, Disjuntores, Contatores e Barramentos Blindados</v>
          </cell>
          <cell r="F4976" t="str">
            <v>SINAPI Jun/26</v>
          </cell>
        </row>
        <row r="4977">
          <cell r="A4977">
            <v>93664</v>
          </cell>
          <cell r="B4977" t="str">
            <v>DISJUNTOR BIPOLAR TIPO DIN, CORRENTE NOMINAL DE 32A - FORNECIMENTO E INSTALAÇÃO. AF_07/2025</v>
          </cell>
          <cell r="C4977" t="str">
            <v>UN</v>
          </cell>
          <cell r="D4977">
            <v>63.84</v>
          </cell>
          <cell r="E4977" t="str">
            <v>Instalações Elétricas - Quadros, Cabos, Disjuntores, Contatores e Barramentos Blindados</v>
          </cell>
          <cell r="F4977" t="str">
            <v>SINAPI Jun/26</v>
          </cell>
        </row>
        <row r="4978">
          <cell r="A4978">
            <v>93665</v>
          </cell>
          <cell r="B4978" t="str">
            <v>DISJUNTOR BIPOLAR TIPO DIN, CORRENTE NOMINAL DE 40A - FORNECIMENTO E INSTALAÇÃO. AF_07/2025</v>
          </cell>
          <cell r="C4978" t="str">
            <v>UN</v>
          </cell>
          <cell r="D4978">
            <v>69.91</v>
          </cell>
          <cell r="E4978" t="str">
            <v>Instalações Elétricas - Quadros, Cabos, Disjuntores, Contatores e Barramentos Blindados</v>
          </cell>
          <cell r="F4978" t="str">
            <v>SINAPI Jun/26</v>
          </cell>
        </row>
        <row r="4979">
          <cell r="A4979">
            <v>93666</v>
          </cell>
          <cell r="B4979" t="str">
            <v>DISJUNTOR BIPOLAR TIPO DIN, CORRENTE NOMINAL DE 50A - FORNECIMENTO E INSTALAÇÃO. AF_07/2025</v>
          </cell>
          <cell r="C4979" t="str">
            <v>UN</v>
          </cell>
          <cell r="D4979">
            <v>78.569999999999993</v>
          </cell>
          <cell r="E4979" t="str">
            <v>Instalações Elétricas - Quadros, Cabos, Disjuntores, Contatores e Barramentos Blindados</v>
          </cell>
          <cell r="F4979" t="str">
            <v>SINAPI Jun/26</v>
          </cell>
        </row>
        <row r="4980">
          <cell r="A4980">
            <v>93674</v>
          </cell>
          <cell r="B4980" t="str">
            <v>DISJUNTOR BIPOLAR TIPO DR, CORRENTE NOMINAL DE 25A - FORNECIMENTO E INSTALAÇÃO. AF_07/2025</v>
          </cell>
          <cell r="C4980" t="str">
            <v>UN</v>
          </cell>
          <cell r="D4980">
            <v>138.13999999999999</v>
          </cell>
          <cell r="E4980" t="str">
            <v>Instalações Elétricas - Quadros, Cabos, Disjuntores, Contatores e Barramentos Blindados</v>
          </cell>
          <cell r="F4980" t="str">
            <v>SINAPI Jun/26</v>
          </cell>
        </row>
        <row r="4981">
          <cell r="A4981">
            <v>93675</v>
          </cell>
          <cell r="B4981" t="str">
            <v>DISJUNTOR BIPOLAR TIPO DR, CORRENTE NOMINAL DE 40A - FORNECIMENTO E INSTALAÇÃO. AF_07/2025</v>
          </cell>
          <cell r="C4981" t="str">
            <v>UN</v>
          </cell>
          <cell r="D4981">
            <v>151.36000000000001</v>
          </cell>
          <cell r="E4981" t="str">
            <v>Instalações Elétricas - Quadros, Cabos, Disjuntores, Contatores e Barramentos Blindados</v>
          </cell>
          <cell r="F4981" t="str">
            <v>SINAPI Jun/26</v>
          </cell>
        </row>
        <row r="4982">
          <cell r="A4982">
            <v>101892</v>
          </cell>
          <cell r="B4982" t="str">
            <v>DISJUNTOR BIPOLAR TIPO NEMA, CORRENTE NOMINAL DE 10 ATÉ 50A - FORNECIMENTO E INSTALAÇÃO. AF_07/2025</v>
          </cell>
          <cell r="C4982" t="str">
            <v>UN</v>
          </cell>
          <cell r="D4982">
            <v>69.69</v>
          </cell>
          <cell r="E4982" t="str">
            <v>Instalações Elétricas - Quadros, Cabos, Disjuntores, Contatores e Barramentos Blindados</v>
          </cell>
          <cell r="F4982" t="str">
            <v>SINAPI Jun/26</v>
          </cell>
        </row>
        <row r="4983">
          <cell r="A4983">
            <v>93653</v>
          </cell>
          <cell r="B4983" t="str">
            <v>DISJUNTOR MONOPOLAR TIPO DIN, CORRENTE NOMINAL DE 10A - FORNECIMENTO E INSTALAÇÃO. AF_07/2025</v>
          </cell>
          <cell r="C4983" t="str">
            <v>UN</v>
          </cell>
          <cell r="D4983">
            <v>12.03</v>
          </cell>
          <cell r="E4983" t="str">
            <v>Instalações Elétricas - Quadros, Cabos, Disjuntores, Contatores e Barramentos Blindados</v>
          </cell>
          <cell r="F4983" t="str">
            <v>SINAPI Jun/26</v>
          </cell>
        </row>
        <row r="4984">
          <cell r="A4984">
            <v>93654</v>
          </cell>
          <cell r="B4984" t="str">
            <v>DISJUNTOR MONOPOLAR TIPO DIN, CORRENTE NOMINAL DE 16A - FORNECIMENTO E INSTALAÇÃO. AF_07/2025</v>
          </cell>
          <cell r="C4984" t="str">
            <v>UN</v>
          </cell>
          <cell r="D4984">
            <v>12.03</v>
          </cell>
          <cell r="E4984" t="str">
            <v>Instalações Elétricas - Quadros, Cabos, Disjuntores, Contatores e Barramentos Blindados</v>
          </cell>
          <cell r="F4984" t="str">
            <v>SINAPI Jun/26</v>
          </cell>
        </row>
        <row r="4985">
          <cell r="A4985">
            <v>93655</v>
          </cell>
          <cell r="B4985" t="str">
            <v>DISJUNTOR MONOPOLAR TIPO DIN, CORRENTE NOMINAL DE 20A - FORNECIMENTO E INSTALAÇÃO. AF_07/2025</v>
          </cell>
          <cell r="C4985" t="str">
            <v>UN</v>
          </cell>
          <cell r="D4985">
            <v>13.27</v>
          </cell>
          <cell r="E4985" t="str">
            <v>Instalações Elétricas - Quadros, Cabos, Disjuntores, Contatores e Barramentos Blindados</v>
          </cell>
          <cell r="F4985" t="str">
            <v>SINAPI Jun/26</v>
          </cell>
        </row>
        <row r="4986">
          <cell r="A4986">
            <v>93656</v>
          </cell>
          <cell r="B4986" t="str">
            <v>DISJUNTOR MONOPOLAR TIPO DIN, CORRENTE NOMINAL DE 25A - FORNECIMENTO E INSTALAÇÃO. AF_07/2025</v>
          </cell>
          <cell r="C4986" t="str">
            <v>UN</v>
          </cell>
          <cell r="D4986">
            <v>14.65</v>
          </cell>
          <cell r="E4986" t="str">
            <v>Instalações Elétricas - Quadros, Cabos, Disjuntores, Contatores e Barramentos Blindados</v>
          </cell>
          <cell r="F4986" t="str">
            <v>SINAPI Jun/26</v>
          </cell>
        </row>
        <row r="4987">
          <cell r="A4987">
            <v>93657</v>
          </cell>
          <cell r="B4987" t="str">
            <v>DISJUNTOR MONOPOLAR TIPO DIN, CORRENTE NOMINAL DE 32A - FORNECIMENTO E INSTALAÇÃO. AF_07/2025</v>
          </cell>
          <cell r="C4987" t="str">
            <v>UN</v>
          </cell>
          <cell r="D4987">
            <v>16.829999999999998</v>
          </cell>
          <cell r="E4987" t="str">
            <v>Instalações Elétricas - Quadros, Cabos, Disjuntores, Contatores e Barramentos Blindados</v>
          </cell>
          <cell r="F4987" t="str">
            <v>SINAPI Jun/26</v>
          </cell>
        </row>
        <row r="4988">
          <cell r="A4988">
            <v>93658</v>
          </cell>
          <cell r="B4988" t="str">
            <v>DISJUNTOR MONOPOLAR TIPO DIN, CORRENTE NOMINAL DE 40A - FORNECIMENTO E INSTALAÇÃO. AF_07/2025</v>
          </cell>
          <cell r="C4988" t="str">
            <v>UN</v>
          </cell>
          <cell r="D4988">
            <v>24.07</v>
          </cell>
          <cell r="E4988" t="str">
            <v>Instalações Elétricas - Quadros, Cabos, Disjuntores, Contatores e Barramentos Blindados</v>
          </cell>
          <cell r="F4988" t="str">
            <v>SINAPI Jun/26</v>
          </cell>
        </row>
        <row r="4989">
          <cell r="A4989">
            <v>93659</v>
          </cell>
          <cell r="B4989" t="str">
            <v>DISJUNTOR MONOPOLAR TIPO DIN, CORRENTE NOMINAL DE 50A - FORNECIMENTO E INSTALAÇÃO. AF_07/2025</v>
          </cell>
          <cell r="C4989" t="str">
            <v>UN</v>
          </cell>
          <cell r="D4989">
            <v>28.4</v>
          </cell>
          <cell r="E4989" t="str">
            <v>Instalações Elétricas - Quadros, Cabos, Disjuntores, Contatores e Barramentos Blindados</v>
          </cell>
          <cell r="F4989" t="str">
            <v>SINAPI Jun/26</v>
          </cell>
        </row>
        <row r="4990">
          <cell r="A4990">
            <v>101890</v>
          </cell>
          <cell r="B4990" t="str">
            <v>DISJUNTOR MONOPOLAR TIPO NEMA, CORRENTE NOMINAL DE 10 ATÉ 30A - FORNECIMENTO E INSTALAÇÃO. AF_07/2025</v>
          </cell>
          <cell r="C4990" t="str">
            <v>UN</v>
          </cell>
          <cell r="D4990">
            <v>15.67</v>
          </cell>
          <cell r="E4990" t="str">
            <v>Instalações Elétricas - Quadros, Cabos, Disjuntores, Contatores e Barramentos Blindados</v>
          </cell>
          <cell r="F4990" t="str">
            <v>SINAPI Jun/26</v>
          </cell>
        </row>
        <row r="4991">
          <cell r="A4991">
            <v>101891</v>
          </cell>
          <cell r="B4991" t="str">
            <v>DISJUNTOR MONOPOLAR TIPO NEMA, CORRENTE NOMINAL DE 35 ATÉ 50A - FORNECIMENTO E INSTALAÇÃO. AF_07/2025</v>
          </cell>
          <cell r="C4991" t="str">
            <v>UN</v>
          </cell>
          <cell r="D4991">
            <v>29.68</v>
          </cell>
          <cell r="E4991" t="str">
            <v>Instalações Elétricas - Quadros, Cabos, Disjuntores, Contatores e Barramentos Blindados</v>
          </cell>
          <cell r="F4991" t="str">
            <v>SINAPI Jun/26</v>
          </cell>
        </row>
        <row r="4992">
          <cell r="A4992">
            <v>101895</v>
          </cell>
          <cell r="B4992" t="str">
            <v>DISJUNTOR TERMOMAGNÉTICO TRIPOLAR, CORRENTE NOMINAL DE 125A - FORNECIMENTO E INSTALAÇÃO. AF_07/2025</v>
          </cell>
          <cell r="C4992" t="str">
            <v>UN</v>
          </cell>
          <cell r="D4992">
            <v>427</v>
          </cell>
          <cell r="E4992" t="str">
            <v>Instalações Elétricas - Quadros, Cabos, Disjuntores, Contatores e Barramentos Blindados</v>
          </cell>
          <cell r="F4992" t="str">
            <v>SINAPI Jun/26</v>
          </cell>
        </row>
        <row r="4993">
          <cell r="A4993">
            <v>101896</v>
          </cell>
          <cell r="B4993" t="str">
            <v>DISJUNTOR TERMOMAGNÉTICO TRIPOLAR, CORRENTE NOMINAL DE 200A - FORNECIMENTO E INSTALAÇÃO. AF_07/2025</v>
          </cell>
          <cell r="C4993" t="str">
            <v>UN</v>
          </cell>
          <cell r="D4993">
            <v>620.33000000000004</v>
          </cell>
          <cell r="E4993" t="str">
            <v>Instalações Elétricas - Quadros, Cabos, Disjuntores, Contatores e Barramentos Blindados</v>
          </cell>
          <cell r="F4993" t="str">
            <v>SINAPI Jun/26</v>
          </cell>
        </row>
        <row r="4994">
          <cell r="A4994">
            <v>101897</v>
          </cell>
          <cell r="B4994" t="str">
            <v>DISJUNTOR TERMOMAGNÉTICO TRIPOLAR, CORRENTE NOMINAL DE 250A - FORNECIMENTO E INSTALAÇÃO. AF_07/2025</v>
          </cell>
          <cell r="C4994" t="str">
            <v>UN</v>
          </cell>
          <cell r="D4994">
            <v>965.13</v>
          </cell>
          <cell r="E4994" t="str">
            <v>Instalações Elétricas - Quadros, Cabos, Disjuntores, Contatores e Barramentos Blindados</v>
          </cell>
          <cell r="F4994" t="str">
            <v>SINAPI Jun/26</v>
          </cell>
        </row>
        <row r="4995">
          <cell r="A4995">
            <v>101898</v>
          </cell>
          <cell r="B4995" t="str">
            <v>DISJUNTOR TERMOMAGNÉTICO TRIPOLAR, CORRENTE NOMINAL DE 400A - FORNECIMENTO E INSTALAÇÃO. AF_07/2025</v>
          </cell>
          <cell r="C4995" t="str">
            <v>UN</v>
          </cell>
          <cell r="D4995">
            <v>1275.0999999999999</v>
          </cell>
          <cell r="E4995" t="str">
            <v>Instalações Elétricas - Quadros, Cabos, Disjuntores, Contatores e Barramentos Blindados</v>
          </cell>
          <cell r="F4995" t="str">
            <v>SINAPI Jun/26</v>
          </cell>
        </row>
        <row r="4996">
          <cell r="A4996">
            <v>101899</v>
          </cell>
          <cell r="B4996" t="str">
            <v>DISJUNTOR TERMOMAGNÉTICO TRIPOLAR, CORRENTE NOMINAL DE 600A - FORNECIMENTO E INSTALAÇÃO. AF_07/2025</v>
          </cell>
          <cell r="C4996" t="str">
            <v>UN</v>
          </cell>
          <cell r="D4996">
            <v>2012.4</v>
          </cell>
          <cell r="E4996" t="str">
            <v>Instalações Elétricas - Quadros, Cabos, Disjuntores, Contatores e Barramentos Blindados</v>
          </cell>
          <cell r="F4996" t="str">
            <v>SINAPI Jun/26</v>
          </cell>
        </row>
        <row r="4997">
          <cell r="A4997">
            <v>93676</v>
          </cell>
          <cell r="B4997" t="str">
            <v>DISJUNTOR TETRAPOLAR TIPO DR, CORRENTE NOMINAL DE 25A - FORNECIMENTO E INSTALAÇÃO. AF_07/2025</v>
          </cell>
          <cell r="C4997" t="str">
            <v>UN</v>
          </cell>
          <cell r="D4997">
            <v>168.65</v>
          </cell>
          <cell r="E4997" t="str">
            <v>Instalações Elétricas - Quadros, Cabos, Disjuntores, Contatores e Barramentos Blindados</v>
          </cell>
          <cell r="F4997" t="str">
            <v>SINAPI Jun/26</v>
          </cell>
        </row>
        <row r="4998">
          <cell r="A4998">
            <v>97711</v>
          </cell>
          <cell r="B4998" t="str">
            <v>DISJUNTOR TETRAPOLAR TIPO DR, CORRENTE NOMINAL DE 40A - FORNECIMENTO E INSTALAÇÃO. AF_07/2025</v>
          </cell>
          <cell r="C4998" t="str">
            <v>UN</v>
          </cell>
          <cell r="D4998">
            <v>190.75</v>
          </cell>
          <cell r="E4998" t="str">
            <v>Instalações Elétricas - Quadros, Cabos, Disjuntores, Contatores e Barramentos Blindados</v>
          </cell>
          <cell r="F4998" t="str">
            <v>SINAPI Jun/26</v>
          </cell>
        </row>
        <row r="4999">
          <cell r="A4999">
            <v>106020</v>
          </cell>
          <cell r="B4999" t="str">
            <v>DISJUNTOR TRIPOLAR DIN 63A - FORNECIMENTO E INSTALAÇÃO. AF_07/2025</v>
          </cell>
          <cell r="C4999" t="str">
            <v>UN</v>
          </cell>
          <cell r="D4999">
            <v>117.22</v>
          </cell>
          <cell r="E4999" t="str">
            <v>Instalações Elétricas - Quadros, Cabos, Disjuntores, Contatores e Barramentos Blindados</v>
          </cell>
          <cell r="F4999" t="str">
            <v>SINAPI Jun/26</v>
          </cell>
        </row>
        <row r="5000">
          <cell r="A5000">
            <v>106031</v>
          </cell>
          <cell r="B5000" t="str">
            <v>DISJUNTOR TRIPOLAR DIN 80A - FORNECIMENTO E INSTALAÇÃO. AF_07/2025</v>
          </cell>
          <cell r="C5000" t="str">
            <v>UN</v>
          </cell>
          <cell r="D5000">
            <v>0</v>
          </cell>
          <cell r="E5000" t="str">
            <v>Instalações Elétricas - Quadros, Cabos, Disjuntores, Contatores e Barramentos Blindados</v>
          </cell>
          <cell r="F5000" t="str">
            <v>SINAPI Jun/26</v>
          </cell>
        </row>
        <row r="5001">
          <cell r="A5001">
            <v>93667</v>
          </cell>
          <cell r="B5001" t="str">
            <v>DISJUNTOR TRIPOLAR TIPO DIN, CORRENTE NOMINAL DE 10A - FORNECIMENTO E INSTALAÇÃO. AF_07/2025</v>
          </cell>
          <cell r="C5001" t="str">
            <v>UN</v>
          </cell>
          <cell r="D5001">
            <v>68.78</v>
          </cell>
          <cell r="E5001" t="str">
            <v>Instalações Elétricas - Quadros, Cabos, Disjuntores, Contatores e Barramentos Blindados</v>
          </cell>
          <cell r="F5001" t="str">
            <v>SINAPI Jun/26</v>
          </cell>
        </row>
        <row r="5002">
          <cell r="A5002">
            <v>93668</v>
          </cell>
          <cell r="B5002" t="str">
            <v>DISJUNTOR TRIPOLAR TIPO DIN, CORRENTE NOMINAL DE 16A - FORNECIMENTO E INSTALAÇÃO. AF_07/2025</v>
          </cell>
          <cell r="C5002" t="str">
            <v>UN</v>
          </cell>
          <cell r="D5002">
            <v>68.78</v>
          </cell>
          <cell r="E5002" t="str">
            <v>Instalações Elétricas - Quadros, Cabos, Disjuntores, Contatores e Barramentos Blindados</v>
          </cell>
          <cell r="F5002" t="str">
            <v>SINAPI Jun/26</v>
          </cell>
        </row>
        <row r="5003">
          <cell r="A5003">
            <v>93669</v>
          </cell>
          <cell r="B5003" t="str">
            <v>DISJUNTOR TRIPOLAR TIPO DIN, CORRENTE NOMINAL DE 20A - FORNECIMENTO E INSTALAÇÃO. AF_07/2025</v>
          </cell>
          <cell r="C5003" t="str">
            <v>UN</v>
          </cell>
          <cell r="D5003">
            <v>72.510000000000005</v>
          </cell>
          <cell r="E5003" t="str">
            <v>Instalações Elétricas - Quadros, Cabos, Disjuntores, Contatores e Barramentos Blindados</v>
          </cell>
          <cell r="F5003" t="str">
            <v>SINAPI Jun/26</v>
          </cell>
        </row>
        <row r="5004">
          <cell r="A5004">
            <v>93670</v>
          </cell>
          <cell r="B5004" t="str">
            <v>DISJUNTOR TRIPOLAR TIPO DIN, CORRENTE NOMINAL DE 25A - FORNECIMENTO E INSTALAÇÃO. AF_07/2025</v>
          </cell>
          <cell r="C5004" t="str">
            <v>UN</v>
          </cell>
          <cell r="D5004">
            <v>76.66</v>
          </cell>
          <cell r="E5004" t="str">
            <v>Instalações Elétricas - Quadros, Cabos, Disjuntores, Contatores e Barramentos Blindados</v>
          </cell>
          <cell r="F5004" t="str">
            <v>SINAPI Jun/26</v>
          </cell>
        </row>
        <row r="5005">
          <cell r="A5005">
            <v>93671</v>
          </cell>
          <cell r="B5005" t="str">
            <v>DISJUNTOR TRIPOLAR TIPO DIN, CORRENTE NOMINAL DE 32A - FORNECIMENTO E INSTALAÇÃO. AF_07/2025</v>
          </cell>
          <cell r="C5005" t="str">
            <v>UN</v>
          </cell>
          <cell r="D5005">
            <v>82.98</v>
          </cell>
          <cell r="E5005" t="str">
            <v>Instalações Elétricas - Quadros, Cabos, Disjuntores, Contatores e Barramentos Blindados</v>
          </cell>
          <cell r="F5005" t="str">
            <v>SINAPI Jun/26</v>
          </cell>
        </row>
        <row r="5006">
          <cell r="A5006">
            <v>93672</v>
          </cell>
          <cell r="B5006" t="str">
            <v>DISJUNTOR TRIPOLAR TIPO DIN, CORRENTE NOMINAL DE 40A - FORNECIMENTO E INSTALAÇÃO. AF_07/2025</v>
          </cell>
          <cell r="C5006" t="str">
            <v>UN</v>
          </cell>
          <cell r="D5006">
            <v>93.15</v>
          </cell>
          <cell r="E5006" t="str">
            <v>Instalações Elétricas - Quadros, Cabos, Disjuntores, Contatores e Barramentos Blindados</v>
          </cell>
          <cell r="F5006" t="str">
            <v>SINAPI Jun/26</v>
          </cell>
        </row>
        <row r="5007">
          <cell r="A5007">
            <v>93673</v>
          </cell>
          <cell r="B5007" t="str">
            <v>DISJUNTOR TRIPOLAR TIPO DIN, CORRENTE NOMINAL DE 50A - FORNECIMENTO E INSTALAÇÃO. AF_07/2025</v>
          </cell>
          <cell r="C5007" t="str">
            <v>UN</v>
          </cell>
          <cell r="D5007">
            <v>106.13</v>
          </cell>
          <cell r="E5007" t="str">
            <v>Instalações Elétricas - Quadros, Cabos, Disjuntores, Contatores e Barramentos Blindados</v>
          </cell>
          <cell r="F5007" t="str">
            <v>SINAPI Jun/26</v>
          </cell>
        </row>
        <row r="5008">
          <cell r="A5008">
            <v>101893</v>
          </cell>
          <cell r="B5008" t="str">
            <v>DISJUNTOR TRIPOLAR TIPO NEMA, CORRENTE NOMINAL DE 10 ATÉ 50A - FORNECIMENTO E INSTALAÇÃO. AF_07/2025</v>
          </cell>
          <cell r="C5008" t="str">
            <v>UN</v>
          </cell>
          <cell r="D5008">
            <v>90.24</v>
          </cell>
          <cell r="E5008" t="str">
            <v>Instalações Elétricas - Quadros, Cabos, Disjuntores, Contatores e Barramentos Blindados</v>
          </cell>
          <cell r="F5008" t="str">
            <v>SINAPI Jun/26</v>
          </cell>
        </row>
        <row r="5009">
          <cell r="A5009">
            <v>101894</v>
          </cell>
          <cell r="B5009" t="str">
            <v>DISJUNTOR TRIPOLAR TIPO NEMA, CORRENTE NOMINAL DE 60 ATÉ 100A - FORNECIMENTO E INSTALAÇÃO. AF_07/2025</v>
          </cell>
          <cell r="C5009" t="str">
            <v>UN</v>
          </cell>
          <cell r="D5009">
            <v>166.97</v>
          </cell>
          <cell r="E5009" t="str">
            <v>Instalações Elétricas - Quadros, Cabos, Disjuntores, Contatores e Barramentos Blindados</v>
          </cell>
          <cell r="F5009" t="str">
            <v>SINAPI Jun/26</v>
          </cell>
        </row>
        <row r="5010">
          <cell r="A5010">
            <v>106027</v>
          </cell>
          <cell r="B5010" t="str">
            <v>DISPOSITIVO DPS 20KA-175V OU 275V - FORNECIMENTO E INSTALAÇÃO. AF_07/2025</v>
          </cell>
          <cell r="C5010" t="str">
            <v>UN</v>
          </cell>
          <cell r="D5010">
            <v>73.11</v>
          </cell>
          <cell r="E5010" t="str">
            <v>Instalações Elétricas - Quadros, Cabos, Disjuntores, Contatores e Barramentos Blindados</v>
          </cell>
          <cell r="F5010" t="str">
            <v>SINAPI Jun/26</v>
          </cell>
        </row>
        <row r="5011">
          <cell r="A5011">
            <v>106028</v>
          </cell>
          <cell r="B5011" t="str">
            <v>DISPOSITIVO DPS 40KA-175V OU 275V - FORNECIMENTO E INSTALAÇÃO. AF_07/2025</v>
          </cell>
          <cell r="C5011" t="str">
            <v>UN</v>
          </cell>
          <cell r="D5011">
            <v>0</v>
          </cell>
          <cell r="E5011" t="str">
            <v>Instalações Elétricas - Quadros, Cabos, Disjuntores, Contatores e Barramentos Blindados</v>
          </cell>
          <cell r="F5011" t="str">
            <v>SINAPI Jun/26</v>
          </cell>
        </row>
        <row r="5012">
          <cell r="A5012">
            <v>106029</v>
          </cell>
          <cell r="B5012" t="str">
            <v>DISPOSITIVO DPS 60KA-275V - FORNECIMENTO E INSTALAÇÃO. AF_07/2025</v>
          </cell>
          <cell r="C5012" t="str">
            <v>UN</v>
          </cell>
          <cell r="D5012">
            <v>0</v>
          </cell>
          <cell r="E5012" t="str">
            <v>Instalações Elétricas - Quadros, Cabos, Disjuntores, Contatores e Barramentos Blindados</v>
          </cell>
          <cell r="F5012" t="str">
            <v>SINAPI Jun/26</v>
          </cell>
        </row>
        <row r="5013">
          <cell r="A5013">
            <v>97421</v>
          </cell>
          <cell r="B5013" t="str">
            <v>GABARITO PARA BARRAMENTO BLINDADO - FORNECIMENTO E INSTALAÇÃO. AF_07/2025</v>
          </cell>
          <cell r="C5013" t="str">
            <v>UN</v>
          </cell>
          <cell r="D5013">
            <v>0</v>
          </cell>
          <cell r="E5013" t="str">
            <v>Instalações Elétricas - Quadros, Cabos, Disjuntores, Contatores e Barramentos Blindados</v>
          </cell>
          <cell r="F5013" t="str">
            <v>SINAPI Jun/26</v>
          </cell>
        </row>
        <row r="5014">
          <cell r="A5014">
            <v>97373</v>
          </cell>
          <cell r="B5014" t="str">
            <v>PEÇA RETA DE BARRAMENTO BLINDADO, 1000A - FORNECIMENTO E INSTALAÇÃO. AF_07/2025</v>
          </cell>
          <cell r="C5014" t="str">
            <v>M</v>
          </cell>
          <cell r="D5014">
            <v>0</v>
          </cell>
          <cell r="E5014" t="str">
            <v>Instalações Elétricas - Quadros, Cabos, Disjuntores, Contatores e Barramentos Blindados</v>
          </cell>
          <cell r="F5014" t="str">
            <v>SINAPI Jun/26</v>
          </cell>
        </row>
        <row r="5015">
          <cell r="A5015">
            <v>97374</v>
          </cell>
          <cell r="B5015" t="str">
            <v>PEÇA RETA DE BARRAMENTO BLINDADO, 1250A - FORNECIMENTO E INSTALAÇÃO. AF_07/2025</v>
          </cell>
          <cell r="C5015" t="str">
            <v>M</v>
          </cell>
          <cell r="D5015">
            <v>0</v>
          </cell>
          <cell r="E5015" t="str">
            <v>Instalações Elétricas - Quadros, Cabos, Disjuntores, Contatores e Barramentos Blindados</v>
          </cell>
          <cell r="F5015" t="str">
            <v>SINAPI Jun/26</v>
          </cell>
        </row>
        <row r="5016">
          <cell r="A5016">
            <v>97375</v>
          </cell>
          <cell r="B5016" t="str">
            <v>PEÇA RETA DE BARRAMENTO BLINDADO, 1600A - FORNECIMENTO E INSTALAÇÃO. AF_07/2025</v>
          </cell>
          <cell r="C5016" t="str">
            <v>M</v>
          </cell>
          <cell r="D5016">
            <v>0</v>
          </cell>
          <cell r="E5016" t="str">
            <v>Instalações Elétricas - Quadros, Cabos, Disjuntores, Contatores e Barramentos Blindados</v>
          </cell>
          <cell r="F5016" t="str">
            <v>SINAPI Jun/26</v>
          </cell>
        </row>
        <row r="5017">
          <cell r="A5017">
            <v>97376</v>
          </cell>
          <cell r="B5017" t="str">
            <v>PEÇA RETA DE BARRAMENTO BLINDADO, 2000A - FORNECIMENTO E INSTALAÇÃO. AF_07/2025</v>
          </cell>
          <cell r="C5017" t="str">
            <v>M</v>
          </cell>
          <cell r="D5017">
            <v>0</v>
          </cell>
          <cell r="E5017" t="str">
            <v>Instalações Elétricas - Quadros, Cabos, Disjuntores, Contatores e Barramentos Blindados</v>
          </cell>
          <cell r="F5017" t="str">
            <v>SINAPI Jun/26</v>
          </cell>
        </row>
        <row r="5018">
          <cell r="A5018">
            <v>97377</v>
          </cell>
          <cell r="B5018" t="str">
            <v>PEÇA RETA DE BARRAMENTO BLINDADO, 2500A - FORNECIMENTO E INSTALAÇÃO. AF_07/2025</v>
          </cell>
          <cell r="C5018" t="str">
            <v>M</v>
          </cell>
          <cell r="D5018">
            <v>0</v>
          </cell>
          <cell r="E5018" t="str">
            <v>Instalações Elétricas - Quadros, Cabos, Disjuntores, Contatores e Barramentos Blindados</v>
          </cell>
          <cell r="F5018" t="str">
            <v>SINAPI Jun/26</v>
          </cell>
        </row>
        <row r="5019">
          <cell r="A5019">
            <v>97368</v>
          </cell>
          <cell r="B5019" t="str">
            <v>PEÇA RETA DE BARRAMENTO BLINDADO, 250A - FORNECIMENTO E INSTALAÇÃO. AF_07/2025</v>
          </cell>
          <cell r="C5019" t="str">
            <v>M</v>
          </cell>
          <cell r="D5019">
            <v>0</v>
          </cell>
          <cell r="E5019" t="str">
            <v>Instalações Elétricas - Quadros, Cabos, Disjuntores, Contatores e Barramentos Blindados</v>
          </cell>
          <cell r="F5019" t="str">
            <v>SINAPI Jun/26</v>
          </cell>
        </row>
        <row r="5020">
          <cell r="A5020">
            <v>97369</v>
          </cell>
          <cell r="B5020" t="str">
            <v>PEÇA RETA DE BARRAMENTO BLINDADO, 350A - FORNECIMENTO E INSTALAÇÃO. AF_07/2025</v>
          </cell>
          <cell r="C5020" t="str">
            <v>M</v>
          </cell>
          <cell r="D5020">
            <v>0</v>
          </cell>
          <cell r="E5020" t="str">
            <v>Instalações Elétricas - Quadros, Cabos, Disjuntores, Contatores e Barramentos Blindados</v>
          </cell>
          <cell r="F5020" t="str">
            <v>SINAPI Jun/26</v>
          </cell>
        </row>
        <row r="5021">
          <cell r="A5021">
            <v>97370</v>
          </cell>
          <cell r="B5021" t="str">
            <v>PEÇA RETA DE BARRAMENTO BLINDADO, 450A - FORNECIMENTO E INSTALAÇÃO. AF_07/2025</v>
          </cell>
          <cell r="C5021" t="str">
            <v>M</v>
          </cell>
          <cell r="D5021">
            <v>0</v>
          </cell>
          <cell r="E5021" t="str">
            <v>Instalações Elétricas - Quadros, Cabos, Disjuntores, Contatores e Barramentos Blindados</v>
          </cell>
          <cell r="F5021" t="str">
            <v>SINAPI Jun/26</v>
          </cell>
        </row>
        <row r="5022">
          <cell r="A5022">
            <v>97371</v>
          </cell>
          <cell r="B5022" t="str">
            <v>PEÇA RETA DE BARRAMENTO BLINDADO, 550A - FORNECIMENTO E INSTALAÇÃO. AF_07/2025</v>
          </cell>
          <cell r="C5022" t="str">
            <v>M</v>
          </cell>
          <cell r="D5022">
            <v>0</v>
          </cell>
          <cell r="E5022" t="str">
            <v>Instalações Elétricas - Quadros, Cabos, Disjuntores, Contatores e Barramentos Blindados</v>
          </cell>
          <cell r="F5022" t="str">
            <v>SINAPI Jun/26</v>
          </cell>
        </row>
        <row r="5023">
          <cell r="A5023">
            <v>97372</v>
          </cell>
          <cell r="B5023" t="str">
            <v>PEÇA RETA DE BARRAMENTO BLINDADO, 630A - FORNECIMENTO E INSTALAÇÃO. AF_07/2025</v>
          </cell>
          <cell r="C5023" t="str">
            <v>M</v>
          </cell>
          <cell r="D5023">
            <v>0</v>
          </cell>
          <cell r="E5023" t="str">
            <v>Instalações Elétricas - Quadros, Cabos, Disjuntores, Contatores e Barramentos Blindados</v>
          </cell>
          <cell r="F5023" t="str">
            <v>SINAPI Jun/26</v>
          </cell>
        </row>
        <row r="5024">
          <cell r="A5024">
            <v>101875</v>
          </cell>
          <cell r="B5024" t="str">
            <v>QUADRO DE DISTRIBUIÇÃO DE ENERGIA EM CHAPA DE AÇO GALVANIZADO, DE EMBUTIR, COM BARRAMENTO TRIFÁSICO, PARA 12 DISJUNTORES DIN 100A - FORNECIMENTO E INSTALAÇÃO. AF_07/2025</v>
          </cell>
          <cell r="C5024" t="str">
            <v>UN</v>
          </cell>
          <cell r="D5024">
            <v>440.33</v>
          </cell>
          <cell r="E5024" t="str">
            <v>Instalações Elétricas - Quadros, Cabos, Disjuntores, Contatores e Barramentos Blindados</v>
          </cell>
          <cell r="F5024" t="str">
            <v>SINAPI Jun/26</v>
          </cell>
        </row>
        <row r="5025">
          <cell r="A5025">
            <v>101883</v>
          </cell>
          <cell r="B5025" t="str">
            <v>QUADRO DE DISTRIBUIÇÃO DE ENERGIA EM CHAPA DE AÇO GALVANIZADO, DE EMBUTIR, COM BARRAMENTO TRIFÁSICO, PARA 18 DISJUNTORES DIN 100A - FORNECIMENTO E INSTALAÇÃO. AF_07/2025</v>
          </cell>
          <cell r="C5025" t="str">
            <v>UN</v>
          </cell>
          <cell r="D5025">
            <v>583.91999999999996</v>
          </cell>
          <cell r="E5025" t="str">
            <v>Instalações Elétricas - Quadros, Cabos, Disjuntores, Contatores e Barramentos Blindados</v>
          </cell>
          <cell r="F5025" t="str">
            <v>SINAPI Jun/26</v>
          </cell>
        </row>
        <row r="5026">
          <cell r="A5026">
            <v>101879</v>
          </cell>
          <cell r="B5026" t="str">
            <v>QUADRO DE DISTRIBUIÇÃO DE ENERGIA EM CHAPA DE AÇO GALVANIZADO, DE EMBUTIR, COM BARRAMENTO TRIFÁSICO, PARA 24 DISJUNTORES DIN 100A - FORNECIMENTO E INSTALAÇÃO. AF_07/2025</v>
          </cell>
          <cell r="C5026" t="str">
            <v>UN</v>
          </cell>
          <cell r="D5026">
            <v>607.41</v>
          </cell>
          <cell r="E5026" t="str">
            <v>Instalações Elétricas - Quadros, Cabos, Disjuntores, Contatores e Barramentos Blindados</v>
          </cell>
          <cell r="F5026" t="str">
            <v>SINAPI Jun/26</v>
          </cell>
        </row>
        <row r="5027">
          <cell r="A5027">
            <v>106021</v>
          </cell>
          <cell r="B5027" t="str">
            <v>QUADRO DE DISTRIBUIÇÃO DE ENERGIA EM CHAPA DE AÇO GALVANIZADO, DE EMBUTIR, COM BARRAMENTO TRIFÁSICO, PARA 28 DISJUNTORES DIN 100A - FORNECIMENTO E INSTALAÇÃO. AF_07/2025</v>
          </cell>
          <cell r="C5027" t="str">
            <v>UN</v>
          </cell>
          <cell r="D5027">
            <v>0</v>
          </cell>
          <cell r="E5027" t="str">
            <v>Instalações Elétricas - Quadros, Cabos, Disjuntores, Contatores e Barramentos Blindados</v>
          </cell>
          <cell r="F5027" t="str">
            <v>SINAPI Jun/26</v>
          </cell>
        </row>
        <row r="5028">
          <cell r="A5028">
            <v>101880</v>
          </cell>
          <cell r="B5028" t="str">
            <v>QUADRO DE DISTRIBUIÇÃO DE ENERGIA EM CHAPA DE AÇO GALVANIZADO, DE EMBUTIR, COM BARRAMENTO TRIFÁSICO, PARA 30 DISJUNTORES DIN 150A - FORNECIMENTO E INSTALAÇÃO. AF_07/2025</v>
          </cell>
          <cell r="C5028" t="str">
            <v>UN</v>
          </cell>
          <cell r="D5028">
            <v>709.81</v>
          </cell>
          <cell r="E5028" t="str">
            <v>Instalações Elétricas - Quadros, Cabos, Disjuntores, Contatores e Barramentos Blindados</v>
          </cell>
          <cell r="F5028" t="str">
            <v>SINAPI Jun/26</v>
          </cell>
        </row>
        <row r="5029">
          <cell r="A5029">
            <v>101882</v>
          </cell>
          <cell r="B5029" t="str">
            <v>QUADRO DE DISTRIBUIÇÃO DE ENERGIA EM CHAPA DE AÇO GALVANIZADO, DE EMBUTIR, COM BARRAMENTO TRIFÁSICO, PARA 30 DISJUNTORES DIN 225A - FORNECIMENTO E INSTALAÇÃO. AF_07/2025</v>
          </cell>
          <cell r="C5029" t="str">
            <v>UN</v>
          </cell>
          <cell r="D5029">
            <v>1299.06</v>
          </cell>
          <cell r="E5029" t="str">
            <v>Instalações Elétricas - Quadros, Cabos, Disjuntores, Contatores e Barramentos Blindados</v>
          </cell>
          <cell r="F5029" t="str">
            <v>SINAPI Jun/26</v>
          </cell>
        </row>
        <row r="5030">
          <cell r="A5030">
            <v>106022</v>
          </cell>
          <cell r="B5030" t="str">
            <v>QUADRO DE DISTRIBUIÇÃO DE ENERGIA EM CHAPA DE AÇO GALVANIZADO, DE EMBUTIR, COM BARRAMENTO TRIFÁSICO, PARA 36 DISJUNTORES DIN 100A - FORNECIMENTO E INSTALAÇÃO. AF_07/2025</v>
          </cell>
          <cell r="C5030" t="str">
            <v>UN</v>
          </cell>
          <cell r="D5030">
            <v>0</v>
          </cell>
          <cell r="E5030" t="str">
            <v>Instalações Elétricas - Quadros, Cabos, Disjuntores, Contatores e Barramentos Blindados</v>
          </cell>
          <cell r="F5030" t="str">
            <v>SINAPI Jun/26</v>
          </cell>
        </row>
        <row r="5031">
          <cell r="A5031">
            <v>101881</v>
          </cell>
          <cell r="B5031" t="str">
            <v>QUADRO DE DISTRIBUIÇÃO DE ENERGIA EM CHAPA DE AÇO GALVANIZADO, DE EMBUTIR, COM BARRAMENTO TRIFÁSICO, PARA 40 DISJUNTORES DIN 100A - FORNECIMENTO E INSTALAÇÃO. AF_07/2025</v>
          </cell>
          <cell r="C5031" t="str">
            <v>UN</v>
          </cell>
          <cell r="D5031">
            <v>958.72</v>
          </cell>
          <cell r="E5031" t="str">
            <v>Instalações Elétricas - Quadros, Cabos, Disjuntores, Contatores e Barramentos Blindados</v>
          </cell>
          <cell r="F5031" t="str">
            <v>SINAPI Jun/26</v>
          </cell>
        </row>
        <row r="5032">
          <cell r="A5032">
            <v>106023</v>
          </cell>
          <cell r="B5032" t="str">
            <v>QUADRO DE DISTRIBUIÇÃO DE ENERGIA EM CHAPA DE AÇO GALVANIZADO, DE EMBUTIR, COM BARRAMENTO TRIFÁSICO, PARA 48 DISJUNTORES DIN 100A - FORNECIMENTO E INSTALAÇÃO. AF_07/2025</v>
          </cell>
          <cell r="C5032" t="str">
            <v>UN</v>
          </cell>
          <cell r="D5032">
            <v>0</v>
          </cell>
          <cell r="E5032" t="str">
            <v>Instalações Elétricas - Quadros, Cabos, Disjuntores, Contatores e Barramentos Blindados</v>
          </cell>
          <cell r="F5032" t="str">
            <v>SINAPI Jun/26</v>
          </cell>
        </row>
        <row r="5033">
          <cell r="A5033">
            <v>101878</v>
          </cell>
          <cell r="B5033" t="str">
            <v>QUADRO DE DISTRIBUIÇÃO DE ENERGIA EM CHAPA DE AÇO GALVANIZADO, DE SOBREPOR, COM BARRAMENTO TRIFÁSICO, PARA 18 DISJUNTORES DIN 100A - FORNECIMENTO E INSTALAÇÃO. AF_07/2025</v>
          </cell>
          <cell r="C5033" t="str">
            <v>UN</v>
          </cell>
          <cell r="D5033">
            <v>432.61</v>
          </cell>
          <cell r="E5033" t="str">
            <v>Instalações Elétricas - Quadros, Cabos, Disjuntores, Contatores e Barramentos Blindados</v>
          </cell>
          <cell r="F5033" t="str">
            <v>SINAPI Jun/26</v>
          </cell>
        </row>
        <row r="5034">
          <cell r="A5034">
            <v>106024</v>
          </cell>
          <cell r="B5034" t="str">
            <v>QUADRO DE DISTRIBUIÇÃO DE ENERGIA EM CHAPA DE AÇO GALVANIZADO, DE SOBREPOR, COM BARRAMENTO TRIFÁSICO, PARA 28 DISJUNTORES DIN 100A - FORNECIMENTO E INSTALAÇÃO. AF_07/2025</v>
          </cell>
          <cell r="C5034" t="str">
            <v>UN</v>
          </cell>
          <cell r="D5034">
            <v>0</v>
          </cell>
          <cell r="E5034" t="str">
            <v>Instalações Elétricas - Quadros, Cabos, Disjuntores, Contatores e Barramentos Blindados</v>
          </cell>
          <cell r="F5034" t="str">
            <v>SINAPI Jun/26</v>
          </cell>
        </row>
        <row r="5035">
          <cell r="A5035">
            <v>106025</v>
          </cell>
          <cell r="B5035" t="str">
            <v>QUADRO DE DISTRIBUIÇÃO DE ENERGIA EM CHAPA DE AÇO GALVANIZADO, DE SOBREPOR, COM BARRAMENTO TRIFÁSICO, PARA 36 DISJUNTORES DIN 100A - FORNECIMENTO E INSTALAÇÃO. AF_07/2025</v>
          </cell>
          <cell r="C5035" t="str">
            <v>UN</v>
          </cell>
          <cell r="D5035">
            <v>0</v>
          </cell>
          <cell r="E5035" t="str">
            <v>Instalações Elétricas - Quadros, Cabos, Disjuntores, Contatores e Barramentos Blindados</v>
          </cell>
          <cell r="F5035" t="str">
            <v>SINAPI Jun/26</v>
          </cell>
        </row>
        <row r="5036">
          <cell r="A5036">
            <v>106026</v>
          </cell>
          <cell r="B5036" t="str">
            <v>QUADRO DE DISTRIBUIÇÃO DE ENERGIA EM CHAPA DE AÇO GALVANIZADO, DE SOBREPOR, COM BARRAMENTO TRIFÁSICO, PARA 48 DISJUNTORES DIN 100A - FORNECIMENTO E INSTALAÇÃO. AF_07/2025</v>
          </cell>
          <cell r="C5036" t="str">
            <v>UN</v>
          </cell>
          <cell r="D5036">
            <v>0</v>
          </cell>
          <cell r="E5036" t="str">
            <v>Instalações Elétricas - Quadros, Cabos, Disjuntores, Contatores e Barramentos Blindados</v>
          </cell>
          <cell r="F5036" t="str">
            <v>SINAPI Jun/26</v>
          </cell>
        </row>
        <row r="5037">
          <cell r="A5037">
            <v>101877</v>
          </cell>
          <cell r="B5037" t="str">
            <v>QUADRO DE DISTRIBUIÇÃO DE ENERGIA EM PVC, DE EMBUTIR, SEM BARRAMENTO, PARA 3 DISJUNTORES - FORNECIMENTO E INSTALAÇÃO. AF_07/2025</v>
          </cell>
          <cell r="C5037" t="str">
            <v>UN</v>
          </cell>
          <cell r="D5037">
            <v>96.47</v>
          </cell>
          <cell r="E5037" t="str">
            <v>Instalações Elétricas - Quadros, Cabos, Disjuntores, Contatores e Barramentos Blindados</v>
          </cell>
          <cell r="F5037" t="str">
            <v>SINAPI Jun/26</v>
          </cell>
        </row>
        <row r="5038">
          <cell r="A5038">
            <v>101876</v>
          </cell>
          <cell r="B5038" t="str">
            <v>QUADRO DE DISTRIBUIÇÃO DE ENERGIA EM PVC, DE EMBUTIR, SEM BARRAMENTO, PARA 6 DISJUNTORES - FORNECIMENTO E INSTALAÇÃO. AF_07/2025</v>
          </cell>
          <cell r="C5038" t="str">
            <v>UN</v>
          </cell>
          <cell r="D5038">
            <v>128.46</v>
          </cell>
          <cell r="E5038" t="str">
            <v>Instalações Elétricas - Quadros, Cabos, Disjuntores, Contatores e Barramentos Blindados</v>
          </cell>
          <cell r="F5038" t="str">
            <v>SINAPI Jun/26</v>
          </cell>
        </row>
        <row r="5039">
          <cell r="A5039">
            <v>101873</v>
          </cell>
          <cell r="B5039" t="str">
            <v>QUADRO DE DISTRIBUIÇÃO DE LUZ EM PVC PARA 12 DISJUNTORES - FORNECIMENTO E INSTALAÇÃO. AF_07/2025</v>
          </cell>
          <cell r="C5039" t="str">
            <v>UN</v>
          </cell>
          <cell r="D5039">
            <v>0</v>
          </cell>
          <cell r="E5039" t="str">
            <v>Instalações Elétricas - Quadros, Cabos, Disjuntores, Contatores e Barramentos Blindados</v>
          </cell>
          <cell r="F5039" t="str">
            <v>SINAPI Jun/26</v>
          </cell>
        </row>
        <row r="5040">
          <cell r="A5040">
            <v>101874</v>
          </cell>
          <cell r="B5040" t="str">
            <v>QUADRO DE DISTRIBUIÇÃO DE LUZ EM PVC PARA 24 DISJUNTORES - FORNECIMENTO E INSTALAÇÃO. AF_07/2025</v>
          </cell>
          <cell r="C5040" t="str">
            <v>UN</v>
          </cell>
          <cell r="D5040">
            <v>0</v>
          </cell>
          <cell r="E5040" t="str">
            <v>Instalações Elétricas - Quadros, Cabos, Disjuntores, Contatores e Barramentos Blindados</v>
          </cell>
          <cell r="F5040" t="str">
            <v>SINAPI Jun/26</v>
          </cell>
        </row>
        <row r="5041">
          <cell r="A5041">
            <v>101871</v>
          </cell>
          <cell r="B5041" t="str">
            <v>QUADRO DE DISTRIBUIÇÃO DE LUZ EM PVC PARA 4 DISJUNTORES - FORNECIMENTO E INSTALAÇÃO. AF_07/2025</v>
          </cell>
          <cell r="C5041" t="str">
            <v>UN</v>
          </cell>
          <cell r="D5041">
            <v>0</v>
          </cell>
          <cell r="E5041" t="str">
            <v>Instalações Elétricas - Quadros, Cabos, Disjuntores, Contatores e Barramentos Blindados</v>
          </cell>
          <cell r="F5041" t="str">
            <v>SINAPI Jun/26</v>
          </cell>
        </row>
        <row r="5042">
          <cell r="A5042">
            <v>101872</v>
          </cell>
          <cell r="B5042" t="str">
            <v>QUADRO DE DISTRIBUIÇÃO DE LUZ EM PVC PARA 8 DISJUNTORES - FORNECIMENTO E INSTALAÇÃO. AF_07/2025</v>
          </cell>
          <cell r="C5042" t="str">
            <v>UN</v>
          </cell>
          <cell r="D5042">
            <v>0</v>
          </cell>
          <cell r="E5042" t="str">
            <v>Instalações Elétricas - Quadros, Cabos, Disjuntores, Contatores e Barramentos Blindados</v>
          </cell>
          <cell r="F5042" t="str">
            <v>SINAPI Jun/26</v>
          </cell>
        </row>
        <row r="5043">
          <cell r="A5043">
            <v>97360</v>
          </cell>
          <cell r="B5043" t="str">
            <v>QUADRO DE MEDIÇÃO GERAL DE ENERGIA COM 12 MEDIDORES - FORNECIMENTO E INSTALAÇÃO. AF_07/2025</v>
          </cell>
          <cell r="C5043" t="str">
            <v>UN</v>
          </cell>
          <cell r="D5043">
            <v>6444.53</v>
          </cell>
          <cell r="E5043" t="str">
            <v>Instalações Elétricas - Quadros, Cabos, Disjuntores, Contatores e Barramentos Blindados</v>
          </cell>
          <cell r="F5043" t="str">
            <v>SINAPI Jun/26</v>
          </cell>
        </row>
        <row r="5044">
          <cell r="A5044">
            <v>97361</v>
          </cell>
          <cell r="B5044" t="str">
            <v>QUADRO DE MEDIÇÃO GERAL DE ENERGIA COM 16 MEDIDORES - FORNECIMENTO E INSTALAÇÃO. AF_07/2025</v>
          </cell>
          <cell r="C5044" t="str">
            <v>UN</v>
          </cell>
          <cell r="D5044">
            <v>8592.7199999999993</v>
          </cell>
          <cell r="E5044" t="str">
            <v>Instalações Elétricas - Quadros, Cabos, Disjuntores, Contatores e Barramentos Blindados</v>
          </cell>
          <cell r="F5044" t="str">
            <v>SINAPI Jun/26</v>
          </cell>
        </row>
        <row r="5045">
          <cell r="A5045">
            <v>97359</v>
          </cell>
          <cell r="B5045" t="str">
            <v>QUADRO DE MEDIÇÃO GERAL DE ENERGIA COM 8 MEDIDORES - FORNECIMENTO E INSTALAÇÃO. AF_07/2025</v>
          </cell>
          <cell r="C5045" t="str">
            <v>UN</v>
          </cell>
          <cell r="D5045">
            <v>3369.85</v>
          </cell>
          <cell r="E5045" t="str">
            <v>Instalações Elétricas - Quadros, Cabos, Disjuntores, Contatores e Barramentos Blindados</v>
          </cell>
          <cell r="F5045" t="str">
            <v>SINAPI Jun/26</v>
          </cell>
        </row>
        <row r="5046">
          <cell r="A5046">
            <v>101946</v>
          </cell>
          <cell r="B5046" t="str">
            <v>QUADRO DE MEDIÇÃO GERAL DE ENERGIA PARA 1 MEDIDOR DE SOBREPOR - FORNECIMENTO E INSTALAÇÃO. AF_07/2025</v>
          </cell>
          <cell r="C5046" t="str">
            <v>UN</v>
          </cell>
          <cell r="D5046">
            <v>117.84</v>
          </cell>
          <cell r="E5046" t="str">
            <v>Instalações Elétricas - Quadros, Cabos, Disjuntores, Contatores e Barramentos Blindados</v>
          </cell>
          <cell r="F5046" t="str">
            <v>SINAPI Jun/26</v>
          </cell>
        </row>
        <row r="5047">
          <cell r="A5047">
            <v>97362</v>
          </cell>
          <cell r="B5047" t="str">
            <v>QUADRO DE MEDIÇÃO GERAL DE ENERGIA PARA BARRAMENTO BLINDADO COM 4 MEDIDORES - FORNECIMENTO E INSTALAÇÃO. AF_07/2025</v>
          </cell>
          <cell r="C5047" t="str">
            <v>UN</v>
          </cell>
          <cell r="D5047">
            <v>1613.93</v>
          </cell>
          <cell r="E5047" t="str">
            <v>Instalações Elétricas - Quadros, Cabos, Disjuntores, Contatores e Barramentos Blindados</v>
          </cell>
          <cell r="F5047" t="str">
            <v>SINAPI Jun/26</v>
          </cell>
        </row>
        <row r="5048">
          <cell r="A5048">
            <v>101553</v>
          </cell>
          <cell r="B5048" t="str">
            <v>ALÇA PREFORMADA DE DISTRIBUIÇÃO, EM AÇO GALVANIZADO, AWG 1 - FORNECIMENTO E INSTALAÇÃO. AF_12/2025</v>
          </cell>
          <cell r="C5048" t="str">
            <v>UN</v>
          </cell>
          <cell r="D5048">
            <v>17</v>
          </cell>
          <cell r="E5048" t="str">
            <v>Instalações Elétricas - Rede de Distribuição</v>
          </cell>
          <cell r="F5048" t="str">
            <v>SINAPI Jun/26</v>
          </cell>
        </row>
        <row r="5049">
          <cell r="A5049">
            <v>101554</v>
          </cell>
          <cell r="B5049" t="str">
            <v>ALÇA PREFORMADA DE DISTRIBUIÇÃO, EM AÇO GALVANIZADO, AWG 2 - FORNECIMENTO E INSTALAÇÃO. AF_12/2025</v>
          </cell>
          <cell r="C5049" t="str">
            <v>UN</v>
          </cell>
          <cell r="D5049">
            <v>13.2</v>
          </cell>
          <cell r="E5049" t="str">
            <v>Instalações Elétricas - Rede de Distribuição</v>
          </cell>
          <cell r="F5049" t="str">
            <v>SINAPI Jun/26</v>
          </cell>
        </row>
        <row r="5050">
          <cell r="A5050">
            <v>101555</v>
          </cell>
          <cell r="B5050" t="str">
            <v>ALÇA PREFORMADA DE DISTRIBUIÇÃO, EM AÇO GALVANIZADO, AWG 4 - FORNECIMENTO E INSTALAÇÃO. AF_12/2025</v>
          </cell>
          <cell r="C5050" t="str">
            <v>UN</v>
          </cell>
          <cell r="D5050">
            <v>9.74</v>
          </cell>
          <cell r="E5050" t="str">
            <v>Instalações Elétricas - Rede de Distribuição</v>
          </cell>
          <cell r="F5050" t="str">
            <v>SINAPI Jun/26</v>
          </cell>
        </row>
        <row r="5051">
          <cell r="A5051">
            <v>101556</v>
          </cell>
          <cell r="B5051" t="str">
            <v>ALÇA PREFORMADA DE DISTRIBUIÇÃO, EM AÇO GALVANIZADO, AWG 6 - FORNECIMENTO E INSTALAÇÃO. AF_12/2025</v>
          </cell>
          <cell r="C5051" t="str">
            <v>UN</v>
          </cell>
          <cell r="D5051">
            <v>9.19</v>
          </cell>
          <cell r="E5051" t="str">
            <v>Instalações Elétricas - Rede de Distribuição</v>
          </cell>
          <cell r="F5051" t="str">
            <v>SINAPI Jun/26</v>
          </cell>
        </row>
        <row r="5052">
          <cell r="A5052">
            <v>101537</v>
          </cell>
          <cell r="B5052" t="str">
            <v>APARELHO SINALIZADOR DE SAÍDA DE GARAGEM, COM CÉLULA FOTOELÉTRICA - FORNECIMENTO E INSTALAÇÃO. AF_12/2025</v>
          </cell>
          <cell r="C5052" t="str">
            <v>UN</v>
          </cell>
          <cell r="D5052">
            <v>107.18</v>
          </cell>
          <cell r="E5052" t="str">
            <v>Instalações Elétricas - Rede de Distribuição</v>
          </cell>
          <cell r="F5052" t="str">
            <v>SINAPI Jun/26</v>
          </cell>
        </row>
        <row r="5053">
          <cell r="A5053">
            <v>101538</v>
          </cell>
          <cell r="B5053" t="str">
            <v>ARMAÇÃO SECUNDÁRIA, COM 1 ESTRIBO E 1 ISOLADOR - FORNECIMENTO E INSTALAÇÃO. AF_12/2025</v>
          </cell>
          <cell r="C5053" t="str">
            <v>UN</v>
          </cell>
          <cell r="D5053">
            <v>47.3</v>
          </cell>
          <cell r="E5053" t="str">
            <v>Instalações Elétricas - Rede de Distribuição</v>
          </cell>
          <cell r="F5053" t="str">
            <v>SINAPI Jun/26</v>
          </cell>
        </row>
        <row r="5054">
          <cell r="A5054">
            <v>101542</v>
          </cell>
          <cell r="B5054" t="str">
            <v>ARMAÇÃO SECUNDÁRIA, COM 1 ESTRIBO, SEM ISOLADOR - FORNECIMENTO E INSTALAÇÃO. AF_12/2025</v>
          </cell>
          <cell r="C5054" t="str">
            <v>UN</v>
          </cell>
          <cell r="D5054">
            <v>36.53</v>
          </cell>
          <cell r="E5054" t="str">
            <v>Instalações Elétricas - Rede de Distribuição</v>
          </cell>
          <cell r="F5054" t="str">
            <v>SINAPI Jun/26</v>
          </cell>
        </row>
        <row r="5055">
          <cell r="A5055">
            <v>101539</v>
          </cell>
          <cell r="B5055" t="str">
            <v>ARMAÇÃO SECUNDÁRIA, COM 2 ESTRIBOS E 2 ISOLADORES - FORNECIMENTO E INSTALAÇÃO. AF_12/2025</v>
          </cell>
          <cell r="C5055" t="str">
            <v>UN</v>
          </cell>
          <cell r="D5055">
            <v>81.239999999999995</v>
          </cell>
          <cell r="E5055" t="str">
            <v>Instalações Elétricas - Rede de Distribuição</v>
          </cell>
          <cell r="F5055" t="str">
            <v>SINAPI Jun/26</v>
          </cell>
        </row>
        <row r="5056">
          <cell r="A5056">
            <v>101543</v>
          </cell>
          <cell r="B5056" t="str">
            <v>ARMAÇÃO SECUNDÁRIA, COM 2 ESTRIBOS, SEM ISOLADOR - FORNECIMENTO E INSTALAÇÃO. AF_12/2025</v>
          </cell>
          <cell r="C5056" t="str">
            <v>UN</v>
          </cell>
          <cell r="D5056">
            <v>66.599999999999994</v>
          </cell>
          <cell r="E5056" t="str">
            <v>Instalações Elétricas - Rede de Distribuição</v>
          </cell>
          <cell r="F5056" t="str">
            <v>SINAPI Jun/26</v>
          </cell>
        </row>
        <row r="5057">
          <cell r="A5057">
            <v>101540</v>
          </cell>
          <cell r="B5057" t="str">
            <v>ARMAÇÃO SECUNDÁRIA, COM 3 ESTRIBOS E 3 ISOLADORES - FORNECIMENTO E INSTALAÇÃO. AF_12/2025</v>
          </cell>
          <cell r="C5057" t="str">
            <v>UN</v>
          </cell>
          <cell r="D5057">
            <v>133.76</v>
          </cell>
          <cell r="E5057" t="str">
            <v>Instalações Elétricas - Rede de Distribuição</v>
          </cell>
          <cell r="F5057" t="str">
            <v>SINAPI Jun/26</v>
          </cell>
        </row>
        <row r="5058">
          <cell r="A5058">
            <v>101544</v>
          </cell>
          <cell r="B5058" t="str">
            <v>ARMAÇÃO SECUNDÁRIA, COM 3 ESTRIBOS, SEM ISOLADOR - FORNECIMENTO E INSTALAÇÃO. AF_12/2025</v>
          </cell>
          <cell r="C5058" t="str">
            <v>UN</v>
          </cell>
          <cell r="D5058">
            <v>105.07</v>
          </cell>
          <cell r="E5058" t="str">
            <v>Instalações Elétricas - Rede de Distribuição</v>
          </cell>
          <cell r="F5058" t="str">
            <v>SINAPI Jun/26</v>
          </cell>
        </row>
        <row r="5059">
          <cell r="A5059">
            <v>101541</v>
          </cell>
          <cell r="B5059" t="str">
            <v>ARMAÇÃO SECUNDÁRIA, COM 4 ESTRIBOS E 4 ISOLADORES - FORNECIMENTO E INSTALAÇÃO. AF_12/2025</v>
          </cell>
          <cell r="C5059" t="str">
            <v>UN</v>
          </cell>
          <cell r="D5059">
            <v>175.23</v>
          </cell>
          <cell r="E5059" t="str">
            <v>Instalações Elétricas - Rede de Distribuição</v>
          </cell>
          <cell r="F5059" t="str">
            <v>SINAPI Jun/26</v>
          </cell>
        </row>
        <row r="5060">
          <cell r="A5060">
            <v>101545</v>
          </cell>
          <cell r="B5060" t="str">
            <v>ARMAÇÃO SECUNDÁRIA, COM 4 ESTRIBOS, SEM ISOLADOR - FORNECIMENTO E INSTALAÇÃO. AF_12/2025</v>
          </cell>
          <cell r="C5060" t="str">
            <v>UN</v>
          </cell>
          <cell r="D5060">
            <v>149.86000000000001</v>
          </cell>
          <cell r="E5060" t="str">
            <v>Instalações Elétricas - Rede de Distribuição</v>
          </cell>
          <cell r="F5060" t="str">
            <v>SINAPI Jun/26</v>
          </cell>
        </row>
        <row r="5061">
          <cell r="A5061">
            <v>106502</v>
          </cell>
          <cell r="B5061" t="str">
            <v>CABO DE ALUMÍNIO NÚ COM ALMA DE AÇO, BITOLA 1/0 AWG PARA REDE AÉREA DE DISTRIBUIÇÃO DE ENERGIA ELÉTRICA DE MÉDIA TENSÃO - FORNECIMENTO E INSTALAÇÃO. AF_12/2025</v>
          </cell>
          <cell r="C5061" t="str">
            <v>M</v>
          </cell>
          <cell r="D5061">
            <v>13.28</v>
          </cell>
          <cell r="E5061" t="str">
            <v>Instalações Elétricas - Rede de Distribuição</v>
          </cell>
          <cell r="F5061" t="str">
            <v>SINAPI Jun/26</v>
          </cell>
        </row>
        <row r="5062">
          <cell r="A5062">
            <v>106503</v>
          </cell>
          <cell r="B5062" t="str">
            <v>CABO DE ALUMÍNIO NÚ COM ALMA DE AÇO, BITOLA 2 AWG PARA REDE AÉREA DE DISTRIBUIÇÃO DE ENERGIA ELÉTRICA DE MÉDIA TENSÃO - FORNECIMENTO E INSTALAÇÃO. AF_12/2025</v>
          </cell>
          <cell r="C5062" t="str">
            <v>M</v>
          </cell>
          <cell r="D5062">
            <v>8.3699999999999992</v>
          </cell>
          <cell r="E5062" t="str">
            <v>Instalações Elétricas - Rede de Distribuição</v>
          </cell>
          <cell r="F5062" t="str">
            <v>SINAPI Jun/26</v>
          </cell>
        </row>
        <row r="5063">
          <cell r="A5063">
            <v>106504</v>
          </cell>
          <cell r="B5063" t="str">
            <v>CABO DE ALUMÍNIO NÚ COM ALMA DE AÇO, BITOLA 2/0 AWG PARA REDE AÉREA DE DISTRIBUIÇÃO DE ENERGIA ELÉTRICA DE MÉDIA TENSÃO - FORNECIMENTO E INSTALAÇÃO. AF_12/2025</v>
          </cell>
          <cell r="C5063" t="str">
            <v>M</v>
          </cell>
          <cell r="D5063">
            <v>16.73</v>
          </cell>
          <cell r="E5063" t="str">
            <v>Instalações Elétricas - Rede de Distribuição</v>
          </cell>
          <cell r="F5063" t="str">
            <v>SINAPI Jun/26</v>
          </cell>
        </row>
        <row r="5064">
          <cell r="A5064">
            <v>106505</v>
          </cell>
          <cell r="B5064" t="str">
            <v>CABO DE ALUMÍNIO NÚ COM ALMA DE AÇO, BITOLA 4 AWG PARA REDE AÉREA DE DISTRIBUIÇÃO DE ENERGIA ELÉTRICA DE MÉDIA TENSÃO - FORNECIMENTO E INSTALAÇÃO. AF_12/2025</v>
          </cell>
          <cell r="C5064" t="str">
            <v>M</v>
          </cell>
          <cell r="D5064">
            <v>5.43</v>
          </cell>
          <cell r="E5064" t="str">
            <v>Instalações Elétricas - Rede de Distribuição</v>
          </cell>
          <cell r="F5064" t="str">
            <v>SINAPI Jun/26</v>
          </cell>
        </row>
        <row r="5065">
          <cell r="A5065">
            <v>106526</v>
          </cell>
          <cell r="B5065" t="str">
            <v>CABO DE ALUMÍNIO NÚ COM ALMA DE AÇO, BITOLA 4/0 AWG PARA REDE AÉREA DE DISTRIBUIÇÃO DE ENERGIA ELÉTRICA DE MÉDIA TENSÃO - FORNECIMENTO E INSTALAÇÃO. AF_12/2025</v>
          </cell>
          <cell r="C5065" t="str">
            <v>M</v>
          </cell>
          <cell r="D5065">
            <v>0</v>
          </cell>
          <cell r="E5065" t="str">
            <v>Instalações Elétricas - Rede de Distribuição</v>
          </cell>
          <cell r="F5065" t="str">
            <v>SINAPI Jun/26</v>
          </cell>
        </row>
        <row r="5066">
          <cell r="A5066">
            <v>106506</v>
          </cell>
          <cell r="B5066" t="str">
            <v>CABO DE ALUMÍNIO NÚ SEM ALMA DE AÇO, BITOLA 1/0 AWG PARA REDE AÉREA DE DISTRIBUIÇÃO DE ENERGIA ELÉTRICA DE MÉDIA TENSÃO - FORNECIMENTO E INSTALAÇÃO. AF_12/2025</v>
          </cell>
          <cell r="C5066" t="str">
            <v>M</v>
          </cell>
          <cell r="D5066">
            <v>10.24</v>
          </cell>
          <cell r="E5066" t="str">
            <v>Instalações Elétricas - Rede de Distribuição</v>
          </cell>
          <cell r="F5066" t="str">
            <v>SINAPI Jun/26</v>
          </cell>
        </row>
        <row r="5067">
          <cell r="A5067">
            <v>106507</v>
          </cell>
          <cell r="B5067" t="str">
            <v>CABO DE ALUMÍNIO NÚ SEM ALMA DE AÇO, BITOLA 2 AWG PARA REDE AÉREA DE DISTRIBUIÇÃO DE ENERGIA ELÉTRICA DE MÉDIA TENSÃO - FORNECIMENTO E INSTALAÇÃO. AF_12/2025</v>
          </cell>
          <cell r="C5067" t="str">
            <v>M</v>
          </cell>
          <cell r="D5067">
            <v>6.57</v>
          </cell>
          <cell r="E5067" t="str">
            <v>Instalações Elétricas - Rede de Distribuição</v>
          </cell>
          <cell r="F5067" t="str">
            <v>SINAPI Jun/26</v>
          </cell>
        </row>
        <row r="5068">
          <cell r="A5068">
            <v>106508</v>
          </cell>
          <cell r="B5068" t="str">
            <v>CABO DE ALUMÍNIO NÚ SEM ALMA DE AÇO, BITOLA 2/0 AWG PARA REDE AÉREA DE DISTRIBUIÇÃO DE ENERGIA ELÉTRICA DE MÉDIA TENSÃO - FORNECIMENTO E INSTALAÇÃO. AF_12/2025</v>
          </cell>
          <cell r="C5068" t="str">
            <v>M</v>
          </cell>
          <cell r="D5068">
            <v>12.94</v>
          </cell>
          <cell r="E5068" t="str">
            <v>Instalações Elétricas - Rede de Distribuição</v>
          </cell>
          <cell r="F5068" t="str">
            <v>SINAPI Jun/26</v>
          </cell>
        </row>
        <row r="5069">
          <cell r="A5069">
            <v>106509</v>
          </cell>
          <cell r="B5069" t="str">
            <v>CABO DE ALUMÍNIO NÚ SEM ALMA DE AÇO, BITOLA 4 AWG PARA REDE AÉREA DE DISTRIBUIÇÃO DE ENERGIA ELÉTRICA DE MÉDIA TENSÃO - FORNECIMENTO E INSTALAÇÃO. AF_12/2025</v>
          </cell>
          <cell r="C5069" t="str">
            <v>M</v>
          </cell>
          <cell r="D5069">
            <v>4.29</v>
          </cell>
          <cell r="E5069" t="str">
            <v>Instalações Elétricas - Rede de Distribuição</v>
          </cell>
          <cell r="F5069" t="str">
            <v>SINAPI Jun/26</v>
          </cell>
        </row>
        <row r="5070">
          <cell r="A5070">
            <v>106527</v>
          </cell>
          <cell r="B5070" t="str">
            <v>CABO DE ALUMÍNIO NÚ SEM ALMA DE AÇO, BITOLA 4/0 AWG PARA REDE AÉREA DE DISTRIBUIÇÃO DE ENERGIA ELÉTRICA DE MÉDIA TENSÃO - FORNECIMENTO E INSTALAÇÃO. AF_12/2025</v>
          </cell>
          <cell r="C5070" t="str">
            <v>M</v>
          </cell>
          <cell r="D5070">
            <v>0</v>
          </cell>
          <cell r="E5070" t="str">
            <v>Instalações Elétricas - Rede de Distribuição</v>
          </cell>
          <cell r="F5070" t="str">
            <v>SINAPI Jun/26</v>
          </cell>
        </row>
        <row r="5071">
          <cell r="A5071">
            <v>106499</v>
          </cell>
          <cell r="B5071" t="str">
            <v>CABO DE ALUMÍNIO PROTEGIDO XLPE 90°C 35MM² TR 15KV AÉREO PARA REDE AÉREA COMPACTA DE DISTRIBUIÇÃO DE ENERGIA ELÉTRICA DE MÉDIA TENSÃO - FORNECIMENTO E INSTALAÇÃO. AF_12/2025</v>
          </cell>
          <cell r="C5071" t="str">
            <v>M</v>
          </cell>
          <cell r="D5071">
            <v>0</v>
          </cell>
          <cell r="E5071" t="str">
            <v>Instalações Elétricas - Rede de Distribuição</v>
          </cell>
          <cell r="F5071" t="str">
            <v>SINAPI Jun/26</v>
          </cell>
        </row>
        <row r="5072">
          <cell r="A5072">
            <v>106500</v>
          </cell>
          <cell r="B5072" t="str">
            <v>CABO DE ALUMÍNIO PROTEGIDO XLPE 90°C 50MM² TR 15KV AÉREO PARA REDE AÉREA COMPACTA DE DISTRIBUIÇÃO DE ENERGIA ELÉTRICA DE MÉDIA TENSÃO - FORNECIMENTO E INSTALAÇÃO. AF_12/2025</v>
          </cell>
          <cell r="C5072" t="str">
            <v>M</v>
          </cell>
          <cell r="D5072">
            <v>0</v>
          </cell>
          <cell r="E5072" t="str">
            <v>Instalações Elétricas - Rede de Distribuição</v>
          </cell>
          <cell r="F5072" t="str">
            <v>SINAPI Jun/26</v>
          </cell>
        </row>
        <row r="5073">
          <cell r="A5073">
            <v>106501</v>
          </cell>
          <cell r="B5073" t="str">
            <v>CABO DE ALUMÍNIO PROTEGIDO XLPE 90°C 70MM² TR 15KV AÉREO PARA REDE AÉREA COMPACTA DE DISTRIBUIÇÃO DE ENERGIA ELÉTRICA DE MÉDIA TENSÃO - FORNECIMENTO E INSTALAÇÃO. AF_12/2025</v>
          </cell>
          <cell r="C5073" t="str">
            <v>M</v>
          </cell>
          <cell r="D5073">
            <v>0</v>
          </cell>
          <cell r="E5073" t="str">
            <v>Instalações Elétricas - Rede de Distribuição</v>
          </cell>
          <cell r="F5073" t="str">
            <v>SINAPI Jun/26</v>
          </cell>
        </row>
        <row r="5074">
          <cell r="A5074">
            <v>101560</v>
          </cell>
          <cell r="B5074" t="str">
            <v>CABO DE COBRE FLEXÍVEL ISOLADO, 10 MM², 0,6/1,0 KV, PARA REDE AÉREA DE DISTRIBUIÇÃO DE ENERGIA ELÉTRICA DE BAIXA TENSÃO - FORNECIMENTO E INSTALAÇÃO. AF_12/2025</v>
          </cell>
          <cell r="C5074" t="str">
            <v>M</v>
          </cell>
          <cell r="D5074">
            <v>12.02</v>
          </cell>
          <cell r="E5074" t="str">
            <v>Instalações Elétricas - Rede de Distribuição</v>
          </cell>
          <cell r="F5074" t="str">
            <v>SINAPI Jun/26</v>
          </cell>
        </row>
        <row r="5075">
          <cell r="A5075">
            <v>101568</v>
          </cell>
          <cell r="B5075" t="str">
            <v>CABO DE COBRE FLEXÍVEL ISOLADO, 120 MM², 0,6/1,0 KV, PARA REDE AÉREA DE DISTRIBUIÇÃO DE ENERGIA ELÉTRICA DE BAIXA TENSÃO - FORNECIMENTO E INSTALAÇÃO. AF_12/2025</v>
          </cell>
          <cell r="C5075" t="str">
            <v>M</v>
          </cell>
          <cell r="D5075">
            <v>146.06</v>
          </cell>
          <cell r="E5075" t="str">
            <v>Instalações Elétricas - Rede de Distribuição</v>
          </cell>
          <cell r="F5075" t="str">
            <v>SINAPI Jun/26</v>
          </cell>
        </row>
        <row r="5076">
          <cell r="A5076">
            <v>101561</v>
          </cell>
          <cell r="B5076" t="str">
            <v>CABO DE COBRE FLEXÍVEL ISOLADO, 16 MM², 0,6/1,0 KV, PARA REDE AÉREA DE DISTRIBUIÇÃO DE ENERGIA ELÉTRICA DE BAIXA TENSÃO - FORNECIMENTO E INSTALAÇÃO. AF_12/2025</v>
          </cell>
          <cell r="C5076" t="str">
            <v>M</v>
          </cell>
          <cell r="D5076">
            <v>19.079999999999998</v>
          </cell>
          <cell r="E5076" t="str">
            <v>Instalações Elétricas - Rede de Distribuição</v>
          </cell>
          <cell r="F5076" t="str">
            <v>SINAPI Jun/26</v>
          </cell>
        </row>
        <row r="5077">
          <cell r="A5077">
            <v>101562</v>
          </cell>
          <cell r="B5077" t="str">
            <v>CABO DE COBRE FLEXÍVEL ISOLADO, 25 MM², 0,6/1,0 KV, PARA REDE AÉREA DE DISTRIBUIÇÃO DE ENERGIA ELÉTRICA DE BAIXA TENSÃO - FORNECIMENTO E INSTALAÇÃO. AF_12/2025</v>
          </cell>
          <cell r="C5077" t="str">
            <v>M</v>
          </cell>
          <cell r="D5077">
            <v>29.52</v>
          </cell>
          <cell r="E5077" t="str">
            <v>Instalações Elétricas - Rede de Distribuição</v>
          </cell>
          <cell r="F5077" t="str">
            <v>SINAPI Jun/26</v>
          </cell>
        </row>
        <row r="5078">
          <cell r="A5078">
            <v>101563</v>
          </cell>
          <cell r="B5078" t="str">
            <v>CABO DE COBRE FLEXÍVEL ISOLADO, 35 MM², 0,6/1,0 KV, PARA REDE AÉREA DE DISTRIBUIÇÃO DE ENERGIA ELÉTRICA DE BAIXA TENSÃO - FORNECIMENTO E INSTALAÇÃO. AF_12/2025</v>
          </cell>
          <cell r="C5078" t="str">
            <v>M</v>
          </cell>
          <cell r="D5078">
            <v>41.67</v>
          </cell>
          <cell r="E5078" t="str">
            <v>Instalações Elétricas - Rede de Distribuição</v>
          </cell>
          <cell r="F5078" t="str">
            <v>SINAPI Jun/26</v>
          </cell>
        </row>
        <row r="5079">
          <cell r="A5079">
            <v>101564</v>
          </cell>
          <cell r="B5079" t="str">
            <v>CABO DE COBRE FLEXÍVEL ISOLADO, 50 MM², 0,6/1,0 KV, PARA REDE AÉREA DE DISTRIBUIÇÃO DE ENERGIA ELÉTRICA DE BAIXA TENSÃO - FORNECIMENTO E INSTALAÇÃO. AF_12/2025</v>
          </cell>
          <cell r="C5079" t="str">
            <v>M</v>
          </cell>
          <cell r="D5079">
            <v>61.55</v>
          </cell>
          <cell r="E5079" t="str">
            <v>Instalações Elétricas - Rede de Distribuição</v>
          </cell>
          <cell r="F5079" t="str">
            <v>SINAPI Jun/26</v>
          </cell>
        </row>
        <row r="5080">
          <cell r="A5080">
            <v>101565</v>
          </cell>
          <cell r="B5080" t="str">
            <v>CABO DE COBRE FLEXÍVEL ISOLADO, 70 MM², 0,6/1,0 KV, PARA REDE AÉREA DE DISTRIBUIÇÃO DE ENERGIA ELÉTRICA DE BAIXA TENSÃO - FORNECIMENTO E INSTALAÇÃO. AF_12/2025</v>
          </cell>
          <cell r="C5080" t="str">
            <v>M</v>
          </cell>
          <cell r="D5080">
            <v>86.07</v>
          </cell>
          <cell r="E5080" t="str">
            <v>Instalações Elétricas - Rede de Distribuição</v>
          </cell>
          <cell r="F5080" t="str">
            <v>SINAPI Jun/26</v>
          </cell>
        </row>
        <row r="5081">
          <cell r="A5081">
            <v>101567</v>
          </cell>
          <cell r="B5081" t="str">
            <v>CABO DE COBRE FLEXÍVEL ISOLADO, 95 MM², 0,6/1,0 KV, PARA REDE AÉREA DE DISTRIBUIÇÃO DE ENERGIA ELÉTRICA DE BAIXA TENSÃO - FORNECIMENTO E INSTALAÇÃO. AF_12/2025</v>
          </cell>
          <cell r="C5081" t="str">
            <v>M</v>
          </cell>
          <cell r="D5081">
            <v>111.73</v>
          </cell>
          <cell r="E5081" t="str">
            <v>Instalações Elétricas - Rede de Distribuição</v>
          </cell>
          <cell r="F5081" t="str">
            <v>SINAPI Jun/26</v>
          </cell>
        </row>
        <row r="5082">
          <cell r="A5082">
            <v>106524</v>
          </cell>
          <cell r="B5082" t="str">
            <v>CABO MENSAGEIRO PARA REDES AÉREAS COMPACTAS. AF_12/2025</v>
          </cell>
          <cell r="C5082" t="str">
            <v>M</v>
          </cell>
          <cell r="D5082">
            <v>0</v>
          </cell>
          <cell r="E5082" t="str">
            <v>Instalações Elétricas - Rede de Distribuição</v>
          </cell>
          <cell r="F5082" t="str">
            <v>SINAPI Jun/26</v>
          </cell>
        </row>
        <row r="5083">
          <cell r="A5083">
            <v>106525</v>
          </cell>
          <cell r="B5083" t="str">
            <v>CHAVE FUSÍVEL 15KV CPF XS 100A, PARA REDES AÉREAS DE DISTRIBUIÇÃO DE ENERGIA ELÉTRICA DE MÉDIA TENSÃO - FORNECIMENTO E INSTALAÇÃO. AF_12/2025</v>
          </cell>
          <cell r="C5083" t="str">
            <v>UN</v>
          </cell>
          <cell r="D5083">
            <v>0</v>
          </cell>
          <cell r="E5083" t="str">
            <v>Instalações Elétricas - Rede de Distribuição</v>
          </cell>
          <cell r="F5083" t="str">
            <v>SINAPI Jun/26</v>
          </cell>
        </row>
        <row r="5084">
          <cell r="A5084">
            <v>101551</v>
          </cell>
          <cell r="B5084" t="str">
            <v>CONECTOR CUNHA, PARA REDES AÉREAS DE DISTRIBUIÇÃO DE ENERGIA ELÉTRICA DE BAIXA TENSÃO - FORNECIMENTO E INSTALAÇÃO. AF_12/2025</v>
          </cell>
          <cell r="C5084" t="str">
            <v>UN</v>
          </cell>
          <cell r="D5084">
            <v>0</v>
          </cell>
          <cell r="E5084" t="str">
            <v>Instalações Elétricas - Rede de Distribuição</v>
          </cell>
          <cell r="F5084" t="str">
            <v>SINAPI Jun/26</v>
          </cell>
        </row>
        <row r="5085">
          <cell r="A5085">
            <v>101552</v>
          </cell>
          <cell r="B5085" t="str">
            <v>CONECTOR H, PARA REDES AÉREAS DE DISTRIBUIÇÃO DE ENERGIA ELÉTRICA DE BAIXA TENSÃO - FORNECIMENTO E INSTALAÇÃO. AF_12/2025</v>
          </cell>
          <cell r="C5085" t="str">
            <v>UN</v>
          </cell>
          <cell r="D5085">
            <v>0</v>
          </cell>
          <cell r="E5085" t="str">
            <v>Instalações Elétricas - Rede de Distribuição</v>
          </cell>
          <cell r="F5085" t="str">
            <v>SINAPI Jun/26</v>
          </cell>
        </row>
        <row r="5086">
          <cell r="A5086">
            <v>101550</v>
          </cell>
          <cell r="B5086" t="str">
            <v>CONECTOR PERFURANTE, PARA REDES AÉREAS DE DISTRIBUIÇÃO DE ENERGIA ELÉTRICA DE BAIXA TENSÃO - FORNECIMENTO E INSTALAÇÃO. AF_12/2025</v>
          </cell>
          <cell r="C5086" t="str">
            <v>UN</v>
          </cell>
          <cell r="D5086">
            <v>0</v>
          </cell>
          <cell r="E5086" t="str">
            <v>Instalações Elétricas - Rede de Distribuição</v>
          </cell>
          <cell r="F5086" t="str">
            <v>SINAPI Jun/26</v>
          </cell>
        </row>
        <row r="5087">
          <cell r="A5087">
            <v>101501</v>
          </cell>
          <cell r="B5087" t="str">
            <v>ENTRADA DE ENERGIA ELÉTRICA, AÉREA, BIFÁSICA, COM CAIXA DE EMBUTIR, CABO DE 10 MM2 E DISJUNTOR DIN 50A (NÃO INCLUSO O POSTE DE CONCRETO). AF_12/2025</v>
          </cell>
          <cell r="C5087" t="str">
            <v>UN</v>
          </cell>
          <cell r="D5087">
            <v>2089.59</v>
          </cell>
          <cell r="E5087" t="str">
            <v>Instalações Elétricas - Rede de Distribuição</v>
          </cell>
          <cell r="F5087" t="str">
            <v>SINAPI Jun/26</v>
          </cell>
        </row>
        <row r="5088">
          <cell r="A5088">
            <v>101502</v>
          </cell>
          <cell r="B5088" t="str">
            <v>ENTRADA DE ENERGIA ELÉTRICA, AÉREA, BIFÁSICA, COM CAIXA DE EMBUTIR, CABO DE 16 MM2 E DISJUNTOR DIN 50A (NÃO INCLUSO O POSTE DE CONCRETO). AF_12/2025</v>
          </cell>
          <cell r="C5088" t="str">
            <v>UN</v>
          </cell>
          <cell r="D5088">
            <v>2281.0700000000002</v>
          </cell>
          <cell r="E5088" t="str">
            <v>Instalações Elétricas - Rede de Distribuição</v>
          </cell>
          <cell r="F5088" t="str">
            <v>SINAPI Jun/26</v>
          </cell>
        </row>
        <row r="5089">
          <cell r="A5089">
            <v>101503</v>
          </cell>
          <cell r="B5089" t="str">
            <v>ENTRADA DE ENERGIA ELÉTRICA, AÉREA, BIFÁSICA, COM CAIXA DE EMBUTIR, CABO DE 25 MM2 E DISJUNTOR DIN 50A (NÃO INCLUSO O POSTE DE CONCRETO). AF_12/2025</v>
          </cell>
          <cell r="C5089" t="str">
            <v>UN</v>
          </cell>
          <cell r="D5089">
            <v>2309.87</v>
          </cell>
          <cell r="E5089" t="str">
            <v>Instalações Elétricas - Rede de Distribuição</v>
          </cell>
          <cell r="F5089" t="str">
            <v>SINAPI Jun/26</v>
          </cell>
        </row>
        <row r="5090">
          <cell r="A5090">
            <v>101504</v>
          </cell>
          <cell r="B5090" t="str">
            <v>ENTRADA DE ENERGIA ELÉTRICA, AÉREA, BIFÁSICA, COM CAIXA DE EMBUTIR, CABO DE 35 MM2 E DISJUNTOR DIN 50A (NÃO INCLUSO O POSTE DE CONCRETO). AF_12/2025</v>
          </cell>
          <cell r="C5090" t="str">
            <v>UN</v>
          </cell>
          <cell r="D5090">
            <v>2553.31</v>
          </cell>
          <cell r="E5090" t="str">
            <v>Instalações Elétricas - Rede de Distribuição</v>
          </cell>
          <cell r="F5090" t="str">
            <v>SINAPI Jun/26</v>
          </cell>
        </row>
        <row r="5091">
          <cell r="A5091">
            <v>101497</v>
          </cell>
          <cell r="B5091" t="str">
            <v>ENTRADA DE ENERGIA ELÉTRICA, AÉREA, BIFÁSICA, COM CAIXA DE SOBREPOR, CABO DE 10 MM2 E DISJUNTOR DIN 50A (NÃO INCLUSO O POSTE DE CONCRETO). AF_12/2025</v>
          </cell>
          <cell r="C5091" t="str">
            <v>UN</v>
          </cell>
          <cell r="D5091">
            <v>2105.21</v>
          </cell>
          <cell r="E5091" t="str">
            <v>Instalações Elétricas - Rede de Distribuição</v>
          </cell>
          <cell r="F5091" t="str">
            <v>SINAPI Jun/26</v>
          </cell>
        </row>
        <row r="5092">
          <cell r="A5092">
            <v>101498</v>
          </cell>
          <cell r="B5092" t="str">
            <v>ENTRADA DE ENERGIA ELÉTRICA, AÉREA, BIFÁSICA, COM CAIXA DE SOBREPOR, CABO DE 16 MM2 E DISJUNTOR DIN 50A (NÃO INCLUSO O POSTE DE CONCRETO). AF_12/2025</v>
          </cell>
          <cell r="C5092" t="str">
            <v>UN</v>
          </cell>
          <cell r="D5092">
            <v>2296.69</v>
          </cell>
          <cell r="E5092" t="str">
            <v>Instalações Elétricas - Rede de Distribuição</v>
          </cell>
          <cell r="F5092" t="str">
            <v>SINAPI Jun/26</v>
          </cell>
        </row>
        <row r="5093">
          <cell r="A5093">
            <v>101499</v>
          </cell>
          <cell r="B5093" t="str">
            <v>ENTRADA DE ENERGIA ELÉTRICA, AÉREA, BIFÁSICA, COM CAIXA DE SOBREPOR, CABO DE 25 MM2 E DISJUNTOR DIN 50A (NÃO INCLUSO O POSTE DE CONCRETO). AF_12/2025</v>
          </cell>
          <cell r="C5093" t="str">
            <v>UN</v>
          </cell>
          <cell r="D5093">
            <v>2325.4899999999998</v>
          </cell>
          <cell r="E5093" t="str">
            <v>Instalações Elétricas - Rede de Distribuição</v>
          </cell>
          <cell r="F5093" t="str">
            <v>SINAPI Jun/26</v>
          </cell>
        </row>
        <row r="5094">
          <cell r="A5094">
            <v>101500</v>
          </cell>
          <cell r="B5094" t="str">
            <v>ENTRADA DE ENERGIA ELÉTRICA, AÉREA, BIFÁSICA, COM CAIXA DE SOBREPOR, CABO DE 35 MM2 E DISJUNTOR DIN 50A (NÃO INCLUSO O POSTE DE CONCRETO). AF_12/2025</v>
          </cell>
          <cell r="C5094" t="str">
            <v>UN</v>
          </cell>
          <cell r="D5094">
            <v>2568.9299999999998</v>
          </cell>
          <cell r="E5094" t="str">
            <v>Instalações Elétricas - Rede de Distribuição</v>
          </cell>
          <cell r="F5094" t="str">
            <v>SINAPI Jun/26</v>
          </cell>
        </row>
        <row r="5095">
          <cell r="A5095">
            <v>101493</v>
          </cell>
          <cell r="B5095" t="str">
            <v>ENTRADA DE ENERGIA ELÉTRICA, AÉREA, MONOFÁSICA, COM CAIXA DE EMBUTIR, CABO DE 10 MM2 E DISJUNTOR DIN 50A (NÃO INCLUSO O POSTE DE CONCRETO). AF_12/2025</v>
          </cell>
          <cell r="C5095" t="str">
            <v>UN</v>
          </cell>
          <cell r="D5095">
            <v>1810.92</v>
          </cell>
          <cell r="E5095" t="str">
            <v>Instalações Elétricas - Rede de Distribuição</v>
          </cell>
          <cell r="F5095" t="str">
            <v>SINAPI Jun/26</v>
          </cell>
        </row>
        <row r="5096">
          <cell r="A5096">
            <v>101494</v>
          </cell>
          <cell r="B5096" t="str">
            <v>ENTRADA DE ENERGIA ELÉTRICA, AÉREA, MONOFÁSICA, COM CAIXA DE EMBUTIR, CABO DE 16 MM2 E DISJUNTOR DIN 50A (NÃO INCLUSO O POSTE DE CONCRETO). AF_12/2025</v>
          </cell>
          <cell r="C5096" t="str">
            <v>UN</v>
          </cell>
          <cell r="D5096">
            <v>1937.42</v>
          </cell>
          <cell r="E5096" t="str">
            <v>Instalações Elétricas - Rede de Distribuição</v>
          </cell>
          <cell r="F5096" t="str">
            <v>SINAPI Jun/26</v>
          </cell>
        </row>
        <row r="5097">
          <cell r="A5097">
            <v>101495</v>
          </cell>
          <cell r="B5097" t="str">
            <v>ENTRADA DE ENERGIA ELÉTRICA, AÉREA, MONOFÁSICA, COM CAIXA DE EMBUTIR, CABO DE 25 MM2 E DISJUNTOR DIN 50A (NÃO INCLUSO O POSTE DE CONCRETO). AF_12/2025</v>
          </cell>
          <cell r="C5097" t="str">
            <v>UN</v>
          </cell>
          <cell r="D5097">
            <v>1956.45</v>
          </cell>
          <cell r="E5097" t="str">
            <v>Instalações Elétricas - Rede de Distribuição</v>
          </cell>
          <cell r="F5097" t="str">
            <v>SINAPI Jun/26</v>
          </cell>
        </row>
        <row r="5098">
          <cell r="A5098">
            <v>101496</v>
          </cell>
          <cell r="B5098" t="str">
            <v>ENTRADA DE ENERGIA ELÉTRICA, AÉREA, MONOFÁSICA, COM CAIXA DE EMBUTIR, CABO DE 35 MM2 E DISJUNTOR DIN 50A (NÃO INCLUSO O POSTE DE CONCRETO). AF_12/2025</v>
          </cell>
          <cell r="C5098" t="str">
            <v>UN</v>
          </cell>
          <cell r="D5098">
            <v>2128.92</v>
          </cell>
          <cell r="E5098" t="str">
            <v>Instalações Elétricas - Rede de Distribuição</v>
          </cell>
          <cell r="F5098" t="str">
            <v>SINAPI Jun/26</v>
          </cell>
        </row>
        <row r="5099">
          <cell r="A5099">
            <v>101489</v>
          </cell>
          <cell r="B5099" t="str">
            <v>ENTRADA DE ENERGIA ELÉTRICA, AÉREA, MONOFÁSICA, COM CAIXA DE SOBREPOR, CABO DE 10 MM2 E DISJUNTOR DIN 50A (NÃO INCLUSO O POSTE DE CONCRETO). AF_12/2025</v>
          </cell>
          <cell r="C5099" t="str">
            <v>UN</v>
          </cell>
          <cell r="D5099">
            <v>1836.35</v>
          </cell>
          <cell r="E5099" t="str">
            <v>Instalações Elétricas - Rede de Distribuição</v>
          </cell>
          <cell r="F5099" t="str">
            <v>SINAPI Jun/26</v>
          </cell>
        </row>
        <row r="5100">
          <cell r="A5100">
            <v>101490</v>
          </cell>
          <cell r="B5100" t="str">
            <v>ENTRADA DE ENERGIA ELÉTRICA, AÉREA, MONOFÁSICA, COM CAIXA DE SOBREPOR, CABO DE 16 MM2 E DISJUNTOR DIN 50A (NÃO INCLUSO O POSTE DE CONCRETO). AF_12/2025</v>
          </cell>
          <cell r="C5100" t="str">
            <v>UN</v>
          </cell>
          <cell r="D5100">
            <v>1962.85</v>
          </cell>
          <cell r="E5100" t="str">
            <v>Instalações Elétricas - Rede de Distribuição</v>
          </cell>
          <cell r="F5100" t="str">
            <v>SINAPI Jun/26</v>
          </cell>
        </row>
        <row r="5101">
          <cell r="A5101">
            <v>101491</v>
          </cell>
          <cell r="B5101" t="str">
            <v>ENTRADA DE ENERGIA ELÉTRICA, AÉREA, MONOFÁSICA, COM CAIXA DE SOBREPOR, CABO DE 25 MM2 E DISJUNTOR DIN 50A (NÃO INCLUSO O POSTE DE CONCRETO). AF_12/2025</v>
          </cell>
          <cell r="C5101" t="str">
            <v>UN</v>
          </cell>
          <cell r="D5101">
            <v>1981.88</v>
          </cell>
          <cell r="E5101" t="str">
            <v>Instalações Elétricas - Rede de Distribuição</v>
          </cell>
          <cell r="F5101" t="str">
            <v>SINAPI Jun/26</v>
          </cell>
        </row>
        <row r="5102">
          <cell r="A5102">
            <v>101492</v>
          </cell>
          <cell r="B5102" t="str">
            <v>ENTRADA DE ENERGIA ELÉTRICA, AÉREA, MONOFÁSICA, COM CAIXA DE SOBREPOR, CABO DE 35 MM2 E DISJUNTOR DIN 50A (NÃO INCLUSO O POSTE DE CONCRETO). AF_12/2025</v>
          </cell>
          <cell r="C5102" t="str">
            <v>UN</v>
          </cell>
          <cell r="D5102">
            <v>2154.35</v>
          </cell>
          <cell r="E5102" t="str">
            <v>Instalações Elétricas - Rede de Distribuição</v>
          </cell>
          <cell r="F5102" t="str">
            <v>SINAPI Jun/26</v>
          </cell>
        </row>
        <row r="5103">
          <cell r="A5103">
            <v>101509</v>
          </cell>
          <cell r="B5103" t="str">
            <v>ENTRADA DE ENERGIA ELÉTRICA, AÉREA, TRIFÁSICA, COM CAIXA DE EMBUTIR, CABO DE 10 MM2 E DISJUNTOR DIN 50A (NÃO INCLUSO O POSTE DE CONCRETO). AF_12/2025</v>
          </cell>
          <cell r="C5103" t="str">
            <v>UN</v>
          </cell>
          <cell r="D5103">
            <v>2289</v>
          </cell>
          <cell r="E5103" t="str">
            <v>Instalações Elétricas - Rede de Distribuição</v>
          </cell>
          <cell r="F5103" t="str">
            <v>SINAPI Jun/26</v>
          </cell>
        </row>
        <row r="5104">
          <cell r="A5104">
            <v>101510</v>
          </cell>
          <cell r="B5104" t="str">
            <v>ENTRADA DE ENERGIA ELÉTRICA, AÉREA, TRIFÁSICA, COM CAIXA DE EMBUTIR, CABO DE 16 MM2 E DISJUNTOR DIN 50A (NÃO INCLUSO O POSTE DE CONCRETO). AF_12/2025</v>
          </cell>
          <cell r="C5104" t="str">
            <v>UN</v>
          </cell>
          <cell r="D5104">
            <v>2544.3000000000002</v>
          </cell>
          <cell r="E5104" t="str">
            <v>Instalações Elétricas - Rede de Distribuição</v>
          </cell>
          <cell r="F5104" t="str">
            <v>SINAPI Jun/26</v>
          </cell>
        </row>
        <row r="5105">
          <cell r="A5105">
            <v>101511</v>
          </cell>
          <cell r="B5105" t="str">
            <v>ENTRADA DE ENERGIA ELÉTRICA, AÉREA, TRIFÁSICA, COM CAIXA DE EMBUTIR, CABO DE 25 MM2 E DISJUNTOR DIN 50A (NÃO INCLUSO O POSTE DE CONCRETO). AF_12/2025</v>
          </cell>
          <cell r="C5105" t="str">
            <v>UN</v>
          </cell>
          <cell r="D5105">
            <v>2582.71</v>
          </cell>
          <cell r="E5105" t="str">
            <v>Instalações Elétricas - Rede de Distribuição</v>
          </cell>
          <cell r="F5105" t="str">
            <v>SINAPI Jun/26</v>
          </cell>
        </row>
        <row r="5106">
          <cell r="A5106">
            <v>101512</v>
          </cell>
          <cell r="B5106" t="str">
            <v>ENTRADA DE ENERGIA ELÉTRICA, AÉREA, TRIFÁSICA, COM CAIXA DE EMBUTIR, CABO DE 35 MM2 E DISJUNTOR DIN 50A (NÃO INCLUSO O POSTE DE CONCRETO). AF_12/2025</v>
          </cell>
          <cell r="C5106" t="str">
            <v>UN</v>
          </cell>
          <cell r="D5106">
            <v>2895.85</v>
          </cell>
          <cell r="E5106" t="str">
            <v>Instalações Elétricas - Rede de Distribuição</v>
          </cell>
          <cell r="F5106" t="str">
            <v>SINAPI Jun/26</v>
          </cell>
        </row>
        <row r="5107">
          <cell r="A5107">
            <v>101505</v>
          </cell>
          <cell r="B5107" t="str">
            <v>ENTRADA DE ENERGIA ELÉTRICA, AÉREA, TRIFÁSICA, COM CAIXA DE SOBREPOR, CABO DE 10 MM2 E DISJUNTOR DIN 50A (NÃO INCLUSO O POSTE DE CONCRETO). AF_12/2025</v>
          </cell>
          <cell r="C5107" t="str">
            <v>UN</v>
          </cell>
          <cell r="D5107">
            <v>2246.16</v>
          </cell>
          <cell r="E5107" t="str">
            <v>Instalações Elétricas - Rede de Distribuição</v>
          </cell>
          <cell r="F5107" t="str">
            <v>SINAPI Jun/26</v>
          </cell>
        </row>
        <row r="5108">
          <cell r="A5108">
            <v>101506</v>
          </cell>
          <cell r="B5108" t="str">
            <v>ENTRADA DE ENERGIA ELÉTRICA, AÉREA, TRIFÁSICA, COM CAIXA DE SOBREPOR, CABO DE 16 MM2 E DISJUNTOR DIN 50A (NÃO INCLUSO O POSTE DE CONCRETO). AF_12/2025</v>
          </cell>
          <cell r="C5108" t="str">
            <v>UN</v>
          </cell>
          <cell r="D5108">
            <v>2501.46</v>
          </cell>
          <cell r="E5108" t="str">
            <v>Instalações Elétricas - Rede de Distribuição</v>
          </cell>
          <cell r="F5108" t="str">
            <v>SINAPI Jun/26</v>
          </cell>
        </row>
        <row r="5109">
          <cell r="A5109">
            <v>101507</v>
          </cell>
          <cell r="B5109" t="str">
            <v>ENTRADA DE ENERGIA ELÉTRICA, AÉREA, TRIFÁSICA, COM CAIXA DE SOBREPOR, CABO DE 25 MM2 E DISJUNTOR DIN 50A (NÃO INCLUSO O POSTE DE CONCRETO). AF_12/2025</v>
          </cell>
          <cell r="C5109" t="str">
            <v>UN</v>
          </cell>
          <cell r="D5109">
            <v>2539.87</v>
          </cell>
          <cell r="E5109" t="str">
            <v>Instalações Elétricas - Rede de Distribuição</v>
          </cell>
          <cell r="F5109" t="str">
            <v>SINAPI Jun/26</v>
          </cell>
        </row>
        <row r="5110">
          <cell r="A5110">
            <v>101508</v>
          </cell>
          <cell r="B5110" t="str">
            <v>ENTRADA DE ENERGIA ELÉTRICA, AÉREA, TRIFÁSICA, COM CAIXA DE SOBREPOR, CABO DE 35 MM2 E DISJUNTOR DIN 50A (NÃO INCLUSO O POSTE DE CONCRETO). AF_12/2025</v>
          </cell>
          <cell r="C5110" t="str">
            <v>UN</v>
          </cell>
          <cell r="D5110">
            <v>2853.01</v>
          </cell>
          <cell r="E5110" t="str">
            <v>Instalações Elétricas - Rede de Distribuição</v>
          </cell>
          <cell r="F5110" t="str">
            <v>SINAPI Jun/26</v>
          </cell>
        </row>
        <row r="5111">
          <cell r="A5111">
            <v>101525</v>
          </cell>
          <cell r="B5111" t="str">
            <v>ENTRADA DE ENERGIA ELÉTRICA, SUBTERRÂNEA, BIFÁSICA, COM CAIXA DE EMBUTIR, CABO DE 10 MM2 E DISJUNTOR DIN 50A (NÃO INCLUSA MURETA DE ALVENARIA). AF_12/2025</v>
          </cell>
          <cell r="C5111" t="str">
            <v>UN</v>
          </cell>
          <cell r="D5111">
            <v>1204.92</v>
          </cell>
          <cell r="E5111" t="str">
            <v>Instalações Elétricas - Rede de Distribuição</v>
          </cell>
          <cell r="F5111" t="str">
            <v>SINAPI Jun/26</v>
          </cell>
        </row>
        <row r="5112">
          <cell r="A5112">
            <v>101526</v>
          </cell>
          <cell r="B5112" t="str">
            <v>ENTRADA DE ENERGIA ELÉTRICA, SUBTERRÂNEA, BIFÁSICA, COM CAIXA DE EMBUTIR, CABO DE 16 MM2 E DISJUNTOR DIN 50A (NÃO INCLUSA MURETA DE ALVENARIA). AF_12/2025</v>
          </cell>
          <cell r="C5112" t="str">
            <v>UN</v>
          </cell>
          <cell r="D5112">
            <v>1432.62</v>
          </cell>
          <cell r="E5112" t="str">
            <v>Instalações Elétricas - Rede de Distribuição</v>
          </cell>
          <cell r="F5112" t="str">
            <v>SINAPI Jun/26</v>
          </cell>
        </row>
        <row r="5113">
          <cell r="A5113">
            <v>101527</v>
          </cell>
          <cell r="B5113" t="str">
            <v>ENTRADA DE ENERGIA ELÉTRICA, SUBTERRÂNEA, BIFÁSICA, COM CAIXA DE EMBUTIR, CABO DE 25 MM2 E DISJUNTOR DIN 50A (NÃO INCLUSA MURETA DE ALVENARIA). AF_12/2025</v>
          </cell>
          <cell r="C5113" t="str">
            <v>UN</v>
          </cell>
          <cell r="D5113">
            <v>1466.87</v>
          </cell>
          <cell r="E5113" t="str">
            <v>Instalações Elétricas - Rede de Distribuição</v>
          </cell>
          <cell r="F5113" t="str">
            <v>SINAPI Jun/26</v>
          </cell>
        </row>
        <row r="5114">
          <cell r="A5114">
            <v>101528</v>
          </cell>
          <cell r="B5114" t="str">
            <v>ENTRADA DE ENERGIA ELÉTRICA, SUBTERRÂNEA, BIFÁSICA, COM CAIXA DE EMBUTIR, CABO DE 35 MM2 E DISJUNTOR DIN 50A (NÃO INCLUSA MURETA DE ALVENARIA). AF_12/2025</v>
          </cell>
          <cell r="C5114" t="str">
            <v>UN</v>
          </cell>
          <cell r="D5114">
            <v>1715.56</v>
          </cell>
          <cell r="E5114" t="str">
            <v>Instalações Elétricas - Rede de Distribuição</v>
          </cell>
          <cell r="F5114" t="str">
            <v>SINAPI Jun/26</v>
          </cell>
        </row>
        <row r="5115">
          <cell r="A5115">
            <v>101521</v>
          </cell>
          <cell r="B5115" t="str">
            <v>ENTRADA DE ENERGIA ELÉTRICA, SUBTERRÂNEA, BIFÁSICA, COM CAIXA DE SOBREPOR, CABO DE 10 MM2 E DISJUNTOR DIN 50A (NÃO INCLUSA MURETA DE ALVENARIA). AF_12/2025</v>
          </cell>
          <cell r="C5115" t="str">
            <v>UN</v>
          </cell>
          <cell r="D5115">
            <v>1220.54</v>
          </cell>
          <cell r="E5115" t="str">
            <v>Instalações Elétricas - Rede de Distribuição</v>
          </cell>
          <cell r="F5115" t="str">
            <v>SINAPI Jun/26</v>
          </cell>
        </row>
        <row r="5116">
          <cell r="A5116">
            <v>101522</v>
          </cell>
          <cell r="B5116" t="str">
            <v>ENTRADA DE ENERGIA ELÉTRICA, SUBTERRÂNEA, BIFÁSICA, COM CAIXA DE SOBREPOR, CABO DE 16 MM2 E DISJUNTOR DIN 50A (NÃO INCLUSA MURETA DE ALVENARIA). AF_12/2025</v>
          </cell>
          <cell r="C5116" t="str">
            <v>UN</v>
          </cell>
          <cell r="D5116">
            <v>1448.24</v>
          </cell>
          <cell r="E5116" t="str">
            <v>Instalações Elétricas - Rede de Distribuição</v>
          </cell>
          <cell r="F5116" t="str">
            <v>SINAPI Jun/26</v>
          </cell>
        </row>
        <row r="5117">
          <cell r="A5117">
            <v>101523</v>
          </cell>
          <cell r="B5117" t="str">
            <v>ENTRADA DE ENERGIA ELÉTRICA, SUBTERRÂNEA, BIFÁSICA, COM CAIXA DE SOBREPOR, CABO DE 25 MM2 E DISJUNTOR DIN 50A (NÃO INCLUSA MURETA DE ALVENARIA). AF_12/2025</v>
          </cell>
          <cell r="C5117" t="str">
            <v>UN</v>
          </cell>
          <cell r="D5117">
            <v>1482.49</v>
          </cell>
          <cell r="E5117" t="str">
            <v>Instalações Elétricas - Rede de Distribuição</v>
          </cell>
          <cell r="F5117" t="str">
            <v>SINAPI Jun/26</v>
          </cell>
        </row>
        <row r="5118">
          <cell r="A5118">
            <v>101524</v>
          </cell>
          <cell r="B5118" t="str">
            <v>ENTRADA DE ENERGIA ELÉTRICA, SUBTERRÂNEA, BIFÁSICA, COM CAIXA DE SOBREPOR, CABO DE 35 MM2 E DISJUNTOR DIN 50A (NÃO INCLUSA MURETA DE ALVENARIA). AF_12/2025</v>
          </cell>
          <cell r="C5118" t="str">
            <v>UN</v>
          </cell>
          <cell r="D5118">
            <v>1731.18</v>
          </cell>
          <cell r="E5118" t="str">
            <v>Instalações Elétricas - Rede de Distribuição</v>
          </cell>
          <cell r="F5118" t="str">
            <v>SINAPI Jun/26</v>
          </cell>
        </row>
        <row r="5119">
          <cell r="A5119">
            <v>101517</v>
          </cell>
          <cell r="B5119" t="str">
            <v>ENTRADA DE ENERGIA ELÉTRICA, SUBTERRÂNEA, MONOFÁSICA, COM CAIXA DE EMBUTIR, CABO DE 10 MM2 E DISJUNTOR DIN 50A (NÃO INCLUSA MURETA DE ALVENARIA). AF_12/2025</v>
          </cell>
          <cell r="C5119" t="str">
            <v>UN</v>
          </cell>
          <cell r="D5119">
            <v>906.83</v>
          </cell>
          <cell r="E5119" t="str">
            <v>Instalações Elétricas - Rede de Distribuição</v>
          </cell>
          <cell r="F5119" t="str">
            <v>SINAPI Jun/26</v>
          </cell>
        </row>
        <row r="5120">
          <cell r="A5120">
            <v>101518</v>
          </cell>
          <cell r="B5120" t="str">
            <v>ENTRADA DE ENERGIA ELÉTRICA, SUBTERRÂNEA, MONOFÁSICA, COM CAIXA DE EMBUTIR, CABO DE 16 MM2 E DISJUNTOR DIN 50A (NÃO INCLUSA MURETA DE ALVENARIA). AF_12/2025</v>
          </cell>
          <cell r="C5120" t="str">
            <v>UN</v>
          </cell>
          <cell r="D5120">
            <v>1058.6300000000001</v>
          </cell>
          <cell r="E5120" t="str">
            <v>Instalações Elétricas - Rede de Distribuição</v>
          </cell>
          <cell r="F5120" t="str">
            <v>SINAPI Jun/26</v>
          </cell>
        </row>
        <row r="5121">
          <cell r="A5121">
            <v>101519</v>
          </cell>
          <cell r="B5121" t="str">
            <v>ENTRADA DE ENERGIA ELÉTRICA, SUBTERRÂNEA, MONOFÁSICA, COM CAIXA DE EMBUTIR, CABO DE 25 MM2 E DISJUNTOR DIN 50A (NÃO INCLUSA MURETA DE ALVENARIA). AF_12/2025</v>
          </cell>
          <cell r="C5121" t="str">
            <v>UN</v>
          </cell>
          <cell r="D5121">
            <v>1081.47</v>
          </cell>
          <cell r="E5121" t="str">
            <v>Instalações Elétricas - Rede de Distribuição</v>
          </cell>
          <cell r="F5121" t="str">
            <v>SINAPI Jun/26</v>
          </cell>
        </row>
        <row r="5122">
          <cell r="A5122">
            <v>101520</v>
          </cell>
          <cell r="B5122" t="str">
            <v>ENTRADA DE ENERGIA ELÉTRICA, SUBTERRÂNEA, MONOFÁSICA, COM CAIXA DE EMBUTIR, CABO DE 35 MM2 E DISJUNTOR DIN 50A (NÃO INCLUSA MURETA DE ALVENARIA). AF_12/2025</v>
          </cell>
          <cell r="C5122" t="str">
            <v>UN</v>
          </cell>
          <cell r="D5122">
            <v>1247.26</v>
          </cell>
          <cell r="E5122" t="str">
            <v>Instalações Elétricas - Rede de Distribuição</v>
          </cell>
          <cell r="F5122" t="str">
            <v>SINAPI Jun/26</v>
          </cell>
        </row>
        <row r="5123">
          <cell r="A5123">
            <v>101513</v>
          </cell>
          <cell r="B5123" t="str">
            <v>ENTRADA DE ENERGIA ELÉTRICA, SUBTERRÂNEA, MONOFÁSICA, COM CAIXA DE SOBREPOR, CABO DE 10 MM2 E DISJUNTOR DIN 50A (NÃO INCLUSA MURETA DE ALVENARIA). AF_12/2025</v>
          </cell>
          <cell r="C5123" t="str">
            <v>UN</v>
          </cell>
          <cell r="D5123">
            <v>932.26</v>
          </cell>
          <cell r="E5123" t="str">
            <v>Instalações Elétricas - Rede de Distribuição</v>
          </cell>
          <cell r="F5123" t="str">
            <v>SINAPI Jun/26</v>
          </cell>
        </row>
        <row r="5124">
          <cell r="A5124">
            <v>101514</v>
          </cell>
          <cell r="B5124" t="str">
            <v>ENTRADA DE ENERGIA ELÉTRICA, SUBTERRÂNEA, MONOFÁSICA, COM CAIXA DE SOBREPOR, CABO DE 16 MM2 E DISJUNTOR DIN 50A (NÃO INCLUSA MURETA DE ALVENARIA). AF_12/2025</v>
          </cell>
          <cell r="C5124" t="str">
            <v>UN</v>
          </cell>
          <cell r="D5124">
            <v>1084.06</v>
          </cell>
          <cell r="E5124" t="str">
            <v>Instalações Elétricas - Rede de Distribuição</v>
          </cell>
          <cell r="F5124" t="str">
            <v>SINAPI Jun/26</v>
          </cell>
        </row>
        <row r="5125">
          <cell r="A5125">
            <v>101515</v>
          </cell>
          <cell r="B5125" t="str">
            <v>ENTRADA DE ENERGIA ELÉTRICA, SUBTERRÂNEA, MONOFÁSICA, COM CAIXA DE SOBREPOR, CABO DE 25 MM2 E DISJUNTOR DIN 50A (NÃO INCLUSA MURETA DE ALVENARIA). AF_12/2025</v>
          </cell>
          <cell r="C5125" t="str">
            <v>UN</v>
          </cell>
          <cell r="D5125">
            <v>1106.9000000000001</v>
          </cell>
          <cell r="E5125" t="str">
            <v>Instalações Elétricas - Rede de Distribuição</v>
          </cell>
          <cell r="F5125" t="str">
            <v>SINAPI Jun/26</v>
          </cell>
        </row>
        <row r="5126">
          <cell r="A5126">
            <v>101516</v>
          </cell>
          <cell r="B5126" t="str">
            <v>ENTRADA DE ENERGIA ELÉTRICA, SUBTERRÂNEA, MONOFÁSICA, COM CAIXA DE SOBREPOR, CABO DE 35 MM2 E DISJUNTOR DIN 50A (NÃO INCLUSA MURETA DE ALVENARIA). AF_12/2025</v>
          </cell>
          <cell r="C5126" t="str">
            <v>UN</v>
          </cell>
          <cell r="D5126">
            <v>1272.69</v>
          </cell>
          <cell r="E5126" t="str">
            <v>Instalações Elétricas - Rede de Distribuição</v>
          </cell>
          <cell r="F5126" t="str">
            <v>SINAPI Jun/26</v>
          </cell>
        </row>
        <row r="5127">
          <cell r="A5127">
            <v>101533</v>
          </cell>
          <cell r="B5127" t="str">
            <v>ENTRADA DE ENERGIA ELÉTRICA, SUBTERRÂNEA, TRIFÁSICA, COM CAIXA DE EMBUTIR, CABO DE 10 MM2 E DISJUNTOR DIN 50A (NÃO INCLUSA MURETA DE ALVENARIA). AF_12/2025</v>
          </cell>
          <cell r="C5127" t="str">
            <v>UN</v>
          </cell>
          <cell r="D5127">
            <v>1425.78</v>
          </cell>
          <cell r="E5127" t="str">
            <v>Instalações Elétricas - Rede de Distribuição</v>
          </cell>
          <cell r="F5127" t="str">
            <v>SINAPI Jun/26</v>
          </cell>
        </row>
        <row r="5128">
          <cell r="A5128">
            <v>101534</v>
          </cell>
          <cell r="B5128" t="str">
            <v>ENTRADA DE ENERGIA ELÉTRICA, SUBTERRÂNEA, TRIFÁSICA, COM CAIXA DE EMBUTIR, CABO DE 16 MM2 E DISJUNTOR DIN 50A (NÃO INCLUSA MURETA DE ALVENARIA). AF_12/2025</v>
          </cell>
          <cell r="C5128" t="str">
            <v>UN</v>
          </cell>
          <cell r="D5128">
            <v>1729.38</v>
          </cell>
          <cell r="E5128" t="str">
            <v>Instalações Elétricas - Rede de Distribuição</v>
          </cell>
          <cell r="F5128" t="str">
            <v>SINAPI Jun/26</v>
          </cell>
        </row>
        <row r="5129">
          <cell r="A5129">
            <v>101535</v>
          </cell>
          <cell r="B5129" t="str">
            <v>ENTRADA DE ENERGIA ELÉTRICA, SUBTERRÂNEA, TRIFÁSICA, COM CAIXA DE EMBUTIR, CABO DE 25 MM2 E DISJUNTOR DIN 50A (NÃO INCLUSA MURETA DE ALVENARIA). AF_12/2025</v>
          </cell>
          <cell r="C5129" t="str">
            <v>UN</v>
          </cell>
          <cell r="D5129">
            <v>1775.05</v>
          </cell>
          <cell r="E5129" t="str">
            <v>Instalações Elétricas - Rede de Distribuição</v>
          </cell>
          <cell r="F5129" t="str">
            <v>SINAPI Jun/26</v>
          </cell>
        </row>
        <row r="5130">
          <cell r="A5130">
            <v>101536</v>
          </cell>
          <cell r="B5130" t="str">
            <v>ENTRADA DE ENERGIA ELÉTRICA, SUBTERRÂNEA, TRIFÁSICA, COM CAIXA DE EMBUTIR, CABO DE 35 MM2 E DISJUNTOR DIN 50A (NÃO INCLUSA MURETA DE ALVENARIA). AF_12/2025</v>
          </cell>
          <cell r="C5130" t="str">
            <v>UN</v>
          </cell>
          <cell r="D5130">
            <v>2106.63</v>
          </cell>
          <cell r="E5130" t="str">
            <v>Instalações Elétricas - Rede de Distribuição</v>
          </cell>
          <cell r="F5130" t="str">
            <v>SINAPI Jun/26</v>
          </cell>
        </row>
        <row r="5131">
          <cell r="A5131">
            <v>101529</v>
          </cell>
          <cell r="B5131" t="str">
            <v>ENTRADA DE ENERGIA ELÉTRICA, SUBTERRÂNEA, TRIFÁSICA, COM CAIXA DE SOBREPOR, CABO DE 10 MM2 E DISJUNTOR DIN 50A (NÃO INCLUSA MURETA DE ALVENARIA). AF_12/2025</v>
          </cell>
          <cell r="C5131" t="str">
            <v>UN</v>
          </cell>
          <cell r="D5131">
            <v>1382.94</v>
          </cell>
          <cell r="E5131" t="str">
            <v>Instalações Elétricas - Rede de Distribuição</v>
          </cell>
          <cell r="F5131" t="str">
            <v>SINAPI Jun/26</v>
          </cell>
        </row>
        <row r="5132">
          <cell r="A5132">
            <v>101530</v>
          </cell>
          <cell r="B5132" t="str">
            <v>ENTRADA DE ENERGIA ELÉTRICA, SUBTERRÂNEA, TRIFÁSICA, COM CAIXA DE SOBREPOR, CABO DE 16 MM2 E DISJUNTOR DIN 50A (NÃO INCLUSA MURETA DE ALVENARIA). AF_12/2025</v>
          </cell>
          <cell r="C5132" t="str">
            <v>UN</v>
          </cell>
          <cell r="D5132">
            <v>1686.54</v>
          </cell>
          <cell r="E5132" t="str">
            <v>Instalações Elétricas - Rede de Distribuição</v>
          </cell>
          <cell r="F5132" t="str">
            <v>SINAPI Jun/26</v>
          </cell>
        </row>
        <row r="5133">
          <cell r="A5133">
            <v>101531</v>
          </cell>
          <cell r="B5133" t="str">
            <v>ENTRADA DE ENERGIA ELÉTRICA, SUBTERRÂNEA, TRIFÁSICA, COM CAIXA DE SOBREPOR, CABO DE 25 MM2 E DISJUNTOR DIN 50A (NÃO INCLUSA MURETA DE ALVENARIA). AF_12/2025</v>
          </cell>
          <cell r="C5133" t="str">
            <v>UN</v>
          </cell>
          <cell r="D5133">
            <v>1732.21</v>
          </cell>
          <cell r="E5133" t="str">
            <v>Instalações Elétricas - Rede de Distribuição</v>
          </cell>
          <cell r="F5133" t="str">
            <v>SINAPI Jun/26</v>
          </cell>
        </row>
        <row r="5134">
          <cell r="A5134">
            <v>101532</v>
          </cell>
          <cell r="B5134" t="str">
            <v>ENTRADA DE ENERGIA ELÉTRICA, SUBTERRÂNEA, TRIFÁSICA, COM CAIXA DE SOBREPOR, CABO DE 35 MM2 E DISJUNTOR DIN 50A (NÃO INCLUSA MURETA DE ALVENARIA). AF_12/2025</v>
          </cell>
          <cell r="C5134" t="str">
            <v>UN</v>
          </cell>
          <cell r="D5134">
            <v>2063.79</v>
          </cell>
          <cell r="E5134" t="str">
            <v>Instalações Elétricas - Rede de Distribuição</v>
          </cell>
          <cell r="F5134" t="str">
            <v>SINAPI Jun/26</v>
          </cell>
        </row>
        <row r="5135">
          <cell r="A5135">
            <v>106510</v>
          </cell>
          <cell r="B5135" t="str">
            <v>ESTRUTURA B1 DE ACONCORAGEM EM POSTE CIRCULAR. AF_12/2025</v>
          </cell>
          <cell r="C5135" t="str">
            <v>UN</v>
          </cell>
          <cell r="D5135">
            <v>0</v>
          </cell>
          <cell r="E5135" t="str">
            <v>Instalações Elétricas - Rede de Distribuição</v>
          </cell>
          <cell r="F5135" t="str">
            <v>SINAPI Jun/26</v>
          </cell>
        </row>
        <row r="5136">
          <cell r="A5136">
            <v>106514</v>
          </cell>
          <cell r="B5136" t="str">
            <v>ESTRUTURA B1 DE ACONCORAGEM EM POSTE DUPLO T. AF_12/2025</v>
          </cell>
          <cell r="C5136" t="str">
            <v>UN</v>
          </cell>
          <cell r="D5136">
            <v>0</v>
          </cell>
          <cell r="E5136" t="str">
            <v>Instalações Elétricas - Rede de Distribuição</v>
          </cell>
          <cell r="F5136" t="str">
            <v>SINAPI Jun/26</v>
          </cell>
        </row>
        <row r="5137">
          <cell r="A5137">
            <v>106511</v>
          </cell>
          <cell r="B5137" t="str">
            <v>ESTRUTURA B2 DE ACONCORAGEM EM POSTE CIRCULAR. AF_12/2025</v>
          </cell>
          <cell r="C5137" t="str">
            <v>UN</v>
          </cell>
          <cell r="D5137">
            <v>0</v>
          </cell>
          <cell r="E5137" t="str">
            <v>Instalações Elétricas - Rede de Distribuição</v>
          </cell>
          <cell r="F5137" t="str">
            <v>SINAPI Jun/26</v>
          </cell>
        </row>
        <row r="5138">
          <cell r="A5138">
            <v>106515</v>
          </cell>
          <cell r="B5138" t="str">
            <v>ESTRUTURA B2 DE ACONCORAGEM EM POSTE DUPLO T. AF_12/2025</v>
          </cell>
          <cell r="C5138" t="str">
            <v>UN</v>
          </cell>
          <cell r="D5138">
            <v>0</v>
          </cell>
          <cell r="E5138" t="str">
            <v>Instalações Elétricas - Rede de Distribuição</v>
          </cell>
          <cell r="F5138" t="str">
            <v>SINAPI Jun/26</v>
          </cell>
        </row>
        <row r="5139">
          <cell r="A5139">
            <v>106512</v>
          </cell>
          <cell r="B5139" t="str">
            <v>ESTRUTURA B3 DE ACONCORAGEM EM POSTE CIRCULAR. AF_12/2025</v>
          </cell>
          <cell r="C5139" t="str">
            <v>UN</v>
          </cell>
          <cell r="D5139">
            <v>0</v>
          </cell>
          <cell r="E5139" t="str">
            <v>Instalações Elétricas - Rede de Distribuição</v>
          </cell>
          <cell r="F5139" t="str">
            <v>SINAPI Jun/26</v>
          </cell>
        </row>
        <row r="5140">
          <cell r="A5140">
            <v>106516</v>
          </cell>
          <cell r="B5140" t="str">
            <v>ESTRUTURA B3 DE ACONCORAGEM EM POSTE DUPLO T. AF_12/2025</v>
          </cell>
          <cell r="C5140" t="str">
            <v>UN</v>
          </cell>
          <cell r="D5140">
            <v>0</v>
          </cell>
          <cell r="E5140" t="str">
            <v>Instalações Elétricas - Rede de Distribuição</v>
          </cell>
          <cell r="F5140" t="str">
            <v>SINAPI Jun/26</v>
          </cell>
        </row>
        <row r="5141">
          <cell r="A5141">
            <v>106513</v>
          </cell>
          <cell r="B5141" t="str">
            <v>ESTRUTURA B4 DE ACONCORAGEM EM POSTE CIRCULAR. AF_12/2025</v>
          </cell>
          <cell r="C5141" t="str">
            <v>UN</v>
          </cell>
          <cell r="D5141">
            <v>0</v>
          </cell>
          <cell r="E5141" t="str">
            <v>Instalações Elétricas - Rede de Distribuição</v>
          </cell>
          <cell r="F5141" t="str">
            <v>SINAPI Jun/26</v>
          </cell>
        </row>
        <row r="5142">
          <cell r="A5142">
            <v>106517</v>
          </cell>
          <cell r="B5142" t="str">
            <v>ESTRUTURA B4 DE ACONCORAGEM EM POSTE DUPLO T. AF_12/2025</v>
          </cell>
          <cell r="C5142" t="str">
            <v>UN</v>
          </cell>
          <cell r="D5142">
            <v>0</v>
          </cell>
          <cell r="E5142" t="str">
            <v>Instalações Elétricas - Rede de Distribuição</v>
          </cell>
          <cell r="F5142" t="str">
            <v>SINAPI Jun/26</v>
          </cell>
        </row>
        <row r="5143">
          <cell r="A5143">
            <v>106518</v>
          </cell>
          <cell r="B5143" t="str">
            <v>ESTRUTURA CE1 REDE DE DISTRIBUIÇÃO COMPACTA EM POSTE CIRCULAR. AF_12/2025</v>
          </cell>
          <cell r="C5143" t="str">
            <v>UN</v>
          </cell>
          <cell r="D5143">
            <v>0</v>
          </cell>
          <cell r="E5143" t="str">
            <v>Instalações Elétricas - Rede de Distribuição</v>
          </cell>
          <cell r="F5143" t="str">
            <v>SINAPI Jun/26</v>
          </cell>
        </row>
        <row r="5144">
          <cell r="A5144">
            <v>106519</v>
          </cell>
          <cell r="B5144" t="str">
            <v>ESTRUTURA CE1 REDE DE DISTRIBUIÇÃO COMPACTA EM POSTE DUPLO T. AF_12/2025</v>
          </cell>
          <cell r="C5144" t="str">
            <v>UN</v>
          </cell>
          <cell r="D5144">
            <v>0</v>
          </cell>
          <cell r="E5144" t="str">
            <v>Instalações Elétricas - Rede de Distribuição</v>
          </cell>
          <cell r="F5144" t="str">
            <v>SINAPI Jun/26</v>
          </cell>
        </row>
        <row r="5145">
          <cell r="A5145">
            <v>106520</v>
          </cell>
          <cell r="B5145" t="str">
            <v>ESTRUTURA CE1A REDE DE DISTRIBUIÇÃO COMPACTA EM POSTE CIRCULAR. AF_12/2025</v>
          </cell>
          <cell r="C5145" t="str">
            <v>UN</v>
          </cell>
          <cell r="D5145">
            <v>0</v>
          </cell>
          <cell r="E5145" t="str">
            <v>Instalações Elétricas - Rede de Distribuição</v>
          </cell>
          <cell r="F5145" t="str">
            <v>SINAPI Jun/26</v>
          </cell>
        </row>
        <row r="5146">
          <cell r="A5146">
            <v>106521</v>
          </cell>
          <cell r="B5146" t="str">
            <v>ESTRUTURA CE1A REDE DE DISTRIBUIÇÃO COMPACTA EM POSTE DUPLO T. AF_12/2025</v>
          </cell>
          <cell r="C5146" t="str">
            <v>UN</v>
          </cell>
          <cell r="D5146">
            <v>0</v>
          </cell>
          <cell r="E5146" t="str">
            <v>Instalações Elétricas - Rede de Distribuição</v>
          </cell>
          <cell r="F5146" t="str">
            <v>SINAPI Jun/26</v>
          </cell>
        </row>
        <row r="5147">
          <cell r="A5147">
            <v>106522</v>
          </cell>
          <cell r="B5147" t="str">
            <v>ESTRUTURA CE2 REDE DE DISTRIBUIÇÃO COMPACTA EM POSTE CIRCULAR. AF_12/2025</v>
          </cell>
          <cell r="C5147" t="str">
            <v>UN</v>
          </cell>
          <cell r="D5147">
            <v>0</v>
          </cell>
          <cell r="E5147" t="str">
            <v>Instalações Elétricas - Rede de Distribuição</v>
          </cell>
          <cell r="F5147" t="str">
            <v>SINAPI Jun/26</v>
          </cell>
        </row>
        <row r="5148">
          <cell r="A5148">
            <v>106523</v>
          </cell>
          <cell r="B5148" t="str">
            <v>ESTRUTURA CE2 REDE DE DISTRIBUIÇÃO COMPACTA EM POSTE DUPLO T. AF_12/2025</v>
          </cell>
          <cell r="C5148" t="str">
            <v>UN</v>
          </cell>
          <cell r="D5148">
            <v>0</v>
          </cell>
          <cell r="E5148" t="str">
            <v>Instalações Elétricas - Rede de Distribuição</v>
          </cell>
          <cell r="F5148" t="str">
            <v>SINAPI Jun/26</v>
          </cell>
        </row>
        <row r="5149">
          <cell r="A5149">
            <v>101549</v>
          </cell>
          <cell r="B5149" t="str">
            <v>GRAMPO PARALELO METÁLICO, PARA REDES AÉREAS DE DISTRIBUIÇÃO DE ENERGIA ELÉTRICA DE BAIXA TENSÃO - FORNECIMENTO E INSTALAÇÃO. AF_12/2025</v>
          </cell>
          <cell r="C5149" t="str">
            <v>UN</v>
          </cell>
          <cell r="D5149">
            <v>23.19</v>
          </cell>
          <cell r="E5149" t="str">
            <v>Instalações Elétricas - Rede de Distribuição</v>
          </cell>
          <cell r="F5149" t="str">
            <v>SINAPI Jun/26</v>
          </cell>
        </row>
        <row r="5150">
          <cell r="A5150">
            <v>101547</v>
          </cell>
          <cell r="B5150" t="str">
            <v>ISOLADOR, TIPO DISCO, PARA TENSÃO 15 KV - FORNECIMENTO E INSTALAÇÃO. AF_12/2025</v>
          </cell>
          <cell r="C5150" t="str">
            <v>UN</v>
          </cell>
          <cell r="D5150">
            <v>89.72</v>
          </cell>
          <cell r="E5150" t="str">
            <v>Instalações Elétricas - Rede de Distribuição</v>
          </cell>
          <cell r="F5150" t="str">
            <v>SINAPI Jun/26</v>
          </cell>
        </row>
        <row r="5151">
          <cell r="A5151">
            <v>101546</v>
          </cell>
          <cell r="B5151" t="str">
            <v>ISOLADOR, TIPO PINO, PARA TENSÃO 15 KV - FORNECIMENTO E INSTALAÇÃO. AF_12/2025</v>
          </cell>
          <cell r="C5151" t="str">
            <v>UN</v>
          </cell>
          <cell r="D5151">
            <v>29.49</v>
          </cell>
          <cell r="E5151" t="str">
            <v>Instalações Elétricas - Rede de Distribuição</v>
          </cell>
          <cell r="F5151" t="str">
            <v>SINAPI Jun/26</v>
          </cell>
        </row>
        <row r="5152">
          <cell r="A5152">
            <v>101548</v>
          </cell>
          <cell r="B5152" t="str">
            <v>ISOLADOR, TIPO ROLDANA, PARA BAIXA TENSÃO - FORNECIMENTO E INSTALAÇÃO. AF_12/2025</v>
          </cell>
          <cell r="C5152" t="str">
            <v>UN</v>
          </cell>
          <cell r="D5152">
            <v>8.24</v>
          </cell>
          <cell r="E5152" t="str">
            <v>Instalações Elétricas - Rede de Distribuição</v>
          </cell>
          <cell r="F5152" t="str">
            <v>SINAPI Jun/26</v>
          </cell>
        </row>
        <row r="5153">
          <cell r="A5153">
            <v>106528</v>
          </cell>
          <cell r="B5153" t="str">
            <v>TERMINAL MUFLA 15/25KV. AF_12/2025</v>
          </cell>
          <cell r="C5153" t="str">
            <v>UN</v>
          </cell>
          <cell r="D5153">
            <v>0</v>
          </cell>
          <cell r="E5153" t="str">
            <v>Instalações Elétricas - Rede de Distribuição</v>
          </cell>
          <cell r="F5153" t="str">
            <v>SINAPI Jun/26</v>
          </cell>
        </row>
        <row r="5154">
          <cell r="A5154">
            <v>94764</v>
          </cell>
          <cell r="B5154" t="str">
            <v>ADAPTADOR COM FLANGE E ANEL DE VEDAÇÃO, CPVC, ROSCÁVEL, DN 15 MM, INSTALADO EM RESERVAÇÃO PREDIAL DE ÁGUA - FORNECIMENTO E INSTALAÇÃO. AF_04/2024</v>
          </cell>
          <cell r="C5154" t="str">
            <v>UN</v>
          </cell>
          <cell r="D5154">
            <v>40.549999999999997</v>
          </cell>
          <cell r="E5154" t="str">
            <v>Instalações Hidráulicas - Reservação e Bombas de Recalque</v>
          </cell>
          <cell r="F5154" t="str">
            <v>SINAPI Jun/26</v>
          </cell>
        </row>
        <row r="5155">
          <cell r="A5155">
            <v>94765</v>
          </cell>
          <cell r="B5155" t="str">
            <v>ADAPTADOR COM FLANGE E ANEL DE VEDAÇÃO, CPVC, ROSCÁVEL, DN 22 MM, INSTALADO EM RESERVAÇÃO PREDIAL DE ÁGUA - FORNECIMENTO E INSTALAÇÃO. AF_04/2024</v>
          </cell>
          <cell r="C5155" t="str">
            <v>UN</v>
          </cell>
          <cell r="D5155">
            <v>44.45</v>
          </cell>
          <cell r="E5155" t="str">
            <v>Instalações Hidráulicas - Reservação e Bombas de Recalque</v>
          </cell>
          <cell r="F5155" t="str">
            <v>SINAPI Jun/26</v>
          </cell>
        </row>
        <row r="5156">
          <cell r="A5156">
            <v>94766</v>
          </cell>
          <cell r="B5156" t="str">
            <v>ADAPTADOR COM FLANGE E ANEL DE VEDAÇÃO, CPVC, ROSCÁVEL, DN 28 MM, INSTALADO EM RESERVAÇÃO PREDIAL DE ÁGUA - FORNECIMENTO E INSTALAÇÃO. AF_04/2024</v>
          </cell>
          <cell r="C5156" t="str">
            <v>UN</v>
          </cell>
          <cell r="D5156">
            <v>49.4</v>
          </cell>
          <cell r="E5156" t="str">
            <v>Instalações Hidráulicas - Reservação e Bombas de Recalque</v>
          </cell>
          <cell r="F5156" t="str">
            <v>SINAPI Jun/26</v>
          </cell>
        </row>
        <row r="5157">
          <cell r="A5157">
            <v>94767</v>
          </cell>
          <cell r="B5157" t="str">
            <v>ADAPTADOR COM FLANGE E ANEL DE VEDAÇÃO, CPVC, ROSCÁVEL, DN 35 MM, INSTALADO EM RESERVAÇÃO PREDIAL DE ÁGUA - FORNECIMENTO E INSTALAÇÃO. AF_04/2024</v>
          </cell>
          <cell r="C5157" t="str">
            <v>UN</v>
          </cell>
          <cell r="D5157">
            <v>72</v>
          </cell>
          <cell r="E5157" t="str">
            <v>Instalações Hidráulicas - Reservação e Bombas de Recalque</v>
          </cell>
          <cell r="F5157" t="str">
            <v>SINAPI Jun/26</v>
          </cell>
        </row>
        <row r="5158">
          <cell r="A5158">
            <v>94768</v>
          </cell>
          <cell r="B5158" t="str">
            <v>ADAPTADOR COM FLANGE E ANEL DE VEDAÇÃO, CPVC, ROSCÁVEL, DN 42 MM, INSTALADO EM RESERVAÇÃO PREDIAL DE ÁGUA - FORNECIMENTO E INSTALAÇÃO. AF_04/2024</v>
          </cell>
          <cell r="C5158" t="str">
            <v>UN</v>
          </cell>
          <cell r="D5158">
            <v>81.260000000000005</v>
          </cell>
          <cell r="E5158" t="str">
            <v>Instalações Hidráulicas - Reservação e Bombas de Recalque</v>
          </cell>
          <cell r="F5158" t="str">
            <v>SINAPI Jun/26</v>
          </cell>
        </row>
        <row r="5159">
          <cell r="A5159">
            <v>94769</v>
          </cell>
          <cell r="B5159" t="str">
            <v>ADAPTADOR COM FLANGE E ANEL DE VEDAÇÃO, CPVC, ROSCÁVEL, DN 54 MM, INSTALADO EM RESERVAÇÃO PREDIAL DE ÁGUA - FORNECIMENTO E INSTALAÇÃO. AF_04/2024</v>
          </cell>
          <cell r="C5159" t="str">
            <v>UN</v>
          </cell>
          <cell r="D5159">
            <v>107.64</v>
          </cell>
          <cell r="E5159" t="str">
            <v>Instalações Hidráulicas - Reservação e Bombas de Recalque</v>
          </cell>
          <cell r="F5159" t="str">
            <v>SINAPI Jun/26</v>
          </cell>
        </row>
        <row r="5160">
          <cell r="A5160">
            <v>94783</v>
          </cell>
          <cell r="B5160" t="str">
            <v>ADAPTADOR COM FLANGE E ANEL DE VEDAÇÃO, PVC, SOLDÁVEL, DN 20 MM X 1/2", INSTALADO EM RESERVAÇÃO PREDIAL DE ÁGUA - FORNECIMENTO E INSTALAÇÃO. AF_04/2024</v>
          </cell>
          <cell r="C5160" t="str">
            <v>UN</v>
          </cell>
          <cell r="D5160">
            <v>24.32</v>
          </cell>
          <cell r="E5160" t="str">
            <v>Instalações Hidráulicas - Reservação e Bombas de Recalque</v>
          </cell>
          <cell r="F5160" t="str">
            <v>SINAPI Jun/26</v>
          </cell>
        </row>
        <row r="5161">
          <cell r="A5161">
            <v>94703</v>
          </cell>
          <cell r="B5161" t="str">
            <v>ADAPTADOR COM FLANGE E ANEL DE VEDAÇÃO, PVC, SOLDÁVEL, DN 25 MM X 3/4", INSTALADO EM RESERVAÇÃO PREDIAL DE ÁGUA - FORNECIMENTO E INSTALAÇÃO. AF_04/2024</v>
          </cell>
          <cell r="C5161" t="str">
            <v>UN</v>
          </cell>
          <cell r="D5161">
            <v>25.92</v>
          </cell>
          <cell r="E5161" t="str">
            <v>Instalações Hidráulicas - Reservação e Bombas de Recalque</v>
          </cell>
          <cell r="F5161" t="str">
            <v>SINAPI Jun/26</v>
          </cell>
        </row>
        <row r="5162">
          <cell r="A5162">
            <v>94704</v>
          </cell>
          <cell r="B5162" t="str">
            <v>ADAPTADOR COM FLANGE E ANEL DE VEDAÇÃO, PVC, SOLDÁVEL, DN 32 MM X 1", INSTALADO EM RESERVAÇÃO PREDIAL DE ÁGUA - FORNECIMENTO E INSTALAÇÃO. AF_04/2024</v>
          </cell>
          <cell r="C5162" t="str">
            <v>UN</v>
          </cell>
          <cell r="D5162">
            <v>34.119999999999997</v>
          </cell>
          <cell r="E5162" t="str">
            <v>Instalações Hidráulicas - Reservação e Bombas de Recalque</v>
          </cell>
          <cell r="F5162" t="str">
            <v>SINAPI Jun/26</v>
          </cell>
        </row>
        <row r="5163">
          <cell r="A5163">
            <v>94705</v>
          </cell>
          <cell r="B5163" t="str">
            <v>ADAPTADOR COM FLANGE E ANEL DE VEDAÇÃO, PVC, SOLDÁVEL, DN 40 MM X 1 1/4", INSTALADO EM RESERVAÇÃO PREDIAL DE ÁGUA - FORNECIMENTO E INSTALAÇÃO. AF_04/2024</v>
          </cell>
          <cell r="C5163" t="str">
            <v>UN</v>
          </cell>
          <cell r="D5163">
            <v>46.11</v>
          </cell>
          <cell r="E5163" t="str">
            <v>Instalações Hidráulicas - Reservação e Bombas de Recalque</v>
          </cell>
          <cell r="F5163" t="str">
            <v>SINAPI Jun/26</v>
          </cell>
        </row>
        <row r="5164">
          <cell r="A5164">
            <v>94706</v>
          </cell>
          <cell r="B5164" t="str">
            <v>ADAPTADOR COM FLANGE E ANEL DE VEDAÇÃO, PVC, SOLDÁVEL, DN 50 MM X 1 1/2", INSTALADO EM RESERVAÇÃO PREDIAL DE ÁGUA - FORNECIMENTO E INSTALAÇÃO. AF_04/2024</v>
          </cell>
          <cell r="C5164" t="str">
            <v>UN</v>
          </cell>
          <cell r="D5164">
            <v>45.09</v>
          </cell>
          <cell r="E5164" t="str">
            <v>Instalações Hidráulicas - Reservação e Bombas de Recalque</v>
          </cell>
          <cell r="F5164" t="str">
            <v>SINAPI Jun/26</v>
          </cell>
        </row>
        <row r="5165">
          <cell r="A5165">
            <v>94707</v>
          </cell>
          <cell r="B5165" t="str">
            <v>ADAPTADOR COM FLANGE E ANEL DE VEDAÇÃO, PVC, SOLDÁVEL, DN 60 MM X 2", INSTALADO EM RESERVAÇÃO PREDIAL DE ÁGUA - FORNECIMENTO E INSTALAÇÃO. AF_04/2024</v>
          </cell>
          <cell r="C5165" t="str">
            <v>UN</v>
          </cell>
          <cell r="D5165">
            <v>70.349999999999994</v>
          </cell>
          <cell r="E5165" t="str">
            <v>Instalações Hidráulicas - Reservação e Bombas de Recalque</v>
          </cell>
          <cell r="F5165" t="str">
            <v>SINAPI Jun/26</v>
          </cell>
        </row>
        <row r="5166">
          <cell r="A5166">
            <v>94715</v>
          </cell>
          <cell r="B5166" t="str">
            <v>ADAPTADOR COM FLANGES LIVRES, PVC, SOLDÁVEL, DN 110 MM X 4", INSTALADO EM RESERVAÇÃO PREDIAL DE ÁGUA - FORNECIMENTO E INSTALAÇÃO. AF_04/2024</v>
          </cell>
          <cell r="C5166" t="str">
            <v>UN</v>
          </cell>
          <cell r="D5166">
            <v>360.06</v>
          </cell>
          <cell r="E5166" t="str">
            <v>Instalações Hidráulicas - Reservação e Bombas de Recalque</v>
          </cell>
          <cell r="F5166" t="str">
            <v>SINAPI Jun/26</v>
          </cell>
        </row>
        <row r="5167">
          <cell r="A5167">
            <v>94713</v>
          </cell>
          <cell r="B5167" t="str">
            <v>ADAPTADOR COM FLANGES LIVRES, PVC, SOLDÁVEL, DN 75 MM X 2 1/2", INSTALADO EM RESERVAÇÃO PREDIAL DE ÁGUA - FORNECIMENTO E INSTALAÇÃO. AF_04/2024</v>
          </cell>
          <cell r="C5167" t="str">
            <v>UN</v>
          </cell>
          <cell r="D5167">
            <v>289.10000000000002</v>
          </cell>
          <cell r="E5167" t="str">
            <v>Instalações Hidráulicas - Reservação e Bombas de Recalque</v>
          </cell>
          <cell r="F5167" t="str">
            <v>SINAPI Jun/26</v>
          </cell>
        </row>
        <row r="5168">
          <cell r="A5168">
            <v>94714</v>
          </cell>
          <cell r="B5168" t="str">
            <v>ADAPTADOR COM FLANGES LIVRES, PVC, SOLDÁVEL, DN 85 MM X 3", INSTALADO EM RESERVAÇÃO PREDIAL DE ÁGUA - FORNECIMENTO E INSTALAÇÃO. AF_04/2024</v>
          </cell>
          <cell r="C5168" t="str">
            <v>UN</v>
          </cell>
          <cell r="D5168">
            <v>404.75</v>
          </cell>
          <cell r="E5168" t="str">
            <v>Instalações Hidráulicas - Reservação e Bombas de Recalque</v>
          </cell>
          <cell r="F5168" t="str">
            <v>SINAPI Jun/26</v>
          </cell>
        </row>
        <row r="5169">
          <cell r="A5169">
            <v>94670</v>
          </cell>
          <cell r="B5169" t="str">
            <v>ADAPTADOR CURTO COM BOLSA E ROSCA PARA REGISTRO, PVC, SOLDÁVEL, DN 110 MM X 4", INSTALADO EM RESERVAÇÃO PREDIAL DE ÁGUA - FORNECIMENTO E INSTALAÇÃO. AF_04/2024</v>
          </cell>
          <cell r="C5169" t="str">
            <v>UN</v>
          </cell>
          <cell r="D5169">
            <v>87.06</v>
          </cell>
          <cell r="E5169" t="str">
            <v>Instalações Hidráulicas - Reservação e Bombas de Recalque</v>
          </cell>
          <cell r="F5169" t="str">
            <v>SINAPI Jun/26</v>
          </cell>
        </row>
        <row r="5170">
          <cell r="A5170">
            <v>94656</v>
          </cell>
          <cell r="B5170" t="str">
            <v>ADAPTADOR CURTO COM BOLSA E ROSCA PARA REGISTRO, PVC, SOLDÁVEL, DN 25 MM X 3/4", INSTALADO EM RESERVAÇÃO PREDIAL DE ÁGUA - FORNECIMENTO E INSTALAÇÃO. AF_04/2024</v>
          </cell>
          <cell r="C5170" t="str">
            <v>UN</v>
          </cell>
          <cell r="D5170">
            <v>4.6100000000000003</v>
          </cell>
          <cell r="E5170" t="str">
            <v>Instalações Hidráulicas - Reservação e Bombas de Recalque</v>
          </cell>
          <cell r="F5170" t="str">
            <v>SINAPI Jun/26</v>
          </cell>
        </row>
        <row r="5171">
          <cell r="A5171">
            <v>94658</v>
          </cell>
          <cell r="B5171" t="str">
            <v>ADAPTADOR CURTO COM BOLSA E ROSCA PARA REGISTRO, PVC, SOLDÁVEL, DN 32 MM X 1", INSTALADO EM RESERVAÇÃO PREDIAL DE ÁGUA - FORNECIMENTO E INSTALAÇÃO. AF_04/2024</v>
          </cell>
          <cell r="C5171" t="str">
            <v>UN</v>
          </cell>
          <cell r="D5171">
            <v>6.83</v>
          </cell>
          <cell r="E5171" t="str">
            <v>Instalações Hidráulicas - Reservação e Bombas de Recalque</v>
          </cell>
          <cell r="F5171" t="str">
            <v>SINAPI Jun/26</v>
          </cell>
        </row>
        <row r="5172">
          <cell r="A5172">
            <v>94660</v>
          </cell>
          <cell r="B5172" t="str">
            <v>ADAPTADOR CURTO COM BOLSA E ROSCA PARA REGISTRO, PVC, SOLDÁVEL, DN 40 MM X 1 1/4", INSTALADO EM RESERVAÇÃO PREDIAL DE ÁGUA - FORNECIMENTO E INSTALAÇÃO. AF_04/2024</v>
          </cell>
          <cell r="C5172" t="str">
            <v>UN</v>
          </cell>
          <cell r="D5172">
            <v>10.7</v>
          </cell>
          <cell r="E5172" t="str">
            <v>Instalações Hidráulicas - Reservação e Bombas de Recalque</v>
          </cell>
          <cell r="F5172" t="str">
            <v>SINAPI Jun/26</v>
          </cell>
        </row>
        <row r="5173">
          <cell r="A5173">
            <v>94662</v>
          </cell>
          <cell r="B5173" t="str">
            <v>ADAPTADOR CURTO COM BOLSA E ROSCA PARA REGISTRO, PVC, SOLDÁVEL, DN 50 MM X 1 1/2", INSTALADO EM RESERVAÇÃO PREDIAL DE ÁGUA - FORNECIMENTO E INSTALAÇÃO. AF_04/2024</v>
          </cell>
          <cell r="C5173" t="str">
            <v>UN</v>
          </cell>
          <cell r="D5173">
            <v>14.1</v>
          </cell>
          <cell r="E5173" t="str">
            <v>Instalações Hidráulicas - Reservação e Bombas de Recalque</v>
          </cell>
          <cell r="F5173" t="str">
            <v>SINAPI Jun/26</v>
          </cell>
        </row>
        <row r="5174">
          <cell r="A5174">
            <v>94664</v>
          </cell>
          <cell r="B5174" t="str">
            <v>ADAPTADOR CURTO COM BOLSA E ROSCA PARA REGISTRO, PVC, SOLDÁVEL, DN 60 MM X 2", INSTALADO EM RESERVAÇÃO PREDIAL DE ÁGUA - FORNECIMENTO E INSTALAÇÃO. AF_04/2024</v>
          </cell>
          <cell r="C5174" t="str">
            <v>UN</v>
          </cell>
          <cell r="D5174">
            <v>25.39</v>
          </cell>
          <cell r="E5174" t="str">
            <v>Instalações Hidráulicas - Reservação e Bombas de Recalque</v>
          </cell>
          <cell r="F5174" t="str">
            <v>SINAPI Jun/26</v>
          </cell>
        </row>
        <row r="5175">
          <cell r="A5175">
            <v>94666</v>
          </cell>
          <cell r="B5175" t="str">
            <v>ADAPTADOR CURTO COM BOLSA E ROSCA PARA REGISTRO, PVC, SOLDÁVEL, DN 75 MM X 2 1/2", INSTALADO EM RESERVAÇÃO PREDIAL DE ÁGUA - FORNECIMENTO E INSTALAÇÃO. AF_04/2024</v>
          </cell>
          <cell r="C5175" t="str">
            <v>UN</v>
          </cell>
          <cell r="D5175">
            <v>41.12</v>
          </cell>
          <cell r="E5175" t="str">
            <v>Instalações Hidráulicas - Reservação e Bombas de Recalque</v>
          </cell>
          <cell r="F5175" t="str">
            <v>SINAPI Jun/26</v>
          </cell>
        </row>
        <row r="5176">
          <cell r="A5176">
            <v>94668</v>
          </cell>
          <cell r="B5176" t="str">
            <v>ADAPTADOR CURTO COM BOLSA E ROSCA PARA REGISTRO, PVC, SOLDÁVEL, DN 85 MM X 3", INSTALADO EM RESERVAÇÃO PREDIAL DE ÁGUA - FORNECIMENTO E INSTALAÇÃO. AF_04/2024</v>
          </cell>
          <cell r="C5176" t="str">
            <v>UN</v>
          </cell>
          <cell r="D5176">
            <v>54.58</v>
          </cell>
          <cell r="E5176" t="str">
            <v>Instalações Hidráulicas - Reservação e Bombas de Recalque</v>
          </cell>
          <cell r="F5176" t="str">
            <v>SINAPI Jun/26</v>
          </cell>
        </row>
        <row r="5177">
          <cell r="A5177">
            <v>105215</v>
          </cell>
          <cell r="B5177" t="str">
            <v>BUCHA DE REDUÇÃO CPVC, SOLDÁVEL, DN 28 X 22 MM, INSTALADO EM RESERVAÇÃO PREDIAL DE ÁGUA - FORNECIMENTO E INSTALAÇÃO. AF_04/2024</v>
          </cell>
          <cell r="C5177" t="str">
            <v>UN</v>
          </cell>
          <cell r="D5177">
            <v>10.34</v>
          </cell>
          <cell r="E5177" t="str">
            <v>Instalações Hidráulicas - Reservação e Bombas de Recalque</v>
          </cell>
          <cell r="F5177" t="str">
            <v>SINAPI Jun/26</v>
          </cell>
        </row>
        <row r="5178">
          <cell r="A5178">
            <v>105216</v>
          </cell>
          <cell r="B5178" t="str">
            <v>BUCHA DE REDUÇÃO CPVC, SOLDÁVEL, DN 35 X 28 MM, INSTALADO EM RESERVAÇÃO PREDIAL DE ÁGUA - FORNECIMENTO E INSTALAÇÃO. AF_04/2024</v>
          </cell>
          <cell r="C5178" t="str">
            <v>UN</v>
          </cell>
          <cell r="D5178">
            <v>37</v>
          </cell>
          <cell r="E5178" t="str">
            <v>Instalações Hidráulicas - Reservação e Bombas de Recalque</v>
          </cell>
          <cell r="F5178" t="str">
            <v>SINAPI Jun/26</v>
          </cell>
        </row>
        <row r="5179">
          <cell r="A5179">
            <v>105217</v>
          </cell>
          <cell r="B5179" t="str">
            <v>BUCHA DE REDUÇÃO CPVC, SOLDÁVEL, DN 42 X 22 MM, INSTALADO EM RESERVAÇÃO PREDIAL DE ÁGUA - FORNECIMENTO E INSTALAÇÃO. AF_04/2024</v>
          </cell>
          <cell r="C5179" t="str">
            <v>UN</v>
          </cell>
          <cell r="D5179">
            <v>41.64</v>
          </cell>
          <cell r="E5179" t="str">
            <v>Instalações Hidráulicas - Reservação e Bombas de Recalque</v>
          </cell>
          <cell r="F5179" t="str">
            <v>SINAPI Jun/26</v>
          </cell>
        </row>
        <row r="5180">
          <cell r="A5180">
            <v>105214</v>
          </cell>
          <cell r="B5180" t="str">
            <v>BUCHA DE REDUÇÃO CPVC, SOLDÁVEL, DN 54 X 28 MM, INSTALADO EM RESERVAÇÃO PREDIAL DE ÁGUA - FORNECIMENTO E INSTALAÇÃO. AF_04/2024</v>
          </cell>
          <cell r="C5180" t="str">
            <v>UN</v>
          </cell>
          <cell r="D5180">
            <v>43.93</v>
          </cell>
          <cell r="E5180" t="str">
            <v>Instalações Hidráulicas - Reservação e Bombas de Recalque</v>
          </cell>
          <cell r="F5180" t="str">
            <v>SINAPI Jun/26</v>
          </cell>
        </row>
        <row r="5181">
          <cell r="A5181">
            <v>105218</v>
          </cell>
          <cell r="B5181" t="str">
            <v>BUCHA DE REDUÇÃO CPVC, SOLDÁVEL, DN 54 X 35 MM, INSTALADO EM RESERVAÇÃO PREDIAL DE ÁGUA - FORNECIMENTO E INSTALAÇÃO. AF_04/2024</v>
          </cell>
          <cell r="C5181" t="str">
            <v>UN</v>
          </cell>
          <cell r="D5181">
            <v>72.03</v>
          </cell>
          <cell r="E5181" t="str">
            <v>Instalações Hidráulicas - Reservação e Bombas de Recalque</v>
          </cell>
          <cell r="F5181" t="str">
            <v>SINAPI Jun/26</v>
          </cell>
        </row>
        <row r="5182">
          <cell r="A5182">
            <v>105213</v>
          </cell>
          <cell r="B5182" t="str">
            <v>BUCHA DE REDUÇÃO EM COBRE, PONTA X BOLSA, 66 X 54 MM, INSTALADO EM RESERVAÇÃO PREDIAL DE ÁGUA - FORNECIMENTO E INSTALAÇÃO. AF_04/2024</v>
          </cell>
          <cell r="C5182" t="str">
            <v>UN</v>
          </cell>
          <cell r="D5182">
            <v>252.56</v>
          </cell>
          <cell r="E5182" t="str">
            <v>Instalações Hidráulicas - Reservação e Bombas de Recalque</v>
          </cell>
          <cell r="F5182" t="str">
            <v>SINAPI Jun/26</v>
          </cell>
        </row>
        <row r="5183">
          <cell r="A5183">
            <v>105233</v>
          </cell>
          <cell r="B5183" t="str">
            <v>BUCHA DE REDUÇÃO PVC, SOLDÁVEL, LONGA, DN 40 X 25 MM, INSTALADO EM RESERVAÇÃO PREDIAL DE ÁGUA - FORNECIMENTO E INSTALAÇÃO. AF_04/2024</v>
          </cell>
          <cell r="C5183" t="str">
            <v>UN</v>
          </cell>
          <cell r="D5183">
            <v>9.9600000000000009</v>
          </cell>
          <cell r="E5183" t="str">
            <v>Instalações Hidráulicas - Reservação e Bombas de Recalque</v>
          </cell>
          <cell r="F5183" t="str">
            <v>SINAPI Jun/26</v>
          </cell>
        </row>
        <row r="5184">
          <cell r="A5184">
            <v>105234</v>
          </cell>
          <cell r="B5184" t="str">
            <v>BUCHA DE REDUÇÃO PVC, SOLDÁVEL, LONGA, DN 50 X 25 MM, INSTALADO EM RESERVAÇÃO PREDIAL DE ÁGUA - FORNECIMENTO E INSTALAÇÃO. AF_04/2024</v>
          </cell>
          <cell r="C5184" t="str">
            <v>UN</v>
          </cell>
          <cell r="D5184">
            <v>12.15</v>
          </cell>
          <cell r="E5184" t="str">
            <v>Instalações Hidráulicas - Reservação e Bombas de Recalque</v>
          </cell>
          <cell r="F5184" t="str">
            <v>SINAPI Jun/26</v>
          </cell>
        </row>
        <row r="5185">
          <cell r="A5185">
            <v>105228</v>
          </cell>
          <cell r="B5185" t="str">
            <v>BUCHA DE REDUÇÃO PVC, SOLDÁVEL, LONGA, DN 50 X 32 MM, INSTALADO EM RESERVAÇÃO PREDIAL DE ÁGUA - FORNECIMENTO E INSTALAÇÃO. AF_04/2024</v>
          </cell>
          <cell r="C5185" t="str">
            <v>UN</v>
          </cell>
          <cell r="D5185">
            <v>14.62</v>
          </cell>
          <cell r="E5185" t="str">
            <v>Instalações Hidráulicas - Reservação e Bombas de Recalque</v>
          </cell>
          <cell r="F5185" t="str">
            <v>SINAPI Jun/26</v>
          </cell>
        </row>
        <row r="5186">
          <cell r="A5186">
            <v>105138</v>
          </cell>
          <cell r="B5186" t="str">
            <v>BUCHA DE REDUÇÃO PVC, SOLDÁVEL, LONGA, DN 60 X 25 MM, INSTALADO EM RESERVAÇÃO PREDIAL DE ÁGUA - FORNECIMENTO E INSTALAÇÃO. AF_04/2024</v>
          </cell>
          <cell r="C5186" t="str">
            <v>UN</v>
          </cell>
          <cell r="D5186">
            <v>21.22</v>
          </cell>
          <cell r="E5186" t="str">
            <v>Instalações Hidráulicas - Reservação e Bombas de Recalque</v>
          </cell>
          <cell r="F5186" t="str">
            <v>SINAPI Jun/26</v>
          </cell>
        </row>
        <row r="5187">
          <cell r="A5187">
            <v>105139</v>
          </cell>
          <cell r="B5187" t="str">
            <v>BUCHA DE REDUÇÃO PVC, SOLDÁVEL, LONGA, DN 60 X 32 MM, INSTALADO EM RESERVAÇÃO PREDIAL DE ÁGUA - FORNECIMENTO E INSTALAÇÃO. AF_04/2024</v>
          </cell>
          <cell r="C5187" t="str">
            <v>UN</v>
          </cell>
          <cell r="D5187">
            <v>24.91</v>
          </cell>
          <cell r="E5187" t="str">
            <v>Instalações Hidráulicas - Reservação e Bombas de Recalque</v>
          </cell>
          <cell r="F5187" t="str">
            <v>SINAPI Jun/26</v>
          </cell>
        </row>
        <row r="5188">
          <cell r="A5188">
            <v>105140</v>
          </cell>
          <cell r="B5188" t="str">
            <v>BUCHA DE REDUÇÃO PVC, SOLDÁVEL, LONGA, DN 60 X 50 MM, INSTALADO EM RESERVAÇÃO PREDIAL DE ÁGUA - FORNECIMENTO E INSTALAÇÃO. AF_04/2024</v>
          </cell>
          <cell r="C5188" t="str">
            <v>UN</v>
          </cell>
          <cell r="D5188">
            <v>32.020000000000003</v>
          </cell>
          <cell r="E5188" t="str">
            <v>Instalações Hidráulicas - Reservação e Bombas de Recalque</v>
          </cell>
          <cell r="F5188" t="str">
            <v>SINAPI Jun/26</v>
          </cell>
        </row>
        <row r="5189">
          <cell r="A5189">
            <v>105141</v>
          </cell>
          <cell r="B5189" t="str">
            <v>BUCHA DE REDUÇÃO PVC, SOLDÁVEL, LONGA, DN 75 X 50 MM, INSTALADO EM RESERVAÇÃO PREDIAL DE ÁGUA - FORNECIMENTO E INSTALAÇÃO. AF_04/2024</v>
          </cell>
          <cell r="C5189" t="str">
            <v>UN</v>
          </cell>
          <cell r="D5189">
            <v>38.119999999999997</v>
          </cell>
          <cell r="E5189" t="str">
            <v>Instalações Hidráulicas - Reservação e Bombas de Recalque</v>
          </cell>
          <cell r="F5189" t="str">
            <v>SINAPI Jun/26</v>
          </cell>
        </row>
        <row r="5190">
          <cell r="A5190">
            <v>105172</v>
          </cell>
          <cell r="B5190" t="str">
            <v>BUCHA DE REDUÇÃO, EM FERRO GALVANIZADO, CONEXÃO ROSQUEADA, DN 80 MM X 50 MM (3" X 2"), INSTALADO EM RESERVAÇÃO PREDIAL DE ÁGUA - FORNECIMENTO E INSTALAÇÃO. AF_04/2024</v>
          </cell>
          <cell r="C5190" t="str">
            <v>UN</v>
          </cell>
          <cell r="D5190">
            <v>99.2</v>
          </cell>
          <cell r="E5190" t="str">
            <v>Instalações Hidráulicas - Reservação e Bombas de Recalque</v>
          </cell>
          <cell r="F5190" t="str">
            <v>SINAPI Jun/26</v>
          </cell>
        </row>
        <row r="5191">
          <cell r="A5191">
            <v>105169</v>
          </cell>
          <cell r="B5191" t="str">
            <v>BUCHA DE REDUÇÃO, EM FERRO GALVANIZADO, CONEXÃO ROSQUEADA, DN 80 MM X 65 MM (3" X 2 1/2"), INSTALADO EM RESERVAÇÃO PREDIAL DE ÁGUA - FORNECIMENTO E INSTALAÇÃO. AF_04/2024</v>
          </cell>
          <cell r="C5191" t="str">
            <v>UN</v>
          </cell>
          <cell r="D5191">
            <v>99.65</v>
          </cell>
          <cell r="E5191" t="str">
            <v>Instalações Hidráulicas - Reservação e Bombas de Recalque</v>
          </cell>
          <cell r="F5191" t="str">
            <v>SINAPI Jun/26</v>
          </cell>
        </row>
        <row r="5192">
          <cell r="A5192">
            <v>105230</v>
          </cell>
          <cell r="B5192" t="str">
            <v>BUCHA DE REDUÇÃO, PPR, DN 25 X 20 MM, INSTALADO EM RESERVAÇÃO PREDIAL DE ÁGUA - FORNECIMENTO E INSTALAÇÃO. AF_04/2024</v>
          </cell>
          <cell r="C5192" t="str">
            <v>UN</v>
          </cell>
          <cell r="D5192">
            <v>10.210000000000001</v>
          </cell>
          <cell r="E5192" t="str">
            <v>Instalações Hidráulicas - Reservação e Bombas de Recalque</v>
          </cell>
          <cell r="F5192" t="str">
            <v>SINAPI Jun/26</v>
          </cell>
        </row>
        <row r="5193">
          <cell r="A5193">
            <v>105231</v>
          </cell>
          <cell r="B5193" t="str">
            <v>BUCHA DE REDUÇÃO, PPR, DN 32 X 25 MM, INSTALADO EM RESERVAÇÃO PREDIAL DE ÁGUA - FORNECIMENTO E INSTALAÇÃO. AF_04/2024</v>
          </cell>
          <cell r="C5193" t="str">
            <v>UN</v>
          </cell>
          <cell r="D5193">
            <v>11.96</v>
          </cell>
          <cell r="E5193" t="str">
            <v>Instalações Hidráulicas - Reservação e Bombas de Recalque</v>
          </cell>
          <cell r="F5193" t="str">
            <v>SINAPI Jun/26</v>
          </cell>
        </row>
        <row r="5194">
          <cell r="A5194">
            <v>105232</v>
          </cell>
          <cell r="B5194" t="str">
            <v>BUCHA DE REDUÇÃO, PPR, DN 40 X 25 MM, INSTALADO EM RESERVAÇÃO PREDIAL DE ÁGUA - FORNECIMENTO E INSTALAÇÃO. AF_04/2024</v>
          </cell>
          <cell r="C5194" t="str">
            <v>UN</v>
          </cell>
          <cell r="D5194">
            <v>22.1</v>
          </cell>
          <cell r="E5194" t="str">
            <v>Instalações Hidráulicas - Reservação e Bombas de Recalque</v>
          </cell>
          <cell r="F5194" t="str">
            <v>SINAPI Jun/26</v>
          </cell>
        </row>
        <row r="5195">
          <cell r="A5195">
            <v>105229</v>
          </cell>
          <cell r="B5195" t="str">
            <v>BUCHA DE REDUÇÃO, PPR, DN 50 X 25 MM, INSTALADO EM RESERVAÇÃO PREDIAL DE ÁGUA - FORNECIMENTO E INSTALAÇÃO. AF_04/2024</v>
          </cell>
          <cell r="C5195" t="str">
            <v>UN</v>
          </cell>
          <cell r="D5195">
            <v>34.619999999999997</v>
          </cell>
          <cell r="E5195" t="str">
            <v>Instalações Hidráulicas - Reservação e Bombas de Recalque</v>
          </cell>
          <cell r="F5195" t="str">
            <v>SINAPI Jun/26</v>
          </cell>
        </row>
        <row r="5196">
          <cell r="A5196">
            <v>105146</v>
          </cell>
          <cell r="B5196" t="str">
            <v>BUCHA DE REDUÇÃO, PPR, DN 50 X 32 MM, INSTALADO EM RESERVAÇÃO PREDIAL DE ÁGUA - FORNECIMENTO E INSTALAÇÃO. AF_04/2024</v>
          </cell>
          <cell r="C5196" t="str">
            <v>UN</v>
          </cell>
          <cell r="D5196">
            <v>28.24</v>
          </cell>
          <cell r="E5196" t="str">
            <v>Instalações Hidráulicas - Reservação e Bombas de Recalque</v>
          </cell>
          <cell r="F5196" t="str">
            <v>SINAPI Jun/26</v>
          </cell>
        </row>
        <row r="5197">
          <cell r="A5197">
            <v>94613</v>
          </cell>
          <cell r="B5197" t="str">
            <v>CONECTOR EM BRONZE/LATÃO, DN 104 MM X 4", SEM ANEL DE SOLDA, BOLSA X ROSCA, INSTALADO EM RESERVAÇÃO PREDIAL DE ÁGUA - FORNECIMENTO E INSTALAÇÃO. AF_04/2024</v>
          </cell>
          <cell r="C5197" t="str">
            <v>UN</v>
          </cell>
          <cell r="D5197">
            <v>0</v>
          </cell>
          <cell r="E5197" t="str">
            <v>Instalações Hidráulicas - Reservação e Bombas de Recalque</v>
          </cell>
          <cell r="F5197" t="str">
            <v>SINAPI Jun/26</v>
          </cell>
        </row>
        <row r="5198">
          <cell r="A5198">
            <v>94607</v>
          </cell>
          <cell r="B5198" t="str">
            <v>CONECTOR EM BRONZE/LATÃO, DN 54 MM X 2", SEM ANEL DE SOLDA, BOLSA X ROSCA, INSTALADO EM RESERVAÇÃO PREDIAL DE ÁGUA - FORNECIMENTO E INSTALAÇÃO. AF_04/2024</v>
          </cell>
          <cell r="C5198" t="str">
            <v>UN</v>
          </cell>
          <cell r="D5198">
            <v>0</v>
          </cell>
          <cell r="E5198" t="str">
            <v>Instalações Hidráulicas - Reservação e Bombas de Recalque</v>
          </cell>
          <cell r="F5198" t="str">
            <v>SINAPI Jun/26</v>
          </cell>
        </row>
        <row r="5199">
          <cell r="A5199">
            <v>94609</v>
          </cell>
          <cell r="B5199" t="str">
            <v>CONECTOR EM BRONZE/LATÃO, DN 66 MM X 2 1/2", SEM ANEL DE SOLDA, BOLSA X ROSCA, INSTALADO EM RESERVAÇÃO PREDIAL DE ÁGUA - FORNECIMENTO E INSTALAÇÃO. AF_04/2024</v>
          </cell>
          <cell r="C5199" t="str">
            <v>UN</v>
          </cell>
          <cell r="D5199">
            <v>0</v>
          </cell>
          <cell r="E5199" t="str">
            <v>Instalações Hidráulicas - Reservação e Bombas de Recalque</v>
          </cell>
          <cell r="F5199" t="str">
            <v>SINAPI Jun/26</v>
          </cell>
        </row>
        <row r="5200">
          <cell r="A5200">
            <v>94611</v>
          </cell>
          <cell r="B5200" t="str">
            <v>CONECTOR EM BRONZE/LATÃO, DN 79 MM X 3", SEM ANEL DE SOLDA, BOLSA X ROSCA, INSTALADO EM RESERVAÇÃO PREDIAL DE ÁGUA - FORNECIMENTO E INSTALAÇÃO. AF_04/2024</v>
          </cell>
          <cell r="C5200" t="str">
            <v>UN</v>
          </cell>
          <cell r="D5200">
            <v>0</v>
          </cell>
          <cell r="E5200" t="str">
            <v>Instalações Hidráulicas - Reservação e Bombas de Recalque</v>
          </cell>
          <cell r="F5200" t="str">
            <v>SINAPI Jun/26</v>
          </cell>
        </row>
        <row r="5201">
          <cell r="A5201">
            <v>96738</v>
          </cell>
          <cell r="B5201" t="str">
            <v>CONECTOR MACHO, PPR, 25 MM X 1/2'', INSTALADO EM RESERVAÇÃO PREDIAL DE ÁGUA - FORNECIMENTO E INSTALAÇÃO. AF_04/2024</v>
          </cell>
          <cell r="C5201" t="str">
            <v>UN</v>
          </cell>
          <cell r="D5201">
            <v>28.85</v>
          </cell>
          <cell r="E5201" t="str">
            <v>Instalações Hidráulicas - Reservação e Bombas de Recalque</v>
          </cell>
          <cell r="F5201" t="str">
            <v>SINAPI Jun/26</v>
          </cell>
        </row>
        <row r="5202">
          <cell r="A5202">
            <v>96740</v>
          </cell>
          <cell r="B5202" t="str">
            <v>CONECTOR MACHO, PPR, 32 MM X 3/4'', INSTALADO EM RESERVAÇÃO PREDIAL DE ÁGUA - FORNECIMENTO E INSTALAÇÃO. AF_04/2024</v>
          </cell>
          <cell r="C5202" t="str">
            <v>UN</v>
          </cell>
          <cell r="D5202">
            <v>39.75</v>
          </cell>
          <cell r="E5202" t="str">
            <v>Instalações Hidráulicas - Reservação e Bombas de Recalque</v>
          </cell>
          <cell r="F5202" t="str">
            <v>SINAPI Jun/26</v>
          </cell>
        </row>
        <row r="5203">
          <cell r="A5203">
            <v>94738</v>
          </cell>
          <cell r="B5203" t="str">
            <v>CONECTOR, CPVC, SOLDÁVEL, DN 114 MM X 4", INSTALADO EM RESERVAÇÃO PREDIAL DE ÁGUA - FORNECIMENTO E INSTALAÇÃO. AF_04/2024</v>
          </cell>
          <cell r="C5203" t="str">
            <v>UN</v>
          </cell>
          <cell r="D5203">
            <v>1689.04</v>
          </cell>
          <cell r="E5203" t="str">
            <v>Instalações Hidráulicas - Reservação e Bombas de Recalque</v>
          </cell>
          <cell r="F5203" t="str">
            <v>SINAPI Jun/26</v>
          </cell>
        </row>
        <row r="5204">
          <cell r="A5204">
            <v>94724</v>
          </cell>
          <cell r="B5204" t="str">
            <v>CONECTOR, CPVC, SOLDÁVEL, DN 22 MM X 3/4", INSTALADO EM RESERVAÇÃO PREDIAL DE ÁGUA - FORNECIMENTO E INSTALAÇÃO. AF_04/2024</v>
          </cell>
          <cell r="C5204" t="str">
            <v>UN</v>
          </cell>
          <cell r="D5204">
            <v>27.32</v>
          </cell>
          <cell r="E5204" t="str">
            <v>Instalações Hidráulicas - Reservação e Bombas de Recalque</v>
          </cell>
          <cell r="F5204" t="str">
            <v>SINAPI Jun/26</v>
          </cell>
        </row>
        <row r="5205">
          <cell r="A5205">
            <v>94726</v>
          </cell>
          <cell r="B5205" t="str">
            <v>CONECTOR, CPVC, SOLDÁVEL, DN 28 MM X 1", INSTALADO EM RESERVAÇÃO PREDIAL DE ÁGUA - FORNECIMENTO E INSTALAÇÃO. AF_04/2024</v>
          </cell>
          <cell r="C5205" t="str">
            <v>UN</v>
          </cell>
          <cell r="D5205">
            <v>35.17</v>
          </cell>
          <cell r="E5205" t="str">
            <v>Instalações Hidráulicas - Reservação e Bombas de Recalque</v>
          </cell>
          <cell r="F5205" t="str">
            <v>SINAPI Jun/26</v>
          </cell>
        </row>
        <row r="5206">
          <cell r="A5206">
            <v>94728</v>
          </cell>
          <cell r="B5206" t="str">
            <v>CONECTOR, CPVC, SOLDÁVEL, DN 35 MM X 1 1/4", INSTALADO EM RESERVAÇÃO PREDIAL DE ÁGUA - FORNECIMENTO E INSTALAÇÃO. AF_04/2024</v>
          </cell>
          <cell r="C5206" t="str">
            <v>UN</v>
          </cell>
          <cell r="D5206">
            <v>54.66</v>
          </cell>
          <cell r="E5206" t="str">
            <v>Instalações Hidráulicas - Reservação e Bombas de Recalque</v>
          </cell>
          <cell r="F5206" t="str">
            <v>SINAPI Jun/26</v>
          </cell>
        </row>
        <row r="5207">
          <cell r="A5207">
            <v>94730</v>
          </cell>
          <cell r="B5207" t="str">
            <v>CONECTOR, CPVC, SOLDÁVEL, DN 42 MM X 1 1/2", INSTALADO EM RESERVAÇÃO PREDIAL DE ÁGUA - FORNECIMENTO E INSTALAÇÃO. AF_04/2024</v>
          </cell>
          <cell r="C5207" t="str">
            <v>UN</v>
          </cell>
          <cell r="D5207">
            <v>67.09</v>
          </cell>
          <cell r="E5207" t="str">
            <v>Instalações Hidráulicas - Reservação e Bombas de Recalque</v>
          </cell>
          <cell r="F5207" t="str">
            <v>SINAPI Jun/26</v>
          </cell>
        </row>
        <row r="5208">
          <cell r="A5208">
            <v>94732</v>
          </cell>
          <cell r="B5208" t="str">
            <v>CONECTOR, CPVC, SOLDÁVEL, DN 54 MM X 2", INSTALADO EM RESERVAÇÃO PREDIAL DE ÁGUA - FORNECIMENTO E INSTALAÇÃO. AF_04/2024</v>
          </cell>
          <cell r="C5208" t="str">
            <v>UN</v>
          </cell>
          <cell r="D5208">
            <v>107.42</v>
          </cell>
          <cell r="E5208" t="str">
            <v>Instalações Hidráulicas - Reservação e Bombas de Recalque</v>
          </cell>
          <cell r="F5208" t="str">
            <v>SINAPI Jun/26</v>
          </cell>
        </row>
        <row r="5209">
          <cell r="A5209">
            <v>94734</v>
          </cell>
          <cell r="B5209" t="str">
            <v>CONECTOR, CPVC, SOLDÁVEL, DN 73 MM X 2 1/2", INSTALADO EM RESERVAÇÃO PREDIAL DE ÁGUA - FORNECIMENTO E INSTALAÇÃO. AF_04/2024</v>
          </cell>
          <cell r="C5209" t="str">
            <v>UN</v>
          </cell>
          <cell r="D5209">
            <v>387.51</v>
          </cell>
          <cell r="E5209" t="str">
            <v>Instalações Hidráulicas - Reservação e Bombas de Recalque</v>
          </cell>
          <cell r="F5209" t="str">
            <v>SINAPI Jun/26</v>
          </cell>
        </row>
        <row r="5210">
          <cell r="A5210">
            <v>94736</v>
          </cell>
          <cell r="B5210" t="str">
            <v>CONECTOR, CPVC, SOLDÁVEL, DN 89 MM X 3", INSTALADO EM RESERVAÇÃO PREDIAL DE ÁGUA - FORNECIMENTO E INSTALAÇÃO. AF_04/2024</v>
          </cell>
          <cell r="C5210" t="str">
            <v>UN</v>
          </cell>
          <cell r="D5210">
            <v>563.29</v>
          </cell>
          <cell r="E5210" t="str">
            <v>Instalações Hidráulicas - Reservação e Bombas de Recalque</v>
          </cell>
          <cell r="F5210" t="str">
            <v>SINAPI Jun/26</v>
          </cell>
        </row>
        <row r="5211">
          <cell r="A5211">
            <v>94483</v>
          </cell>
          <cell r="B5211" t="str">
            <v>CONJUNTO HIDRÁULICO EM AÇO ROSCÁVEL PARA INSTALAÇÃO DE BOMBA, DN SUCÇÃO 32 MM (1 1/4") E DN RECALQUE 25 MM (1"), PARA EDIFICAÇÃO COM 4 PAVIMENTOS - FORNECIMENTO E INSTALAÇÃO. AF_04/2024</v>
          </cell>
          <cell r="C5211" t="str">
            <v>UN</v>
          </cell>
          <cell r="D5211">
            <v>1597.39</v>
          </cell>
          <cell r="E5211" t="str">
            <v>Instalações Hidráulicas - Reservação e Bombas de Recalque</v>
          </cell>
          <cell r="F5211" t="str">
            <v>SINAPI Jun/26</v>
          </cell>
        </row>
        <row r="5212">
          <cell r="A5212">
            <v>94482</v>
          </cell>
          <cell r="B5212" t="str">
            <v>CONJUNTO HIDRÁULICO EM AÇO ROSCÁVEL PARA INSTALAÇÃO DE BOMBA, DN SUCÇÃO 40 MM (1 1/2") E DN RECALQUE 32 MM (1 1/4"), PARA EDIFICAÇÃO COM 8 PAVIMENTOS - FORNECIMENTO E INSTALAÇÃO. AF_04/2024</v>
          </cell>
          <cell r="C5212" t="str">
            <v>UN</v>
          </cell>
          <cell r="D5212">
            <v>1884.01</v>
          </cell>
          <cell r="E5212" t="str">
            <v>Instalações Hidráulicas - Reservação e Bombas de Recalque</v>
          </cell>
          <cell r="F5212" t="str">
            <v>SINAPI Jun/26</v>
          </cell>
        </row>
        <row r="5213">
          <cell r="A5213">
            <v>94481</v>
          </cell>
          <cell r="B5213" t="str">
            <v>CONJUNTO HIDRÁULICO EM AÇO ROSCÁVEL PARA INSTALAÇÃO DE BOMBA, DN SUCÇÃO 50 MM (2") E DN RECALQUE 40 MM (1 1/2"), PARA EDIFICAÇÃO COM 12 PAVIMENTOS - FORNECIMENTO E INSTALAÇÃO. AF_04/2024</v>
          </cell>
          <cell r="C5213" t="str">
            <v>UN</v>
          </cell>
          <cell r="D5213">
            <v>2369.34</v>
          </cell>
          <cell r="E5213" t="str">
            <v>Instalações Hidráulicas - Reservação e Bombas de Recalque</v>
          </cell>
          <cell r="F5213" t="str">
            <v>SINAPI Jun/26</v>
          </cell>
        </row>
        <row r="5214">
          <cell r="A5214">
            <v>94480</v>
          </cell>
          <cell r="B5214" t="str">
            <v>CONJUNTO HIDRÁULICO EM AÇO ROSCÁVEL PARA INSTALAÇÃO DE BOMBA, DN SUCÇÃO 65 MM (2½") E DN RECALQUE 50 MM (2"), PARA EDIFICAÇÃO COM 18 PAVIMENTOS - FORNECIMENTO E INSTALAÇÃO. AF_04/2024</v>
          </cell>
          <cell r="C5214" t="str">
            <v>UN</v>
          </cell>
          <cell r="D5214">
            <v>3294.8</v>
          </cell>
          <cell r="E5214" t="str">
            <v>Instalações Hidráulicas - Reservação e Bombas de Recalque</v>
          </cell>
          <cell r="F5214" t="str">
            <v>SINAPI Jun/26</v>
          </cell>
        </row>
        <row r="5215">
          <cell r="A5215">
            <v>94472</v>
          </cell>
          <cell r="B5215" t="str">
            <v>COTOVELO 45 GRAUS, EM FERRO GALVANIZADO, CONEXÃO ROSQUEADA, DN 50 MM (2"), INSTALADO EM RESERVAÇÃO PREDIAL DE ÁGUA - FORNECIMENTO E INSTALAÇÃO. AF_04/2024</v>
          </cell>
          <cell r="C5215" t="str">
            <v>UN</v>
          </cell>
          <cell r="D5215">
            <v>91.71</v>
          </cell>
          <cell r="E5215" t="str">
            <v>Instalações Hidráulicas - Reservação e Bombas de Recalque</v>
          </cell>
          <cell r="F5215" t="str">
            <v>SINAPI Jun/26</v>
          </cell>
        </row>
        <row r="5216">
          <cell r="A5216">
            <v>94474</v>
          </cell>
          <cell r="B5216" t="str">
            <v>COTOVELO 45 GRAUS, EM FERRO GALVANIZADO, CONEXÃO ROSQUEADA, DN 65 MM (2 1/2"), INSTALADO EM RESERVAÇÃO PREDIAL DE ÁGUA - FORNECIMENTO E INSTALAÇÃO. AF_04/2024</v>
          </cell>
          <cell r="C5216" t="str">
            <v>UN</v>
          </cell>
          <cell r="D5216">
            <v>149.85</v>
          </cell>
          <cell r="E5216" t="str">
            <v>Instalações Hidráulicas - Reservação e Bombas de Recalque</v>
          </cell>
          <cell r="F5216" t="str">
            <v>SINAPI Jun/26</v>
          </cell>
        </row>
        <row r="5217">
          <cell r="A5217">
            <v>94476</v>
          </cell>
          <cell r="B5217" t="str">
            <v>COTOVELO 45 GRAUS, EM FERRO GALVANIZADO, CONEXÃO ROSQUEADA, DN 80 MM (3"), INSTALADO EM RESERVAÇÃO PREDIAL DE ÁGUA - FORNECIMENTO E INSTALAÇÃO. AF_04/2024</v>
          </cell>
          <cell r="C5217" t="str">
            <v>UN</v>
          </cell>
          <cell r="D5217">
            <v>207.22</v>
          </cell>
          <cell r="E5217" t="str">
            <v>Instalações Hidráulicas - Reservação e Bombas de Recalque</v>
          </cell>
          <cell r="F5217" t="str">
            <v>SINAPI Jun/26</v>
          </cell>
        </row>
        <row r="5218">
          <cell r="A5218">
            <v>94471</v>
          </cell>
          <cell r="B5218" t="str">
            <v>COTOVELO 90 GRAUS, EM FERRO GALVANIZADO, CONEXÃO ROSQUEADA, DN 50 MM (2"), INSTALADO EM RESERVAÇÃO PREDIAL DE ÁGUA - FORNECIMENTO E INSTALAÇÃO. AF_04/2024</v>
          </cell>
          <cell r="C5218" t="str">
            <v>UN</v>
          </cell>
          <cell r="D5218">
            <v>89.27</v>
          </cell>
          <cell r="E5218" t="str">
            <v>Instalações Hidráulicas - Reservação e Bombas de Recalque</v>
          </cell>
          <cell r="F5218" t="str">
            <v>SINAPI Jun/26</v>
          </cell>
        </row>
        <row r="5219">
          <cell r="A5219">
            <v>94473</v>
          </cell>
          <cell r="B5219" t="str">
            <v>COTOVELO 90 GRAUS, EM FERRO GALVANIZADO, CONEXÃO ROSQUEADA, DN 65 MM (2 1/2"), INSTALADO EM RESERVAÇÃO PREDIAL DE ÁGUA - FORNECIMENTO E INSTALAÇÃO. AF_04/2024</v>
          </cell>
          <cell r="C5219" t="str">
            <v>UN</v>
          </cell>
          <cell r="D5219">
            <v>139.1</v>
          </cell>
          <cell r="E5219" t="str">
            <v>Instalações Hidráulicas - Reservação e Bombas de Recalque</v>
          </cell>
          <cell r="F5219" t="str">
            <v>SINAPI Jun/26</v>
          </cell>
        </row>
        <row r="5220">
          <cell r="A5220">
            <v>94475</v>
          </cell>
          <cell r="B5220" t="str">
            <v>COTOVELO 90 GRAUS, EM FERRO GALVANIZADO, CONEXÃO ROSQUEADA, DN 80 MM (3"), INSTALADO EM RESERVAÇÃO PREDIAL DE ÁGUA - FORNECIMENTO E INSTALAÇÃO. AF_04/2024</v>
          </cell>
          <cell r="C5220" t="str">
            <v>UN</v>
          </cell>
          <cell r="D5220">
            <v>186.51</v>
          </cell>
          <cell r="E5220" t="str">
            <v>Instalações Hidráulicas - Reservação e Bombas de Recalque</v>
          </cell>
          <cell r="F5220" t="str">
            <v>SINAPI Jun/26</v>
          </cell>
        </row>
        <row r="5221">
          <cell r="A5221">
            <v>105194</v>
          </cell>
          <cell r="B5221" t="str">
            <v>COTOVELO 90 GRAUS, EM FERRO GALVANIZADO, MACHO/FÊMEA, CONEXÃO ROSQUEADA, DN 50 MM (2"), INSTALADO EM RESERVAÇÃO PREDIAL DE ÁGUA - FORNECIMENTO E INSTALAÇÃO. AF_04/2024</v>
          </cell>
          <cell r="C5221" t="str">
            <v>UN</v>
          </cell>
          <cell r="D5221">
            <v>98.41</v>
          </cell>
          <cell r="E5221" t="str">
            <v>Instalações Hidráulicas - Reservação e Bombas de Recalque</v>
          </cell>
          <cell r="F5221" t="str">
            <v>SINAPI Jun/26</v>
          </cell>
        </row>
        <row r="5222">
          <cell r="A5222">
            <v>105195</v>
          </cell>
          <cell r="B5222" t="str">
            <v>COTOVELO 90 GRAUS, EM FERRO GALVANIZADO, MACHO/FÊMEA, CONEXÃO ROSQUEADA, DN 80 MM (3"), INSTALADO EM RESERVAÇÃO PREDIAL DE ÁGUA - FORNECIMENTO E INSTALAÇÃO. AF_04/2024</v>
          </cell>
          <cell r="C5222" t="str">
            <v>UN</v>
          </cell>
          <cell r="D5222">
            <v>242.1</v>
          </cell>
          <cell r="E5222" t="str">
            <v>Instalações Hidráulicas - Reservação e Bombas de Recalque</v>
          </cell>
          <cell r="F5222" t="str">
            <v>SINAPI Jun/26</v>
          </cell>
        </row>
        <row r="5223">
          <cell r="A5223">
            <v>105178</v>
          </cell>
          <cell r="B5223" t="str">
            <v>COTOVELO DE REDUÇÃO, 90 GRAUS, EM FERRO GALVANIZADO, CONEXÃO ROSQUEADA, DN 65 MM X 50 MM (2 1/2" X 2"), INSTALADO EM RESERVAÇÃO PREDIAL DE ÁGUA - FORNECIMENTO E INSTALAÇÃO. AF_04/2024</v>
          </cell>
          <cell r="C5223" t="str">
            <v>UN</v>
          </cell>
          <cell r="D5223">
            <v>154.16999999999999</v>
          </cell>
          <cell r="E5223" t="str">
            <v>Instalações Hidráulicas - Reservação e Bombas de Recalque</v>
          </cell>
          <cell r="F5223" t="str">
            <v>SINAPI Jun/26</v>
          </cell>
        </row>
        <row r="5224">
          <cell r="A5224">
            <v>94620</v>
          </cell>
          <cell r="B5224" t="str">
            <v>COTOVELO EM COBRE, DN 104 MM, 90 GRAUS, SEM ANEL DE SOLDA, INSTALADO EM RESERVAÇÃO PREDIAL DE ÁGUA - FORNECIMENTO E INSTALAÇÃO. AF_04/2024</v>
          </cell>
          <cell r="C5224" t="str">
            <v>UN</v>
          </cell>
          <cell r="D5224">
            <v>1158.6300000000001</v>
          </cell>
          <cell r="E5224" t="str">
            <v>Instalações Hidráulicas - Reservação e Bombas de Recalque</v>
          </cell>
          <cell r="F5224" t="str">
            <v>SINAPI Jun/26</v>
          </cell>
        </row>
        <row r="5225">
          <cell r="A5225">
            <v>94614</v>
          </cell>
          <cell r="B5225" t="str">
            <v>COTOVELO EM COBRE, DN 54 MM, 90 GRAUS, SEM ANEL DE SOLDA, INSTALADO EM RESERVAÇÃO PREDIAL DE ÁGUA - FORNECIMENTO E INSTALAÇÃO. AF_04/2024</v>
          </cell>
          <cell r="C5225" t="str">
            <v>UN</v>
          </cell>
          <cell r="D5225">
            <v>187.77</v>
          </cell>
          <cell r="E5225" t="str">
            <v>Instalações Hidráulicas - Reservação e Bombas de Recalque</v>
          </cell>
          <cell r="F5225" t="str">
            <v>SINAPI Jun/26</v>
          </cell>
        </row>
        <row r="5226">
          <cell r="A5226">
            <v>94616</v>
          </cell>
          <cell r="B5226" t="str">
            <v>COTOVELO EM COBRE, DN 66 MM, 90 GRAUS, SEM ANEL DE SOLDA, INSTALADO EM RESERVAÇÃO PREDIAL DE ÁGUA - FORNECIMENTO E INSTALAÇÃO. AF_04/2024</v>
          </cell>
          <cell r="C5226" t="str">
            <v>UN</v>
          </cell>
          <cell r="D5226">
            <v>518.77</v>
          </cell>
          <cell r="E5226" t="str">
            <v>Instalações Hidráulicas - Reservação e Bombas de Recalque</v>
          </cell>
          <cell r="F5226" t="str">
            <v>SINAPI Jun/26</v>
          </cell>
        </row>
        <row r="5227">
          <cell r="A5227">
            <v>94618</v>
          </cell>
          <cell r="B5227" t="str">
            <v>COTOVELO EM COBRE, DN 79 MM, 90 GRAUS, SEM ANEL DE SOLDA, INSTALADO EM RESERVAÇÃO PREDIAL DE ÁGUA - FORNECIMENTO E INSTALAÇÃO. AF_04/2024</v>
          </cell>
          <cell r="C5227" t="str">
            <v>UN</v>
          </cell>
          <cell r="D5227">
            <v>504.57</v>
          </cell>
          <cell r="E5227" t="str">
            <v>Instalações Hidráulicas - Reservação e Bombas de Recalque</v>
          </cell>
          <cell r="F5227" t="str">
            <v>SINAPI Jun/26</v>
          </cell>
        </row>
        <row r="5228">
          <cell r="A5228">
            <v>105193</v>
          </cell>
          <cell r="B5228" t="str">
            <v>COTOVELO, 90 GRAUS, EM FERRO GALVANIZADO, MACHO/FÊMEA, CONEXÃO ROSQUEADA, DN 65 MM (2 1/2"), INSTALADO EM RESERVAÇÃO PREDIAL DE ÁGUA - FORNECIMENTO E INSTALAÇÃO. AF_04/2024</v>
          </cell>
          <cell r="C5228" t="str">
            <v>UN</v>
          </cell>
          <cell r="D5228">
            <v>168.61</v>
          </cell>
          <cell r="E5228" t="str">
            <v>Instalações Hidráulicas - Reservação e Bombas de Recalque</v>
          </cell>
          <cell r="F5228" t="str">
            <v>SINAPI Jun/26</v>
          </cell>
        </row>
        <row r="5229">
          <cell r="A5229">
            <v>105197</v>
          </cell>
          <cell r="B5229" t="str">
            <v>CURVA 45 GRAUS, EM FERRO GALVANIZADO, FÊMEA, CONEXÃO ROSQUEADA, DN 50 MM (2"), INSTALADO EM RESERVAÇÃO PREDIAL DE ÁGUA - FORNECIMENTO E INSTALAÇÃO. AF_04/2024</v>
          </cell>
          <cell r="C5229" t="str">
            <v>UN</v>
          </cell>
          <cell r="D5229">
            <v>177.9</v>
          </cell>
          <cell r="E5229" t="str">
            <v>Instalações Hidráulicas - Reservação e Bombas de Recalque</v>
          </cell>
          <cell r="F5229" t="str">
            <v>SINAPI Jun/26</v>
          </cell>
        </row>
        <row r="5230">
          <cell r="A5230">
            <v>105196</v>
          </cell>
          <cell r="B5230" t="str">
            <v>CURVA 45 GRAUS, EM FERRO GALVANIZADO, FÊMEA, CONEXÃO ROSQUEADA, DN 65 MM (2 1/2"), INSTALADO EM RESERVAÇÃO PREDIAL DE ÁGUA - FORNECIMENTO E INSTALAÇÃO. AF_04/2024</v>
          </cell>
          <cell r="C5230" t="str">
            <v>UN</v>
          </cell>
          <cell r="D5230">
            <v>255.93</v>
          </cell>
          <cell r="E5230" t="str">
            <v>Instalações Hidráulicas - Reservação e Bombas de Recalque</v>
          </cell>
          <cell r="F5230" t="str">
            <v>SINAPI Jun/26</v>
          </cell>
        </row>
        <row r="5231">
          <cell r="A5231">
            <v>105198</v>
          </cell>
          <cell r="B5231" t="str">
            <v>CURVA 45 GRAUS, EM FERRO GALVANIZADO, FÊMEA, CONEXÃO ROSQUEADA, DN 80 MM (3"), INSTALADO EM RESERVAÇÃO PREDIAL DE ÁGUA - FORNECIMENTO E INSTALAÇÃO. AF_04/2024</v>
          </cell>
          <cell r="C5231" t="str">
            <v>UN</v>
          </cell>
          <cell r="D5231">
            <v>360.66</v>
          </cell>
          <cell r="E5231" t="str">
            <v>Instalações Hidráulicas - Reservação e Bombas de Recalque</v>
          </cell>
          <cell r="F5231" t="str">
            <v>SINAPI Jun/26</v>
          </cell>
        </row>
        <row r="5232">
          <cell r="A5232">
            <v>105200</v>
          </cell>
          <cell r="B5232" t="str">
            <v>CURVA 45 GRAUS, EM FERRO GALVANIZADO, MACHO/FÊMEA, CONEXÃO ROSQUEADA, DN 50 MM (2"), INSTALADO EM RESERVAÇÃO PREDIAL DE ÁGUA - FORNECIMENTO E INSTALAÇÃO. AF_04/2024</v>
          </cell>
          <cell r="C5232" t="str">
            <v>UN</v>
          </cell>
          <cell r="D5232">
            <v>142.13</v>
          </cell>
          <cell r="E5232" t="str">
            <v>Instalações Hidráulicas - Reservação e Bombas de Recalque</v>
          </cell>
          <cell r="F5232" t="str">
            <v>SINAPI Jun/26</v>
          </cell>
        </row>
        <row r="5233">
          <cell r="A5233">
            <v>105199</v>
          </cell>
          <cell r="B5233" t="str">
            <v>CURVA 45 GRAUS, EM FERRO GALVANIZADO, MACHO/FÊMEA, CONEXÃO ROSQUEADA, DN 65 MM (2 1/2"), INSTALADO EM RESERVAÇÃO PREDIAL DE ÁGUA - FORNECIMENTO E INSTALAÇÃO. AF_04/2024</v>
          </cell>
          <cell r="C5233" t="str">
            <v>UN</v>
          </cell>
          <cell r="D5233">
            <v>233.5</v>
          </cell>
          <cell r="E5233" t="str">
            <v>Instalações Hidráulicas - Reservação e Bombas de Recalque</v>
          </cell>
          <cell r="F5233" t="str">
            <v>SINAPI Jun/26</v>
          </cell>
        </row>
        <row r="5234">
          <cell r="A5234">
            <v>105201</v>
          </cell>
          <cell r="B5234" t="str">
            <v>CURVA 45 GRAUS, EM FERRO GALVANIZADO, MACHO/FÊMEA, CONEXÃO ROSQUEADA, DN 80 MM (3"), INSTALADO EM RESERVAÇÃO PREDIAL DE ÁGUA - FORNECIMENTO E INSTALAÇÃO. AF_04/2024</v>
          </cell>
          <cell r="C5234" t="str">
            <v>UN</v>
          </cell>
          <cell r="D5234">
            <v>317.68</v>
          </cell>
          <cell r="E5234" t="str">
            <v>Instalações Hidráulicas - Reservação e Bombas de Recalque</v>
          </cell>
          <cell r="F5234" t="str">
            <v>SINAPI Jun/26</v>
          </cell>
        </row>
        <row r="5235">
          <cell r="A5235">
            <v>94755</v>
          </cell>
          <cell r="B5235" t="str">
            <v>CURVA 90 GRAUS, CPVC, SOLDÁVEL, DN 114 MM, INSTALADO EM RESERVAÇÃO PREDIAL DE ÁGUA - FORNECIMENTO E INSTALAÇÃO. AF_04/2024</v>
          </cell>
          <cell r="C5235" t="str">
            <v>UN</v>
          </cell>
          <cell r="D5235">
            <v>0</v>
          </cell>
          <cell r="E5235" t="str">
            <v>Instalações Hidráulicas - Reservação e Bombas de Recalque</v>
          </cell>
          <cell r="F5235" t="str">
            <v>SINAPI Jun/26</v>
          </cell>
        </row>
        <row r="5236">
          <cell r="A5236">
            <v>94741</v>
          </cell>
          <cell r="B5236" t="str">
            <v>CURVA 90 GRAUS, CPVC, SOLDÁVEL, DN 22 MM, INSTALADO EM RESERVAÇÃO PREDIAL DE ÁGUA - FORNECIMENTO E INSTALAÇÃO. AF_04/2024</v>
          </cell>
          <cell r="C5236" t="str">
            <v>UN</v>
          </cell>
          <cell r="D5236">
            <v>14.14</v>
          </cell>
          <cell r="E5236" t="str">
            <v>Instalações Hidráulicas - Reservação e Bombas de Recalque</v>
          </cell>
          <cell r="F5236" t="str">
            <v>SINAPI Jun/26</v>
          </cell>
        </row>
        <row r="5237">
          <cell r="A5237">
            <v>94743</v>
          </cell>
          <cell r="B5237" t="str">
            <v>CURVA 90 GRAUS, CPVC, SOLDÁVEL, DN 28 MM, INSTALADO EM RESERVAÇÃO PREDIAL DE ÁGUA - FORNECIMENTO E INSTALAÇÃO. AF_04/2024</v>
          </cell>
          <cell r="C5237" t="str">
            <v>UN</v>
          </cell>
          <cell r="D5237">
            <v>22.67</v>
          </cell>
          <cell r="E5237" t="str">
            <v>Instalações Hidráulicas - Reservação e Bombas de Recalque</v>
          </cell>
          <cell r="F5237" t="str">
            <v>SINAPI Jun/26</v>
          </cell>
        </row>
        <row r="5238">
          <cell r="A5238">
            <v>94745</v>
          </cell>
          <cell r="B5238" t="str">
            <v>CURVA 90 GRAUS, CPVC, SOLDÁVEL, DN 35 MM, INSTALADO EM RESERVAÇÃO PREDIAL DE ÁGUA - FORNECIMENTO E INSTALAÇÃO. AF_04/2024</v>
          </cell>
          <cell r="C5238" t="str">
            <v>UN</v>
          </cell>
          <cell r="D5238">
            <v>0</v>
          </cell>
          <cell r="E5238" t="str">
            <v>Instalações Hidráulicas - Reservação e Bombas de Recalque</v>
          </cell>
          <cell r="F5238" t="str">
            <v>SINAPI Jun/26</v>
          </cell>
        </row>
        <row r="5239">
          <cell r="A5239">
            <v>94747</v>
          </cell>
          <cell r="B5239" t="str">
            <v>CURVA 90 GRAUS, CPVC, SOLDÁVEL, DN 42 MM, INSTALADO EM RESERVAÇÃO PREDIAL DE ÁGUA - FORNECIMENTO E INSTALAÇÃO. AF_04/2024</v>
          </cell>
          <cell r="C5239" t="str">
            <v>UN</v>
          </cell>
          <cell r="D5239">
            <v>0</v>
          </cell>
          <cell r="E5239" t="str">
            <v>Instalações Hidráulicas - Reservação e Bombas de Recalque</v>
          </cell>
          <cell r="F5239" t="str">
            <v>SINAPI Jun/26</v>
          </cell>
        </row>
        <row r="5240">
          <cell r="A5240">
            <v>94749</v>
          </cell>
          <cell r="B5240" t="str">
            <v>CURVA 90 GRAUS, CPVC, SOLDÁVEL, DN 54 MM, INSTALADO EM RESERVAÇÃO PREDIAL DE ÁGUA - FORNECIMENTO E INSTALAÇÃO. AF_04/2024</v>
          </cell>
          <cell r="C5240" t="str">
            <v>UN</v>
          </cell>
          <cell r="D5240">
            <v>0</v>
          </cell>
          <cell r="E5240" t="str">
            <v>Instalações Hidráulicas - Reservação e Bombas de Recalque</v>
          </cell>
          <cell r="F5240" t="str">
            <v>SINAPI Jun/26</v>
          </cell>
        </row>
        <row r="5241">
          <cell r="A5241">
            <v>94751</v>
          </cell>
          <cell r="B5241" t="str">
            <v>CURVA 90 GRAUS, CPVC, SOLDÁVEL, DN 73 MM, INSTALADO EM RESERVAÇÃO PREDIAL DE ÁGUA - FORNECIMENTO E INSTALAÇÃO. AF_04/2024</v>
          </cell>
          <cell r="C5241" t="str">
            <v>UN</v>
          </cell>
          <cell r="D5241">
            <v>0</v>
          </cell>
          <cell r="E5241" t="str">
            <v>Instalações Hidráulicas - Reservação e Bombas de Recalque</v>
          </cell>
          <cell r="F5241" t="str">
            <v>SINAPI Jun/26</v>
          </cell>
        </row>
        <row r="5242">
          <cell r="A5242">
            <v>94753</v>
          </cell>
          <cell r="B5242" t="str">
            <v>CURVA 90 GRAUS, CPVC, SOLDÁVEL, DN 89 MM, INSTALADO EM RESERVAÇÃO PREDIAL DE ÁGUA - FORNECIMENTO E INSTALAÇÃO. AF_04/2024</v>
          </cell>
          <cell r="C5242" t="str">
            <v>UN</v>
          </cell>
          <cell r="D5242">
            <v>0</v>
          </cell>
          <cell r="E5242" t="str">
            <v>Instalações Hidráulicas - Reservação e Bombas de Recalque</v>
          </cell>
          <cell r="F5242" t="str">
            <v>SINAPI Jun/26</v>
          </cell>
        </row>
        <row r="5243">
          <cell r="A5243">
            <v>105209</v>
          </cell>
          <cell r="B5243" t="str">
            <v>CURVA 90 GRAUS, EM FERRO GALVANIZADO, CONEXÃO ROSQUEADA, DN 50 MM (2"), INSTALADO EM RESERVAÇÃO PREDIAL DE ÁGUA - FORNECIMENTO E INSTALAÇÃO. AF_04/2024</v>
          </cell>
          <cell r="C5243" t="str">
            <v>UN</v>
          </cell>
          <cell r="D5243">
            <v>172.55</v>
          </cell>
          <cell r="E5243" t="str">
            <v>Instalações Hidráulicas - Reservação e Bombas de Recalque</v>
          </cell>
          <cell r="F5243" t="str">
            <v>SINAPI Jun/26</v>
          </cell>
        </row>
        <row r="5244">
          <cell r="A5244">
            <v>105208</v>
          </cell>
          <cell r="B5244" t="str">
            <v>CURVA 90 GRAUS, EM FERRO GALVANIZADO, CONEXÃO ROSQUEADA, DN 65 MM (2 1/2"), INSTALADO EM RESERVAÇÃO PREDIAL DE ÁGUA - FORNECIMENTO E INSTALAÇÃO. AF_04/2024</v>
          </cell>
          <cell r="C5244" t="str">
            <v>UN</v>
          </cell>
          <cell r="D5244">
            <v>347.35</v>
          </cell>
          <cell r="E5244" t="str">
            <v>Instalações Hidráulicas - Reservação e Bombas de Recalque</v>
          </cell>
          <cell r="F5244" t="str">
            <v>SINAPI Jun/26</v>
          </cell>
        </row>
        <row r="5245">
          <cell r="A5245">
            <v>105210</v>
          </cell>
          <cell r="B5245" t="str">
            <v>CURVA 90 GRAUS, EM FERRO GALVANIZADO, CONEXÃO ROSQUEADA, DN 80 MM (3"), INSTALADO EM RESERVAÇÃO PREDIAL DE ÁGUA - FORNECIMENTO E INSTALAÇÃO. AF_04/2024</v>
          </cell>
          <cell r="C5245" t="str">
            <v>UN</v>
          </cell>
          <cell r="D5245">
            <v>447.24</v>
          </cell>
          <cell r="E5245" t="str">
            <v>Instalações Hidráulicas - Reservação e Bombas de Recalque</v>
          </cell>
          <cell r="F5245" t="str">
            <v>SINAPI Jun/26</v>
          </cell>
        </row>
        <row r="5246">
          <cell r="A5246">
            <v>105203</v>
          </cell>
          <cell r="B5246" t="str">
            <v>CURVA 90 GRAUS, EM FERRO GALVANIZADO, FÊMEA, CONEXÃO ROSQUEADA, DN 50 MM (2"), INSTALADO EM RESERVAÇÃO PREDIAL DE ÁGUA - FORNECIMENTO E INSTALAÇÃO. AF_04/2024</v>
          </cell>
          <cell r="C5246" t="str">
            <v>UN</v>
          </cell>
          <cell r="D5246">
            <v>177.16</v>
          </cell>
          <cell r="E5246" t="str">
            <v>Instalações Hidráulicas - Reservação e Bombas de Recalque</v>
          </cell>
          <cell r="F5246" t="str">
            <v>SINAPI Jun/26</v>
          </cell>
        </row>
        <row r="5247">
          <cell r="A5247">
            <v>105202</v>
          </cell>
          <cell r="B5247" t="str">
            <v>CURVA 90 GRAUS, EM FERRO GALVANIZADO, FÊMEA, CONEXÃO ROSQUEADA, DN 65 MM (2 1/2"), INSTALADO EM RESERVAÇÃO PREDIAL DE ÁGUA - FORNECIMENTO E INSTALAÇÃO. AF_04/2024</v>
          </cell>
          <cell r="C5247" t="str">
            <v>UN</v>
          </cell>
          <cell r="D5247">
            <v>287.13</v>
          </cell>
          <cell r="E5247" t="str">
            <v>Instalações Hidráulicas - Reservação e Bombas de Recalque</v>
          </cell>
          <cell r="F5247" t="str">
            <v>SINAPI Jun/26</v>
          </cell>
        </row>
        <row r="5248">
          <cell r="A5248">
            <v>105204</v>
          </cell>
          <cell r="B5248" t="str">
            <v>CURVA 90 GRAUS, EM FERRO GALVANIZADO, FÊMEA, CONEXÃO ROSQUEADA, DN 80 (3"), INSTALADO EM RESERVAÇÃO PREDIAL DE ÁGUA - FORNECIMENTO E INSTALAÇÃO. AF_04/2024</v>
          </cell>
          <cell r="C5248" t="str">
            <v>UN</v>
          </cell>
          <cell r="D5248">
            <v>380.44</v>
          </cell>
          <cell r="E5248" t="str">
            <v>Instalações Hidráulicas - Reservação e Bombas de Recalque</v>
          </cell>
          <cell r="F5248" t="str">
            <v>SINAPI Jun/26</v>
          </cell>
        </row>
        <row r="5249">
          <cell r="A5249">
            <v>105206</v>
          </cell>
          <cell r="B5249" t="str">
            <v>CURVA 90 GRAUS, EM FERRO GALVANIZADO, MACHO/FÊMEA, CONEXÃO ROSQUEADA, DN 50 MM (2"), INSTALADO EM RESERVAÇÃO PREDIAL DE ÁGUA - FORNECIMENTO E INSTALAÇÃO. AF_04/2024</v>
          </cell>
          <cell r="C5249" t="str">
            <v>UN</v>
          </cell>
          <cell r="D5249">
            <v>169.22</v>
          </cell>
          <cell r="E5249" t="str">
            <v>Instalações Hidráulicas - Reservação e Bombas de Recalque</v>
          </cell>
          <cell r="F5249" t="str">
            <v>SINAPI Jun/26</v>
          </cell>
        </row>
        <row r="5250">
          <cell r="A5250">
            <v>105205</v>
          </cell>
          <cell r="B5250" t="str">
            <v>CURVA 90 GRAUS, EM FERRO GALVANIZADO, MACHO/FÊMEA, CONEXÃO ROSQUEADA, DN 65 MM (2 1/2"), INSTALADO EM RESERVAÇÃO PREDIAL DE ÁGUA - FORNECIMENTO E INSTALAÇÃO. AF_04/2024</v>
          </cell>
          <cell r="C5250" t="str">
            <v>UN</v>
          </cell>
          <cell r="D5250">
            <v>265.97000000000003</v>
          </cell>
          <cell r="E5250" t="str">
            <v>Instalações Hidráulicas - Reservação e Bombas de Recalque</v>
          </cell>
          <cell r="F5250" t="str">
            <v>SINAPI Jun/26</v>
          </cell>
        </row>
        <row r="5251">
          <cell r="A5251">
            <v>105207</v>
          </cell>
          <cell r="B5251" t="str">
            <v>CURVA 90 GRAUS, EM FERRO GALVANIZADO, MACHO/FÊMEA, CONEXÃO ROSQUEADA, DN 80 MM (3"), INSTALADO EM RESERVAÇÃO PREDIAL DE ÁGUA - FORNECIMENTO E INSTALAÇÃO. AF_04/2024</v>
          </cell>
          <cell r="C5251" t="str">
            <v>UN</v>
          </cell>
          <cell r="D5251">
            <v>369.86</v>
          </cell>
          <cell r="E5251" t="str">
            <v>Instalações Hidráulicas - Reservação e Bombas de Recalque</v>
          </cell>
          <cell r="F5251" t="str">
            <v>SINAPI Jun/26</v>
          </cell>
        </row>
        <row r="5252">
          <cell r="A5252">
            <v>94687</v>
          </cell>
          <cell r="B5252" t="str">
            <v>CURVA 90 GRAUS, PVC, SOLDÁVEL, DN 110 MM, INSTALADO EM RESERVAÇÃO PREDIAL DE ÁGUA - FORNECIMENTO E INSTALAÇÃO. AF_04/2024</v>
          </cell>
          <cell r="C5252" t="str">
            <v>UN</v>
          </cell>
          <cell r="D5252">
            <v>280.14</v>
          </cell>
          <cell r="E5252" t="str">
            <v>Instalações Hidráulicas - Reservação e Bombas de Recalque</v>
          </cell>
          <cell r="F5252" t="str">
            <v>SINAPI Jun/26</v>
          </cell>
        </row>
        <row r="5253">
          <cell r="A5253">
            <v>94673</v>
          </cell>
          <cell r="B5253" t="str">
            <v>CURVA 90 GRAUS, PVC, SOLDÁVEL, DN 25 MM, INSTALADO EM RESERVAÇÃO PREDIAL DE ÁGUA - FORNECIMENTO E INSTALAÇÃO. AF_04/2024</v>
          </cell>
          <cell r="C5253" t="str">
            <v>UN</v>
          </cell>
          <cell r="D5253">
            <v>9.1199999999999992</v>
          </cell>
          <cell r="E5253" t="str">
            <v>Instalações Hidráulicas - Reservação e Bombas de Recalque</v>
          </cell>
          <cell r="F5253" t="str">
            <v>SINAPI Jun/26</v>
          </cell>
        </row>
        <row r="5254">
          <cell r="A5254">
            <v>94675</v>
          </cell>
          <cell r="B5254" t="str">
            <v>CURVA 90 GRAUS, PVC, SOLDÁVEL, DN 32 MM, INSTALADO EM RESERVAÇÃO PREDIAL DE ÁGUA - FORNECIMENTO E INSTALAÇÃO. AF_04/2024</v>
          </cell>
          <cell r="C5254" t="str">
            <v>UN</v>
          </cell>
          <cell r="D5254">
            <v>15.14</v>
          </cell>
          <cell r="E5254" t="str">
            <v>Instalações Hidráulicas - Reservação e Bombas de Recalque</v>
          </cell>
          <cell r="F5254" t="str">
            <v>SINAPI Jun/26</v>
          </cell>
        </row>
        <row r="5255">
          <cell r="A5255">
            <v>94677</v>
          </cell>
          <cell r="B5255" t="str">
            <v>CURVA 90 GRAUS, PVC, SOLDÁVEL, DN 40 MM, INSTALADO EM RESERVAÇÃO PREDIAL DE ÁGUA - FORNECIMENTO E INSTALAÇÃO. AF_04/2024</v>
          </cell>
          <cell r="C5255" t="str">
            <v>UN</v>
          </cell>
          <cell r="D5255">
            <v>24.37</v>
          </cell>
          <cell r="E5255" t="str">
            <v>Instalações Hidráulicas - Reservação e Bombas de Recalque</v>
          </cell>
          <cell r="F5255" t="str">
            <v>SINAPI Jun/26</v>
          </cell>
        </row>
        <row r="5256">
          <cell r="A5256">
            <v>94679</v>
          </cell>
          <cell r="B5256" t="str">
            <v>CURVA 90 GRAUS, PVC, SOLDÁVEL, DN 50 MM, INSTALADO EM RESERVAÇÃO PREDIAL DE ÁGUA - FORNECIMENTO E INSTALAÇÃO. AF_04/2024</v>
          </cell>
          <cell r="C5256" t="str">
            <v>UN</v>
          </cell>
          <cell r="D5256">
            <v>29.54</v>
          </cell>
          <cell r="E5256" t="str">
            <v>Instalações Hidráulicas - Reservação e Bombas de Recalque</v>
          </cell>
          <cell r="F5256" t="str">
            <v>SINAPI Jun/26</v>
          </cell>
        </row>
        <row r="5257">
          <cell r="A5257">
            <v>94681</v>
          </cell>
          <cell r="B5257" t="str">
            <v>CURVA 90 GRAUS, PVC, SOLDÁVEL, DN 60 MM, INSTALADO EM RESERVAÇÃO PREDIAL DE ÁGUA - FORNECIMENTO E INSTALAÇÃO. AF_04/2024</v>
          </cell>
          <cell r="C5257" t="str">
            <v>UN</v>
          </cell>
          <cell r="D5257">
            <v>60.32</v>
          </cell>
          <cell r="E5257" t="str">
            <v>Instalações Hidráulicas - Reservação e Bombas de Recalque</v>
          </cell>
          <cell r="F5257" t="str">
            <v>SINAPI Jun/26</v>
          </cell>
        </row>
        <row r="5258">
          <cell r="A5258">
            <v>94683</v>
          </cell>
          <cell r="B5258" t="str">
            <v>CURVA 90 GRAUS, PVC, SOLDÁVEL, DN 75 MM, INSTALADO EM RESERVAÇÃO PREDIAL DE ÁGUA - FORNECIMENTO E INSTALAÇÃO. AF_04/2024</v>
          </cell>
          <cell r="C5258" t="str">
            <v>UN</v>
          </cell>
          <cell r="D5258">
            <v>91.6</v>
          </cell>
          <cell r="E5258" t="str">
            <v>Instalações Hidráulicas - Reservação e Bombas de Recalque</v>
          </cell>
          <cell r="F5258" t="str">
            <v>SINAPI Jun/26</v>
          </cell>
        </row>
        <row r="5259">
          <cell r="A5259">
            <v>94685</v>
          </cell>
          <cell r="B5259" t="str">
            <v>CURVA 90 GRAUS, PVC, SOLDÁVEL, DN 85 MM, INSTALADO EM RESERVAÇÃO PREDIAL DE ÁGUA - FORNECIMENTO E INSTALAÇÃO. AF_04/2024</v>
          </cell>
          <cell r="C5259" t="str">
            <v>UN</v>
          </cell>
          <cell r="D5259">
            <v>116.61</v>
          </cell>
          <cell r="E5259" t="str">
            <v>Instalações Hidráulicas - Reservação e Bombas de Recalque</v>
          </cell>
          <cell r="F5259" t="str">
            <v>SINAPI Jun/26</v>
          </cell>
        </row>
        <row r="5260">
          <cell r="A5260">
            <v>94621</v>
          </cell>
          <cell r="B5260" t="str">
            <v>CURVA EM COBRE, DN 104 MM, 45 GRAUS, SEM ANEL DE SOLDA, BOLSA X BOLSA, INSTALADO EM RESERVAÇÃO PREDIAL DE ÁGUA - FORNECIMENTO E INSTALAÇÃO. AF_04/2024</v>
          </cell>
          <cell r="C5260" t="str">
            <v>UN</v>
          </cell>
          <cell r="D5260">
            <v>0</v>
          </cell>
          <cell r="E5260" t="str">
            <v>Instalações Hidráulicas - Reservação e Bombas de Recalque</v>
          </cell>
          <cell r="F5260" t="str">
            <v>SINAPI Jun/26</v>
          </cell>
        </row>
        <row r="5261">
          <cell r="A5261">
            <v>94615</v>
          </cell>
          <cell r="B5261" t="str">
            <v>CURVA EM COBRE, DN 54 MM, 45 GRAUS, SEM ANEL DE SOLDA, BOLSA X BOLSA, INSTALADO EM RESERVAÇÃO PREDIAL DE ÁGUA - FORNECIMENTO E INSTALAÇÃO. AF_04/2024</v>
          </cell>
          <cell r="C5261" t="str">
            <v>UN</v>
          </cell>
          <cell r="D5261">
            <v>212.62</v>
          </cell>
          <cell r="E5261" t="str">
            <v>Instalações Hidráulicas - Reservação e Bombas de Recalque</v>
          </cell>
          <cell r="F5261" t="str">
            <v>SINAPI Jun/26</v>
          </cell>
        </row>
        <row r="5262">
          <cell r="A5262">
            <v>94617</v>
          </cell>
          <cell r="B5262" t="str">
            <v>CURVA EM COBRE, DN 66 MM, 45 GRAUS, SEM ANEL DE SOLDA, BOLSA X BOLSA, INSTALADO EM RESERVAÇÃO PREDIAL DE ÁGUA - FORNECIMENTO E INSTALAÇÃO. AF_04/2024</v>
          </cell>
          <cell r="C5262" t="str">
            <v>UN</v>
          </cell>
          <cell r="D5262">
            <v>432.38</v>
          </cell>
          <cell r="E5262" t="str">
            <v>Instalações Hidráulicas - Reservação e Bombas de Recalque</v>
          </cell>
          <cell r="F5262" t="str">
            <v>SINAPI Jun/26</v>
          </cell>
        </row>
        <row r="5263">
          <cell r="A5263">
            <v>94619</v>
          </cell>
          <cell r="B5263" t="str">
            <v>CURVA EM COBRE, DN 79 MM, 45 GRAUS, SEM ANEL DE SOLDA, BOLSA X BOLSA, INSTALADO EM RESERVAÇÃO PREDIAL DE ÁGUA - FORNECIMENTO E INSTALAÇÃO. AF_04/2024</v>
          </cell>
          <cell r="C5263" t="str">
            <v>UN</v>
          </cell>
          <cell r="D5263">
            <v>0</v>
          </cell>
          <cell r="E5263" t="str">
            <v>Instalações Hidráulicas - Reservação e Bombas de Recalque</v>
          </cell>
          <cell r="F5263" t="str">
            <v>SINAPI Jun/26</v>
          </cell>
        </row>
        <row r="5264">
          <cell r="A5264">
            <v>105147</v>
          </cell>
          <cell r="B5264" t="str">
            <v>CURVA PPR 90 GRAUS, DN 20 MM, INSTALADO EM RESERVAÇÃO PREDIAL DE ÁGUA - FORNECIMENTO E INSTALAÇÃO. AF_04/2024</v>
          </cell>
          <cell r="C5264" t="str">
            <v>UN</v>
          </cell>
          <cell r="D5264">
            <v>19.95</v>
          </cell>
          <cell r="E5264" t="str">
            <v>Instalações Hidráulicas - Reservação e Bombas de Recalque</v>
          </cell>
          <cell r="F5264" t="str">
            <v>SINAPI Jun/26</v>
          </cell>
        </row>
        <row r="5265">
          <cell r="A5265">
            <v>105148</v>
          </cell>
          <cell r="B5265" t="str">
            <v>CURVA PPR 90 GRAUS, DN 25 MM, INSTALADO EM RESERVAÇÃO PREDIAL DE ÁGUA - FORNECIMENTO E INSTALAÇÃO. AF_04/2024</v>
          </cell>
          <cell r="C5265" t="str">
            <v>UN</v>
          </cell>
          <cell r="D5265">
            <v>28.21</v>
          </cell>
          <cell r="E5265" t="str">
            <v>Instalações Hidráulicas - Reservação e Bombas de Recalque</v>
          </cell>
          <cell r="F5265" t="str">
            <v>SINAPI Jun/26</v>
          </cell>
        </row>
        <row r="5266">
          <cell r="A5266">
            <v>105154</v>
          </cell>
          <cell r="B5266" t="str">
            <v>CURVA PVC 45 GRAUS, SOLDÁVEL, DN 25 MM, INSTALADO EM RESERVAÇÃO PREDIAL DE ÁGUA - FORNECIMENTO E INSTALAÇÃO. AF_04/2024</v>
          </cell>
          <cell r="C5266" t="str">
            <v>UN</v>
          </cell>
          <cell r="D5266">
            <v>8.4499999999999993</v>
          </cell>
          <cell r="E5266" t="str">
            <v>Instalações Hidráulicas - Reservação e Bombas de Recalque</v>
          </cell>
          <cell r="F5266" t="str">
            <v>SINAPI Jun/26</v>
          </cell>
        </row>
        <row r="5267">
          <cell r="A5267">
            <v>105155</v>
          </cell>
          <cell r="B5267" t="str">
            <v>CURVA PVC 45 GRAUS, SOLDÁVEL, DN 32 MM, INSTALADO EM RESERVAÇÃO PREDIAL DE ÁGUA - FORNECIMENTO E INSTALAÇÃO. AF_04/2024</v>
          </cell>
          <cell r="C5267" t="str">
            <v>UN</v>
          </cell>
          <cell r="D5267">
            <v>12.66</v>
          </cell>
          <cell r="E5267" t="str">
            <v>Instalações Hidráulicas - Reservação e Bombas de Recalque</v>
          </cell>
          <cell r="F5267" t="str">
            <v>SINAPI Jun/26</v>
          </cell>
        </row>
        <row r="5268">
          <cell r="A5268">
            <v>105156</v>
          </cell>
          <cell r="B5268" t="str">
            <v>CURVA PVC 45 GRAUS, SOLDÁVEL, DN 40 MM, INSTALADO EM RESERVAÇÃO PREDIAL DE ÁGUA - FORNECIMENTO E INSTALAÇÃO. AF_04/2024</v>
          </cell>
          <cell r="C5268" t="str">
            <v>UN</v>
          </cell>
          <cell r="D5268">
            <v>16.149999999999999</v>
          </cell>
          <cell r="E5268" t="str">
            <v>Instalações Hidráulicas - Reservação e Bombas de Recalque</v>
          </cell>
          <cell r="F5268" t="str">
            <v>SINAPI Jun/26</v>
          </cell>
        </row>
        <row r="5269">
          <cell r="A5269">
            <v>105157</v>
          </cell>
          <cell r="B5269" t="str">
            <v>CURVA PVC 45 GRAUS, SOLDÁVEL, DN 50 MM, INSTALADO EM RESERVAÇÃO PREDIAL DE ÁGUA - FORNECIMENTO E INSTALAÇÃO. AF_04/2024</v>
          </cell>
          <cell r="C5269" t="str">
            <v>UN</v>
          </cell>
          <cell r="D5269">
            <v>24.85</v>
          </cell>
          <cell r="E5269" t="str">
            <v>Instalações Hidráulicas - Reservação e Bombas de Recalque</v>
          </cell>
          <cell r="F5269" t="str">
            <v>SINAPI Jun/26</v>
          </cell>
        </row>
        <row r="5270">
          <cell r="A5270">
            <v>105158</v>
          </cell>
          <cell r="B5270" t="str">
            <v>CURVA PVC 45 GRAUS, SOLDÁVEL, DN 60 MM, INSTALADO EM RESERVAÇÃO PREDIAL DE ÁGUA - FORNECIMENTO E INSTALAÇÃO. AF_04/2024</v>
          </cell>
          <cell r="C5270" t="str">
            <v>UN</v>
          </cell>
          <cell r="D5270">
            <v>36.51</v>
          </cell>
          <cell r="E5270" t="str">
            <v>Instalações Hidráulicas - Reservação e Bombas de Recalque</v>
          </cell>
          <cell r="F5270" t="str">
            <v>SINAPI Jun/26</v>
          </cell>
        </row>
        <row r="5271">
          <cell r="A5271">
            <v>105159</v>
          </cell>
          <cell r="B5271" t="str">
            <v>CURVA PVC 45 GRAUS, SOLDÁVEL, DN 75 MM, INSTALADO EM RESERVAÇÃO PREDIAL DE ÁGUA - FORNECIMENTO E INSTALAÇÃO. AF_04/2024</v>
          </cell>
          <cell r="C5271" t="str">
            <v>UN</v>
          </cell>
          <cell r="D5271">
            <v>64.97</v>
          </cell>
          <cell r="E5271" t="str">
            <v>Instalações Hidráulicas - Reservação e Bombas de Recalque</v>
          </cell>
          <cell r="F5271" t="str">
            <v>SINAPI Jun/26</v>
          </cell>
        </row>
        <row r="5272">
          <cell r="A5272">
            <v>105160</v>
          </cell>
          <cell r="B5272" t="str">
            <v>CURVA PVC 45 GRAUS, SOLDÁVEL, DN 85 MM, INSTALADO EM RESERVAÇÃO PREDIAL DE ÁGUA - FORNECIMENTO E INSTALAÇÃO. AF_04/2024</v>
          </cell>
          <cell r="C5272" t="str">
            <v>UN</v>
          </cell>
          <cell r="D5272">
            <v>80.16</v>
          </cell>
          <cell r="E5272" t="str">
            <v>Instalações Hidráulicas - Reservação e Bombas de Recalque</v>
          </cell>
          <cell r="F5272" t="str">
            <v>SINAPI Jun/26</v>
          </cell>
        </row>
        <row r="5273">
          <cell r="A5273">
            <v>94634</v>
          </cell>
          <cell r="B5273" t="str">
            <v>FLANGE CURTA EM COBRE, DN 104 MM X 4", INSTALADO EM RESERVAÇÃO PREDIAL DE ÁGUA - FORNECIMENTO E INSTALAÇÃO. AF_04/2024</v>
          </cell>
          <cell r="C5273" t="str">
            <v>UN</v>
          </cell>
          <cell r="D5273">
            <v>0</v>
          </cell>
          <cell r="E5273" t="str">
            <v>Instalações Hidráulicas - Reservação e Bombas de Recalque</v>
          </cell>
          <cell r="F5273" t="str">
            <v>SINAPI Jun/26</v>
          </cell>
        </row>
        <row r="5274">
          <cell r="A5274">
            <v>94631</v>
          </cell>
          <cell r="B5274" t="str">
            <v>FLANGE CURTA EM COBRE, DN 54 MM X 2", INSTALADO EM RESERVAÇÃO PREDIAL DE ÁGUA - FORNECIMENTO E INSTALAÇÃO. AF_04/2024</v>
          </cell>
          <cell r="C5274" t="str">
            <v>UN</v>
          </cell>
          <cell r="D5274">
            <v>0</v>
          </cell>
          <cell r="E5274" t="str">
            <v>Instalações Hidráulicas - Reservação e Bombas de Recalque</v>
          </cell>
          <cell r="F5274" t="str">
            <v>SINAPI Jun/26</v>
          </cell>
        </row>
        <row r="5275">
          <cell r="A5275">
            <v>94632</v>
          </cell>
          <cell r="B5275" t="str">
            <v>FLANGE CURTA EM COBRE, DN 66 MM X 2 1/2", INSTALADO EM RESERVAÇÃO PREDIAL DE ÁGUA - FORNECIMENTO E INSTALAÇÃO. AF_04/2024</v>
          </cell>
          <cell r="C5275" t="str">
            <v>UN</v>
          </cell>
          <cell r="D5275">
            <v>0</v>
          </cell>
          <cell r="E5275" t="str">
            <v>Instalações Hidráulicas - Reservação e Bombas de Recalque</v>
          </cell>
          <cell r="F5275" t="str">
            <v>SINAPI Jun/26</v>
          </cell>
        </row>
        <row r="5276">
          <cell r="A5276">
            <v>94633</v>
          </cell>
          <cell r="B5276" t="str">
            <v>FLANGE CURTA EM COBRE, DN 79 MM X 3", INSTALADO EM RESERVAÇÃO PREDIAL DE ÁGUA - FORNECIMENTO E INSTALAÇÃO. AF_04/2024</v>
          </cell>
          <cell r="C5276" t="str">
            <v>UN</v>
          </cell>
          <cell r="D5276">
            <v>0</v>
          </cell>
          <cell r="E5276" t="str">
            <v>Instalações Hidráulicas - Reservação e Bombas de Recalque</v>
          </cell>
          <cell r="F5276" t="str">
            <v>SINAPI Jun/26</v>
          </cell>
        </row>
        <row r="5277">
          <cell r="A5277">
            <v>94672</v>
          </cell>
          <cell r="B5277" t="str">
            <v>JOELHO 90 GRAUS COM BUCHA DE LATÃO, PVC, SOLDÁVEL, DN 25 MM X 3/4", INSTALADO EM RESERVAÇÃO PREDIAL DE ÁGUA - FORNECIMENTO E INSTALAÇÃO. AF_04/2024</v>
          </cell>
          <cell r="C5277" t="str">
            <v>UN</v>
          </cell>
          <cell r="D5277">
            <v>7.96</v>
          </cell>
          <cell r="E5277" t="str">
            <v>Instalações Hidráulicas - Reservação e Bombas de Recalque</v>
          </cell>
          <cell r="F5277" t="str">
            <v>SINAPI Jun/26</v>
          </cell>
        </row>
        <row r="5278">
          <cell r="A5278">
            <v>94754</v>
          </cell>
          <cell r="B5278" t="str">
            <v>JOELHO 90 GRAUS, CPVC, SOLDÁVEL, DN 114 MM, INSTALADO EM RESERVAÇÃO PREDIAL DE ÁGUA - FORNECIMENTO E INSTALAÇÃO. AF_04/2024</v>
          </cell>
          <cell r="C5278" t="str">
            <v>UN</v>
          </cell>
          <cell r="D5278">
            <v>305.10000000000002</v>
          </cell>
          <cell r="E5278" t="str">
            <v>Instalações Hidráulicas - Reservação e Bombas de Recalque</v>
          </cell>
          <cell r="F5278" t="str">
            <v>SINAPI Jun/26</v>
          </cell>
        </row>
        <row r="5279">
          <cell r="A5279">
            <v>94740</v>
          </cell>
          <cell r="B5279" t="str">
            <v>JOELHO 90 GRAUS, CPVC, SOLDÁVEL, DN 22 MM, INSTALADO EM RESERVAÇÃO PREDIAL DE ÁGUA - FORNECIMENTO E INSTALAÇÃO. AF_04/2024</v>
          </cell>
          <cell r="C5279" t="str">
            <v>UN</v>
          </cell>
          <cell r="D5279">
            <v>11.13</v>
          </cell>
          <cell r="E5279" t="str">
            <v>Instalações Hidráulicas - Reservação e Bombas de Recalque</v>
          </cell>
          <cell r="F5279" t="str">
            <v>SINAPI Jun/26</v>
          </cell>
        </row>
        <row r="5280">
          <cell r="A5280">
            <v>94742</v>
          </cell>
          <cell r="B5280" t="str">
            <v>JOELHO 90 GRAUS, CPVC, SOLDÁVEL, DN 28 MM, INSTALADO EM RESERVAÇÃO PREDIAL DE ÁGUA - FORNECIMENTO E INSTALAÇÃO. AF_04/2024</v>
          </cell>
          <cell r="C5280" t="str">
            <v>UN</v>
          </cell>
          <cell r="D5280">
            <v>18.14</v>
          </cell>
          <cell r="E5280" t="str">
            <v>Instalações Hidráulicas - Reservação e Bombas de Recalque</v>
          </cell>
          <cell r="F5280" t="str">
            <v>SINAPI Jun/26</v>
          </cell>
        </row>
        <row r="5281">
          <cell r="A5281">
            <v>94744</v>
          </cell>
          <cell r="B5281" t="str">
            <v>JOELHO 90 GRAUS, CPVC, SOLDÁVEL, DN 35 MM, INSTALADO EM RESERVAÇÃO PREDIAL DE ÁGUA - FORNECIMENTO E INSTALAÇÃO. AF_04/2024</v>
          </cell>
          <cell r="C5281" t="str">
            <v>UN</v>
          </cell>
          <cell r="D5281">
            <v>28.29</v>
          </cell>
          <cell r="E5281" t="str">
            <v>Instalações Hidráulicas - Reservação e Bombas de Recalque</v>
          </cell>
          <cell r="F5281" t="str">
            <v>SINAPI Jun/26</v>
          </cell>
        </row>
        <row r="5282">
          <cell r="A5282">
            <v>94746</v>
          </cell>
          <cell r="B5282" t="str">
            <v>JOELHO 90 GRAUS, CPVC, SOLDÁVEL, DN 42 MM, INSTALADO EM RESERVAÇÃO PREDIAL DE ÁGUA - FORNECIMENTO E INSTALAÇÃO. AF_04/2024</v>
          </cell>
          <cell r="C5282" t="str">
            <v>UN</v>
          </cell>
          <cell r="D5282">
            <v>40.409999999999997</v>
          </cell>
          <cell r="E5282" t="str">
            <v>Instalações Hidráulicas - Reservação e Bombas de Recalque</v>
          </cell>
          <cell r="F5282" t="str">
            <v>SINAPI Jun/26</v>
          </cell>
        </row>
        <row r="5283">
          <cell r="A5283">
            <v>94748</v>
          </cell>
          <cell r="B5283" t="str">
            <v>JOELHO 90 GRAUS, CPVC, SOLDÁVEL, DN 54 MM, INSTALADO EM RESERVAÇÃO PREDIAL DE ÁGUA - FORNECIMENTO E INSTALAÇÃO. AF_04/2024</v>
          </cell>
          <cell r="C5283" t="str">
            <v>UN</v>
          </cell>
          <cell r="D5283">
            <v>87.37</v>
          </cell>
          <cell r="E5283" t="str">
            <v>Instalações Hidráulicas - Reservação e Bombas de Recalque</v>
          </cell>
          <cell r="F5283" t="str">
            <v>SINAPI Jun/26</v>
          </cell>
        </row>
        <row r="5284">
          <cell r="A5284">
            <v>94750</v>
          </cell>
          <cell r="B5284" t="str">
            <v>JOELHO 90 GRAUS, CPVC, SOLDÁVEL, DN 73 MM, INSTALADO EM RESERVAÇÃO PREDIAL DE ÁGUA - FORNECIMENTO E INSTALAÇÃO. AF_04/2024</v>
          </cell>
          <cell r="C5284" t="str">
            <v>UN</v>
          </cell>
          <cell r="D5284">
            <v>175.62</v>
          </cell>
          <cell r="E5284" t="str">
            <v>Instalações Hidráulicas - Reservação e Bombas de Recalque</v>
          </cell>
          <cell r="F5284" t="str">
            <v>SINAPI Jun/26</v>
          </cell>
        </row>
        <row r="5285">
          <cell r="A5285">
            <v>94752</v>
          </cell>
          <cell r="B5285" t="str">
            <v>JOELHO 90 GRAUS, CPVC, SOLDÁVEL, DN 89 MM, INSTALADO EM RESERVAÇÃO PREDIAL DE ÁGUA - FORNECIMENTO E INSTALAÇÃO. AF_04/2024</v>
          </cell>
          <cell r="C5285" t="str">
            <v>UN</v>
          </cell>
          <cell r="D5285">
            <v>212.21</v>
          </cell>
          <cell r="E5285" t="str">
            <v>Instalações Hidráulicas - Reservação e Bombas de Recalque</v>
          </cell>
          <cell r="F5285" t="str">
            <v>SINAPI Jun/26</v>
          </cell>
        </row>
        <row r="5286">
          <cell r="A5286">
            <v>96755</v>
          </cell>
          <cell r="B5286" t="str">
            <v>JOELHO 90 GRAUS, PPR, DN 110 MM, INSTALADO EM RESERVAÇÃO PREDIAL DE ÁGUA - FORNECIMENTO E INSTALAÇÃO. AF_04/2024</v>
          </cell>
          <cell r="C5286" t="str">
            <v>UN</v>
          </cell>
          <cell r="D5286">
            <v>410.41</v>
          </cell>
          <cell r="E5286" t="str">
            <v>Instalações Hidráulicas - Reservação e Bombas de Recalque</v>
          </cell>
          <cell r="F5286" t="str">
            <v>SINAPI Jun/26</v>
          </cell>
        </row>
        <row r="5287">
          <cell r="A5287">
            <v>96747</v>
          </cell>
          <cell r="B5287" t="str">
            <v>JOELHO 90 GRAUS, PPR, DN 20 MM, INSTALADO EM RESERVAÇÃO PREDIAL DE ÁGUA - FORNECIMENTO E INSTALAÇÃO. AF_04/2024</v>
          </cell>
          <cell r="C5287" t="str">
            <v>UN</v>
          </cell>
          <cell r="D5287">
            <v>9.8800000000000008</v>
          </cell>
          <cell r="E5287" t="str">
            <v>Instalações Hidráulicas - Reservação e Bombas de Recalque</v>
          </cell>
          <cell r="F5287" t="str">
            <v>SINAPI Jun/26</v>
          </cell>
        </row>
        <row r="5288">
          <cell r="A5288">
            <v>96748</v>
          </cell>
          <cell r="B5288" t="str">
            <v>JOELHO 90 GRAUS, PPR, DN 25 MM, INSTALADO EM RESERVAÇÃO PREDIAL DE ÁGUA - FORNECIMENTO E INSTALAÇÃO. AF_04/2024</v>
          </cell>
          <cell r="C5288" t="str">
            <v>UN</v>
          </cell>
          <cell r="D5288">
            <v>11.41</v>
          </cell>
          <cell r="E5288" t="str">
            <v>Instalações Hidráulicas - Reservação e Bombas de Recalque</v>
          </cell>
          <cell r="F5288" t="str">
            <v>SINAPI Jun/26</v>
          </cell>
        </row>
        <row r="5289">
          <cell r="A5289">
            <v>96749</v>
          </cell>
          <cell r="B5289" t="str">
            <v>JOELHO 90 GRAUS, PPR, DN 32 MM, INSTALADO EM RESERVAÇÃO PREDIAL DE ÁGUA - FORNECIMENTO E INSTALAÇÃO. AF_04/2024</v>
          </cell>
          <cell r="C5289" t="str">
            <v>UN</v>
          </cell>
          <cell r="D5289">
            <v>14.34</v>
          </cell>
          <cell r="E5289" t="str">
            <v>Instalações Hidráulicas - Reservação e Bombas de Recalque</v>
          </cell>
          <cell r="F5289" t="str">
            <v>SINAPI Jun/26</v>
          </cell>
        </row>
        <row r="5290">
          <cell r="A5290">
            <v>96750</v>
          </cell>
          <cell r="B5290" t="str">
            <v>JOELHO 90 GRAUS, PPR, DN 40 MM, INSTALADO EM RESERVAÇÃO PREDIAL DE ÁGUA - FORNECIMENTO E INSTALAÇÃO. AF_04/2024</v>
          </cell>
          <cell r="C5290" t="str">
            <v>UN</v>
          </cell>
          <cell r="D5290">
            <v>22.06</v>
          </cell>
          <cell r="E5290" t="str">
            <v>Instalações Hidráulicas - Reservação e Bombas de Recalque</v>
          </cell>
          <cell r="F5290" t="str">
            <v>SINAPI Jun/26</v>
          </cell>
        </row>
        <row r="5291">
          <cell r="A5291">
            <v>96751</v>
          </cell>
          <cell r="B5291" t="str">
            <v>JOELHO 90 GRAUS, PPR, DN 50 MM, INSTALADO EM RESERVAÇÃO PREDIAL DE ÁGUA - FORNECIMENTO E INSTALAÇÃO. AF_04/2024</v>
          </cell>
          <cell r="C5291" t="str">
            <v>UN</v>
          </cell>
          <cell r="D5291">
            <v>31.94</v>
          </cell>
          <cell r="E5291" t="str">
            <v>Instalações Hidráulicas - Reservação e Bombas de Recalque</v>
          </cell>
          <cell r="F5291" t="str">
            <v>SINAPI Jun/26</v>
          </cell>
        </row>
        <row r="5292">
          <cell r="A5292">
            <v>96752</v>
          </cell>
          <cell r="B5292" t="str">
            <v>JOELHO 90 GRAUS, PPR, DN 63 MM, INSTALADO EM RESERVAÇÃO PREDIAL DE ÁGUA - FORNECIMENTO E INSTALAÇÃO. AF_04/2024</v>
          </cell>
          <cell r="C5292" t="str">
            <v>UN</v>
          </cell>
          <cell r="D5292">
            <v>47.62</v>
          </cell>
          <cell r="E5292" t="str">
            <v>Instalações Hidráulicas - Reservação e Bombas de Recalque</v>
          </cell>
          <cell r="F5292" t="str">
            <v>SINAPI Jun/26</v>
          </cell>
        </row>
        <row r="5293">
          <cell r="A5293">
            <v>96753</v>
          </cell>
          <cell r="B5293" t="str">
            <v>JOELHO 90 GRAUS, PPR, DN 75 MM, INSTALADO EM RESERVAÇÃO PREDIAL DE ÁGUA - FORNECIMENTO E INSTALAÇÃO. AF_04/2024</v>
          </cell>
          <cell r="C5293" t="str">
            <v>UN</v>
          </cell>
          <cell r="D5293">
            <v>106.66</v>
          </cell>
          <cell r="E5293" t="str">
            <v>Instalações Hidráulicas - Reservação e Bombas de Recalque</v>
          </cell>
          <cell r="F5293" t="str">
            <v>SINAPI Jun/26</v>
          </cell>
        </row>
        <row r="5294">
          <cell r="A5294">
            <v>96754</v>
          </cell>
          <cell r="B5294" t="str">
            <v>JOELHO 90 GRAUS, PPR, DN 90 MM, INSTALADO EM RESERVAÇÃO PREDIAL DE ÁGUA - FORNECIMENTO E INSTALAÇÃO. AF_04/2024</v>
          </cell>
          <cell r="C5294" t="str">
            <v>UN</v>
          </cell>
          <cell r="D5294">
            <v>137.02000000000001</v>
          </cell>
          <cell r="E5294" t="str">
            <v>Instalações Hidráulicas - Reservação e Bombas de Recalque</v>
          </cell>
          <cell r="F5294" t="str">
            <v>SINAPI Jun/26</v>
          </cell>
        </row>
        <row r="5295">
          <cell r="A5295">
            <v>94686</v>
          </cell>
          <cell r="B5295" t="str">
            <v>JOELHO 90 GRAUS, PVC, SOLDÁVEL, DN 110 MM INSTALADO EM RESERVAÇÃO PREDIAL DE ÁGUA - FORNECIMENTO E INSTALAÇÃO. AF_04/2024</v>
          </cell>
          <cell r="C5295" t="str">
            <v>UN</v>
          </cell>
          <cell r="D5295">
            <v>309.06</v>
          </cell>
          <cell r="E5295" t="str">
            <v>Instalações Hidráulicas - Reservação e Bombas de Recalque</v>
          </cell>
          <cell r="F5295" t="str">
            <v>SINAPI Jun/26</v>
          </cell>
        </row>
        <row r="5296">
          <cell r="A5296">
            <v>94674</v>
          </cell>
          <cell r="B5296" t="str">
            <v>JOELHO 90 GRAUS, PVC, SOLDÁVEL, DN 32 MM INSTALADO EM RESERVAÇÃO PREDIAL DE ÁGUA - FORNECIMENTO E INSTALAÇÃO. AF_04/2024</v>
          </cell>
          <cell r="C5296" t="str">
            <v>UN</v>
          </cell>
          <cell r="D5296">
            <v>10.119999999999999</v>
          </cell>
          <cell r="E5296" t="str">
            <v>Instalações Hidráulicas - Reservação e Bombas de Recalque</v>
          </cell>
          <cell r="F5296" t="str">
            <v>SINAPI Jun/26</v>
          </cell>
        </row>
        <row r="5297">
          <cell r="A5297">
            <v>94676</v>
          </cell>
          <cell r="B5297" t="str">
            <v>JOELHO 90 GRAUS, PVC, SOLDÁVEL, DN 40 MM INSTALADO EM RESERVAÇÃO PREDIAL DE ÁGUA - FORNECIMENTO E INSTALAÇÃO. AF_04/2024</v>
          </cell>
          <cell r="C5297" t="str">
            <v>UN</v>
          </cell>
          <cell r="D5297">
            <v>16.75</v>
          </cell>
          <cell r="E5297" t="str">
            <v>Instalações Hidráulicas - Reservação e Bombas de Recalque</v>
          </cell>
          <cell r="F5297" t="str">
            <v>SINAPI Jun/26</v>
          </cell>
        </row>
        <row r="5298">
          <cell r="A5298">
            <v>94678</v>
          </cell>
          <cell r="B5298" t="str">
            <v>JOELHO 90 GRAUS, PVC, SOLDÁVEL, DN 50 MM INSTALADO EM RESERVAÇÃO PREDIAL DE ÁGUA - FORNECIMENTO E INSTALAÇÃO. AF_04/2024</v>
          </cell>
          <cell r="C5298" t="str">
            <v>UN</v>
          </cell>
          <cell r="D5298">
            <v>19.52</v>
          </cell>
          <cell r="E5298" t="str">
            <v>Instalações Hidráulicas - Reservação e Bombas de Recalque</v>
          </cell>
          <cell r="F5298" t="str">
            <v>SINAPI Jun/26</v>
          </cell>
        </row>
        <row r="5299">
          <cell r="A5299">
            <v>94680</v>
          </cell>
          <cell r="B5299" t="str">
            <v>JOELHO 90 GRAUS, PVC, SOLDÁVEL, DN 60 MM INSTALADO EM RESERVAÇÃO PREDIAL DE ÁGUA - FORNECIMENTO E INSTALAÇÃO. AF_04/2024</v>
          </cell>
          <cell r="C5299" t="str">
            <v>UN</v>
          </cell>
          <cell r="D5299">
            <v>53.91</v>
          </cell>
          <cell r="E5299" t="str">
            <v>Instalações Hidráulicas - Reservação e Bombas de Recalque</v>
          </cell>
          <cell r="F5299" t="str">
            <v>SINAPI Jun/26</v>
          </cell>
        </row>
        <row r="5300">
          <cell r="A5300">
            <v>94682</v>
          </cell>
          <cell r="B5300" t="str">
            <v>JOELHO 90 GRAUS, PVC, SOLDÁVEL, DN 75 MM INSTALADO EM RESERVAÇÃO PREDIAL DE ÁGUA - FORNECIMENTO E INSTALAÇÃO. AF_04/2024</v>
          </cell>
          <cell r="C5300" t="str">
            <v>UN</v>
          </cell>
          <cell r="D5300">
            <v>132.71</v>
          </cell>
          <cell r="E5300" t="str">
            <v>Instalações Hidráulicas - Reservação e Bombas de Recalque</v>
          </cell>
          <cell r="F5300" t="str">
            <v>SINAPI Jun/26</v>
          </cell>
        </row>
        <row r="5301">
          <cell r="A5301">
            <v>94684</v>
          </cell>
          <cell r="B5301" t="str">
            <v>JOELHO 90 GRAUS, PVC, SOLDÁVEL, DN 85 MM INSTALADO EM RESERVAÇÃO PREDIAL DE ÁGUA - FORNECIMENTO E INSTALAÇÃO. AF_04/2024</v>
          </cell>
          <cell r="C5301" t="str">
            <v>UN</v>
          </cell>
          <cell r="D5301">
            <v>160.18</v>
          </cell>
          <cell r="E5301" t="str">
            <v>Instalações Hidráulicas - Reservação e Bombas de Recalque</v>
          </cell>
          <cell r="F5301" t="str">
            <v>SINAPI Jun/26</v>
          </cell>
        </row>
        <row r="5302">
          <cell r="A5302">
            <v>105219</v>
          </cell>
          <cell r="B5302" t="str">
            <v>JOELHO CPVC, SOLDÁVEL, 45 GRAUS, DN 22 MM, INSTALADO EM RESERVAÇÃO PREDIAL DE ÁGUA - FORNECIMENTO E INSTALAÇÃO. AF_04/2024</v>
          </cell>
          <cell r="C5302" t="str">
            <v>UN</v>
          </cell>
          <cell r="D5302">
            <v>12.8</v>
          </cell>
          <cell r="E5302" t="str">
            <v>Instalações Hidráulicas - Reservação e Bombas de Recalque</v>
          </cell>
          <cell r="F5302" t="str">
            <v>SINAPI Jun/26</v>
          </cell>
        </row>
        <row r="5303">
          <cell r="A5303">
            <v>105220</v>
          </cell>
          <cell r="B5303" t="str">
            <v>JOELHO CPVC, SOLDÁVEL, 45 GRAUS, DN 28 MM, INSTALADO EM RESERVAÇÃO PREDIAL DE ÁGUA - FORNECIMENTO E INSTALAÇÃO. AF_04/2024</v>
          </cell>
          <cell r="C5303" t="str">
            <v>UN</v>
          </cell>
          <cell r="D5303">
            <v>17.45</v>
          </cell>
          <cell r="E5303" t="str">
            <v>Instalações Hidráulicas - Reservação e Bombas de Recalque</v>
          </cell>
          <cell r="F5303" t="str">
            <v>SINAPI Jun/26</v>
          </cell>
        </row>
        <row r="5304">
          <cell r="A5304">
            <v>105221</v>
          </cell>
          <cell r="B5304" t="str">
            <v>JOELHO CPVC, SOLDÁVEL, 45 GRAUS, DN 35 MM, INSTALADO EM RESERVAÇÃO PREDIAL DE ÁGUA - FORNECIMENTO E INSTALAÇÃO. AF_04/2024</v>
          </cell>
          <cell r="C5304" t="str">
            <v>UN</v>
          </cell>
          <cell r="D5304">
            <v>26.58</v>
          </cell>
          <cell r="E5304" t="str">
            <v>Instalações Hidráulicas - Reservação e Bombas de Recalque</v>
          </cell>
          <cell r="F5304" t="str">
            <v>SINAPI Jun/26</v>
          </cell>
        </row>
        <row r="5305">
          <cell r="A5305">
            <v>105166</v>
          </cell>
          <cell r="B5305" t="str">
            <v>JOELHO CPVC, SOLDÁVEL, 45 GRAUS, DN 42 MM, INSTALADO EM RESERVAÇÃO PREDIAL DE ÁGUA - FORNECIMENTO E INSTALAÇÃO. AF_04/2024</v>
          </cell>
          <cell r="C5305" t="str">
            <v>UN</v>
          </cell>
          <cell r="D5305">
            <v>39.99</v>
          </cell>
          <cell r="E5305" t="str">
            <v>Instalações Hidráulicas - Reservação e Bombas de Recalque</v>
          </cell>
          <cell r="F5305" t="str">
            <v>SINAPI Jun/26</v>
          </cell>
        </row>
        <row r="5306">
          <cell r="A5306">
            <v>105222</v>
          </cell>
          <cell r="B5306" t="str">
            <v>JOELHO CPVC, SOLDÁVEL, 45 GRAUS, DN 54 MM, INSTALADO EM RESERVAÇÃO PREDIAL DE ÁGUA - FORNECIMENTO E INSTALAÇÃO. AF_04/2024</v>
          </cell>
          <cell r="C5306" t="str">
            <v>UN</v>
          </cell>
          <cell r="D5306">
            <v>74.87</v>
          </cell>
          <cell r="E5306" t="str">
            <v>Instalações Hidráulicas - Reservação e Bombas de Recalque</v>
          </cell>
          <cell r="F5306" t="str">
            <v>SINAPI Jun/26</v>
          </cell>
        </row>
        <row r="5307">
          <cell r="A5307">
            <v>105223</v>
          </cell>
          <cell r="B5307" t="str">
            <v>JOELHO CPVC, SOLDÁVEL, 45 GRAUS, DN 73 MM, INSTALADO EM RESERVAÇÃO PREDIAL DE ÁGUA - FORNECIMENTO E INSTALAÇÃO. AF_04/2024</v>
          </cell>
          <cell r="C5307" t="str">
            <v>UN</v>
          </cell>
          <cell r="D5307">
            <v>169.96</v>
          </cell>
          <cell r="E5307" t="str">
            <v>Instalações Hidráulicas - Reservação e Bombas de Recalque</v>
          </cell>
          <cell r="F5307" t="str">
            <v>SINAPI Jun/26</v>
          </cell>
        </row>
        <row r="5308">
          <cell r="A5308">
            <v>105224</v>
          </cell>
          <cell r="B5308" t="str">
            <v>JOELHO CPVC, SOLDÁVEL, 45 GRAUS, DN 89 MM, INSTALADO EM RESERVAÇÃO PREDIAL DE ÁGUA - FORNECIMENTO E INSTALAÇÃO. AF_04/2024</v>
          </cell>
          <cell r="C5308" t="str">
            <v>UN</v>
          </cell>
          <cell r="D5308">
            <v>247.39</v>
          </cell>
          <cell r="E5308" t="str">
            <v>Instalações Hidráulicas - Reservação e Bombas de Recalque</v>
          </cell>
          <cell r="F5308" t="str">
            <v>SINAPI Jun/26</v>
          </cell>
        </row>
        <row r="5309">
          <cell r="A5309">
            <v>105149</v>
          </cell>
          <cell r="B5309" t="str">
            <v>JOELHO PPR 45 GRAUS, SOLDÁVEL, DN 20 MM, INSTALADO EM RESERVAÇÃO PREDIAL DE ÁGUA - FORNECIMENTO E INSTALAÇÃO. AF_04/2024</v>
          </cell>
          <cell r="C5309" t="str">
            <v>UN</v>
          </cell>
          <cell r="D5309">
            <v>10.16</v>
          </cell>
          <cell r="E5309" t="str">
            <v>Instalações Hidráulicas - Reservação e Bombas de Recalque</v>
          </cell>
          <cell r="F5309" t="str">
            <v>SINAPI Jun/26</v>
          </cell>
        </row>
        <row r="5310">
          <cell r="A5310">
            <v>105150</v>
          </cell>
          <cell r="B5310" t="str">
            <v>JOELHO PPR 45 GRAUS, SOLDÁVEL, DN 25 MM, INSTALADO EM RESERVAÇÃO PREDIAL DE ÁGUA - FORNECIMENTO E INSTALAÇÃO. AF_04/2024</v>
          </cell>
          <cell r="C5310" t="str">
            <v>UN</v>
          </cell>
          <cell r="D5310">
            <v>11.88</v>
          </cell>
          <cell r="E5310" t="str">
            <v>Instalações Hidráulicas - Reservação e Bombas de Recalque</v>
          </cell>
          <cell r="F5310" t="str">
            <v>SINAPI Jun/26</v>
          </cell>
        </row>
        <row r="5311">
          <cell r="A5311">
            <v>105151</v>
          </cell>
          <cell r="B5311" t="str">
            <v>JOELHO PPR 45 GRAUS, SOLDÁVEL, DN 40 MM, INSTALADO EM RESERVAÇÃO PREDIAL DE ÁGUA - FORNECIMENTO E INSTALAÇÃO. AF_04/2024</v>
          </cell>
          <cell r="C5311" t="str">
            <v>UN</v>
          </cell>
          <cell r="D5311">
            <v>28.53</v>
          </cell>
          <cell r="E5311" t="str">
            <v>Instalações Hidráulicas - Reservação e Bombas de Recalque</v>
          </cell>
          <cell r="F5311" t="str">
            <v>SINAPI Jun/26</v>
          </cell>
        </row>
        <row r="5312">
          <cell r="A5312">
            <v>105152</v>
          </cell>
          <cell r="B5312" t="str">
            <v>JOELHO PPR 45 GRAUS, SOLDÁVEL, DN 50 MM, INSTALADO EM RESERVAÇÃO PREDIAL DE ÁGUA - FORNECIMENTO E INSTALAÇÃO. AF_04/2024</v>
          </cell>
          <cell r="C5312" t="str">
            <v>UN</v>
          </cell>
          <cell r="D5312">
            <v>42.19</v>
          </cell>
          <cell r="E5312" t="str">
            <v>Instalações Hidráulicas - Reservação e Bombas de Recalque</v>
          </cell>
          <cell r="F5312" t="str">
            <v>SINAPI Jun/26</v>
          </cell>
        </row>
        <row r="5313">
          <cell r="A5313">
            <v>105153</v>
          </cell>
          <cell r="B5313" t="str">
            <v>JOELHO PPR 45 GRAUS, SOLDÁVEL, DN 63 MM, INSTALADO EM RESERVAÇÃO PREDIAL DE ÁGUA - FORNECIMENTO E INSTALAÇÃO. AF_04/2024</v>
          </cell>
          <cell r="C5313" t="str">
            <v>UN</v>
          </cell>
          <cell r="D5313">
            <v>65.91</v>
          </cell>
          <cell r="E5313" t="str">
            <v>Instalações Hidráulicas - Reservação e Bombas de Recalque</v>
          </cell>
          <cell r="F5313" t="str">
            <v>SINAPI Jun/26</v>
          </cell>
        </row>
        <row r="5314">
          <cell r="A5314">
            <v>105161</v>
          </cell>
          <cell r="B5314" t="str">
            <v>JOELHO PPR 45 GRAUS, SOLDÁVEL, DN 75 MM, INSTALADO EM RESERVAÇÃO PREDIAL DE ÁGUA - FORNECIMENTO E INSTALAÇÃO. AF_04/2024</v>
          </cell>
          <cell r="C5314" t="str">
            <v>UN</v>
          </cell>
          <cell r="D5314">
            <v>117.82</v>
          </cell>
          <cell r="E5314" t="str">
            <v>Instalações Hidráulicas - Reservação e Bombas de Recalque</v>
          </cell>
          <cell r="F5314" t="str">
            <v>SINAPI Jun/26</v>
          </cell>
        </row>
        <row r="5315">
          <cell r="A5315">
            <v>105162</v>
          </cell>
          <cell r="B5315" t="str">
            <v>JOELHO PPR 45 GRAUS, SOLDÁVEL, DN 90 MM, INSTALADO EM RESERVAÇÃO PREDIAL DE ÁGUA - FORNECIMENTO E INSTALAÇÃO. AF_04/2024</v>
          </cell>
          <cell r="C5315" t="str">
            <v>UN</v>
          </cell>
          <cell r="D5315">
            <v>200.23</v>
          </cell>
          <cell r="E5315" t="str">
            <v>Instalações Hidráulicas - Reservação e Bombas de Recalque</v>
          </cell>
          <cell r="F5315" t="str">
            <v>SINAPI Jun/26</v>
          </cell>
        </row>
        <row r="5316">
          <cell r="A5316">
            <v>105163</v>
          </cell>
          <cell r="B5316" t="str">
            <v>JOELHO PPR, 45 GRAUS, SOLDÁVEL, DN 32 MM, INSTALADO EM RESERVAÇÃO PREDIAL DE ÁGUA - FORNECIMENTO E INSTALAÇÃO. AF_04/2024</v>
          </cell>
          <cell r="C5316" t="str">
            <v>UN</v>
          </cell>
          <cell r="D5316">
            <v>18.32</v>
          </cell>
          <cell r="E5316" t="str">
            <v>Instalações Hidráulicas - Reservação e Bombas de Recalque</v>
          </cell>
          <cell r="F5316" t="str">
            <v>SINAPI Jun/26</v>
          </cell>
        </row>
        <row r="5317">
          <cell r="A5317">
            <v>105170</v>
          </cell>
          <cell r="B5317" t="str">
            <v>JOELHO PVC, SOLDÁVEL, 45 GRAUS, DN 25 MM, INSTALADO EM RESERVAÇÃO PREDIAL DE ÁGUA - FORNECIMENTO E INSTALAÇÃO. AF_04/2024</v>
          </cell>
          <cell r="C5317" t="str">
            <v>UN</v>
          </cell>
          <cell r="D5317">
            <v>7.27</v>
          </cell>
          <cell r="E5317" t="str">
            <v>Instalações Hidráulicas - Reservação e Bombas de Recalque</v>
          </cell>
          <cell r="F5317" t="str">
            <v>SINAPI Jun/26</v>
          </cell>
        </row>
        <row r="5318">
          <cell r="A5318">
            <v>105179</v>
          </cell>
          <cell r="B5318" t="str">
            <v>JOELHO PVC, SOLDÁVEL, 45 GRAUS, DN 32 MM, INSTALADO EM RESERVAÇÃO PREDIAL DE ÁGUA - FORNECIMENTO E INSTALAÇÃO. AF_04/2024</v>
          </cell>
          <cell r="C5318" t="str">
            <v>UN</v>
          </cell>
          <cell r="D5318">
            <v>12.26</v>
          </cell>
          <cell r="E5318" t="str">
            <v>Instalações Hidráulicas - Reservação e Bombas de Recalque</v>
          </cell>
          <cell r="F5318" t="str">
            <v>SINAPI Jun/26</v>
          </cell>
        </row>
        <row r="5319">
          <cell r="A5319">
            <v>105180</v>
          </cell>
          <cell r="B5319" t="str">
            <v>JOELHO PVC, SOLDÁVEL, 45 GRAUS, DN 40 MM, INSTALADO EM RESERVAÇÃO PREDIAL DE ÁGUA - FORNECIMENTO E INSTALAÇÃO. AF_04/2024</v>
          </cell>
          <cell r="C5319" t="str">
            <v>UN</v>
          </cell>
          <cell r="D5319">
            <v>16.82</v>
          </cell>
          <cell r="E5319" t="str">
            <v>Instalações Hidráulicas - Reservação e Bombas de Recalque</v>
          </cell>
          <cell r="F5319" t="str">
            <v>SINAPI Jun/26</v>
          </cell>
        </row>
        <row r="5320">
          <cell r="A5320">
            <v>105181</v>
          </cell>
          <cell r="B5320" t="str">
            <v>JOELHO PVC, SOLDÁVEL, 45 GRAUS, DN 50 MM, INSTALADO EM RESERVAÇÃO PREDIAL DE ÁGUA - FORNECIMENTO E INSTALAÇÃO. AF_04/2024</v>
          </cell>
          <cell r="C5320" t="str">
            <v>UN</v>
          </cell>
          <cell r="D5320">
            <v>22.62</v>
          </cell>
          <cell r="E5320" t="str">
            <v>Instalações Hidráulicas - Reservação e Bombas de Recalque</v>
          </cell>
          <cell r="F5320" t="str">
            <v>SINAPI Jun/26</v>
          </cell>
        </row>
        <row r="5321">
          <cell r="A5321">
            <v>105182</v>
          </cell>
          <cell r="B5321" t="str">
            <v>JOELHO PVC, SOLDÁVEL, 45 GRAUS, DN 60 MM, INSTALADO EM RESERVAÇÃO PREDIAL DE ÁGUA - FORNECIMENTO E INSTALAÇÃO. AF_04/2024</v>
          </cell>
          <cell r="C5321" t="str">
            <v>UN</v>
          </cell>
          <cell r="D5321">
            <v>51.74</v>
          </cell>
          <cell r="E5321" t="str">
            <v>Instalações Hidráulicas - Reservação e Bombas de Recalque</v>
          </cell>
          <cell r="F5321" t="str">
            <v>SINAPI Jun/26</v>
          </cell>
        </row>
        <row r="5322">
          <cell r="A5322">
            <v>105183</v>
          </cell>
          <cell r="B5322" t="str">
            <v>JOELHO PVC, SOLDÁVEL, 45 GRAUS, DN 75 MM, INSTALADO EM RESERVAÇÃO PREDIAL DE ÁGUA - FORNECIMENTO E INSTALAÇÃO. AF_04/2024</v>
          </cell>
          <cell r="C5322" t="str">
            <v>UN</v>
          </cell>
          <cell r="D5322">
            <v>107.62</v>
          </cell>
          <cell r="E5322" t="str">
            <v>Instalações Hidráulicas - Reservação e Bombas de Recalque</v>
          </cell>
          <cell r="F5322" t="str">
            <v>SINAPI Jun/26</v>
          </cell>
        </row>
        <row r="5323">
          <cell r="A5323">
            <v>105184</v>
          </cell>
          <cell r="B5323" t="str">
            <v>JOELHO PVC, SOLDÁVEL, 45 GRAUS, DN 85 MM, INSTALADO EM RESERVAÇÃO PREDIAL DE ÁGUA - FORNECIMENTO E INSTALAÇÃO. AF_04/2024</v>
          </cell>
          <cell r="C5323" t="str">
            <v>UN</v>
          </cell>
          <cell r="D5323">
            <v>133.32</v>
          </cell>
          <cell r="E5323" t="str">
            <v>Instalações Hidráulicas - Reservação e Bombas de Recalque</v>
          </cell>
          <cell r="F5323" t="str">
            <v>SINAPI Jun/26</v>
          </cell>
        </row>
        <row r="5324">
          <cell r="A5324">
            <v>94612</v>
          </cell>
          <cell r="B5324" t="str">
            <v>LUVA DE COBRE, DN 104 MM, SEM ANEL DE SOLDA, INSTALADO EM RESERVAÇÃO PREDIAL DE ÁGUA - FORNECIMENTO E INSTALAÇÃO. AF_04/2024</v>
          </cell>
          <cell r="C5324" t="str">
            <v>UN</v>
          </cell>
          <cell r="D5324">
            <v>563.58000000000004</v>
          </cell>
          <cell r="E5324" t="str">
            <v>Instalações Hidráulicas - Reservação e Bombas de Recalque</v>
          </cell>
          <cell r="F5324" t="str">
            <v>SINAPI Jun/26</v>
          </cell>
        </row>
        <row r="5325">
          <cell r="A5325">
            <v>105142</v>
          </cell>
          <cell r="B5325" t="str">
            <v>LUVA DE REDUÇÃO SOLDÁVEL, PVC, DN 32 MM X 25 MM, INSTALADO EM RESERVAÇÃO PREDIAL DE ÁGUA - FORNECIMENTO E INSTALAÇÃO. AF_04/2024</v>
          </cell>
          <cell r="C5325" t="str">
            <v>UN</v>
          </cell>
          <cell r="D5325">
            <v>8.4600000000000009</v>
          </cell>
          <cell r="E5325" t="str">
            <v>Instalações Hidráulicas - Reservação e Bombas de Recalque</v>
          </cell>
          <cell r="F5325" t="str">
            <v>SINAPI Jun/26</v>
          </cell>
        </row>
        <row r="5326">
          <cell r="A5326">
            <v>105143</v>
          </cell>
          <cell r="B5326" t="str">
            <v>LUVA DE REDUÇÃO SOLDÁVEL, PVC, DN 40 MM X 32 MM, INSTALADO EM RESERVAÇÃO PREDIAL DE ÁGUA - FORNECIMENTO E INSTALAÇÃO. AF_04/2024</v>
          </cell>
          <cell r="C5326" t="str">
            <v>UN</v>
          </cell>
          <cell r="D5326">
            <v>12.65</v>
          </cell>
          <cell r="E5326" t="str">
            <v>Instalações Hidráulicas - Reservação e Bombas de Recalque</v>
          </cell>
          <cell r="F5326" t="str">
            <v>SINAPI Jun/26</v>
          </cell>
        </row>
        <row r="5327">
          <cell r="A5327">
            <v>105144</v>
          </cell>
          <cell r="B5327" t="str">
            <v>LUVA DE REDUÇÃO SOLDÁVEL, PVC, DN 60 MM X 50 MM, INSTALADO EM RESERVAÇÃO PREDIAL DE ÁGUA - FORNECIMENTO E INSTALAÇÃO. AF_04/2024</v>
          </cell>
          <cell r="C5327" t="str">
            <v>UN</v>
          </cell>
          <cell r="D5327">
            <v>26.7</v>
          </cell>
          <cell r="E5327" t="str">
            <v>Instalações Hidráulicas - Reservação e Bombas de Recalque</v>
          </cell>
          <cell r="F5327" t="str">
            <v>SINAPI Jun/26</v>
          </cell>
        </row>
        <row r="5328">
          <cell r="A5328">
            <v>105173</v>
          </cell>
          <cell r="B5328" t="str">
            <v>LUVA DE REDUÇÃO, EM FERRO GALVANIZADO, CONEXÃO ROSQUEADA, DN 65 MM X 50 MM (2 1/2" X 2"), INSTALADO EM RESERVAÇÃO PREDIAL DE ÁGUA - FORNECIMENTO E INSTALAÇÃO. AF_04/2024</v>
          </cell>
          <cell r="C5328" t="str">
            <v>UN</v>
          </cell>
          <cell r="D5328">
            <v>99.36</v>
          </cell>
          <cell r="E5328" t="str">
            <v>Instalações Hidráulicas - Reservação e Bombas de Recalque</v>
          </cell>
          <cell r="F5328" t="str">
            <v>SINAPI Jun/26</v>
          </cell>
        </row>
        <row r="5329">
          <cell r="A5329">
            <v>105175</v>
          </cell>
          <cell r="B5329" t="str">
            <v>LUVA DE REDUÇÃO, EM FERRO GALVANIZADO, CONEXÃO ROSQUEADA, DN 80 MM X 50 MM (3" X 2"), INSTALADO EM RESERVAÇÃO PREDIAL DE ÁGUA - FORNECIMENTO E INSTALAÇÃO. AF_04/2024</v>
          </cell>
          <cell r="C5329" t="str">
            <v>UN</v>
          </cell>
          <cell r="D5329">
            <v>140.18</v>
          </cell>
          <cell r="E5329" t="str">
            <v>Instalações Hidráulicas - Reservação e Bombas de Recalque</v>
          </cell>
          <cell r="F5329" t="str">
            <v>SINAPI Jun/26</v>
          </cell>
        </row>
        <row r="5330">
          <cell r="A5330">
            <v>105174</v>
          </cell>
          <cell r="B5330" t="str">
            <v>LUVA DE REDUÇÃO, EM FERRO GALVANIZADO, CONEXÃO ROSQUEADA, DN 80 MM X 65 MM (3" X 2 1/2"), INSTALADO EM RESERVAÇÃO PREDIAL DE ÁGUA - FORNECIMENTO E INSTALAÇÃO. AF_04/2024</v>
          </cell>
          <cell r="C5330" t="str">
            <v>UN</v>
          </cell>
          <cell r="D5330">
            <v>142.25</v>
          </cell>
          <cell r="E5330" t="str">
            <v>Instalações Hidráulicas - Reservação e Bombas de Recalque</v>
          </cell>
          <cell r="F5330" t="str">
            <v>SINAPI Jun/26</v>
          </cell>
        </row>
        <row r="5331">
          <cell r="A5331">
            <v>105145</v>
          </cell>
          <cell r="B5331" t="str">
            <v>LUVA DE REDUÇÃO, SOLDÁVEL, PVC, DN 50 X 25 MM, INSTALADO EM RESERVAÇÃO PREDIAL DE ÁGUA - FORNECIMENTO E INSTALAÇÃO. AF_04/2024</v>
          </cell>
          <cell r="C5331" t="str">
            <v>UN</v>
          </cell>
          <cell r="D5331">
            <v>14.62</v>
          </cell>
          <cell r="E5331" t="str">
            <v>Instalações Hidráulicas - Reservação e Bombas de Recalque</v>
          </cell>
          <cell r="F5331" t="str">
            <v>SINAPI Jun/26</v>
          </cell>
        </row>
        <row r="5332">
          <cell r="A5332">
            <v>94606</v>
          </cell>
          <cell r="B5332" t="str">
            <v>LUVA EM COBRE, DN 54 MM, SEM ANEL DE SOLDA, INSTALADO EM RESERVAÇÃO PREDIAL DE ÁGUA - FORNECIMENTO E INSTALAÇÃO. AF_04/2024</v>
          </cell>
          <cell r="C5332" t="str">
            <v>UN</v>
          </cell>
          <cell r="D5332">
            <v>110.39</v>
          </cell>
          <cell r="E5332" t="str">
            <v>Instalações Hidráulicas - Reservação e Bombas de Recalque</v>
          </cell>
          <cell r="F5332" t="str">
            <v>SINAPI Jun/26</v>
          </cell>
        </row>
        <row r="5333">
          <cell r="A5333">
            <v>94608</v>
          </cell>
          <cell r="B5333" t="str">
            <v>LUVA EM COBRE, DN 66 MM, SEM ANEL DE SOLDA, INSTALADO EM RESERVAÇÃO PREDIAL DE ÁGUA - FORNECIMENTO E INSTALAÇÃO. AF_04/2024</v>
          </cell>
          <cell r="C5333" t="str">
            <v>UN</v>
          </cell>
          <cell r="D5333">
            <v>272.45</v>
          </cell>
          <cell r="E5333" t="str">
            <v>Instalações Hidráulicas - Reservação e Bombas de Recalque</v>
          </cell>
          <cell r="F5333" t="str">
            <v>SINAPI Jun/26</v>
          </cell>
        </row>
        <row r="5334">
          <cell r="A5334">
            <v>94610</v>
          </cell>
          <cell r="B5334" t="str">
            <v>LUVA EM COBRE, DN 79 MM, SEM ANEL DE SOLDA, INSTALADO EM RESERVAÇÃO PREDIAL DE ÁGUA - FORNECIMENTO E INSTALAÇÃO. AF_04/2024</v>
          </cell>
          <cell r="C5334" t="str">
            <v>UN</v>
          </cell>
          <cell r="D5334">
            <v>397.3</v>
          </cell>
          <cell r="E5334" t="str">
            <v>Instalações Hidráulicas - Reservação e Bombas de Recalque</v>
          </cell>
          <cell r="F5334" t="str">
            <v>SINAPI Jun/26</v>
          </cell>
        </row>
        <row r="5335">
          <cell r="A5335">
            <v>94657</v>
          </cell>
          <cell r="B5335" t="str">
            <v>LUVA PVC, SOLDÁVEL, DN 25 MM, INSTALADO EM RESERVAÇÃO PREDIAL DE ÁGUA - FORNECIMENTO E INSTALAÇÃO. AF_04/2024</v>
          </cell>
          <cell r="C5335" t="str">
            <v>UN</v>
          </cell>
          <cell r="D5335">
            <v>4.9800000000000004</v>
          </cell>
          <cell r="E5335" t="str">
            <v>Instalações Hidráulicas - Reservação e Bombas de Recalque</v>
          </cell>
          <cell r="F5335" t="str">
            <v>SINAPI Jun/26</v>
          </cell>
        </row>
        <row r="5336">
          <cell r="A5336">
            <v>94659</v>
          </cell>
          <cell r="B5336" t="str">
            <v>LUVA PVC, SOLDÁVEL, DN 32 MM, INSTALADO EM RESERVAÇÃO PREDIAL DE ÁGUA - FORNECIMENTO E INSTALAÇÃO. AF_04/2024</v>
          </cell>
          <cell r="C5336" t="str">
            <v>UN</v>
          </cell>
          <cell r="D5336">
            <v>7.71</v>
          </cell>
          <cell r="E5336" t="str">
            <v>Instalações Hidráulicas - Reservação e Bombas de Recalque</v>
          </cell>
          <cell r="F5336" t="str">
            <v>SINAPI Jun/26</v>
          </cell>
        </row>
        <row r="5337">
          <cell r="A5337">
            <v>94739</v>
          </cell>
          <cell r="B5337" t="str">
            <v>LUVA, CPVC, SOLDÁVEL, DN 114 MM, INSTALADO EM RESERVAÇÃO PREDIAL DE ÁGUA - FORNECIMENTO E INSTALAÇÃO. AF_04/2024</v>
          </cell>
          <cell r="C5337" t="str">
            <v>UN</v>
          </cell>
          <cell r="D5337">
            <v>246.97</v>
          </cell>
          <cell r="E5337" t="str">
            <v>Instalações Hidráulicas - Reservação e Bombas de Recalque</v>
          </cell>
          <cell r="F5337" t="str">
            <v>SINAPI Jun/26</v>
          </cell>
        </row>
        <row r="5338">
          <cell r="A5338">
            <v>94725</v>
          </cell>
          <cell r="B5338" t="str">
            <v>LUVA, CPVC, SOLDÁVEL, DN 22 MM, INSTALADO EM RESERVAÇÃO PREDIAL DE ÁGUA - FORNECIMENTO E INSTALAÇÃO. AF_04/2024</v>
          </cell>
          <cell r="C5338" t="str">
            <v>UN</v>
          </cell>
          <cell r="D5338">
            <v>7.81</v>
          </cell>
          <cell r="E5338" t="str">
            <v>Instalações Hidráulicas - Reservação e Bombas de Recalque</v>
          </cell>
          <cell r="F5338" t="str">
            <v>SINAPI Jun/26</v>
          </cell>
        </row>
        <row r="5339">
          <cell r="A5339">
            <v>94727</v>
          </cell>
          <cell r="B5339" t="str">
            <v>LUVA, CPVC, SOLDÁVEL, DN 28 MM, INSTALADO EM RESERVAÇÃO PREDIAL DE ÁGUA - FORNECIMENTO E INSTALAÇÃO. AF_04/2024</v>
          </cell>
          <cell r="C5339" t="str">
            <v>UN</v>
          </cell>
          <cell r="D5339">
            <v>12.46</v>
          </cell>
          <cell r="E5339" t="str">
            <v>Instalações Hidráulicas - Reservação e Bombas de Recalque</v>
          </cell>
          <cell r="F5339" t="str">
            <v>SINAPI Jun/26</v>
          </cell>
        </row>
        <row r="5340">
          <cell r="A5340">
            <v>94729</v>
          </cell>
          <cell r="B5340" t="str">
            <v>LUVA, CPVC, SOLDÁVEL, DN 35 MM, INSTALADO EM RESERVAÇÃO PREDIAL DE ÁGUA - FORNECIMENTO E INSTALAÇÃO. AF_04/2024</v>
          </cell>
          <cell r="C5340" t="str">
            <v>UN</v>
          </cell>
          <cell r="D5340">
            <v>21.22</v>
          </cell>
          <cell r="E5340" t="str">
            <v>Instalações Hidráulicas - Reservação e Bombas de Recalque</v>
          </cell>
          <cell r="F5340" t="str">
            <v>SINAPI Jun/26</v>
          </cell>
        </row>
        <row r="5341">
          <cell r="A5341">
            <v>94731</v>
          </cell>
          <cell r="B5341" t="str">
            <v>LUVA, CPVC, SOLDÁVEL, DN 42 MM, INSTALADO EM RESERVAÇÃO PREDIAL DE ÁGUA - FORNECIMENTO E INSTALAÇÃO. AF_04/2024</v>
          </cell>
          <cell r="C5341" t="str">
            <v>UN</v>
          </cell>
          <cell r="D5341">
            <v>28.1</v>
          </cell>
          <cell r="E5341" t="str">
            <v>Instalações Hidráulicas - Reservação e Bombas de Recalque</v>
          </cell>
          <cell r="F5341" t="str">
            <v>SINAPI Jun/26</v>
          </cell>
        </row>
        <row r="5342">
          <cell r="A5342">
            <v>94733</v>
          </cell>
          <cell r="B5342" t="str">
            <v>LUVA, CPVC, SOLDÁVEL, DN 54 MM, INSTALADO EM RESERVAÇÃO PREDIAL DE ÁGUA - FORNECIMENTO E INSTALAÇÃO. AF_04/2024</v>
          </cell>
          <cell r="C5342" t="str">
            <v>UN</v>
          </cell>
          <cell r="D5342">
            <v>48.98</v>
          </cell>
          <cell r="E5342" t="str">
            <v>Instalações Hidráulicas - Reservação e Bombas de Recalque</v>
          </cell>
          <cell r="F5342" t="str">
            <v>SINAPI Jun/26</v>
          </cell>
        </row>
        <row r="5343">
          <cell r="A5343">
            <v>94863</v>
          </cell>
          <cell r="B5343" t="str">
            <v>LUVA, CPVC, SOLDÁVEL, DN 73 MM, INSTALADO EM RESERVAÇÃO PREDIAL DE ÁGUA - FORNECIMENTO E INSTALAÇÃO. AF_04/2024</v>
          </cell>
          <cell r="C5343" t="str">
            <v>UN</v>
          </cell>
          <cell r="D5343">
            <v>166.72</v>
          </cell>
          <cell r="E5343" t="str">
            <v>Instalações Hidráulicas - Reservação e Bombas de Recalque</v>
          </cell>
          <cell r="F5343" t="str">
            <v>SINAPI Jun/26</v>
          </cell>
        </row>
        <row r="5344">
          <cell r="A5344">
            <v>94737</v>
          </cell>
          <cell r="B5344" t="str">
            <v>LUVA, CPVC, SOLDÁVEL, DN 89 MM, INSTALADO EM RESERVAÇÃO PREDIAL DE ÁGUA - FORNECIMENTO E INSTALAÇÃO. AF_04/2024</v>
          </cell>
          <cell r="C5344" t="str">
            <v>UN</v>
          </cell>
          <cell r="D5344">
            <v>199.49</v>
          </cell>
          <cell r="E5344" t="str">
            <v>Instalações Hidráulicas - Reservação e Bombas de Recalque</v>
          </cell>
          <cell r="F5344" t="str">
            <v>SINAPI Jun/26</v>
          </cell>
        </row>
        <row r="5345">
          <cell r="A5345">
            <v>94465</v>
          </cell>
          <cell r="B5345" t="str">
            <v>LUVA, EM FERRO GALVANIZADO, CONEXÃO ROSQUEADA, DN 50 MM (2"), INSTALADO EM RESERVAÇÃO PREDIAL DE ÁGUA - FORNECIMENTO E INSTALAÇÃO. AF_04/2024</v>
          </cell>
          <cell r="C5345" t="str">
            <v>UN</v>
          </cell>
          <cell r="D5345">
            <v>61.72</v>
          </cell>
          <cell r="E5345" t="str">
            <v>Instalações Hidráulicas - Reservação e Bombas de Recalque</v>
          </cell>
          <cell r="F5345" t="str">
            <v>SINAPI Jun/26</v>
          </cell>
        </row>
        <row r="5346">
          <cell r="A5346">
            <v>94467</v>
          </cell>
          <cell r="B5346" t="str">
            <v>LUVA, EM FERRO GALVANIZADO, CONEXÃO ROSQUEADA, DN 65 MM (2 1/2"), INSTALADO EM RESERVAÇÃO PREDIAL DE ÁGUA - FORNECIMENTO E INSTALAÇÃO. AF_04/2024</v>
          </cell>
          <cell r="C5346" t="str">
            <v>UN</v>
          </cell>
          <cell r="D5346">
            <v>96.79</v>
          </cell>
          <cell r="E5346" t="str">
            <v>Instalações Hidráulicas - Reservação e Bombas de Recalque</v>
          </cell>
          <cell r="F5346" t="str">
            <v>SINAPI Jun/26</v>
          </cell>
        </row>
        <row r="5347">
          <cell r="A5347">
            <v>94469</v>
          </cell>
          <cell r="B5347" t="str">
            <v>LUVA, EM FERRO GALVANIZADO, CONEXÃO ROSQUEADA, DN 80 MM (3"), INSTALADO EM RESERVAÇÃO PREDIAL DE ÁGUA - FORNECIMENTO E INSTALAÇÃO. AF_04/2024</v>
          </cell>
          <cell r="C5347" t="str">
            <v>UN</v>
          </cell>
          <cell r="D5347">
            <v>136.71</v>
          </cell>
          <cell r="E5347" t="str">
            <v>Instalações Hidráulicas - Reservação e Bombas de Recalque</v>
          </cell>
          <cell r="F5347" t="str">
            <v>SINAPI Jun/26</v>
          </cell>
        </row>
        <row r="5348">
          <cell r="A5348">
            <v>96746</v>
          </cell>
          <cell r="B5348" t="str">
            <v>LUVA, PPR, DN 110 MM, CLASSE PN 25, INSTALADO EM RESERVAÇÃO PREDIAL DE ÁGUA - FORNECIMENTO E INSTALAÇÃO. AF_04/2024</v>
          </cell>
          <cell r="C5348" t="str">
            <v>UN</v>
          </cell>
          <cell r="D5348">
            <v>137.59</v>
          </cell>
          <cell r="E5348" t="str">
            <v>Instalações Hidráulicas - Reservação e Bombas de Recalque</v>
          </cell>
          <cell r="F5348" t="str">
            <v>SINAPI Jun/26</v>
          </cell>
        </row>
        <row r="5349">
          <cell r="A5349">
            <v>96736</v>
          </cell>
          <cell r="B5349" t="str">
            <v>LUVA, PPR, DN 20 MM, INSTALADO EM RESERVAÇÃO PREDIAL DE ÁGUA - FORNECIMENTO E INSTALAÇÃO. AF_04/2024</v>
          </cell>
          <cell r="C5349" t="str">
            <v>UN</v>
          </cell>
          <cell r="D5349">
            <v>7.92</v>
          </cell>
          <cell r="E5349" t="str">
            <v>Instalações Hidráulicas - Reservação e Bombas de Recalque</v>
          </cell>
          <cell r="F5349" t="str">
            <v>SINAPI Jun/26</v>
          </cell>
        </row>
        <row r="5350">
          <cell r="A5350">
            <v>96737</v>
          </cell>
          <cell r="B5350" t="str">
            <v>LUVA, PPR, DN 25 MM, INSTALADO EM RESERVAÇÃO PREDIAL DE ÁGUA - FORNECIMENTO E INSTALAÇÃO. AF_04/2024</v>
          </cell>
          <cell r="C5350" t="str">
            <v>UN</v>
          </cell>
          <cell r="D5350">
            <v>8.17</v>
          </cell>
          <cell r="E5350" t="str">
            <v>Instalações Hidráulicas - Reservação e Bombas de Recalque</v>
          </cell>
          <cell r="F5350" t="str">
            <v>SINAPI Jun/26</v>
          </cell>
        </row>
        <row r="5351">
          <cell r="A5351">
            <v>96739</v>
          </cell>
          <cell r="B5351" t="str">
            <v>LUVA, PPR, DN 32 MM, CLASSE PN 25, INSTALADO EM RESERVAÇÃO PREDIAL DE ÁGUA - FORNECIMENTO E INSTALAÇÃO. AF_04/2024</v>
          </cell>
          <cell r="C5351" t="str">
            <v>UN</v>
          </cell>
          <cell r="D5351">
            <v>11.12</v>
          </cell>
          <cell r="E5351" t="str">
            <v>Instalações Hidráulicas - Reservação e Bombas de Recalque</v>
          </cell>
          <cell r="F5351" t="str">
            <v>SINAPI Jun/26</v>
          </cell>
        </row>
        <row r="5352">
          <cell r="A5352">
            <v>96741</v>
          </cell>
          <cell r="B5352" t="str">
            <v>LUVA, PPR, DN 40 MM, CLASSE PN 25, INSTALADO EM RESERVAÇÃO PREDIAL DE ÁGUA - FORNECIMENTO E INSTALAÇÃO. AF_04/2024</v>
          </cell>
          <cell r="C5352" t="str">
            <v>UN</v>
          </cell>
          <cell r="D5352">
            <v>21.04</v>
          </cell>
          <cell r="E5352" t="str">
            <v>Instalações Hidráulicas - Reservação e Bombas de Recalque</v>
          </cell>
          <cell r="F5352" t="str">
            <v>SINAPI Jun/26</v>
          </cell>
        </row>
        <row r="5353">
          <cell r="A5353">
            <v>96742</v>
          </cell>
          <cell r="B5353" t="str">
            <v>LUVA, PPR, DN 50 MM, CLASSE PN 25, INSTALADO EM RESERVAÇÃO PREDIAL DE ÁGUA - FORNECIMENTO E INSTALAÇÃO. AF_04/2024</v>
          </cell>
          <cell r="C5353" t="str">
            <v>UN</v>
          </cell>
          <cell r="D5353">
            <v>25.87</v>
          </cell>
          <cell r="E5353" t="str">
            <v>Instalações Hidráulicas - Reservação e Bombas de Recalque</v>
          </cell>
          <cell r="F5353" t="str">
            <v>SINAPI Jun/26</v>
          </cell>
        </row>
        <row r="5354">
          <cell r="A5354">
            <v>96743</v>
          </cell>
          <cell r="B5354" t="str">
            <v>LUVA, PPR, DN 63 MM, CLASSE PN 25, INSTALADO EM RESERVAÇÃO PREDIAL DE ÁGUA - FORNECIMENTO E INSTALAÇÃO. AF_04/2024</v>
          </cell>
          <cell r="C5354" t="str">
            <v>UN</v>
          </cell>
          <cell r="D5354">
            <v>40.090000000000003</v>
          </cell>
          <cell r="E5354" t="str">
            <v>Instalações Hidráulicas - Reservação e Bombas de Recalque</v>
          </cell>
          <cell r="F5354" t="str">
            <v>SINAPI Jun/26</v>
          </cell>
        </row>
        <row r="5355">
          <cell r="A5355">
            <v>96744</v>
          </cell>
          <cell r="B5355" t="str">
            <v>LUVA, PPR, DN 75 MM, CLASSE PN 25, INSTALADO EM RESERVAÇÃO PREDIAL DE ÁGUA - FORNECIMENTO E INSTALAÇÃO. AF_04/2024</v>
          </cell>
          <cell r="C5355" t="str">
            <v>UN</v>
          </cell>
          <cell r="D5355">
            <v>66.97</v>
          </cell>
          <cell r="E5355" t="str">
            <v>Instalações Hidráulicas - Reservação e Bombas de Recalque</v>
          </cell>
          <cell r="F5355" t="str">
            <v>SINAPI Jun/26</v>
          </cell>
        </row>
        <row r="5356">
          <cell r="A5356">
            <v>96745</v>
          </cell>
          <cell r="B5356" t="str">
            <v>LUVA, PPR, DN 90 MM, CLASSE PN 25, INSTALADO EM RESERVAÇÃO PREDIAL DE ÁGUA - FORNECIMENTO E INSTALAÇÃO. AF_04/2024</v>
          </cell>
          <cell r="C5356" t="str">
            <v>UN</v>
          </cell>
          <cell r="D5356">
            <v>104.49</v>
          </cell>
          <cell r="E5356" t="str">
            <v>Instalações Hidráulicas - Reservação e Bombas de Recalque</v>
          </cell>
          <cell r="F5356" t="str">
            <v>SINAPI Jun/26</v>
          </cell>
        </row>
        <row r="5357">
          <cell r="A5357">
            <v>94671</v>
          </cell>
          <cell r="B5357" t="str">
            <v>LUVA, PVC, SOLDÁVEL, DN 110 MM, INSTALADO EM RESERVAÇÃO PREDIAL DE ÁGUA - FORNECIMENTO E INSTALAÇÃO. AF_04/2024</v>
          </cell>
          <cell r="C5357" t="str">
            <v>UN</v>
          </cell>
          <cell r="D5357">
            <v>130.19999999999999</v>
          </cell>
          <cell r="E5357" t="str">
            <v>Instalações Hidráulicas - Reservação e Bombas de Recalque</v>
          </cell>
          <cell r="F5357" t="str">
            <v>SINAPI Jun/26</v>
          </cell>
        </row>
        <row r="5358">
          <cell r="A5358">
            <v>94661</v>
          </cell>
          <cell r="B5358" t="str">
            <v>LUVA, PVC, SOLDÁVEL, DN 40 MM, INSTALADO EM RESERVAÇÃO PREDIAL DE ÁGUA - FORNECIMENTO E INSTALAÇÃO. AF_04/2024</v>
          </cell>
          <cell r="C5358" t="str">
            <v>UN</v>
          </cell>
          <cell r="D5358">
            <v>12.18</v>
          </cell>
          <cell r="E5358" t="str">
            <v>Instalações Hidráulicas - Reservação e Bombas de Recalque</v>
          </cell>
          <cell r="F5358" t="str">
            <v>SINAPI Jun/26</v>
          </cell>
        </row>
        <row r="5359">
          <cell r="A5359">
            <v>94663</v>
          </cell>
          <cell r="B5359" t="str">
            <v>LUVA, PVC, SOLDÁVEL, DN 50 MM, INSTALADO EM RESERVAÇÃO PREDIAL DE ÁGUA - FORNECIMENTO E INSTALAÇÃO. AF_04/2024</v>
          </cell>
          <cell r="C5359" t="str">
            <v>UN</v>
          </cell>
          <cell r="D5359">
            <v>15.22</v>
          </cell>
          <cell r="E5359" t="str">
            <v>Instalações Hidráulicas - Reservação e Bombas de Recalque</v>
          </cell>
          <cell r="F5359" t="str">
            <v>SINAPI Jun/26</v>
          </cell>
        </row>
        <row r="5360">
          <cell r="A5360">
            <v>94665</v>
          </cell>
          <cell r="B5360" t="str">
            <v>LUVA, PVC, SOLDÁVEL, DN 60 MM, INSTALADO EM RESERVAÇÃO PREDIAL DE ÁGUA - FORNECIMENTO E INSTALAÇÃO. AF_04/2024</v>
          </cell>
          <cell r="C5360" t="str">
            <v>UN</v>
          </cell>
          <cell r="D5360">
            <v>29.78</v>
          </cell>
          <cell r="E5360" t="str">
            <v>Instalações Hidráulicas - Reservação e Bombas de Recalque</v>
          </cell>
          <cell r="F5360" t="str">
            <v>SINAPI Jun/26</v>
          </cell>
        </row>
        <row r="5361">
          <cell r="A5361">
            <v>94667</v>
          </cell>
          <cell r="B5361" t="str">
            <v>LUVA, PVC, SOLDÁVEL, DN 75 MM, INSTALADO EM RESERVAÇÃO PREDIAL DE ÁGUA - FORNECIMENTO E INSTALAÇÃO. AF_04/2024</v>
          </cell>
          <cell r="C5361" t="str">
            <v>UN</v>
          </cell>
          <cell r="D5361">
            <v>43.79</v>
          </cell>
          <cell r="E5361" t="str">
            <v>Instalações Hidráulicas - Reservação e Bombas de Recalque</v>
          </cell>
          <cell r="F5361" t="str">
            <v>SINAPI Jun/26</v>
          </cell>
        </row>
        <row r="5362">
          <cell r="A5362">
            <v>94669</v>
          </cell>
          <cell r="B5362" t="str">
            <v>LUVA, PVC, SOLDÁVEL, DN 85 MM, INSTALADO EM RESERVAÇÃO PREDIAL DE ÁGUA - FORNECIMENTO E INSTALAÇÃO. AF_04/2024</v>
          </cell>
          <cell r="C5362" t="str">
            <v>UN</v>
          </cell>
          <cell r="D5362">
            <v>78.98</v>
          </cell>
          <cell r="E5362" t="str">
            <v>Instalações Hidráulicas - Reservação e Bombas de Recalque</v>
          </cell>
          <cell r="F5362" t="str">
            <v>SINAPI Jun/26</v>
          </cell>
        </row>
        <row r="5363">
          <cell r="A5363">
            <v>105177</v>
          </cell>
          <cell r="B5363" t="str">
            <v>NIPLE DE REDUÇÃO, EM FERRO GALVANIZADO, CONEXÃO ROSQUEADA, DN 80 MM X 50 MM (3" X 2"), INSTALADO EM RESERVAÇÃO PREDIAL DE ÁGUA - FORNECIMENTO E INSTALAÇÃO. AF_04/2024</v>
          </cell>
          <cell r="C5363" t="str">
            <v>UN</v>
          </cell>
          <cell r="D5363">
            <v>157.22</v>
          </cell>
          <cell r="E5363" t="str">
            <v>Instalações Hidráulicas - Reservação e Bombas de Recalque</v>
          </cell>
          <cell r="F5363" t="str">
            <v>SINAPI Jun/26</v>
          </cell>
        </row>
        <row r="5364">
          <cell r="A5364">
            <v>105176</v>
          </cell>
          <cell r="B5364" t="str">
            <v>NIPLE DE REDUÇÃO, EM FERRO GALVANIZADO, CONEXÃO ROSQUEADA, DN 80 MM X 65 MM (3" X 2 1/2"), INSTALADO EM RESERVAÇÃO PREDIAL DE ÁGUA - FORNECIMENTO E INSTALAÇÃO. AF_04/2024</v>
          </cell>
          <cell r="C5364" t="str">
            <v>UN</v>
          </cell>
          <cell r="D5364">
            <v>176.28</v>
          </cell>
          <cell r="E5364" t="str">
            <v>Instalações Hidráulicas - Reservação e Bombas de Recalque</v>
          </cell>
          <cell r="F5364" t="str">
            <v>SINAPI Jun/26</v>
          </cell>
        </row>
        <row r="5365">
          <cell r="A5365">
            <v>94466</v>
          </cell>
          <cell r="B5365" t="str">
            <v>NIPLE, EM FERRO GALVANIZADO, CONEXÃO ROSQUEADA, DN 50 MM (2"), INSTALADO EM RESERVAÇÃO PREDIAL DE ÁGUA - FORNECIMENTO E INSTALAÇÃO. AF_04/2024</v>
          </cell>
          <cell r="C5365" t="str">
            <v>UN</v>
          </cell>
          <cell r="D5365">
            <v>61.74</v>
          </cell>
          <cell r="E5365" t="str">
            <v>Instalações Hidráulicas - Reservação e Bombas de Recalque</v>
          </cell>
          <cell r="F5365" t="str">
            <v>SINAPI Jun/26</v>
          </cell>
        </row>
        <row r="5366">
          <cell r="A5366">
            <v>94468</v>
          </cell>
          <cell r="B5366" t="str">
            <v>NIPLE, EM FERRO GALVANIZADO, CONEXÃO ROSQUEADA, DN 65 MM (2 1/2"), INSTALADO EM RESERVAÇÃO PREDIAL DE ÁGUA - FORNECIMENTO E INSTALAÇÃO. AF_04/2024</v>
          </cell>
          <cell r="C5366" t="str">
            <v>UN</v>
          </cell>
          <cell r="D5366">
            <v>85.81</v>
          </cell>
          <cell r="E5366" t="str">
            <v>Instalações Hidráulicas - Reservação e Bombas de Recalque</v>
          </cell>
          <cell r="F5366" t="str">
            <v>SINAPI Jun/26</v>
          </cell>
        </row>
        <row r="5367">
          <cell r="A5367">
            <v>94470</v>
          </cell>
          <cell r="B5367" t="str">
            <v>NIPLE, EM FERRO GALVANIZADO, CONEXÃO ROSQUEADA, DN 80 MM (3"), INSTALADO EM RESERVAÇÃO PREDIAL DE ÁGUA - FORNECIMENTO E INSTALAÇÃO. AF_04/2024</v>
          </cell>
          <cell r="C5367" t="str">
            <v>UN</v>
          </cell>
          <cell r="D5367">
            <v>126.94</v>
          </cell>
          <cell r="E5367" t="str">
            <v>Instalações Hidráulicas - Reservação e Bombas de Recalque</v>
          </cell>
          <cell r="F5367" t="str">
            <v>SINAPI Jun/26</v>
          </cell>
        </row>
        <row r="5368">
          <cell r="A5368">
            <v>105225</v>
          </cell>
          <cell r="B5368" t="str">
            <v>TE DE REDUÇÃO, CPVC, DN 28 X 22 MM, INSTALADO EM RESERVAÇÃO PREDIAL DE ÁGUA - FORNECIMENTO E INSTALAÇÃO. AF_04/2024</v>
          </cell>
          <cell r="C5368" t="str">
            <v>UN</v>
          </cell>
          <cell r="D5368">
            <v>19.079999999999998</v>
          </cell>
          <cell r="E5368" t="str">
            <v>Instalações Hidráulicas - Reservação e Bombas de Recalque</v>
          </cell>
          <cell r="F5368" t="str">
            <v>SINAPI Jun/26</v>
          </cell>
        </row>
        <row r="5369">
          <cell r="A5369">
            <v>105226</v>
          </cell>
          <cell r="B5369" t="str">
            <v>TE DE REDUÇÃO, CPVC, DN 35 X 28 MM, INSTALADO EM RESERVAÇÃO PREDIAL DE ÁGUA - FORNECIMENTO E INSTALAÇÃO. AF_04/2024</v>
          </cell>
          <cell r="C5369" t="str">
            <v>UN</v>
          </cell>
          <cell r="D5369">
            <v>43.06</v>
          </cell>
          <cell r="E5369" t="str">
            <v>Instalações Hidráulicas - Reservação e Bombas de Recalque</v>
          </cell>
          <cell r="F5369" t="str">
            <v>SINAPI Jun/26</v>
          </cell>
        </row>
        <row r="5370">
          <cell r="A5370">
            <v>105227</v>
          </cell>
          <cell r="B5370" t="str">
            <v>TE DE REDUÇÃO, CPVC, DN 42 X 35 MM, INSTALADO EM RESERVAÇÃO PREDIAL DE ÁGUA - FORNECIMENTO E INSTALAÇÃO. AF_04/2024</v>
          </cell>
          <cell r="C5370" t="str">
            <v>UN</v>
          </cell>
          <cell r="D5370">
            <v>61.38</v>
          </cell>
          <cell r="E5370" t="str">
            <v>Instalações Hidráulicas - Reservação e Bombas de Recalque</v>
          </cell>
          <cell r="F5370" t="str">
            <v>SINAPI Jun/26</v>
          </cell>
        </row>
        <row r="5371">
          <cell r="A5371">
            <v>105212</v>
          </cell>
          <cell r="B5371" t="str">
            <v>TE DE REDUÇÃO, EM FERRO GALVANIZADO, CONEXÃO ROSQUEADA, DN 80 MM X 50 MM (3" X 2"), INSTALADO EM RESERVAÇÃO PREDIAL DE ÁGUA - FORNECIMENTO E INSTALAÇÃO. AF_04/2024</v>
          </cell>
          <cell r="C5371" t="str">
            <v>UN</v>
          </cell>
          <cell r="D5371">
            <v>269.51</v>
          </cell>
          <cell r="E5371" t="str">
            <v>Instalações Hidráulicas - Reservação e Bombas de Recalque</v>
          </cell>
          <cell r="F5371" t="str">
            <v>SINAPI Jun/26</v>
          </cell>
        </row>
        <row r="5372">
          <cell r="A5372">
            <v>105211</v>
          </cell>
          <cell r="B5372" t="str">
            <v>TE DE REDUÇÃO, EM FERRO GALVANIZADO, CONEXÃO ROSQUEADA, DN 80 MM X 65 MM (3" X 2 1/2"), INSTALADO EM RESERVAÇÃO PREDIAL DE ÁGUA - FORNECIMENTO E INSTALAÇÃO. AF_04/2024</v>
          </cell>
          <cell r="C5372" t="str">
            <v>UN</v>
          </cell>
          <cell r="D5372">
            <v>272.25</v>
          </cell>
          <cell r="E5372" t="str">
            <v>Instalações Hidráulicas - Reservação e Bombas de Recalque</v>
          </cell>
          <cell r="F5372" t="str">
            <v>SINAPI Jun/26</v>
          </cell>
        </row>
        <row r="5373">
          <cell r="A5373">
            <v>105189</v>
          </cell>
          <cell r="B5373" t="str">
            <v>TE DE REDUÇÃO, PVC, SOLDÁVEL, 90 GRAUS, DN 50 MM X 25 MM, INSTALADO EM RESERVAÇÃO PREDIAL DE ÁGUA - FORNECIMENTO E INSTALAÇÃO. AF_04/2024</v>
          </cell>
          <cell r="C5373" t="str">
            <v>UN</v>
          </cell>
          <cell r="D5373">
            <v>27.26</v>
          </cell>
          <cell r="E5373" t="str">
            <v>Instalações Hidráulicas - Reservação e Bombas de Recalque</v>
          </cell>
          <cell r="F5373" t="str">
            <v>SINAPI Jun/26</v>
          </cell>
        </row>
        <row r="5374">
          <cell r="A5374">
            <v>105190</v>
          </cell>
          <cell r="B5374" t="str">
            <v>TE DE REDUÇÃO, PVC, SOLDÁVEL, 90 GRAUS, DN 50 MM X 32 MM, INSTALADO EM RESERVAÇÃO PREDIAL DE ÁGUA - FORNECIMENTO E INSTALAÇÃO. AF_04/2024</v>
          </cell>
          <cell r="C5374" t="str">
            <v>UN</v>
          </cell>
          <cell r="D5374">
            <v>33.799999999999997</v>
          </cell>
          <cell r="E5374" t="str">
            <v>Instalações Hidráulicas - Reservação e Bombas de Recalque</v>
          </cell>
          <cell r="F5374" t="str">
            <v>SINAPI Jun/26</v>
          </cell>
        </row>
        <row r="5375">
          <cell r="A5375">
            <v>94625</v>
          </cell>
          <cell r="B5375" t="str">
            <v>TE EM COBRE, DN 104 MM, SEM ANEL DE SOLDA, INSTALADO EM RESERVAÇÃO PREDIAL DE ÁGUA - FORNECIMENTO E INSTALAÇÃO. AF_04/2024</v>
          </cell>
          <cell r="C5375" t="str">
            <v>UN</v>
          </cell>
          <cell r="D5375">
            <v>2016.08</v>
          </cell>
          <cell r="E5375" t="str">
            <v>Instalações Hidráulicas - Reservação e Bombas de Recalque</v>
          </cell>
          <cell r="F5375" t="str">
            <v>SINAPI Jun/26</v>
          </cell>
        </row>
        <row r="5376">
          <cell r="A5376">
            <v>94622</v>
          </cell>
          <cell r="B5376" t="str">
            <v>TE EM COBRE, DN 54 MM, SEM ANEL DE SOLDA, INSTALADO EM RESERVAÇÃO PREDIAL DE ÁGUA - FORNECIMENTO E INSTALAÇÃO. AF_04/2024</v>
          </cell>
          <cell r="C5376" t="str">
            <v>UN</v>
          </cell>
          <cell r="D5376">
            <v>273.36</v>
          </cell>
          <cell r="E5376" t="str">
            <v>Instalações Hidráulicas - Reservação e Bombas de Recalque</v>
          </cell>
          <cell r="F5376" t="str">
            <v>SINAPI Jun/26</v>
          </cell>
        </row>
        <row r="5377">
          <cell r="A5377">
            <v>94623</v>
          </cell>
          <cell r="B5377" t="str">
            <v>TE EM COBRE, DN 66 MM, SEM ANEL DE SOLDA, INSTALADO EM RESERVAÇÃO PREDIAL DE ÁGUA - FORNECIMENTO E INSTALAÇÃO. AF_04/2024</v>
          </cell>
          <cell r="C5377" t="str">
            <v>UN</v>
          </cell>
          <cell r="D5377">
            <v>642.91999999999996</v>
          </cell>
          <cell r="E5377" t="str">
            <v>Instalações Hidráulicas - Reservação e Bombas de Recalque</v>
          </cell>
          <cell r="F5377" t="str">
            <v>SINAPI Jun/26</v>
          </cell>
        </row>
        <row r="5378">
          <cell r="A5378">
            <v>94624</v>
          </cell>
          <cell r="B5378" t="str">
            <v>TE EM COBRE, DN 79 MM, SEM ANEL DE SOLDA, INSTALADO EM RESERVAÇÃO PREDIAL DE ÁGUA - FORNECIMENTO E INSTALAÇÃO. AF_04/2024</v>
          </cell>
          <cell r="C5378" t="str">
            <v>UN</v>
          </cell>
          <cell r="D5378">
            <v>965.6</v>
          </cell>
          <cell r="E5378" t="str">
            <v>Instalações Hidráulicas - Reservação e Bombas de Recalque</v>
          </cell>
          <cell r="F5378" t="str">
            <v>SINAPI Jun/26</v>
          </cell>
        </row>
        <row r="5379">
          <cell r="A5379">
            <v>94763</v>
          </cell>
          <cell r="B5379" t="str">
            <v>TE, CPVC, SOLDÁVEL, DN 114 MM, INSTALADO EM RESERVAÇÃO PREDIAL DE ÁGUA - FORNECIMENTO E INSTALAÇÃO. AF_04/2024</v>
          </cell>
          <cell r="C5379" t="str">
            <v>UN</v>
          </cell>
          <cell r="D5379">
            <v>381.11</v>
          </cell>
          <cell r="E5379" t="str">
            <v>Instalações Hidráulicas - Reservação e Bombas de Recalque</v>
          </cell>
          <cell r="F5379" t="str">
            <v>SINAPI Jun/26</v>
          </cell>
        </row>
        <row r="5380">
          <cell r="A5380">
            <v>94756</v>
          </cell>
          <cell r="B5380" t="str">
            <v>TE, CPVC, SOLDÁVEL, DN 22 MM, INSTALADO EM RESERVAÇÃO PREDIAL DE ÁGUA - FORNECIMENTO E INSTALAÇÃO. AF_04/2024</v>
          </cell>
          <cell r="C5380" t="str">
            <v>UN</v>
          </cell>
          <cell r="D5380">
            <v>14.35</v>
          </cell>
          <cell r="E5380" t="str">
            <v>Instalações Hidráulicas - Reservação e Bombas de Recalque</v>
          </cell>
          <cell r="F5380" t="str">
            <v>SINAPI Jun/26</v>
          </cell>
        </row>
        <row r="5381">
          <cell r="A5381">
            <v>94757</v>
          </cell>
          <cell r="B5381" t="str">
            <v>TE, CPVC, SOLDÁVEL, DN 28 MM, INSTALADO EM RESERVAÇÃO PREDIAL DE ÁGUA - FORNECIMENTO E INSTALAÇÃO. AF_04/2024</v>
          </cell>
          <cell r="C5381" t="str">
            <v>UN</v>
          </cell>
          <cell r="D5381">
            <v>22.18</v>
          </cell>
          <cell r="E5381" t="str">
            <v>Instalações Hidráulicas - Reservação e Bombas de Recalque</v>
          </cell>
          <cell r="F5381" t="str">
            <v>SINAPI Jun/26</v>
          </cell>
        </row>
        <row r="5382">
          <cell r="A5382">
            <v>94758</v>
          </cell>
          <cell r="B5382" t="str">
            <v>TE, CPVC, SOLDÁVEL, DN 35 MM, INSTALADO EM RESERVAÇÃO PREDIAL DE ÁGUA - FORNECIMENTO E INSTALAÇÃO. AF_04/2024</v>
          </cell>
          <cell r="C5382" t="str">
            <v>UN</v>
          </cell>
          <cell r="D5382">
            <v>54.35</v>
          </cell>
          <cell r="E5382" t="str">
            <v>Instalações Hidráulicas - Reservação e Bombas de Recalque</v>
          </cell>
          <cell r="F5382" t="str">
            <v>SINAPI Jun/26</v>
          </cell>
        </row>
        <row r="5383">
          <cell r="A5383">
            <v>94759</v>
          </cell>
          <cell r="B5383" t="str">
            <v>TE, CPVC, SOLDÁVEL, DN 42 MM, INSTALADO EM RESERVAÇÃO PREDIAL DE ÁGUA - FORNECIMENTO E INSTALAÇÃO. AF_04/2024</v>
          </cell>
          <cell r="C5383" t="str">
            <v>UN</v>
          </cell>
          <cell r="D5383">
            <v>69.239999999999995</v>
          </cell>
          <cell r="E5383" t="str">
            <v>Instalações Hidráulicas - Reservação e Bombas de Recalque</v>
          </cell>
          <cell r="F5383" t="str">
            <v>SINAPI Jun/26</v>
          </cell>
        </row>
        <row r="5384">
          <cell r="A5384">
            <v>94760</v>
          </cell>
          <cell r="B5384" t="str">
            <v>TE, CPVC, SOLDÁVEL, DN 54 MM, INSTALADO EM RESERVAÇÃO PREDIAL DE ÁGUA - FORNECIMENTO E INSTALAÇÃO. AF_04/2024</v>
          </cell>
          <cell r="C5384" t="str">
            <v>UN</v>
          </cell>
          <cell r="D5384">
            <v>110.05</v>
          </cell>
          <cell r="E5384" t="str">
            <v>Instalações Hidráulicas - Reservação e Bombas de Recalque</v>
          </cell>
          <cell r="F5384" t="str">
            <v>SINAPI Jun/26</v>
          </cell>
        </row>
        <row r="5385">
          <cell r="A5385">
            <v>94761</v>
          </cell>
          <cell r="B5385" t="str">
            <v>TE, CPVC, SOLDÁVEL, DN 73 MM, INSTALADO EM RESERVAÇÃO PREDIAL DE ÁGUA - FORNECIMENTO E INSTALAÇÃO. AF_04/2024</v>
          </cell>
          <cell r="C5385" t="str">
            <v>UN</v>
          </cell>
          <cell r="D5385">
            <v>236.15</v>
          </cell>
          <cell r="E5385" t="str">
            <v>Instalações Hidráulicas - Reservação e Bombas de Recalque</v>
          </cell>
          <cell r="F5385" t="str">
            <v>SINAPI Jun/26</v>
          </cell>
        </row>
        <row r="5386">
          <cell r="A5386">
            <v>94762</v>
          </cell>
          <cell r="B5386" t="str">
            <v>TE, CPVC, SOLDÁVEL, DN 89 MM, INSTALADO EM RESERVAÇÃO PREDIAL DE ÁGUA - FORNECIMENTO E INSTALAÇÃO. AF_04/2024</v>
          </cell>
          <cell r="C5386" t="str">
            <v>UN</v>
          </cell>
          <cell r="D5386">
            <v>287.92</v>
          </cell>
          <cell r="E5386" t="str">
            <v>Instalações Hidráulicas - Reservação e Bombas de Recalque</v>
          </cell>
          <cell r="F5386" t="str">
            <v>SINAPI Jun/26</v>
          </cell>
        </row>
        <row r="5387">
          <cell r="A5387">
            <v>94462</v>
          </cell>
          <cell r="B5387" t="str">
            <v>TUBO DE AÇO GALVANIZADO COM COSTURA, CLASSE MÉDIA, DN 50 MM (2"), CONEXÃO ROSQUEADA, INSTALADO EM RESERVAÇÃO PREDIAL DE ÁGUA - FORNECIMENTO E INSTALAÇÃO. AF_04/2024</v>
          </cell>
          <cell r="C5387" t="str">
            <v>M</v>
          </cell>
          <cell r="D5387">
            <v>109.76</v>
          </cell>
          <cell r="E5387" t="str">
            <v>Instalações Hidráulicas - Reservação e Bombas de Recalque</v>
          </cell>
          <cell r="F5387" t="str">
            <v>SINAPI Jun/26</v>
          </cell>
        </row>
        <row r="5388">
          <cell r="A5388">
            <v>94463</v>
          </cell>
          <cell r="B5388" t="str">
            <v>TUBO DE AÇO GALVANIZADO COM COSTURA, CLASSE MÉDIA, DN 65 MM (2 1/2"), CONEXÃO ROSQUEADA, INSTALADO EM RESERVAÇÃO PREDIAL DE ÁGUA - FORNECIMENTO E INSTALAÇÃO. AF_04/2024</v>
          </cell>
          <cell r="C5388" t="str">
            <v>M</v>
          </cell>
          <cell r="D5388">
            <v>134.13999999999999</v>
          </cell>
          <cell r="E5388" t="str">
            <v>Instalações Hidráulicas - Reservação e Bombas de Recalque</v>
          </cell>
          <cell r="F5388" t="str">
            <v>SINAPI Jun/26</v>
          </cell>
        </row>
        <row r="5389">
          <cell r="A5389">
            <v>94464</v>
          </cell>
          <cell r="B5389" t="str">
            <v>TUBO DE AÇO GALVANIZADO COM COSTURA, CLASSE MÉDIA, DN 80 MM (3"), CONEXÃO ROSQUEADA, INSTALADO EM RESERVAÇÃO PREDIAL DE ÁGUA - FORNECIMENTO E INSTALAÇÃO. AF_04/2024</v>
          </cell>
          <cell r="C5389" t="str">
            <v>M</v>
          </cell>
          <cell r="D5389">
            <v>175.02</v>
          </cell>
          <cell r="E5389" t="str">
            <v>Instalações Hidráulicas - Reservação e Bombas de Recalque</v>
          </cell>
          <cell r="F5389" t="str">
            <v>SINAPI Jun/26</v>
          </cell>
        </row>
        <row r="5390">
          <cell r="A5390">
            <v>94605</v>
          </cell>
          <cell r="B5390" t="str">
            <v>TUBO EM COBRE RÍGIDO, DN 104 MM, CLASSE E, SEM ISOLAMENTO, INSTALADO EM RESERVAÇÃO PREDIAL DE ÁGUA - FORNECIMENTO E INSTALAÇÃO. AF_04/2024</v>
          </cell>
          <cell r="C5390" t="str">
            <v>M</v>
          </cell>
          <cell r="D5390">
            <v>857.27</v>
          </cell>
          <cell r="E5390" t="str">
            <v>Instalações Hidráulicas - Reservação e Bombas de Recalque</v>
          </cell>
          <cell r="F5390" t="str">
            <v>SINAPI Jun/26</v>
          </cell>
        </row>
        <row r="5391">
          <cell r="A5391">
            <v>94602</v>
          </cell>
          <cell r="B5391" t="str">
            <v>TUBO EM COBRE RÍGIDO, DN 54 MM, CLASSE E, SEM ISOLAMENTO, INSTALADO EM RESERVAÇÃO PREDIAL DE ÁGUA - FORNECIMENTO E INSTALAÇÃO. AF_04/2024</v>
          </cell>
          <cell r="C5391" t="str">
            <v>M</v>
          </cell>
          <cell r="D5391">
            <v>305.02999999999997</v>
          </cell>
          <cell r="E5391" t="str">
            <v>Instalações Hidráulicas - Reservação e Bombas de Recalque</v>
          </cell>
          <cell r="F5391" t="str">
            <v>SINAPI Jun/26</v>
          </cell>
        </row>
        <row r="5392">
          <cell r="A5392">
            <v>94603</v>
          </cell>
          <cell r="B5392" t="str">
            <v>TUBO EM COBRE RÍGIDO, DN 66 MM, CLASSE E, SEM ISOLAMENTO, INSTALADO EM RESERVAÇÃO PREDIAL DE ÁGUA - FORNECIMENTO E INSTALAÇÃO. AF_04/2024</v>
          </cell>
          <cell r="C5392" t="str">
            <v>M</v>
          </cell>
          <cell r="D5392">
            <v>416.14</v>
          </cell>
          <cell r="E5392" t="str">
            <v>Instalações Hidráulicas - Reservação e Bombas de Recalque</v>
          </cell>
          <cell r="F5392" t="str">
            <v>SINAPI Jun/26</v>
          </cell>
        </row>
        <row r="5393">
          <cell r="A5393">
            <v>94604</v>
          </cell>
          <cell r="B5393" t="str">
            <v>TUBO EM COBRE RÍGIDO, DN 79 MM, CLASSE E, SEM ISOLAMENTO, INSTALADO EM RESERVAÇÃO PREDIAL DE ÁGUA - FORNECIMENTO E INSTALAÇÃO. AF_04/2024</v>
          </cell>
          <cell r="C5393" t="str">
            <v>M</v>
          </cell>
          <cell r="D5393">
            <v>592.15</v>
          </cell>
          <cell r="E5393" t="str">
            <v>Instalações Hidráulicas - Reservação e Bombas de Recalque</v>
          </cell>
          <cell r="F5393" t="str">
            <v>SINAPI Jun/26</v>
          </cell>
        </row>
        <row r="5394">
          <cell r="A5394">
            <v>94723</v>
          </cell>
          <cell r="B5394" t="str">
            <v>TUBO, CPVC, SOLDÁVEL, DN 114 MM, INSTALADO EM RESERVAÇÃO PREDIAL DE ÁGUA - FORNECIMENTO E INSTALAÇÃO. AF_04/2024</v>
          </cell>
          <cell r="C5394" t="str">
            <v>M</v>
          </cell>
          <cell r="D5394">
            <v>479.29</v>
          </cell>
          <cell r="E5394" t="str">
            <v>Instalações Hidráulicas - Reservação e Bombas de Recalque</v>
          </cell>
          <cell r="F5394" t="str">
            <v>SINAPI Jun/26</v>
          </cell>
        </row>
        <row r="5395">
          <cell r="A5395">
            <v>94716</v>
          </cell>
          <cell r="B5395" t="str">
            <v>TUBO, CPVC, SOLDÁVEL, DN 22 MM, INSTALADO EM RESERVAÇÃO PREDIAL DE ÁGUA - FORNECIMENTO E INSTALAÇÃO. AF_04/2024</v>
          </cell>
          <cell r="C5395" t="str">
            <v>M</v>
          </cell>
          <cell r="D5395">
            <v>23.88</v>
          </cell>
          <cell r="E5395" t="str">
            <v>Instalações Hidráulicas - Reservação e Bombas de Recalque</v>
          </cell>
          <cell r="F5395" t="str">
            <v>SINAPI Jun/26</v>
          </cell>
        </row>
        <row r="5396">
          <cell r="A5396">
            <v>94717</v>
          </cell>
          <cell r="B5396" t="str">
            <v>TUBO, CPVC, SOLDÁVEL, DN 28 MM, INSTALADO EM RESERVAÇÃO PREDIAL DE ÁGUA - FORNECIMENTO E INSTALAÇÃO. AF_04/2024</v>
          </cell>
          <cell r="C5396" t="str">
            <v>M</v>
          </cell>
          <cell r="D5396">
            <v>39.72</v>
          </cell>
          <cell r="E5396" t="str">
            <v>Instalações Hidráulicas - Reservação e Bombas de Recalque</v>
          </cell>
          <cell r="F5396" t="str">
            <v>SINAPI Jun/26</v>
          </cell>
        </row>
        <row r="5397">
          <cell r="A5397">
            <v>94718</v>
          </cell>
          <cell r="B5397" t="str">
            <v>TUBO, CPVC, SOLDÁVEL, DN 35 MM, INSTALADO EM RESERVAÇÃO PREDIAL DE ÁGUA - FORNECIMENTO E INSTALAÇÃO. AF_04/2024</v>
          </cell>
          <cell r="C5397" t="str">
            <v>M</v>
          </cell>
          <cell r="D5397">
            <v>51.85</v>
          </cell>
          <cell r="E5397" t="str">
            <v>Instalações Hidráulicas - Reservação e Bombas de Recalque</v>
          </cell>
          <cell r="F5397" t="str">
            <v>SINAPI Jun/26</v>
          </cell>
        </row>
        <row r="5398">
          <cell r="A5398">
            <v>94719</v>
          </cell>
          <cell r="B5398" t="str">
            <v>TUBO, CPVC, SOLDÁVEL, DN 42 MM, INSTALADO EM RESERVAÇÃO PREDIAL DE ÁGUA - FORNECIMENTO E INSTALAÇÃO. AF_04/2024</v>
          </cell>
          <cell r="C5398" t="str">
            <v>M</v>
          </cell>
          <cell r="D5398">
            <v>69.150000000000006</v>
          </cell>
          <cell r="E5398" t="str">
            <v>Instalações Hidráulicas - Reservação e Bombas de Recalque</v>
          </cell>
          <cell r="F5398" t="str">
            <v>SINAPI Jun/26</v>
          </cell>
        </row>
        <row r="5399">
          <cell r="A5399">
            <v>94720</v>
          </cell>
          <cell r="B5399" t="str">
            <v>TUBO, CPVC, SOLDÁVEL, DN 54 MM, INSTALADO EM RESERVAÇÃO PREDIAL DE ÁGUA - FORNECIMENTO E INSTALAÇÃO. AF_04/2024</v>
          </cell>
          <cell r="C5399" t="str">
            <v>M</v>
          </cell>
          <cell r="D5399">
            <v>101.25</v>
          </cell>
          <cell r="E5399" t="str">
            <v>Instalações Hidráulicas - Reservação e Bombas de Recalque</v>
          </cell>
          <cell r="F5399" t="str">
            <v>SINAPI Jun/26</v>
          </cell>
        </row>
        <row r="5400">
          <cell r="A5400">
            <v>94721</v>
          </cell>
          <cell r="B5400" t="str">
            <v>TUBO, CPVC, SOLDÁVEL, DN 73 MM, INSTALADO EM RESERVAÇÃO PREDIAL DE ÁGUA - FORNECIMENTO E INSTALAÇÃO. AF_04/2024</v>
          </cell>
          <cell r="C5400" t="str">
            <v>M</v>
          </cell>
          <cell r="D5400">
            <v>164.25</v>
          </cell>
          <cell r="E5400" t="str">
            <v>Instalações Hidráulicas - Reservação e Bombas de Recalque</v>
          </cell>
          <cell r="F5400" t="str">
            <v>SINAPI Jun/26</v>
          </cell>
        </row>
        <row r="5401">
          <cell r="A5401">
            <v>94722</v>
          </cell>
          <cell r="B5401" t="str">
            <v>TUBO, CPVC, SOLDÁVEL, DN 89 MM, INSTALADO EM RESERVAÇÃO PREDIAL DE ÁGUA - FORNECIMENTO E INSTALAÇÃO. AF_04/2024</v>
          </cell>
          <cell r="C5401" t="str">
            <v>M</v>
          </cell>
          <cell r="D5401">
            <v>255.61</v>
          </cell>
          <cell r="E5401" t="str">
            <v>Instalações Hidráulicas - Reservação e Bombas de Recalque</v>
          </cell>
          <cell r="F5401" t="str">
            <v>SINAPI Jun/26</v>
          </cell>
        </row>
        <row r="5402">
          <cell r="A5402">
            <v>96726</v>
          </cell>
          <cell r="B5402" t="str">
            <v>TUBO, PPR, DN 110 MM, CLASSE PN 12, INSTALADO EM RESERVAÇÃO PREDIAL DE ÁGUA - FORNECIMENTO E INSTALAÇÃO. AF_04/2024</v>
          </cell>
          <cell r="C5402" t="str">
            <v>M</v>
          </cell>
          <cell r="D5402">
            <v>202.56</v>
          </cell>
          <cell r="E5402" t="str">
            <v>Instalações Hidráulicas - Reservação e Bombas de Recalque</v>
          </cell>
          <cell r="F5402" t="str">
            <v>SINAPI Jun/26</v>
          </cell>
        </row>
        <row r="5403">
          <cell r="A5403">
            <v>96735</v>
          </cell>
          <cell r="B5403" t="str">
            <v>TUBO, PPR, DN 110 MM, CLASSE PN 25, INSTALADO EM RESERVAÇÃO PREDIAL DE ÁGUA - FORNECIMENTO E INSTALAÇÃO. AF_04/2024</v>
          </cell>
          <cell r="C5403" t="str">
            <v>M</v>
          </cell>
          <cell r="D5403">
            <v>379.53</v>
          </cell>
          <cell r="E5403" t="str">
            <v>Instalações Hidráulicas - Reservação e Bombas de Recalque</v>
          </cell>
          <cell r="F5403" t="str">
            <v>SINAPI Jun/26</v>
          </cell>
        </row>
        <row r="5404">
          <cell r="A5404">
            <v>96718</v>
          </cell>
          <cell r="B5404" t="str">
            <v>TUBO, PPR, DN 20 MM, CLASSE PN 20, INSTALADO EM RESERVAÇÃO PREDIAL DE ÁGUA - FORNECIMENTO E INSTALAÇÃO. AF_04/2024</v>
          </cell>
          <cell r="C5404" t="str">
            <v>M</v>
          </cell>
          <cell r="D5404">
            <v>18.559999999999999</v>
          </cell>
          <cell r="E5404" t="str">
            <v>Instalações Hidráulicas - Reservação e Bombas de Recalque</v>
          </cell>
          <cell r="F5404" t="str">
            <v>SINAPI Jun/26</v>
          </cell>
        </row>
        <row r="5405">
          <cell r="A5405">
            <v>96727</v>
          </cell>
          <cell r="B5405" t="str">
            <v>TUBO, PPR, DN 20 MM, CLASSE PN 25, INSTALADO EM RESERVAÇÃO PREDIAL DE ÁGUA - FORNECIMENTO E INSTALAÇÃO. AF_04/2024</v>
          </cell>
          <cell r="C5405" t="str">
            <v>M</v>
          </cell>
          <cell r="D5405">
            <v>21.2</v>
          </cell>
          <cell r="E5405" t="str">
            <v>Instalações Hidráulicas - Reservação e Bombas de Recalque</v>
          </cell>
          <cell r="F5405" t="str">
            <v>SINAPI Jun/26</v>
          </cell>
        </row>
        <row r="5406">
          <cell r="A5406">
            <v>96719</v>
          </cell>
          <cell r="B5406" t="str">
            <v>TUBO, PPR, DN 25 MM, CLASSE PN 20, INSTALADO EM RESERVAÇÃO PREDIAL DE ÁGUA - FORNECIMENTO E INSTALAÇÃO. AF_04/2024</v>
          </cell>
          <cell r="C5406" t="str">
            <v>M</v>
          </cell>
          <cell r="D5406">
            <v>23.59</v>
          </cell>
          <cell r="E5406" t="str">
            <v>Instalações Hidráulicas - Reservação e Bombas de Recalque</v>
          </cell>
          <cell r="F5406" t="str">
            <v>SINAPI Jun/26</v>
          </cell>
        </row>
        <row r="5407">
          <cell r="A5407">
            <v>96728</v>
          </cell>
          <cell r="B5407" t="str">
            <v>TUBO, PPR, DN 25 MM, CLASSE PN 25, INSTALADO EM RESERVAÇÃO PREDIAL DE ÁGUA - FORNECIMENTO E INSTALAÇÃO. AF_04/2024</v>
          </cell>
          <cell r="C5407" t="str">
            <v>M</v>
          </cell>
          <cell r="D5407">
            <v>27.17</v>
          </cell>
          <cell r="E5407" t="str">
            <v>Instalações Hidráulicas - Reservação e Bombas de Recalque</v>
          </cell>
          <cell r="F5407" t="str">
            <v>SINAPI Jun/26</v>
          </cell>
        </row>
        <row r="5408">
          <cell r="A5408">
            <v>96720</v>
          </cell>
          <cell r="B5408" t="str">
            <v>TUBO, PPR, DN 32 MM, CLASSE PN 12, INSTALADO EM RESERVAÇÃO PREDIAL DE ÁGUA - FORNECIMENTO E INSTALAÇÃO. AF_04/2024</v>
          </cell>
          <cell r="C5408" t="str">
            <v>M</v>
          </cell>
          <cell r="D5408">
            <v>21.63</v>
          </cell>
          <cell r="E5408" t="str">
            <v>Instalações Hidráulicas - Reservação e Bombas de Recalque</v>
          </cell>
          <cell r="F5408" t="str">
            <v>SINAPI Jun/26</v>
          </cell>
        </row>
        <row r="5409">
          <cell r="A5409">
            <v>96729</v>
          </cell>
          <cell r="B5409" t="str">
            <v>TUBO, PPR, DN 32 MM, CLASSE PN 25, INSTALADO EM RESERVAÇÃO PREDIAL DE ÁGUA - FORNECIMENTO E INSTALAÇÃO. AF_04/2024</v>
          </cell>
          <cell r="C5409" t="str">
            <v>M</v>
          </cell>
          <cell r="D5409">
            <v>34.89</v>
          </cell>
          <cell r="E5409" t="str">
            <v>Instalações Hidráulicas - Reservação e Bombas de Recalque</v>
          </cell>
          <cell r="F5409" t="str">
            <v>SINAPI Jun/26</v>
          </cell>
        </row>
        <row r="5410">
          <cell r="A5410">
            <v>96721</v>
          </cell>
          <cell r="B5410" t="str">
            <v>TUBO, PPR, DN 40 MM, CLASSE PN 12, INSTALADO EM RESERVAÇÃO PREDIAL DE ÁGUA - FORNECIMENTO E INSTALAÇÃO. AF_04/2024</v>
          </cell>
          <cell r="C5410" t="str">
            <v>M</v>
          </cell>
          <cell r="D5410">
            <v>28</v>
          </cell>
          <cell r="E5410" t="str">
            <v>Instalações Hidráulicas - Reservação e Bombas de Recalque</v>
          </cell>
          <cell r="F5410" t="str">
            <v>SINAPI Jun/26</v>
          </cell>
        </row>
        <row r="5411">
          <cell r="A5411">
            <v>96730</v>
          </cell>
          <cell r="B5411" t="str">
            <v>TUBO, PPR, DN 40 MM, CLASSE PN 25, INSTALADO EM RESERVAÇÃO PREDIAL DE ÁGUA - FORNECIMENTO E INSTALAÇÃO. AF_04/2024</v>
          </cell>
          <cell r="C5411" t="str">
            <v>M</v>
          </cell>
          <cell r="D5411">
            <v>47.98</v>
          </cell>
          <cell r="E5411" t="str">
            <v>Instalações Hidráulicas - Reservação e Bombas de Recalque</v>
          </cell>
          <cell r="F5411" t="str">
            <v>SINAPI Jun/26</v>
          </cell>
        </row>
        <row r="5412">
          <cell r="A5412">
            <v>96722</v>
          </cell>
          <cell r="B5412" t="str">
            <v>TUBO, PPR, DN 50 MM, CLASSE PN 12, INSTALADO EM RESERVAÇÃO PREDIAL DE ÁGUA - FORNECIMENTO E INSTALAÇÃO. AF_04/2024</v>
          </cell>
          <cell r="C5412" t="str">
            <v>M</v>
          </cell>
          <cell r="D5412">
            <v>42.59</v>
          </cell>
          <cell r="E5412" t="str">
            <v>Instalações Hidráulicas - Reservação e Bombas de Recalque</v>
          </cell>
          <cell r="F5412" t="str">
            <v>SINAPI Jun/26</v>
          </cell>
        </row>
        <row r="5413">
          <cell r="A5413">
            <v>96731</v>
          </cell>
          <cell r="B5413" t="str">
            <v>TUBO, PPR, DN 50 MM, CLASSE PN 25, INSTALADO EM RESERVAÇÃO PREDIAL DE ÁGUA - FORNECIMENTO E INSTALAÇÃO. AF_04/2024</v>
          </cell>
          <cell r="C5413" t="str">
            <v>M</v>
          </cell>
          <cell r="D5413">
            <v>72.13</v>
          </cell>
          <cell r="E5413" t="str">
            <v>Instalações Hidráulicas - Reservação e Bombas de Recalque</v>
          </cell>
          <cell r="F5413" t="str">
            <v>SINAPI Jun/26</v>
          </cell>
        </row>
        <row r="5414">
          <cell r="A5414">
            <v>96723</v>
          </cell>
          <cell r="B5414" t="str">
            <v>TUBO, PPR, DN 63 MM, CLASSE PN 12, INSTALADO EM RESERVAÇÃO PREDIAL DE ÁGUA - FORNECIMENTO E INSTALAÇÃO. AF_04/2024</v>
          </cell>
          <cell r="C5414" t="str">
            <v>M</v>
          </cell>
          <cell r="D5414">
            <v>65.790000000000006</v>
          </cell>
          <cell r="E5414" t="str">
            <v>Instalações Hidráulicas - Reservação e Bombas de Recalque</v>
          </cell>
          <cell r="F5414" t="str">
            <v>SINAPI Jun/26</v>
          </cell>
        </row>
        <row r="5415">
          <cell r="A5415">
            <v>96732</v>
          </cell>
          <cell r="B5415" t="str">
            <v>TUBO, PPR, DN 63 MM, CLASSE PN 25, INSTALADO EM RESERVAÇÃO PREDIAL DE ÁGUA - FORNECIMENTO E INSTALAÇÃO. AF_04/2024</v>
          </cell>
          <cell r="C5415" t="str">
            <v>M</v>
          </cell>
          <cell r="D5415">
            <v>120.79</v>
          </cell>
          <cell r="E5415" t="str">
            <v>Instalações Hidráulicas - Reservação e Bombas de Recalque</v>
          </cell>
          <cell r="F5415" t="str">
            <v>SINAPI Jun/26</v>
          </cell>
        </row>
        <row r="5416">
          <cell r="A5416">
            <v>96724</v>
          </cell>
          <cell r="B5416" t="str">
            <v>TUBO, PPR, DN 75 MM, CLASSE PN 12, INSTALADO EM RESERVAÇÃO PREDIAL DE ÁGUA - FORNECIMENTO E INSTALAÇÃO. AF_04/2024</v>
          </cell>
          <cell r="C5416" t="str">
            <v>M</v>
          </cell>
          <cell r="D5416">
            <v>84.41</v>
          </cell>
          <cell r="E5416" t="str">
            <v>Instalações Hidráulicas - Reservação e Bombas de Recalque</v>
          </cell>
          <cell r="F5416" t="str">
            <v>SINAPI Jun/26</v>
          </cell>
        </row>
        <row r="5417">
          <cell r="A5417">
            <v>96733</v>
          </cell>
          <cell r="B5417" t="str">
            <v>TUBO, PPR, DN 75 MM, CLASSE PN 25, INSTALADO EM RESERVAÇÃO PREDIAL DE ÁGUA - FORNECIMENTO E INSTALAÇÃO. AF_04/2024</v>
          </cell>
          <cell r="C5417" t="str">
            <v>M</v>
          </cell>
          <cell r="D5417">
            <v>164.33</v>
          </cell>
          <cell r="E5417" t="str">
            <v>Instalações Hidráulicas - Reservação e Bombas de Recalque</v>
          </cell>
          <cell r="F5417" t="str">
            <v>SINAPI Jun/26</v>
          </cell>
        </row>
        <row r="5418">
          <cell r="A5418">
            <v>96725</v>
          </cell>
          <cell r="B5418" t="str">
            <v>TUBO, PPR, DN 90 MM, CLASSE PN 12, INSTALADO EM RESERVAÇÃO PREDIAL DE ÁGUA - FORNECIMENTO E INSTALAÇÃO. AF_04/2024</v>
          </cell>
          <cell r="C5418" t="str">
            <v>M</v>
          </cell>
          <cell r="D5418">
            <v>137.24</v>
          </cell>
          <cell r="E5418" t="str">
            <v>Instalações Hidráulicas - Reservação e Bombas de Recalque</v>
          </cell>
          <cell r="F5418" t="str">
            <v>SINAPI Jun/26</v>
          </cell>
        </row>
        <row r="5419">
          <cell r="A5419">
            <v>96734</v>
          </cell>
          <cell r="B5419" t="str">
            <v>TUBO, PPR, DN 90 MM, CLASSE PN 25, INSTALADO EM RESERVAÇÃO PREDIAL DE ÁGUA - FORNECIMENTO E INSTALAÇÃO. AF_04/2024</v>
          </cell>
          <cell r="C5419" t="str">
            <v>M</v>
          </cell>
          <cell r="D5419">
            <v>272.86</v>
          </cell>
          <cell r="E5419" t="str">
            <v>Instalações Hidráulicas - Reservação e Bombas de Recalque</v>
          </cell>
          <cell r="F5419" t="str">
            <v>SINAPI Jun/26</v>
          </cell>
        </row>
        <row r="5420">
          <cell r="A5420">
            <v>94655</v>
          </cell>
          <cell r="B5420" t="str">
            <v>TUBO, PVC, SOLDÁVEL, DE 110MM, INSTALADO EM RESERVAÇÃO PREDIAL DE ÁGUA - FORNECIMENTO E INSTALAÇÃO. AF_04/2024</v>
          </cell>
          <cell r="C5420" t="str">
            <v>M</v>
          </cell>
          <cell r="D5420">
            <v>153.83000000000001</v>
          </cell>
          <cell r="E5420" t="str">
            <v>Instalações Hidráulicas - Reservação e Bombas de Recalque</v>
          </cell>
          <cell r="F5420" t="str">
            <v>SINAPI Jun/26</v>
          </cell>
        </row>
        <row r="5421">
          <cell r="A5421">
            <v>94648</v>
          </cell>
          <cell r="B5421" t="str">
            <v>TUBO, PVC, SOLDÁVEL, DE 25MM, INSTALADO EM RESERVAÇÃO PREDIAL DE ÁGUA - FORNECIMENTO E INSTALAÇÃO. AF_04/2024</v>
          </cell>
          <cell r="C5421" t="str">
            <v>M</v>
          </cell>
          <cell r="D5421">
            <v>8.9</v>
          </cell>
          <cell r="E5421" t="str">
            <v>Instalações Hidráulicas - Reservação e Bombas de Recalque</v>
          </cell>
          <cell r="F5421" t="str">
            <v>SINAPI Jun/26</v>
          </cell>
        </row>
        <row r="5422">
          <cell r="A5422">
            <v>94649</v>
          </cell>
          <cell r="B5422" t="str">
            <v>TUBO, PVC, SOLDÁVEL, DE 32MM, INSTALADO EM RESERVAÇÃO PREDIAL DE ÁGUA - FORNECIMENTO E INSTALAÇÃO. AF_04/2024</v>
          </cell>
          <cell r="C5422" t="str">
            <v>M</v>
          </cell>
          <cell r="D5422">
            <v>16.260000000000002</v>
          </cell>
          <cell r="E5422" t="str">
            <v>Instalações Hidráulicas - Reservação e Bombas de Recalque</v>
          </cell>
          <cell r="F5422" t="str">
            <v>SINAPI Jun/26</v>
          </cell>
        </row>
        <row r="5423">
          <cell r="A5423">
            <v>94650</v>
          </cell>
          <cell r="B5423" t="str">
            <v>TUBO, PVC, SOLDÁVEL, DE 40MM, INSTALADO EM RESERVAÇÃO PREDIAL DE ÁGUA - FORNECIMENTO E INSTALAÇÃO. AF_04/2024</v>
          </cell>
          <cell r="C5423" t="str">
            <v>M</v>
          </cell>
          <cell r="D5423">
            <v>24.48</v>
          </cell>
          <cell r="E5423" t="str">
            <v>Instalações Hidráulicas - Reservação e Bombas de Recalque</v>
          </cell>
          <cell r="F5423" t="str">
            <v>SINAPI Jun/26</v>
          </cell>
        </row>
        <row r="5424">
          <cell r="A5424">
            <v>94651</v>
          </cell>
          <cell r="B5424" t="str">
            <v>TUBO, PVC, SOLDÁVEL, DE 50MM, INSTALADO EM RESERVAÇÃO PREDIAL DE ÁGUA - FORNECIMENTO E INSTALAÇÃO. AF_04/2024</v>
          </cell>
          <cell r="C5424" t="str">
            <v>M</v>
          </cell>
          <cell r="D5424">
            <v>28.66</v>
          </cell>
          <cell r="E5424" t="str">
            <v>Instalações Hidráulicas - Reservação e Bombas de Recalque</v>
          </cell>
          <cell r="F5424" t="str">
            <v>SINAPI Jun/26</v>
          </cell>
        </row>
        <row r="5425">
          <cell r="A5425">
            <v>94652</v>
          </cell>
          <cell r="B5425" t="str">
            <v>TUBO, PVC, SOLDÁVEL, DE 60MM, INSTALADO EM RESERVAÇÃO PREDIAL DE ÁGUA - FORNECIMENTO E INSTALAÇÃO. AF_04/2024</v>
          </cell>
          <cell r="C5425" t="str">
            <v>M</v>
          </cell>
          <cell r="D5425">
            <v>44.6</v>
          </cell>
          <cell r="E5425" t="str">
            <v>Instalações Hidráulicas - Reservação e Bombas de Recalque</v>
          </cell>
          <cell r="F5425" t="str">
            <v>SINAPI Jun/26</v>
          </cell>
        </row>
        <row r="5426">
          <cell r="A5426">
            <v>94653</v>
          </cell>
          <cell r="B5426" t="str">
            <v>TUBO, PVC, SOLDÁVEL, DE 75MM, INSTALADO EM RESERVAÇÃO PREDIAL DE ÁGUA - FORNECIMENTO E INSTALAÇÃO. AF_04/2024</v>
          </cell>
          <cell r="C5426" t="str">
            <v>M</v>
          </cell>
          <cell r="D5426">
            <v>71.819999999999993</v>
          </cell>
          <cell r="E5426" t="str">
            <v>Instalações Hidráulicas - Reservação e Bombas de Recalque</v>
          </cell>
          <cell r="F5426" t="str">
            <v>SINAPI Jun/26</v>
          </cell>
        </row>
        <row r="5427">
          <cell r="A5427">
            <v>94654</v>
          </cell>
          <cell r="B5427" t="str">
            <v>TUBO, PVC, SOLDÁVEL, DE 85MM, INSTALADO EM RESERVAÇÃO PREDIAL DE ÁGUA - FORNECIMENTO E INSTALAÇÃO. AF_04/2024</v>
          </cell>
          <cell r="C5427" t="str">
            <v>M</v>
          </cell>
          <cell r="D5427">
            <v>97.6</v>
          </cell>
          <cell r="E5427" t="str">
            <v>Instalações Hidráulicas - Reservação e Bombas de Recalque</v>
          </cell>
          <cell r="F5427" t="str">
            <v>SINAPI Jun/26</v>
          </cell>
        </row>
        <row r="5428">
          <cell r="A5428">
            <v>94689</v>
          </cell>
          <cell r="B5428" t="str">
            <v>TÊ COM BUCHA DE LATÃO NA BOLSA CENTRAL, PVC, SOLDÁVEL, DN 25 MM X 3/4", INSTALADO EM RESERVAÇÃO PREDIAL DE ÁGUA - FORNECIMENTO E INSTALAÇÃO. AF_04/2024</v>
          </cell>
          <cell r="C5428" t="str">
            <v>UN</v>
          </cell>
          <cell r="D5428">
            <v>12.18</v>
          </cell>
          <cell r="E5428" t="str">
            <v>Instalações Hidráulicas - Reservação e Bombas de Recalque</v>
          </cell>
          <cell r="F5428" t="str">
            <v>SINAPI Jun/26</v>
          </cell>
        </row>
        <row r="5429">
          <cell r="A5429">
            <v>94702</v>
          </cell>
          <cell r="B5429" t="str">
            <v>TÊ DE REDUÇÃO, PVC, SOLDÁVEL, DN 110 MM X 60 MM, INSTALADO EM RESERVAÇÃO PREDIAL DE ÁGUA - FORNECIMENTO E INSTALAÇÃO. AF_04/2024</v>
          </cell>
          <cell r="C5429" t="str">
            <v>UN</v>
          </cell>
          <cell r="D5429">
            <v>232.32</v>
          </cell>
          <cell r="E5429" t="str">
            <v>Instalações Hidráulicas - Reservação e Bombas de Recalque</v>
          </cell>
          <cell r="F5429" t="str">
            <v>SINAPI Jun/26</v>
          </cell>
        </row>
        <row r="5430">
          <cell r="A5430">
            <v>94691</v>
          </cell>
          <cell r="B5430" t="str">
            <v>TÊ DE REDUÇÃO, PVC, SOLDÁVEL, DN 32 MM X 25 MM, INSTALADO EM RESERVAÇÃO PREDIAL DE ÁGUA - FORNECIMENTO E INSTALAÇÃO. AF_04/2024</v>
          </cell>
          <cell r="C5430" t="str">
            <v>UN</v>
          </cell>
          <cell r="D5430">
            <v>17.18</v>
          </cell>
          <cell r="E5430" t="str">
            <v>Instalações Hidráulicas - Reservação e Bombas de Recalque</v>
          </cell>
          <cell r="F5430" t="str">
            <v>SINAPI Jun/26</v>
          </cell>
        </row>
        <row r="5431">
          <cell r="A5431">
            <v>94693</v>
          </cell>
          <cell r="B5431" t="str">
            <v>TÊ DE REDUÇÃO, PVC, SOLDÁVEL, DN 40 MM X 32 MM, INSTALADO EM RESERVAÇÃO PREDIAL DE ÁGUA - FORNECIMENTO E INSTALAÇÃO. AF_04/2024</v>
          </cell>
          <cell r="C5431" t="str">
            <v>UN</v>
          </cell>
          <cell r="D5431">
            <v>22.51</v>
          </cell>
          <cell r="E5431" t="str">
            <v>Instalações Hidráulicas - Reservação e Bombas de Recalque</v>
          </cell>
          <cell r="F5431" t="str">
            <v>SINAPI Jun/26</v>
          </cell>
        </row>
        <row r="5432">
          <cell r="A5432">
            <v>94695</v>
          </cell>
          <cell r="B5432" t="str">
            <v>TÊ DE REDUÇÃO, PVC, SOLDÁVEL, DN 50 MM X 40 MM, INSTALADO EM RESERVAÇÃO PREDIAL DE ÁGUA - FORNECIMENTO E INSTALAÇÃO. AF_04/2024</v>
          </cell>
          <cell r="C5432" t="str">
            <v>UN</v>
          </cell>
          <cell r="D5432">
            <v>38.93</v>
          </cell>
          <cell r="E5432" t="str">
            <v>Instalações Hidráulicas - Reservação e Bombas de Recalque</v>
          </cell>
          <cell r="F5432" t="str">
            <v>SINAPI Jun/26</v>
          </cell>
        </row>
        <row r="5433">
          <cell r="A5433">
            <v>94698</v>
          </cell>
          <cell r="B5433" t="str">
            <v>TÊ DE REDUÇÃO, PVC, SOLDÁVEL, DN 75 MM X 50 MM, INSTALADO EM RESERVAÇÃO PREDIAL DE ÁGUA - FORNECIMENTO E INSTALAÇÃO. AF_04/2024</v>
          </cell>
          <cell r="C5433" t="str">
            <v>UN</v>
          </cell>
          <cell r="D5433">
            <v>83.19</v>
          </cell>
          <cell r="E5433" t="str">
            <v>Instalações Hidráulicas - Reservação e Bombas de Recalque</v>
          </cell>
          <cell r="F5433" t="str">
            <v>SINAPI Jun/26</v>
          </cell>
        </row>
        <row r="5434">
          <cell r="A5434">
            <v>94700</v>
          </cell>
          <cell r="B5434" t="str">
            <v>TÊ DE REDUÇÃO, PVC, SOLDÁVEL, DN 85 MM X 60 MM, INSTALADO EM RESERVAÇÃO PREDIAL DE ÁGUA - FORNECIMENTO E INSTALAÇÃO. AF_04/2024</v>
          </cell>
          <cell r="C5434" t="str">
            <v>UN</v>
          </cell>
          <cell r="D5434">
            <v>160.88999999999999</v>
          </cell>
          <cell r="E5434" t="str">
            <v>Instalações Hidráulicas - Reservação e Bombas de Recalque</v>
          </cell>
          <cell r="F5434" t="str">
            <v>SINAPI Jun/26</v>
          </cell>
        </row>
        <row r="5435">
          <cell r="A5435">
            <v>94477</v>
          </cell>
          <cell r="B5435" t="str">
            <v>TÊ, EM FERRO GALVANIZADO, CONEXÃO ROSQUEADA, DN 50 MM (2"), INSTALADO EM RESERVAÇÃO PREDIAL DE ÁGUA - FORNECIMENTO E INSTALAÇÃO. AF_04/2024</v>
          </cell>
          <cell r="C5435" t="str">
            <v>UN</v>
          </cell>
          <cell r="D5435">
            <v>118.95</v>
          </cell>
          <cell r="E5435" t="str">
            <v>Instalações Hidráulicas - Reservação e Bombas de Recalque</v>
          </cell>
          <cell r="F5435" t="str">
            <v>SINAPI Jun/26</v>
          </cell>
        </row>
        <row r="5436">
          <cell r="A5436">
            <v>94478</v>
          </cell>
          <cell r="B5436" t="str">
            <v>TÊ, EM FERRO GALVANIZADO, CONEXÃO ROSQUEADA, DN 65 MM (2 1/2"), INSTALADO EM RESERVAÇÃO PREDIAL DE ÁGUA - FORNECIMENTO E INSTALAÇÃO. AF_04/2024</v>
          </cell>
          <cell r="C5436" t="str">
            <v>UN</v>
          </cell>
          <cell r="D5436">
            <v>190.83</v>
          </cell>
          <cell r="E5436" t="str">
            <v>Instalações Hidráulicas - Reservação e Bombas de Recalque</v>
          </cell>
          <cell r="F5436" t="str">
            <v>SINAPI Jun/26</v>
          </cell>
        </row>
        <row r="5437">
          <cell r="A5437">
            <v>94479</v>
          </cell>
          <cell r="B5437" t="str">
            <v>TÊ, EM FERRO GALVANIZADO, CONEXÃO ROSQUEADA, DN 80 MM (3"), INSTALADO EM RESERVAÇÃO PREDIAL DE ÁGUA - FORNECIMENTO E INSTALAÇÃO. AF_04/2024</v>
          </cell>
          <cell r="C5437" t="str">
            <v>UN</v>
          </cell>
          <cell r="D5437">
            <v>246.64</v>
          </cell>
          <cell r="E5437" t="str">
            <v>Instalações Hidráulicas - Reservação e Bombas de Recalque</v>
          </cell>
          <cell r="F5437" t="str">
            <v>SINAPI Jun/26</v>
          </cell>
        </row>
        <row r="5438">
          <cell r="A5438">
            <v>96764</v>
          </cell>
          <cell r="B5438" t="str">
            <v>TÊ, PPR, DN 110 MM, INSTALADO EM RESERVAÇÃO PREDIAL DE ÁGUA - FORNECIMENTO E INSTALAÇÃO. AF_04/2024</v>
          </cell>
          <cell r="C5438" t="str">
            <v>UN</v>
          </cell>
          <cell r="D5438">
            <v>376.65</v>
          </cell>
          <cell r="E5438" t="str">
            <v>Instalações Hidráulicas - Reservação e Bombas de Recalque</v>
          </cell>
          <cell r="F5438" t="str">
            <v>SINAPI Jun/26</v>
          </cell>
        </row>
        <row r="5439">
          <cell r="A5439">
            <v>105164</v>
          </cell>
          <cell r="B5439" t="str">
            <v>TÊ, PPR, DN 20 MM, INSTALADO EM RESERVAÇÃO PREDIAL DE ÁGUA - FORNECIMENTO E INSTALAÇÃO. AF_04/2024</v>
          </cell>
          <cell r="C5439" t="str">
            <v>UN</v>
          </cell>
          <cell r="D5439">
            <v>14.49</v>
          </cell>
          <cell r="E5439" t="str">
            <v>Instalações Hidráulicas - Reservação e Bombas de Recalque</v>
          </cell>
          <cell r="F5439" t="str">
            <v>SINAPI Jun/26</v>
          </cell>
        </row>
        <row r="5440">
          <cell r="A5440">
            <v>105165</v>
          </cell>
          <cell r="B5440" t="str">
            <v>TÊ, PPR, DN 25 MM, INSTALADO EM RESERVAÇÃO PREDIAL DE ÁGUA - FORNECIMENTO E INSTALAÇÃO. AF_04/2024</v>
          </cell>
          <cell r="C5440" t="str">
            <v>UN</v>
          </cell>
          <cell r="D5440">
            <v>14.9</v>
          </cell>
          <cell r="E5440" t="str">
            <v>Instalações Hidráulicas - Reservação e Bombas de Recalque</v>
          </cell>
          <cell r="F5440" t="str">
            <v>SINAPI Jun/26</v>
          </cell>
        </row>
        <row r="5441">
          <cell r="A5441">
            <v>96758</v>
          </cell>
          <cell r="B5441" t="str">
            <v>TÊ, PPR, DN 32 MM, INSTALADO EM RESERVAÇÃO PREDIAL DE ÁGUA - FORNECIMENTO E INSTALAÇÃO. AF_04/2024</v>
          </cell>
          <cell r="C5441" t="str">
            <v>UN</v>
          </cell>
          <cell r="D5441">
            <v>22.23</v>
          </cell>
          <cell r="E5441" t="str">
            <v>Instalações Hidráulicas - Reservação e Bombas de Recalque</v>
          </cell>
          <cell r="F5441" t="str">
            <v>SINAPI Jun/26</v>
          </cell>
        </row>
        <row r="5442">
          <cell r="A5442">
            <v>96759</v>
          </cell>
          <cell r="B5442" t="str">
            <v>TÊ, PPR, DN 40 MM, INSTALADO EM RESERVAÇÃO PREDIAL DE ÁGUA - FORNECIMENTO E INSTALAÇÃO. AF_04/2024</v>
          </cell>
          <cell r="C5442" t="str">
            <v>UN</v>
          </cell>
          <cell r="D5442">
            <v>32.42</v>
          </cell>
          <cell r="E5442" t="str">
            <v>Instalações Hidráulicas - Reservação e Bombas de Recalque</v>
          </cell>
          <cell r="F5442" t="str">
            <v>SINAPI Jun/26</v>
          </cell>
        </row>
        <row r="5443">
          <cell r="A5443">
            <v>96760</v>
          </cell>
          <cell r="B5443" t="str">
            <v>TÊ, PPR, DN 50 MM, INSTALADO EM RESERVAÇÃO PREDIAL DE ÁGUA - FORNECIMENTO E INSTALAÇÃO. AF_04/2024</v>
          </cell>
          <cell r="C5443" t="str">
            <v>UN</v>
          </cell>
          <cell r="D5443">
            <v>52.11</v>
          </cell>
          <cell r="E5443" t="str">
            <v>Instalações Hidráulicas - Reservação e Bombas de Recalque</v>
          </cell>
          <cell r="F5443" t="str">
            <v>SINAPI Jun/26</v>
          </cell>
        </row>
        <row r="5444">
          <cell r="A5444">
            <v>96761</v>
          </cell>
          <cell r="B5444" t="str">
            <v>TÊ, PPR, DN 63 MM, INSTALADO EM RESERVAÇÃO PREDIAL DE ÁGUA - FORNECIMENTO E INSTALAÇÃO. AF_04/2024</v>
          </cell>
          <cell r="C5444" t="str">
            <v>UN</v>
          </cell>
          <cell r="D5444">
            <v>77.31</v>
          </cell>
          <cell r="E5444" t="str">
            <v>Instalações Hidráulicas - Reservação e Bombas de Recalque</v>
          </cell>
          <cell r="F5444" t="str">
            <v>SINAPI Jun/26</v>
          </cell>
        </row>
        <row r="5445">
          <cell r="A5445">
            <v>96762</v>
          </cell>
          <cell r="B5445" t="str">
            <v>TÊ, PPR, DN 75 MM, INSTALADO EM RESERVAÇÃO PREDIAL DE ÁGUA - FORNECIMENTO E INSTALAÇÃO. AF_04/2024</v>
          </cell>
          <cell r="C5445" t="str">
            <v>UN</v>
          </cell>
          <cell r="D5445">
            <v>143.47999999999999</v>
          </cell>
          <cell r="E5445" t="str">
            <v>Instalações Hidráulicas - Reservação e Bombas de Recalque</v>
          </cell>
          <cell r="F5445" t="str">
            <v>SINAPI Jun/26</v>
          </cell>
        </row>
        <row r="5446">
          <cell r="A5446">
            <v>96763</v>
          </cell>
          <cell r="B5446" t="str">
            <v>TÊ, PPR, DN 90 MM, INSTALADO EM RESERVAÇÃO PREDIAL DE ÁGUA - FORNECIMENTO E INSTALAÇÃO. AF_04/2024</v>
          </cell>
          <cell r="C5446" t="str">
            <v>UN</v>
          </cell>
          <cell r="D5446">
            <v>192.12</v>
          </cell>
          <cell r="E5446" t="str">
            <v>Instalações Hidráulicas - Reservação e Bombas de Recalque</v>
          </cell>
          <cell r="F5446" t="str">
            <v>SINAPI Jun/26</v>
          </cell>
        </row>
        <row r="5447">
          <cell r="A5447">
            <v>94701</v>
          </cell>
          <cell r="B5447" t="str">
            <v>TÊ, PVC, SOLDÁVEL, DN 110 MM INSTALADO EM RESERVAÇÃO PREDIAL DE ÁGUA - FORNECIMENTO E INSTALAÇÃO. AF_04/2024</v>
          </cell>
          <cell r="C5447" t="str">
            <v>UN</v>
          </cell>
          <cell r="D5447">
            <v>279.08</v>
          </cell>
          <cell r="E5447" t="str">
            <v>Instalações Hidráulicas - Reservação e Bombas de Recalque</v>
          </cell>
          <cell r="F5447" t="str">
            <v>SINAPI Jun/26</v>
          </cell>
        </row>
        <row r="5448">
          <cell r="A5448">
            <v>94688</v>
          </cell>
          <cell r="B5448" t="str">
            <v>TÊ, PVC, SOLDÁVEL, DN 25 MM INSTALADO EM RESERVAÇÃO PREDIAL DE ÁGUA - FORNECIMENTO E INSTALAÇÃO. AF_04/2024</v>
          </cell>
          <cell r="C5448" t="str">
            <v>UN</v>
          </cell>
          <cell r="D5448">
            <v>8.8699999999999992</v>
          </cell>
          <cell r="E5448" t="str">
            <v>Instalações Hidráulicas - Reservação e Bombas de Recalque</v>
          </cell>
          <cell r="F5448" t="str">
            <v>SINAPI Jun/26</v>
          </cell>
        </row>
        <row r="5449">
          <cell r="A5449">
            <v>94690</v>
          </cell>
          <cell r="B5449" t="str">
            <v>TÊ, PVC, SOLDÁVEL, DN 32 MM INSTALADO EM RESERVAÇÃO PREDIAL DE ÁGUA - FORNECIMENTO E INSTALAÇÃO. AF_04/2024</v>
          </cell>
          <cell r="C5449" t="str">
            <v>UN</v>
          </cell>
          <cell r="D5449">
            <v>14.43</v>
          </cell>
          <cell r="E5449" t="str">
            <v>Instalações Hidráulicas - Reservação e Bombas de Recalque</v>
          </cell>
          <cell r="F5449" t="str">
            <v>SINAPI Jun/26</v>
          </cell>
        </row>
        <row r="5450">
          <cell r="A5450">
            <v>94692</v>
          </cell>
          <cell r="B5450" t="str">
            <v>TÊ, PVC, SOLDÁVEL, DN 40 MM INSTALADO EM RESERVAÇÃO PREDIAL DE ÁGUA - FORNECIMENTO E INSTALAÇÃO. AF_04/2024</v>
          </cell>
          <cell r="C5450" t="str">
            <v>UN</v>
          </cell>
          <cell r="D5450">
            <v>24.32</v>
          </cell>
          <cell r="E5450" t="str">
            <v>Instalações Hidráulicas - Reservação e Bombas de Recalque</v>
          </cell>
          <cell r="F5450" t="str">
            <v>SINAPI Jun/26</v>
          </cell>
        </row>
        <row r="5451">
          <cell r="A5451">
            <v>94694</v>
          </cell>
          <cell r="B5451" t="str">
            <v>TÊ, PVC, SOLDÁVEL, DN 50 MM INSTALADO EM RESERVAÇÃO PREDIAL DE ÁGUA - FORNECIMENTO E INSTALAÇÃO. AF_04/2024</v>
          </cell>
          <cell r="C5451" t="str">
            <v>UN</v>
          </cell>
          <cell r="D5451">
            <v>30.21</v>
          </cell>
          <cell r="E5451" t="str">
            <v>Instalações Hidráulicas - Reservação e Bombas de Recalque</v>
          </cell>
          <cell r="F5451" t="str">
            <v>SINAPI Jun/26</v>
          </cell>
        </row>
        <row r="5452">
          <cell r="A5452">
            <v>94696</v>
          </cell>
          <cell r="B5452" t="str">
            <v>TÊ, PVC, SOLDÁVEL, DN 60 MM INSTALADO EM RESERVAÇÃO PREDIAL DE ÁGUA - FORNECIMENTO E INSTALAÇÃO. AF_04/2024</v>
          </cell>
          <cell r="C5452" t="str">
            <v>UN</v>
          </cell>
          <cell r="D5452">
            <v>63</v>
          </cell>
          <cell r="E5452" t="str">
            <v>Instalações Hidráulicas - Reservação e Bombas de Recalque</v>
          </cell>
          <cell r="F5452" t="str">
            <v>SINAPI Jun/26</v>
          </cell>
        </row>
        <row r="5453">
          <cell r="A5453">
            <v>94697</v>
          </cell>
          <cell r="B5453" t="str">
            <v>TÊ, PVC, SOLDÁVEL, DN 75 MM INSTALADO EM RESERVAÇÃO PREDIAL DE ÁGUA - FORNECIMENTO E INSTALAÇÃO. AF_04/2024</v>
          </cell>
          <cell r="C5453" t="str">
            <v>UN</v>
          </cell>
          <cell r="D5453">
            <v>107.65</v>
          </cell>
          <cell r="E5453" t="str">
            <v>Instalações Hidráulicas - Reservação e Bombas de Recalque</v>
          </cell>
          <cell r="F5453" t="str">
            <v>SINAPI Jun/26</v>
          </cell>
        </row>
        <row r="5454">
          <cell r="A5454">
            <v>94699</v>
          </cell>
          <cell r="B5454" t="str">
            <v>TÊ, PVC, SOLDÁVEL, DN 85 MM INSTALADO EM RESERVAÇÃO PREDIAL DE ÁGUA - FORNECIMENTO E INSTALAÇÃO. AF_04/2024</v>
          </cell>
          <cell r="C5454" t="str">
            <v>UN</v>
          </cell>
          <cell r="D5454">
            <v>142.53</v>
          </cell>
          <cell r="E5454" t="str">
            <v>Instalações Hidráulicas - Reservação e Bombas de Recalque</v>
          </cell>
          <cell r="F5454" t="str">
            <v>SINAPI Jun/26</v>
          </cell>
        </row>
        <row r="5455">
          <cell r="A5455">
            <v>105167</v>
          </cell>
          <cell r="B5455" t="str">
            <v>UNIÃO FLANGE, PPR, COM PARAFUSOS, DN 40 MM, INSTALADO EM RESERVAÇÃO PREDIAL DE ÁGUA - FORNECIMENTO E INSTALAÇÃO. AF_04/2024</v>
          </cell>
          <cell r="C5455" t="str">
            <v>UN</v>
          </cell>
          <cell r="D5455">
            <v>274.20999999999998</v>
          </cell>
          <cell r="E5455" t="str">
            <v>Instalações Hidráulicas - Reservação e Bombas de Recalque</v>
          </cell>
          <cell r="F5455" t="str">
            <v>SINAPI Jun/26</v>
          </cell>
        </row>
        <row r="5456">
          <cell r="A5456">
            <v>105168</v>
          </cell>
          <cell r="B5456" t="str">
            <v>UNIÃO FLANGE, PPR, COM PARAFUSOS, DN 50 MM, INSTALADO EM RESERVAÇÃO PREDIAL DE ÁGUA - FORNECIMENTO E INSTALAÇÃO. AF_04/2024</v>
          </cell>
          <cell r="C5456" t="str">
            <v>UN</v>
          </cell>
          <cell r="D5456">
            <v>0</v>
          </cell>
          <cell r="E5456" t="str">
            <v>Instalações Hidráulicas - Reservação e Bombas de Recalque</v>
          </cell>
          <cell r="F5456" t="str">
            <v>SINAPI Jun/26</v>
          </cell>
        </row>
        <row r="5457">
          <cell r="A5457">
            <v>105171</v>
          </cell>
          <cell r="B5457" t="str">
            <v>UNIÃO FLANGE, PPR, COM PARAFUSOS, DN 63 MM, INSTALADO EM RESERVAÇÃO PREDIAL DE ÁGUA - FORNECIMENTO E INSTALAÇÃO. AF_04/2024</v>
          </cell>
          <cell r="C5457" t="str">
            <v>UN</v>
          </cell>
          <cell r="D5457">
            <v>0</v>
          </cell>
          <cell r="E5457" t="str">
            <v>Instalações Hidráulicas - Reservação e Bombas de Recalque</v>
          </cell>
          <cell r="F5457" t="str">
            <v>SINAPI Jun/26</v>
          </cell>
        </row>
        <row r="5458">
          <cell r="A5458">
            <v>105191</v>
          </cell>
          <cell r="B5458" t="str">
            <v>UNIÃO FLANGE, PPR, COM PARAFUSOS, DN 75 MM, INSTALADO EM RESERVAÇÃO PREDIAL DE ÁGUA - FORNECIMENTO E INSTALAÇÃO. AF_04/2024</v>
          </cell>
          <cell r="C5458" t="str">
            <v>UN</v>
          </cell>
          <cell r="D5458">
            <v>0</v>
          </cell>
          <cell r="E5458" t="str">
            <v>Instalações Hidráulicas - Reservação e Bombas de Recalque</v>
          </cell>
          <cell r="F5458" t="str">
            <v>SINAPI Jun/26</v>
          </cell>
        </row>
        <row r="5459">
          <cell r="A5459">
            <v>105192</v>
          </cell>
          <cell r="B5459" t="str">
            <v>UNIÃO FLANGE, PPR, COM PARAFUSOS, DN 90 MM, INSTALADO EM RESERVAÇÃO PREDIAL DE ÁGUA - FORNECIMENTO E INSTALAÇÃO. AF_04/2024</v>
          </cell>
          <cell r="C5459" t="str">
            <v>UN</v>
          </cell>
          <cell r="D5459">
            <v>0</v>
          </cell>
          <cell r="E5459" t="str">
            <v>Instalações Hidráulicas - Reservação e Bombas de Recalque</v>
          </cell>
          <cell r="F5459" t="str">
            <v>SINAPI Jun/26</v>
          </cell>
        </row>
        <row r="5460">
          <cell r="A5460">
            <v>96809</v>
          </cell>
          <cell r="B5460" t="str">
            <v>CONEXÃO FIXA, ROSCA FÊMEA, METÁLICA, PARA INSTALAÇÕES EM PEX ÁGUA, DN 16 MM X 1/2", COM ANEL DESLIZANTE. FORNECIMENTO E INSTALAÇÃO. AF_02/2023</v>
          </cell>
          <cell r="C5460" t="str">
            <v>UN</v>
          </cell>
          <cell r="D5460">
            <v>22.91</v>
          </cell>
          <cell r="E5460" t="str">
            <v>Instalações Hidráulicas em PEX</v>
          </cell>
          <cell r="F5460" t="str">
            <v>SINAPI Jun/26</v>
          </cell>
        </row>
        <row r="5461">
          <cell r="A5461">
            <v>96812</v>
          </cell>
          <cell r="B5461" t="str">
            <v>CONEXÃO FIXA, ROSCA FÊMEA, METÁLICA, PARA INSTALAÇÕES EM PEX ÁGUA, DN 20 MM X 1/2", COM ANEL DESLIZANTE. FORNECIMENTO E INSTALAÇÃO. AF_02/2023</v>
          </cell>
          <cell r="C5461" t="str">
            <v>UN</v>
          </cell>
          <cell r="D5461">
            <v>23.98</v>
          </cell>
          <cell r="E5461" t="str">
            <v>Instalações Hidráulicas em PEX</v>
          </cell>
          <cell r="F5461" t="str">
            <v>SINAPI Jun/26</v>
          </cell>
        </row>
        <row r="5462">
          <cell r="A5462">
            <v>96813</v>
          </cell>
          <cell r="B5462" t="str">
            <v>CONEXÃO FIXA, ROSCA FÊMEA, METÁLICA, PARA INSTALAÇÕES EM PEX ÁGUA, DN 20 MM X 3/4", COM ANEL DESLIZANTE. FORNECIMENTO E INSTALAÇÃO. AF_02/2023</v>
          </cell>
          <cell r="C5462" t="str">
            <v>UN</v>
          </cell>
          <cell r="D5462">
            <v>27.23</v>
          </cell>
          <cell r="E5462" t="str">
            <v>Instalações Hidráulicas em PEX</v>
          </cell>
          <cell r="F5462" t="str">
            <v>SINAPI Jun/26</v>
          </cell>
        </row>
        <row r="5463">
          <cell r="A5463">
            <v>96817</v>
          </cell>
          <cell r="B5463" t="str">
            <v>CONEXÃO FIXA, ROSCA FÊMEA, METÁLICA, PARA INSTALAÇÕES EM PEX ÁGUA, DN 25 MM X 1", COM ANEL DESLIZANTE - FORNECIMENTO E INSTALAÇÃO. AF_02/2023</v>
          </cell>
          <cell r="C5463" t="str">
            <v>UN</v>
          </cell>
          <cell r="D5463">
            <v>39.76</v>
          </cell>
          <cell r="E5463" t="str">
            <v>Instalações Hidráulicas em PEX</v>
          </cell>
          <cell r="F5463" t="str">
            <v>SINAPI Jun/26</v>
          </cell>
        </row>
        <row r="5464">
          <cell r="A5464">
            <v>96816</v>
          </cell>
          <cell r="B5464" t="str">
            <v>CONEXÃO FIXA, ROSCA FÊMEA, METÁLICA, PARA INSTALAÇÕES EM PEX ÁGUA, DN 25 MM X 3/4", COM ANEL DESLIZANTE - FORNECIMENTO E INSTALAÇÃO. AF_02/2023</v>
          </cell>
          <cell r="C5464" t="str">
            <v>UN</v>
          </cell>
          <cell r="D5464">
            <v>30.52</v>
          </cell>
          <cell r="E5464" t="str">
            <v>Instalações Hidráulicas em PEX</v>
          </cell>
          <cell r="F5464" t="str">
            <v>SINAPI Jun/26</v>
          </cell>
        </row>
        <row r="5465">
          <cell r="A5465">
            <v>96821</v>
          </cell>
          <cell r="B5465" t="str">
            <v>CONEXÃO FIXA, ROSCA FÊMEA, METÁLICA, PARA INSTALAÇÕES EM PEX ÁGUA, DN 32 MM X 1", COM ANEL DESLIZANTE - FORNECIMENTO E INSTALAÇÃO. AF_02/2023</v>
          </cell>
          <cell r="C5465" t="str">
            <v>UN</v>
          </cell>
          <cell r="D5465">
            <v>44.11</v>
          </cell>
          <cell r="E5465" t="str">
            <v>Instalações Hidráulicas em PEX</v>
          </cell>
          <cell r="F5465" t="str">
            <v>SINAPI Jun/26</v>
          </cell>
        </row>
        <row r="5466">
          <cell r="A5466">
            <v>96824</v>
          </cell>
          <cell r="B5466" t="str">
            <v>CONEXÃO FIXA, ROSCA FÊMEA, PARA INSTALAÇÕES EM PEX ÁGUA, DN 16MM X 1/2", CONEXÃO POR CRIMPAGEM - FORNECIMENTO E INSTALAÇÃO. AF_02/2023</v>
          </cell>
          <cell r="C5466" t="str">
            <v>UN</v>
          </cell>
          <cell r="D5466">
            <v>21.3</v>
          </cell>
          <cell r="E5466" t="str">
            <v>Instalações Hidráulicas em PEX</v>
          </cell>
          <cell r="F5466" t="str">
            <v>SINAPI Jun/26</v>
          </cell>
        </row>
        <row r="5467">
          <cell r="A5467">
            <v>96827</v>
          </cell>
          <cell r="B5467" t="str">
            <v>CONEXÃO FIXA, ROSCA FÊMEA, PARA INSTALAÇÕES EM PEX ÁGUA, DN 20MM X 1/2", CONEXÃO POR CRIMPAGEM - FORNECIMENTO E INSTALAÇÃO. AF_02/2023</v>
          </cell>
          <cell r="C5467" t="str">
            <v>UN</v>
          </cell>
          <cell r="D5467">
            <v>23.11</v>
          </cell>
          <cell r="E5467" t="str">
            <v>Instalações Hidráulicas em PEX</v>
          </cell>
          <cell r="F5467" t="str">
            <v>SINAPI Jun/26</v>
          </cell>
        </row>
        <row r="5468">
          <cell r="A5468">
            <v>96828</v>
          </cell>
          <cell r="B5468" t="str">
            <v>CONEXÃO FIXA, ROSCA FÊMEA, PARA INSTALAÇÕES EM PEX ÁGUA, DN 20MM X 3/4", CONEXÃO POR CRIMPAGEM - FORNECIMENTO E INSTALAÇÃO. AF_02/2023</v>
          </cell>
          <cell r="C5468" t="str">
            <v>UN</v>
          </cell>
          <cell r="D5468">
            <v>28.14</v>
          </cell>
          <cell r="E5468" t="str">
            <v>Instalações Hidráulicas em PEX</v>
          </cell>
          <cell r="F5468" t="str">
            <v>SINAPI Jun/26</v>
          </cell>
        </row>
        <row r="5469">
          <cell r="A5469">
            <v>96832</v>
          </cell>
          <cell r="B5469" t="str">
            <v>CONEXÃO FIXA, ROSCA FÊMEA, PARA INSTALAÇÕES EM PEX ÁGUA, DN 25MM X 3/4", CONEXÃO POR CRIMPAGEM - FORNECIMENTO E INSTALAÇÃO. AF_02/2023</v>
          </cell>
          <cell r="C5469" t="str">
            <v>UN</v>
          </cell>
          <cell r="D5469">
            <v>34.659999999999997</v>
          </cell>
          <cell r="E5469" t="str">
            <v>Instalações Hidráulicas em PEX</v>
          </cell>
          <cell r="F5469" t="str">
            <v>SINAPI Jun/26</v>
          </cell>
        </row>
        <row r="5470">
          <cell r="A5470">
            <v>104525</v>
          </cell>
          <cell r="B5470" t="str">
            <v>CONEXÃO FIXA, ROSCA MACHO, PARA INSTALAÇÕES EM PEX ÁGUA, DN 16 MM X 1/2", COM ANEL DESLIZANTE - FORNECIMENTO E INSTALAÇÃO. AF_02/2023</v>
          </cell>
          <cell r="C5470" t="str">
            <v>UN</v>
          </cell>
          <cell r="D5470">
            <v>0</v>
          </cell>
          <cell r="E5470" t="str">
            <v>Instalações Hidráulicas em PEX</v>
          </cell>
          <cell r="F5470" t="str">
            <v>SINAPI Jun/26</v>
          </cell>
        </row>
        <row r="5471">
          <cell r="A5471">
            <v>104563</v>
          </cell>
          <cell r="B5471" t="str">
            <v>CONEXÃO FIXA, ROSCA MACHO, PARA INSTALAÇÕES EM PEX ÁGUA, DN 16 MM X 3/4", COM ANEL DESLIZANTE - FORNECIMENTO E INSTALAÇÃO. AF_02/2023</v>
          </cell>
          <cell r="C5471" t="str">
            <v>UN</v>
          </cell>
          <cell r="D5471">
            <v>0</v>
          </cell>
          <cell r="E5471" t="str">
            <v>Instalações Hidráulicas em PEX</v>
          </cell>
          <cell r="F5471" t="str">
            <v>SINAPI Jun/26</v>
          </cell>
        </row>
        <row r="5472">
          <cell r="A5472">
            <v>104531</v>
          </cell>
          <cell r="B5472" t="str">
            <v>CONEXÃO FIXA, ROSCA MACHO, PARA INSTALAÇÕES EM PEX ÁGUA, DN 20 MM X 1/2", COM ANEL DESLIZANTE - FORNECIMENTO E INSTALAÇÃO. AF_02/2023</v>
          </cell>
          <cell r="C5472" t="str">
            <v>UN</v>
          </cell>
          <cell r="D5472">
            <v>0</v>
          </cell>
          <cell r="E5472" t="str">
            <v>Instalações Hidráulicas em PEX</v>
          </cell>
          <cell r="F5472" t="str">
            <v>SINAPI Jun/26</v>
          </cell>
        </row>
        <row r="5473">
          <cell r="A5473">
            <v>104527</v>
          </cell>
          <cell r="B5473" t="str">
            <v>CONEXÃO FIXA, ROSCA MACHO, PARA INSTALAÇÕES EM PEX ÁGUA, DN 20 MM X 3/4", COM ANEL DESLIZANTE - FORNECIMENTO E INSTALAÇÃO. AF_02/2023</v>
          </cell>
          <cell r="C5473" t="str">
            <v>UN</v>
          </cell>
          <cell r="D5473">
            <v>0</v>
          </cell>
          <cell r="E5473" t="str">
            <v>Instalações Hidráulicas em PEX</v>
          </cell>
          <cell r="F5473" t="str">
            <v>SINAPI Jun/26</v>
          </cell>
        </row>
        <row r="5474">
          <cell r="A5474">
            <v>104529</v>
          </cell>
          <cell r="B5474" t="str">
            <v>CONEXÃO FIXA, ROSCA MACHO, PARA INSTALAÇÕES EM PEX ÁGUA, DN 25 MM X 1", COM ANEL DESLIZANTE - FORNECIMENTO E INSTALAÇÃO. AF_02/2023</v>
          </cell>
          <cell r="C5474" t="str">
            <v>UN</v>
          </cell>
          <cell r="D5474">
            <v>0</v>
          </cell>
          <cell r="E5474" t="str">
            <v>Instalações Hidráulicas em PEX</v>
          </cell>
          <cell r="F5474" t="str">
            <v>SINAPI Jun/26</v>
          </cell>
        </row>
        <row r="5475">
          <cell r="A5475">
            <v>104564</v>
          </cell>
          <cell r="B5475" t="str">
            <v>CONEXÃO FIXA, ROSCA MACHO, PARA INSTALAÇÕES EM PEX ÁGUA, DN 25 MM X 1/2", COM ANEL DESLIZANTE - FORNECIMENTO E INSTALAÇÃO. AF_02/2023</v>
          </cell>
          <cell r="C5475" t="str">
            <v>UN</v>
          </cell>
          <cell r="D5475">
            <v>0</v>
          </cell>
          <cell r="E5475" t="str">
            <v>Instalações Hidráulicas em PEX</v>
          </cell>
          <cell r="F5475" t="str">
            <v>SINAPI Jun/26</v>
          </cell>
        </row>
        <row r="5476">
          <cell r="A5476">
            <v>104533</v>
          </cell>
          <cell r="B5476" t="str">
            <v>CONEXÃO FIXA, ROSCA MACHO, PARA INSTALAÇÕES EM PEX ÁGUA, DN 25 MM X 3/4", COM ANEL DESLIZANTE - FORNECIMENTO E INSTALAÇÃO. AF_02/2023</v>
          </cell>
          <cell r="C5476" t="str">
            <v>UN</v>
          </cell>
          <cell r="D5476">
            <v>0</v>
          </cell>
          <cell r="E5476" t="str">
            <v>Instalações Hidráulicas em PEX</v>
          </cell>
          <cell r="F5476" t="str">
            <v>SINAPI Jun/26</v>
          </cell>
        </row>
        <row r="5477">
          <cell r="A5477">
            <v>104535</v>
          </cell>
          <cell r="B5477" t="str">
            <v>CONEXÃO FIXA, ROSCA MACHO, PARA INSTALAÇÕES EM PEX ÁGUA, DN 32 MM X 1", COM ANEL DESLIZANTE - FORNECIMENTO E INSTALAÇÃO. AF_02/2023</v>
          </cell>
          <cell r="C5477" t="str">
            <v>UN</v>
          </cell>
          <cell r="D5477">
            <v>0</v>
          </cell>
          <cell r="E5477" t="str">
            <v>Instalações Hidráulicas em PEX</v>
          </cell>
          <cell r="F5477" t="str">
            <v>SINAPI Jun/26</v>
          </cell>
        </row>
        <row r="5478">
          <cell r="A5478">
            <v>96810</v>
          </cell>
          <cell r="B5478" t="str">
            <v>CONEXÃO MÓVEL, ROSCA FÊMEA, METÁLICA, PARA INSTALAÇÕES EM PEX ÁGUA, DN 16 MM X 3/4", COM ANEL DESLIZANTE. FORNECIMENTO E INSTALAÇÃO. AF_02/2023</v>
          </cell>
          <cell r="C5478" t="str">
            <v>UN</v>
          </cell>
          <cell r="D5478">
            <v>24.99</v>
          </cell>
          <cell r="E5478" t="str">
            <v>Instalações Hidráulicas em PEX</v>
          </cell>
          <cell r="F5478" t="str">
            <v>SINAPI Jun/26</v>
          </cell>
        </row>
        <row r="5479">
          <cell r="A5479">
            <v>104524</v>
          </cell>
          <cell r="B5479" t="str">
            <v>CONEXÃO MÓVEL, ROSCA FÊMEA, PARA INSTALAÇÕES EM PEX ÁGUA, DN 16 MM X 1/2", COM ANEL DESLIZANTE - FORNECIMENTO E INSTALAÇÃO. AF_02/2023</v>
          </cell>
          <cell r="C5479" t="str">
            <v>UN</v>
          </cell>
          <cell r="D5479">
            <v>0</v>
          </cell>
          <cell r="E5479" t="str">
            <v>Instalações Hidráulicas em PEX</v>
          </cell>
          <cell r="F5479" t="str">
            <v>SINAPI Jun/26</v>
          </cell>
        </row>
        <row r="5480">
          <cell r="A5480">
            <v>104530</v>
          </cell>
          <cell r="B5480" t="str">
            <v>CONEXÃO MÓVEL, ROSCA FÊMEA, PARA INSTALAÇÕES EM PEX ÁGUA, DN 20 MM X 1/2", COM ANEL DESLIZANTE - FORNECIMENTO E INSTALAÇÃO. AF_02/2023</v>
          </cell>
          <cell r="C5480" t="str">
            <v>UN</v>
          </cell>
          <cell r="D5480">
            <v>0</v>
          </cell>
          <cell r="E5480" t="str">
            <v>Instalações Hidráulicas em PEX</v>
          </cell>
          <cell r="F5480" t="str">
            <v>SINAPI Jun/26</v>
          </cell>
        </row>
        <row r="5481">
          <cell r="A5481">
            <v>104526</v>
          </cell>
          <cell r="B5481" t="str">
            <v>CONEXÃO MÓVEL, ROSCA FÊMEA, PARA INSTALAÇÕES EM PEX ÁGUA, DN 20 MM X 3/4", COM ANEL DESLIZANTE - FORNECIMENTO E INSTALAÇÃO. AF_02/2023</v>
          </cell>
          <cell r="C5481" t="str">
            <v>UN</v>
          </cell>
          <cell r="D5481">
            <v>0</v>
          </cell>
          <cell r="E5481" t="str">
            <v>Instalações Hidráulicas em PEX</v>
          </cell>
          <cell r="F5481" t="str">
            <v>SINAPI Jun/26</v>
          </cell>
        </row>
        <row r="5482">
          <cell r="A5482">
            <v>104528</v>
          </cell>
          <cell r="B5482" t="str">
            <v>CONEXÃO MÓVEL, ROSCA FÊMEA, PARA INSTALAÇÕES EM PEX ÁGUA, DN 25 MM X 1", COM ANEL DESLIZANTE - FORNECIMENTO E INSTALAÇÃO. AF_02/2023</v>
          </cell>
          <cell r="C5482" t="str">
            <v>UN</v>
          </cell>
          <cell r="D5482">
            <v>0</v>
          </cell>
          <cell r="E5482" t="str">
            <v>Instalações Hidráulicas em PEX</v>
          </cell>
          <cell r="F5482" t="str">
            <v>SINAPI Jun/26</v>
          </cell>
        </row>
        <row r="5483">
          <cell r="A5483">
            <v>104532</v>
          </cell>
          <cell r="B5483" t="str">
            <v>CONEXÃO MÓVEL, ROSCA FÊMEA, PARA INSTALAÇÕES EM PEX ÁGUA, DN 25 MM X 3/4", COM ANEL DESLIZANTE - FORNECIMENTO E INSTALAÇÃO. AF_02/2023</v>
          </cell>
          <cell r="C5483" t="str">
            <v>UN</v>
          </cell>
          <cell r="D5483">
            <v>0</v>
          </cell>
          <cell r="E5483" t="str">
            <v>Instalações Hidráulicas em PEX</v>
          </cell>
          <cell r="F5483" t="str">
            <v>SINAPI Jun/26</v>
          </cell>
        </row>
        <row r="5484">
          <cell r="A5484">
            <v>104534</v>
          </cell>
          <cell r="B5484" t="str">
            <v>CONEXÃO MÓVEL, ROSCA FÊMEA, PARA INSTALAÇÕES EM PEX ÁGUA, DN 32 MM X 1", COM ANEL DESLIZANTE - FORNECIMENTO E INSTALAÇÃO. AF_02/2023</v>
          </cell>
          <cell r="C5484" t="str">
            <v>UN</v>
          </cell>
          <cell r="D5484">
            <v>0</v>
          </cell>
          <cell r="E5484" t="str">
            <v>Instalações Hidráulicas em PEX</v>
          </cell>
          <cell r="F5484" t="str">
            <v>SINAPI Jun/26</v>
          </cell>
        </row>
        <row r="5485">
          <cell r="A5485">
            <v>96873</v>
          </cell>
          <cell r="B5485" t="str">
            <v>DISTRIBUIDOR 2 SAÍDAS, METÁLICO, PARA INSTALAÇÕES EM PEX ÁGUA, ENTRADA DE 1" X 2 SAÍDAS DE 1/2", CONEXÃO POR ANEL DESLIZANTE - FORNECIMENTO E INSTALAÇÃO. AF_02/2023</v>
          </cell>
          <cell r="C5485" t="str">
            <v>UN</v>
          </cell>
          <cell r="D5485">
            <v>73.83</v>
          </cell>
          <cell r="E5485" t="str">
            <v>Instalações Hidráulicas em PEX</v>
          </cell>
          <cell r="F5485" t="str">
            <v>SINAPI Jun/26</v>
          </cell>
        </row>
        <row r="5486">
          <cell r="A5486">
            <v>96872</v>
          </cell>
          <cell r="B5486" t="str">
            <v>DISTRIBUIDOR 2 SAÍDAS, METÁLICO, PARA INSTALAÇÕES EM PEX ÁGUA, ENTRADA DE 3/4" X 2 SAÍDAS DE 1/2", CONEXÃO POR ANEL DESLIZANTE - FORNECIMENTO E INSTALAÇÃO. AF_02/2023</v>
          </cell>
          <cell r="C5486" t="str">
            <v>UN</v>
          </cell>
          <cell r="D5486">
            <v>56.55</v>
          </cell>
          <cell r="E5486" t="str">
            <v>Instalações Hidráulicas em PEX</v>
          </cell>
          <cell r="F5486" t="str">
            <v>SINAPI Jun/26</v>
          </cell>
        </row>
        <row r="5487">
          <cell r="A5487">
            <v>96876</v>
          </cell>
          <cell r="B5487" t="str">
            <v>DISTRIBUIDOR 2 SAÍDAS, PARA INSTALAÇÕES EM PEX ÁGUA, ENTRADA DE 32 MM X 2 SAÍDAS DE 16 MM, CONEXÃO POR CRIMPAGEM FORNECIMENTO E INSTALAÇÃO. AF_02/2023</v>
          </cell>
          <cell r="C5487" t="str">
            <v>UN</v>
          </cell>
          <cell r="D5487">
            <v>191.3</v>
          </cell>
          <cell r="E5487" t="str">
            <v>Instalações Hidráulicas em PEX</v>
          </cell>
          <cell r="F5487" t="str">
            <v>SINAPI Jun/26</v>
          </cell>
        </row>
        <row r="5488">
          <cell r="A5488">
            <v>96878</v>
          </cell>
          <cell r="B5488" t="str">
            <v>DISTRIBUIDOR 2 SAÍDAS, PARA INSTALAÇÕES EM PEX ÁGUA, ENTRADA DE 32 MM X 2 SAÍDAS DE 25 MM, CONEXÃO POR CRIMPAGEM - FORNECIMENTO E INSTALAÇÃO. AF_02/2023</v>
          </cell>
          <cell r="C5488" t="str">
            <v>UN</v>
          </cell>
          <cell r="D5488">
            <v>214.46</v>
          </cell>
          <cell r="E5488" t="str">
            <v>Instalações Hidráulicas em PEX</v>
          </cell>
          <cell r="F5488" t="str">
            <v>SINAPI Jun/26</v>
          </cell>
        </row>
        <row r="5489">
          <cell r="A5489">
            <v>96875</v>
          </cell>
          <cell r="B5489" t="str">
            <v>DISTRIBUIDOR 3 SAÍDAS, METÁLICO, PARA INSTALAÇÕES EM PEX ÁGUA, ENTRADA DE 1" X 3 SAÍDAS DE 1/2", CONEXÃO POR ANEL DESLIZANTE - FORNECIMENTO E INSTALAÇÃO. AF_02/2023</v>
          </cell>
          <cell r="C5489" t="str">
            <v>UN</v>
          </cell>
          <cell r="D5489">
            <v>88.12</v>
          </cell>
          <cell r="E5489" t="str">
            <v>Instalações Hidráulicas em PEX</v>
          </cell>
          <cell r="F5489" t="str">
            <v>SINAPI Jun/26</v>
          </cell>
        </row>
        <row r="5490">
          <cell r="A5490">
            <v>96874</v>
          </cell>
          <cell r="B5490" t="str">
            <v>DISTRIBUIDOR 3 SAÍDAS, METÁLICO, PARA INSTALAÇÕES EM PEX ÁGUA, ENTRADA DE 3/4" X 3 SAÍDAS DE 1/2", CONEXÃO POR ANEL DESLIZANTE - FORNECIMENTO E INSTALAÇÃO. AF_02/2023</v>
          </cell>
          <cell r="C5490" t="str">
            <v>UN</v>
          </cell>
          <cell r="D5490">
            <v>68.5</v>
          </cell>
          <cell r="E5490" t="str">
            <v>Instalações Hidráulicas em PEX</v>
          </cell>
          <cell r="F5490" t="str">
            <v>SINAPI Jun/26</v>
          </cell>
        </row>
        <row r="5491">
          <cell r="A5491">
            <v>96879</v>
          </cell>
          <cell r="B5491" t="str">
            <v>DISTRIBUIDOR 3 SAÍDAS, PARA INSTALAÇÕES EM PEX ÁGUA, ENTRADA DE 32 MM X 3 SAÍDAS DE 16 MM, CONEXÃO POR CRIMPAGEM - FORNECIMENTO E INSTALAÇÃO. AF_02/2023</v>
          </cell>
          <cell r="C5491" t="str">
            <v>UN</v>
          </cell>
          <cell r="D5491">
            <v>208.26</v>
          </cell>
          <cell r="E5491" t="str">
            <v>Instalações Hidráulicas em PEX</v>
          </cell>
          <cell r="F5491" t="str">
            <v>SINAPI Jun/26</v>
          </cell>
        </row>
        <row r="5492">
          <cell r="A5492">
            <v>96881</v>
          </cell>
          <cell r="B5492" t="str">
            <v>DISTRIBUIDOR 3 SAÍDAS, PARA INSTALAÇÕES EM PEX ÁGUA, ENTRADA DE 32 MM X 3 SAÍDAS DE 25 MM, CONEXÃO POR CRIMPAGEM - FORNECIMENTO E INSTALAÇÃO. AF_02/2023</v>
          </cell>
          <cell r="C5492" t="str">
            <v>UN</v>
          </cell>
          <cell r="D5492">
            <v>246.35</v>
          </cell>
          <cell r="E5492" t="str">
            <v>Instalações Hidráulicas em PEX</v>
          </cell>
          <cell r="F5492" t="str">
            <v>SINAPI Jun/26</v>
          </cell>
        </row>
        <row r="5493">
          <cell r="A5493">
            <v>96837</v>
          </cell>
          <cell r="B5493" t="str">
            <v>JOELHO 90 GRAUS, METÁLICO, PARA INSTALAÇÕES EM PEX ÁGUA, DN 16 MM, CONEXÃO POR ANEL DESLIZANTE - FORNECIMENTO E INSTALAÇÃO. AF_02/2023</v>
          </cell>
          <cell r="C5493" t="str">
            <v>UN</v>
          </cell>
          <cell r="D5493">
            <v>25.56</v>
          </cell>
          <cell r="E5493" t="str">
            <v>Instalações Hidráulicas em PEX</v>
          </cell>
          <cell r="F5493" t="str">
            <v>SINAPI Jun/26</v>
          </cell>
        </row>
        <row r="5494">
          <cell r="A5494">
            <v>96840</v>
          </cell>
          <cell r="B5494" t="str">
            <v>JOELHO 90 GRAUS, METÁLICO, PARA INSTALAÇÕES EM PEX ÁGUA, DN 20 MM, CONEXÃO POR ANEL DESLIZANTE - FORNECIMENTO E INSTALAÇÃO. AF_02/2023</v>
          </cell>
          <cell r="C5494" t="str">
            <v>UN</v>
          </cell>
          <cell r="D5494">
            <v>30.77</v>
          </cell>
          <cell r="E5494" t="str">
            <v>Instalações Hidráulicas em PEX</v>
          </cell>
          <cell r="F5494" t="str">
            <v>SINAPI Jun/26</v>
          </cell>
        </row>
        <row r="5495">
          <cell r="A5495">
            <v>96845</v>
          </cell>
          <cell r="B5495" t="str">
            <v>JOELHO 90 GRAUS, METÁLICO, PARA INSTALAÇÕES EM PEX ÁGUA, DN 25 MM, CONEXÃO POR ANEL DESLIZANTE - FORNECIMENTO E INSTALAÇÃO. AF_02/2023</v>
          </cell>
          <cell r="C5495" t="str">
            <v>UN</v>
          </cell>
          <cell r="D5495">
            <v>46.67</v>
          </cell>
          <cell r="E5495" t="str">
            <v>Instalações Hidráulicas em PEX</v>
          </cell>
          <cell r="F5495" t="str">
            <v>SINAPI Jun/26</v>
          </cell>
        </row>
        <row r="5496">
          <cell r="A5496">
            <v>96848</v>
          </cell>
          <cell r="B5496" t="str">
            <v>JOELHO 90 GRAUS, METÁLICO, PARA INSTALAÇÕES EM PEX ÁGUA, DN 32 MM, CONEXÃO POR ANEL DESLIZANTE - FORNECIMENTO E INSTALAÇÃO. AF_02/2023</v>
          </cell>
          <cell r="C5496" t="str">
            <v>UN</v>
          </cell>
          <cell r="D5496">
            <v>61.39</v>
          </cell>
          <cell r="E5496" t="str">
            <v>Instalações Hidráulicas em PEX</v>
          </cell>
          <cell r="F5496" t="str">
            <v>SINAPI Jun/26</v>
          </cell>
        </row>
        <row r="5497">
          <cell r="A5497">
            <v>96849</v>
          </cell>
          <cell r="B5497" t="str">
            <v>JOELHO 90 GRAUS, PARA INSTALAÇÕES EM PEX ÁGUA, DN 16 MM, CONEXÃO POR CRIMPAGEM - FORNECIMENTO E INSTALAÇÃO. AF_02/2023</v>
          </cell>
          <cell r="C5497" t="str">
            <v>UN</v>
          </cell>
          <cell r="D5497">
            <v>19.989999999999998</v>
          </cell>
          <cell r="E5497" t="str">
            <v>Instalações Hidráulicas em PEX</v>
          </cell>
          <cell r="F5497" t="str">
            <v>SINAPI Jun/26</v>
          </cell>
        </row>
        <row r="5498">
          <cell r="A5498">
            <v>96852</v>
          </cell>
          <cell r="B5498" t="str">
            <v>JOELHO 90 GRAUS, PARA INSTALAÇÕES EM PEX ÁGUA, DN 20 MM, CONEXÃO POR CRIMPAGEM - FORNECIMENTO E INSTALAÇÃO. AF_02/2023</v>
          </cell>
          <cell r="C5498" t="str">
            <v>UN</v>
          </cell>
          <cell r="D5498">
            <v>25.19</v>
          </cell>
          <cell r="E5498" t="str">
            <v>Instalações Hidráulicas em PEX</v>
          </cell>
          <cell r="F5498" t="str">
            <v>SINAPI Jun/26</v>
          </cell>
        </row>
        <row r="5499">
          <cell r="A5499">
            <v>96855</v>
          </cell>
          <cell r="B5499" t="str">
            <v>JOELHO 90 GRAUS, PARA INSTALAÇÕES EM PEX ÁGUA, DN 25 MM, CONEXÃO POR CRIMPAGEM - FORNECIMENTO E INSTALAÇÃO. AF_02/2023</v>
          </cell>
          <cell r="C5499" t="str">
            <v>UN</v>
          </cell>
          <cell r="D5499">
            <v>38.31</v>
          </cell>
          <cell r="E5499" t="str">
            <v>Instalações Hidráulicas em PEX</v>
          </cell>
          <cell r="F5499" t="str">
            <v>SINAPI Jun/26</v>
          </cell>
        </row>
        <row r="5500">
          <cell r="A5500">
            <v>96838</v>
          </cell>
          <cell r="B5500" t="str">
            <v>JOELHO 90 GRAUS, ROSCA FÊMEA TERMINAL, METÁLICO, PARA INSTALAÇÕES EM PEX ÁGUA, DN 16MM X 1/2", CONEXÃO POR ANEL DESLIZANTE - FORNECIMENTO E INSTALAÇÃO. AF_02/2023</v>
          </cell>
          <cell r="C5500" t="str">
            <v>UN</v>
          </cell>
          <cell r="D5500">
            <v>31.29</v>
          </cell>
          <cell r="E5500" t="str">
            <v>Instalações Hidráulicas em PEX</v>
          </cell>
          <cell r="F5500" t="str">
            <v>SINAPI Jun/26</v>
          </cell>
        </row>
        <row r="5501">
          <cell r="A5501">
            <v>96841</v>
          </cell>
          <cell r="B5501" t="str">
            <v>JOELHO 90 GRAUS, ROSCA FÊMEA TERMINAL, METÁLICO, PARA INSTALAÇÕES EM PEX ÁGUA, DN 20 MM X 1/2", CONEXÃO POR ANEL DESLIZANTE - FORNECIMENTO E INSTALAÇÃO. AF_02/2023</v>
          </cell>
          <cell r="C5501" t="str">
            <v>UN</v>
          </cell>
          <cell r="D5501">
            <v>34.53</v>
          </cell>
          <cell r="E5501" t="str">
            <v>Instalações Hidráulicas em PEX</v>
          </cell>
          <cell r="F5501" t="str">
            <v>SINAPI Jun/26</v>
          </cell>
        </row>
        <row r="5502">
          <cell r="A5502">
            <v>96842</v>
          </cell>
          <cell r="B5502" t="str">
            <v>JOELHO 90 GRAUS, ROSCA FÊMEA TERMINAL, METÁLICO, PARA INSTALAÇÕES EM PEX ÁGUA, DN 20 MM X 3/4", CONEXÃO POR ANEL DESLIZANTE - FORNECIMENTO E INSTALAÇÃO. AF_02/2023</v>
          </cell>
          <cell r="C5502" t="str">
            <v>UN</v>
          </cell>
          <cell r="D5502">
            <v>39.35</v>
          </cell>
          <cell r="E5502" t="str">
            <v>Instalações Hidráulicas em PEX</v>
          </cell>
          <cell r="F5502" t="str">
            <v>SINAPI Jun/26</v>
          </cell>
        </row>
        <row r="5503">
          <cell r="A5503">
            <v>96846</v>
          </cell>
          <cell r="B5503" t="str">
            <v>JOELHO 90 GRAUS, ROSCA FÊMEA TERMINAL, METÁLICO, PARA INSTALAÇÕES EM PEX ÁGUA, DN 25 MM X 3/4", CONEXÃO POR ANEL DESLIZANTE - FORNECIMENTO E INSTALAÇÃO. AF_02/2023</v>
          </cell>
          <cell r="C5503" t="str">
            <v>UN</v>
          </cell>
          <cell r="D5503">
            <v>45.29</v>
          </cell>
          <cell r="E5503" t="str">
            <v>Instalações Hidráulicas em PEX</v>
          </cell>
          <cell r="F5503" t="str">
            <v>SINAPI Jun/26</v>
          </cell>
        </row>
        <row r="5504">
          <cell r="A5504">
            <v>96850</v>
          </cell>
          <cell r="B5504" t="str">
            <v>JOELHO 90 GRAUS, ROSCA FÊMEA TERMINAL, PARA INSTALAÇÕES EM PEX ÁGUA, DN 16MM X 1/2", CONEXÃO POR CRIMPAGEM - FORNECIMENTO E INSTALAÇÃO. AF_02/2023</v>
          </cell>
          <cell r="C5504" t="str">
            <v>UN</v>
          </cell>
          <cell r="D5504">
            <v>28.94</v>
          </cell>
          <cell r="E5504" t="str">
            <v>Instalações Hidráulicas em PEX</v>
          </cell>
          <cell r="F5504" t="str">
            <v>SINAPI Jun/26</v>
          </cell>
        </row>
        <row r="5505">
          <cell r="A5505">
            <v>96853</v>
          </cell>
          <cell r="B5505" t="str">
            <v>JOELHO 90 GRAUS, ROSCA FÊMEA TERMINAL, PARA INSTALAÇÕES EM PEX ÁGUA, DN 20MM X 1/2", CONEXÃO POR CRIMPAGEM - FORNECIMENTO E INSTALAÇÃO. AF_02/2023</v>
          </cell>
          <cell r="C5505" t="str">
            <v>UN</v>
          </cell>
          <cell r="D5505">
            <v>31.02</v>
          </cell>
          <cell r="E5505" t="str">
            <v>Instalações Hidráulicas em PEX</v>
          </cell>
          <cell r="F5505" t="str">
            <v>SINAPI Jun/26</v>
          </cell>
        </row>
        <row r="5506">
          <cell r="A5506">
            <v>96854</v>
          </cell>
          <cell r="B5506" t="str">
            <v>JOELHO 90 GRAUS, ROSCA FÊMEA TERMINAL, PARA INSTALAÇÕES EM PEX ÁGUA, DN 20MM X 3/4", CONEXÃO POR CRIMPAGEM - FORNECIMENTO E INSTALAÇÃO. AF_02/2023</v>
          </cell>
          <cell r="C5506" t="str">
            <v>UN</v>
          </cell>
          <cell r="D5506">
            <v>37.68</v>
          </cell>
          <cell r="E5506" t="str">
            <v>Instalações Hidráulicas em PEX</v>
          </cell>
          <cell r="F5506" t="str">
            <v>SINAPI Jun/26</v>
          </cell>
        </row>
        <row r="5507">
          <cell r="A5507">
            <v>104571</v>
          </cell>
          <cell r="B5507" t="str">
            <v>JOELHO 90 GRAUS, ROSCA FÊMEA TERMINAL, PARA INSTALAÇÕES EM PEX ÁGUA, DN 25 MM X 3/4", FIXAÇÃO DAS CONEXÕES POR CRIMPAGEM - FORNECIMENTO E INSTALAÇÃO. AF_02/2023</v>
          </cell>
          <cell r="C5507" t="str">
            <v>UN</v>
          </cell>
          <cell r="D5507">
            <v>0</v>
          </cell>
          <cell r="E5507" t="str">
            <v>Instalações Hidráulicas em PEX</v>
          </cell>
          <cell r="F5507" t="str">
            <v>SINAPI Jun/26</v>
          </cell>
        </row>
        <row r="5508">
          <cell r="A5508">
            <v>96856</v>
          </cell>
          <cell r="B5508" t="str">
            <v>JOELHO 90 GRAUS, ROSCA FÊMEA TERMINAL, PARA INSTALAÇÕES EM PEX ÁGUA, DN 25MM X 1/2", CONEXÃO POR CRIMPAGEM - FORNECIMENTO E INSTALAÇÃO. AF_02/2023</v>
          </cell>
          <cell r="C5508" t="str">
            <v>UN</v>
          </cell>
          <cell r="D5508">
            <v>42.1</v>
          </cell>
          <cell r="E5508" t="str">
            <v>Instalações Hidráulicas em PEX</v>
          </cell>
          <cell r="F5508" t="str">
            <v>SINAPI Jun/26</v>
          </cell>
        </row>
        <row r="5509">
          <cell r="A5509">
            <v>104566</v>
          </cell>
          <cell r="B5509" t="str">
            <v>JOELHO 90 GRAUS, ROSCA MACHO TERMINAL, PARA INSTALAÇÕES EM PEX ÁGUA, DN 16 MM X 1/2", COM ANEL DESLIZANTE - FORNECIMENTO E INSTALAÇÃO. AF_02/2023</v>
          </cell>
          <cell r="C5509" t="str">
            <v>UN</v>
          </cell>
          <cell r="D5509">
            <v>0</v>
          </cell>
          <cell r="E5509" t="str">
            <v>Instalações Hidráulicas em PEX</v>
          </cell>
          <cell r="F5509" t="str">
            <v>SINAPI Jun/26</v>
          </cell>
        </row>
        <row r="5510">
          <cell r="A5510">
            <v>104536</v>
          </cell>
          <cell r="B5510" t="str">
            <v>JOELHO 90 GRAUS, ROSCA MACHO TERMINAL, PARA INSTALAÇÕES EM PEX ÁGUA, DN 20 MM X 1/2", FIXAÇÃO DAS CONEXÕES POR CRIMPAGEM - FORNECIMENTO E INSTALAÇÃO. AF_02/2023</v>
          </cell>
          <cell r="C5510" t="str">
            <v>UN</v>
          </cell>
          <cell r="D5510">
            <v>0</v>
          </cell>
          <cell r="E5510" t="str">
            <v>Instalações Hidráulicas em PEX</v>
          </cell>
          <cell r="F5510" t="str">
            <v>SINAPI Jun/26</v>
          </cell>
        </row>
        <row r="5511">
          <cell r="A5511">
            <v>104537</v>
          </cell>
          <cell r="B5511" t="str">
            <v>JOELHO 90 GRAUS, ROSCA MACHO TERMINAL, PARA INSTALAÇÕES EM PEX ÁGUA, DN 20 MM X 3/4", FIXAÇÃO DAS CONEXÕES POR CRIMPAGEM - FORNECIMENTO E INSTALAÇÃO. AF_02/2023</v>
          </cell>
          <cell r="C5511" t="str">
            <v>UN</v>
          </cell>
          <cell r="D5511">
            <v>0</v>
          </cell>
          <cell r="E5511" t="str">
            <v>Instalações Hidráulicas em PEX</v>
          </cell>
          <cell r="F5511" t="str">
            <v>SINAPI Jun/26</v>
          </cell>
        </row>
        <row r="5512">
          <cell r="A5512">
            <v>104572</v>
          </cell>
          <cell r="B5512" t="str">
            <v>JOELHO 90 GRAUS, ROSCA MACHO TERMINAL, PARA INSTALAÇÕES EM PEX ÁGUA, DN 25 MM X 1", COM ANEL DESLIZANTE - FORNECIMENTO E INSTALAÇÃO. AF_02/2023</v>
          </cell>
          <cell r="C5512" t="str">
            <v>UN</v>
          </cell>
          <cell r="D5512">
            <v>0</v>
          </cell>
          <cell r="E5512" t="str">
            <v>Instalações Hidráulicas em PEX</v>
          </cell>
          <cell r="F5512" t="str">
            <v>SINAPI Jun/26</v>
          </cell>
        </row>
        <row r="5513">
          <cell r="A5513">
            <v>104568</v>
          </cell>
          <cell r="B5513" t="str">
            <v>JOELHO 90 GRAUS, ROSCA MACHO TERMINAL, PARA INSTALAÇÕES EM PEX ÁGUA, DN 25 MM X 1/2", COM ANEL DESLIZANTE - FORNECIMENTO E INSTALAÇÃO. AF_02/2023</v>
          </cell>
          <cell r="C5513" t="str">
            <v>UN</v>
          </cell>
          <cell r="D5513">
            <v>0</v>
          </cell>
          <cell r="E5513" t="str">
            <v>Instalações Hidráulicas em PEX</v>
          </cell>
          <cell r="F5513" t="str">
            <v>SINAPI Jun/26</v>
          </cell>
        </row>
        <row r="5514">
          <cell r="A5514">
            <v>104538</v>
          </cell>
          <cell r="B5514" t="str">
            <v>JOELHO 90 GRAUS, ROSCA MACHO TERMINAL, PARA INSTALAÇÕES EM PEX ÁGUA, DN 25 MM X 3/4", FIXAÇÃO DAS CONEXÕES POR CRIMPAGEM - FORNECIMENTO E INSTALAÇÃO. AF_02/2023</v>
          </cell>
          <cell r="C5514" t="str">
            <v>UN</v>
          </cell>
          <cell r="D5514">
            <v>0</v>
          </cell>
          <cell r="E5514" t="str">
            <v>Instalações Hidráulicas em PEX</v>
          </cell>
          <cell r="F5514" t="str">
            <v>SINAPI Jun/26</v>
          </cell>
        </row>
        <row r="5515">
          <cell r="A5515">
            <v>104570</v>
          </cell>
          <cell r="B5515" t="str">
            <v>JOELHO 90 GRAUS, ROSCA MACHO TERMINAL, PARA INSTALAÇÕES EM PEX ÁGUA, DN 32 MM X 1", COM ANEL DESLIZANTE - FORNECIMENTO E INSTALAÇÃO. AF_02/2023</v>
          </cell>
          <cell r="C5515" t="str">
            <v>UN</v>
          </cell>
          <cell r="D5515">
            <v>0</v>
          </cell>
          <cell r="E5515" t="str">
            <v>Instalações Hidráulicas em PEX</v>
          </cell>
          <cell r="F5515" t="str">
            <v>SINAPI Jun/26</v>
          </cell>
        </row>
        <row r="5516">
          <cell r="A5516">
            <v>104565</v>
          </cell>
          <cell r="B5516" t="str">
            <v>JOELHO ROSCA FÊMEA MÓVEL, PARA INSTALAÇÕES EM PEX ÁGUA, DN 16 MM X 1/2", COM ANEL DESLIZANTE - FORNECIMENTO E INSTALAÇÃO. AF_02/2023</v>
          </cell>
          <cell r="C5516" t="str">
            <v>UN</v>
          </cell>
          <cell r="D5516">
            <v>0</v>
          </cell>
          <cell r="E5516" t="str">
            <v>Instalações Hidráulicas em PEX</v>
          </cell>
          <cell r="F5516" t="str">
            <v>SINAPI Jun/26</v>
          </cell>
        </row>
        <row r="5517">
          <cell r="A5517">
            <v>104567</v>
          </cell>
          <cell r="B5517" t="str">
            <v>JOELHO ROSCA FÊMEA MÓVEL, PARA INSTALAÇÕES EM PEX ÁGUA, DN 20 MM X 1/2", COM ANEL DESLIZANTE - FORNECIMENTO E INSTALAÇÃO. AF_02/2023</v>
          </cell>
          <cell r="C5517" t="str">
            <v>UN</v>
          </cell>
          <cell r="D5517">
            <v>0</v>
          </cell>
          <cell r="E5517" t="str">
            <v>Instalações Hidráulicas em PEX</v>
          </cell>
          <cell r="F5517" t="str">
            <v>SINAPI Jun/26</v>
          </cell>
        </row>
        <row r="5518">
          <cell r="A5518">
            <v>104569</v>
          </cell>
          <cell r="B5518" t="str">
            <v>JOELHO ROSCA FÊMEA MÓVEL, PARA INSTALAÇÕES EM PEX ÁGUA, DN 25 MM X 3/4", COM ANEL DESLIZANTE - FORNECIMENTO E INSTALAÇÃO. AF_02/2023</v>
          </cell>
          <cell r="C5518" t="str">
            <v>UN</v>
          </cell>
          <cell r="D5518">
            <v>0</v>
          </cell>
          <cell r="E5518" t="str">
            <v>Instalações Hidráulicas em PEX</v>
          </cell>
          <cell r="F5518" t="str">
            <v>SINAPI Jun/26</v>
          </cell>
        </row>
        <row r="5519">
          <cell r="A5519">
            <v>96843</v>
          </cell>
          <cell r="B5519" t="str">
            <v>JOELHO ROSCA FÊMEA, COM BASE FIXA, METÁLICO, PARA INSTALAÇÕES EM PEX ÁGUA, DN 20MM X 1/2", CONEXÃO POR ANEL DESLIZANTE - FORNECIMENTO E INSTALAÇÃO. AF_02/2023</v>
          </cell>
          <cell r="C5519" t="str">
            <v>UN</v>
          </cell>
          <cell r="D5519">
            <v>35.729999999999997</v>
          </cell>
          <cell r="E5519" t="str">
            <v>Instalações Hidráulicas em PEX</v>
          </cell>
          <cell r="F5519" t="str">
            <v>SINAPI Jun/26</v>
          </cell>
        </row>
        <row r="5520">
          <cell r="A5520">
            <v>96847</v>
          </cell>
          <cell r="B5520" t="str">
            <v>JOELHO ROSCA FÊMEA, COM BASE FIXA, METÁLICO, PARA INSTALAÇÕES EM PEX ÁGUA, DN 25MM X 3/4", CONEXÃO POR ANEL DESLIZANTE - FORNECIMENTO E INSTALAÇÃO. AF_02/2023</v>
          </cell>
          <cell r="C5520" t="str">
            <v>UN</v>
          </cell>
          <cell r="D5520">
            <v>44.76</v>
          </cell>
          <cell r="E5520" t="str">
            <v>Instalações Hidráulicas em PEX</v>
          </cell>
          <cell r="F5520" t="str">
            <v>SINAPI Jun/26</v>
          </cell>
        </row>
        <row r="5521">
          <cell r="A5521">
            <v>96844</v>
          </cell>
          <cell r="B5521" t="str">
            <v>JOELHO ROSCA FÊMEA, MÓVEL, METÁLICO, PARA INSTALAÇÕES EM PEX ÁGUA, DN 20MM X 3/4", CONEXÃO POR ANEL DESLIZANTE - FORNECIMENTO E INSTALAÇÃO. AF_02/2023</v>
          </cell>
          <cell r="C5521" t="str">
            <v>UN</v>
          </cell>
          <cell r="D5521">
            <v>40.9</v>
          </cell>
          <cell r="E5521" t="str">
            <v>Instalações Hidráulicas em PEX</v>
          </cell>
          <cell r="F5521" t="str">
            <v>SINAPI Jun/26</v>
          </cell>
        </row>
        <row r="5522">
          <cell r="A5522">
            <v>96839</v>
          </cell>
          <cell r="B5522" t="str">
            <v>JOELHO, ROSCA FÊMEA, COM BASE FIXA, METÁLICO, PARA INSTALAÇÕES EM PEX ÁGUA, DN 16MM X 1/2", CONEXÃO POR ANEL DESLIZANTE - FORNECIMENTO E INSTALAÇÃO. AF_02/2023</v>
          </cell>
          <cell r="C5522" t="str">
            <v>UN</v>
          </cell>
          <cell r="D5522">
            <v>32.18</v>
          </cell>
          <cell r="E5522" t="str">
            <v>Instalações Hidráulicas em PEX</v>
          </cell>
          <cell r="F5522" t="str">
            <v>SINAPI Jun/26</v>
          </cell>
        </row>
        <row r="5523">
          <cell r="A5523">
            <v>104574</v>
          </cell>
          <cell r="B5523" t="str">
            <v>JOELHO, ROSCA FÊMEA, COM BASE FIXA, PARA INSTALAÇÕES EM PEX ÁGUA, DN 16 MM X 3/4", FIXAÇÃO DAS CONEXÕES POR CRIMPAGEM - FORNECIMENTO E INSTALAÇÃO. AF_02/2023</v>
          </cell>
          <cell r="C5523" t="str">
            <v>UN</v>
          </cell>
          <cell r="D5523">
            <v>0</v>
          </cell>
          <cell r="E5523" t="str">
            <v>Instalações Hidráulicas em PEX</v>
          </cell>
          <cell r="F5523" t="str">
            <v>SINAPI Jun/26</v>
          </cell>
        </row>
        <row r="5524">
          <cell r="A5524">
            <v>104575</v>
          </cell>
          <cell r="B5524" t="str">
            <v>JOELHO, ROSCA FÊMEA, COM BASE FIXA, PARA INSTALAÇÕES EM PEX ÁGUA, DN 20 MM X 3/4", FIXAÇÃO DAS CONEXÕES POR CRIMPAGEM - FORNECIMENTO E INSTALAÇÃO. AF_02/2023</v>
          </cell>
          <cell r="C5524" t="str">
            <v>UN</v>
          </cell>
          <cell r="D5524">
            <v>0</v>
          </cell>
          <cell r="E5524" t="str">
            <v>Instalações Hidráulicas em PEX</v>
          </cell>
          <cell r="F5524" t="str">
            <v>SINAPI Jun/26</v>
          </cell>
        </row>
        <row r="5525">
          <cell r="A5525">
            <v>104573</v>
          </cell>
          <cell r="B5525" t="str">
            <v>JOELHO, ROSCA FÊMEA, COM BASE FIXA, PARA INSTALAÇÕES EM PEX ÁGUA, DN 25 MM X 1/2", FIXAÇÃO DAS CONEXÕES POR CRIMPAGEM - FORNECIMENTO E INSTALAÇÃO. AF_02/2023</v>
          </cell>
          <cell r="C5525" t="str">
            <v>UN</v>
          </cell>
          <cell r="D5525">
            <v>0</v>
          </cell>
          <cell r="E5525" t="str">
            <v>Instalações Hidráulicas em PEX</v>
          </cell>
          <cell r="F5525" t="str">
            <v>SINAPI Jun/26</v>
          </cell>
        </row>
        <row r="5526">
          <cell r="A5526">
            <v>96805</v>
          </cell>
          <cell r="B5526" t="str">
            <v>KIT CHASSI PEX, PRÉ-FABRICADO, PARA CHUVEIRO, INCLUSO QUADRO METÁLICO, TUBOS, REGISTROS DE PRESSÃO E CONEXÕES POR ANEL DESLIZANTE - FORNECIMENTO E INSTALAÇÃO. AF_02/2023</v>
          </cell>
          <cell r="C5526" t="str">
            <v>UN</v>
          </cell>
          <cell r="D5526">
            <v>233.94</v>
          </cell>
          <cell r="E5526" t="str">
            <v>Instalações Hidráulicas em PEX</v>
          </cell>
          <cell r="F5526" t="str">
            <v>SINAPI Jun/26</v>
          </cell>
        </row>
        <row r="5527">
          <cell r="A5527">
            <v>96802</v>
          </cell>
          <cell r="B5527" t="str">
            <v>KIT CHASSI PEX, PRÉ-FABRICADO, PARA CHUVEIRO, INCLUSO QUADRO METÁLICO, TUBOS, REGISTROS DE PRESSÃO E CONEXÕES POR CRIMPAGEM - FORNECIMENTO E INSTALAÇÃO. AF_02/2023</v>
          </cell>
          <cell r="C5527" t="str">
            <v>UN</v>
          </cell>
          <cell r="D5527">
            <v>440.22</v>
          </cell>
          <cell r="E5527" t="str">
            <v>Instalações Hidráulicas em PEX</v>
          </cell>
          <cell r="F5527" t="str">
            <v>SINAPI Jun/26</v>
          </cell>
        </row>
        <row r="5528">
          <cell r="A5528">
            <v>96806</v>
          </cell>
          <cell r="B5528" t="str">
            <v>KIT CHASSI PEX, PRÉ-FABRICADO, PARA COZINHA COM CUBA SIMPLES, INCLUSO QUADRO METÁLICO, TUBOS E CONEXÕES POR ANEL DESLIZANTE - FORNECIMENTO E INSTALAÇÃO. AF_02/2023</v>
          </cell>
          <cell r="C5528" t="str">
            <v>UN</v>
          </cell>
          <cell r="D5528">
            <v>95.13</v>
          </cell>
          <cell r="E5528" t="str">
            <v>Instalações Hidráulicas em PEX</v>
          </cell>
          <cell r="F5528" t="str">
            <v>SINAPI Jun/26</v>
          </cell>
        </row>
        <row r="5529">
          <cell r="A5529">
            <v>96803</v>
          </cell>
          <cell r="B5529" t="str">
            <v>KIT CHASSI PEX, PRÉ-FABRICADO, PARA COZINHA COM CUBA SIMPLES, INCLUSO QUADRO METÁLICO, TUBOS E CONEXÕES POR CRIMPAGEM - FORNECIMENTO E INSTALAÇÃO. AF_02/2023</v>
          </cell>
          <cell r="C5529" t="str">
            <v>UN</v>
          </cell>
          <cell r="D5529">
            <v>85.22</v>
          </cell>
          <cell r="E5529" t="str">
            <v>Instalações Hidráulicas em PEX</v>
          </cell>
          <cell r="F5529" t="str">
            <v>SINAPI Jun/26</v>
          </cell>
        </row>
        <row r="5530">
          <cell r="A5530">
            <v>96807</v>
          </cell>
          <cell r="B5530" t="str">
            <v>KIT CHASSI PEX, PRÉ-FABRICADO, PARA ÁREA DE SERVIÇO COM TANQUE E MÁQUINA DE LAVAR ROUPA, INCLUSO QUADRO METÁLICO, TUBOS E CONEXÕES POR ANEL DESLIZANTE - FORNECIMENTO E INSTALAÇÃO. AF_02/2023</v>
          </cell>
          <cell r="C5530" t="str">
            <v>UN</v>
          </cell>
          <cell r="D5530">
            <v>156.05000000000001</v>
          </cell>
          <cell r="E5530" t="str">
            <v>Instalações Hidráulicas em PEX</v>
          </cell>
          <cell r="F5530" t="str">
            <v>SINAPI Jun/26</v>
          </cell>
        </row>
        <row r="5531">
          <cell r="A5531">
            <v>96804</v>
          </cell>
          <cell r="B5531" t="str">
            <v>KIT CHASSI PEX, PRÉ-FABRICADO, PARA ÁREA DE SERVIÇO COM TANQUE E MÁQUINA DE LAVAR ROUPA, INCLUSO QUADRO METÁLICO, TUBOS E CONEXÕES POR CRIMPAGEM - FORNECIMENTO E INSTALAÇÃO. AF_02/2023</v>
          </cell>
          <cell r="C5531" t="str">
            <v>UN</v>
          </cell>
          <cell r="D5531">
            <v>142.09</v>
          </cell>
          <cell r="E5531" t="str">
            <v>Instalações Hidráulicas em PEX</v>
          </cell>
          <cell r="F5531" t="str">
            <v>SINAPI Jun/26</v>
          </cell>
        </row>
        <row r="5532">
          <cell r="A5532">
            <v>96829</v>
          </cell>
          <cell r="B5532" t="str">
            <v>LUVA DE REDUÇÃO PARA INSTALAÇÕES EM PEX ÁGUA, DN 20 X 16 MM, CONEXÃO POR CRIMPAGEM - FORNECIMENTO E INSTALAÇÃO. AF_02/2023</v>
          </cell>
          <cell r="C5532" t="str">
            <v>UN</v>
          </cell>
          <cell r="D5532">
            <v>20.99</v>
          </cell>
          <cell r="E5532" t="str">
            <v>Instalações Hidráulicas em PEX</v>
          </cell>
          <cell r="F5532" t="str">
            <v>SINAPI Jun/26</v>
          </cell>
        </row>
        <row r="5533">
          <cell r="A5533">
            <v>96833</v>
          </cell>
          <cell r="B5533" t="str">
            <v>LUVA DE REDUÇÃO PARA INSTALAÇÕES EM PEX ÁGUA, DN 25 X 16 MM, CONEXÃO POR CRIMPAGEM - FORNECIMENTO E INSTALAÇÃO. AF_02/2023</v>
          </cell>
          <cell r="C5533" t="str">
            <v>UN</v>
          </cell>
          <cell r="D5533">
            <v>26.43</v>
          </cell>
          <cell r="E5533" t="str">
            <v>Instalações Hidráulicas em PEX</v>
          </cell>
          <cell r="F5533" t="str">
            <v>SINAPI Jun/26</v>
          </cell>
        </row>
        <row r="5534">
          <cell r="A5534">
            <v>96836</v>
          </cell>
          <cell r="B5534" t="str">
            <v>LUVA DE REDUÇÃO PARA INSTALAÇÕES EM PEX ÁGUA, DN 32 X 25 MM, CONEXÃO POR CRIMPAGEM - FORNECIMENTO E INSTALAÇÃO. AF_02/2023</v>
          </cell>
          <cell r="C5534" t="str">
            <v>UN</v>
          </cell>
          <cell r="D5534">
            <v>37.54</v>
          </cell>
          <cell r="E5534" t="str">
            <v>Instalações Hidráulicas em PEX</v>
          </cell>
          <cell r="F5534" t="str">
            <v>SINAPI Jun/26</v>
          </cell>
        </row>
        <row r="5535">
          <cell r="A5535">
            <v>104576</v>
          </cell>
          <cell r="B5535" t="str">
            <v>LUVA DE REDUÇÃO, PARA INSTALAÇÕES EM PEX ÁGUA, DN 20 X 16 MM, COM ANEL DESLIZANTE - FORNECIMENTO E INSTALAÇÃO. AF_02/2023</v>
          </cell>
          <cell r="C5535" t="str">
            <v>UN</v>
          </cell>
          <cell r="D5535">
            <v>19.45</v>
          </cell>
          <cell r="E5535" t="str">
            <v>Instalações Hidráulicas em PEX</v>
          </cell>
          <cell r="F5535" t="str">
            <v>SINAPI Jun/26</v>
          </cell>
        </row>
        <row r="5536">
          <cell r="A5536">
            <v>104577</v>
          </cell>
          <cell r="B5536" t="str">
            <v>LUVA DE REDUÇÃO, PARA INSTALAÇÕES EM PEX ÁGUA, DN 25 X 16 MM, COM ANEL DESLIZANTE - FORNECIMENTO E INSTALAÇÃO. AF_02/2023</v>
          </cell>
          <cell r="C5536" t="str">
            <v>UN</v>
          </cell>
          <cell r="D5536">
            <v>25.49</v>
          </cell>
          <cell r="E5536" t="str">
            <v>Instalações Hidráulicas em PEX</v>
          </cell>
          <cell r="F5536" t="str">
            <v>SINAPI Jun/26</v>
          </cell>
        </row>
        <row r="5537">
          <cell r="A5537">
            <v>104578</v>
          </cell>
          <cell r="B5537" t="str">
            <v>LUVA DE REDUÇÃO, PARA INSTALAÇÕES EM PEX ÁGUA, DN 25 X 20 MM, COM ANEL DESLIZANTE - FORNECIMENTO E INSTALAÇÃO. AF_02/2023</v>
          </cell>
          <cell r="C5537" t="str">
            <v>UN</v>
          </cell>
          <cell r="D5537">
            <v>27.34</v>
          </cell>
          <cell r="E5537" t="str">
            <v>Instalações Hidráulicas em PEX</v>
          </cell>
          <cell r="F5537" t="str">
            <v>SINAPI Jun/26</v>
          </cell>
        </row>
        <row r="5538">
          <cell r="A5538">
            <v>104580</v>
          </cell>
          <cell r="B5538" t="str">
            <v>LUVA DE REDUÇÃO, PARA INSTALAÇÕES EM PEX ÁGUA, DN 32 X 20 MM, FIXAÇÃO DAS CONEXÕES POR CRIMPAGEM - FORNECIMENTO E INSTALAÇÃO. AF_02/2023</v>
          </cell>
          <cell r="C5538" t="str">
            <v>UN</v>
          </cell>
          <cell r="D5538">
            <v>23.5</v>
          </cell>
          <cell r="E5538" t="str">
            <v>Instalações Hidráulicas em PEX</v>
          </cell>
          <cell r="F5538" t="str">
            <v>SINAPI Jun/26</v>
          </cell>
        </row>
        <row r="5539">
          <cell r="A5539">
            <v>104579</v>
          </cell>
          <cell r="B5539" t="str">
            <v>LUVA DE REDUÇÃO, PARA INSTALAÇÕES EM PEX ÁGUA, DN 32 X 25 MM, COM ANEL DESLIZANTE - FORNECIMENTO E INSTALAÇÃO. AF_02/2023</v>
          </cell>
          <cell r="C5539" t="str">
            <v>UN</v>
          </cell>
          <cell r="D5539">
            <v>35.549999999999997</v>
          </cell>
          <cell r="E5539" t="str">
            <v>Instalações Hidráulicas em PEX</v>
          </cell>
          <cell r="F5539" t="str">
            <v>SINAPI Jun/26</v>
          </cell>
        </row>
        <row r="5540">
          <cell r="A5540">
            <v>96823</v>
          </cell>
          <cell r="B5540" t="str">
            <v>LUVA PARA INSTALAÇÕES EM PEX ÁGUA, DN 16 MM, CONEXÃO POR CRIMPAGEM - FORNECIMENTO E INSTALAÇÃO. AF_02/2023</v>
          </cell>
          <cell r="C5540" t="str">
            <v>UN</v>
          </cell>
          <cell r="D5540">
            <v>13.5</v>
          </cell>
          <cell r="E5540" t="str">
            <v>Instalações Hidráulicas em PEX</v>
          </cell>
          <cell r="F5540" t="str">
            <v>SINAPI Jun/26</v>
          </cell>
        </row>
        <row r="5541">
          <cell r="A5541">
            <v>96826</v>
          </cell>
          <cell r="B5541" t="str">
            <v>LUVA PARA INSTALAÇÕES EM PEX ÁGUA, DN 20 MM, CONEXÃO POR CRIMPAGEM - FORNECIMENTO E INSTALAÇÃO. AF_02/2023</v>
          </cell>
          <cell r="C5541" t="str">
            <v>UN</v>
          </cell>
          <cell r="D5541">
            <v>15.7</v>
          </cell>
          <cell r="E5541" t="str">
            <v>Instalações Hidráulicas em PEX</v>
          </cell>
          <cell r="F5541" t="str">
            <v>SINAPI Jun/26</v>
          </cell>
        </row>
        <row r="5542">
          <cell r="A5542">
            <v>96830</v>
          </cell>
          <cell r="B5542" t="str">
            <v>LUVA PARA INSTALAÇÕES EM PEX ÁGUA, DN 25 MM, CONEXÃO POR CRIMPAGEM - FORNECIMENTO E INSTALAÇÃO. AF_02/2023</v>
          </cell>
          <cell r="C5542" t="str">
            <v>UN</v>
          </cell>
          <cell r="D5542">
            <v>23.92</v>
          </cell>
          <cell r="E5542" t="str">
            <v>Instalações Hidráulicas em PEX</v>
          </cell>
          <cell r="F5542" t="str">
            <v>SINAPI Jun/26</v>
          </cell>
        </row>
        <row r="5543">
          <cell r="A5543">
            <v>96834</v>
          </cell>
          <cell r="B5543" t="str">
            <v>LUVA PARA INSTALAÇÕES EM PEX ÁGUA, DN 32 MM, CONEXÃO POR CRIMPAGEM - FORNECIMENTO E INSTALAÇÃO. AF_02/2023</v>
          </cell>
          <cell r="C5543" t="str">
            <v>UN</v>
          </cell>
          <cell r="D5543">
            <v>32.1</v>
          </cell>
          <cell r="E5543" t="str">
            <v>Instalações Hidráulicas em PEX</v>
          </cell>
          <cell r="F5543" t="str">
            <v>SINAPI Jun/26</v>
          </cell>
        </row>
        <row r="5544">
          <cell r="A5544">
            <v>104581</v>
          </cell>
          <cell r="B5544" t="str">
            <v>LUVA, PARA INSTALAÇÕES EM PEX ÁGUA, DN 16 MM, COM ANEL DESLIZANTE - FORNECIMENTO E INSTALAÇÃO. AF_02/2023</v>
          </cell>
          <cell r="C5544" t="str">
            <v>UN</v>
          </cell>
          <cell r="D5544">
            <v>17.77</v>
          </cell>
          <cell r="E5544" t="str">
            <v>Instalações Hidráulicas em PEX</v>
          </cell>
          <cell r="F5544" t="str">
            <v>SINAPI Jun/26</v>
          </cell>
        </row>
        <row r="5545">
          <cell r="A5545">
            <v>104582</v>
          </cell>
          <cell r="B5545" t="str">
            <v>LUVA, PARA INSTALAÇÕES EM PEX ÁGUA, DN 20 MM, COM ANEL DESLIZANTE - FORNECIMENTO E INSTALAÇÃO. AF_02/2023</v>
          </cell>
          <cell r="C5545" t="str">
            <v>UN</v>
          </cell>
          <cell r="D5545">
            <v>22.45</v>
          </cell>
          <cell r="E5545" t="str">
            <v>Instalações Hidráulicas em PEX</v>
          </cell>
          <cell r="F5545" t="str">
            <v>SINAPI Jun/26</v>
          </cell>
        </row>
        <row r="5546">
          <cell r="A5546">
            <v>104583</v>
          </cell>
          <cell r="B5546" t="str">
            <v>LUVA, PARA INSTALAÇÕES EM PEX ÁGUA, DN 25 MM, COM ANEL DESLIZANTE - FORNECIMENTO E INSTALAÇÃO. AF_02/2023</v>
          </cell>
          <cell r="C5546" t="str">
            <v>UN</v>
          </cell>
          <cell r="D5546">
            <v>34.770000000000003</v>
          </cell>
          <cell r="E5546" t="str">
            <v>Instalações Hidráulicas em PEX</v>
          </cell>
          <cell r="F5546" t="str">
            <v>SINAPI Jun/26</v>
          </cell>
        </row>
        <row r="5547">
          <cell r="A5547">
            <v>104584</v>
          </cell>
          <cell r="B5547" t="str">
            <v>LUVA, PARA INSTALAÇÕES EM PEX ÁGUA, DN 32 MM, COM ANEL DESLIZANTE - FORNECIMENTO E INSTALAÇÃO. AF_02/2023</v>
          </cell>
          <cell r="C5547" t="str">
            <v>UN</v>
          </cell>
          <cell r="D5547">
            <v>41.81</v>
          </cell>
          <cell r="E5547" t="str">
            <v>Instalações Hidráulicas em PEX</v>
          </cell>
          <cell r="F5547" t="str">
            <v>SINAPI Jun/26</v>
          </cell>
        </row>
        <row r="5548">
          <cell r="A5548">
            <v>104585</v>
          </cell>
          <cell r="B5548" t="str">
            <v>TAMPÃO / CAP, ROSCA FÊMEA, PARA INSTALAÇÕES EM PEX ÁGUA, DN 1/2" - FORNECIMENTO E INSTALAÇÃO. AF_02/2023</v>
          </cell>
          <cell r="C5548" t="str">
            <v>UN</v>
          </cell>
          <cell r="D5548">
            <v>0</v>
          </cell>
          <cell r="E5548" t="str">
            <v>Instalações Hidráulicas em PEX</v>
          </cell>
          <cell r="F5548" t="str">
            <v>SINAPI Jun/26</v>
          </cell>
        </row>
        <row r="5549">
          <cell r="A5549">
            <v>104587</v>
          </cell>
          <cell r="B5549" t="str">
            <v>TAMPÃO / CAP, ROSCA FÊMEA, PARA INSTALAÇÕES EM PEX ÁGUA, DN 3/4" - FORNECIMENTO E INSTALAÇÃO. AF_02/2023</v>
          </cell>
          <cell r="C5549" t="str">
            <v>UN</v>
          </cell>
          <cell r="D5549">
            <v>0</v>
          </cell>
          <cell r="E5549" t="str">
            <v>Instalações Hidráulicas em PEX</v>
          </cell>
          <cell r="F5549" t="str">
            <v>SINAPI Jun/26</v>
          </cell>
        </row>
        <row r="5550">
          <cell r="A5550">
            <v>104586</v>
          </cell>
          <cell r="B5550" t="str">
            <v>TAMPÃO / CAP, ROSCA MACHO, PARA INSTALAÇÕES EM PEX ÁGUA, DN 1/2" - FORNECIMENTO E INSTALAÇÃO. AF_02/2023</v>
          </cell>
          <cell r="C5550" t="str">
            <v>UN</v>
          </cell>
          <cell r="D5550">
            <v>0</v>
          </cell>
          <cell r="E5550" t="str">
            <v>Instalações Hidráulicas em PEX</v>
          </cell>
          <cell r="F5550" t="str">
            <v>SINAPI Jun/26</v>
          </cell>
        </row>
        <row r="5551">
          <cell r="A5551">
            <v>96798</v>
          </cell>
          <cell r="B5551" t="str">
            <v>TUBO, PEX, MONOCAMADA, DN 16, INSTALADO EM RAMAL/SUB-RAMAL OU DISTRIBUIÇÃO DE ÁGUA - FORNECIMENTO E INSTALAÇÃO. AF_02/2023</v>
          </cell>
          <cell r="C5551" t="str">
            <v>M</v>
          </cell>
          <cell r="D5551">
            <v>9.84</v>
          </cell>
          <cell r="E5551" t="str">
            <v>Instalações Hidráulicas em PEX</v>
          </cell>
          <cell r="F5551" t="str">
            <v>SINAPI Jun/26</v>
          </cell>
        </row>
        <row r="5552">
          <cell r="A5552">
            <v>96799</v>
          </cell>
          <cell r="B5552" t="str">
            <v>TUBO, PEX, MONOCAMADA, DN 20, INSTALADO EM RAMAL/SUB-RAMAL OU DISTRIBUIÇÃO DE ÁGUA - FORNECIMENTO E INSTALAÇÃO. AF_02/2023</v>
          </cell>
          <cell r="C5552" t="str">
            <v>M</v>
          </cell>
          <cell r="D5552">
            <v>12.59</v>
          </cell>
          <cell r="E5552" t="str">
            <v>Instalações Hidráulicas em PEX</v>
          </cell>
          <cell r="F5552" t="str">
            <v>SINAPI Jun/26</v>
          </cell>
        </row>
        <row r="5553">
          <cell r="A5553">
            <v>96800</v>
          </cell>
          <cell r="B5553" t="str">
            <v>TUBO, PEX, MONOCAMADA, DN 25, INSTALADO EM RAMAL/SUB-RAMAL OU DISTRIBUIÇÃO DE ÁGUA - FORNECIMENTO E INSTALAÇÃO. AF_02/2023</v>
          </cell>
          <cell r="C5553" t="str">
            <v>M</v>
          </cell>
          <cell r="D5553">
            <v>16.989999999999998</v>
          </cell>
          <cell r="E5553" t="str">
            <v>Instalações Hidráulicas em PEX</v>
          </cell>
          <cell r="F5553" t="str">
            <v>SINAPI Jun/26</v>
          </cell>
        </row>
        <row r="5554">
          <cell r="A5554">
            <v>96801</v>
          </cell>
          <cell r="B5554" t="str">
            <v>TUBO, PEX, MONOCAMADA, DN 32, INSTALADO EM RAMAL/SUB-RAMAL OU DISTRIBUIÇÃO DE ÁGUA - FORNECIMENTO E INSTALAÇÃO. AF_02/2023</v>
          </cell>
          <cell r="C5554" t="str">
            <v>M</v>
          </cell>
          <cell r="D5554">
            <v>25.35</v>
          </cell>
          <cell r="E5554" t="str">
            <v>Instalações Hidráulicas em PEX</v>
          </cell>
          <cell r="F5554" t="str">
            <v>SINAPI Jun/26</v>
          </cell>
        </row>
        <row r="5555">
          <cell r="A5555">
            <v>104539</v>
          </cell>
          <cell r="B5555" t="str">
            <v>TÊ DE REDUÇÃO, PARA INSTALAÇÕES EM PEX ÁGUA, DN 16 X 20 X 16 MM, COM ANEL DESLIZANTE - FORNECIMENTO E INSTALAÇÃO. AF_02/2023</v>
          </cell>
          <cell r="C5555" t="str">
            <v>UN</v>
          </cell>
          <cell r="D5555">
            <v>0</v>
          </cell>
          <cell r="E5555" t="str">
            <v>Instalações Hidráulicas em PEX</v>
          </cell>
          <cell r="F5555" t="str">
            <v>SINAPI Jun/26</v>
          </cell>
        </row>
        <row r="5556">
          <cell r="A5556">
            <v>104541</v>
          </cell>
          <cell r="B5556" t="str">
            <v>TÊ DE REDUÇÃO, PARA INSTALAÇÕES EM PEX ÁGUA, DN 16 X 25 X 16 MM, COM ANEL DESLIZANTE - FORNECIMENTO E INSTALAÇÃO. AF_02/2023</v>
          </cell>
          <cell r="C5556" t="str">
            <v>UN</v>
          </cell>
          <cell r="D5556">
            <v>0</v>
          </cell>
          <cell r="E5556" t="str">
            <v>Instalações Hidráulicas em PEX</v>
          </cell>
          <cell r="F5556" t="str">
            <v>SINAPI Jun/26</v>
          </cell>
        </row>
        <row r="5557">
          <cell r="A5557">
            <v>104540</v>
          </cell>
          <cell r="B5557" t="str">
            <v>TÊ DE REDUÇÃO, PARA INSTALAÇÕES EM PEX ÁGUA, DN 20 X 16 X 16 MM, COM ANEL DESLIZANTE - FORNECIMENTO E INSTALAÇÃO. AF_02/2023</v>
          </cell>
          <cell r="C5557" t="str">
            <v>UN</v>
          </cell>
          <cell r="D5557">
            <v>0</v>
          </cell>
          <cell r="E5557" t="str">
            <v>Instalações Hidráulicas em PEX</v>
          </cell>
          <cell r="F5557" t="str">
            <v>SINAPI Jun/26</v>
          </cell>
        </row>
        <row r="5558">
          <cell r="A5558">
            <v>104543</v>
          </cell>
          <cell r="B5558" t="str">
            <v>TÊ DE REDUÇÃO, PARA INSTALAÇÕES EM PEX ÁGUA, DN 20 X 16 X 20 MM, COM ANEL DESLIZANTE - FORNECIMENTO E INSTALAÇÃO. AF_02/2023</v>
          </cell>
          <cell r="C5558" t="str">
            <v>UN</v>
          </cell>
          <cell r="D5558">
            <v>0</v>
          </cell>
          <cell r="E5558" t="str">
            <v>Instalações Hidráulicas em PEX</v>
          </cell>
          <cell r="F5558" t="str">
            <v>SINAPI Jun/26</v>
          </cell>
        </row>
        <row r="5559">
          <cell r="A5559">
            <v>104544</v>
          </cell>
          <cell r="B5559" t="str">
            <v>TÊ DE REDUÇÃO, PARA INSTALAÇÕES EM PEX ÁGUA, DN 20 X 20 X 16 MM, COM ANEL DESLIZANTE - FORNECIMENTO E INSTALAÇÃO. AF_02/2023</v>
          </cell>
          <cell r="C5559" t="str">
            <v>UN</v>
          </cell>
          <cell r="D5559">
            <v>0</v>
          </cell>
          <cell r="E5559" t="str">
            <v>Instalações Hidráulicas em PEX</v>
          </cell>
          <cell r="F5559" t="str">
            <v>SINAPI Jun/26</v>
          </cell>
        </row>
        <row r="5560">
          <cell r="A5560">
            <v>104545</v>
          </cell>
          <cell r="B5560" t="str">
            <v>TÊ DE REDUÇÃO, PARA INSTALAÇÕES EM PEX ÁGUA, DN 20 X 25 X 20 MM, COM ANEL DESLIZANTE - FORNECIMENTO E INSTALAÇÃO. AF_02/2023</v>
          </cell>
          <cell r="C5560" t="str">
            <v>UN</v>
          </cell>
          <cell r="D5560">
            <v>0</v>
          </cell>
          <cell r="E5560" t="str">
            <v>Instalações Hidráulicas em PEX</v>
          </cell>
          <cell r="F5560" t="str">
            <v>SINAPI Jun/26</v>
          </cell>
        </row>
        <row r="5561">
          <cell r="A5561">
            <v>104542</v>
          </cell>
          <cell r="B5561" t="str">
            <v>TÊ DE REDUÇÃO, PARA INSTALAÇÕES EM PEX ÁGUA, DN 25 X 16 X 16 MM, COM ANEL DESLIZANTE - FORNECIMENTO E INSTALAÇÃO. AF_02/2023</v>
          </cell>
          <cell r="C5561" t="str">
            <v>UN</v>
          </cell>
          <cell r="D5561">
            <v>0</v>
          </cell>
          <cell r="E5561" t="str">
            <v>Instalações Hidráulicas em PEX</v>
          </cell>
          <cell r="F5561" t="str">
            <v>SINAPI Jun/26</v>
          </cell>
        </row>
        <row r="5562">
          <cell r="A5562">
            <v>104592</v>
          </cell>
          <cell r="B5562" t="str">
            <v>TÊ DE REDUÇÃO, PARA INSTALAÇÕES EM PEX ÁGUA, DN 25 X 16 X 20 MM, COM ANEL DESLIZANTE - FORNECIMENTO E INSTALAÇÃO. AF_02/2023</v>
          </cell>
          <cell r="C5562" t="str">
            <v>UN</v>
          </cell>
          <cell r="D5562">
            <v>0</v>
          </cell>
          <cell r="E5562" t="str">
            <v>Instalações Hidráulicas em PEX</v>
          </cell>
          <cell r="F5562" t="str">
            <v>SINAPI Jun/26</v>
          </cell>
        </row>
        <row r="5563">
          <cell r="A5563">
            <v>104548</v>
          </cell>
          <cell r="B5563" t="str">
            <v>TÊ DE REDUÇÃO, PARA INSTALAÇÕES EM PEX ÁGUA, DN 25 X 16 X 25 MM, COM ANEL DESLIZANTE - FORNECIMENTO E INSTALAÇÃO. AF_02/2023</v>
          </cell>
          <cell r="C5563" t="str">
            <v>UN</v>
          </cell>
          <cell r="D5563">
            <v>0</v>
          </cell>
          <cell r="E5563" t="str">
            <v>Instalações Hidráulicas em PEX</v>
          </cell>
          <cell r="F5563" t="str">
            <v>SINAPI Jun/26</v>
          </cell>
        </row>
        <row r="5564">
          <cell r="A5564">
            <v>104546</v>
          </cell>
          <cell r="B5564" t="str">
            <v>TÊ DE REDUÇÃO, PARA INSTALAÇÕES EM PEX ÁGUA, DN 25 X 20 X 20 MM, COM ANEL DESLIZANTE - FORNECIMENTO E INSTALAÇÃO. AF_02/2023</v>
          </cell>
          <cell r="C5564" t="str">
            <v>UN</v>
          </cell>
          <cell r="D5564">
            <v>0</v>
          </cell>
          <cell r="E5564" t="str">
            <v>Instalações Hidráulicas em PEX</v>
          </cell>
          <cell r="F5564" t="str">
            <v>SINAPI Jun/26</v>
          </cell>
        </row>
        <row r="5565">
          <cell r="A5565">
            <v>104549</v>
          </cell>
          <cell r="B5565" t="str">
            <v>TÊ DE REDUÇÃO, PARA INSTALAÇÕES EM PEX ÁGUA, DN 25 X 20 X 25 MM, COM ANEL DESLIZANTE - FORNECIMENTO E INSTALAÇÃO. AF_02/2023</v>
          </cell>
          <cell r="C5565" t="str">
            <v>UN</v>
          </cell>
          <cell r="D5565">
            <v>0</v>
          </cell>
          <cell r="E5565" t="str">
            <v>Instalações Hidráulicas em PEX</v>
          </cell>
          <cell r="F5565" t="str">
            <v>SINAPI Jun/26</v>
          </cell>
        </row>
        <row r="5566">
          <cell r="A5566">
            <v>104550</v>
          </cell>
          <cell r="B5566" t="str">
            <v>TÊ DE REDUÇÃO, PARA INSTALAÇÕES EM PEX ÁGUA, DN 25 X 32 X 25 MM, COM ANEL DESLIZANTE - FORNECIMENTO E INSTALAÇÃO. AF_02/2023</v>
          </cell>
          <cell r="C5566" t="str">
            <v>UN</v>
          </cell>
          <cell r="D5566">
            <v>0</v>
          </cell>
          <cell r="E5566" t="str">
            <v>Instalações Hidráulicas em PEX</v>
          </cell>
          <cell r="F5566" t="str">
            <v>SINAPI Jun/26</v>
          </cell>
        </row>
        <row r="5567">
          <cell r="A5567">
            <v>104552</v>
          </cell>
          <cell r="B5567" t="str">
            <v>TÊ DE REDUÇÃO, PARA INSTALAÇÕES EM PEX ÁGUA, DN 32 X 20 X 32 MM, COM ANEL DESLIZANTE - FORNECIMENTO E INSTALAÇÃO. AF_02/2023</v>
          </cell>
          <cell r="C5567" t="str">
            <v>UN</v>
          </cell>
          <cell r="D5567">
            <v>0</v>
          </cell>
          <cell r="E5567" t="str">
            <v>Instalações Hidráulicas em PEX</v>
          </cell>
          <cell r="F5567" t="str">
            <v>SINAPI Jun/26</v>
          </cell>
        </row>
        <row r="5568">
          <cell r="A5568">
            <v>104551</v>
          </cell>
          <cell r="B5568" t="str">
            <v>TÊ DE REDUÇÃO, PARA INSTALAÇÕES EM PEX ÁGUA, DN 32 X 25 X 25 MM, COM ANEL DESLIZANTE - FORNECIMENTO E INSTALAÇÃO. AF_02/2023</v>
          </cell>
          <cell r="C5568" t="str">
            <v>UN</v>
          </cell>
          <cell r="D5568">
            <v>0</v>
          </cell>
          <cell r="E5568" t="str">
            <v>Instalações Hidráulicas em PEX</v>
          </cell>
          <cell r="F5568" t="str">
            <v>SINAPI Jun/26</v>
          </cell>
        </row>
        <row r="5569">
          <cell r="A5569">
            <v>104553</v>
          </cell>
          <cell r="B5569" t="str">
            <v>TÊ DE REDUÇÃO, PARA INSTALAÇÕES EM PEX ÁGUA, DN 32 X 25 X 32 MM, COM ANEL DESLIZANTE - FORNECIMENTO E INSTALAÇÃO. AF_02/2023</v>
          </cell>
          <cell r="C5569" t="str">
            <v>UN</v>
          </cell>
          <cell r="D5569">
            <v>0</v>
          </cell>
          <cell r="E5569" t="str">
            <v>Instalações Hidráulicas em PEX</v>
          </cell>
          <cell r="F5569" t="str">
            <v>SINAPI Jun/26</v>
          </cell>
        </row>
        <row r="5570">
          <cell r="A5570">
            <v>104554</v>
          </cell>
          <cell r="B5570" t="str">
            <v>TÊ MISTURADOR, PARA INSTALAÇÕES EM PEX ÁGUA, DN 16 MM X 1/2", COM ANEL DESLIZANTE - FORNECIMENTO E INSTALAÇÃO. AF_02/2023</v>
          </cell>
          <cell r="C5570" t="str">
            <v>UN</v>
          </cell>
          <cell r="D5570">
            <v>0</v>
          </cell>
          <cell r="E5570" t="str">
            <v>Instalações Hidráulicas em PEX</v>
          </cell>
          <cell r="F5570" t="str">
            <v>SINAPI Jun/26</v>
          </cell>
        </row>
        <row r="5571">
          <cell r="A5571">
            <v>104555</v>
          </cell>
          <cell r="B5571" t="str">
            <v>TÊ MISTURADOR, PARA INSTALAÇÕES EM PEX ÁGUA, DN 20 MM X 3/4", COM ANEL DESLIZANTE - FORNECIMENTO E INSTALAÇÃO. AF_02/2023</v>
          </cell>
          <cell r="C5571" t="str">
            <v>UN</v>
          </cell>
          <cell r="D5571">
            <v>0</v>
          </cell>
          <cell r="E5571" t="str">
            <v>Instalações Hidráulicas em PEX</v>
          </cell>
          <cell r="F5571" t="str">
            <v>SINAPI Jun/26</v>
          </cell>
        </row>
        <row r="5572">
          <cell r="A5572">
            <v>104556</v>
          </cell>
          <cell r="B5572" t="str">
            <v>TÊ ROSCA FÊMEA, PARA INSTALAÇÕES EM PEX ÁGUA, DN 20 MM X 3/4", COM ANEL DESLIZANTE - FORNECIMENTO E INSTALAÇÃO. AF_02/2023</v>
          </cell>
          <cell r="C5572" t="str">
            <v>UN</v>
          </cell>
          <cell r="D5572">
            <v>0</v>
          </cell>
          <cell r="E5572" t="str">
            <v>Instalações Hidráulicas em PEX</v>
          </cell>
          <cell r="F5572" t="str">
            <v>SINAPI Jun/26</v>
          </cell>
        </row>
        <row r="5573">
          <cell r="A5573">
            <v>104558</v>
          </cell>
          <cell r="B5573" t="str">
            <v>TÊ ROSCA FÊMEA, PARA INSTALAÇÕES EM PEX ÁGUA, DN 25 MM X 1/2", COM ANEL DESLIZANTE - FORNECIMENTO E INSTALAÇÃO. AF_02/2023</v>
          </cell>
          <cell r="C5573" t="str">
            <v>UN</v>
          </cell>
          <cell r="D5573">
            <v>0</v>
          </cell>
          <cell r="E5573" t="str">
            <v>Instalações Hidráulicas em PEX</v>
          </cell>
          <cell r="F5573" t="str">
            <v>SINAPI Jun/26</v>
          </cell>
        </row>
        <row r="5574">
          <cell r="A5574">
            <v>104559</v>
          </cell>
          <cell r="B5574" t="str">
            <v>TÊ ROSCA MACHO, PARA INSTALAÇÕES EM PEX ÁGUA, DN 16 MM X 1/2", COM ANEL DESLIZANTE - FORNECIMENTO E INSTALAÇÃO. AF_02/2023</v>
          </cell>
          <cell r="C5574" t="str">
            <v>UN</v>
          </cell>
          <cell r="D5574">
            <v>0</v>
          </cell>
          <cell r="E5574" t="str">
            <v>Instalações Hidráulicas em PEX</v>
          </cell>
          <cell r="F5574" t="str">
            <v>SINAPI Jun/26</v>
          </cell>
        </row>
        <row r="5575">
          <cell r="A5575">
            <v>104560</v>
          </cell>
          <cell r="B5575" t="str">
            <v>TÊ ROSCA MACHO, PARA INSTALAÇÕES EM PEX ÁGUA, DN 20 MM X 1/2", COM ANEL DESLIZANTE - FORNECIMENTO E INSTALAÇÃO. AF_02/2023</v>
          </cell>
          <cell r="C5575" t="str">
            <v>UN</v>
          </cell>
          <cell r="D5575">
            <v>0</v>
          </cell>
          <cell r="E5575" t="str">
            <v>Instalações Hidráulicas em PEX</v>
          </cell>
          <cell r="F5575" t="str">
            <v>SINAPI Jun/26</v>
          </cell>
        </row>
        <row r="5576">
          <cell r="A5576">
            <v>104557</v>
          </cell>
          <cell r="B5576" t="str">
            <v>TÊ ROSCA MACHO, PARA INSTALAÇÕES EM PEX ÁGUA, DN 20 MM X 3/4", COM ANEL DESLIZANTE - FORNECIMENTO E INSTALAÇÃO. AF_02/2023</v>
          </cell>
          <cell r="C5576" t="str">
            <v>UN</v>
          </cell>
          <cell r="D5576">
            <v>0</v>
          </cell>
          <cell r="E5576" t="str">
            <v>Instalações Hidráulicas em PEX</v>
          </cell>
          <cell r="F5576" t="str">
            <v>SINAPI Jun/26</v>
          </cell>
        </row>
        <row r="5577">
          <cell r="A5577">
            <v>104561</v>
          </cell>
          <cell r="B5577" t="str">
            <v>TÊ ROSCA MACHO, PARA INSTALAÇÕES EM PEX ÁGUA, DN 25 MM X 3/4", COM ANEL DESLIZANTE - FORNECIMENTO E INSTALAÇÃO. AF_02/2023</v>
          </cell>
          <cell r="C5577" t="str">
            <v>UN</v>
          </cell>
          <cell r="D5577">
            <v>0</v>
          </cell>
          <cell r="E5577" t="str">
            <v>Instalações Hidráulicas em PEX</v>
          </cell>
          <cell r="F5577" t="str">
            <v>SINAPI Jun/26</v>
          </cell>
        </row>
        <row r="5578">
          <cell r="A5578">
            <v>104562</v>
          </cell>
          <cell r="B5578" t="str">
            <v>TÊ ROSCA MACHO, PARA INSTALAÇÕES EM PEX ÁGUA, DN 32 MM X 3/4", COM ANEL DESLIZANTE - FORNECIMENTO E INSTALAÇÃO. AF_02/2023</v>
          </cell>
          <cell r="C5578" t="str">
            <v>UN</v>
          </cell>
          <cell r="D5578">
            <v>0</v>
          </cell>
          <cell r="E5578" t="str">
            <v>Instalações Hidráulicas em PEX</v>
          </cell>
          <cell r="F5578" t="str">
            <v>SINAPI Jun/26</v>
          </cell>
        </row>
        <row r="5579">
          <cell r="A5579">
            <v>96860</v>
          </cell>
          <cell r="B5579" t="str">
            <v>TÊ, METÁLICO, PARA INSTALAÇÕES EM PEX ÁGUA, DN 16 MM, CONEXÃO POR ANEL DESLIZANTE - FORNECIMENTO E INSTALAÇÃO. AF_02/2023</v>
          </cell>
          <cell r="C5579" t="str">
            <v>UN</v>
          </cell>
          <cell r="D5579">
            <v>36.17</v>
          </cell>
          <cell r="E5579" t="str">
            <v>Instalações Hidráulicas em PEX</v>
          </cell>
          <cell r="F5579" t="str">
            <v>SINAPI Jun/26</v>
          </cell>
        </row>
        <row r="5580">
          <cell r="A5580">
            <v>96862</v>
          </cell>
          <cell r="B5580" t="str">
            <v>TÊ, METÁLICO, PARA INSTALAÇÕES EM PEX ÁGUA, DN 20 MM, CONEXÃO POR ANEL DESLIZANTE - FORNECIMENTO E INSTALAÇÃO. AF_02/2023</v>
          </cell>
          <cell r="C5580" t="str">
            <v>UN</v>
          </cell>
          <cell r="D5580">
            <v>44.23</v>
          </cell>
          <cell r="E5580" t="str">
            <v>Instalações Hidráulicas em PEX</v>
          </cell>
          <cell r="F5580" t="str">
            <v>SINAPI Jun/26</v>
          </cell>
        </row>
        <row r="5581">
          <cell r="A5581">
            <v>96864</v>
          </cell>
          <cell r="B5581" t="str">
            <v>TÊ, METÁLICO, PARA INSTALAÇÕES EM PEX ÁGUA, DN 25 MM, CONEXÃO POR ANEL DESLIZANTE - FORNECIMENTO E INSTALAÇÃO. AF_02/2023</v>
          </cell>
          <cell r="C5581" t="str">
            <v>UN</v>
          </cell>
          <cell r="D5581">
            <v>61.14</v>
          </cell>
          <cell r="E5581" t="str">
            <v>Instalações Hidráulicas em PEX</v>
          </cell>
          <cell r="F5581" t="str">
            <v>SINAPI Jun/26</v>
          </cell>
        </row>
        <row r="5582">
          <cell r="A5582">
            <v>96866</v>
          </cell>
          <cell r="B5582" t="str">
            <v>TÊ, METÁLICO, PARA INSTALAÇÕES EM PEX ÁGUA, DN 32 MM, CONEXÃO POR ANEL DESLIZANTE - FORNECIMENTO E INSTALAÇÃO. AF_02/2023</v>
          </cell>
          <cell r="C5582" t="str">
            <v>UN</v>
          </cell>
          <cell r="D5582">
            <v>79.010000000000005</v>
          </cell>
          <cell r="E5582" t="str">
            <v>Instalações Hidráulicas em PEX</v>
          </cell>
          <cell r="F5582" t="str">
            <v>SINAPI Jun/26</v>
          </cell>
        </row>
        <row r="5583">
          <cell r="A5583">
            <v>96868</v>
          </cell>
          <cell r="B5583" t="str">
            <v>TÊ, PARA INSTALAÇÕES EM PEX ÁGUA, DN 16 MM, CONEXÃO POR CRIMPAGEM - FORNECIMENTO E INSTALAÇÃO. AF_02/2023</v>
          </cell>
          <cell r="C5583" t="str">
            <v>UN</v>
          </cell>
          <cell r="D5583">
            <v>23.86</v>
          </cell>
          <cell r="E5583" t="str">
            <v>Instalações Hidráulicas em PEX</v>
          </cell>
          <cell r="F5583" t="str">
            <v>SINAPI Jun/26</v>
          </cell>
        </row>
        <row r="5584">
          <cell r="A5584">
            <v>96869</v>
          </cell>
          <cell r="B5584" t="str">
            <v>TÊ, PARA INSTALAÇÕES EM PEX ÁGUA, DN 20 MM, CONEXÃO POR CRIMPAGEM - FORNECIMENTO E INSTALAÇÃO. AF_02/2023</v>
          </cell>
          <cell r="C5584" t="str">
            <v>UN</v>
          </cell>
          <cell r="D5584">
            <v>35.29</v>
          </cell>
          <cell r="E5584" t="str">
            <v>Instalações Hidráulicas em PEX</v>
          </cell>
          <cell r="F5584" t="str">
            <v>SINAPI Jun/26</v>
          </cell>
        </row>
        <row r="5585">
          <cell r="A5585">
            <v>96870</v>
          </cell>
          <cell r="B5585" t="str">
            <v>TÊ, PARA INSTALAÇÕES EM PEX ÁGUA, DN 25 MM, CONEXÃO POR CRIMPAGEM - FORNECIMENTO E INSTALAÇÃO. AF_02/2023</v>
          </cell>
          <cell r="C5585" t="str">
            <v>UN</v>
          </cell>
          <cell r="D5585">
            <v>51.67</v>
          </cell>
          <cell r="E5585" t="str">
            <v>Instalações Hidráulicas em PEX</v>
          </cell>
          <cell r="F5585" t="str">
            <v>SINAPI Jun/26</v>
          </cell>
        </row>
        <row r="5586">
          <cell r="A5586">
            <v>96871</v>
          </cell>
          <cell r="B5586" t="str">
            <v>TÊ, PARA INSTALAÇÕES EM PEX ÁGUA, DN 32 MM, CONEXÃO POR CRIMPAGEM - FORNECIMENTO E INSTALAÇÃO. AF_02/2023</v>
          </cell>
          <cell r="C5586" t="str">
            <v>UN</v>
          </cell>
          <cell r="D5586">
            <v>59.52</v>
          </cell>
          <cell r="E5586" t="str">
            <v>Instalações Hidráulicas em PEX</v>
          </cell>
          <cell r="F5586" t="str">
            <v>SINAPI Jun/26</v>
          </cell>
        </row>
        <row r="5587">
          <cell r="A5587">
            <v>96861</v>
          </cell>
          <cell r="B5587" t="str">
            <v>TÊ, ROSCA FÊMEA, METÁLICO, PARA INSTALAÇÕES EM PEX ÁGUA, DN 16 MM X ½", CONEXÃO POR ANEL DESLIZANTE - FORNECIMENTO E INSTALAÇÃO. AF_02/2023</v>
          </cell>
          <cell r="C5587" t="str">
            <v>UN</v>
          </cell>
          <cell r="D5587">
            <v>45.51</v>
          </cell>
          <cell r="E5587" t="str">
            <v>Instalações Hidráulicas em PEX</v>
          </cell>
          <cell r="F5587" t="str">
            <v>SINAPI Jun/26</v>
          </cell>
        </row>
        <row r="5588">
          <cell r="A5588">
            <v>96863</v>
          </cell>
          <cell r="B5588" t="str">
            <v>TÊ, ROSCA FÊMEA, METÁLICO, PARA INSTALAÇÕES EM PEX ÁGUA, DN 20 MM X 1/2", CONEXÃO POR ANEL DESLIZANTE - FORNECIMENTO E INSTALAÇÃO. AF_02/2023</v>
          </cell>
          <cell r="C5588" t="str">
            <v>UN</v>
          </cell>
          <cell r="D5588">
            <v>47.13</v>
          </cell>
          <cell r="E5588" t="str">
            <v>Instalações Hidráulicas em PEX</v>
          </cell>
          <cell r="F5588" t="str">
            <v>SINAPI Jun/26</v>
          </cell>
        </row>
        <row r="5589">
          <cell r="A5589">
            <v>96865</v>
          </cell>
          <cell r="B5589" t="str">
            <v>TÊ, ROSCA FÊMEA, METÁLICO, PARA INSTALAÇÕES EM PEX ÁGUA, DN 25 MM X 3/4", CONEXÃO POR ANEL DESLIZANTE - FORNECIMENTO E INSTALAÇÃO. AF_02/2023</v>
          </cell>
          <cell r="C5589" t="str">
            <v>UN</v>
          </cell>
          <cell r="D5589">
            <v>55.69</v>
          </cell>
          <cell r="E5589" t="str">
            <v>Instalações Hidráulicas em PEX</v>
          </cell>
          <cell r="F5589" t="str">
            <v>SINAPI Jun/26</v>
          </cell>
        </row>
        <row r="5590">
          <cell r="A5590">
            <v>96814</v>
          </cell>
          <cell r="B5590" t="str">
            <v>UNIÃO DE REDUÇÃO, METÁLICA, PARA INSTALAÇÕES EM PEX ÁGUA, DN 20 X 16 MM, CONEXÃO POR ANEL DESLIZANTE - FORNECIMENTO E INSTALAÇÃO. AF_02/2023</v>
          </cell>
          <cell r="C5590" t="str">
            <v>UN</v>
          </cell>
          <cell r="D5590">
            <v>19.45</v>
          </cell>
          <cell r="E5590" t="str">
            <v>Instalações Hidráulicas em PEX</v>
          </cell>
          <cell r="F5590" t="str">
            <v>SINAPI Jun/26</v>
          </cell>
        </row>
        <row r="5591">
          <cell r="A5591">
            <v>96818</v>
          </cell>
          <cell r="B5591" t="str">
            <v>UNIÃO DE REDUÇÃO, METÁLICA, PARA INSTALAÇÕES EM PEX ÁGUA, DN 25 X 16 MM, CONEXÃO POR ANEL DESLIZANTE - FORNECIMENTO E INSTALAÇÃO. AF_02/2023</v>
          </cell>
          <cell r="C5591" t="str">
            <v>UN</v>
          </cell>
          <cell r="D5591">
            <v>25.49</v>
          </cell>
          <cell r="E5591" t="str">
            <v>Instalações Hidráulicas em PEX</v>
          </cell>
          <cell r="F5591" t="str">
            <v>SINAPI Jun/26</v>
          </cell>
        </row>
        <row r="5592">
          <cell r="A5592">
            <v>96819</v>
          </cell>
          <cell r="B5592" t="str">
            <v>UNIÃO DE REDUÇÃO, METÁLICA, PARA INSTALAÇÕES EM PEX ÁGUA, DN 25 X 20 MM, CONEXÃO POR ANEL DESLIZANTE - FORNECIMENTO E INSTALAÇÃO. AF_02/2023</v>
          </cell>
          <cell r="C5592" t="str">
            <v>UN</v>
          </cell>
          <cell r="D5592">
            <v>27.34</v>
          </cell>
          <cell r="E5592" t="str">
            <v>Instalações Hidráulicas em PEX</v>
          </cell>
          <cell r="F5592" t="str">
            <v>SINAPI Jun/26</v>
          </cell>
        </row>
        <row r="5593">
          <cell r="A5593">
            <v>96822</v>
          </cell>
          <cell r="B5593" t="str">
            <v>UNIÃO DE REDUÇÃO, METÁLICA, PARA INSTALAÇÕES EM PEX ÁGUA, DN 32 X 25 MM, CONEXÃO POR ANEL DESLIZANTE - FORNECIMENTO E INSTALAÇÃO. AF_02/2023</v>
          </cell>
          <cell r="C5593" t="str">
            <v>UN</v>
          </cell>
          <cell r="D5593">
            <v>35.549999999999997</v>
          </cell>
          <cell r="E5593" t="str">
            <v>Instalações Hidráulicas em PEX</v>
          </cell>
          <cell r="F5593" t="str">
            <v>SINAPI Jun/26</v>
          </cell>
        </row>
        <row r="5594">
          <cell r="A5594">
            <v>96808</v>
          </cell>
          <cell r="B5594" t="str">
            <v>UNIÃO METÁLICA PARA INSTALAÇÕES EM PEX ÁGUA, DN 16 MM, COM ANEL DESLIZANTE - FORNECIMENTO E INSTALAÇÃO. AF_02/2023</v>
          </cell>
          <cell r="C5594" t="str">
            <v>UN</v>
          </cell>
          <cell r="D5594">
            <v>21.09</v>
          </cell>
          <cell r="E5594" t="str">
            <v>Instalações Hidráulicas em PEX</v>
          </cell>
          <cell r="F5594" t="str">
            <v>SINAPI Jun/26</v>
          </cell>
        </row>
        <row r="5595">
          <cell r="A5595">
            <v>96811</v>
          </cell>
          <cell r="B5595" t="str">
            <v>UNIÃO METÁLICA PARA INSTALAÇÕES EM PEX ÁGUA, DN 20 MM, COM ANEL DESLIZANTE - FORNECIMENTO E INSTALAÇÃO. AF_02/2023</v>
          </cell>
          <cell r="C5595" t="str">
            <v>UN</v>
          </cell>
          <cell r="D5595">
            <v>26.38</v>
          </cell>
          <cell r="E5595" t="str">
            <v>Instalações Hidráulicas em PEX</v>
          </cell>
          <cell r="F5595" t="str">
            <v>SINAPI Jun/26</v>
          </cell>
        </row>
        <row r="5596">
          <cell r="A5596">
            <v>96815</v>
          </cell>
          <cell r="B5596" t="str">
            <v>UNIÃO METÁLICA PARA INSTALAÇÕES EM PEX ÁGUA, DN 25 MM, COM ANEL DESLIZANTE - FORNECIMENTO E INSTALAÇÃO. AF_02/2023</v>
          </cell>
          <cell r="C5596" t="str">
            <v>UN</v>
          </cell>
          <cell r="D5596">
            <v>39.479999999999997</v>
          </cell>
          <cell r="E5596" t="str">
            <v>Instalações Hidráulicas em PEX</v>
          </cell>
          <cell r="F5596" t="str">
            <v>SINAPI Jun/26</v>
          </cell>
        </row>
        <row r="5597">
          <cell r="A5597">
            <v>96820</v>
          </cell>
          <cell r="B5597" t="str">
            <v>UNIÃO METÁLICA PARA INSTALAÇÕES EM PEX ÁGUA, DN 32 MM, COM ANEL DESLIZANTE - FORNECIMENTO E INSTALAÇÃO. AF_02/2023</v>
          </cell>
          <cell r="C5597" t="str">
            <v>UN</v>
          </cell>
          <cell r="D5597">
            <v>47.6</v>
          </cell>
          <cell r="E5597" t="str">
            <v>Instalações Hidráulicas em PEX</v>
          </cell>
          <cell r="F5597" t="str">
            <v>SINAPI Jun/26</v>
          </cell>
        </row>
        <row r="5598">
          <cell r="A5598">
            <v>96702</v>
          </cell>
          <cell r="B5598" t="str">
            <v>BUCHA DE REDUÇÃO, PPR, 32 X 25, CLASSE PN 25, INSTALADO EM PRUMADA DE ÁGUA FORNECIMENTO E INSTALAÇÃO . AF_08/2022</v>
          </cell>
          <cell r="C5598" t="str">
            <v>UN</v>
          </cell>
          <cell r="D5598">
            <v>15.62</v>
          </cell>
          <cell r="E5598" t="str">
            <v>Instalações Hidráulicas em PPR</v>
          </cell>
          <cell r="F5598" t="str">
            <v>SINAPI Jun/26</v>
          </cell>
        </row>
        <row r="5599">
          <cell r="A5599">
            <v>96662</v>
          </cell>
          <cell r="B5599" t="str">
            <v>BUCHA DE REDUÇÃO, PPR, 32 X 25, CLASSE PN 25, INSTALADO EM RAMAL DE DISTRIBUIÇÃO DE ÁGUA FORNECIMENTO E INSTALAÇÃO. AF_08/2022</v>
          </cell>
          <cell r="C5599" t="str">
            <v>UN</v>
          </cell>
          <cell r="D5599">
            <v>12.34</v>
          </cell>
          <cell r="E5599" t="str">
            <v>Instalações Hidráulicas em PPR</v>
          </cell>
          <cell r="F5599" t="str">
            <v>SINAPI Jun/26</v>
          </cell>
        </row>
        <row r="5600">
          <cell r="A5600">
            <v>96704</v>
          </cell>
          <cell r="B5600" t="str">
            <v>BUCHA DE REDUÇÃO, PPR, 40 X 25, CLASSE PN 25, INSTALADO EM PRUMADA DE ÁGUA FORNECIMENTO E INSTALAÇÃO . AF_08/2022</v>
          </cell>
          <cell r="C5600" t="str">
            <v>UN</v>
          </cell>
          <cell r="D5600">
            <v>26.23</v>
          </cell>
          <cell r="E5600" t="str">
            <v>Instalações Hidráulicas em PPR</v>
          </cell>
          <cell r="F5600" t="str">
            <v>SINAPI Jun/26</v>
          </cell>
        </row>
        <row r="5601">
          <cell r="A5601">
            <v>96664</v>
          </cell>
          <cell r="B5601" t="str">
            <v>BUCHA DE REDUÇÃO, PPR, 40 X 25, CLASSE PN 25, INSTALADO EM RAMAL DE DISTRIBUIÇÃO DE ÁGUA FORNECIMENTO E INSTALAÇÃO. AF_08/2022</v>
          </cell>
          <cell r="C5601" t="str">
            <v>UN</v>
          </cell>
          <cell r="D5601">
            <v>22.05</v>
          </cell>
          <cell r="E5601" t="str">
            <v>Instalações Hidráulicas em PPR</v>
          </cell>
          <cell r="F5601" t="str">
            <v>SINAPI Jun/26</v>
          </cell>
        </row>
        <row r="5602">
          <cell r="A5602">
            <v>104191</v>
          </cell>
          <cell r="B5602" t="str">
            <v>BUCHA DE REDUÇÃO, PPR, DN 25 X 20 MM, INSTALADO EM RAMAL OU SUB-RAMAL DE ÁGUA - FORNECIMENTO E INSTALAÇÃO. AF_08/2022</v>
          </cell>
          <cell r="C5602" t="str">
            <v>UN</v>
          </cell>
          <cell r="D5602">
            <v>14.2</v>
          </cell>
          <cell r="E5602" t="str">
            <v>Instalações Hidráulicas em PPR</v>
          </cell>
          <cell r="F5602" t="str">
            <v>SINAPI Jun/26</v>
          </cell>
        </row>
        <row r="5603">
          <cell r="A5603">
            <v>96700</v>
          </cell>
          <cell r="B5603" t="str">
            <v>CONECTOR FÊMEA, PPR, 25 X 1/2", CLASSE PN 25, INSTALADO EM PRUMADA DE ÁGUA FORNECIMENTO E INSTALAÇÃO . AF_08/2022</v>
          </cell>
          <cell r="C5603" t="str">
            <v>UN</v>
          </cell>
          <cell r="D5603">
            <v>21.72</v>
          </cell>
          <cell r="E5603" t="str">
            <v>Instalações Hidráulicas em PPR</v>
          </cell>
          <cell r="F5603" t="str">
            <v>SINAPI Jun/26</v>
          </cell>
        </row>
        <row r="5604">
          <cell r="A5604">
            <v>96658</v>
          </cell>
          <cell r="B5604" t="str">
            <v>CONECTOR FÊMEA, PPR, 25 X 1/2, CLASSE PN 25, INSTALADO EM RAMAL DE DISTRIBUIÇÃO DE ÁGUA FORNECIMENTO E INSTALAÇÃO. AF_08/2022</v>
          </cell>
          <cell r="C5604" t="str">
            <v>UN</v>
          </cell>
          <cell r="D5604">
            <v>19.239999999999998</v>
          </cell>
          <cell r="E5604" t="str">
            <v>Instalações Hidráulicas em PPR</v>
          </cell>
          <cell r="F5604" t="str">
            <v>SINAPI Jun/26</v>
          </cell>
        </row>
        <row r="5605">
          <cell r="A5605">
            <v>96641</v>
          </cell>
          <cell r="B5605" t="str">
            <v>CONECTOR FÊMEA, PPR, 25 X 1/2, CLASSE PN 25, INSTALADO EM RAMAL OU SUB-RAMAL DE ÁGUA FORNECIMENTO E INSTALAÇÃO. AF_08/2022</v>
          </cell>
          <cell r="C5605" t="str">
            <v>UN</v>
          </cell>
          <cell r="D5605">
            <v>22.31</v>
          </cell>
          <cell r="E5605" t="str">
            <v>Instalações Hidráulicas em PPR</v>
          </cell>
          <cell r="F5605" t="str">
            <v>SINAPI Jun/26</v>
          </cell>
        </row>
        <row r="5606">
          <cell r="A5606">
            <v>96661</v>
          </cell>
          <cell r="B5606" t="str">
            <v>CONECTOR FÊMEA, PPR, 32 X 3/4", CLASSE PN 25, INSTALADO EM RAMAL DE DISTRIBUIÇÃO DE ÁGUA FORNECIMENTO E INSTALAÇÃO. AF_08/2022</v>
          </cell>
          <cell r="C5606" t="str">
            <v>UN</v>
          </cell>
          <cell r="D5606">
            <v>39.270000000000003</v>
          </cell>
          <cell r="E5606" t="str">
            <v>Instalações Hidráulicas em PPR</v>
          </cell>
          <cell r="F5606" t="str">
            <v>SINAPI Jun/26</v>
          </cell>
        </row>
        <row r="5607">
          <cell r="A5607">
            <v>96699</v>
          </cell>
          <cell r="B5607" t="str">
            <v>CONECTOR MACHO, PPR, 25 X 1/2", CLASSE PN 25, INSTALADO EM PRUMADA DE ÁGUA FORNECIMENTO E INSTALAÇÃO . AF_08/2022</v>
          </cell>
          <cell r="C5607" t="str">
            <v>UN</v>
          </cell>
          <cell r="D5607">
            <v>31.96</v>
          </cell>
          <cell r="E5607" t="str">
            <v>Instalações Hidráulicas em PPR</v>
          </cell>
          <cell r="F5607" t="str">
            <v>SINAPI Jun/26</v>
          </cell>
        </row>
        <row r="5608">
          <cell r="A5608">
            <v>96657</v>
          </cell>
          <cell r="B5608" t="str">
            <v>CONECTOR MACHO, PPR, 25 X 1/2, CLASSE PN 25, INSTALADO EM RAMAL DE DISTRIBUIÇÃO DE ÁGUA FORNECIMENTO E INSTALAÇÃO. AF_08/2022</v>
          </cell>
          <cell r="C5608" t="str">
            <v>UN</v>
          </cell>
          <cell r="D5608">
            <v>29.48</v>
          </cell>
          <cell r="E5608" t="str">
            <v>Instalações Hidráulicas em PPR</v>
          </cell>
          <cell r="F5608" t="str">
            <v>SINAPI Jun/26</v>
          </cell>
        </row>
        <row r="5609">
          <cell r="A5609">
            <v>96640</v>
          </cell>
          <cell r="B5609" t="str">
            <v>CONECTOR MACHO, PPR, 25 X 1/2, CLASSE PN 25, INSTALADO EM RAMAL OU SUB-RAMAL DE ÁGUA FORNECIMENTO E INSTALAÇÃO. AF_08/2022</v>
          </cell>
          <cell r="C5609" t="str">
            <v>UN</v>
          </cell>
          <cell r="D5609">
            <v>32.549999999999997</v>
          </cell>
          <cell r="E5609" t="str">
            <v>Instalações Hidráulicas em PPR</v>
          </cell>
          <cell r="F5609" t="str">
            <v>SINAPI Jun/26</v>
          </cell>
        </row>
        <row r="5610">
          <cell r="A5610">
            <v>96660</v>
          </cell>
          <cell r="B5610" t="str">
            <v>CONECTOR MACHO, PPR, 32 X 3/4", CLASSE PN 25, INSTALADO EM RAMAL DE DISTRIBUIÇÃO DE ÁGUA FORNECIMENTO E INSTALAÇÃO. AF_08/2022</v>
          </cell>
          <cell r="C5610" t="str">
            <v>UN</v>
          </cell>
          <cell r="D5610">
            <v>39.64</v>
          </cell>
          <cell r="E5610" t="str">
            <v>Instalações Hidráulicas em PPR</v>
          </cell>
          <cell r="F5610" t="str">
            <v>SINAPI Jun/26</v>
          </cell>
        </row>
        <row r="5611">
          <cell r="A5611">
            <v>104196</v>
          </cell>
          <cell r="B5611" t="str">
            <v>CURVA 90 GRAUS, PPR, DN 20 MM, INSTALADO EM RAMAL OU SUB-RAMAL DE ÁGUA - FORNECIMENTO E INSTALAÇÃO. AF_08/2022</v>
          </cell>
          <cell r="C5611" t="str">
            <v>UN</v>
          </cell>
          <cell r="D5611">
            <v>20.59</v>
          </cell>
          <cell r="E5611" t="str">
            <v>Instalações Hidráulicas em PPR</v>
          </cell>
          <cell r="F5611" t="str">
            <v>SINAPI Jun/26</v>
          </cell>
        </row>
        <row r="5612">
          <cell r="A5612">
            <v>104197</v>
          </cell>
          <cell r="B5612" t="str">
            <v>CURVA 90 GRAUS, PPR, DN 25 MM, INSTALADO EM RAMAL OU SUB-RAMAL DE ÁGUA - FORNECIMENTO E INSTALAÇÃO. AF_08/2022</v>
          </cell>
          <cell r="C5612" t="str">
            <v>UN</v>
          </cell>
          <cell r="D5612">
            <v>39.520000000000003</v>
          </cell>
          <cell r="E5612" t="str">
            <v>Instalações Hidráulicas em PPR</v>
          </cell>
          <cell r="F5612" t="str">
            <v>SINAPI Jun/26</v>
          </cell>
        </row>
        <row r="5613">
          <cell r="A5613">
            <v>104198</v>
          </cell>
          <cell r="B5613" t="str">
            <v>JOELHO 45 GRAUS, PPR, DN 20 MM, INSTALADO EM RAMAL OU SUB-RAMAL DE ÁGUA - FORNECIMENTO E INSTALAÇÃO. AF_08/2022</v>
          </cell>
          <cell r="C5613" t="str">
            <v>UN</v>
          </cell>
          <cell r="D5613">
            <v>10.8</v>
          </cell>
          <cell r="E5613" t="str">
            <v>Instalações Hidráulicas em PPR</v>
          </cell>
          <cell r="F5613" t="str">
            <v>SINAPI Jun/26</v>
          </cell>
        </row>
        <row r="5614">
          <cell r="A5614">
            <v>96685</v>
          </cell>
          <cell r="B5614" t="str">
            <v>JOELHO 45 GRAUS, PPR, DN 25 MM, CLASSE PN 25, INSTALADO EM PRUMADA DE ÁGUA FORNECIMENTO E INSTALAÇÃO . AF_08/2022</v>
          </cell>
          <cell r="C5614" t="str">
            <v>UN</v>
          </cell>
          <cell r="D5614">
            <v>16.600000000000001</v>
          </cell>
          <cell r="E5614" t="str">
            <v>Instalações Hidráulicas em PPR</v>
          </cell>
          <cell r="F5614" t="str">
            <v>SINAPI Jun/26</v>
          </cell>
        </row>
        <row r="5615">
          <cell r="A5615">
            <v>96651</v>
          </cell>
          <cell r="B5615" t="str">
            <v>JOELHO 45 GRAUS, PPR, DN 25 MM, CLASSE PN 25, INSTALADO EM RAMAL DE DISTRIBUIÇÃO DE ÁGUA FORNECIMENTO E INSTALAÇÃO. AF_08/2022</v>
          </cell>
          <cell r="C5615" t="str">
            <v>UN</v>
          </cell>
          <cell r="D5615">
            <v>12.89</v>
          </cell>
          <cell r="E5615" t="str">
            <v>Instalações Hidráulicas em PPR</v>
          </cell>
          <cell r="F5615" t="str">
            <v>SINAPI Jun/26</v>
          </cell>
        </row>
        <row r="5616">
          <cell r="A5616">
            <v>96638</v>
          </cell>
          <cell r="B5616" t="str">
            <v>JOELHO 45 GRAUS, PPR, DN 25 MM, CLASSE PN 25, INSTALADO EM RAMAL OU SUB-RAMAL DE ÁGUA FORNECIMENTO E INSTALAÇÃO. AF_08/2022</v>
          </cell>
          <cell r="C5616" t="str">
            <v>UN</v>
          </cell>
          <cell r="D5616">
            <v>23.19</v>
          </cell>
          <cell r="E5616" t="str">
            <v>Instalações Hidráulicas em PPR</v>
          </cell>
          <cell r="F5616" t="str">
            <v>SINAPI Jun/26</v>
          </cell>
        </row>
        <row r="5617">
          <cell r="A5617">
            <v>96687</v>
          </cell>
          <cell r="B5617" t="str">
            <v>JOELHO 45 GRAUS, PPR, DN 32 MM, CLASSE PN 25, INSTALADO EM PRUMADA DE ÁGUA FORNECIMENTO E INSTALAÇÃO . AF_08/2022</v>
          </cell>
          <cell r="C5617" t="str">
            <v>UN</v>
          </cell>
          <cell r="D5617">
            <v>24.59</v>
          </cell>
          <cell r="E5617" t="str">
            <v>Instalações Hidráulicas em PPR</v>
          </cell>
          <cell r="F5617" t="str">
            <v>SINAPI Jun/26</v>
          </cell>
        </row>
        <row r="5618">
          <cell r="A5618">
            <v>96653</v>
          </cell>
          <cell r="B5618" t="str">
            <v>JOELHO 45 GRAUS, PPR, DN 32 MM, CLASSE PN 25, INSTALADO EM RAMAL DE DISTRIBUIÇÃO DE ÁGUA - FORNECIMENTO E INSTALAÇÃO. AF_08/2022</v>
          </cell>
          <cell r="C5618" t="str">
            <v>UN</v>
          </cell>
          <cell r="D5618">
            <v>18.489999999999998</v>
          </cell>
          <cell r="E5618" t="str">
            <v>Instalações Hidráulicas em PPR</v>
          </cell>
          <cell r="F5618" t="str">
            <v>SINAPI Jun/26</v>
          </cell>
        </row>
        <row r="5619">
          <cell r="A5619">
            <v>96689</v>
          </cell>
          <cell r="B5619" t="str">
            <v>JOELHO 45 GRAUS, PPR, DN 40 MM, CLASSE PN 25, INSTALADO EM PRUMADA DE ÁGUA FORNECIMENTO E INSTALAÇÃO . AF_08/2022</v>
          </cell>
          <cell r="C5619" t="str">
            <v>UN</v>
          </cell>
          <cell r="D5619">
            <v>36.17</v>
          </cell>
          <cell r="E5619" t="str">
            <v>Instalações Hidráulicas em PPR</v>
          </cell>
          <cell r="F5619" t="str">
            <v>SINAPI Jun/26</v>
          </cell>
        </row>
        <row r="5620">
          <cell r="A5620">
            <v>96655</v>
          </cell>
          <cell r="B5620" t="str">
            <v>JOELHO 45 GRAUS, PPR, DN 40 MM, CLASSE PN 25, INSTALADO EM RAMAL DE DISTRIBUIÇÃO DE ÁGUA - FORNECIMENTO E INSTALAÇÃO. AF_08/2022</v>
          </cell>
          <cell r="C5620" t="str">
            <v>UN</v>
          </cell>
          <cell r="D5620">
            <v>27.35</v>
          </cell>
          <cell r="E5620" t="str">
            <v>Instalações Hidráulicas em PPR</v>
          </cell>
          <cell r="F5620" t="str">
            <v>SINAPI Jun/26</v>
          </cell>
        </row>
        <row r="5621">
          <cell r="A5621">
            <v>96691</v>
          </cell>
          <cell r="B5621" t="str">
            <v>JOELHO 45 GRAUS, PPR, DN 50 MM, CLASSE PN 25, INSTALADO EM PRUMADA DE ÁGUA FORNECIMENTO E INSTALAÇÃO . AF_08/2022</v>
          </cell>
          <cell r="C5621" t="str">
            <v>UN</v>
          </cell>
          <cell r="D5621">
            <v>50.94</v>
          </cell>
          <cell r="E5621" t="str">
            <v>Instalações Hidráulicas em PPR</v>
          </cell>
          <cell r="F5621" t="str">
            <v>SINAPI Jun/26</v>
          </cell>
        </row>
        <row r="5622">
          <cell r="A5622">
            <v>96693</v>
          </cell>
          <cell r="B5622" t="str">
            <v>JOELHO 45 GRAUS, PPR, DN 63 MM, CLASSE PN 25, INSTALADO EM PRUMADA DE ÁGUA FORNECIMENTO E INSTALAÇÃO . AF_08/2022</v>
          </cell>
          <cell r="C5622" t="str">
            <v>UN</v>
          </cell>
          <cell r="D5622">
            <v>75.09</v>
          </cell>
          <cell r="E5622" t="str">
            <v>Instalações Hidráulicas em PPR</v>
          </cell>
          <cell r="F5622" t="str">
            <v>SINAPI Jun/26</v>
          </cell>
        </row>
        <row r="5623">
          <cell r="A5623">
            <v>96695</v>
          </cell>
          <cell r="B5623" t="str">
            <v>JOELHO 45 GRAUS, PPR, DN 75 MM, CLASSE PN 25, INSTALADO EM PRUMADA DE ÁGUA FORNECIMENTO E INSTALAÇÃO . AF_08/2022</v>
          </cell>
          <cell r="C5623" t="str">
            <v>UN</v>
          </cell>
          <cell r="D5623">
            <v>126.43</v>
          </cell>
          <cell r="E5623" t="str">
            <v>Instalações Hidráulicas em PPR</v>
          </cell>
          <cell r="F5623" t="str">
            <v>SINAPI Jun/26</v>
          </cell>
        </row>
        <row r="5624">
          <cell r="A5624">
            <v>104193</v>
          </cell>
          <cell r="B5624" t="str">
            <v>JOELHO 45 GRAUS, PPR, F/ F, DN 90 MM, INSTALADO EM PRUMADA DE ÁGUA - FORNECIMENTO E INSTALAÇÃO. AF_08/2022</v>
          </cell>
          <cell r="C5624" t="str">
            <v>UN</v>
          </cell>
          <cell r="D5624">
            <v>206.75</v>
          </cell>
          <cell r="E5624" t="str">
            <v>Instalações Hidráulicas em PPR</v>
          </cell>
          <cell r="F5624" t="str">
            <v>SINAPI Jun/26</v>
          </cell>
        </row>
        <row r="5625">
          <cell r="A5625">
            <v>96697</v>
          </cell>
          <cell r="B5625" t="str">
            <v>JOELHO 90 GRAUS, PPR, DN 110 MM, CLASSE PN 25, INSTALADO EM PRUMADA DE ÁGUA FORNECIMENTO E INSTALAÇÃO . AF_08/2022</v>
          </cell>
          <cell r="C5625" t="str">
            <v>UN</v>
          </cell>
          <cell r="D5625">
            <v>411.85</v>
          </cell>
          <cell r="E5625" t="str">
            <v>Instalações Hidráulicas em PPR</v>
          </cell>
          <cell r="F5625" t="str">
            <v>SINAPI Jun/26</v>
          </cell>
        </row>
        <row r="5626">
          <cell r="A5626">
            <v>104199</v>
          </cell>
          <cell r="B5626" t="str">
            <v>JOELHO 90 GRAUS, PPR, DN 20 MM, INSTALADO EM RAMAL OU SUB-RAMAL DE ÁGUA - FORNECIMENTO E INSTALAÇÃO. AF_08/2022</v>
          </cell>
          <cell r="C5626" t="str">
            <v>UN</v>
          </cell>
          <cell r="D5626">
            <v>10.52</v>
          </cell>
          <cell r="E5626" t="str">
            <v>Instalações Hidráulicas em PPR</v>
          </cell>
          <cell r="F5626" t="str">
            <v>SINAPI Jun/26</v>
          </cell>
        </row>
        <row r="5627">
          <cell r="A5627">
            <v>96684</v>
          </cell>
          <cell r="B5627" t="str">
            <v>JOELHO 90 GRAUS, PPR, DN 25 MM, CLASSE PN 25, INSTALADO EM PRUMADA DE ÁGUA FORNECIMENTO E INSTALAÇÃO . AF_08/2022</v>
          </cell>
          <cell r="C5627" t="str">
            <v>UN</v>
          </cell>
          <cell r="D5627">
            <v>16.13</v>
          </cell>
          <cell r="E5627" t="str">
            <v>Instalações Hidráulicas em PPR</v>
          </cell>
          <cell r="F5627" t="str">
            <v>SINAPI Jun/26</v>
          </cell>
        </row>
        <row r="5628">
          <cell r="A5628">
            <v>96650</v>
          </cell>
          <cell r="B5628" t="str">
            <v>JOELHO 90 GRAUS, PPR, DN 25 MM, CLASSE PN 25, INSTALADO EM RAMAL DE DISTRIBUIÇÃO FORNECIMENTO E INSTALAÇÃO. AF_08/2022</v>
          </cell>
          <cell r="C5628" t="str">
            <v>UN</v>
          </cell>
          <cell r="D5628">
            <v>12.42</v>
          </cell>
          <cell r="E5628" t="str">
            <v>Instalações Hidráulicas em PPR</v>
          </cell>
          <cell r="F5628" t="str">
            <v>SINAPI Jun/26</v>
          </cell>
        </row>
        <row r="5629">
          <cell r="A5629">
            <v>96637</v>
          </cell>
          <cell r="B5629" t="str">
            <v>JOELHO 90 GRAUS, PPR, DN 25 MM, CLASSE PN 25, INSTALADO EM RAMAL OU SUB-RAMAL DE ÁGUA FORNECIMENTO E INSTALAÇÃO. AF_08/2022</v>
          </cell>
          <cell r="C5629" t="str">
            <v>UN</v>
          </cell>
          <cell r="D5629">
            <v>22.72</v>
          </cell>
          <cell r="E5629" t="str">
            <v>Instalações Hidráulicas em PPR</v>
          </cell>
          <cell r="F5629" t="str">
            <v>SINAPI Jun/26</v>
          </cell>
        </row>
        <row r="5630">
          <cell r="A5630">
            <v>96686</v>
          </cell>
          <cell r="B5630" t="str">
            <v>JOELHO 90 GRAUS, PPR, DN 32 MM, CLASSE PN 25, INSTALADO EM PRUMADA DE ÁGUA FORNECIMENTO E INSTALAÇÃO . AF_08/2022</v>
          </cell>
          <cell r="C5630" t="str">
            <v>UN</v>
          </cell>
          <cell r="D5630">
            <v>20.61</v>
          </cell>
          <cell r="E5630" t="str">
            <v>Instalações Hidráulicas em PPR</v>
          </cell>
          <cell r="F5630" t="str">
            <v>SINAPI Jun/26</v>
          </cell>
        </row>
        <row r="5631">
          <cell r="A5631">
            <v>96652</v>
          </cell>
          <cell r="B5631" t="str">
            <v>JOELHO 90 GRAUS, PPR, DN 32 MM, CLASSE PN 25, INSTALADO EM RAMAL DE DISTRIBUIÇÃO - FORNECIMENTO E INSTALAÇÃO. AF_08/2022</v>
          </cell>
          <cell r="C5631" t="str">
            <v>UN</v>
          </cell>
          <cell r="D5631">
            <v>14.51</v>
          </cell>
          <cell r="E5631" t="str">
            <v>Instalações Hidráulicas em PPR</v>
          </cell>
          <cell r="F5631" t="str">
            <v>SINAPI Jun/26</v>
          </cell>
        </row>
        <row r="5632">
          <cell r="A5632">
            <v>96688</v>
          </cell>
          <cell r="B5632" t="str">
            <v>JOELHO 90 GRAUS, PPR, DN 40 MM, CLASSE PN 25, INSTALADO EM PRUMADA DE ÁGUA FORNECIMENTO E INSTALAÇÃO . AF_08/2022</v>
          </cell>
          <cell r="C5632" t="str">
            <v>UN</v>
          </cell>
          <cell r="D5632">
            <v>29.7</v>
          </cell>
          <cell r="E5632" t="str">
            <v>Instalações Hidráulicas em PPR</v>
          </cell>
          <cell r="F5632" t="str">
            <v>SINAPI Jun/26</v>
          </cell>
        </row>
        <row r="5633">
          <cell r="A5633">
            <v>96654</v>
          </cell>
          <cell r="B5633" t="str">
            <v>JOELHO 90 GRAUS, PPR, DN 40 MM, CLASSE PN 25, INSTALADO EM RAMAL DE DISTRIBUIÇÃO - FORNECIMENTO E INSTALAÇÃO. AF_08/2022</v>
          </cell>
          <cell r="C5633" t="str">
            <v>UN</v>
          </cell>
          <cell r="D5633">
            <v>20.88</v>
          </cell>
          <cell r="E5633" t="str">
            <v>Instalações Hidráulicas em PPR</v>
          </cell>
          <cell r="F5633" t="str">
            <v>SINAPI Jun/26</v>
          </cell>
        </row>
        <row r="5634">
          <cell r="A5634">
            <v>96690</v>
          </cell>
          <cell r="B5634" t="str">
            <v>JOELHO 90 GRAUS, PPR, DN 50 MM, CLASSE PN 25, INSTALADO EM PRUMADA DE ÁGUA FORNECIMENTO E INSTALAÇÃO . AF_08/2022</v>
          </cell>
          <cell r="C5634" t="str">
            <v>UN</v>
          </cell>
          <cell r="D5634">
            <v>40.69</v>
          </cell>
          <cell r="E5634" t="str">
            <v>Instalações Hidráulicas em PPR</v>
          </cell>
          <cell r="F5634" t="str">
            <v>SINAPI Jun/26</v>
          </cell>
        </row>
        <row r="5635">
          <cell r="A5635">
            <v>96692</v>
          </cell>
          <cell r="B5635" t="str">
            <v>JOELHO 90 GRAUS, PPR, DN 63 MM, CLASSE PN 25, INSTALADO EM PRUMADA DE ÁGUA FORNECIMENTO E INSTALAÇÃO . AF_08/2022</v>
          </cell>
          <cell r="C5635" t="str">
            <v>UN</v>
          </cell>
          <cell r="D5635">
            <v>56.8</v>
          </cell>
          <cell r="E5635" t="str">
            <v>Instalações Hidráulicas em PPR</v>
          </cell>
          <cell r="F5635" t="str">
            <v>SINAPI Jun/26</v>
          </cell>
        </row>
        <row r="5636">
          <cell r="A5636">
            <v>96694</v>
          </cell>
          <cell r="B5636" t="str">
            <v>JOELHO 90 GRAUS, PPR, DN 75 MM, CLASSE PN 25, INSTALADO EM PRUMADA DE ÁGUA FORNECIMENTO E INSTALAÇÃO . AF_08/2022</v>
          </cell>
          <cell r="C5636" t="str">
            <v>UN</v>
          </cell>
          <cell r="D5636">
            <v>115.27</v>
          </cell>
          <cell r="E5636" t="str">
            <v>Instalações Hidráulicas em PPR</v>
          </cell>
          <cell r="F5636" t="str">
            <v>SINAPI Jun/26</v>
          </cell>
        </row>
        <row r="5637">
          <cell r="A5637">
            <v>96696</v>
          </cell>
          <cell r="B5637" t="str">
            <v>JOELHO 90 GRAUS, PPR, DN 90 MM, CLASSE PN 25, INSTALADO EM PRUMADA DE ÁGUA FORNECIMENTO E INSTALAÇÃO . AF_08/2022</v>
          </cell>
          <cell r="C5637" t="str">
            <v>UN</v>
          </cell>
          <cell r="D5637">
            <v>143.54</v>
          </cell>
          <cell r="E5637" t="str">
            <v>Instalações Hidráulicas em PPR</v>
          </cell>
          <cell r="F5637" t="str">
            <v>SINAPI Jun/26</v>
          </cell>
        </row>
        <row r="5638">
          <cell r="A5638">
            <v>96709</v>
          </cell>
          <cell r="B5638" t="str">
            <v>LUVA, PPR, DN 110 MM, CLASSE PN 25, INSTALADO EM PRUMADA DE ÁGUA FORNECIMENTO E INSTALAÇÃO. AF_08/2022</v>
          </cell>
          <cell r="C5638" t="str">
            <v>UN</v>
          </cell>
          <cell r="D5638">
            <v>138.54</v>
          </cell>
          <cell r="E5638" t="str">
            <v>Instalações Hidráulicas em PPR</v>
          </cell>
          <cell r="F5638" t="str">
            <v>SINAPI Jun/26</v>
          </cell>
        </row>
        <row r="5639">
          <cell r="A5639">
            <v>104200</v>
          </cell>
          <cell r="B5639" t="str">
            <v>LUVA, PPR, DN 20 MM, INSTALADO EM RAMAL OU SUB-RAMAL DE ÁGUA - FORNECIMENTO E INSTALAÇÃO. AF_08/2022</v>
          </cell>
          <cell r="C5639" t="str">
            <v>UN</v>
          </cell>
          <cell r="D5639">
            <v>8.36</v>
          </cell>
          <cell r="E5639" t="str">
            <v>Instalações Hidráulicas em PPR</v>
          </cell>
          <cell r="F5639" t="str">
            <v>SINAPI Jun/26</v>
          </cell>
        </row>
        <row r="5640">
          <cell r="A5640">
            <v>96698</v>
          </cell>
          <cell r="B5640" t="str">
            <v>LUVA, PPR, DN 25 MM, CLASSE PN 25, INSTALADO EM PRUMADA DE ÁGUA FORNECIMENTO E INSTALAÇÃO . AF_08/2022</v>
          </cell>
          <cell r="C5640" t="str">
            <v>UN</v>
          </cell>
          <cell r="D5640">
            <v>11.33</v>
          </cell>
          <cell r="E5640" t="str">
            <v>Instalações Hidráulicas em PPR</v>
          </cell>
          <cell r="F5640" t="str">
            <v>SINAPI Jun/26</v>
          </cell>
        </row>
        <row r="5641">
          <cell r="A5641">
            <v>96656</v>
          </cell>
          <cell r="B5641" t="str">
            <v>LUVA, PPR, DN 25 MM, CLASSE PN 25, INSTALADO EM RAMAL DE DISTRIBUIÇÃO DE ÁGUA FORNECIMENTO E INSTALAÇÃO. AF_08/2022</v>
          </cell>
          <cell r="C5641" t="str">
            <v>UN</v>
          </cell>
          <cell r="D5641">
            <v>8.85</v>
          </cell>
          <cell r="E5641" t="str">
            <v>Instalações Hidráulicas em PPR</v>
          </cell>
          <cell r="F5641" t="str">
            <v>SINAPI Jun/26</v>
          </cell>
        </row>
        <row r="5642">
          <cell r="A5642">
            <v>96639</v>
          </cell>
          <cell r="B5642" t="str">
            <v>LUVA, PPR, DN 25 MM, CLASSE PN 25, INSTALADO EM RAMAL OU SUB-RAMAL DE ÁGUA FORNECIMENTO E INSTALAÇÃO. AF_08/2022</v>
          </cell>
          <cell r="C5642" t="str">
            <v>UN</v>
          </cell>
          <cell r="D5642">
            <v>15.71</v>
          </cell>
          <cell r="E5642" t="str">
            <v>Instalações Hidráulicas em PPR</v>
          </cell>
          <cell r="F5642" t="str">
            <v>SINAPI Jun/26</v>
          </cell>
        </row>
        <row r="5643">
          <cell r="A5643">
            <v>96701</v>
          </cell>
          <cell r="B5643" t="str">
            <v>LUVA, PPR, DN 32 MM, CLASSE PN 25, INSTALADO EM PRUMADA DE ÁGUA FORNECIMENTO E INSTALAÇÃO. AF_08/2022</v>
          </cell>
          <cell r="C5643" t="str">
            <v>UN</v>
          </cell>
          <cell r="D5643">
            <v>15.32</v>
          </cell>
          <cell r="E5643" t="str">
            <v>Instalações Hidráulicas em PPR</v>
          </cell>
          <cell r="F5643" t="str">
            <v>SINAPI Jun/26</v>
          </cell>
        </row>
        <row r="5644">
          <cell r="A5644">
            <v>96659</v>
          </cell>
          <cell r="B5644" t="str">
            <v>LUVA, PPR, DN 32 MM, CLASSE PN 25, INSTALADO EM RAMAL DE DISTRIBUIÇÃO DE ÁGUA FORNECIMENTO E INSTALAÇÃO. AF_08/2022</v>
          </cell>
          <cell r="C5644" t="str">
            <v>UN</v>
          </cell>
          <cell r="D5644">
            <v>11.25</v>
          </cell>
          <cell r="E5644" t="str">
            <v>Instalações Hidráulicas em PPR</v>
          </cell>
          <cell r="F5644" t="str">
            <v>SINAPI Jun/26</v>
          </cell>
        </row>
        <row r="5645">
          <cell r="A5645">
            <v>96703</v>
          </cell>
          <cell r="B5645" t="str">
            <v>LUVA, PPR, DN 40 MM, CLASSE PN 25, INSTALADO EM PRUMADA DE ÁGUA FORNECIMENTO E INSTALAÇÃO. AF_08/2022</v>
          </cell>
          <cell r="C5645" t="str">
            <v>UN</v>
          </cell>
          <cell r="D5645">
            <v>26.13</v>
          </cell>
          <cell r="E5645" t="str">
            <v>Instalações Hidráulicas em PPR</v>
          </cell>
          <cell r="F5645" t="str">
            <v>SINAPI Jun/26</v>
          </cell>
        </row>
        <row r="5646">
          <cell r="A5646">
            <v>96663</v>
          </cell>
          <cell r="B5646" t="str">
            <v>LUVA, PPR, DN 40 MM, CLASSE PN 25, INSTALADO EM RAMAL DE DISTRIBUIÇÃO DE ÁGUA FORNECIMENTO E INSTALAÇÃO. AF_08/2022</v>
          </cell>
          <cell r="C5646" t="str">
            <v>UN</v>
          </cell>
          <cell r="D5646">
            <v>20.25</v>
          </cell>
          <cell r="E5646" t="str">
            <v>Instalações Hidráulicas em PPR</v>
          </cell>
          <cell r="F5646" t="str">
            <v>SINAPI Jun/26</v>
          </cell>
        </row>
        <row r="5647">
          <cell r="A5647">
            <v>96705</v>
          </cell>
          <cell r="B5647" t="str">
            <v>LUVA, PPR, DN 50 MM, CLASSE PN 25, INSTALADO EM PRUMADA DE ÁGUA FORNECIMENTO E INSTALAÇÃO. AF_08/2022</v>
          </cell>
          <cell r="C5647" t="str">
            <v>UN</v>
          </cell>
          <cell r="D5647">
            <v>31.7</v>
          </cell>
          <cell r="E5647" t="str">
            <v>Instalações Hidráulicas em PPR</v>
          </cell>
          <cell r="F5647" t="str">
            <v>SINAPI Jun/26</v>
          </cell>
        </row>
        <row r="5648">
          <cell r="A5648">
            <v>96706</v>
          </cell>
          <cell r="B5648" t="str">
            <v>LUVA, PPR, DN 63 MM, CLASSE PN 25, INSTALADO EM PRUMADA DE ÁGUA FORNECIMENTO E INSTALAÇÃO. AF_08/2022</v>
          </cell>
          <cell r="C5648" t="str">
            <v>UN</v>
          </cell>
          <cell r="D5648">
            <v>46.22</v>
          </cell>
          <cell r="E5648" t="str">
            <v>Instalações Hidráulicas em PPR</v>
          </cell>
          <cell r="F5648" t="str">
            <v>SINAPI Jun/26</v>
          </cell>
        </row>
        <row r="5649">
          <cell r="A5649">
            <v>96707</v>
          </cell>
          <cell r="B5649" t="str">
            <v>LUVA, PPR, DN 75 MM, CLASSE PN 25, INSTALADO EM PRUMADA DE ÁGUA FORNECIMENTO E INSTALAÇÃO. AF_08/2022</v>
          </cell>
          <cell r="C5649" t="str">
            <v>UN</v>
          </cell>
          <cell r="D5649">
            <v>72.72</v>
          </cell>
          <cell r="E5649" t="str">
            <v>Instalações Hidráulicas em PPR</v>
          </cell>
          <cell r="F5649" t="str">
            <v>SINAPI Jun/26</v>
          </cell>
        </row>
        <row r="5650">
          <cell r="A5650">
            <v>96708</v>
          </cell>
          <cell r="B5650" t="str">
            <v>LUVA, PPR, DN 90 MM, CLASSE PN 25, INSTALADO EM PRUMADA DE ÁGUA FORNECIMENTO E INSTALAÇÃO. AF_08/2022</v>
          </cell>
          <cell r="C5650" t="str">
            <v>UN</v>
          </cell>
          <cell r="D5650">
            <v>108.84</v>
          </cell>
          <cell r="E5650" t="str">
            <v>Instalações Hidráulicas em PPR</v>
          </cell>
          <cell r="F5650" t="str">
            <v>SINAPI Jun/26</v>
          </cell>
        </row>
        <row r="5651">
          <cell r="A5651">
            <v>96675</v>
          </cell>
          <cell r="B5651" t="str">
            <v>TUBO, PPR, DN 110, CLASSE PN 12, INSTALADO EM PRUMADA DE ÁGUA FORNECIMENTO E INSTALAÇÃO. AF_08/2022</v>
          </cell>
          <cell r="C5651" t="str">
            <v>M</v>
          </cell>
          <cell r="D5651">
            <v>191.7</v>
          </cell>
          <cell r="E5651" t="str">
            <v>Instalações Hidráulicas em PPR</v>
          </cell>
          <cell r="F5651" t="str">
            <v>SINAPI Jun/26</v>
          </cell>
        </row>
        <row r="5652">
          <cell r="A5652">
            <v>96683</v>
          </cell>
          <cell r="B5652" t="str">
            <v>TUBO, PPR, DN 110, CLASSE PN 25, INSTALADO EM PRUMADA DE ÁGUA FORNECIMENTO E INSTALAÇÃO. AF_08/2022</v>
          </cell>
          <cell r="C5652" t="str">
            <v>M</v>
          </cell>
          <cell r="D5652">
            <v>369.8</v>
          </cell>
          <cell r="E5652" t="str">
            <v>Instalações Hidráulicas em PPR</v>
          </cell>
          <cell r="F5652" t="str">
            <v>SINAPI Jun/26</v>
          </cell>
        </row>
        <row r="5653">
          <cell r="A5653">
            <v>104194</v>
          </cell>
          <cell r="B5653" t="str">
            <v>TUBO, PPR, DN 20, CLASSE PN20, INSTALADO EM RAMAL OU SUB-RAMAL DE ÁGUA - FORNECIMENTO E INSTALAÇÃO. AF_08/2022</v>
          </cell>
          <cell r="C5653" t="str">
            <v>M</v>
          </cell>
          <cell r="D5653">
            <v>29.51</v>
          </cell>
          <cell r="E5653" t="str">
            <v>Instalações Hidráulicas em PPR</v>
          </cell>
          <cell r="F5653" t="str">
            <v>SINAPI Jun/26</v>
          </cell>
        </row>
        <row r="5654">
          <cell r="A5654">
            <v>104195</v>
          </cell>
          <cell r="B5654" t="str">
            <v>TUBO, PPR, DN 20, CLASSE PN25, INSTALADO EM RAMAL OU SUB-RAMAL DE ÁGUA - FORNECIMENTO E INSTALAÇÃO. AF_08/2022</v>
          </cell>
          <cell r="C5654" t="str">
            <v>M</v>
          </cell>
          <cell r="D5654">
            <v>31.24</v>
          </cell>
          <cell r="E5654" t="str">
            <v>Instalações Hidráulicas em PPR</v>
          </cell>
          <cell r="F5654" t="str">
            <v>SINAPI Jun/26</v>
          </cell>
        </row>
        <row r="5655">
          <cell r="A5655">
            <v>96668</v>
          </cell>
          <cell r="B5655" t="str">
            <v>TUBO, PPR, DN 25, CLASSE PN 20, INSTALADO EM PRUMADA DE ÁGUA FORNECIMENTO E INSTALAÇÃO. AF_08/2022</v>
          </cell>
          <cell r="C5655" t="str">
            <v>M</v>
          </cell>
          <cell r="D5655">
            <v>22.39</v>
          </cell>
          <cell r="E5655" t="str">
            <v>Instalações Hidráulicas em PPR</v>
          </cell>
          <cell r="F5655" t="str">
            <v>SINAPI Jun/26</v>
          </cell>
        </row>
        <row r="5656">
          <cell r="A5656">
            <v>96644</v>
          </cell>
          <cell r="B5656" t="str">
            <v>TUBO, PPR, DN 25, CLASSE PN 20, INSTALADO EM RAMAL DE DISTRIBUIÇÃO DE ÁGUA FORNECIMENTO E INSTALAÇÃO. AF_08/2022</v>
          </cell>
          <cell r="C5656" t="str">
            <v>M</v>
          </cell>
          <cell r="D5656">
            <v>29.77</v>
          </cell>
          <cell r="E5656" t="str">
            <v>Instalações Hidráulicas em PPR</v>
          </cell>
          <cell r="F5656" t="str">
            <v>SINAPI Jun/26</v>
          </cell>
        </row>
        <row r="5657">
          <cell r="A5657">
            <v>96635</v>
          </cell>
          <cell r="B5657" t="str">
            <v>TUBO, PPR, DN 25, CLASSE PN 20, INSTALADO EM RAMAL OU SUB-RAMAL DE ÁGUA FORNECIMENTO E INSTALAÇÃO. AF_08/2022</v>
          </cell>
          <cell r="C5657" t="str">
            <v>M</v>
          </cell>
          <cell r="D5657">
            <v>57.53</v>
          </cell>
          <cell r="E5657" t="str">
            <v>Instalações Hidráulicas em PPR</v>
          </cell>
          <cell r="F5657" t="str">
            <v>SINAPI Jun/26</v>
          </cell>
        </row>
        <row r="5658">
          <cell r="A5658">
            <v>96636</v>
          </cell>
          <cell r="B5658" t="str">
            <v>TUBO, PPR, DN 25, CLASSE PN 25 INSTALADO EM RAMAL OU SUB-RAMAL DE ÁGUA FORNECIMENTO E INSTALAÇÃO. AF_08/2022</v>
          </cell>
          <cell r="C5658" t="str">
            <v>M</v>
          </cell>
          <cell r="D5658">
            <v>60.77</v>
          </cell>
          <cell r="E5658" t="str">
            <v>Instalações Hidráulicas em PPR</v>
          </cell>
          <cell r="F5658" t="str">
            <v>SINAPI Jun/26</v>
          </cell>
        </row>
        <row r="5659">
          <cell r="A5659">
            <v>96676</v>
          </cell>
          <cell r="B5659" t="str">
            <v>TUBO, PPR, DN 25, CLASSE PN 25, INSTALADO EM PRUMADA DE ÁGUA FORNECIMENTO E INSTALAÇÃO. AF_08/2022</v>
          </cell>
          <cell r="C5659" t="str">
            <v>M</v>
          </cell>
          <cell r="D5659">
            <v>28.81</v>
          </cell>
          <cell r="E5659" t="str">
            <v>Instalações Hidráulicas em PPR</v>
          </cell>
          <cell r="F5659" t="str">
            <v>SINAPI Jun/26</v>
          </cell>
        </row>
        <row r="5660">
          <cell r="A5660">
            <v>96647</v>
          </cell>
          <cell r="B5660" t="str">
            <v>TUBO, PPR, DN 25, CLASSE PN 25, INSTALADO EM RAMAL DE DISTRIBUIÇÃO DE ÁGUA FORNECIMENTO E INSTALAÇÃO. AF_08/2022</v>
          </cell>
          <cell r="C5660" t="str">
            <v>M</v>
          </cell>
          <cell r="D5660">
            <v>32.200000000000003</v>
          </cell>
          <cell r="E5660" t="str">
            <v>Instalações Hidráulicas em PPR</v>
          </cell>
          <cell r="F5660" t="str">
            <v>SINAPI Jun/26</v>
          </cell>
        </row>
        <row r="5661">
          <cell r="A5661">
            <v>96669</v>
          </cell>
          <cell r="B5661" t="str">
            <v>TUBO, PPR, DN 32, CLASSE PN 12, INSTALADO EM PRUMADA DE ÁGUA FORNECIMENTO E INSTALAÇÃO. AF_08/2022</v>
          </cell>
          <cell r="C5661" t="str">
            <v>M</v>
          </cell>
          <cell r="D5661">
            <v>22.69</v>
          </cell>
          <cell r="E5661" t="str">
            <v>Instalações Hidráulicas em PPR</v>
          </cell>
          <cell r="F5661" t="str">
            <v>SINAPI Jun/26</v>
          </cell>
        </row>
        <row r="5662">
          <cell r="A5662">
            <v>96645</v>
          </cell>
          <cell r="B5662" t="str">
            <v>TUBO, PPR, DN 32, CLASSE PN 12, INSTALADO EM RAMAL DE DISTRIBUIÇÃO DE ÁGUA FORNECIMENTO E INSTALAÇÃO. AF_08/2022</v>
          </cell>
          <cell r="C5662" t="str">
            <v>M</v>
          </cell>
          <cell r="D5662">
            <v>26.64</v>
          </cell>
          <cell r="E5662" t="str">
            <v>Instalações Hidráulicas em PPR</v>
          </cell>
          <cell r="F5662" t="str">
            <v>SINAPI Jun/26</v>
          </cell>
        </row>
        <row r="5663">
          <cell r="A5663">
            <v>96677</v>
          </cell>
          <cell r="B5663" t="str">
            <v>TUBO, PPR, DN 32, CLASSE PN 25, INSTALADO EM PRUMADA DE ÁGUA FORNECIMENTO E INSTALAÇÃO. AF_08/2022</v>
          </cell>
          <cell r="C5663" t="str">
            <v>M</v>
          </cell>
          <cell r="D5663">
            <v>37.4</v>
          </cell>
          <cell r="E5663" t="str">
            <v>Instalações Hidráulicas em PPR</v>
          </cell>
          <cell r="F5663" t="str">
            <v>SINAPI Jun/26</v>
          </cell>
        </row>
        <row r="5664">
          <cell r="A5664">
            <v>96648</v>
          </cell>
          <cell r="B5664" t="str">
            <v>TUBO, PPR, DN 32, CLASSE PN 25, INSTALADO EM RAMAL DE DISTRIBUIÇÃO DE ÁGUA FORNECIMENTO E INSTALAÇÃO. AF_08/2022</v>
          </cell>
          <cell r="C5664" t="str">
            <v>M</v>
          </cell>
          <cell r="D5664">
            <v>39.29</v>
          </cell>
          <cell r="E5664" t="str">
            <v>Instalações Hidráulicas em PPR</v>
          </cell>
          <cell r="F5664" t="str">
            <v>SINAPI Jun/26</v>
          </cell>
        </row>
        <row r="5665">
          <cell r="A5665">
            <v>96670</v>
          </cell>
          <cell r="B5665" t="str">
            <v>TUBO, PPR, DN 40, CLASSE PN 12, INSTALADO EM PRUMADA DE ÁGUA FORNECIMENTO E INSTALAÇÃO. AF_08/2022</v>
          </cell>
          <cell r="C5665" t="str">
            <v>M</v>
          </cell>
          <cell r="D5665">
            <v>29.34</v>
          </cell>
          <cell r="E5665" t="str">
            <v>Instalações Hidráulicas em PPR</v>
          </cell>
          <cell r="F5665" t="str">
            <v>SINAPI Jun/26</v>
          </cell>
        </row>
        <row r="5666">
          <cell r="A5666">
            <v>96646</v>
          </cell>
          <cell r="B5666" t="str">
            <v>TUBO, PPR, DN 40, CLASSE PN 12, INSTALADO EM RAMAL DE DISTRIBUIÇÃO DE ÁGUA FORNECIMENTO E INSTALAÇÃO. AF_08/2022</v>
          </cell>
          <cell r="C5666" t="str">
            <v>M</v>
          </cell>
          <cell r="D5666">
            <v>32.17</v>
          </cell>
          <cell r="E5666" t="str">
            <v>Instalações Hidráulicas em PPR</v>
          </cell>
          <cell r="F5666" t="str">
            <v>SINAPI Jun/26</v>
          </cell>
        </row>
        <row r="5667">
          <cell r="A5667">
            <v>96678</v>
          </cell>
          <cell r="B5667" t="str">
            <v>TUBO, PPR, DN 40, CLASSE PN 25, INSTALADO EM PRUMADA DE ÁGUA FORNECIMENTO E INSTALAÇÃO. AF_08/2022</v>
          </cell>
          <cell r="C5667" t="str">
            <v>M</v>
          </cell>
          <cell r="D5667">
            <v>51.09</v>
          </cell>
          <cell r="E5667" t="str">
            <v>Instalações Hidráulicas em PPR</v>
          </cell>
          <cell r="F5667" t="str">
            <v>SINAPI Jun/26</v>
          </cell>
        </row>
        <row r="5668">
          <cell r="A5668">
            <v>96649</v>
          </cell>
          <cell r="B5668" t="str">
            <v>TUBO, PPR, DN 40, CLASSE PN 25, INSTALADO EM RAMAL DE DISTRIBUIÇÃO DE ÁGUA FORNECIMENTO E INSTALAÇÃO. AF_08/2022</v>
          </cell>
          <cell r="C5668" t="str">
            <v>M</v>
          </cell>
          <cell r="D5668">
            <v>51.29</v>
          </cell>
          <cell r="E5668" t="str">
            <v>Instalações Hidráulicas em PPR</v>
          </cell>
          <cell r="F5668" t="str">
            <v>SINAPI Jun/26</v>
          </cell>
        </row>
        <row r="5669">
          <cell r="A5669">
            <v>96671</v>
          </cell>
          <cell r="B5669" t="str">
            <v>TUBO, PPR, DN 50, CLASSE PN 12, INSTALADO EM PRUMADA DE ÁGUA FORNECIMENTO E INSTALAÇÃO. AF_08/2022</v>
          </cell>
          <cell r="C5669" t="str">
            <v>M</v>
          </cell>
          <cell r="D5669">
            <v>43.8</v>
          </cell>
          <cell r="E5669" t="str">
            <v>Instalações Hidráulicas em PPR</v>
          </cell>
          <cell r="F5669" t="str">
            <v>SINAPI Jun/26</v>
          </cell>
        </row>
        <row r="5670">
          <cell r="A5670">
            <v>96679</v>
          </cell>
          <cell r="B5670" t="str">
            <v>TUBO, PPR, DN 50, CLASSE PN 25, INSTALADO EM PRUMADA DE ÁGUA FORNECIMENTO E INSTALAÇÃO. AF_08/2022</v>
          </cell>
          <cell r="C5670" t="str">
            <v>M</v>
          </cell>
          <cell r="D5670">
            <v>75.37</v>
          </cell>
          <cell r="E5670" t="str">
            <v>Instalações Hidráulicas em PPR</v>
          </cell>
          <cell r="F5670" t="str">
            <v>SINAPI Jun/26</v>
          </cell>
        </row>
        <row r="5671">
          <cell r="A5671">
            <v>96672</v>
          </cell>
          <cell r="B5671" t="str">
            <v>TUBO, PPR, DN 63, CLASSE PN 12, INSTALADO EM PRUMADA DE ÁGUA FORNECIMENTO E INSTALAÇÃO. AF_08/2022</v>
          </cell>
          <cell r="C5671" t="str">
            <v>M</v>
          </cell>
          <cell r="D5671">
            <v>66.02</v>
          </cell>
          <cell r="E5671" t="str">
            <v>Instalações Hidráulicas em PPR</v>
          </cell>
          <cell r="F5671" t="str">
            <v>SINAPI Jun/26</v>
          </cell>
        </row>
        <row r="5672">
          <cell r="A5672">
            <v>96680</v>
          </cell>
          <cell r="B5672" t="str">
            <v>TUBO, PPR, DN 63, CLASSE PN 25, INSTALADO EM PRUMADA DE ÁGUA FORNECIMENTO E INSTALAÇÃO. AF_08/2022</v>
          </cell>
          <cell r="C5672" t="str">
            <v>M</v>
          </cell>
          <cell r="D5672">
            <v>123.23</v>
          </cell>
          <cell r="E5672" t="str">
            <v>Instalações Hidráulicas em PPR</v>
          </cell>
          <cell r="F5672" t="str">
            <v>SINAPI Jun/26</v>
          </cell>
        </row>
        <row r="5673">
          <cell r="A5673">
            <v>96673</v>
          </cell>
          <cell r="B5673" t="str">
            <v>TUBO, PPR, DN 75, CLASSE PN 12, INSTALADO EM PRUMADA DE ÁGUA FORNECIMENTO E INSTALAÇÃO. AF_08/2022</v>
          </cell>
          <cell r="C5673" t="str">
            <v>M</v>
          </cell>
          <cell r="D5673">
            <v>82.94</v>
          </cell>
          <cell r="E5673" t="str">
            <v>Instalações Hidráulicas em PPR</v>
          </cell>
          <cell r="F5673" t="str">
            <v>SINAPI Jun/26</v>
          </cell>
        </row>
        <row r="5674">
          <cell r="A5674">
            <v>96681</v>
          </cell>
          <cell r="B5674" t="str">
            <v>TUBO, PPR, DN 75, CLASSE PN 25, INSTALADO EM PRUMADA DE ÁGUA FORNECIMENTO E INSTALAÇÃO. AF_08/2022</v>
          </cell>
          <cell r="C5674" t="str">
            <v>M</v>
          </cell>
          <cell r="D5674">
            <v>165.05</v>
          </cell>
          <cell r="E5674" t="str">
            <v>Instalações Hidráulicas em PPR</v>
          </cell>
          <cell r="F5674" t="str">
            <v>SINAPI Jun/26</v>
          </cell>
        </row>
        <row r="5675">
          <cell r="A5675">
            <v>96674</v>
          </cell>
          <cell r="B5675" t="str">
            <v>TUBO, PPR, DN 90, CLASSE PN 12, INSTALADO EM PRUMADA DE ÁGUA FORNECIMENTO E INSTALAÇÃO. AF_08/2022</v>
          </cell>
          <cell r="C5675" t="str">
            <v>M</v>
          </cell>
          <cell r="D5675">
            <v>132.56</v>
          </cell>
          <cell r="E5675" t="str">
            <v>Instalações Hidráulicas em PPR</v>
          </cell>
          <cell r="F5675" t="str">
            <v>SINAPI Jun/26</v>
          </cell>
        </row>
        <row r="5676">
          <cell r="A5676">
            <v>96682</v>
          </cell>
          <cell r="B5676" t="str">
            <v>TUBO, PPR, DN 90, CLASSE PN 25, INSTALADO EM PRUMADA DE ÁGUA FORNECIMENTO E INSTALAÇÃO. AF_08/2022</v>
          </cell>
          <cell r="C5676" t="str">
            <v>M</v>
          </cell>
          <cell r="D5676">
            <v>270.10000000000002</v>
          </cell>
          <cell r="E5676" t="str">
            <v>Instalações Hidráulicas em PPR</v>
          </cell>
          <cell r="F5676" t="str">
            <v>SINAPI Jun/26</v>
          </cell>
        </row>
        <row r="5677">
          <cell r="A5677">
            <v>96643</v>
          </cell>
          <cell r="B5677" t="str">
            <v>TÊ MISTURADOR, PPR, 25 X 3/4, CLASSE PN 25, INSTALADO EM RAMAL OU SUB-RAMAL DE ÁGUA FORNECIMENTO E INSTALAÇÃO. AF_08/2022</v>
          </cell>
          <cell r="C5677" t="str">
            <v>UN</v>
          </cell>
          <cell r="D5677">
            <v>57.47</v>
          </cell>
          <cell r="E5677" t="str">
            <v>Instalações Hidráulicas em PPR</v>
          </cell>
          <cell r="F5677" t="str">
            <v>SINAPI Jun/26</v>
          </cell>
        </row>
        <row r="5678">
          <cell r="A5678">
            <v>104201</v>
          </cell>
          <cell r="B5678" t="str">
            <v>TÊ MISTURADOR, PPR, F M M, DN 20 X 20 MM, INSTALADO EM RAMAL OU SUB-RAMAL DE ÁGUA - FORNECIMENTO E INSTALAÇÃO. AF_08/2022</v>
          </cell>
          <cell r="C5678" t="str">
            <v>UN</v>
          </cell>
          <cell r="D5678">
            <v>25.58</v>
          </cell>
          <cell r="E5678" t="str">
            <v>Instalações Hidráulicas em PPR</v>
          </cell>
          <cell r="F5678" t="str">
            <v>SINAPI Jun/26</v>
          </cell>
        </row>
        <row r="5679">
          <cell r="A5679">
            <v>104192</v>
          </cell>
          <cell r="B5679" t="str">
            <v>TÊ MISTURADOR, PPR, F M M, DN 25 X 25 MM, INSTALADO EM RAMAL OU SUB-RAMAL DE ÁGUA - FORNECIMENTO E INSTALAÇÃO. AF_08/2022</v>
          </cell>
          <cell r="C5679" t="str">
            <v>UN</v>
          </cell>
          <cell r="D5679">
            <v>38.119999999999997</v>
          </cell>
          <cell r="E5679" t="str">
            <v>Instalações Hidráulicas em PPR</v>
          </cell>
          <cell r="F5679" t="str">
            <v>SINAPI Jun/26</v>
          </cell>
        </row>
        <row r="5680">
          <cell r="A5680">
            <v>104202</v>
          </cell>
          <cell r="B5680" t="str">
            <v>TÊ NORMAL, PPR, 90 GRAUS, DN 20 X 20 X 20 MM, INSTALADO EM RAMAL OU SUB-RAMAL DE ÁGUA - FORNECIMENTO E INSTALAÇÃO. AF_08/2022</v>
          </cell>
          <cell r="C5680" t="str">
            <v>UN</v>
          </cell>
          <cell r="D5680">
            <v>15.35</v>
          </cell>
          <cell r="E5680" t="str">
            <v>Instalações Hidráulicas em PPR</v>
          </cell>
          <cell r="F5680" t="str">
            <v>SINAPI Jun/26</v>
          </cell>
        </row>
        <row r="5681">
          <cell r="A5681">
            <v>96717</v>
          </cell>
          <cell r="B5681" t="str">
            <v>TÊ NORMAL, PPR, DN 110 MM, CLASSE PN 25, INSTALADO EM PRUMADA DE ÁGUA FORNECIMENTO E INSTALAÇÃO . AF_08/2022</v>
          </cell>
          <cell r="C5681" t="str">
            <v>UN</v>
          </cell>
          <cell r="D5681">
            <v>378.55</v>
          </cell>
          <cell r="E5681" t="str">
            <v>Instalações Hidráulicas em PPR</v>
          </cell>
          <cell r="F5681" t="str">
            <v>SINAPI Jun/26</v>
          </cell>
        </row>
        <row r="5682">
          <cell r="A5682">
            <v>96710</v>
          </cell>
          <cell r="B5682" t="str">
            <v>TÊ NORMAL, PPR, DN 25 MM, CLASSE PN 25, INSTALADO EM PRUMADA DE ÁGUA FORNECIMENTO E INSTALAÇÃO . AF_08/2022</v>
          </cell>
          <cell r="C5682" t="str">
            <v>UN</v>
          </cell>
          <cell r="D5682">
            <v>21.19</v>
          </cell>
          <cell r="E5682" t="str">
            <v>Instalações Hidráulicas em PPR</v>
          </cell>
          <cell r="F5682" t="str">
            <v>SINAPI Jun/26</v>
          </cell>
        </row>
        <row r="5683">
          <cell r="A5683">
            <v>96665</v>
          </cell>
          <cell r="B5683" t="str">
            <v>TÊ NORMAL, PPR, DN 25 MM, CLASSE PN 25, INSTALADO EM RAMAL DE DISTRIBUIÇÃO DE ÁGUA FORNECIMENTO E INSTALAÇÃO. AF_08/2022</v>
          </cell>
          <cell r="C5683" t="str">
            <v>UN</v>
          </cell>
          <cell r="D5683">
            <v>16.23</v>
          </cell>
          <cell r="E5683" t="str">
            <v>Instalações Hidráulicas em PPR</v>
          </cell>
          <cell r="F5683" t="str">
            <v>SINAPI Jun/26</v>
          </cell>
        </row>
        <row r="5684">
          <cell r="A5684">
            <v>96642</v>
          </cell>
          <cell r="B5684" t="str">
            <v>TÊ NORMAL, PPR, DN 25 MM, CLASSE PN 25, INSTALADO EM RAMAL OU SUB-RAMAL DE ÁGUA FORNECIMENTO E INSTALAÇÃO. AF_08/2022</v>
          </cell>
          <cell r="C5684" t="str">
            <v>UN</v>
          </cell>
          <cell r="D5684">
            <v>29.98</v>
          </cell>
          <cell r="E5684" t="str">
            <v>Instalações Hidráulicas em PPR</v>
          </cell>
          <cell r="F5684" t="str">
            <v>SINAPI Jun/26</v>
          </cell>
        </row>
        <row r="5685">
          <cell r="A5685">
            <v>96711</v>
          </cell>
          <cell r="B5685" t="str">
            <v>TÊ NORMAL, PPR, DN 32 MM, CLASSE PN 25, INSTALADO EM PRUMADA DE ÁGUA FORNECIMENTO E INSTALAÇÃO . AF_08/2022</v>
          </cell>
          <cell r="C5685" t="str">
            <v>UN</v>
          </cell>
          <cell r="D5685">
            <v>30.58</v>
          </cell>
          <cell r="E5685" t="str">
            <v>Instalações Hidráulicas em PPR</v>
          </cell>
          <cell r="F5685" t="str">
            <v>SINAPI Jun/26</v>
          </cell>
        </row>
        <row r="5686">
          <cell r="A5686">
            <v>96666</v>
          </cell>
          <cell r="B5686" t="str">
            <v>TÊ NORMAL, PPR, DN 32 MM, CLASSE PN 25, INSTALADO EM RAMAL DE DISTRIBUIÇÃO DE ÁGUA FORNECIMENTO E INSTALAÇÃO. AF_08/2022</v>
          </cell>
          <cell r="C5686" t="str">
            <v>UN</v>
          </cell>
          <cell r="D5686">
            <v>22.45</v>
          </cell>
          <cell r="E5686" t="str">
            <v>Instalações Hidráulicas em PPR</v>
          </cell>
          <cell r="F5686" t="str">
            <v>SINAPI Jun/26</v>
          </cell>
        </row>
        <row r="5687">
          <cell r="A5687">
            <v>96712</v>
          </cell>
          <cell r="B5687" t="str">
            <v>TÊ NORMAL, PPR, DN 40 MM, CLASSE PN 25, INSTALADO EM PRUMADA DE ÁGUA FORNECIMENTO E INSTALAÇÃO . AF_08/2022</v>
          </cell>
          <cell r="C5687" t="str">
            <v>UN</v>
          </cell>
          <cell r="D5687">
            <v>42.59</v>
          </cell>
          <cell r="E5687" t="str">
            <v>Instalações Hidráulicas em PPR</v>
          </cell>
          <cell r="F5687" t="str">
            <v>SINAPI Jun/26</v>
          </cell>
        </row>
        <row r="5688">
          <cell r="A5688">
            <v>96667</v>
          </cell>
          <cell r="B5688" t="str">
            <v>TÊ NORMAL, PPR, DN 40 MM, CLASSE PN 25, INSTALADO EM RAMAL DE DISTRIBUIÇÃO DE ÁGUA FORNECIMENTO E INSTALAÇÃO. AF_08/2022</v>
          </cell>
          <cell r="C5688" t="str">
            <v>UN</v>
          </cell>
          <cell r="D5688">
            <v>30.84</v>
          </cell>
          <cell r="E5688" t="str">
            <v>Instalações Hidráulicas em PPR</v>
          </cell>
          <cell r="F5688" t="str">
            <v>SINAPI Jun/26</v>
          </cell>
        </row>
        <row r="5689">
          <cell r="A5689">
            <v>96713</v>
          </cell>
          <cell r="B5689" t="str">
            <v>TÊ NORMAL, PPR, DN 50 MM, CLASSE PN 25, INSTALADO EM PRUMADA DE ÁGUA FORNECIMENTO E INSTALAÇÃO . AF_08/2022</v>
          </cell>
          <cell r="C5689" t="str">
            <v>UN</v>
          </cell>
          <cell r="D5689">
            <v>63.77</v>
          </cell>
          <cell r="E5689" t="str">
            <v>Instalações Hidráulicas em PPR</v>
          </cell>
          <cell r="F5689" t="str">
            <v>SINAPI Jun/26</v>
          </cell>
        </row>
        <row r="5690">
          <cell r="A5690">
            <v>96714</v>
          </cell>
          <cell r="B5690" t="str">
            <v>TÊ NORMAL, PPR, DN 63 MM, CLASSE PN 25, INSTALADO EM PRUMADA DE ÁGUA FORNECIMENTO E INSTALAÇÃO . AF_08/2022</v>
          </cell>
          <cell r="C5690" t="str">
            <v>UN</v>
          </cell>
          <cell r="D5690">
            <v>89.56</v>
          </cell>
          <cell r="E5690" t="str">
            <v>Instalações Hidráulicas em PPR</v>
          </cell>
          <cell r="F5690" t="str">
            <v>SINAPI Jun/26</v>
          </cell>
        </row>
        <row r="5691">
          <cell r="A5691">
            <v>96715</v>
          </cell>
          <cell r="B5691" t="str">
            <v>TÊ NORMAL, PPR, DN 75 MM, CLASSE PN 25, INSTALADO EM PRUMADA DE ÁGUA FORNECIMENTO E INSTALAÇÃO . AF_08/2022</v>
          </cell>
          <cell r="C5691" t="str">
            <v>UN</v>
          </cell>
          <cell r="D5691">
            <v>154.97999999999999</v>
          </cell>
          <cell r="E5691" t="str">
            <v>Instalações Hidráulicas em PPR</v>
          </cell>
          <cell r="F5691" t="str">
            <v>SINAPI Jun/26</v>
          </cell>
        </row>
        <row r="5692">
          <cell r="A5692">
            <v>96716</v>
          </cell>
          <cell r="B5692" t="str">
            <v>TÊ NORMAL, PPR, DN 90 MM, CLASSE PN 25, INSTALADO EM PRUMADA DE ÁGUA FORNECIMENTO E INSTALAÇÃO . AF_08/2022</v>
          </cell>
          <cell r="C5692" t="str">
            <v>UN</v>
          </cell>
          <cell r="D5692">
            <v>200.85</v>
          </cell>
          <cell r="E5692" t="str">
            <v>Instalações Hidráulicas em PPR</v>
          </cell>
          <cell r="F5692" t="str">
            <v>SINAPI Jun/26</v>
          </cell>
        </row>
        <row r="5693">
          <cell r="A5693">
            <v>104328</v>
          </cell>
          <cell r="B5693" t="str">
            <v>CAIXA SIFONADA, COM GRELHA QUADRADA, PVC, DN 150 X 150 X 50 MM, JUNTA SOLDÁVEL, FORNECIDA E INSTALADA EM RAMAL DE DESCARGA OU EM RAMAL DE ESGOTO SANITÁRIO. AF_08/2022</v>
          </cell>
          <cell r="C5693" t="str">
            <v>UN</v>
          </cell>
          <cell r="D5693">
            <v>89.36</v>
          </cell>
          <cell r="E5693" t="str">
            <v>Instalações Prediais de Esgoto - Caixas e Ralos</v>
          </cell>
          <cell r="F5693" t="str">
            <v>SINAPI Jun/26</v>
          </cell>
        </row>
        <row r="5694">
          <cell r="A5694">
            <v>104329</v>
          </cell>
          <cell r="B5694" t="str">
            <v>CAIXA SIFONADA, COM GRELHA REDONDA, PVC, DN 150 X 150 X 50 MM, JUNTA SOLDÁVEL, FORNECIDA E INSTALADA EM RAMAL DE DESCARGA OU EM RAMAL DE ESGOTO SANITÁRIO. AF_08/2022</v>
          </cell>
          <cell r="C5694" t="str">
            <v>UN</v>
          </cell>
          <cell r="D5694">
            <v>100.1</v>
          </cell>
          <cell r="E5694" t="str">
            <v>Instalações Prediais de Esgoto - Caixas e Ralos</v>
          </cell>
          <cell r="F5694" t="str">
            <v>SINAPI Jun/26</v>
          </cell>
        </row>
        <row r="5695">
          <cell r="A5695">
            <v>89707</v>
          </cell>
          <cell r="B5695" t="str">
            <v>CAIXA SIFONADA, PVC, DN 100 X 100 X 50 MM, JUNTA ELÁSTICA, FORNECIDA E INSTALADA EM RAMAL DE DESCARGA OU EM RAMAL DE ESGOTO SANITÁRIO. AF_08/2022</v>
          </cell>
          <cell r="C5695" t="str">
            <v>UN</v>
          </cell>
          <cell r="D5695">
            <v>63.18</v>
          </cell>
          <cell r="E5695" t="str">
            <v>Instalações Prediais de Esgoto - Caixas e Ralos</v>
          </cell>
          <cell r="F5695" t="str">
            <v>SINAPI Jun/26</v>
          </cell>
        </row>
        <row r="5696">
          <cell r="A5696">
            <v>89708</v>
          </cell>
          <cell r="B5696" t="str">
            <v>CAIXA SIFONADA, PVC, DN 150 X 185 X 75 MM, JUNTA ELÁSTICA, FORNECIDA E INSTALADA EM RAMAL DE DESCARGA OU EM RAMAL DE ESGOTO SANITÁRIO. AF_08/2022</v>
          </cell>
          <cell r="C5696" t="str">
            <v>UN</v>
          </cell>
          <cell r="D5696">
            <v>128.27000000000001</v>
          </cell>
          <cell r="E5696" t="str">
            <v>Instalações Prediais de Esgoto - Caixas e Ralos</v>
          </cell>
          <cell r="F5696" t="str">
            <v>SINAPI Jun/26</v>
          </cell>
        </row>
        <row r="5697">
          <cell r="A5697">
            <v>104330</v>
          </cell>
          <cell r="B5697" t="str">
            <v>RALO LINEAR, EM PVC COM GRELHA INOX, JUNTA SOLDÁVEL, FORNECIDO E INSTALADO EM RAMAL DE DESCARGA OU EM RAMAL DE ESGOTO SANITÁRIO. AF_08/2022</v>
          </cell>
          <cell r="C5697" t="str">
            <v>UN</v>
          </cell>
          <cell r="D5697">
            <v>0</v>
          </cell>
          <cell r="E5697" t="str">
            <v>Instalações Prediais de Esgoto - Caixas e Ralos</v>
          </cell>
          <cell r="F5697" t="str">
            <v>SINAPI Jun/26</v>
          </cell>
        </row>
        <row r="5698">
          <cell r="A5698">
            <v>104326</v>
          </cell>
          <cell r="B5698" t="str">
            <v>RALO SECO CÔNICO, PVC, DN 100 X 40 MM, JUNTA SOLDÁVEL, FORNECIDO E INSTALADO EM RAMAL DE DESCARGA OU EM RAMAL DE ESGOTO SANITÁRIO. AF_08/2022</v>
          </cell>
          <cell r="C5698" t="str">
            <v>UN</v>
          </cell>
          <cell r="D5698">
            <v>26.24</v>
          </cell>
          <cell r="E5698" t="str">
            <v>Instalações Prediais de Esgoto - Caixas e Ralos</v>
          </cell>
          <cell r="F5698" t="str">
            <v>SINAPI Jun/26</v>
          </cell>
        </row>
        <row r="5699">
          <cell r="A5699">
            <v>89710</v>
          </cell>
          <cell r="B5699" t="str">
            <v>RALO SECO, PVC, DN 100 X 40 MM, JUNTA SOLDÁVEL, FORNECIDO E INSTALADO EM RAMAL DE DESCARGA OU EM RAMAL DE ESGOTO SANITÁRIO. AF_08/2022</v>
          </cell>
          <cell r="C5699" t="str">
            <v>UN</v>
          </cell>
          <cell r="D5699">
            <v>24.37</v>
          </cell>
          <cell r="E5699" t="str">
            <v>Instalações Prediais de Esgoto - Caixas e Ralos</v>
          </cell>
          <cell r="F5699" t="str">
            <v>SINAPI Jun/26</v>
          </cell>
        </row>
        <row r="5700">
          <cell r="A5700">
            <v>104327</v>
          </cell>
          <cell r="B5700" t="str">
            <v>RALO SIFONADO REDONDO, PVC, DN 100 X 40 MM, JUNTA SOLDÁVEL, FORNECIDO E INSTALADO EM RAMAL DE DESCARGA OU EM RAMAL DE ESGOTO SANITÁRIO. AF_08/2022</v>
          </cell>
          <cell r="C5700" t="str">
            <v>UN</v>
          </cell>
          <cell r="D5700">
            <v>25.13</v>
          </cell>
          <cell r="E5700" t="str">
            <v>Instalações Prediais de Esgoto - Caixas e Ralos</v>
          </cell>
          <cell r="F5700" t="str">
            <v>SINAPI Jun/26</v>
          </cell>
        </row>
        <row r="5701">
          <cell r="A5701">
            <v>89709</v>
          </cell>
          <cell r="B5701" t="str">
            <v>RALO SIFONADO, PVC, DN 100 X 40 MM, JUNTA SOLDÁVEL, FORNECIDO E INSTALADO EM RAMAL DE DESCARGA OU EM RAMAL DE ESGOTO SANITÁRIO. AF_08/2022</v>
          </cell>
          <cell r="C5701" t="str">
            <v>UN</v>
          </cell>
          <cell r="D5701">
            <v>27.38</v>
          </cell>
          <cell r="E5701" t="str">
            <v>Instalações Prediais de Esgoto - Caixas e Ralos</v>
          </cell>
          <cell r="F5701" t="str">
            <v>SINAPI Jun/26</v>
          </cell>
        </row>
        <row r="5702">
          <cell r="A5702">
            <v>104341</v>
          </cell>
          <cell r="B5702" t="str">
            <v>BUCHA DE REDUÇÃO LONGA, PVC, SÉRIE NORMAL, ESGOTO PREDIAL, DN 50 X 40 MM, JUNTA SOLDÁVEL E ELÁSTICA, FORNECIDO E INSTALADO EM RAMAL DE DESCARGA OU RAMAL DE ESGOTO SANITÁRIO. AF_08/2022</v>
          </cell>
          <cell r="C5702" t="str">
            <v>UN</v>
          </cell>
          <cell r="D5702">
            <v>13.96</v>
          </cell>
          <cell r="E5702" t="str">
            <v>Instalações Prediais de Esgoto - Tubos e Conexões</v>
          </cell>
          <cell r="F5702" t="str">
            <v>SINAPI Jun/26</v>
          </cell>
        </row>
        <row r="5703">
          <cell r="A5703">
            <v>104357</v>
          </cell>
          <cell r="B5703" t="str">
            <v>CAP, PVC, SÉRIE NORMAL, ESGOTO PREDIAL, DN 100 MM, JUNTA ELÁSTICA, FORNECIDO E INSTALADO EM SUBCOLETOR AÉREO DE ESGOTO SANITÁRIO. AF_08/2022</v>
          </cell>
          <cell r="C5703" t="str">
            <v>UN</v>
          </cell>
          <cell r="D5703">
            <v>24.25</v>
          </cell>
          <cell r="E5703" t="str">
            <v>Instalações Prediais de Esgoto - Tubos e Conexões</v>
          </cell>
          <cell r="F5703" t="str">
            <v>SINAPI Jun/26</v>
          </cell>
        </row>
        <row r="5704">
          <cell r="A5704">
            <v>89811</v>
          </cell>
          <cell r="B5704" t="str">
            <v>CURVA CURTA 90 GRAUS, PVC, SERIE NORMAL, ESGOTO PREDIAL, DN 100 MM, JUNTA ELÁSTICA, FORNECIDO E INSTALADO EM PRUMADA DE ESGOTO SANITÁRIO OU VENTILAÇÃO. AF_08/2022</v>
          </cell>
          <cell r="C5704" t="str">
            <v>UN</v>
          </cell>
          <cell r="D5704">
            <v>56.24</v>
          </cell>
          <cell r="E5704" t="str">
            <v>Instalações Prediais de Esgoto - Tubos e Conexões</v>
          </cell>
          <cell r="F5704" t="str">
            <v>SINAPI Jun/26</v>
          </cell>
        </row>
        <row r="5705">
          <cell r="A5705">
            <v>89748</v>
          </cell>
          <cell r="B5705" t="str">
            <v>CURVA CURTA 90 GRAUS, PVC, SERIE NORMAL, ESGOTO PREDIAL, DN 100 MM, JUNTA ELÁSTICA, FORNECIDO E INSTALADO EM RAMAL DE DESCARGA OU RAMAL DE ESGOTO SANITÁRIO. AF_08/2022</v>
          </cell>
          <cell r="C5705" t="str">
            <v>UN</v>
          </cell>
          <cell r="D5705">
            <v>54.39</v>
          </cell>
          <cell r="E5705" t="str">
            <v>Instalações Prediais de Esgoto - Tubos e Conexões</v>
          </cell>
          <cell r="F5705" t="str">
            <v>SINAPI Jun/26</v>
          </cell>
        </row>
        <row r="5706">
          <cell r="A5706">
            <v>89852</v>
          </cell>
          <cell r="B5706" t="str">
            <v>CURVA CURTA 90 GRAUS, PVC, SERIE NORMAL, ESGOTO PREDIAL, DN 100 MM, JUNTA ELÁSTICA, FORNECIDO E INSTALADO EM SUBCOLETOR AÉREO DE ESGOTO SANITÁRIO. AF_08/2022</v>
          </cell>
          <cell r="C5706" t="str">
            <v>UN</v>
          </cell>
          <cell r="D5706">
            <v>60.77</v>
          </cell>
          <cell r="E5706" t="str">
            <v>Instalações Prediais de Esgoto - Tubos e Conexões</v>
          </cell>
          <cell r="F5706" t="str">
            <v>SINAPI Jun/26</v>
          </cell>
        </row>
        <row r="5707">
          <cell r="A5707">
            <v>89728</v>
          </cell>
          <cell r="B5707" t="str">
            <v>CURVA CURTA 90 GRAUS, PVC, SERIE NORMAL, ESGOTO PREDIAL, DN 40 MM, JUNTA SOLDÁVEL, FORNECIDO E INSTALADO EM RAMAL DE DESCARGA OU RAMAL DE ESGOTO SANITÁRIO. AF_08/2022</v>
          </cell>
          <cell r="C5707" t="str">
            <v>UN</v>
          </cell>
          <cell r="D5707">
            <v>17.97</v>
          </cell>
          <cell r="E5707" t="str">
            <v>Instalações Prediais de Esgoto - Tubos e Conexões</v>
          </cell>
          <cell r="F5707" t="str">
            <v>SINAPI Jun/26</v>
          </cell>
        </row>
        <row r="5708">
          <cell r="A5708">
            <v>89803</v>
          </cell>
          <cell r="B5708" t="str">
            <v>CURVA CURTA 90 GRAUS, PVC, SERIE NORMAL, ESGOTO PREDIAL, DN 50 MM, JUNTA ELÁSTICA, FORNECIDO E INSTALADO EM PRUMADA DE ESGOTO SANITÁRIO OU VENTILAÇÃO. AF_08/2022</v>
          </cell>
          <cell r="C5708" t="str">
            <v>UN</v>
          </cell>
          <cell r="D5708">
            <v>22.49</v>
          </cell>
          <cell r="E5708" t="str">
            <v>Instalações Prediais de Esgoto - Tubos e Conexões</v>
          </cell>
          <cell r="F5708" t="str">
            <v>SINAPI Jun/26</v>
          </cell>
        </row>
        <row r="5709">
          <cell r="A5709">
            <v>89733</v>
          </cell>
          <cell r="B5709" t="str">
            <v>CURVA CURTA 90 GRAUS, PVC, SERIE NORMAL, ESGOTO PREDIAL, DN 50 MM, JUNTA ELÁSTICA, FORNECIDO E INSTALADO EM RAMAL DE DESCARGA OU RAMAL DE ESGOTO SANITÁRIO. AF_08/2022</v>
          </cell>
          <cell r="C5709" t="str">
            <v>UN</v>
          </cell>
          <cell r="D5709">
            <v>30.28</v>
          </cell>
          <cell r="E5709" t="str">
            <v>Instalações Prediais de Esgoto - Tubos e Conexões</v>
          </cell>
          <cell r="F5709" t="str">
            <v>SINAPI Jun/26</v>
          </cell>
        </row>
        <row r="5710">
          <cell r="A5710">
            <v>89807</v>
          </cell>
          <cell r="B5710" t="str">
            <v>CURVA CURTA 90 GRAUS, PVC, SERIE NORMAL, ESGOTO PREDIAL, DN 75 MM, JUNTA ELÁSTICA, FORNECIDO E INSTALADO EM PRUMADA DE ESGOTO SANITÁRIO OU VENTILAÇÃO. AF_08/2022</v>
          </cell>
          <cell r="C5710" t="str">
            <v>UN</v>
          </cell>
          <cell r="D5710">
            <v>48.14</v>
          </cell>
          <cell r="E5710" t="str">
            <v>Instalações Prediais de Esgoto - Tubos e Conexões</v>
          </cell>
          <cell r="F5710" t="str">
            <v>SINAPI Jun/26</v>
          </cell>
        </row>
        <row r="5711">
          <cell r="A5711">
            <v>89742</v>
          </cell>
          <cell r="B5711" t="str">
            <v>CURVA CURTA 90 GRAUS, PVC, SERIE NORMAL, ESGOTO PREDIAL, DN 75 MM, JUNTA ELÁSTICA, FORNECIDO E INSTALADO EM RAMAL DE DESCARGA OU RAMAL DE ESGOTO SANITÁRIO. AF_08/2022</v>
          </cell>
          <cell r="C5711" t="str">
            <v>UN</v>
          </cell>
          <cell r="D5711">
            <v>51.1</v>
          </cell>
          <cell r="E5711" t="str">
            <v>Instalações Prediais de Esgoto - Tubos e Conexões</v>
          </cell>
          <cell r="F5711" t="str">
            <v>SINAPI Jun/26</v>
          </cell>
        </row>
        <row r="5712">
          <cell r="A5712">
            <v>89812</v>
          </cell>
          <cell r="B5712" t="str">
            <v>CURVA LONGA 90 GRAUS, PVC, SERIE NORMAL, ESGOTO PREDIAL, DN 100 MM, JUNTA ELÁSTICA, FORNECIDO E INSTALADO EM PRUMADA DE ESGOTO SANITÁRIO OU VENTILAÇÃO. AF_08/2022</v>
          </cell>
          <cell r="C5712" t="str">
            <v>UN</v>
          </cell>
          <cell r="D5712">
            <v>102.44</v>
          </cell>
          <cell r="E5712" t="str">
            <v>Instalações Prediais de Esgoto - Tubos e Conexões</v>
          </cell>
          <cell r="F5712" t="str">
            <v>SINAPI Jun/26</v>
          </cell>
        </row>
        <row r="5713">
          <cell r="A5713">
            <v>89750</v>
          </cell>
          <cell r="B5713" t="str">
            <v>CURVA LONGA 90 GRAUS, PVC, SERIE NORMAL, ESGOTO PREDIAL, DN 100 MM, JUNTA ELÁSTICA, FORNECIDO E INSTALADO EM RAMAL DE DESCARGA OU RAMAL DE ESGOTO SANITÁRIO. AF_08/2022</v>
          </cell>
          <cell r="C5713" t="str">
            <v>UN</v>
          </cell>
          <cell r="D5713">
            <v>100.59</v>
          </cell>
          <cell r="E5713" t="str">
            <v>Instalações Prediais de Esgoto - Tubos e Conexões</v>
          </cell>
          <cell r="F5713" t="str">
            <v>SINAPI Jun/26</v>
          </cell>
        </row>
        <row r="5714">
          <cell r="A5714">
            <v>89853</v>
          </cell>
          <cell r="B5714" t="str">
            <v>CURVA LONGA 90 GRAUS, PVC, SERIE NORMAL, ESGOTO PREDIAL, DN 100 MM, JUNTA ELÁSTICA, FORNECIDO E INSTALADO EM SUBCOLETOR AÉREO DE ESGOTO SANITÁRIO. AF_08/2022</v>
          </cell>
          <cell r="C5714" t="str">
            <v>UN</v>
          </cell>
          <cell r="D5714">
            <v>106.97</v>
          </cell>
          <cell r="E5714" t="str">
            <v>Instalações Prediais de Esgoto - Tubos e Conexões</v>
          </cell>
          <cell r="F5714" t="str">
            <v>SINAPI Jun/26</v>
          </cell>
        </row>
        <row r="5715">
          <cell r="A5715">
            <v>89730</v>
          </cell>
          <cell r="B5715" t="str">
            <v>CURVA LONGA 90 GRAUS, PVC, SERIE NORMAL, ESGOTO PREDIAL, DN 40 MM, JUNTA SOLDÁVEL, FORNECIDO E INSTALADO EM RAMAL DE DESCARGA OU RAMAL DE ESGOTO SANITÁRIO. AF_08/2022</v>
          </cell>
          <cell r="C5715" t="str">
            <v>UN</v>
          </cell>
          <cell r="D5715">
            <v>20.47</v>
          </cell>
          <cell r="E5715" t="str">
            <v>Instalações Prediais de Esgoto - Tubos e Conexões</v>
          </cell>
          <cell r="F5715" t="str">
            <v>SINAPI Jun/26</v>
          </cell>
        </row>
        <row r="5716">
          <cell r="A5716">
            <v>89804</v>
          </cell>
          <cell r="B5716" t="str">
            <v>CURVA LONGA 90 GRAUS, PVC, SERIE NORMAL, ESGOTO PREDIAL, DN 50 MM, JUNTA ELÁSTICA, FORNECIDO E INSTALADO EM PRUMADA DE ESGOTO SANITÁRIO OU VENTILAÇÃO. AF_08/2022</v>
          </cell>
          <cell r="C5716" t="str">
            <v>UN</v>
          </cell>
          <cell r="D5716">
            <v>25.37</v>
          </cell>
          <cell r="E5716" t="str">
            <v>Instalações Prediais de Esgoto - Tubos e Conexões</v>
          </cell>
          <cell r="F5716" t="str">
            <v>SINAPI Jun/26</v>
          </cell>
        </row>
        <row r="5717">
          <cell r="A5717">
            <v>89735</v>
          </cell>
          <cell r="B5717" t="str">
            <v>CURVA LONGA 90 GRAUS, PVC, SERIE NORMAL, ESGOTO PREDIAL, DN 50 MM, JUNTA ELÁSTICA, FORNECIDO E INSTALADO EM RAMAL DE DESCARGA OU RAMAL DE ESGOTO SANITÁRIO. AF_08/2022</v>
          </cell>
          <cell r="C5717" t="str">
            <v>UN</v>
          </cell>
          <cell r="D5717">
            <v>33.159999999999997</v>
          </cell>
          <cell r="E5717" t="str">
            <v>Instalações Prediais de Esgoto - Tubos e Conexões</v>
          </cell>
          <cell r="F5717" t="str">
            <v>SINAPI Jun/26</v>
          </cell>
        </row>
        <row r="5718">
          <cell r="A5718">
            <v>89808</v>
          </cell>
          <cell r="B5718" t="str">
            <v>CURVA LONGA 90 GRAUS, PVC, SERIE NORMAL, ESGOTO PREDIAL, DN 75 MM, JUNTA ELÁSTICA, FORNECIDO E INSTALADO EM PRUMADA DE ESGOTO SANITÁRIO OU VENTILAÇÃO. AF_08/2022</v>
          </cell>
          <cell r="C5718" t="str">
            <v>UN</v>
          </cell>
          <cell r="D5718">
            <v>75.28</v>
          </cell>
          <cell r="E5718" t="str">
            <v>Instalações Prediais de Esgoto - Tubos e Conexões</v>
          </cell>
          <cell r="F5718" t="str">
            <v>SINAPI Jun/26</v>
          </cell>
        </row>
        <row r="5719">
          <cell r="A5719">
            <v>89743</v>
          </cell>
          <cell r="B5719" t="str">
            <v>CURVA LONGA 90 GRAUS, PVC, SERIE NORMAL, ESGOTO PREDIAL, DN 75 MM, JUNTA ELÁSTICA, FORNECIDO E INSTALADO EM RAMAL DE DESCARGA OU RAMAL DE ESGOTO SANITÁRIO. AF_08/2022</v>
          </cell>
          <cell r="C5719" t="str">
            <v>UN</v>
          </cell>
          <cell r="D5719">
            <v>78.239999999999995</v>
          </cell>
          <cell r="E5719" t="str">
            <v>Instalações Prediais de Esgoto - Tubos e Conexões</v>
          </cell>
          <cell r="F5719" t="str">
            <v>SINAPI Jun/26</v>
          </cell>
        </row>
        <row r="5720">
          <cell r="A5720">
            <v>89810</v>
          </cell>
          <cell r="B5720" t="str">
            <v>JOELHO 45 GRAUS, PVC, SERIE NORMAL, ESGOTO PREDIAL, DN 100 MM, JUNTA ELÁSTICA, FORNECIDO E INSTALADO EM PRUMADA DE ESGOTO SANITÁRIO OU VENTILAÇÃO. AF_08/2022</v>
          </cell>
          <cell r="C5720" t="str">
            <v>UN</v>
          </cell>
          <cell r="D5720">
            <v>37.51</v>
          </cell>
          <cell r="E5720" t="str">
            <v>Instalações Prediais de Esgoto - Tubos e Conexões</v>
          </cell>
          <cell r="F5720" t="str">
            <v>SINAPI Jun/26</v>
          </cell>
        </row>
        <row r="5721">
          <cell r="A5721">
            <v>89746</v>
          </cell>
          <cell r="B5721" t="str">
            <v>JOELHO 45 GRAUS, PVC, SERIE NORMAL, ESGOTO PREDIAL, DN 100 MM, JUNTA ELÁSTICA, FORNECIDO E INSTALADO EM RAMAL DE DESCARGA OU RAMAL DE ESGOTO SANITÁRIO. AF_08/2022</v>
          </cell>
          <cell r="C5721" t="str">
            <v>UN</v>
          </cell>
          <cell r="D5721">
            <v>35.659999999999997</v>
          </cell>
          <cell r="E5721" t="str">
            <v>Instalações Prediais de Esgoto - Tubos e Conexões</v>
          </cell>
          <cell r="F5721" t="str">
            <v>SINAPI Jun/26</v>
          </cell>
        </row>
        <row r="5722">
          <cell r="A5722">
            <v>89851</v>
          </cell>
          <cell r="B5722" t="str">
            <v>JOELHO 45 GRAUS, PVC, SERIE NORMAL, ESGOTO PREDIAL, DN 100 MM, JUNTA ELÁSTICA, FORNECIDO E INSTALADO EM SUBCOLETOR AÉREO DE ESGOTO SANITÁRIO. AF_08/2022</v>
          </cell>
          <cell r="C5722" t="str">
            <v>UN</v>
          </cell>
          <cell r="D5722">
            <v>42.04</v>
          </cell>
          <cell r="E5722" t="str">
            <v>Instalações Prediais de Esgoto - Tubos e Conexões</v>
          </cell>
          <cell r="F5722" t="str">
            <v>SINAPI Jun/26</v>
          </cell>
        </row>
        <row r="5723">
          <cell r="A5723">
            <v>89855</v>
          </cell>
          <cell r="B5723" t="str">
            <v>JOELHO 45 GRAUS, PVC, SERIE NORMAL, ESGOTO PREDIAL, DN 150 MM, JUNTA ELÁSTICA, FORNECIDO E INSTALADO EM SUBCOLETOR AÉREO DE ESGOTO SANITÁRIO. AF_08/2022</v>
          </cell>
          <cell r="C5723" t="str">
            <v>UN</v>
          </cell>
          <cell r="D5723">
            <v>139.22</v>
          </cell>
          <cell r="E5723" t="str">
            <v>Instalações Prediais de Esgoto - Tubos e Conexões</v>
          </cell>
          <cell r="F5723" t="str">
            <v>SINAPI Jun/26</v>
          </cell>
        </row>
        <row r="5724">
          <cell r="A5724">
            <v>89726</v>
          </cell>
          <cell r="B5724" t="str">
            <v>JOELHO 45 GRAUS, PVC, SERIE NORMAL, ESGOTO PREDIAL, DN 40 MM, JUNTA SOLDÁVEL, FORNECIDO E INSTALADO EM RAMAL DE DESCARGA OU RAMAL DE ESGOTO SANITÁRIO. AF_08/2022</v>
          </cell>
          <cell r="C5724" t="str">
            <v>UN</v>
          </cell>
          <cell r="D5724">
            <v>14.42</v>
          </cell>
          <cell r="E5724" t="str">
            <v>Instalações Prediais de Esgoto - Tubos e Conexões</v>
          </cell>
          <cell r="F5724" t="str">
            <v>SINAPI Jun/26</v>
          </cell>
        </row>
        <row r="5725">
          <cell r="A5725">
            <v>89802</v>
          </cell>
          <cell r="B5725" t="str">
            <v>JOELHO 45 GRAUS, PVC, SERIE NORMAL, ESGOTO PREDIAL, DN 50 MM, JUNTA ELÁSTICA, FORNECIDO E INSTALADO EM PRUMADA DE ESGOTO SANITÁRIO OU VENTILAÇÃO. AF_08/2022</v>
          </cell>
          <cell r="C5725" t="str">
            <v>UN</v>
          </cell>
          <cell r="D5725">
            <v>12.31</v>
          </cell>
          <cell r="E5725" t="str">
            <v>Instalações Prediais de Esgoto - Tubos e Conexões</v>
          </cell>
          <cell r="F5725" t="str">
            <v>SINAPI Jun/26</v>
          </cell>
        </row>
        <row r="5726">
          <cell r="A5726">
            <v>89732</v>
          </cell>
          <cell r="B5726" t="str">
            <v>JOELHO 45 GRAUS, PVC, SERIE NORMAL, ESGOTO PREDIAL, DN 50 MM, JUNTA ELÁSTICA, FORNECIDO E INSTALADO EM RAMAL DE DESCARGA OU RAMAL DE ESGOTO SANITÁRIO. AF_08/2022</v>
          </cell>
          <cell r="C5726" t="str">
            <v>UN</v>
          </cell>
          <cell r="D5726">
            <v>20.100000000000001</v>
          </cell>
          <cell r="E5726" t="str">
            <v>Instalações Prediais de Esgoto - Tubos e Conexões</v>
          </cell>
          <cell r="F5726" t="str">
            <v>SINAPI Jun/26</v>
          </cell>
        </row>
        <row r="5727">
          <cell r="A5727">
            <v>89806</v>
          </cell>
          <cell r="B5727" t="str">
            <v>JOELHO 45 GRAUS, PVC, SERIE NORMAL, ESGOTO PREDIAL, DN 75 MM, JUNTA ELÁSTICA, FORNECIDO E INSTALADO EM PRUMADA DE ESGOTO SANITÁRIO OU VENTILAÇÃO. AF_08/2022</v>
          </cell>
          <cell r="C5727" t="str">
            <v>UN</v>
          </cell>
          <cell r="D5727">
            <v>26.91</v>
          </cell>
          <cell r="E5727" t="str">
            <v>Instalações Prediais de Esgoto - Tubos e Conexões</v>
          </cell>
          <cell r="F5727" t="str">
            <v>SINAPI Jun/26</v>
          </cell>
        </row>
        <row r="5728">
          <cell r="A5728">
            <v>89739</v>
          </cell>
          <cell r="B5728" t="str">
            <v>JOELHO 45 GRAUS, PVC, SERIE NORMAL, ESGOTO PREDIAL, DN 75 MM, JUNTA ELÁSTICA, FORNECIDO E INSTALADO EM RAMAL DE DESCARGA OU RAMAL DE ESGOTO SANITÁRIO. AF_08/2022</v>
          </cell>
          <cell r="C5728" t="str">
            <v>UN</v>
          </cell>
          <cell r="D5728">
            <v>29.87</v>
          </cell>
          <cell r="E5728" t="str">
            <v>Instalações Prediais de Esgoto - Tubos e Conexões</v>
          </cell>
          <cell r="F5728" t="str">
            <v>SINAPI Jun/26</v>
          </cell>
        </row>
        <row r="5729">
          <cell r="A5729">
            <v>89809</v>
          </cell>
          <cell r="B5729" t="str">
            <v>JOELHO 90 GRAUS, PVC, SERIE NORMAL, ESGOTO PREDIAL, DN 100 MM, JUNTA ELÁSTICA, FORNECIDO E INSTALADO EM PRUMADA DE ESGOTO SANITÁRIO OU VENTILAÇÃO. AF_08/2022</v>
          </cell>
          <cell r="C5729" t="str">
            <v>UN</v>
          </cell>
          <cell r="D5729">
            <v>36.409999999999997</v>
          </cell>
          <cell r="E5729" t="str">
            <v>Instalações Prediais de Esgoto - Tubos e Conexões</v>
          </cell>
          <cell r="F5729" t="str">
            <v>SINAPI Jun/26</v>
          </cell>
        </row>
        <row r="5730">
          <cell r="A5730">
            <v>89744</v>
          </cell>
          <cell r="B5730" t="str">
            <v>JOELHO 90 GRAUS, PVC, SERIE NORMAL, ESGOTO PREDIAL, DN 100 MM, JUNTA ELÁSTICA, FORNECIDO E INSTALADO EM RAMAL DE DESCARGA OU RAMAL DE ESGOTO SANITÁRIO. AF_08/2022</v>
          </cell>
          <cell r="C5730" t="str">
            <v>UN</v>
          </cell>
          <cell r="D5730">
            <v>34.56</v>
          </cell>
          <cell r="E5730" t="str">
            <v>Instalações Prediais de Esgoto - Tubos e Conexões</v>
          </cell>
          <cell r="F5730" t="str">
            <v>SINAPI Jun/26</v>
          </cell>
        </row>
        <row r="5731">
          <cell r="A5731">
            <v>89850</v>
          </cell>
          <cell r="B5731" t="str">
            <v>JOELHO 90 GRAUS, PVC, SERIE NORMAL, ESGOTO PREDIAL, DN 100 MM, JUNTA ELÁSTICA, FORNECIDO E INSTALADO EM SUBCOLETOR AÉREO DE ESGOTO SANITÁRIO. AF_08/2022</v>
          </cell>
          <cell r="C5731" t="str">
            <v>UN</v>
          </cell>
          <cell r="D5731">
            <v>40.94</v>
          </cell>
          <cell r="E5731" t="str">
            <v>Instalações Prediais de Esgoto - Tubos e Conexões</v>
          </cell>
          <cell r="F5731" t="str">
            <v>SINAPI Jun/26</v>
          </cell>
        </row>
        <row r="5732">
          <cell r="A5732">
            <v>89854</v>
          </cell>
          <cell r="B5732" t="str">
            <v>JOELHO 90 GRAUS, PVC, SERIE NORMAL, ESGOTO PREDIAL, DN 150 MM, JUNTA ELÁSTICA, FORNECIDO E INSTALADO EM SUBCOLETOR AÉREO DE ESGOTO SANITÁRIO. AF_08/2022</v>
          </cell>
          <cell r="C5732" t="str">
            <v>UN</v>
          </cell>
          <cell r="D5732">
            <v>132.35</v>
          </cell>
          <cell r="E5732" t="str">
            <v>Instalações Prediais de Esgoto - Tubos e Conexões</v>
          </cell>
          <cell r="F5732" t="str">
            <v>SINAPI Jun/26</v>
          </cell>
        </row>
        <row r="5733">
          <cell r="A5733">
            <v>89724</v>
          </cell>
          <cell r="B5733" t="str">
            <v>JOELHO 90 GRAUS, PVC, SERIE NORMAL, ESGOTO PREDIAL, DN 40 MM, JUNTA SOLDÁVEL, FORNECIDO E INSTALADO EM RAMAL DE DESCARGA OU RAMAL DE ESGOTO SANITÁRIO. AF_08/2022</v>
          </cell>
          <cell r="C5733" t="str">
            <v>UN</v>
          </cell>
          <cell r="D5733">
            <v>14.12</v>
          </cell>
          <cell r="E5733" t="str">
            <v>Instalações Prediais de Esgoto - Tubos e Conexões</v>
          </cell>
          <cell r="F5733" t="str">
            <v>SINAPI Jun/26</v>
          </cell>
        </row>
        <row r="5734">
          <cell r="A5734">
            <v>89801</v>
          </cell>
          <cell r="B5734" t="str">
            <v>JOELHO 90 GRAUS, PVC, SERIE NORMAL, ESGOTO PREDIAL, DN 50 MM, JUNTA ELÁSTICA, FORNECIDO E INSTALADO EM PRUMADA DE ESGOTO SANITÁRIO OU VENTILAÇÃO. AF_08/2022</v>
          </cell>
          <cell r="C5734" t="str">
            <v>UN</v>
          </cell>
          <cell r="D5734">
            <v>11.34</v>
          </cell>
          <cell r="E5734" t="str">
            <v>Instalações Prediais de Esgoto - Tubos e Conexões</v>
          </cell>
          <cell r="F5734" t="str">
            <v>SINAPI Jun/26</v>
          </cell>
        </row>
        <row r="5735">
          <cell r="A5735">
            <v>89731</v>
          </cell>
          <cell r="B5735" t="str">
            <v>JOELHO 90 GRAUS, PVC, SERIE NORMAL, ESGOTO PREDIAL, DN 50 MM, JUNTA ELÁSTICA, FORNECIDO E INSTALADO EM RAMAL DE DESCARGA OU RAMAL DE ESGOTO SANITÁRIO. AF_08/2022</v>
          </cell>
          <cell r="C5735" t="str">
            <v>UN</v>
          </cell>
          <cell r="D5735">
            <v>19.13</v>
          </cell>
          <cell r="E5735" t="str">
            <v>Instalações Prediais de Esgoto - Tubos e Conexões</v>
          </cell>
          <cell r="F5735" t="str">
            <v>SINAPI Jun/26</v>
          </cell>
        </row>
        <row r="5736">
          <cell r="A5736">
            <v>89805</v>
          </cell>
          <cell r="B5736" t="str">
            <v>JOELHO 90 GRAUS, PVC, SERIE NORMAL, ESGOTO PREDIAL, DN 75 MM, JUNTA ELÁSTICA, FORNECIDO E INSTALADO EM PRUMADA DE ESGOTO SANITÁRIO OU VENTILAÇÃO. AF_08/2022</v>
          </cell>
          <cell r="C5736" t="str">
            <v>UN</v>
          </cell>
          <cell r="D5736">
            <v>25.63</v>
          </cell>
          <cell r="E5736" t="str">
            <v>Instalações Prediais de Esgoto - Tubos e Conexões</v>
          </cell>
          <cell r="F5736" t="str">
            <v>SINAPI Jun/26</v>
          </cell>
        </row>
        <row r="5737">
          <cell r="A5737">
            <v>89737</v>
          </cell>
          <cell r="B5737" t="str">
            <v>JOELHO 90 GRAUS, PVC, SERIE NORMAL, ESGOTO PREDIAL, DN 75 MM, JUNTA ELÁSTICA, FORNECIDO E INSTALADO EM RAMAL DE DESCARGA OU RAMAL DE ESGOTO SANITÁRIO. AF_08/2022</v>
          </cell>
          <cell r="C5737" t="str">
            <v>UN</v>
          </cell>
          <cell r="D5737">
            <v>28.59</v>
          </cell>
          <cell r="E5737" t="str">
            <v>Instalações Prediais de Esgoto - Tubos e Conexões</v>
          </cell>
          <cell r="F5737" t="str">
            <v>SINAPI Jun/26</v>
          </cell>
        </row>
        <row r="5738">
          <cell r="A5738">
            <v>104355</v>
          </cell>
          <cell r="B5738" t="str">
            <v>JUNÇÃO DE REDUCAO INVERTIDA, PVC, SÉRIE NORMAL, ESGOTO PREDIAL, DN 100 X 75 MM, JUNTA ELÁSTICA, FORNECIDO E INSTALADO EM PRUMADA DE ESGOTO SANITÁRIO OU VENTILAÇÃO. AF_08/2022</v>
          </cell>
          <cell r="C5738" t="str">
            <v>UN</v>
          </cell>
          <cell r="D5738">
            <v>60.63</v>
          </cell>
          <cell r="E5738" t="str">
            <v>Instalações Prediais de Esgoto - Tubos e Conexões</v>
          </cell>
          <cell r="F5738" t="str">
            <v>SINAPI Jun/26</v>
          </cell>
        </row>
        <row r="5739">
          <cell r="A5739">
            <v>104347</v>
          </cell>
          <cell r="B5739" t="str">
            <v>JUNÇÃO DE REDUCAO INVERTIDA, PVC, SÉRIE NORMAL, ESGOTO PREDIAL, DN 100 X 75 MM, JUNTA ELÁSTICA, FORNECIDO E INSTALADO EM RAMAL DE DESCARGA OU RAMAL DE ESGOTO SANITÁRIO. AF_08/2022</v>
          </cell>
          <cell r="C5739" t="str">
            <v>UN</v>
          </cell>
          <cell r="D5739">
            <v>60.3</v>
          </cell>
          <cell r="E5739" t="str">
            <v>Instalações Prediais de Esgoto - Tubos e Conexões</v>
          </cell>
          <cell r="F5739" t="str">
            <v>SINAPI Jun/26</v>
          </cell>
        </row>
        <row r="5740">
          <cell r="A5740">
            <v>104353</v>
          </cell>
          <cell r="B5740" t="str">
            <v>JUNÇÃO DE REDUÇÃO INVERTIDA, PVC, SÉRIE NORMAL, ESGOTO PREDIAL, DN 100 X 50 MM, JUNTA ELÁSTICA, FORNECIDO E INSTALADO EM PRUMADA DE ESGOTO SANITÁRIO OU VENTILAÇÃO. AF_08/2022</v>
          </cell>
          <cell r="C5740" t="str">
            <v>UN</v>
          </cell>
          <cell r="D5740">
            <v>52.33</v>
          </cell>
          <cell r="E5740" t="str">
            <v>Instalações Prediais de Esgoto - Tubos e Conexões</v>
          </cell>
          <cell r="F5740" t="str">
            <v>SINAPI Jun/26</v>
          </cell>
        </row>
        <row r="5741">
          <cell r="A5741">
            <v>104345</v>
          </cell>
          <cell r="B5741" t="str">
            <v>JUNÇÃO DE REDUÇÃO INVERTIDA, PVC, SÉRIE NORMAL, ESGOTO PREDIAL, DN 100 X 50 MM, JUNTA ELÁSTICA, FORNECIDO E INSTALADO EM RAMAL DE DESCARGA OU RAMAL DE ESGOTO SANITÁRIO. AF_08/2022</v>
          </cell>
          <cell r="C5741" t="str">
            <v>UN</v>
          </cell>
          <cell r="D5741">
            <v>54.15</v>
          </cell>
          <cell r="E5741" t="str">
            <v>Instalações Prediais de Esgoto - Tubos e Conexões</v>
          </cell>
          <cell r="F5741" t="str">
            <v>SINAPI Jun/26</v>
          </cell>
        </row>
        <row r="5742">
          <cell r="A5742">
            <v>104350</v>
          </cell>
          <cell r="B5742" t="str">
            <v>JUNÇÃO DE REDUÇÃO INVERTIDA, PVC, SÉRIE NORMAL, ESGOTO PREDIAL, DN 75 X 50 MM, JUNTA ELÁSTICA, FORNECIDO E INSTALADO EM PRUMADA DE ESGOTO SANITÁRIO OU VENTILAÇÃO. AF_08/2022</v>
          </cell>
          <cell r="C5742" t="str">
            <v>UN</v>
          </cell>
          <cell r="D5742">
            <v>36.909999999999997</v>
          </cell>
          <cell r="E5742" t="str">
            <v>Instalações Prediais de Esgoto - Tubos e Conexões</v>
          </cell>
          <cell r="F5742" t="str">
            <v>SINAPI Jun/26</v>
          </cell>
        </row>
        <row r="5743">
          <cell r="A5743">
            <v>104343</v>
          </cell>
          <cell r="B5743" t="str">
            <v>JUNÇÃO DE REDUÇÃO INVERTIDA, PVC, SÉRIE NORMAL, ESGOTO PREDIAL, DN 75 X 50 MM, JUNTA ELÁSTICA, FORNECIDO E INSTALADO EM RAMAL DE DESCARGA OU RAMAL DE ESGOTO SANITÁRIO. AF_08/2022</v>
          </cell>
          <cell r="C5743" t="str">
            <v>UN</v>
          </cell>
          <cell r="D5743">
            <v>43.01</v>
          </cell>
          <cell r="E5743" t="str">
            <v>Instalações Prediais de Esgoto - Tubos e Conexões</v>
          </cell>
          <cell r="F5743" t="str">
            <v>SINAPI Jun/26</v>
          </cell>
        </row>
        <row r="5744">
          <cell r="A5744">
            <v>89834</v>
          </cell>
          <cell r="B5744" t="str">
            <v>JUNÇÃO SIMPLES, PVC, SERIE NORMAL, ESGOTO PREDIAL, DN 100 X 100 MM, JUNTA ELÁSTICA, FORNECIDO E INSTALADO EM PRUMADA DE ESGOTO SANITÁRIO OU VENTILAÇÃO. AF_08/2022</v>
          </cell>
          <cell r="C5744" t="str">
            <v>UN</v>
          </cell>
          <cell r="D5744">
            <v>67.180000000000007</v>
          </cell>
          <cell r="E5744" t="str">
            <v>Instalações Prediais de Esgoto - Tubos e Conexões</v>
          </cell>
          <cell r="F5744" t="str">
            <v>SINAPI Jun/26</v>
          </cell>
        </row>
        <row r="5745">
          <cell r="A5745">
            <v>89797</v>
          </cell>
          <cell r="B5745" t="str">
            <v>JUNÇÃO SIMPLES, PVC, SERIE NORMAL, ESGOTO PREDIAL, DN 100 X 100 MM, JUNTA ELÁSTICA, FORNECIDO E INSTALADO EM RAMAL DE DESCARGA OU RAMAL DE ESGOTO SANITÁRIO. AF_08/2022</v>
          </cell>
          <cell r="C5745" t="str">
            <v>UN</v>
          </cell>
          <cell r="D5745">
            <v>64.7</v>
          </cell>
          <cell r="E5745" t="str">
            <v>Instalações Prediais de Esgoto - Tubos e Conexões</v>
          </cell>
          <cell r="F5745" t="str">
            <v>SINAPI Jun/26</v>
          </cell>
        </row>
        <row r="5746">
          <cell r="A5746">
            <v>89861</v>
          </cell>
          <cell r="B5746" t="str">
            <v>JUNÇÃO SIMPLES, PVC, SERIE NORMAL, ESGOTO PREDIAL, DN 100 X 100 MM, JUNTA ELÁSTICA, FORNECIDO E INSTALADO EM SUBCOLETOR AÉREO DE ESGOTO SANITÁRIO. AF_08/2022</v>
          </cell>
          <cell r="C5746" t="str">
            <v>UN</v>
          </cell>
          <cell r="D5746">
            <v>73.2</v>
          </cell>
          <cell r="E5746" t="str">
            <v>Instalações Prediais de Esgoto - Tubos e Conexões</v>
          </cell>
          <cell r="F5746" t="str">
            <v>SINAPI Jun/26</v>
          </cell>
        </row>
        <row r="5747">
          <cell r="A5747">
            <v>89783</v>
          </cell>
          <cell r="B5747" t="str">
            <v>JUNÇÃO SIMPLES, PVC, SERIE NORMAL, ESGOTO PREDIAL, DN 40 MM, JUNTA SOLDÁVEL, FORNECIDO E INSTALADO EM RAMAL DE DESCARGA OU RAMAL DE ESGOTO SANITÁRIO. AF_08/2022</v>
          </cell>
          <cell r="C5747" t="str">
            <v>UN</v>
          </cell>
          <cell r="D5747">
            <v>20.399999999999999</v>
          </cell>
          <cell r="E5747" t="str">
            <v>Instalações Prediais de Esgoto - Tubos e Conexões</v>
          </cell>
          <cell r="F5747" t="str">
            <v>SINAPI Jun/26</v>
          </cell>
        </row>
        <row r="5748">
          <cell r="A5748">
            <v>89827</v>
          </cell>
          <cell r="B5748" t="str">
            <v>JUNÇÃO SIMPLES, PVC, SERIE NORMAL, ESGOTO PREDIAL, DN 50 X 50 MM, JUNTA ELÁSTICA, FORNECIDO E INSTALADO EM PRUMADA DE ESGOTO SANITÁRIO OU VENTILAÇÃO. AF_08/2022</v>
          </cell>
          <cell r="C5748" t="str">
            <v>UN</v>
          </cell>
          <cell r="D5748">
            <v>23.55</v>
          </cell>
          <cell r="E5748" t="str">
            <v>Instalações Prediais de Esgoto - Tubos e Conexões</v>
          </cell>
          <cell r="F5748" t="str">
            <v>SINAPI Jun/26</v>
          </cell>
        </row>
        <row r="5749">
          <cell r="A5749">
            <v>89785</v>
          </cell>
          <cell r="B5749" t="str">
            <v>JUNÇÃO SIMPLES, PVC, SERIE NORMAL, ESGOTO PREDIAL, DN 50 X 50 MM, JUNTA ELÁSTICA, FORNECIDO E INSTALADO EM RAMAL DE DESCARGA OU RAMAL DE ESGOTO SANITÁRIO. AF_08/2022</v>
          </cell>
          <cell r="C5749" t="str">
            <v>UN</v>
          </cell>
          <cell r="D5749">
            <v>33.94</v>
          </cell>
          <cell r="E5749" t="str">
            <v>Instalações Prediais de Esgoto - Tubos e Conexões</v>
          </cell>
          <cell r="F5749" t="str">
            <v>SINAPI Jun/26</v>
          </cell>
        </row>
        <row r="5750">
          <cell r="A5750">
            <v>89830</v>
          </cell>
          <cell r="B5750" t="str">
            <v>JUNÇÃO SIMPLES, PVC, SERIE NORMAL, ESGOTO PREDIAL, DN 75 X 75 MM, JUNTA ELÁSTICA, FORNECIDO E INSTALADO EM PRUMADA DE ESGOTO SANITÁRIO OU VENTILAÇÃO. AF_08/2022</v>
          </cell>
          <cell r="C5750" t="str">
            <v>UN</v>
          </cell>
          <cell r="D5750">
            <v>47.76</v>
          </cell>
          <cell r="E5750" t="str">
            <v>Instalações Prediais de Esgoto - Tubos e Conexões</v>
          </cell>
          <cell r="F5750" t="str">
            <v>SINAPI Jun/26</v>
          </cell>
        </row>
        <row r="5751">
          <cell r="A5751">
            <v>89795</v>
          </cell>
          <cell r="B5751" t="str">
            <v>JUNÇÃO SIMPLES, PVC, SERIE NORMAL, ESGOTO PREDIAL, DN 75 X 75 MM, JUNTA ELÁSTICA, FORNECIDO E INSTALADO EM RAMAL DE DESCARGA OU RAMAL DE ESGOTO SANITÁRIO. AF_08/2022</v>
          </cell>
          <cell r="C5751" t="str">
            <v>UN</v>
          </cell>
          <cell r="D5751">
            <v>51.72</v>
          </cell>
          <cell r="E5751" t="str">
            <v>Instalações Prediais de Esgoto - Tubos e Conexões</v>
          </cell>
          <cell r="F5751" t="str">
            <v>SINAPI Jun/26</v>
          </cell>
        </row>
        <row r="5752">
          <cell r="A5752">
            <v>89823</v>
          </cell>
          <cell r="B5752" t="str">
            <v>LUVA DE CORRER, PVC, SERIE NORMAL, ESGOTO PREDIAL, DN 100 MM, JUNTA ELÁSTICA, FORNECIDO E INSTALADO EM PRUMADA DE ESGOTO SANITÁRIO OU VENTILAÇÃO. AF_08/2022</v>
          </cell>
          <cell r="C5752" t="str">
            <v>UN</v>
          </cell>
          <cell r="D5752">
            <v>44.37</v>
          </cell>
          <cell r="E5752" t="str">
            <v>Instalações Prediais de Esgoto - Tubos e Conexões</v>
          </cell>
          <cell r="F5752" t="str">
            <v>SINAPI Jun/26</v>
          </cell>
        </row>
        <row r="5753">
          <cell r="A5753">
            <v>89779</v>
          </cell>
          <cell r="B5753" t="str">
            <v>LUVA DE CORRER, PVC, SERIE NORMAL, ESGOTO PREDIAL, DN 100 MM, JUNTA ELÁSTICA, FORNECIDO E INSTALADO EM RAMAL DE DESCARGA OU RAMAL DE ESGOTO SANITÁRIO. AF_08/2022</v>
          </cell>
          <cell r="C5753" t="str">
            <v>UN</v>
          </cell>
          <cell r="D5753">
            <v>43.13</v>
          </cell>
          <cell r="E5753" t="str">
            <v>Instalações Prediais de Esgoto - Tubos e Conexões</v>
          </cell>
          <cell r="F5753" t="str">
            <v>SINAPI Jun/26</v>
          </cell>
        </row>
        <row r="5754">
          <cell r="A5754">
            <v>89857</v>
          </cell>
          <cell r="B5754" t="str">
            <v>LUVA DE CORRER, PVC, SERIE NORMAL, ESGOTO PREDIAL, DN 100 MM, JUNTA ELÁSTICA, FORNECIDO E INSTALADO EM SUBCOLETOR AÉREO DE ESGOTO SANITÁRIO. AF_08/2022</v>
          </cell>
          <cell r="C5754" t="str">
            <v>UN</v>
          </cell>
          <cell r="D5754">
            <v>47.38</v>
          </cell>
          <cell r="E5754" t="str">
            <v>Instalações Prediais de Esgoto - Tubos e Conexões</v>
          </cell>
          <cell r="F5754" t="str">
            <v>SINAPI Jun/26</v>
          </cell>
        </row>
        <row r="5755">
          <cell r="A5755">
            <v>89814</v>
          </cell>
          <cell r="B5755" t="str">
            <v>LUVA DE CORRER, PVC, SERIE NORMAL, ESGOTO PREDIAL, DN 50 MM, JUNTA ELÁSTICA, FORNECIDO E INSTALADO EM PRUMADA DE ESGOTO SANITÁRIO OU VENTILAÇÃO. AF_08/2022</v>
          </cell>
          <cell r="C5755" t="str">
            <v>UN</v>
          </cell>
          <cell r="D5755">
            <v>21.3</v>
          </cell>
          <cell r="E5755" t="str">
            <v>Instalações Prediais de Esgoto - Tubos e Conexões</v>
          </cell>
          <cell r="F5755" t="str">
            <v>SINAPI Jun/26</v>
          </cell>
        </row>
        <row r="5756">
          <cell r="A5756">
            <v>89754</v>
          </cell>
          <cell r="B5756" t="str">
            <v>LUVA DE CORRER, PVC, SERIE NORMAL, ESGOTO PREDIAL, DN 50 MM, JUNTA ELÁSTICA, FORNECIDO E INSTALADO EM RAMAL DE DESCARGA OU RAMAL DE ESGOTO SANITÁRIO. AF_08/2022</v>
          </cell>
          <cell r="C5756" t="str">
            <v>UN</v>
          </cell>
          <cell r="D5756">
            <v>26.49</v>
          </cell>
          <cell r="E5756" t="str">
            <v>Instalações Prediais de Esgoto - Tubos e Conexões</v>
          </cell>
          <cell r="F5756" t="str">
            <v>SINAPI Jun/26</v>
          </cell>
        </row>
        <row r="5757">
          <cell r="A5757">
            <v>89819</v>
          </cell>
          <cell r="B5757" t="str">
            <v>LUVA DE CORRER, PVC, SERIE NORMAL, ESGOTO PREDIAL, DN 75 MM, JUNTA ELÁSTICA, FORNECIDO E INSTALADO EM PRUMADA DE ESGOTO SANITÁRIO OU VENTILAÇÃO. AF_08/2022</v>
          </cell>
          <cell r="C5757" t="str">
            <v>UN</v>
          </cell>
          <cell r="D5757">
            <v>29.8</v>
          </cell>
          <cell r="E5757" t="str">
            <v>Instalações Prediais de Esgoto - Tubos e Conexões</v>
          </cell>
          <cell r="F5757" t="str">
            <v>SINAPI Jun/26</v>
          </cell>
        </row>
        <row r="5758">
          <cell r="A5758">
            <v>89776</v>
          </cell>
          <cell r="B5758" t="str">
            <v>LUVA DE CORRER, PVC, SERIE NORMAL, ESGOTO PREDIAL, DN 75 MM, JUNTA ELÁSTICA, FORNECIDO E INSTALADO EM RAMAL DE DESCARGA OU RAMAL DE ESGOTO SANITÁRIO. AF_08/2022</v>
          </cell>
          <cell r="C5758" t="str">
            <v>UN</v>
          </cell>
          <cell r="D5758">
            <v>31.78</v>
          </cell>
          <cell r="E5758" t="str">
            <v>Instalações Prediais de Esgoto - Tubos e Conexões</v>
          </cell>
          <cell r="F5758" t="str">
            <v>SINAPI Jun/26</v>
          </cell>
        </row>
        <row r="5759">
          <cell r="A5759">
            <v>89821</v>
          </cell>
          <cell r="B5759" t="str">
            <v>LUVA SIMPLES, PVC, SERIE NORMAL, ESGOTO PREDIAL, DN 100 MM, JUNTA ELÁSTICA, FORNECIDO E INSTALADO EM PRUMADA DE ESGOTO SANITÁRIO OU VENTILAÇÃO. AF_08/2022</v>
          </cell>
          <cell r="C5759" t="str">
            <v>UN</v>
          </cell>
          <cell r="D5759">
            <v>24.19</v>
          </cell>
          <cell r="E5759" t="str">
            <v>Instalações Prediais de Esgoto - Tubos e Conexões</v>
          </cell>
          <cell r="F5759" t="str">
            <v>SINAPI Jun/26</v>
          </cell>
        </row>
        <row r="5760">
          <cell r="A5760">
            <v>89778</v>
          </cell>
          <cell r="B5760" t="str">
            <v>LUVA SIMPLES, PVC, SERIE NORMAL, ESGOTO PREDIAL, DN 100 MM, JUNTA ELÁSTICA, FORNECIDO E INSTALADO EM RAMAL DE DESCARGA OU RAMAL DE ESGOTO SANITÁRIO. AF_08/2022</v>
          </cell>
          <cell r="C5760" t="str">
            <v>UN</v>
          </cell>
          <cell r="D5760">
            <v>22.95</v>
          </cell>
          <cell r="E5760" t="str">
            <v>Instalações Prediais de Esgoto - Tubos e Conexões</v>
          </cell>
          <cell r="F5760" t="str">
            <v>SINAPI Jun/26</v>
          </cell>
        </row>
        <row r="5761">
          <cell r="A5761">
            <v>89856</v>
          </cell>
          <cell r="B5761" t="str">
            <v>LUVA SIMPLES, PVC, SERIE NORMAL, ESGOTO PREDIAL, DN 100 MM, JUNTA ELÁSTICA, FORNECIDO E INSTALADO EM SUBCOLETOR AÉREO DE ESGOTO SANITÁRIO. AF_08/2022</v>
          </cell>
          <cell r="C5761" t="str">
            <v>UN</v>
          </cell>
          <cell r="D5761">
            <v>27.21</v>
          </cell>
          <cell r="E5761" t="str">
            <v>Instalações Prediais de Esgoto - Tubos e Conexões</v>
          </cell>
          <cell r="F5761" t="str">
            <v>SINAPI Jun/26</v>
          </cell>
        </row>
        <row r="5762">
          <cell r="A5762">
            <v>89752</v>
          </cell>
          <cell r="B5762" t="str">
            <v>LUVA SIMPLES, PVC, SERIE NORMAL, ESGOTO PREDIAL, DN 40 MM, JUNTA SOLDÁVEL, FORNECIDO E INSTALADO EM RAMAL DE DESCARGA OU RAMAL DE ESGOTO SANITÁRIO. AF_08/2022</v>
          </cell>
          <cell r="C5762" t="str">
            <v>UN</v>
          </cell>
          <cell r="D5762">
            <v>10.25</v>
          </cell>
          <cell r="E5762" t="str">
            <v>Instalações Prediais de Esgoto - Tubos e Conexões</v>
          </cell>
          <cell r="F5762" t="str">
            <v>SINAPI Jun/26</v>
          </cell>
        </row>
        <row r="5763">
          <cell r="A5763">
            <v>89813</v>
          </cell>
          <cell r="B5763" t="str">
            <v>LUVA SIMPLES, PVC, SERIE NORMAL, ESGOTO PREDIAL, DN 50 MM, JUNTA ELÁSTICA, FORNECIDO E INSTALADO EM PRUMADA DE ESGOTO SANITÁRIO OU VENTILAÇÃO. AF_08/2022</v>
          </cell>
          <cell r="C5763" t="str">
            <v>UN</v>
          </cell>
          <cell r="D5763">
            <v>7.4</v>
          </cell>
          <cell r="E5763" t="str">
            <v>Instalações Prediais de Esgoto - Tubos e Conexões</v>
          </cell>
          <cell r="F5763" t="str">
            <v>SINAPI Jun/26</v>
          </cell>
        </row>
        <row r="5764">
          <cell r="A5764">
            <v>89753</v>
          </cell>
          <cell r="B5764" t="str">
            <v>LUVA SIMPLES, PVC, SERIE NORMAL, ESGOTO PREDIAL, DN 50 MM, JUNTA ELÁSTICA, FORNECIDO E INSTALADO EM RAMAL DE DESCARGA OU RAMAL DE ESGOTO SANITÁRIO. AF_08/2022</v>
          </cell>
          <cell r="C5764" t="str">
            <v>UN</v>
          </cell>
          <cell r="D5764">
            <v>12.67</v>
          </cell>
          <cell r="E5764" t="str">
            <v>Instalações Prediais de Esgoto - Tubos e Conexões</v>
          </cell>
          <cell r="F5764" t="str">
            <v>SINAPI Jun/26</v>
          </cell>
        </row>
        <row r="5765">
          <cell r="A5765">
            <v>89817</v>
          </cell>
          <cell r="B5765" t="str">
            <v>LUVA SIMPLES, PVC, SERIE NORMAL, ESGOTO PREDIAL, DN 75 MM, JUNTA ELÁSTICA, FORNECIDO E INSTALADO EM PRUMADA DE ESGOTO SANITÁRIO OU VENTILAÇÃO. AF_08/2022</v>
          </cell>
          <cell r="C5765" t="str">
            <v>UN</v>
          </cell>
          <cell r="D5765">
            <v>18.3</v>
          </cell>
          <cell r="E5765" t="str">
            <v>Instalações Prediais de Esgoto - Tubos e Conexões</v>
          </cell>
          <cell r="F5765" t="str">
            <v>SINAPI Jun/26</v>
          </cell>
        </row>
        <row r="5766">
          <cell r="A5766">
            <v>89774</v>
          </cell>
          <cell r="B5766" t="str">
            <v>LUVA SIMPLES, PVC, SERIE NORMAL, ESGOTO PREDIAL, DN 75 MM, JUNTA ELÁSTICA, FORNECIDO E INSTALADO EM RAMAL DE DESCARGA OU RAMAL DE ESGOTO SANITÁRIO. AF_08/2022</v>
          </cell>
          <cell r="C5766" t="str">
            <v>UN</v>
          </cell>
          <cell r="D5766">
            <v>20.32</v>
          </cell>
          <cell r="E5766" t="str">
            <v>Instalações Prediais de Esgoto - Tubos e Conexões</v>
          </cell>
          <cell r="F5766" t="str">
            <v>SINAPI Jun/26</v>
          </cell>
        </row>
        <row r="5767">
          <cell r="A5767">
            <v>95693</v>
          </cell>
          <cell r="B5767" t="str">
            <v>LUVA SIMPLES, PVC, SÉRIE NORMAL, ESGOTO PREDIAL, DN 150 MM, JUNTA ELÁSTICA, FORNECIDO E INSTALADO EM SUBCOLETOR AÉREO DE ESGOTO SANITÁRIO. AF_08/2022</v>
          </cell>
          <cell r="C5767" t="str">
            <v>UN</v>
          </cell>
          <cell r="D5767">
            <v>67.209999999999994</v>
          </cell>
          <cell r="E5767" t="str">
            <v>Instalações Prediais de Esgoto - Tubos e Conexões</v>
          </cell>
          <cell r="F5767" t="str">
            <v>SINAPI Jun/26</v>
          </cell>
        </row>
        <row r="5768">
          <cell r="A5768">
            <v>89833</v>
          </cell>
          <cell r="B5768" t="str">
            <v>TE, PVC, SERIE NORMAL, ESGOTO PREDIAL, DN 100 X 100 MM, JUNTA ELÁSTICA, FORNECIDO E INSTALADO EM PRUMADA DE ESGOTO SANITÁRIO OU VENTILAÇÃO. AF_08/2022</v>
          </cell>
          <cell r="C5768" t="str">
            <v>UN</v>
          </cell>
          <cell r="D5768">
            <v>56.57</v>
          </cell>
          <cell r="E5768" t="str">
            <v>Instalações Prediais de Esgoto - Tubos e Conexões</v>
          </cell>
          <cell r="F5768" t="str">
            <v>SINAPI Jun/26</v>
          </cell>
        </row>
        <row r="5769">
          <cell r="A5769">
            <v>89796</v>
          </cell>
          <cell r="B5769" t="str">
            <v>TE, PVC, SERIE NORMAL, ESGOTO PREDIAL, DN 100 X 100 MM, JUNTA ELÁSTICA, FORNECIDO E INSTALADO EM RAMAL DE DESCARGA OU RAMAL DE ESGOTO SANITÁRIO. AF_08/2022</v>
          </cell>
          <cell r="C5769" t="str">
            <v>UN</v>
          </cell>
          <cell r="D5769">
            <v>54.09</v>
          </cell>
          <cell r="E5769" t="str">
            <v>Instalações Prediais de Esgoto - Tubos e Conexões</v>
          </cell>
          <cell r="F5769" t="str">
            <v>SINAPI Jun/26</v>
          </cell>
        </row>
        <row r="5770">
          <cell r="A5770">
            <v>89860</v>
          </cell>
          <cell r="B5770" t="str">
            <v>TE, PVC, SERIE NORMAL, ESGOTO PREDIAL, DN 100 X 100 MM, JUNTA ELÁSTICA, FORNECIDO E INSTALADO EM SUBCOLETOR AÉREO DE ESGOTO SANITÁRIO. AF_08/2022</v>
          </cell>
          <cell r="C5770" t="str">
            <v>UN</v>
          </cell>
          <cell r="D5770">
            <v>62.59</v>
          </cell>
          <cell r="E5770" t="str">
            <v>Instalações Prediais de Esgoto - Tubos e Conexões</v>
          </cell>
          <cell r="F5770" t="str">
            <v>SINAPI Jun/26</v>
          </cell>
        </row>
        <row r="5771">
          <cell r="A5771">
            <v>89782</v>
          </cell>
          <cell r="B5771" t="str">
            <v>TE, PVC, SERIE NORMAL, ESGOTO PREDIAL, DN 40 X 40 MM, JUNTA SOLDÁVEL, FORNECIDO E INSTALADO EM RAMAL DE DESCARGA OU RAMAL DE ESGOTO SANITÁRIO. AF_08/2022</v>
          </cell>
          <cell r="C5771" t="str">
            <v>UN</v>
          </cell>
          <cell r="D5771">
            <v>20.27</v>
          </cell>
          <cell r="E5771" t="str">
            <v>Instalações Prediais de Esgoto - Tubos e Conexões</v>
          </cell>
          <cell r="F5771" t="str">
            <v>SINAPI Jun/26</v>
          </cell>
        </row>
        <row r="5772">
          <cell r="A5772">
            <v>89825</v>
          </cell>
          <cell r="B5772" t="str">
            <v>TE, PVC, SERIE NORMAL, ESGOTO PREDIAL, DN 50 X 50 MM, JUNTA ELÁSTICA, FORNECIDO E INSTALADO EM PRUMADA DE ESGOTO SANITÁRIO OU VENTILAÇÃO. AF_08/2022</v>
          </cell>
          <cell r="C5772" t="str">
            <v>UN</v>
          </cell>
          <cell r="D5772">
            <v>20.46</v>
          </cell>
          <cell r="E5772" t="str">
            <v>Instalações Prediais de Esgoto - Tubos e Conexões</v>
          </cell>
          <cell r="F5772" t="str">
            <v>SINAPI Jun/26</v>
          </cell>
        </row>
        <row r="5773">
          <cell r="A5773">
            <v>89784</v>
          </cell>
          <cell r="B5773" t="str">
            <v>TE, PVC, SERIE NORMAL, ESGOTO PREDIAL, DN 50 X 50 MM, JUNTA ELÁSTICA, FORNECIDO E INSTALADO EM RAMAL DE DESCARGA OU RAMAL DE ESGOTO SANITÁRIO. AF_08/2022</v>
          </cell>
          <cell r="C5773" t="str">
            <v>UN</v>
          </cell>
          <cell r="D5773">
            <v>30.85</v>
          </cell>
          <cell r="E5773" t="str">
            <v>Instalações Prediais de Esgoto - Tubos e Conexões</v>
          </cell>
          <cell r="F5773" t="str">
            <v>SINAPI Jun/26</v>
          </cell>
        </row>
        <row r="5774">
          <cell r="A5774">
            <v>89829</v>
          </cell>
          <cell r="B5774" t="str">
            <v>TE, PVC, SERIE NORMAL, ESGOTO PREDIAL, DN 75 X 75 MM, JUNTA ELÁSTICA, FORNECIDO E INSTALADO EM PRUMADA DE ESGOTO SANITÁRIO OU VENTILAÇÃO. AF_08/2022</v>
          </cell>
          <cell r="C5774" t="str">
            <v>UN</v>
          </cell>
          <cell r="D5774">
            <v>45.03</v>
          </cell>
          <cell r="E5774" t="str">
            <v>Instalações Prediais de Esgoto - Tubos e Conexões</v>
          </cell>
          <cell r="F5774" t="str">
            <v>SINAPI Jun/26</v>
          </cell>
        </row>
        <row r="5775">
          <cell r="A5775">
            <v>89786</v>
          </cell>
          <cell r="B5775" t="str">
            <v>TE, PVC, SERIE NORMAL, ESGOTO PREDIAL, DN 75 X 75 MM, JUNTA ELÁSTICA, FORNECIDO E INSTALADO EM RAMAL DE DESCARGA OU RAMAL DE ESGOTO SANITÁRIO. AF_08/2022</v>
          </cell>
          <cell r="C5775" t="str">
            <v>UN</v>
          </cell>
          <cell r="D5775">
            <v>48.99</v>
          </cell>
          <cell r="E5775" t="str">
            <v>Instalações Prediais de Esgoto - Tubos e Conexões</v>
          </cell>
          <cell r="F5775" t="str">
            <v>SINAPI Jun/26</v>
          </cell>
        </row>
        <row r="5776">
          <cell r="A5776">
            <v>104352</v>
          </cell>
          <cell r="B5776" t="str">
            <v>TE, PVC, SÉRIE NORMAL, ESGOTO PREDIAL, DN 100 X 50 MM, JUNTA ELÁSTICA, FORNECIDO E INSTALADO EM PRUMADA DE ESGOTO SANITÁRIO OU VENTILAÇÃO. AF_08/2022</v>
          </cell>
          <cell r="C5776" t="str">
            <v>UN</v>
          </cell>
          <cell r="D5776">
            <v>49.6</v>
          </cell>
          <cell r="E5776" t="str">
            <v>Instalações Prediais de Esgoto - Tubos e Conexões</v>
          </cell>
          <cell r="F5776" t="str">
            <v>SINAPI Jun/26</v>
          </cell>
        </row>
        <row r="5777">
          <cell r="A5777">
            <v>104344</v>
          </cell>
          <cell r="B5777" t="str">
            <v>TE, PVC, SÉRIE NORMAL, ESGOTO PREDIAL, DN 100 X 50 MM, JUNTA ELÁSTICA, FORNECIDO E INSTALADO EM RAMAL DE DESCARGA OU RAMAL DE ESGOTO SANITÁRIO. AF_08/2022</v>
          </cell>
          <cell r="C5777" t="str">
            <v>UN</v>
          </cell>
          <cell r="D5777">
            <v>51.42</v>
          </cell>
          <cell r="E5777" t="str">
            <v>Instalações Prediais de Esgoto - Tubos e Conexões</v>
          </cell>
          <cell r="F5777" t="str">
            <v>SINAPI Jun/26</v>
          </cell>
        </row>
        <row r="5778">
          <cell r="A5778">
            <v>104354</v>
          </cell>
          <cell r="B5778" t="str">
            <v>TE, PVC, SÉRIE NORMAL, ESGOTO PREDIAL, DN 100 X 75 MM, JUNTA ELÁSTICA, FORNECIDO E INSTALADO EM PRUMADA DE ESGOTO SANITÁRIO OU VENTILAÇÃO. AF_08/2022</v>
          </cell>
          <cell r="C5778" t="str">
            <v>UN</v>
          </cell>
          <cell r="D5778">
            <v>57.11</v>
          </cell>
          <cell r="E5778" t="str">
            <v>Instalações Prediais de Esgoto - Tubos e Conexões</v>
          </cell>
          <cell r="F5778" t="str">
            <v>SINAPI Jun/26</v>
          </cell>
        </row>
        <row r="5779">
          <cell r="A5779">
            <v>104346</v>
          </cell>
          <cell r="B5779" t="str">
            <v>TE, PVC, SÉRIE NORMAL, ESGOTO PREDIAL, DN 100 X 75 MM, JUNTA ELÁSTICA, FORNECIDO E INSTALADO EM RAMAL DE DESCARGA OU RAMAL DE ESGOTO SANITÁRIO. AF_08/2022</v>
          </cell>
          <cell r="C5779" t="str">
            <v>UN</v>
          </cell>
          <cell r="D5779">
            <v>56.78</v>
          </cell>
          <cell r="E5779" t="str">
            <v>Instalações Prediais de Esgoto - Tubos e Conexões</v>
          </cell>
          <cell r="F5779" t="str">
            <v>SINAPI Jun/26</v>
          </cell>
        </row>
        <row r="5780">
          <cell r="A5780">
            <v>104356</v>
          </cell>
          <cell r="B5780" t="str">
            <v>TERMINAL DE VENTILAÇÃO, PVC, SÉRIE NORMAL, ESGOTO PREDIAL, DN 100 MM, JUNTA SOLDÁVEL, FORNECIDO E INSTALADO EM PRUMADA DE ESGOTO SANITÁRIO OU VENTILAÇÃO. AF_08/2022</v>
          </cell>
          <cell r="C5780" t="str">
            <v>UN</v>
          </cell>
          <cell r="D5780">
            <v>39.06</v>
          </cell>
          <cell r="E5780" t="str">
            <v>Instalações Prediais de Esgoto - Tubos e Conexões</v>
          </cell>
          <cell r="F5780" t="str">
            <v>SINAPI Jun/26</v>
          </cell>
        </row>
        <row r="5781">
          <cell r="A5781">
            <v>104348</v>
          </cell>
          <cell r="B5781" t="str">
            <v>TERMINAL DE VENTILAÇÃO, PVC, SÉRIE NORMAL, ESGOTO PREDIAL, DN 50 MM, JUNTA SOLDÁVEL, FORNECIDO E INSTALADO EM PRUMADA DE ESGOTO SANITÁRIO OU VENTILAÇÃO. AF_08/2022</v>
          </cell>
          <cell r="C5781" t="str">
            <v>UN</v>
          </cell>
          <cell r="D5781">
            <v>14.23</v>
          </cell>
          <cell r="E5781" t="str">
            <v>Instalações Prediais de Esgoto - Tubos e Conexões</v>
          </cell>
          <cell r="F5781" t="str">
            <v>SINAPI Jun/26</v>
          </cell>
        </row>
        <row r="5782">
          <cell r="A5782">
            <v>104351</v>
          </cell>
          <cell r="B5782" t="str">
            <v>TERMINAL DE VENTILAÇÃO, PVC, SÉRIE NORMAL, ESGOTO PREDIAL, DN 75 MM, JUNTA SOLDÁVEL, FORNECIDO E INSTALADO EM PRUMADA DE ESGOTO SANITÁRIO OU VENTILAÇÃO. AF_08/2022</v>
          </cell>
          <cell r="C5782" t="str">
            <v>UN</v>
          </cell>
          <cell r="D5782">
            <v>29.47</v>
          </cell>
          <cell r="E5782" t="str">
            <v>Instalações Prediais de Esgoto - Tubos e Conexões</v>
          </cell>
          <cell r="F5782" t="str">
            <v>SINAPI Jun/26</v>
          </cell>
        </row>
        <row r="5783">
          <cell r="A5783">
            <v>89800</v>
          </cell>
          <cell r="B5783" t="str">
            <v>TUBO PVC, SERIE NORMAL, ESGOTO PREDIAL, DN 100 MM, FORNECIDO E INSTALADO EM PRUMADA DE ESGOTO SANITÁRIO OU VENTILAÇÃO. AF_08/2022</v>
          </cell>
          <cell r="C5783" t="str">
            <v>M</v>
          </cell>
          <cell r="D5783">
            <v>40.58</v>
          </cell>
          <cell r="E5783" t="str">
            <v>Instalações Prediais de Esgoto - Tubos e Conexões</v>
          </cell>
          <cell r="F5783" t="str">
            <v>SINAPI Jun/26</v>
          </cell>
        </row>
        <row r="5784">
          <cell r="A5784">
            <v>89714</v>
          </cell>
          <cell r="B5784" t="str">
            <v>TUBO PVC, SERIE NORMAL, ESGOTO PREDIAL, DN 100 MM, FORNECIDO E INSTALADO EM RAMAL DE DESCARGA OU RAMAL DE ESGOTO SANITÁRIO. AF_08/2022</v>
          </cell>
          <cell r="C5784" t="str">
            <v>M</v>
          </cell>
          <cell r="D5784">
            <v>54.23</v>
          </cell>
          <cell r="E5784" t="str">
            <v>Instalações Prediais de Esgoto - Tubos e Conexões</v>
          </cell>
          <cell r="F5784" t="str">
            <v>SINAPI Jun/26</v>
          </cell>
        </row>
        <row r="5785">
          <cell r="A5785">
            <v>89848</v>
          </cell>
          <cell r="B5785" t="str">
            <v>TUBO PVC, SERIE NORMAL, ESGOTO PREDIAL, DN 100 MM, FORNECIDO E INSTALADO EM SUBCOLETOR AÉREO DE ESGOTO SANITÁRIO. AF_08/2022</v>
          </cell>
          <cell r="C5785" t="str">
            <v>M</v>
          </cell>
          <cell r="D5785">
            <v>38.799999999999997</v>
          </cell>
          <cell r="E5785" t="str">
            <v>Instalações Prediais de Esgoto - Tubos e Conexões</v>
          </cell>
          <cell r="F5785" t="str">
            <v>SINAPI Jun/26</v>
          </cell>
        </row>
        <row r="5786">
          <cell r="A5786">
            <v>89849</v>
          </cell>
          <cell r="B5786" t="str">
            <v>TUBO PVC, SERIE NORMAL, ESGOTO PREDIAL, DN 150 MM, FORNECIDO E INSTALADO EM SUBCOLETOR AÉREO DE ESGOTO SANITÁRIO. AF_08/2022</v>
          </cell>
          <cell r="C5786" t="str">
            <v>M</v>
          </cell>
          <cell r="D5786">
            <v>77.73</v>
          </cell>
          <cell r="E5786" t="str">
            <v>Instalações Prediais de Esgoto - Tubos e Conexões</v>
          </cell>
          <cell r="F5786" t="str">
            <v>SINAPI Jun/26</v>
          </cell>
        </row>
        <row r="5787">
          <cell r="A5787">
            <v>89711</v>
          </cell>
          <cell r="B5787" t="str">
            <v>TUBO PVC, SERIE NORMAL, ESGOTO PREDIAL, DN 40 MM, FORNECIDO E INSTALADO EM RAMAL DE DESCARGA OU RAMAL DE ESGOTO SANITÁRIO. AF_08/2022</v>
          </cell>
          <cell r="C5787" t="str">
            <v>M</v>
          </cell>
          <cell r="D5787">
            <v>31.12</v>
          </cell>
          <cell r="E5787" t="str">
            <v>Instalações Prediais de Esgoto - Tubos e Conexões</v>
          </cell>
          <cell r="F5787" t="str">
            <v>SINAPI Jun/26</v>
          </cell>
        </row>
        <row r="5788">
          <cell r="A5788">
            <v>89798</v>
          </cell>
          <cell r="B5788" t="str">
            <v>TUBO PVC, SERIE NORMAL, ESGOTO PREDIAL, DN 50 MM, FORNECIDO E INSTALADO EM PRUMADA DE ESGOTO SANITÁRIO OU VENTILAÇÃO. AF_08/2022</v>
          </cell>
          <cell r="C5788" t="str">
            <v>M</v>
          </cell>
          <cell r="D5788">
            <v>18.16</v>
          </cell>
          <cell r="E5788" t="str">
            <v>Instalações Prediais de Esgoto - Tubos e Conexões</v>
          </cell>
          <cell r="F5788" t="str">
            <v>SINAPI Jun/26</v>
          </cell>
        </row>
        <row r="5789">
          <cell r="A5789">
            <v>89712</v>
          </cell>
          <cell r="B5789" t="str">
            <v>TUBO PVC, SERIE NORMAL, ESGOTO PREDIAL, DN 50 MM, FORNECIDO E INSTALADO EM RAMAL DE DESCARGA OU RAMAL DE ESGOTO SANITÁRIO. AF_08/2022</v>
          </cell>
          <cell r="C5789" t="str">
            <v>M</v>
          </cell>
          <cell r="D5789">
            <v>38.950000000000003</v>
          </cell>
          <cell r="E5789" t="str">
            <v>Instalações Prediais de Esgoto - Tubos e Conexões</v>
          </cell>
          <cell r="F5789" t="str">
            <v>SINAPI Jun/26</v>
          </cell>
        </row>
        <row r="5790">
          <cell r="A5790">
            <v>89799</v>
          </cell>
          <cell r="B5790" t="str">
            <v>TUBO PVC, SERIE NORMAL, ESGOTO PREDIAL, DN 75 MM, FORNECIDO E INSTALADO EM PRUMADA DE ESGOTO SANITÁRIO OU VENTILAÇÃO. AF_08/2022</v>
          </cell>
          <cell r="C5790" t="str">
            <v>M</v>
          </cell>
          <cell r="D5790">
            <v>31.13</v>
          </cell>
          <cell r="E5790" t="str">
            <v>Instalações Prediais de Esgoto - Tubos e Conexões</v>
          </cell>
          <cell r="F5790" t="str">
            <v>SINAPI Jun/26</v>
          </cell>
        </row>
        <row r="5791">
          <cell r="A5791">
            <v>89713</v>
          </cell>
          <cell r="B5791" t="str">
            <v>TUBO PVC, SERIE NORMAL, ESGOTO PREDIAL, DN 75 MM, FORNECIDO E INSTALADO EM RAMAL DE DESCARGA OU RAMAL DE ESGOTO SANITÁRIO. AF_08/2022</v>
          </cell>
          <cell r="C5791" t="str">
            <v>M</v>
          </cell>
          <cell r="D5791">
            <v>48.37</v>
          </cell>
          <cell r="E5791" t="str">
            <v>Instalações Prediais de Esgoto - Tubos e Conexões</v>
          </cell>
          <cell r="F5791" t="str">
            <v>SINAPI Jun/26</v>
          </cell>
        </row>
        <row r="5792">
          <cell r="A5792">
            <v>89376</v>
          </cell>
          <cell r="B5792" t="str">
            <v>ADAPTADOR CURTO COM BOLSA E ROSCA PARA REGISTRO, PVC, SOLDÁVEL, DN 20MM X 1/2, INSTALADO EM RAMAL OU SUB-RAMAL DE ÁGUA - FORNECIMENTO E INSTALAÇÃO. AF_06/2022</v>
          </cell>
          <cell r="C5792" t="str">
            <v>UN</v>
          </cell>
          <cell r="D5792">
            <v>7.88</v>
          </cell>
          <cell r="E5792" t="str">
            <v>Instalações Prediais de Água Fria em PVC</v>
          </cell>
          <cell r="F5792" t="str">
            <v>SINAPI Jun/26</v>
          </cell>
        </row>
        <row r="5793">
          <cell r="A5793">
            <v>89429</v>
          </cell>
          <cell r="B5793" t="str">
            <v>ADAPTADOR CURTO COM BOLSA E ROSCA PARA REGISTRO, PVC, SOLDÁVEL, DN 25MM X 3/4, INSTALADO EM RAMAL DE DISTRIBUIÇÃO DE ÁGUA - FORNECIMENTO E INSTALAÇÃO. AF_06/2022</v>
          </cell>
          <cell r="C5793" t="str">
            <v>UN</v>
          </cell>
          <cell r="D5793">
            <v>8.43</v>
          </cell>
          <cell r="E5793" t="str">
            <v>Instalações Prediais de Água Fria em PVC</v>
          </cell>
          <cell r="F5793" t="str">
            <v>SINAPI Jun/26</v>
          </cell>
        </row>
        <row r="5794">
          <cell r="A5794">
            <v>89383</v>
          </cell>
          <cell r="B5794" t="str">
            <v>ADAPTADOR CURTO COM BOLSA E ROSCA PARA REGISTRO, PVC, SOLDÁVEL, DN 25MM X 3/4, INSTALADO EM RAMAL OU SUB-RAMAL DE ÁGUA - FORNECIMENTO E INSTALAÇÃO. AF_06/2022</v>
          </cell>
          <cell r="C5794" t="str">
            <v>UN</v>
          </cell>
          <cell r="D5794">
            <v>9.19</v>
          </cell>
          <cell r="E5794" t="str">
            <v>Instalações Prediais de Água Fria em PVC</v>
          </cell>
          <cell r="F5794" t="str">
            <v>SINAPI Jun/26</v>
          </cell>
        </row>
        <row r="5795">
          <cell r="A5795">
            <v>89553</v>
          </cell>
          <cell r="B5795" t="str">
            <v>ADAPTADOR CURTO COM BOLSA E ROSCA PARA REGISTRO, PVC, SOLDÁVEL, DN 32MM X 1, INSTALADO EM PRUMADA DE ÁGUA - FORNECIMENTO E INSTALAÇÃO. AF_06/2022</v>
          </cell>
          <cell r="C5795" t="str">
            <v>UN</v>
          </cell>
          <cell r="D5795">
            <v>7.44</v>
          </cell>
          <cell r="E5795" t="str">
            <v>Instalações Prediais de Água Fria em PVC</v>
          </cell>
          <cell r="F5795" t="str">
            <v>SINAPI Jun/26</v>
          </cell>
        </row>
        <row r="5796">
          <cell r="A5796">
            <v>89436</v>
          </cell>
          <cell r="B5796" t="str">
            <v>ADAPTADOR CURTO COM BOLSA E ROSCA PARA REGISTRO, PVC, SOLDÁVEL, DN 32MM X 1, INSTALADO EM RAMAL DE DISTRIBUIÇÃO DE ÁGUA - FORNECIMENTO E INSTALAÇÃO. AF_06/2022</v>
          </cell>
          <cell r="C5796" t="str">
            <v>UN</v>
          </cell>
          <cell r="D5796">
            <v>11.02</v>
          </cell>
          <cell r="E5796" t="str">
            <v>Instalações Prediais de Água Fria em PVC</v>
          </cell>
          <cell r="F5796" t="str">
            <v>SINAPI Jun/26</v>
          </cell>
        </row>
        <row r="5797">
          <cell r="A5797">
            <v>89391</v>
          </cell>
          <cell r="B5797" t="str">
            <v>ADAPTADOR CURTO COM BOLSA E ROSCA PARA REGISTRO, PVC, SOLDÁVEL, DN 32MM X 1, INSTALADO EM RAMAL OU SUB-RAMAL DE ÁGUA - FORNECIMENTO E INSTALAÇÃO. AF_06/2022</v>
          </cell>
          <cell r="C5797" t="str">
            <v>UN</v>
          </cell>
          <cell r="D5797">
            <v>11.91</v>
          </cell>
          <cell r="E5797" t="str">
            <v>Instalações Prediais de Água Fria em PVC</v>
          </cell>
          <cell r="F5797" t="str">
            <v>SINAPI Jun/26</v>
          </cell>
        </row>
        <row r="5798">
          <cell r="A5798">
            <v>103994</v>
          </cell>
          <cell r="B5798" t="str">
            <v>ADAPTADOR CURTO COM BOLSA E ROSCA PARA REGISTRO, PVC, SOLDÁVEL, DN 40MM X 1.1/2", INSTALADO EM RAMAL DE DISTRIBUIÇÃO DE ÁGUA - FORNECIMENTO E INSTALAÇÃO. AF_06/2022</v>
          </cell>
          <cell r="C5798" t="str">
            <v>UN</v>
          </cell>
          <cell r="D5798">
            <v>18.36</v>
          </cell>
          <cell r="E5798" t="str">
            <v>Instalações Prediais de Água Fria em PVC</v>
          </cell>
          <cell r="F5798" t="str">
            <v>SINAPI Jun/26</v>
          </cell>
        </row>
        <row r="5799">
          <cell r="A5799">
            <v>89570</v>
          </cell>
          <cell r="B5799" t="str">
            <v>ADAPTADOR CURTO COM BOLSA E ROSCA PARA REGISTRO, PVC, SOLDÁVEL, DN 40MM X 1.1/2, INSTALADO EM PRUMADA DE ÁGUA - FORNECIMENTO E INSTALAÇÃO. AF_06/2022</v>
          </cell>
          <cell r="C5799" t="str">
            <v>UN</v>
          </cell>
          <cell r="D5799">
            <v>14.37</v>
          </cell>
          <cell r="E5799" t="str">
            <v>Instalações Prediais de Água Fria em PVC</v>
          </cell>
          <cell r="F5799" t="str">
            <v>SINAPI Jun/26</v>
          </cell>
        </row>
        <row r="5800">
          <cell r="A5800">
            <v>103992</v>
          </cell>
          <cell r="B5800" t="str">
            <v>ADAPTADOR CURTO COM BOLSA E ROSCA PARA REGISTRO, PVC, SOLDÁVEL, DN 40MM X 1.1/4", INSTALADO EM RAMAL DE DISTRIBUIÇÃO DE ÁGUA - FORNECIMENTO E INSTALAÇÃO. AF_06/2022</v>
          </cell>
          <cell r="C5800" t="str">
            <v>UN</v>
          </cell>
          <cell r="D5800">
            <v>15.22</v>
          </cell>
          <cell r="E5800" t="str">
            <v>Instalações Prediais de Água Fria em PVC</v>
          </cell>
          <cell r="F5800" t="str">
            <v>SINAPI Jun/26</v>
          </cell>
        </row>
        <row r="5801">
          <cell r="A5801">
            <v>89572</v>
          </cell>
          <cell r="B5801" t="str">
            <v>ADAPTADOR CURTO COM BOLSA E ROSCA PARA REGISTRO, PVC, SOLDÁVEL, DN 40MM X 1.1/4, INSTALADO EM PRUMADA DE ÁGUA - FORNECIMENTO E INSTALAÇÃO. AF_06/2022</v>
          </cell>
          <cell r="C5801" t="str">
            <v>UN</v>
          </cell>
          <cell r="D5801">
            <v>11.04</v>
          </cell>
          <cell r="E5801" t="str">
            <v>Instalações Prediais de Água Fria em PVC</v>
          </cell>
          <cell r="F5801" t="str">
            <v>SINAPI Jun/26</v>
          </cell>
        </row>
        <row r="5802">
          <cell r="A5802">
            <v>104001</v>
          </cell>
          <cell r="B5802" t="str">
            <v>ADAPTADOR CURTO COM BOLSA E ROSCA PARA REGISTRO, PVC, SOLDÁVEL, DN 50MM X 1.1/2", INSTALADO EM RAMAL DE DISTRIBUIÇÃO DE ÁGUA - FORNECIMENTO E INSTALAÇÃO. AF_06/2022</v>
          </cell>
          <cell r="C5802" t="str">
            <v>UN</v>
          </cell>
          <cell r="D5802">
            <v>18.04</v>
          </cell>
          <cell r="E5802" t="str">
            <v>Instalações Prediais de Água Fria em PVC</v>
          </cell>
          <cell r="F5802" t="str">
            <v>SINAPI Jun/26</v>
          </cell>
        </row>
        <row r="5803">
          <cell r="A5803">
            <v>89596</v>
          </cell>
          <cell r="B5803" t="str">
            <v>ADAPTADOR CURTO COM BOLSA E ROSCA PARA REGISTRO, PVC, SOLDÁVEL, DN 50MM X 1.1/2, INSTALADO EM PRUMADA DE ÁGUA - FORNECIMENTO E INSTALAÇÃO. AF_06/2022</v>
          </cell>
          <cell r="C5803" t="str">
            <v>UN</v>
          </cell>
          <cell r="D5803">
            <v>13.19</v>
          </cell>
          <cell r="E5803" t="str">
            <v>Instalações Prediais de Água Fria em PVC</v>
          </cell>
          <cell r="F5803" t="str">
            <v>SINAPI Jun/26</v>
          </cell>
        </row>
        <row r="5804">
          <cell r="A5804">
            <v>104002</v>
          </cell>
          <cell r="B5804" t="str">
            <v>ADAPTADOR CURTO COM BOLSA E ROSCA PARA REGISTRO, PVC, SOLDÁVEL, DN 50MM X 1.1/4", INSTALADO EM RAMAL DE DISTRIBUIÇÃO DE ÁGUA - FORNECIMENTO E INSTALAÇÃO. AF_06/2022</v>
          </cell>
          <cell r="C5804" t="str">
            <v>UN</v>
          </cell>
          <cell r="D5804">
            <v>22.49</v>
          </cell>
          <cell r="E5804" t="str">
            <v>Instalações Prediais de Água Fria em PVC</v>
          </cell>
          <cell r="F5804" t="str">
            <v>SINAPI Jun/26</v>
          </cell>
        </row>
        <row r="5805">
          <cell r="A5805">
            <v>89595</v>
          </cell>
          <cell r="B5805" t="str">
            <v>ADAPTADOR CURTO COM BOLSA E ROSCA PARA REGISTRO, PVC, SOLDÁVEL, DN 50MM X 1.1/4, INSTALADO EM PRUMADA DE ÁGUA - FORNECIMENTO E INSTALAÇÃO. AF_06/2022</v>
          </cell>
          <cell r="C5805" t="str">
            <v>UN</v>
          </cell>
          <cell r="D5805">
            <v>17.95</v>
          </cell>
          <cell r="E5805" t="str">
            <v>Instalações Prediais de Água Fria em PVC</v>
          </cell>
          <cell r="F5805" t="str">
            <v>SINAPI Jun/26</v>
          </cell>
        </row>
        <row r="5806">
          <cell r="A5806">
            <v>89610</v>
          </cell>
          <cell r="B5806" t="str">
            <v>ADAPTADOR CURTO COM BOLSA E ROSCA PARA REGISTRO, PVC, SOLDÁVEL, DN 60MM X 2, INSTALADO EM PRUMADA DE ÁGUA - FORNECIMENTO E INSTALAÇÃO. AF_06/2022</v>
          </cell>
          <cell r="C5806" t="str">
            <v>UN</v>
          </cell>
          <cell r="D5806">
            <v>24.11</v>
          </cell>
          <cell r="E5806" t="str">
            <v>Instalações Prediais de Água Fria em PVC</v>
          </cell>
          <cell r="F5806" t="str">
            <v>SINAPI Jun/26</v>
          </cell>
        </row>
        <row r="5807">
          <cell r="A5807">
            <v>89613</v>
          </cell>
          <cell r="B5807" t="str">
            <v>ADAPTADOR CURTO COM BOLSA E ROSCA PARA REGISTRO, PVC, SOLDÁVEL, DN 75MM X 2.1/2", INSTALADO EM PRUMADA DE ÁGUA - FORNECIMENTO E INSTALAÇÃO. AF_12/2014</v>
          </cell>
          <cell r="C5807" t="str">
            <v>UN</v>
          </cell>
          <cell r="D5807">
            <v>37.18</v>
          </cell>
          <cell r="E5807" t="str">
            <v>Instalações Prediais de Água Fria em PVC</v>
          </cell>
          <cell r="F5807" t="str">
            <v>SINAPI Jun/26</v>
          </cell>
        </row>
        <row r="5808">
          <cell r="A5808">
            <v>89616</v>
          </cell>
          <cell r="B5808" t="str">
            <v>ADAPTADOR CURTO COM BOLSA E ROSCA PARA REGISTRO, PVC, SOLDÁVEL, DN 85MM X 3, INSTALADO EM PRUMADA DE ÁGUA - FORNECIMENTO E INSTALAÇÃO. AF_06/2022</v>
          </cell>
          <cell r="C5808" t="str">
            <v>UN</v>
          </cell>
          <cell r="D5808">
            <v>49.37</v>
          </cell>
          <cell r="E5808" t="str">
            <v>Instalações Prediais de Água Fria em PVC</v>
          </cell>
          <cell r="F5808" t="str">
            <v>SINAPI Jun/26</v>
          </cell>
        </row>
        <row r="5809">
          <cell r="A5809">
            <v>103952</v>
          </cell>
          <cell r="B5809" t="str">
            <v>BUCHA DE REDUÇÃO, CURTA, PVC, SOLDÁVEL, DN 25 X 20 MM, INSTALADO EM RAMAL DE DISTRIBUIÇÃO DE ÁGUA - FORNECIMENTO E INSTALAÇÃO. AF_06/2022</v>
          </cell>
          <cell r="C5809" t="str">
            <v>UN</v>
          </cell>
          <cell r="D5809">
            <v>8.06</v>
          </cell>
          <cell r="E5809" t="str">
            <v>Instalações Prediais de Água Fria em PVC</v>
          </cell>
          <cell r="F5809" t="str">
            <v>SINAPI Jun/26</v>
          </cell>
        </row>
        <row r="5810">
          <cell r="A5810">
            <v>103947</v>
          </cell>
          <cell r="B5810" t="str">
            <v>BUCHA DE REDUÇÃO, CURTA, PVC, SOLDÁVEL, DN 25 X 20 MM, INSTALADO EM RAMAL OU SUB-RAMAL DE ÁGUA - FORNECIMENTO E INSTALAÇÃO. AF_06/2022</v>
          </cell>
          <cell r="C5810" t="str">
            <v>UN</v>
          </cell>
          <cell r="D5810">
            <v>8.82</v>
          </cell>
          <cell r="E5810" t="str">
            <v>Instalações Prediais de Água Fria em PVC</v>
          </cell>
          <cell r="F5810" t="str">
            <v>SINAPI Jun/26</v>
          </cell>
        </row>
        <row r="5811">
          <cell r="A5811">
            <v>103957</v>
          </cell>
          <cell r="B5811" t="str">
            <v>BUCHA DE REDUÇÃO, CURTA, PVC, SOLDÁVEL, DN 32 X 25 MM, INSTALADO EM PRUMADA DE ÁGUA - FORNECIMENTO E INSTALAÇÃO. AF_06/2022</v>
          </cell>
          <cell r="C5811" t="str">
            <v>UN</v>
          </cell>
          <cell r="D5811">
            <v>6.4</v>
          </cell>
          <cell r="E5811" t="str">
            <v>Instalações Prediais de Água Fria em PVC</v>
          </cell>
          <cell r="F5811" t="str">
            <v>SINAPI Jun/26</v>
          </cell>
        </row>
        <row r="5812">
          <cell r="A5812">
            <v>103953</v>
          </cell>
          <cell r="B5812" t="str">
            <v>BUCHA DE REDUÇÃO, CURTA, PVC, SOLDÁVEL, DN 32 X 25 MM, INSTALADO EM RAMAL DE DISTRIBUIÇÃO DE ÁGUA - FORNECIMENTO E INSTALAÇÃO. AF_06/2022</v>
          </cell>
          <cell r="C5812" t="str">
            <v>UN</v>
          </cell>
          <cell r="D5812">
            <v>9.98</v>
          </cell>
          <cell r="E5812" t="str">
            <v>Instalações Prediais de Água Fria em PVC</v>
          </cell>
          <cell r="F5812" t="str">
            <v>SINAPI Jun/26</v>
          </cell>
        </row>
        <row r="5813">
          <cell r="A5813">
            <v>103948</v>
          </cell>
          <cell r="B5813" t="str">
            <v>BUCHA DE REDUÇÃO, CURTA, PVC, SOLDÁVEL, DN 32 X 25 MM, INSTALADO EM RAMAL OU SUB-RAMAL DE ÁGUA - FORNECIMENTO E INSTALAÇÃO. AF_06/2022</v>
          </cell>
          <cell r="C5813" t="str">
            <v>UN</v>
          </cell>
          <cell r="D5813">
            <v>10.87</v>
          </cell>
          <cell r="E5813" t="str">
            <v>Instalações Prediais de Água Fria em PVC</v>
          </cell>
          <cell r="F5813" t="str">
            <v>SINAPI Jun/26</v>
          </cell>
        </row>
        <row r="5814">
          <cell r="A5814">
            <v>103958</v>
          </cell>
          <cell r="B5814" t="str">
            <v>BUCHA DE REDUÇÃO, CURTA, PVC, SOLDÁVEL, DN 50 X 40 MM, INSTALADO EM PRUMADA DE ÁGUA - FORNECIMENTO E INSTALAÇÃO. AF_06/2022</v>
          </cell>
          <cell r="C5814" t="str">
            <v>UN</v>
          </cell>
          <cell r="D5814">
            <v>12.66</v>
          </cell>
          <cell r="E5814" t="str">
            <v>Instalações Prediais de Água Fria em PVC</v>
          </cell>
          <cell r="F5814" t="str">
            <v>SINAPI Jun/26</v>
          </cell>
        </row>
        <row r="5815">
          <cell r="A5815">
            <v>104009</v>
          </cell>
          <cell r="B5815" t="str">
            <v>BUCHA DE REDUÇÃO, CURTA, PVC, SOLDÁVEL, DN 50 X 40 MM, INSTALADO EM RAMAL DE DISTRIBUIÇÃO DE ÁGUA - FORNECIMENTO E INSTALAÇÃO. AF_06/2022</v>
          </cell>
          <cell r="C5815" t="str">
            <v>UN</v>
          </cell>
          <cell r="D5815">
            <v>17.5</v>
          </cell>
          <cell r="E5815" t="str">
            <v>Instalações Prediais de Água Fria em PVC</v>
          </cell>
          <cell r="F5815" t="str">
            <v>SINAPI Jun/26</v>
          </cell>
        </row>
        <row r="5816">
          <cell r="A5816">
            <v>103959</v>
          </cell>
          <cell r="B5816" t="str">
            <v>BUCHA DE REDUÇÃO, CURTA, PVC, SOLDÁVEL, DN 60 X 50 MM, INSTALADO EM PRUMADA DE ÁGUA - FORNECIMENTO E INSTALAÇÃO. AF_06/2022</v>
          </cell>
          <cell r="C5816" t="str">
            <v>UN</v>
          </cell>
          <cell r="D5816">
            <v>18.690000000000001</v>
          </cell>
          <cell r="E5816" t="str">
            <v>Instalações Prediais de Água Fria em PVC</v>
          </cell>
          <cell r="F5816" t="str">
            <v>SINAPI Jun/26</v>
          </cell>
        </row>
        <row r="5817">
          <cell r="A5817">
            <v>103962</v>
          </cell>
          <cell r="B5817" t="str">
            <v>BUCHA DE REDUÇÃO, LONGA, PVC, SOLDÁVEL, DN 32 X 20 MM, INSTALADO EM PRUMADA DE ÁGUA - FORNECIMENTO E INSTALAÇÃO. AF_06/2022</v>
          </cell>
          <cell r="C5817" t="str">
            <v>UN</v>
          </cell>
          <cell r="D5817">
            <v>8.1999999999999993</v>
          </cell>
          <cell r="E5817" t="str">
            <v>Instalações Prediais de Água Fria em PVC</v>
          </cell>
          <cell r="F5817" t="str">
            <v>SINAPI Jun/26</v>
          </cell>
        </row>
        <row r="5818">
          <cell r="A5818">
            <v>103954</v>
          </cell>
          <cell r="B5818" t="str">
            <v>BUCHA DE REDUÇÃO, LONGA, PVC, SOLDÁVEL, DN 32 X 20 MM, INSTALADO EM RAMAL DE DISTRIBUIÇÃO DE ÁGUA - FORNECIMENTO E INSTALAÇÃO. AF_06/2022</v>
          </cell>
          <cell r="C5818" t="str">
            <v>UN</v>
          </cell>
          <cell r="D5818">
            <v>11.66</v>
          </cell>
          <cell r="E5818" t="str">
            <v>Instalações Prediais de Água Fria em PVC</v>
          </cell>
          <cell r="F5818" t="str">
            <v>SINAPI Jun/26</v>
          </cell>
        </row>
        <row r="5819">
          <cell r="A5819">
            <v>103949</v>
          </cell>
          <cell r="B5819" t="str">
            <v>BUCHA DE REDUÇÃO, LONGA, PVC, SOLDÁVEL, DN 32 X 20 MM, INSTALADO EM RAMAL OU SUB-RAMAL DE ÁGUA - FORNECIMENTO E INSTALAÇÃO. AF_06/2022</v>
          </cell>
          <cell r="C5819" t="str">
            <v>UN</v>
          </cell>
          <cell r="D5819">
            <v>12.51</v>
          </cell>
          <cell r="E5819" t="str">
            <v>Instalações Prediais de Água Fria em PVC</v>
          </cell>
          <cell r="F5819" t="str">
            <v>SINAPI Jun/26</v>
          </cell>
        </row>
        <row r="5820">
          <cell r="A5820">
            <v>103964</v>
          </cell>
          <cell r="B5820" t="str">
            <v>BUCHA DE REDUÇÃO, LONGA, PVC, SOLDÁVEL, DN 40 X 25 MM, INSTALADO EM PRUMADA DE ÁGUA - FORNECIMENTO E INSTALAÇÃO. AF_06/2022</v>
          </cell>
          <cell r="C5820" t="str">
            <v>UN</v>
          </cell>
          <cell r="D5820">
            <v>10.38</v>
          </cell>
          <cell r="E5820" t="str">
            <v>Instalações Prediais de Água Fria em PVC</v>
          </cell>
          <cell r="F5820" t="str">
            <v>SINAPI Jun/26</v>
          </cell>
        </row>
        <row r="5821">
          <cell r="A5821">
            <v>104014</v>
          </cell>
          <cell r="B5821" t="str">
            <v>BUCHA DE REDUÇÃO, LONGA, PVC, SOLDÁVEL, DN 40 X 25 MM, INSTALADO EM RAMAL DE DISTRIBUIÇÃO DE ÁGUA - FORNECIMENTO E INSTALAÇÃO. AF_06/2022</v>
          </cell>
          <cell r="C5821" t="str">
            <v>UN</v>
          </cell>
          <cell r="D5821">
            <v>14.28</v>
          </cell>
          <cell r="E5821" t="str">
            <v>Instalações Prediais de Água Fria em PVC</v>
          </cell>
          <cell r="F5821" t="str">
            <v>SINAPI Jun/26</v>
          </cell>
        </row>
        <row r="5822">
          <cell r="A5822">
            <v>103966</v>
          </cell>
          <cell r="B5822" t="str">
            <v>BUCHA DE REDUÇÃO, LONGA, PVC, SOLDÁVEL, DN 50 X 25 MM, INSTALADO EM PRUMADA DE ÁGUA - FORNECIMENTO E INSTALAÇÃO. AF_06/2022</v>
          </cell>
          <cell r="C5822" t="str">
            <v>UN</v>
          </cell>
          <cell r="D5822">
            <v>12.16</v>
          </cell>
          <cell r="E5822" t="str">
            <v>Instalações Prediais de Água Fria em PVC</v>
          </cell>
          <cell r="F5822" t="str">
            <v>SINAPI Jun/26</v>
          </cell>
        </row>
        <row r="5823">
          <cell r="A5823">
            <v>103999</v>
          </cell>
          <cell r="B5823" t="str">
            <v>BUCHA DE REDUÇÃO, LONGA, PVC, SOLDÁVEL, DN 50 X 25 MM, INSTALADO EM RAMAL DE DISTRIBUIÇÃO DE ÁGUA - FORNECIMENTO E INSTALAÇÃO. AF_06/2022</v>
          </cell>
          <cell r="C5823" t="str">
            <v>UN</v>
          </cell>
          <cell r="D5823">
            <v>16.440000000000001</v>
          </cell>
          <cell r="E5823" t="str">
            <v>Instalações Prediais de Água Fria em PVC</v>
          </cell>
          <cell r="F5823" t="str">
            <v>SINAPI Jun/26</v>
          </cell>
        </row>
        <row r="5824">
          <cell r="A5824">
            <v>103967</v>
          </cell>
          <cell r="B5824" t="str">
            <v>BUCHA DE REDUÇÃO, LONGA, PVC, SOLDÁVEL, DN 50 X 32 MM, INSTALADO EM PRUMADA DE ÁGUA - FORNECIMENTO E INSTALAÇÃO. AF_06/2022</v>
          </cell>
          <cell r="C5824" t="str">
            <v>UN</v>
          </cell>
          <cell r="D5824">
            <v>14.58</v>
          </cell>
          <cell r="E5824" t="str">
            <v>Instalações Prediais de Água Fria em PVC</v>
          </cell>
          <cell r="F5824" t="str">
            <v>SINAPI Jun/26</v>
          </cell>
        </row>
        <row r="5825">
          <cell r="A5825">
            <v>104003</v>
          </cell>
          <cell r="B5825" t="str">
            <v>BUCHA DE REDUÇÃO, LONGA, PVC, SOLDÁVEL, DN 50 X 32 MM, INSTALADO EM RAMAL DE DISTRIBUIÇÃO DE ÁGUA - FORNECIMENTO E INSTALAÇÃO. AF_06/2022</v>
          </cell>
          <cell r="C5825" t="str">
            <v>UN</v>
          </cell>
          <cell r="D5825">
            <v>19.12</v>
          </cell>
          <cell r="E5825" t="str">
            <v>Instalações Prediais de Água Fria em PVC</v>
          </cell>
          <cell r="F5825" t="str">
            <v>SINAPI Jun/26</v>
          </cell>
        </row>
        <row r="5826">
          <cell r="A5826">
            <v>103968</v>
          </cell>
          <cell r="B5826" t="str">
            <v>BUCHA DE REDUÇÃO, LONGA, PVC, SOLDÁVEL, DN 60 X 25 MM, INSTALADO EM PRUMADA DE ÁGUA - FORNECIMENTO E INSTALAÇÃO. AF_06/2022</v>
          </cell>
          <cell r="C5826" t="str">
            <v>UN</v>
          </cell>
          <cell r="D5826">
            <v>20.58</v>
          </cell>
          <cell r="E5826" t="str">
            <v>Instalações Prediais de Água Fria em PVC</v>
          </cell>
          <cell r="F5826" t="str">
            <v>SINAPI Jun/26</v>
          </cell>
        </row>
        <row r="5827">
          <cell r="A5827">
            <v>103969</v>
          </cell>
          <cell r="B5827" t="str">
            <v>BUCHA DE REDUÇÃO, LONGA, PVC, SOLDÁVEL, DN 60 X 32 MM, INSTALADO EM PRUMADA DE ÁGUA - FORNECIMENTO E INSTALAÇÃO. AF_06/2022</v>
          </cell>
          <cell r="C5827" t="str">
            <v>UN</v>
          </cell>
          <cell r="D5827">
            <v>24.23</v>
          </cell>
          <cell r="E5827" t="str">
            <v>Instalações Prediais de Água Fria em PVC</v>
          </cell>
          <cell r="F5827" t="str">
            <v>SINAPI Jun/26</v>
          </cell>
        </row>
        <row r="5828">
          <cell r="A5828">
            <v>103971</v>
          </cell>
          <cell r="B5828" t="str">
            <v>BUCHA DE REDUÇÃO, LONGA, PVC, SOLDÁVEL, DN 60 X 50 MM, INSTALADO EM PRUMADA DE ÁGUA - FORNECIMENTO E INSTALAÇÃO. AF_06/2022</v>
          </cell>
          <cell r="C5828" t="str">
            <v>UN</v>
          </cell>
          <cell r="D5828">
            <v>30.74</v>
          </cell>
          <cell r="E5828" t="str">
            <v>Instalações Prediais de Água Fria em PVC</v>
          </cell>
          <cell r="F5828" t="str">
            <v>SINAPI Jun/26</v>
          </cell>
        </row>
        <row r="5829">
          <cell r="A5829">
            <v>103972</v>
          </cell>
          <cell r="B5829" t="str">
            <v>BUCHA DE REDUÇÃO, LONGA, PVC, SOLDÁVEL, DN 75 X 50 MM, INSTALADO EM PRUMADA DE ÁGUA - FORNECIMENTO E INSTALAÇÃO. AF_06/2022</v>
          </cell>
          <cell r="C5829" t="str">
            <v>UN</v>
          </cell>
          <cell r="D5829">
            <v>35.44</v>
          </cell>
          <cell r="E5829" t="str">
            <v>Instalações Prediais de Água Fria em PVC</v>
          </cell>
          <cell r="F5829" t="str">
            <v>SINAPI Jun/26</v>
          </cell>
        </row>
        <row r="5830">
          <cell r="A5830">
            <v>103993</v>
          </cell>
          <cell r="B5830" t="str">
            <v>BUCHA DE REDUÇÃO, PVC, SOLDÁVEL, DN 40MM X 32MM, INSTALADO EM RAMAL DE DISTRIBUIÇÃO DE ÁGUA - FORNECIMENTO E INSTALAÇÃO. AF_06/2022</v>
          </cell>
          <cell r="C5830" t="str">
            <v>UN</v>
          </cell>
          <cell r="D5830">
            <v>13.23</v>
          </cell>
          <cell r="E5830" t="str">
            <v>Instalações Prediais de Água Fria em PVC</v>
          </cell>
          <cell r="F5830" t="str">
            <v>SINAPI Jun/26</v>
          </cell>
        </row>
        <row r="5831">
          <cell r="A5831">
            <v>89407</v>
          </cell>
          <cell r="B5831" t="str">
            <v>CURVA 45 GRAUS, PVC, SOLDÁVEL, DN 20MM, INSTALADO EM RAMAL DE DISTRIBUIÇÃO DE ÁGUA - FORNECIMENTO E INSTALAÇÃO. AF_06/2022</v>
          </cell>
          <cell r="C5831" t="str">
            <v>UN</v>
          </cell>
          <cell r="D5831">
            <v>12.34</v>
          </cell>
          <cell r="E5831" t="str">
            <v>Instalações Prediais de Água Fria em PVC</v>
          </cell>
          <cell r="F5831" t="str">
            <v>SINAPI Jun/26</v>
          </cell>
        </row>
        <row r="5832">
          <cell r="A5832">
            <v>89361</v>
          </cell>
          <cell r="B5832" t="str">
            <v>CURVA 45 GRAUS, PVC, SOLDÁVEL, DN 20MM, INSTALADO EM RAMAL OU SUB-RAMAL DE ÁGUA - FORNECIMENTO E INSTALAÇÃO. AF_06/2022</v>
          </cell>
          <cell r="C5832" t="str">
            <v>UN</v>
          </cell>
          <cell r="D5832">
            <v>13.4</v>
          </cell>
          <cell r="E5832" t="str">
            <v>Instalações Prediais de Água Fria em PVC</v>
          </cell>
          <cell r="F5832" t="str">
            <v>SINAPI Jun/26</v>
          </cell>
        </row>
        <row r="5833">
          <cell r="A5833">
            <v>89490</v>
          </cell>
          <cell r="B5833" t="str">
            <v>CURVA 45 GRAUS, PVC, SOLDÁVEL, DN 25MM, INSTALADO EM PRUMADA DE ÁGUA - FORNECIMENTO E INSTALAÇÃO. AF_06/2022</v>
          </cell>
          <cell r="C5833" t="str">
            <v>UN</v>
          </cell>
          <cell r="D5833">
            <v>9.43</v>
          </cell>
          <cell r="E5833" t="str">
            <v>Instalações Prediais de Água Fria em PVC</v>
          </cell>
          <cell r="F5833" t="str">
            <v>SINAPI Jun/26</v>
          </cell>
        </row>
        <row r="5834">
          <cell r="A5834">
            <v>89411</v>
          </cell>
          <cell r="B5834" t="str">
            <v>CURVA 45 GRAUS, PVC, SOLDÁVEL, DN 25MM, INSTALADO EM RAMAL DE DISTRIBUIÇÃO DE ÁGUA - FORNECIMENTO E INSTALAÇÃO. AF_06/2022</v>
          </cell>
          <cell r="C5834" t="str">
            <v>UN</v>
          </cell>
          <cell r="D5834">
            <v>14.41</v>
          </cell>
          <cell r="E5834" t="str">
            <v>Instalações Prediais de Água Fria em PVC</v>
          </cell>
          <cell r="F5834" t="str">
            <v>SINAPI Jun/26</v>
          </cell>
        </row>
        <row r="5835">
          <cell r="A5835">
            <v>89365</v>
          </cell>
          <cell r="B5835" t="str">
            <v>CURVA 45 GRAUS, PVC, SOLDÁVEL, DN 25MM, INSTALADO EM RAMAL OU SUB-RAMAL DE ÁGUA - FORNECIMENTO E INSTALAÇÃO. AF_06/2022</v>
          </cell>
          <cell r="C5835" t="str">
            <v>UN</v>
          </cell>
          <cell r="D5835">
            <v>15.61</v>
          </cell>
          <cell r="E5835" t="str">
            <v>Instalações Prediais de Água Fria em PVC</v>
          </cell>
          <cell r="F5835" t="str">
            <v>SINAPI Jun/26</v>
          </cell>
        </row>
        <row r="5836">
          <cell r="A5836">
            <v>89496</v>
          </cell>
          <cell r="B5836" t="str">
            <v>CURVA 45 GRAUS, PVC, SOLDÁVEL, DN 32MM, INSTALADO EM PRUMADA DE ÁGUA - FORNECIMENTO E INSTALAÇÃO. AF_06/2022</v>
          </cell>
          <cell r="C5836" t="str">
            <v>UN</v>
          </cell>
          <cell r="D5836">
            <v>13.48</v>
          </cell>
          <cell r="E5836" t="str">
            <v>Instalações Prediais de Água Fria em PVC</v>
          </cell>
          <cell r="F5836" t="str">
            <v>SINAPI Jun/26</v>
          </cell>
        </row>
        <row r="5837">
          <cell r="A5837">
            <v>89416</v>
          </cell>
          <cell r="B5837" t="str">
            <v>CURVA 45 GRAUS, PVC, SOLDÁVEL, DN 32MM, INSTALADO EM RAMAL DE DISTRIBUIÇÃO DE ÁGUA - FORNECIMENTO E INSTALAÇÃO. AF_06/2022</v>
          </cell>
          <cell r="C5837" t="str">
            <v>UN</v>
          </cell>
          <cell r="D5837">
            <v>19.27</v>
          </cell>
          <cell r="E5837" t="str">
            <v>Instalações Prediais de Água Fria em PVC</v>
          </cell>
          <cell r="F5837" t="str">
            <v>SINAPI Jun/26</v>
          </cell>
        </row>
        <row r="5838">
          <cell r="A5838">
            <v>89370</v>
          </cell>
          <cell r="B5838" t="str">
            <v>CURVA 45 GRAUS, PVC, SOLDÁVEL, DN 32MM, INSTALADO EM RAMAL OU SUB-RAMAL DE ÁGUA - FORNECIMENTO E INSTALAÇÃO. AF_06/2022</v>
          </cell>
          <cell r="C5838" t="str">
            <v>UN</v>
          </cell>
          <cell r="D5838">
            <v>20.71</v>
          </cell>
          <cell r="E5838" t="str">
            <v>Instalações Prediais de Água Fria em PVC</v>
          </cell>
          <cell r="F5838" t="str">
            <v>SINAPI Jun/26</v>
          </cell>
        </row>
        <row r="5839">
          <cell r="A5839">
            <v>89500</v>
          </cell>
          <cell r="B5839" t="str">
            <v>CURVA 45 GRAUS, PVC, SOLDÁVEL, DN 40MM, INSTALADO EM PRUMADA DE ÁGUA - FORNECIMENTO E INSTALAÇÃO. AF_06/2022</v>
          </cell>
          <cell r="C5839" t="str">
            <v>UN</v>
          </cell>
          <cell r="D5839">
            <v>16.48</v>
          </cell>
          <cell r="E5839" t="str">
            <v>Instalações Prediais de Água Fria em PVC</v>
          </cell>
          <cell r="F5839" t="str">
            <v>SINAPI Jun/26</v>
          </cell>
        </row>
        <row r="5840">
          <cell r="A5840">
            <v>103983</v>
          </cell>
          <cell r="B5840" t="str">
            <v>CURVA 45 GRAUS, PVC, SOLDÁVEL, DN 40MM, INSTALADO EM RAMAL DE DISTRIBUIÇÃO DE ÁGUA - FORNECIMENTO E INSTALAÇÃO. AF_06/2022</v>
          </cell>
          <cell r="C5840" t="str">
            <v>UN</v>
          </cell>
          <cell r="D5840">
            <v>23.11</v>
          </cell>
          <cell r="E5840" t="str">
            <v>Instalações Prediais de Água Fria em PVC</v>
          </cell>
          <cell r="F5840" t="str">
            <v>SINAPI Jun/26</v>
          </cell>
        </row>
        <row r="5841">
          <cell r="A5841">
            <v>89504</v>
          </cell>
          <cell r="B5841" t="str">
            <v>CURVA 45 GRAUS, PVC, SOLDÁVEL, DN 50MM, INSTALADO EM PRUMADA DE ÁGUA - FORNECIMENTO E INSTALAÇÃO. AF_06/2022</v>
          </cell>
          <cell r="C5841" t="str">
            <v>UN</v>
          </cell>
          <cell r="D5841">
            <v>23.89</v>
          </cell>
          <cell r="E5841" t="str">
            <v>Instalações Prediais de Água Fria em PVC</v>
          </cell>
          <cell r="F5841" t="str">
            <v>SINAPI Jun/26</v>
          </cell>
        </row>
        <row r="5842">
          <cell r="A5842">
            <v>103987</v>
          </cell>
          <cell r="B5842" t="str">
            <v>CURVA 45 GRAUS, PVC, SOLDÁVEL, DN 50MM, INSTALADO EM RAMAL DE DISTRIBUIÇÃO DE ÁGUA - FORNECIMENTO E INSTALAÇÃO. AF_06/2022</v>
          </cell>
          <cell r="C5842" t="str">
            <v>UN</v>
          </cell>
          <cell r="D5842">
            <v>31.65</v>
          </cell>
          <cell r="E5842" t="str">
            <v>Instalações Prediais de Água Fria em PVC</v>
          </cell>
          <cell r="F5842" t="str">
            <v>SINAPI Jun/26</v>
          </cell>
        </row>
        <row r="5843">
          <cell r="A5843">
            <v>89510</v>
          </cell>
          <cell r="B5843" t="str">
            <v>CURVA 45 GRAUS, PVC, SOLDÁVEL, DN 60MM, INSTALADO EM PRUMADA DE ÁGUA - FORNECIMENTO E INSTALAÇÃO. AF_06/2022</v>
          </cell>
          <cell r="C5843" t="str">
            <v>UN</v>
          </cell>
          <cell r="D5843">
            <v>33.659999999999997</v>
          </cell>
          <cell r="E5843" t="str">
            <v>Instalações Prediais de Água Fria em PVC</v>
          </cell>
          <cell r="F5843" t="str">
            <v>SINAPI Jun/26</v>
          </cell>
        </row>
        <row r="5844">
          <cell r="A5844">
            <v>89519</v>
          </cell>
          <cell r="B5844" t="str">
            <v>CURVA 45 GRAUS, PVC, SOLDÁVEL, DN 75MM, INSTALADO EM PRUMADA DE ÁGUA - FORNECIMENTO E INSTALAÇÃO. AF_06/2022</v>
          </cell>
          <cell r="C5844" t="str">
            <v>UN</v>
          </cell>
          <cell r="D5844">
            <v>57.97</v>
          </cell>
          <cell r="E5844" t="str">
            <v>Instalações Prediais de Água Fria em PVC</v>
          </cell>
          <cell r="F5844" t="str">
            <v>SINAPI Jun/26</v>
          </cell>
        </row>
        <row r="5845">
          <cell r="A5845">
            <v>89527</v>
          </cell>
          <cell r="B5845" t="str">
            <v>CURVA 45 GRAUS, PVC, SOLDÁVEL, DN 85MM, INSTALADO EM PRUMADA DE ÁGUA - FORNECIMENTO E INSTALAÇÃO. AF_06/2022</v>
          </cell>
          <cell r="C5845" t="str">
            <v>UN</v>
          </cell>
          <cell r="D5845">
            <v>69.540000000000006</v>
          </cell>
          <cell r="E5845" t="str">
            <v>Instalações Prediais de Água Fria em PVC</v>
          </cell>
          <cell r="F5845" t="str">
            <v>SINAPI Jun/26</v>
          </cell>
        </row>
        <row r="5846">
          <cell r="A5846">
            <v>89406</v>
          </cell>
          <cell r="B5846" t="str">
            <v>CURVA 90 GRAUS, PVC, SOLDÁVEL, DN 20MM, INSTALADO EM RAMAL DE DISTRIBUIÇÃO DE ÁGUA - FORNECIMENTO E INSTALAÇÃO. AF_06/2022</v>
          </cell>
          <cell r="C5846" t="str">
            <v>UN</v>
          </cell>
          <cell r="D5846">
            <v>12.25</v>
          </cell>
          <cell r="E5846" t="str">
            <v>Instalações Prediais de Água Fria em PVC</v>
          </cell>
          <cell r="F5846" t="str">
            <v>SINAPI Jun/26</v>
          </cell>
        </row>
        <row r="5847">
          <cell r="A5847">
            <v>89360</v>
          </cell>
          <cell r="B5847" t="str">
            <v>CURVA 90 GRAUS, PVC, SOLDÁVEL, DN 20MM, INSTALADO EM RAMAL OU SUB-RAMAL DE ÁGUA - FORNECIMENTO E INSTALAÇÃO. AF_06/2022</v>
          </cell>
          <cell r="C5847" t="str">
            <v>UN</v>
          </cell>
          <cell r="D5847">
            <v>13.31</v>
          </cell>
          <cell r="E5847" t="str">
            <v>Instalações Prediais de Água Fria em PVC</v>
          </cell>
          <cell r="F5847" t="str">
            <v>SINAPI Jun/26</v>
          </cell>
        </row>
        <row r="5848">
          <cell r="A5848">
            <v>89489</v>
          </cell>
          <cell r="B5848" t="str">
            <v>CURVA 90 GRAUS, PVC, SOLDÁVEL, DN 25MM, INSTALADO EM PRUMADA DE ÁGUA - FORNECIMENTO E INSTALAÇÃO. AF_06/2022</v>
          </cell>
          <cell r="C5848" t="str">
            <v>UN</v>
          </cell>
          <cell r="D5848">
            <v>10.1</v>
          </cell>
          <cell r="E5848" t="str">
            <v>Instalações Prediais de Água Fria em PVC</v>
          </cell>
          <cell r="F5848" t="str">
            <v>SINAPI Jun/26</v>
          </cell>
        </row>
        <row r="5849">
          <cell r="A5849">
            <v>89410</v>
          </cell>
          <cell r="B5849" t="str">
            <v>CURVA 90 GRAUS, PVC, SOLDÁVEL, DN 25MM, INSTALADO EM RAMAL DE DISTRIBUIÇÃO DE ÁGUA - FORNECIMENTO E INSTALAÇÃO. AF_06/2022</v>
          </cell>
          <cell r="C5849" t="str">
            <v>UN</v>
          </cell>
          <cell r="D5849">
            <v>15.08</v>
          </cell>
          <cell r="E5849" t="str">
            <v>Instalações Prediais de Água Fria em PVC</v>
          </cell>
          <cell r="F5849" t="str">
            <v>SINAPI Jun/26</v>
          </cell>
        </row>
        <row r="5850">
          <cell r="A5850">
            <v>89364</v>
          </cell>
          <cell r="B5850" t="str">
            <v>CURVA 90 GRAUS, PVC, SOLDÁVEL, DN 25MM, INSTALADO EM RAMAL OU SUB-RAMAL DE ÁGUA - FORNECIMENTO E INSTALAÇÃO. AF_06/2022</v>
          </cell>
          <cell r="C5850" t="str">
            <v>UN</v>
          </cell>
          <cell r="D5850">
            <v>16.28</v>
          </cell>
          <cell r="E5850" t="str">
            <v>Instalações Prediais de Água Fria em PVC</v>
          </cell>
          <cell r="F5850" t="str">
            <v>SINAPI Jun/26</v>
          </cell>
        </row>
        <row r="5851">
          <cell r="A5851">
            <v>89494</v>
          </cell>
          <cell r="B5851" t="str">
            <v>CURVA 90 GRAUS, PVC, SOLDÁVEL, DN 32MM, INSTALADO EM PRUMADA DE ÁGUA - FORNECIMENTO E INSTALAÇÃO. AF_06/2022</v>
          </cell>
          <cell r="C5851" t="str">
            <v>UN</v>
          </cell>
          <cell r="D5851">
            <v>15.96</v>
          </cell>
          <cell r="E5851" t="str">
            <v>Instalações Prediais de Água Fria em PVC</v>
          </cell>
          <cell r="F5851" t="str">
            <v>SINAPI Jun/26</v>
          </cell>
        </row>
        <row r="5852">
          <cell r="A5852">
            <v>89415</v>
          </cell>
          <cell r="B5852" t="str">
            <v>CURVA 90 GRAUS, PVC, SOLDÁVEL, DN 32MM, INSTALADO EM RAMAL DE DISTRIBUIÇÃO DE ÁGUA - FORNECIMENTO E INSTALAÇÃO. AF_06/2022</v>
          </cell>
          <cell r="C5852" t="str">
            <v>UN</v>
          </cell>
          <cell r="D5852">
            <v>21.75</v>
          </cell>
          <cell r="E5852" t="str">
            <v>Instalações Prediais de Água Fria em PVC</v>
          </cell>
          <cell r="F5852" t="str">
            <v>SINAPI Jun/26</v>
          </cell>
        </row>
        <row r="5853">
          <cell r="A5853">
            <v>89369</v>
          </cell>
          <cell r="B5853" t="str">
            <v>CURVA 90 GRAUS, PVC, SOLDÁVEL, DN 32MM, INSTALADO EM RAMAL OU SUB-RAMAL DE ÁGUA - FORNECIMENTO E INSTALAÇÃO. AF_06/2022</v>
          </cell>
          <cell r="C5853" t="str">
            <v>UN</v>
          </cell>
          <cell r="D5853">
            <v>23.19</v>
          </cell>
          <cell r="E5853" t="str">
            <v>Instalações Prediais de Água Fria em PVC</v>
          </cell>
          <cell r="F5853" t="str">
            <v>SINAPI Jun/26</v>
          </cell>
        </row>
        <row r="5854">
          <cell r="A5854">
            <v>89499</v>
          </cell>
          <cell r="B5854" t="str">
            <v>CURVA 90 GRAUS, PVC, SOLDÁVEL, DN 40MM, INSTALADO EM PRUMADA DE ÁGUA - FORNECIMENTO E INSTALAÇÃO. AF_06/2022</v>
          </cell>
          <cell r="C5854" t="str">
            <v>UN</v>
          </cell>
          <cell r="D5854">
            <v>24.7</v>
          </cell>
          <cell r="E5854" t="str">
            <v>Instalações Prediais de Água Fria em PVC</v>
          </cell>
          <cell r="F5854" t="str">
            <v>SINAPI Jun/26</v>
          </cell>
        </row>
        <row r="5855">
          <cell r="A5855">
            <v>103982</v>
          </cell>
          <cell r="B5855" t="str">
            <v>CURVA 90 GRAUS, PVC, SOLDÁVEL, DN 40MM, INSTALADO EM RAMAL DE DISTRIBUIÇÃO DE ÁGUA - FORNECIMENTO E INSTALAÇÃO. AF_06/2022</v>
          </cell>
          <cell r="C5855" t="str">
            <v>UN</v>
          </cell>
          <cell r="D5855">
            <v>31.33</v>
          </cell>
          <cell r="E5855" t="str">
            <v>Instalações Prediais de Água Fria em PVC</v>
          </cell>
          <cell r="F5855" t="str">
            <v>SINAPI Jun/26</v>
          </cell>
        </row>
        <row r="5856">
          <cell r="A5856">
            <v>89503</v>
          </cell>
          <cell r="B5856" t="str">
            <v>CURVA 90 GRAUS, PVC, SOLDÁVEL, DN 50MM, INSTALADO EM PRUMADA DE ÁGUA - FORNECIMENTO E INSTALAÇÃO. AF_06/2022</v>
          </cell>
          <cell r="C5856" t="str">
            <v>UN</v>
          </cell>
          <cell r="D5856">
            <v>28.58</v>
          </cell>
          <cell r="E5856" t="str">
            <v>Instalações Prediais de Água Fria em PVC</v>
          </cell>
          <cell r="F5856" t="str">
            <v>SINAPI Jun/26</v>
          </cell>
        </row>
        <row r="5857">
          <cell r="A5857">
            <v>103986</v>
          </cell>
          <cell r="B5857" t="str">
            <v>CURVA 90 GRAUS, PVC, SOLDÁVEL, DN 50MM, INSTALADO EM RAMAL DE DISTRIBUIÇÃO DE ÁGUA - FORNECIMENTO E INSTALAÇÃO. AF_06/2022</v>
          </cell>
          <cell r="C5857" t="str">
            <v>UN</v>
          </cell>
          <cell r="D5857">
            <v>36.340000000000003</v>
          </cell>
          <cell r="E5857" t="str">
            <v>Instalações Prediais de Água Fria em PVC</v>
          </cell>
          <cell r="F5857" t="str">
            <v>SINAPI Jun/26</v>
          </cell>
        </row>
        <row r="5858">
          <cell r="A5858">
            <v>89507</v>
          </cell>
          <cell r="B5858" t="str">
            <v>CURVA 90 GRAUS, PVC, SOLDÁVEL, DN 60MM, INSTALADO EM PRUMADA DE ÁGUA - FORNECIMENTO E INSTALAÇÃO. AF_06/2022</v>
          </cell>
          <cell r="C5858" t="str">
            <v>UN</v>
          </cell>
          <cell r="D5858">
            <v>57.47</v>
          </cell>
          <cell r="E5858" t="str">
            <v>Instalações Prediais de Água Fria em PVC</v>
          </cell>
          <cell r="F5858" t="str">
            <v>SINAPI Jun/26</v>
          </cell>
        </row>
        <row r="5859">
          <cell r="A5859">
            <v>89517</v>
          </cell>
          <cell r="B5859" t="str">
            <v>CURVA 90 GRAUS, PVC, SOLDÁVEL, DN 75MM, INSTALADO EM PRUMADA DE ÁGUA - FORNECIMENTO E INSTALAÇÃO. AF_06/2022</v>
          </cell>
          <cell r="C5859" t="str">
            <v>UN</v>
          </cell>
          <cell r="D5859">
            <v>84.6</v>
          </cell>
          <cell r="E5859" t="str">
            <v>Instalações Prediais de Água Fria em PVC</v>
          </cell>
          <cell r="F5859" t="str">
            <v>SINAPI Jun/26</v>
          </cell>
        </row>
        <row r="5860">
          <cell r="A5860">
            <v>89525</v>
          </cell>
          <cell r="B5860" t="str">
            <v>CURVA 90 GRAUS, PVC, SOLDÁVEL, DN 85MM, INSTALADO EM PRUMADA DE ÁGUA - FORNECIMENTO E INSTALAÇÃO. AF_06/2022</v>
          </cell>
          <cell r="C5860" t="str">
            <v>UN</v>
          </cell>
          <cell r="D5860">
            <v>105.99</v>
          </cell>
          <cell r="E5860" t="str">
            <v>Instalações Prediais de Água Fria em PVC</v>
          </cell>
          <cell r="F5860" t="str">
            <v>SINAPI Jun/26</v>
          </cell>
        </row>
        <row r="5861">
          <cell r="A5861">
            <v>89423</v>
          </cell>
          <cell r="B5861" t="str">
            <v>CURVA DE TRANSPOSIÇÃO, PVC, SOLDÁVEL, DN 20MM, INSTALADO EM RAMAL DE DISTRIBUIÇÃO DE ÁGUA FORNECIMENTO E INSTALAÇÃO. AF_06/2022</v>
          </cell>
          <cell r="C5861" t="str">
            <v>UN</v>
          </cell>
          <cell r="D5861">
            <v>12.81</v>
          </cell>
          <cell r="E5861" t="str">
            <v>Instalações Prediais de Água Fria em PVC</v>
          </cell>
          <cell r="F5861" t="str">
            <v>SINAPI Jun/26</v>
          </cell>
        </row>
        <row r="5862">
          <cell r="A5862">
            <v>89377</v>
          </cell>
          <cell r="B5862" t="str">
            <v>CURVA DE TRANSPOSIÇÃO, PVC, SOLDÁVEL, DN 20MM, INSTALADO EM RAMAL OU SUB-RAMAL DE ÁGUA - FORNECIMENTO E INSTALAÇÃO. AF_06/2022</v>
          </cell>
          <cell r="C5862" t="str">
            <v>UN</v>
          </cell>
          <cell r="D5862">
            <v>13.52</v>
          </cell>
          <cell r="E5862" t="str">
            <v>Instalações Prediais de Água Fria em PVC</v>
          </cell>
          <cell r="F5862" t="str">
            <v>SINAPI Jun/26</v>
          </cell>
        </row>
        <row r="5863">
          <cell r="A5863">
            <v>89540</v>
          </cell>
          <cell r="B5863" t="str">
            <v>CURVA DE TRANSPOSIÇÃO, PVC, SOLDÁVEL, DN 25MM, INSTALADO EM PRUMADA DE ÁGUA - FORNECIMENTO E INSTALAÇÃO. AF_06/2022</v>
          </cell>
          <cell r="C5863" t="str">
            <v>UN</v>
          </cell>
          <cell r="D5863">
            <v>12.94</v>
          </cell>
          <cell r="E5863" t="str">
            <v>Instalações Prediais de Água Fria em PVC</v>
          </cell>
          <cell r="F5863" t="str">
            <v>SINAPI Jun/26</v>
          </cell>
        </row>
        <row r="5864">
          <cell r="A5864">
            <v>89430</v>
          </cell>
          <cell r="B5864" t="str">
            <v>CURVA DE TRANSPOSIÇÃO, PVC, SOLDÁVEL, DN 25MM, INSTALADO EM RAMAL DE DISTRIBUIÇÃO DE ÁGUA FORNECIMENTO E INSTALAÇÃO. AF_06/2022</v>
          </cell>
          <cell r="C5864" t="str">
            <v>UN</v>
          </cell>
          <cell r="D5864">
            <v>16.27</v>
          </cell>
          <cell r="E5864" t="str">
            <v>Instalações Prediais de Água Fria em PVC</v>
          </cell>
          <cell r="F5864" t="str">
            <v>SINAPI Jun/26</v>
          </cell>
        </row>
        <row r="5865">
          <cell r="A5865">
            <v>89384</v>
          </cell>
          <cell r="B5865" t="str">
            <v>CURVA DE TRANSPOSIÇÃO, PVC, SOLDÁVEL, DN 25MM, INSTALADO EM RAMAL OU SUB-RAMAL DE ÁGUA FORNECIMENTO E INSTALAÇÃO. AF_06/2022</v>
          </cell>
          <cell r="C5865" t="str">
            <v>UN</v>
          </cell>
          <cell r="D5865">
            <v>17.079999999999998</v>
          </cell>
          <cell r="E5865" t="str">
            <v>Instalações Prediais de Água Fria em PVC</v>
          </cell>
          <cell r="F5865" t="str">
            <v>SINAPI Jun/26</v>
          </cell>
        </row>
        <row r="5866">
          <cell r="A5866">
            <v>89555</v>
          </cell>
          <cell r="B5866" t="str">
            <v>CURVA DE TRANSPOSIÇÃO, PVC, SOLDÁVEL, DN 32MM, INSTALADO EM PRUMADA DE ÁGUA FORNECIMENTO E INSTALAÇÃO. AF_06/2022</v>
          </cell>
          <cell r="C5866" t="str">
            <v>UN</v>
          </cell>
          <cell r="D5866">
            <v>26.34</v>
          </cell>
          <cell r="E5866" t="str">
            <v>Instalações Prediais de Água Fria em PVC</v>
          </cell>
          <cell r="F5866" t="str">
            <v>SINAPI Jun/26</v>
          </cell>
        </row>
        <row r="5867">
          <cell r="A5867">
            <v>89437</v>
          </cell>
          <cell r="B5867" t="str">
            <v>CURVA DE TRANSPOSIÇÃO, PVC, SOLDÁVEL, DN 32MM, INSTALADO EM RAMAL DE DISTRIBUIÇÃO DE ÁGUA FORNECIMENTO E INSTALAÇÃO. AF_06/2022</v>
          </cell>
          <cell r="C5867" t="str">
            <v>UN</v>
          </cell>
          <cell r="D5867">
            <v>30.19</v>
          </cell>
          <cell r="E5867" t="str">
            <v>Instalações Prediais de Água Fria em PVC</v>
          </cell>
          <cell r="F5867" t="str">
            <v>SINAPI Jun/26</v>
          </cell>
        </row>
        <row r="5868">
          <cell r="A5868">
            <v>89392</v>
          </cell>
          <cell r="B5868" t="str">
            <v>CURVA DE TRANSPOSIÇÃO, PVC, SOLDÁVEL, DN 32MM, INSTALADO EM RAMAL OU SUB-RAMAL DE ÁGUA FORNECIMENTO E INSTALAÇÃO. AF_06/2022</v>
          </cell>
          <cell r="C5868" t="str">
            <v>UN</v>
          </cell>
          <cell r="D5868">
            <v>31.15</v>
          </cell>
          <cell r="E5868" t="str">
            <v>Instalações Prediais de Água Fria em PVC</v>
          </cell>
          <cell r="F5868" t="str">
            <v>SINAPI Jun/26</v>
          </cell>
        </row>
        <row r="5869">
          <cell r="A5869">
            <v>89405</v>
          </cell>
          <cell r="B5869" t="str">
            <v>JOELHO 45 GRAUS, PVC, SOLDÁVEL, DN 20MM, INSTALADO EM RAMAL DE DISTRIBUIÇÃO DE ÁGUA - FORNECIMENTO E INSTALAÇÃO. AF_06/2022</v>
          </cell>
          <cell r="C5869" t="str">
            <v>UN</v>
          </cell>
          <cell r="D5869">
            <v>11.03</v>
          </cell>
          <cell r="E5869" t="str">
            <v>Instalações Prediais de Água Fria em PVC</v>
          </cell>
          <cell r="F5869" t="str">
            <v>SINAPI Jun/26</v>
          </cell>
        </row>
        <row r="5870">
          <cell r="A5870">
            <v>89359</v>
          </cell>
          <cell r="B5870" t="str">
            <v>JOELHO 45 GRAUS, PVC, SOLDÁVEL, DN 20MM, INSTALADO EM RAMAL OU SUB-RAMAL DE ÁGUA - FORNECIMENTO E INSTALAÇÃO. AF_06/2022</v>
          </cell>
          <cell r="C5870" t="str">
            <v>UN</v>
          </cell>
          <cell r="D5870">
            <v>12.09</v>
          </cell>
          <cell r="E5870" t="str">
            <v>Instalações Prediais de Água Fria em PVC</v>
          </cell>
          <cell r="F5870" t="str">
            <v>SINAPI Jun/26</v>
          </cell>
        </row>
        <row r="5871">
          <cell r="A5871">
            <v>89485</v>
          </cell>
          <cell r="B5871" t="str">
            <v>JOELHO 45 GRAUS, PVC, SOLDÁVEL, DN 25MM, INSTALADO EM PRUMADA DE ÁGUA - FORNECIMENTO E INSTALAÇÃO. AF_06/2022</v>
          </cell>
          <cell r="C5871" t="str">
            <v>UN</v>
          </cell>
          <cell r="D5871">
            <v>8.25</v>
          </cell>
          <cell r="E5871" t="str">
            <v>Instalações Prediais de Água Fria em PVC</v>
          </cell>
          <cell r="F5871" t="str">
            <v>SINAPI Jun/26</v>
          </cell>
        </row>
        <row r="5872">
          <cell r="A5872">
            <v>89409</v>
          </cell>
          <cell r="B5872" t="str">
            <v>JOELHO 45 GRAUS, PVC, SOLDÁVEL, DN 25MM, INSTALADO EM RAMAL DE DISTRIBUIÇÃO DE ÁGUA - FORNECIMENTO E INSTALAÇÃO. AF_06/2022</v>
          </cell>
          <cell r="C5872" t="str">
            <v>UN</v>
          </cell>
          <cell r="D5872">
            <v>13.23</v>
          </cell>
          <cell r="E5872" t="str">
            <v>Instalações Prediais de Água Fria em PVC</v>
          </cell>
          <cell r="F5872" t="str">
            <v>SINAPI Jun/26</v>
          </cell>
        </row>
        <row r="5873">
          <cell r="A5873">
            <v>89363</v>
          </cell>
          <cell r="B5873" t="str">
            <v>JOELHO 45 GRAUS, PVC, SOLDÁVEL, DN 25MM, INSTALADO EM RAMAL OU SUB-RAMAL DE ÁGUA - FORNECIMENTO E INSTALAÇÃO. AF_06/2022</v>
          </cell>
          <cell r="C5873" t="str">
            <v>UN</v>
          </cell>
          <cell r="D5873">
            <v>14.43</v>
          </cell>
          <cell r="E5873" t="str">
            <v>Instalações Prediais de Água Fria em PVC</v>
          </cell>
          <cell r="F5873" t="str">
            <v>SINAPI Jun/26</v>
          </cell>
        </row>
        <row r="5874">
          <cell r="A5874">
            <v>89493</v>
          </cell>
          <cell r="B5874" t="str">
            <v>JOELHO 45 GRAUS, PVC, SOLDÁVEL, DN 32MM, INSTALADO EM PRUMADA DE ÁGUA - FORNECIMENTO E INSTALAÇÃO. AF_06/2022</v>
          </cell>
          <cell r="C5874" t="str">
            <v>UN</v>
          </cell>
          <cell r="D5874">
            <v>13.08</v>
          </cell>
          <cell r="E5874" t="str">
            <v>Instalações Prediais de Água Fria em PVC</v>
          </cell>
          <cell r="F5874" t="str">
            <v>SINAPI Jun/26</v>
          </cell>
        </row>
        <row r="5875">
          <cell r="A5875">
            <v>89414</v>
          </cell>
          <cell r="B5875" t="str">
            <v>JOELHO 45 GRAUS, PVC, SOLDÁVEL, DN 32MM, INSTALADO EM RAMAL DE DISTRIBUIÇÃO DE ÁGUA - FORNECIMENTO E INSTALAÇÃO. AF_06/2022</v>
          </cell>
          <cell r="C5875" t="str">
            <v>UN</v>
          </cell>
          <cell r="D5875">
            <v>18.87</v>
          </cell>
          <cell r="E5875" t="str">
            <v>Instalações Prediais de Água Fria em PVC</v>
          </cell>
          <cell r="F5875" t="str">
            <v>SINAPI Jun/26</v>
          </cell>
        </row>
        <row r="5876">
          <cell r="A5876">
            <v>89368</v>
          </cell>
          <cell r="B5876" t="str">
            <v>JOELHO 45 GRAUS, PVC, SOLDÁVEL, DN 32MM, INSTALADO EM RAMAL OU SUB-RAMAL DE ÁGUA - FORNECIMENTO E INSTALAÇÃO. AF_06/2022</v>
          </cell>
          <cell r="C5876" t="str">
            <v>UN</v>
          </cell>
          <cell r="D5876">
            <v>20.309999999999999</v>
          </cell>
          <cell r="E5876" t="str">
            <v>Instalações Prediais de Água Fria em PVC</v>
          </cell>
          <cell r="F5876" t="str">
            <v>SINAPI Jun/26</v>
          </cell>
        </row>
        <row r="5877">
          <cell r="A5877">
            <v>89498</v>
          </cell>
          <cell r="B5877" t="str">
            <v>JOELHO 45 GRAUS, PVC, SOLDÁVEL, DN 40MM, INSTALADO EM PRUMADA DE ÁGUA - FORNECIMENTO E INSTALAÇÃO. AF_06/2022</v>
          </cell>
          <cell r="C5877" t="str">
            <v>UN</v>
          </cell>
          <cell r="D5877">
            <v>17.149999999999999</v>
          </cell>
          <cell r="E5877" t="str">
            <v>Instalações Prediais de Água Fria em PVC</v>
          </cell>
          <cell r="F5877" t="str">
            <v>SINAPI Jun/26</v>
          </cell>
        </row>
        <row r="5878">
          <cell r="A5878">
            <v>103981</v>
          </cell>
          <cell r="B5878" t="str">
            <v>JOELHO 45 GRAUS, PVC, SOLDÁVEL, DN 40MM, INSTALADO EM RAMAL DE DISTRIBUIÇÃO DE ÁGUA - FORNECIMENTO E INSTALAÇÃO. AF_06/2022</v>
          </cell>
          <cell r="C5878" t="str">
            <v>UN</v>
          </cell>
          <cell r="D5878">
            <v>23.78</v>
          </cell>
          <cell r="E5878" t="str">
            <v>Instalações Prediais de Água Fria em PVC</v>
          </cell>
          <cell r="F5878" t="str">
            <v>SINAPI Jun/26</v>
          </cell>
        </row>
        <row r="5879">
          <cell r="A5879">
            <v>89502</v>
          </cell>
          <cell r="B5879" t="str">
            <v>JOELHO 45 GRAUS, PVC, SOLDÁVEL, DN 50MM, INSTALADO EM PRUMADA DE ÁGUA - FORNECIMENTO E INSTALAÇÃO. AF_06/2022</v>
          </cell>
          <cell r="C5879" t="str">
            <v>UN</v>
          </cell>
          <cell r="D5879">
            <v>21.66</v>
          </cell>
          <cell r="E5879" t="str">
            <v>Instalações Prediais de Água Fria em PVC</v>
          </cell>
          <cell r="F5879" t="str">
            <v>SINAPI Jun/26</v>
          </cell>
        </row>
        <row r="5880">
          <cell r="A5880">
            <v>103985</v>
          </cell>
          <cell r="B5880" t="str">
            <v>JOELHO 45 GRAUS, PVC, SOLDÁVEL, DN 50MM, INSTALADO EM RAMAL DE DISTRIBUIÇÃO DE ÁGUA - FORNECIMENTO E INSTALAÇÃO. AF_06/2022</v>
          </cell>
          <cell r="C5880" t="str">
            <v>UN</v>
          </cell>
          <cell r="D5880">
            <v>29.42</v>
          </cell>
          <cell r="E5880" t="str">
            <v>Instalações Prediais de Água Fria em PVC</v>
          </cell>
          <cell r="F5880" t="str">
            <v>SINAPI Jun/26</v>
          </cell>
        </row>
        <row r="5881">
          <cell r="A5881">
            <v>89506</v>
          </cell>
          <cell r="B5881" t="str">
            <v>JOELHO 45 GRAUS, PVC, SOLDÁVEL, DN 60MM, INSTALADO EM PRUMADA DE ÁGUA - FORNECIMENTO E INSTALAÇÃO. AF_06/2022</v>
          </cell>
          <cell r="C5881" t="str">
            <v>UN</v>
          </cell>
          <cell r="D5881">
            <v>48.89</v>
          </cell>
          <cell r="E5881" t="str">
            <v>Instalações Prediais de Água Fria em PVC</v>
          </cell>
          <cell r="F5881" t="str">
            <v>SINAPI Jun/26</v>
          </cell>
        </row>
        <row r="5882">
          <cell r="A5882">
            <v>89515</v>
          </cell>
          <cell r="B5882" t="str">
            <v>JOELHO 45 GRAUS, PVC, SOLDÁVEL, DN 75MM, INSTALADO EM PRUMADA DE ÁGUA - FORNECIMENTO E INSTALAÇÃO. AF_06/2022</v>
          </cell>
          <cell r="C5882" t="str">
            <v>UN</v>
          </cell>
          <cell r="D5882">
            <v>100.62</v>
          </cell>
          <cell r="E5882" t="str">
            <v>Instalações Prediais de Água Fria em PVC</v>
          </cell>
          <cell r="F5882" t="str">
            <v>SINAPI Jun/26</v>
          </cell>
        </row>
        <row r="5883">
          <cell r="A5883">
            <v>89523</v>
          </cell>
          <cell r="B5883" t="str">
            <v>JOELHO 45 GRAUS, PVC, SOLDÁVEL, DN 85MM, INSTALADO EM PRUMADA DE ÁGUA - FORNECIMENTO E INSTALAÇÃO. AF_06/2022</v>
          </cell>
          <cell r="C5883" t="str">
            <v>UN</v>
          </cell>
          <cell r="D5883">
            <v>122.7</v>
          </cell>
          <cell r="E5883" t="str">
            <v>Instalações Prediais de Água Fria em PVC</v>
          </cell>
          <cell r="F5883" t="str">
            <v>SINAPI Jun/26</v>
          </cell>
        </row>
        <row r="5884">
          <cell r="A5884">
            <v>90373</v>
          </cell>
          <cell r="B5884" t="str">
            <v>JOELHO 90 GRAUS COM BUCHA DE LATÃO, PVC, SOLDÁVEL, DN 25MM, X 1/2 INSTALADO EM RAMAL OU SUB-RAMAL DE ÁGUA - FORNECIMENTO E INSTALAÇÃO. AF_06/2022</v>
          </cell>
          <cell r="C5884" t="str">
            <v>UN</v>
          </cell>
          <cell r="D5884">
            <v>17.510000000000002</v>
          </cell>
          <cell r="E5884" t="str">
            <v>Instalações Prediais de Água Fria em PVC</v>
          </cell>
          <cell r="F5884" t="str">
            <v>SINAPI Jun/26</v>
          </cell>
        </row>
        <row r="5885">
          <cell r="A5885">
            <v>89366</v>
          </cell>
          <cell r="B5885" t="str">
            <v>JOELHO 90 GRAUS COM BUCHA DE LATÃO, PVC, SOLDÁVEL, DN 25MM, X 3/4 INSTALADO EM RAMAL OU SUB-RAMAL DE ÁGUA - FORNECIMENTO E INSTALAÇÃO. AF_06/2022</v>
          </cell>
          <cell r="C5885" t="str">
            <v>UN</v>
          </cell>
          <cell r="D5885">
            <v>21.66</v>
          </cell>
          <cell r="E5885" t="str">
            <v>Instalações Prediais de Água Fria em PVC</v>
          </cell>
          <cell r="F5885" t="str">
            <v>SINAPI Jun/26</v>
          </cell>
        </row>
        <row r="5886">
          <cell r="A5886">
            <v>89404</v>
          </cell>
          <cell r="B5886" t="str">
            <v>JOELHO 90 GRAUS, PVC, SOLDÁVEL, DN 20MM, INSTALADO EM RAMAL DE DISTRIBUIÇÃO DE ÁGUA - FORNECIMENTO E INSTALAÇÃO. AF_06/2022</v>
          </cell>
          <cell r="C5886" t="str">
            <v>UN</v>
          </cell>
          <cell r="D5886">
            <v>10.36</v>
          </cell>
          <cell r="E5886" t="str">
            <v>Instalações Prediais de Água Fria em PVC</v>
          </cell>
          <cell r="F5886" t="str">
            <v>SINAPI Jun/26</v>
          </cell>
        </row>
        <row r="5887">
          <cell r="A5887">
            <v>89358</v>
          </cell>
          <cell r="B5887" t="str">
            <v>JOELHO 90 GRAUS, PVC, SOLDÁVEL, DN 20MM, INSTALADO EM RAMAL OU SUB-RAMAL DE ÁGUA - FORNECIMENTO E INSTALAÇÃO. AF_06/2022</v>
          </cell>
          <cell r="C5887" t="str">
            <v>UN</v>
          </cell>
          <cell r="D5887">
            <v>11.42</v>
          </cell>
          <cell r="E5887" t="str">
            <v>Instalações Prediais de Água Fria em PVC</v>
          </cell>
          <cell r="F5887" t="str">
            <v>SINAPI Jun/26</v>
          </cell>
        </row>
        <row r="5888">
          <cell r="A5888">
            <v>89481</v>
          </cell>
          <cell r="B5888" t="str">
            <v>JOELHO 90 GRAUS, PVC, SOLDÁVEL, DN 25MM, INSTALADO EM PRUMADA DE ÁGUA - FORNECIMENTO E INSTALAÇÃO. AF_06/2022</v>
          </cell>
          <cell r="C5888" t="str">
            <v>UN</v>
          </cell>
          <cell r="D5888">
            <v>7.29</v>
          </cell>
          <cell r="E5888" t="str">
            <v>Instalações Prediais de Água Fria em PVC</v>
          </cell>
          <cell r="F5888" t="str">
            <v>SINAPI Jun/26</v>
          </cell>
        </row>
        <row r="5889">
          <cell r="A5889">
            <v>89408</v>
          </cell>
          <cell r="B5889" t="str">
            <v>JOELHO 90 GRAUS, PVC, SOLDÁVEL, DN 25MM, INSTALADO EM RAMAL DE DISTRIBUIÇÃO DE ÁGUA - FORNECIMENTO E INSTALAÇÃO. AF_06/2022</v>
          </cell>
          <cell r="C5889" t="str">
            <v>UN</v>
          </cell>
          <cell r="D5889">
            <v>12.27</v>
          </cell>
          <cell r="E5889" t="str">
            <v>Instalações Prediais de Água Fria em PVC</v>
          </cell>
          <cell r="F5889" t="str">
            <v>SINAPI Jun/26</v>
          </cell>
        </row>
        <row r="5890">
          <cell r="A5890">
            <v>89362</v>
          </cell>
          <cell r="B5890" t="str">
            <v>JOELHO 90 GRAUS, PVC, SOLDÁVEL, DN 25MM, INSTALADO EM RAMAL OU SUB-RAMAL DE ÁGUA - FORNECIMENTO E INSTALAÇÃO. AF_06/2022</v>
          </cell>
          <cell r="C5890" t="str">
            <v>UN</v>
          </cell>
          <cell r="D5890">
            <v>13.47</v>
          </cell>
          <cell r="E5890" t="str">
            <v>Instalações Prediais de Água Fria em PVC</v>
          </cell>
          <cell r="F5890" t="str">
            <v>SINAPI Jun/26</v>
          </cell>
        </row>
        <row r="5891">
          <cell r="A5891">
            <v>89412</v>
          </cell>
          <cell r="B5891" t="str">
            <v>JOELHO 90 GRAUS, PVC, SOLDÁVEL, DN 25MM, X 3/4 INSTALADO EM RAMAL DE DISTRIBUIÇÃO DE ÁGUA - FORNECIMENTO E INSTALAÇÃO. AF_06/2022</v>
          </cell>
          <cell r="C5891" t="str">
            <v>UN</v>
          </cell>
          <cell r="D5891">
            <v>13.51</v>
          </cell>
          <cell r="E5891" t="str">
            <v>Instalações Prediais de Água Fria em PVC</v>
          </cell>
          <cell r="F5891" t="str">
            <v>SINAPI Jun/26</v>
          </cell>
        </row>
        <row r="5892">
          <cell r="A5892">
            <v>89492</v>
          </cell>
          <cell r="B5892" t="str">
            <v>JOELHO 90 GRAUS, PVC, SOLDÁVEL, DN 32MM, INSTALADO EM PRUMADA DE ÁGUA - FORNECIMENTO E INSTALAÇÃO. AF_06/2022</v>
          </cell>
          <cell r="C5892" t="str">
            <v>UN</v>
          </cell>
          <cell r="D5892">
            <v>10.94</v>
          </cell>
          <cell r="E5892" t="str">
            <v>Instalações Prediais de Água Fria em PVC</v>
          </cell>
          <cell r="F5892" t="str">
            <v>SINAPI Jun/26</v>
          </cell>
        </row>
        <row r="5893">
          <cell r="A5893">
            <v>89413</v>
          </cell>
          <cell r="B5893" t="str">
            <v>JOELHO 90 GRAUS, PVC, SOLDÁVEL, DN 32MM, INSTALADO EM RAMAL DE DISTRIBUIÇÃO DE ÁGUA - FORNECIMENTO E INSTALAÇÃO. AF_06/2022</v>
          </cell>
          <cell r="C5893" t="str">
            <v>UN</v>
          </cell>
          <cell r="D5893">
            <v>16.73</v>
          </cell>
          <cell r="E5893" t="str">
            <v>Instalações Prediais de Água Fria em PVC</v>
          </cell>
          <cell r="F5893" t="str">
            <v>SINAPI Jun/26</v>
          </cell>
        </row>
        <row r="5894">
          <cell r="A5894">
            <v>89367</v>
          </cell>
          <cell r="B5894" t="str">
            <v>JOELHO 90 GRAUS, PVC, SOLDÁVEL, DN 32MM, INSTALADO EM RAMAL OU SUB-RAMAL DE ÁGUA - FORNECIMENTO E INSTALAÇÃO. AF_06/2022</v>
          </cell>
          <cell r="C5894" t="str">
            <v>UN</v>
          </cell>
          <cell r="D5894">
            <v>18.170000000000002</v>
          </cell>
          <cell r="E5894" t="str">
            <v>Instalações Prediais de Água Fria em PVC</v>
          </cell>
          <cell r="F5894" t="str">
            <v>SINAPI Jun/26</v>
          </cell>
        </row>
        <row r="5895">
          <cell r="A5895">
            <v>89497</v>
          </cell>
          <cell r="B5895" t="str">
            <v>JOELHO 90 GRAUS, PVC, SOLDÁVEL, DN 40MM, INSTALADO EM PRUMADA DE ÁGUA - FORNECIMENTO E INSTALAÇÃO. AF_06/2022</v>
          </cell>
          <cell r="C5895" t="str">
            <v>UN</v>
          </cell>
          <cell r="D5895">
            <v>17.079999999999998</v>
          </cell>
          <cell r="E5895" t="str">
            <v>Instalações Prediais de Água Fria em PVC</v>
          </cell>
          <cell r="F5895" t="str">
            <v>SINAPI Jun/26</v>
          </cell>
        </row>
        <row r="5896">
          <cell r="A5896">
            <v>103980</v>
          </cell>
          <cell r="B5896" t="str">
            <v>JOELHO 90 GRAUS, PVC, SOLDÁVEL, DN 40MM, INSTALADO EM RAMAL DE DISTRIBUIÇÃO DE ÁGUA - FORNECIMENTO E INSTALAÇÃO. AF_06/2022</v>
          </cell>
          <cell r="C5896" t="str">
            <v>UN</v>
          </cell>
          <cell r="D5896">
            <v>23.71</v>
          </cell>
          <cell r="E5896" t="str">
            <v>Instalações Prediais de Água Fria em PVC</v>
          </cell>
          <cell r="F5896" t="str">
            <v>SINAPI Jun/26</v>
          </cell>
        </row>
        <row r="5897">
          <cell r="A5897">
            <v>89501</v>
          </cell>
          <cell r="B5897" t="str">
            <v>JOELHO 90 GRAUS, PVC, SOLDÁVEL, DN 50MM, INSTALADO EM PRUMADA DE ÁGUA - FORNECIMENTO E INSTALAÇÃO. AF_06/2022</v>
          </cell>
          <cell r="C5897" t="str">
            <v>UN</v>
          </cell>
          <cell r="D5897">
            <v>18.559999999999999</v>
          </cell>
          <cell r="E5897" t="str">
            <v>Instalações Prediais de Água Fria em PVC</v>
          </cell>
          <cell r="F5897" t="str">
            <v>SINAPI Jun/26</v>
          </cell>
        </row>
        <row r="5898">
          <cell r="A5898">
            <v>103984</v>
          </cell>
          <cell r="B5898" t="str">
            <v>JOELHO 90 GRAUS, PVC, SOLDÁVEL, DN 50MM, INSTALADO EM RAMAL DE DISTRIBUIÇÃO DE ÁGUA - FORNECIMENTO E INSTALAÇÃO. AF_06/2022</v>
          </cell>
          <cell r="C5898" t="str">
            <v>UN</v>
          </cell>
          <cell r="D5898">
            <v>26.32</v>
          </cell>
          <cell r="E5898" t="str">
            <v>Instalações Prediais de Água Fria em PVC</v>
          </cell>
          <cell r="F5898" t="str">
            <v>SINAPI Jun/26</v>
          </cell>
        </row>
        <row r="5899">
          <cell r="A5899">
            <v>89505</v>
          </cell>
          <cell r="B5899" t="str">
            <v>JOELHO 90 GRAUS, PVC, SOLDÁVEL, DN 60MM, INSTALADO EM PRUMADA DE ÁGUA - FORNECIMENTO E INSTALAÇÃO. AF_06/2022</v>
          </cell>
          <cell r="C5899" t="str">
            <v>UN</v>
          </cell>
          <cell r="D5899">
            <v>51.06</v>
          </cell>
          <cell r="E5899" t="str">
            <v>Instalações Prediais de Água Fria em PVC</v>
          </cell>
          <cell r="F5899" t="str">
            <v>SINAPI Jun/26</v>
          </cell>
        </row>
        <row r="5900">
          <cell r="A5900">
            <v>89513</v>
          </cell>
          <cell r="B5900" t="str">
            <v>JOELHO 90 GRAUS, PVC, SOLDÁVEL, DN 75MM, INSTALADO EM PRUMADA DE ÁGUA - FORNECIMENTO E INSTALAÇÃO. AF_06/2022</v>
          </cell>
          <cell r="C5900" t="str">
            <v>UN</v>
          </cell>
          <cell r="D5900">
            <v>125.71</v>
          </cell>
          <cell r="E5900" t="str">
            <v>Instalações Prediais de Água Fria em PVC</v>
          </cell>
          <cell r="F5900" t="str">
            <v>SINAPI Jun/26</v>
          </cell>
        </row>
        <row r="5901">
          <cell r="A5901">
            <v>89521</v>
          </cell>
          <cell r="B5901" t="str">
            <v>JOELHO 90 GRAUS, PVC, SOLDÁVEL, DN 85MM, INSTALADO EM PRUMADA DE ÁGUA - FORNECIMENTO E INSTALAÇÃO. AF_06/2022</v>
          </cell>
          <cell r="C5901" t="str">
            <v>UN</v>
          </cell>
          <cell r="D5901">
            <v>149.56</v>
          </cell>
          <cell r="E5901" t="str">
            <v>Instalações Prediais de Água Fria em PVC</v>
          </cell>
          <cell r="F5901" t="str">
            <v>SINAPI Jun/26</v>
          </cell>
        </row>
        <row r="5902">
          <cell r="A5902">
            <v>103955</v>
          </cell>
          <cell r="B5902" t="str">
            <v>JOELHO DE REDUÇÃO, 90 GRAUS, PVC, SOLDÁVEL, DN 25 MM X 20 MM, INSTALADO EM RAMAL DE DISTRIBUIÇÃO DE ÁGUA - FORNECIMENTO E INSTALAÇÃO. AF_06/2022</v>
          </cell>
          <cell r="C5902" t="str">
            <v>UN</v>
          </cell>
          <cell r="D5902">
            <v>13.9</v>
          </cell>
          <cell r="E5902" t="str">
            <v>Instalações Prediais de Água Fria em PVC</v>
          </cell>
          <cell r="F5902" t="str">
            <v>SINAPI Jun/26</v>
          </cell>
        </row>
        <row r="5903">
          <cell r="A5903">
            <v>103950</v>
          </cell>
          <cell r="B5903" t="str">
            <v>JOELHO DE REDUÇÃO, 90 GRAUS, PVC, SOLDÁVEL, DN 25 MM X 20 MM, INSTALADO EM RAMAL OU SUB-RAMAL DE ÁGUA - FORNECIMENTO E INSTALAÇÃO. AF_06/2022</v>
          </cell>
          <cell r="C5903" t="str">
            <v>UN</v>
          </cell>
          <cell r="D5903">
            <v>15.04</v>
          </cell>
          <cell r="E5903" t="str">
            <v>Instalações Prediais de Água Fria em PVC</v>
          </cell>
          <cell r="F5903" t="str">
            <v>SINAPI Jun/26</v>
          </cell>
        </row>
        <row r="5904">
          <cell r="A5904">
            <v>103974</v>
          </cell>
          <cell r="B5904" t="str">
            <v>JOELHO DE REDUÇÃO, 90 GRAUS, PVC, SOLDÁVEL, DN 32 MM X 25 MM, INSTALADO EM PRUMADA DE ÁGUA - FORNECIMENTO E INSTALAÇÃO. AF_06/2022</v>
          </cell>
          <cell r="C5904" t="str">
            <v>UN</v>
          </cell>
          <cell r="D5904">
            <v>13.59</v>
          </cell>
          <cell r="E5904" t="str">
            <v>Instalações Prediais de Água Fria em PVC</v>
          </cell>
          <cell r="F5904" t="str">
            <v>SINAPI Jun/26</v>
          </cell>
        </row>
        <row r="5905">
          <cell r="A5905">
            <v>103956</v>
          </cell>
          <cell r="B5905" t="str">
            <v>JOELHO DE REDUÇÃO, 90 GRAUS, PVC, SOLDÁVEL, DN 32 MM X 25 MM, INSTALADO EM RAMAL DE DISTRIBUIÇÃO DE ÁGUA - FORNECIMENTO E INSTALAÇÃO. AF_06/2022</v>
          </cell>
          <cell r="C5905" t="str">
            <v>UN</v>
          </cell>
          <cell r="D5905">
            <v>18.97</v>
          </cell>
          <cell r="E5905" t="str">
            <v>Instalações Prediais de Água Fria em PVC</v>
          </cell>
          <cell r="F5905" t="str">
            <v>SINAPI Jun/26</v>
          </cell>
        </row>
        <row r="5906">
          <cell r="A5906">
            <v>103951</v>
          </cell>
          <cell r="B5906" t="str">
            <v>JOELHO DE REDUÇÃO, 90 GRAUS, PVC, SOLDÁVEL, DN 32 MM X 25 MM, INSTALADO EM RAMAL OU SUB-RAMAL DE ÁGUA - FORNECIMENTO E INSTALAÇÃO. AF_06/2022</v>
          </cell>
          <cell r="C5906" t="str">
            <v>UN</v>
          </cell>
          <cell r="D5906">
            <v>20.3</v>
          </cell>
          <cell r="E5906" t="str">
            <v>Instalações Prediais de Água Fria em PVC</v>
          </cell>
          <cell r="F5906" t="str">
            <v>SINAPI Jun/26</v>
          </cell>
        </row>
        <row r="5907">
          <cell r="A5907">
            <v>89374</v>
          </cell>
          <cell r="B5907" t="str">
            <v>LUVA COM BUCHA DE LATÃO, PVC, SOLDÁVEL, DN 20MM X 1/2", INSTALADO EM RAMAL OU SUB-RAMAL DE ÁGUA - FORNECIMENTO E INSTALAÇÃO. AF_06/2022</v>
          </cell>
          <cell r="C5907" t="str">
            <v>UN</v>
          </cell>
          <cell r="D5907">
            <v>13.3</v>
          </cell>
          <cell r="E5907" t="str">
            <v>Instalações Prediais de Água Fria em PVC</v>
          </cell>
          <cell r="F5907" t="str">
            <v>SINAPI Jun/26</v>
          </cell>
        </row>
        <row r="5908">
          <cell r="A5908">
            <v>89427</v>
          </cell>
          <cell r="B5908" t="str">
            <v>LUVA COM BUCHA DE LATÃO, PVC, SOLDÁVEL, DN 25MM X 3/4, INSTALADO EM RAMAL DE DISTRIBUIÇÃO DE ÁGUA - FORNECIMENTO E INSTALAÇÃO. AF_06/2022</v>
          </cell>
          <cell r="C5908" t="str">
            <v>UN</v>
          </cell>
          <cell r="D5908">
            <v>15.49</v>
          </cell>
          <cell r="E5908" t="str">
            <v>Instalações Prediais de Água Fria em PVC</v>
          </cell>
          <cell r="F5908" t="str">
            <v>SINAPI Jun/26</v>
          </cell>
        </row>
        <row r="5909">
          <cell r="A5909">
            <v>89381</v>
          </cell>
          <cell r="B5909" t="str">
            <v>LUVA COM BUCHA DE LATÃO, PVC, SOLDÁVEL, DN 25MM X 3/4, INSTALADO EM RAMAL OU SUB-RAMAL DE ÁGUA - FORNECIMENTO E INSTALAÇÃO. AF_06/2022</v>
          </cell>
          <cell r="C5909" t="str">
            <v>UN</v>
          </cell>
          <cell r="D5909">
            <v>16.25</v>
          </cell>
          <cell r="E5909" t="str">
            <v>Instalações Prediais de Água Fria em PVC</v>
          </cell>
          <cell r="F5909" t="str">
            <v>SINAPI Jun/26</v>
          </cell>
        </row>
        <row r="5910">
          <cell r="A5910">
            <v>95237</v>
          </cell>
          <cell r="B5910" t="str">
            <v>LUVA COM BUCHA DE LATÃO, PVC, SOLDÁVEL, DN 32MM X 1, INSTALADO EM RAMAL DE DISTRIBUIÇÃO DE ÁGUA FORNECIMENTO E INSTALAÇÃO. AF_06/2022</v>
          </cell>
          <cell r="C5910" t="str">
            <v>UN</v>
          </cell>
          <cell r="D5910">
            <v>30.42</v>
          </cell>
          <cell r="E5910" t="str">
            <v>Instalações Prediais de Água Fria em PVC</v>
          </cell>
          <cell r="F5910" t="str">
            <v>SINAPI Jun/26</v>
          </cell>
        </row>
        <row r="5911">
          <cell r="A5911">
            <v>89979</v>
          </cell>
          <cell r="B5911" t="str">
            <v>LUVA COM BUCHA DE LATÃO, PVC, SOLDÁVEL, DN 32MM X 1, INSTALADO EM RAMAL OU SUB-RAMAL DE ÁGUA FORNECIMENTO E INSTALAÇÃO. AF_06/2022</v>
          </cell>
          <cell r="C5911" t="str">
            <v>UN</v>
          </cell>
          <cell r="D5911">
            <v>31.31</v>
          </cell>
          <cell r="E5911" t="str">
            <v>Instalações Prediais de Água Fria em PVC</v>
          </cell>
          <cell r="F5911" t="str">
            <v>SINAPI Jun/26</v>
          </cell>
        </row>
        <row r="5912">
          <cell r="A5912">
            <v>103991</v>
          </cell>
          <cell r="B5912" t="str">
            <v>LUVA COM ROSCA, PVC, SOLDÁVEL, DN 40MM X 1.1/4", INSTALADO EM RAMAL DE DISTRIBUIÇÃO DE ÁGUA - FORNECIMENTO E INSTALAÇÃO. AF_06/2022</v>
          </cell>
          <cell r="C5912" t="str">
            <v>UN</v>
          </cell>
          <cell r="D5912">
            <v>23.46</v>
          </cell>
          <cell r="E5912" t="str">
            <v>Instalações Prediais de Água Fria em PVC</v>
          </cell>
          <cell r="F5912" t="str">
            <v>SINAPI Jun/26</v>
          </cell>
        </row>
        <row r="5913">
          <cell r="A5913">
            <v>89564</v>
          </cell>
          <cell r="B5913" t="str">
            <v>LUVA COM ROSCA, PVC, SOLDÁVEL, DN 40MM X 1.1/4, INSTALADO EM PRUMADA DE ÁGUA - FORNECIMENTO E INSTALAÇÃO. AF_06/2022</v>
          </cell>
          <cell r="C5913" t="str">
            <v>UN</v>
          </cell>
          <cell r="D5913">
            <v>19.28</v>
          </cell>
          <cell r="E5913" t="str">
            <v>Instalações Prediais de Água Fria em PVC</v>
          </cell>
          <cell r="F5913" t="str">
            <v>SINAPI Jun/26</v>
          </cell>
        </row>
        <row r="5914">
          <cell r="A5914">
            <v>104000</v>
          </cell>
          <cell r="B5914" t="str">
            <v>LUVA COM ROSCA, PVC, SOLDÁVEL, DN 50MM X 1.1/2", INSTALADO EM RAMAL DE DISTRIBUIÇÃO DE ÁGUA - FORNECIMENTO E INSTALAÇÃO. AF_06/2022</v>
          </cell>
          <cell r="C5914" t="str">
            <v>UN</v>
          </cell>
          <cell r="D5914">
            <v>35.229999999999997</v>
          </cell>
          <cell r="E5914" t="str">
            <v>Instalações Prediais de Água Fria em PVC</v>
          </cell>
          <cell r="F5914" t="str">
            <v>SINAPI Jun/26</v>
          </cell>
        </row>
        <row r="5915">
          <cell r="A5915">
            <v>89593</v>
          </cell>
          <cell r="B5915" t="str">
            <v>LUVA COM ROSCA, PVC, SOLDÁVEL, DN 50MM X 1.1/2, INSTALADO EM PRUMADA DE ÁGUA - FORNECIMENTO E INSTALAÇÃO. AF_06/2022</v>
          </cell>
          <cell r="C5915" t="str">
            <v>UN</v>
          </cell>
          <cell r="D5915">
            <v>30.38</v>
          </cell>
          <cell r="E5915" t="str">
            <v>Instalações Prediais de Água Fria em PVC</v>
          </cell>
          <cell r="F5915" t="str">
            <v>SINAPI Jun/26</v>
          </cell>
        </row>
        <row r="5916">
          <cell r="A5916">
            <v>89418</v>
          </cell>
          <cell r="B5916" t="str">
            <v>LUVA DE CORRER, PVC, SOLDÁVEL, DN 20MM, INSTALADO EM RAMAL DE DISTRIBUIÇÃO DE ÁGUA - FORNECIMENTO E INSTALAÇÃO. AF_06/2022</v>
          </cell>
          <cell r="C5916" t="str">
            <v>UN</v>
          </cell>
          <cell r="D5916">
            <v>19.88</v>
          </cell>
          <cell r="E5916" t="str">
            <v>Instalações Prediais de Água Fria em PVC</v>
          </cell>
          <cell r="F5916" t="str">
            <v>SINAPI Jun/26</v>
          </cell>
        </row>
        <row r="5917">
          <cell r="A5917">
            <v>89372</v>
          </cell>
          <cell r="B5917" t="str">
            <v>LUVA DE CORRER, PVC, SOLDÁVEL, DN 20MM, INSTALADO EM RAMAL OU SUB-RAMAL DE ÁGUA - FORNECIMENTO E INSTALAÇÃO. AF_06/2022</v>
          </cell>
          <cell r="C5917" t="str">
            <v>UN</v>
          </cell>
          <cell r="D5917">
            <v>20.59</v>
          </cell>
          <cell r="E5917" t="str">
            <v>Instalações Prediais de Água Fria em PVC</v>
          </cell>
          <cell r="F5917" t="str">
            <v>SINAPI Jun/26</v>
          </cell>
        </row>
        <row r="5918">
          <cell r="A5918">
            <v>89530</v>
          </cell>
          <cell r="B5918" t="str">
            <v>LUVA DE CORRER, PVC, SOLDÁVEL, DN 25MM, INSTALADO EM PRUMADA DE ÁGUA - FORNECIMENTO E INSTALAÇÃO. AF_06/2022</v>
          </cell>
          <cell r="C5918" t="str">
            <v>UN</v>
          </cell>
          <cell r="D5918">
            <v>19.98</v>
          </cell>
          <cell r="E5918" t="str">
            <v>Instalações Prediais de Água Fria em PVC</v>
          </cell>
          <cell r="F5918" t="str">
            <v>SINAPI Jun/26</v>
          </cell>
        </row>
        <row r="5919">
          <cell r="A5919">
            <v>89425</v>
          </cell>
          <cell r="B5919" t="str">
            <v>LUVA DE CORRER, PVC, SOLDÁVEL, DN 25MM, INSTALADO EM RAMAL DE DISTRIBUIÇÃO DE ÁGUA - FORNECIMENTO E INSTALAÇÃO. AF_06/2022</v>
          </cell>
          <cell r="C5919" t="str">
            <v>UN</v>
          </cell>
          <cell r="D5919">
            <v>23.31</v>
          </cell>
          <cell r="E5919" t="str">
            <v>Instalações Prediais de Água Fria em PVC</v>
          </cell>
          <cell r="F5919" t="str">
            <v>SINAPI Jun/26</v>
          </cell>
        </row>
        <row r="5920">
          <cell r="A5920">
            <v>89379</v>
          </cell>
          <cell r="B5920" t="str">
            <v>LUVA DE CORRER, PVC, SOLDÁVEL, DN 25MM, INSTALADO EM RAMAL OU SUB-RAMAL DE ÁGUA - FORNECIMENTO E INSTALAÇÃO. AF_12/2014</v>
          </cell>
          <cell r="C5920" t="str">
            <v>UN</v>
          </cell>
          <cell r="D5920">
            <v>24.12</v>
          </cell>
          <cell r="E5920" t="str">
            <v>Instalações Prediais de Água Fria em PVC</v>
          </cell>
          <cell r="F5920" t="str">
            <v>SINAPI Jun/26</v>
          </cell>
        </row>
        <row r="5921">
          <cell r="A5921">
            <v>89542</v>
          </cell>
          <cell r="B5921" t="str">
            <v>LUVA DE CORRER, PVC, SOLDÁVEL, DN 32MM, INSTALADO EM PRUMADA DE ÁGUA - FORNECIMENTO E INSTALAÇÃO. AF_06/2022</v>
          </cell>
          <cell r="C5921" t="str">
            <v>UN</v>
          </cell>
          <cell r="D5921">
            <v>33.08</v>
          </cell>
          <cell r="E5921" t="str">
            <v>Instalações Prediais de Água Fria em PVC</v>
          </cell>
          <cell r="F5921" t="str">
            <v>SINAPI Jun/26</v>
          </cell>
        </row>
        <row r="5922">
          <cell r="A5922">
            <v>89432</v>
          </cell>
          <cell r="B5922" t="str">
            <v>LUVA DE CORRER, PVC, SOLDÁVEL, DN 32MM, INSTALADO EM RAMAL DE DISTRIBUIÇÃO DE ÁGUA FORNECIMENTO E INSTALAÇÃO. AF_06/2022</v>
          </cell>
          <cell r="C5922" t="str">
            <v>UN</v>
          </cell>
          <cell r="D5922">
            <v>36.93</v>
          </cell>
          <cell r="E5922" t="str">
            <v>Instalações Prediais de Água Fria em PVC</v>
          </cell>
          <cell r="F5922" t="str">
            <v>SINAPI Jun/26</v>
          </cell>
        </row>
        <row r="5923">
          <cell r="A5923">
            <v>89387</v>
          </cell>
          <cell r="B5923" t="str">
            <v>LUVA DE CORRER, PVC, SOLDÁVEL, DN 32MM, INSTALADO EM RAMAL OU SUB-RAMAL DE ÁGUA FORNECIMENTO E INSTALAÇÃO. AF_06/2022</v>
          </cell>
          <cell r="C5923" t="str">
            <v>UN</v>
          </cell>
          <cell r="D5923">
            <v>37.89</v>
          </cell>
          <cell r="E5923" t="str">
            <v>Instalações Prediais de Água Fria em PVC</v>
          </cell>
          <cell r="F5923" t="str">
            <v>SINAPI Jun/26</v>
          </cell>
        </row>
        <row r="5924">
          <cell r="A5924">
            <v>89560</v>
          </cell>
          <cell r="B5924" t="str">
            <v>LUVA DE CORRER, PVC, SOLDÁVEL, DN 40MM, INSTALADO EM PRUMADA DE ÁGUA FORNECIMENTO E INSTALAÇÃO. AF_06/2022</v>
          </cell>
          <cell r="C5924" t="str">
            <v>UN</v>
          </cell>
          <cell r="D5924">
            <v>42.33</v>
          </cell>
          <cell r="E5924" t="str">
            <v>Instalações Prediais de Água Fria em PVC</v>
          </cell>
          <cell r="F5924" t="str">
            <v>SINAPI Jun/26</v>
          </cell>
        </row>
        <row r="5925">
          <cell r="A5925">
            <v>104159</v>
          </cell>
          <cell r="B5925" t="str">
            <v>LUVA DE CORRER, PVC, SOLDÁVEL, DN 40MM, INSTALADO EM RAMAL DE DISTRIBUIÇÃO DE ÁGUA - FORNECIMENTO E INSTALAÇÃO. AF_06/2022</v>
          </cell>
          <cell r="C5925" t="str">
            <v>UN</v>
          </cell>
          <cell r="D5925">
            <v>46.81</v>
          </cell>
          <cell r="E5925" t="str">
            <v>Instalações Prediais de Água Fria em PVC</v>
          </cell>
          <cell r="F5925" t="str">
            <v>SINAPI Jun/26</v>
          </cell>
        </row>
        <row r="5926">
          <cell r="A5926">
            <v>89577</v>
          </cell>
          <cell r="B5926" t="str">
            <v>LUVA DE CORRER, PVC, SOLDÁVEL, DN 50MM, INSTALADO EM PRUMADA DE ÁGUA - FORNECIMENTO E INSTALAÇÃO. AF_06/2022</v>
          </cell>
          <cell r="C5926" t="str">
            <v>UN</v>
          </cell>
          <cell r="D5926">
            <v>44.7</v>
          </cell>
          <cell r="E5926" t="str">
            <v>Instalações Prediais de Água Fria em PVC</v>
          </cell>
          <cell r="F5926" t="str">
            <v>SINAPI Jun/26</v>
          </cell>
        </row>
        <row r="5927">
          <cell r="A5927">
            <v>103996</v>
          </cell>
          <cell r="B5927" t="str">
            <v>LUVA DE CORRER, PVC, SOLDÁVEL, DN 50MM, INSTALADO EM RAMAL DE DISTRIBUIÇÃO DE ÁGUA - FORNECIMENTO E INSTALAÇÃO. AF_06/2022</v>
          </cell>
          <cell r="C5927" t="str">
            <v>UN</v>
          </cell>
          <cell r="D5927">
            <v>49.92</v>
          </cell>
          <cell r="E5927" t="str">
            <v>Instalações Prediais de Água Fria em PVC</v>
          </cell>
          <cell r="F5927" t="str">
            <v>SINAPI Jun/26</v>
          </cell>
        </row>
        <row r="5928">
          <cell r="A5928">
            <v>89598</v>
          </cell>
          <cell r="B5928" t="str">
            <v>LUVA DE CORRER, PVC, SOLDÁVEL, DN 60MM, INSTALADO EM PRUMADA DE ÁGUA FORNECIMENTO E INSTALAÇÃO. AF_06/2022</v>
          </cell>
          <cell r="C5928" t="str">
            <v>UN</v>
          </cell>
          <cell r="D5928">
            <v>60.1</v>
          </cell>
          <cell r="E5928" t="str">
            <v>Instalações Prediais de Água Fria em PVC</v>
          </cell>
          <cell r="F5928" t="str">
            <v>SINAPI Jun/26</v>
          </cell>
        </row>
        <row r="5929">
          <cell r="A5929">
            <v>89419</v>
          </cell>
          <cell r="B5929" t="str">
            <v>LUVA DE REDUÇÃO, PVC, SOLDÁVEL, DN 25MM X 20MM, INSTALADO EM RAMAL DE DISTRIBUIÇÃO DE ÁGUA - FORNECIMENTO E INSTALAÇÃO. AF_06/2022</v>
          </cell>
          <cell r="C5929" t="str">
            <v>UN</v>
          </cell>
          <cell r="D5929">
            <v>9.06</v>
          </cell>
          <cell r="E5929" t="str">
            <v>Instalações Prediais de Água Fria em PVC</v>
          </cell>
          <cell r="F5929" t="str">
            <v>SINAPI Jun/26</v>
          </cell>
        </row>
        <row r="5930">
          <cell r="A5930">
            <v>89373</v>
          </cell>
          <cell r="B5930" t="str">
            <v>LUVA DE REDUÇÃO, PVC, SOLDÁVEL, DN 25MM X 20MM, INSTALADO EM RAMAL OU SUB-RAMAL DE ÁGUA - FORNECIMENTO E INSTALAÇÃO. AF_06/2022</v>
          </cell>
          <cell r="C5930" t="str">
            <v>UN</v>
          </cell>
          <cell r="D5930">
            <v>9.82</v>
          </cell>
          <cell r="E5930" t="str">
            <v>Instalações Prediais de Água Fria em PVC</v>
          </cell>
          <cell r="F5930" t="str">
            <v>SINAPI Jun/26</v>
          </cell>
        </row>
        <row r="5931">
          <cell r="A5931">
            <v>89532</v>
          </cell>
          <cell r="B5931" t="str">
            <v>LUVA DE REDUÇÃO, PVC, SOLDÁVEL, DN 32MM X 25MM, INSTALADO EM PRUMADA DE ÁGUA - FORNECIMENTO E INSTALAÇÃO. AF_06/2022</v>
          </cell>
          <cell r="C5931" t="str">
            <v>UN</v>
          </cell>
          <cell r="D5931">
            <v>9.08</v>
          </cell>
          <cell r="E5931" t="str">
            <v>Instalações Prediais de Água Fria em PVC</v>
          </cell>
          <cell r="F5931" t="str">
            <v>SINAPI Jun/26</v>
          </cell>
        </row>
        <row r="5932">
          <cell r="A5932">
            <v>89426</v>
          </cell>
          <cell r="B5932" t="str">
            <v>LUVA DE REDUÇÃO, PVC, SOLDÁVEL, DN 32MM X 25MM, INSTALADO EM RAMAL DE DISTRIBUIÇÃO DE ÁGUA - FORNECIMENTO E INSTALAÇÃO. AF_06/2022</v>
          </cell>
          <cell r="C5932" t="str">
            <v>UN</v>
          </cell>
          <cell r="D5932">
            <v>12.66</v>
          </cell>
          <cell r="E5932" t="str">
            <v>Instalações Prediais de Água Fria em PVC</v>
          </cell>
          <cell r="F5932" t="str">
            <v>SINAPI Jun/26</v>
          </cell>
        </row>
        <row r="5933">
          <cell r="A5933">
            <v>89380</v>
          </cell>
          <cell r="B5933" t="str">
            <v>LUVA DE REDUÇÃO, PVC, SOLDÁVEL, DN 32MM X 25MM, INSTALADO EM RAMAL OU SUB-RAMAL DE ÁGUA - FORNECIMENTO E INSTALAÇÃO. AF_06/2022</v>
          </cell>
          <cell r="C5933" t="str">
            <v>UN</v>
          </cell>
          <cell r="D5933">
            <v>13.55</v>
          </cell>
          <cell r="E5933" t="str">
            <v>Instalações Prediais de Água Fria em PVC</v>
          </cell>
          <cell r="F5933" t="str">
            <v>SINAPI Jun/26</v>
          </cell>
        </row>
        <row r="5934">
          <cell r="A5934">
            <v>89562</v>
          </cell>
          <cell r="B5934" t="str">
            <v>LUVA DE REDUÇÃO, PVC, SOLDÁVEL, DN 40MM X 32MM, INSTALADO EM PRUMADA DE ÁGUA - FORNECIMENTO E INSTALAÇÃO. AF_06/2022</v>
          </cell>
          <cell r="C5934" t="str">
            <v>UN</v>
          </cell>
          <cell r="D5934">
            <v>13.03</v>
          </cell>
          <cell r="E5934" t="str">
            <v>Instalações Prediais de Água Fria em PVC</v>
          </cell>
          <cell r="F5934" t="str">
            <v>SINAPI Jun/26</v>
          </cell>
        </row>
        <row r="5935">
          <cell r="A5935">
            <v>89433</v>
          </cell>
          <cell r="B5935" t="str">
            <v>LUVA DE REDUÇÃO, PVC, SOLDÁVEL, DN 40MM X 32MM, INSTALADO EM RAMAL DE DISTRIBUIÇÃO DE ÁGUA - FORNECIMENTO E INSTALAÇÃO. AF_06/2022</v>
          </cell>
          <cell r="C5935" t="str">
            <v>UN</v>
          </cell>
          <cell r="D5935">
            <v>17.21</v>
          </cell>
          <cell r="E5935" t="str">
            <v>Instalações Prediais de Água Fria em PVC</v>
          </cell>
          <cell r="F5935" t="str">
            <v>SINAPI Jun/26</v>
          </cell>
        </row>
        <row r="5936">
          <cell r="A5936">
            <v>89579</v>
          </cell>
          <cell r="B5936" t="str">
            <v>LUVA DE REDUÇÃO, PVC, SOLDÁVEL, DN 50MM X 25MM, INSTALADO EM PRUMADA DE ÁGUA FORNECIMENTO E INSTALAÇÃO. AF_06/2022</v>
          </cell>
          <cell r="C5936" t="str">
            <v>UN</v>
          </cell>
          <cell r="D5936">
            <v>14.63</v>
          </cell>
          <cell r="E5936" t="str">
            <v>Instalações Prediais de Água Fria em PVC</v>
          </cell>
          <cell r="F5936" t="str">
            <v>SINAPI Jun/26</v>
          </cell>
        </row>
        <row r="5937">
          <cell r="A5937">
            <v>103998</v>
          </cell>
          <cell r="B5937" t="str">
            <v>LUVA DE REDUÇÃO, PVC, SOLDÁVEL, DN 50MM X 25MM, INSTALADO EM RAMAL DE DISTRIBUIÇÃO DE ÁGUA FORNECIMENTO E INSTALAÇÃO. AF_06/2022</v>
          </cell>
          <cell r="C5937" t="str">
            <v>UN</v>
          </cell>
          <cell r="D5937">
            <v>18.91</v>
          </cell>
          <cell r="E5937" t="str">
            <v>Instalações Prediais de Água Fria em PVC</v>
          </cell>
          <cell r="F5937" t="str">
            <v>SINAPI Jun/26</v>
          </cell>
        </row>
        <row r="5938">
          <cell r="A5938">
            <v>89605</v>
          </cell>
          <cell r="B5938" t="str">
            <v>LUVA DE REDUÇÃO, PVC, SOLDÁVEL, DN 60MM X 50MM, INSTALADO EM PRUMADA DE ÁGUA - FORNECIMENTO E INSTALAÇÃO. AF_06/2022</v>
          </cell>
          <cell r="C5938" t="str">
            <v>UN</v>
          </cell>
          <cell r="D5938">
            <v>25.42</v>
          </cell>
          <cell r="E5938" t="str">
            <v>Instalações Prediais de Água Fria em PVC</v>
          </cell>
          <cell r="F5938" t="str">
            <v>SINAPI Jun/26</v>
          </cell>
        </row>
        <row r="5939">
          <cell r="A5939">
            <v>89981</v>
          </cell>
          <cell r="B5939" t="str">
            <v>LUVA SOLDÁVEL E COM BUCHA DE LATÃO, PVC, SOLDÁVEL, DN 32MM X 1, INSTALADO EM PRUMADA DE ÁGUA FORNECIMENTO E INSTALAÇÃO. AF_06/2022</v>
          </cell>
          <cell r="C5939" t="str">
            <v>UN</v>
          </cell>
          <cell r="D5939">
            <v>26.84</v>
          </cell>
          <cell r="E5939" t="str">
            <v>Instalações Prediais de Água Fria em PVC</v>
          </cell>
          <cell r="F5939" t="str">
            <v>SINAPI Jun/26</v>
          </cell>
        </row>
        <row r="5940">
          <cell r="A5940">
            <v>89385</v>
          </cell>
          <cell r="B5940" t="str">
            <v>LUVA SOLDÁVEL E COM ROSCA, PVC, SOLDÁVEL, DN 25MM X 3/4, INSTALADO EM RAMAL OU SUB-RAMAL DE ÁGUA - FORNECIMENTO E INSTALAÇÃO. AF_06/2022</v>
          </cell>
          <cell r="C5940" t="str">
            <v>UN</v>
          </cell>
          <cell r="D5940">
            <v>9.9700000000000006</v>
          </cell>
          <cell r="E5940" t="str">
            <v>Instalações Prediais de Água Fria em PVC</v>
          </cell>
          <cell r="F5940" t="str">
            <v>SINAPI Jun/26</v>
          </cell>
        </row>
        <row r="5941">
          <cell r="A5941">
            <v>89551</v>
          </cell>
          <cell r="B5941" t="str">
            <v>LUVA SOLDÁVEL E COM ROSCA, PVC, SOLDÁVEL, DN 32MM X 1, INSTALADO EM PRUMADA DE ÁGUA - FORNECIMENTO E INSTALAÇÃO. AF_06/2022</v>
          </cell>
          <cell r="C5941" t="str">
            <v>UN</v>
          </cell>
          <cell r="D5941">
            <v>10.82</v>
          </cell>
          <cell r="E5941" t="str">
            <v>Instalações Prediais de Água Fria em PVC</v>
          </cell>
          <cell r="F5941" t="str">
            <v>SINAPI Jun/26</v>
          </cell>
        </row>
        <row r="5942">
          <cell r="A5942">
            <v>89434</v>
          </cell>
          <cell r="B5942" t="str">
            <v>LUVA SOLDÁVEL E COM ROSCA, PVC, SOLDÁVEL, DN 32MM X 1, INSTALADO EM RAMAL DE DISTRIBUIÇÃO DE ÁGUA - FORNECIMENTO E INSTALAÇÃO. AF_06/2022</v>
          </cell>
          <cell r="C5942" t="str">
            <v>UN</v>
          </cell>
          <cell r="D5942">
            <v>14.4</v>
          </cell>
          <cell r="E5942" t="str">
            <v>Instalações Prediais de Água Fria em PVC</v>
          </cell>
          <cell r="F5942" t="str">
            <v>SINAPI Jun/26</v>
          </cell>
        </row>
        <row r="5943">
          <cell r="A5943">
            <v>89389</v>
          </cell>
          <cell r="B5943" t="str">
            <v>LUVA SOLDÁVEL E COM ROSCA, PVC, SOLDÁVEL, DN 32MM X 1, INSTALADO EM RAMAL OU SUB-RAMAL DE ÁGUA - FORNECIMENTO E INSTALAÇÃO. AF_06/2022</v>
          </cell>
          <cell r="C5943" t="str">
            <v>UN</v>
          </cell>
          <cell r="D5943">
            <v>15.29</v>
          </cell>
          <cell r="E5943" t="str">
            <v>Instalações Prediais de Água Fria em PVC</v>
          </cell>
          <cell r="F5943" t="str">
            <v>SINAPI Jun/26</v>
          </cell>
        </row>
        <row r="5944">
          <cell r="A5944">
            <v>89417</v>
          </cell>
          <cell r="B5944" t="str">
            <v>LUVA, PVC, SOLDÁVEL, DN 20MM, INSTALADO EM RAMAL DE DISTRIBUIÇÃO DE ÁGUA - FORNECIMENTO E INSTALAÇÃO. AF_06/2022</v>
          </cell>
          <cell r="C5944" t="str">
            <v>UN</v>
          </cell>
          <cell r="D5944">
            <v>7.64</v>
          </cell>
          <cell r="E5944" t="str">
            <v>Instalações Prediais de Água Fria em PVC</v>
          </cell>
          <cell r="F5944" t="str">
            <v>SINAPI Jun/26</v>
          </cell>
        </row>
        <row r="5945">
          <cell r="A5945">
            <v>89371</v>
          </cell>
          <cell r="B5945" t="str">
            <v>LUVA, PVC, SOLDÁVEL, DN 20MM, INSTALADO EM RAMAL OU SUB-RAMAL DE ÁGUA - FORNECIMENTO E INSTALAÇÃO. AF_06/2022</v>
          </cell>
          <cell r="C5945" t="str">
            <v>UN</v>
          </cell>
          <cell r="D5945">
            <v>8.35</v>
          </cell>
          <cell r="E5945" t="str">
            <v>Instalações Prediais de Água Fria em PVC</v>
          </cell>
          <cell r="F5945" t="str">
            <v>SINAPI Jun/26</v>
          </cell>
        </row>
        <row r="5946">
          <cell r="A5946">
            <v>89528</v>
          </cell>
          <cell r="B5946" t="str">
            <v>LUVA, PVC, SOLDÁVEL, DN 25MM, INSTALADO EM PRUMADA DE ÁGUA - FORNECIMENTO E INSTALAÇÃO. AF_06/2022</v>
          </cell>
          <cell r="C5946" t="str">
            <v>UN</v>
          </cell>
          <cell r="D5946">
            <v>5.64</v>
          </cell>
          <cell r="E5946" t="str">
            <v>Instalações Prediais de Água Fria em PVC</v>
          </cell>
          <cell r="F5946" t="str">
            <v>SINAPI Jun/26</v>
          </cell>
        </row>
        <row r="5947">
          <cell r="A5947">
            <v>89424</v>
          </cell>
          <cell r="B5947" t="str">
            <v>LUVA, PVC, SOLDÁVEL, DN 25MM, INSTALADO EM RAMAL DE DISTRIBUIÇÃO DE ÁGUA - FORNECIMENTO E INSTALAÇÃO. AF_06/2022</v>
          </cell>
          <cell r="C5947" t="str">
            <v>UN</v>
          </cell>
          <cell r="D5947">
            <v>8.9700000000000006</v>
          </cell>
          <cell r="E5947" t="str">
            <v>Instalações Prediais de Água Fria em PVC</v>
          </cell>
          <cell r="F5947" t="str">
            <v>SINAPI Jun/26</v>
          </cell>
        </row>
        <row r="5948">
          <cell r="A5948">
            <v>89378</v>
          </cell>
          <cell r="B5948" t="str">
            <v>LUVA, PVC, SOLDÁVEL, DN 25MM, INSTALADO EM RAMAL OU SUB-RAMAL DE ÁGUA - FORNECIMENTO E INSTALAÇÃO. AF_06/2022</v>
          </cell>
          <cell r="C5948" t="str">
            <v>UN</v>
          </cell>
          <cell r="D5948">
            <v>9.7799999999999994</v>
          </cell>
          <cell r="E5948" t="str">
            <v>Instalações Prediais de Água Fria em PVC</v>
          </cell>
          <cell r="F5948" t="str">
            <v>SINAPI Jun/26</v>
          </cell>
        </row>
        <row r="5949">
          <cell r="A5949">
            <v>89541</v>
          </cell>
          <cell r="B5949" t="str">
            <v>LUVA, PVC, SOLDÁVEL, DN 32MM, INSTALADO EM PRUMADA DE ÁGUA - FORNECIMENTO E INSTALAÇÃO. AF_06/2022</v>
          </cell>
          <cell r="C5949" t="str">
            <v>UN</v>
          </cell>
          <cell r="D5949">
            <v>8.2899999999999991</v>
          </cell>
          <cell r="E5949" t="str">
            <v>Instalações Prediais de Água Fria em PVC</v>
          </cell>
          <cell r="F5949" t="str">
            <v>SINAPI Jun/26</v>
          </cell>
        </row>
        <row r="5950">
          <cell r="A5950">
            <v>89431</v>
          </cell>
          <cell r="B5950" t="str">
            <v>LUVA, PVC, SOLDÁVEL, DN 32MM, INSTALADO EM RAMAL DE DISTRIBUIÇÃO DE ÁGUA - FORNECIMENTO E INSTALAÇÃO. AF_06/2022</v>
          </cell>
          <cell r="C5950" t="str">
            <v>UN</v>
          </cell>
          <cell r="D5950">
            <v>12.14</v>
          </cell>
          <cell r="E5950" t="str">
            <v>Instalações Prediais de Água Fria em PVC</v>
          </cell>
          <cell r="F5950" t="str">
            <v>SINAPI Jun/26</v>
          </cell>
        </row>
        <row r="5951">
          <cell r="A5951">
            <v>89386</v>
          </cell>
          <cell r="B5951" t="str">
            <v>LUVA, PVC, SOLDÁVEL, DN 32MM, INSTALADO EM RAMAL OU SUB-RAMAL DE ÁGUA - FORNECIMENTO E INSTALAÇÃO. AF_06/2022</v>
          </cell>
          <cell r="C5951" t="str">
            <v>UN</v>
          </cell>
          <cell r="D5951">
            <v>13.1</v>
          </cell>
          <cell r="E5951" t="str">
            <v>Instalações Prediais de Água Fria em PVC</v>
          </cell>
          <cell r="F5951" t="str">
            <v>SINAPI Jun/26</v>
          </cell>
        </row>
        <row r="5952">
          <cell r="A5952">
            <v>89558</v>
          </cell>
          <cell r="B5952" t="str">
            <v>LUVA, PVC, SOLDÁVEL, DN 40MM, INSTALADO EM PRUMADA DE ÁGUA - FORNECIMENTO E INSTALAÇÃO. AF_06/2022</v>
          </cell>
          <cell r="C5952" t="str">
            <v>UN</v>
          </cell>
          <cell r="D5952">
            <v>12.37</v>
          </cell>
          <cell r="E5952" t="str">
            <v>Instalações Prediais de Água Fria em PVC</v>
          </cell>
          <cell r="F5952" t="str">
            <v>SINAPI Jun/26</v>
          </cell>
        </row>
        <row r="5953">
          <cell r="A5953">
            <v>103988</v>
          </cell>
          <cell r="B5953" t="str">
            <v>LUVA, PVC, SOLDÁVEL, DN 40MM, INSTALADO EM RAMAL DE DISTRIBUIÇÃO DE ÁGUA - FORNECIMENTO E INSTALAÇÃO. AF_06/2022</v>
          </cell>
          <cell r="C5953" t="str">
            <v>UN</v>
          </cell>
          <cell r="D5953">
            <v>16.850000000000001</v>
          </cell>
          <cell r="E5953" t="str">
            <v>Instalações Prediais de Água Fria em PVC</v>
          </cell>
          <cell r="F5953" t="str">
            <v>SINAPI Jun/26</v>
          </cell>
        </row>
        <row r="5954">
          <cell r="A5954">
            <v>89575</v>
          </cell>
          <cell r="B5954" t="str">
            <v>LUVA, PVC, SOLDÁVEL, DN 50MM, INSTALADO EM PRUMADA DE ÁGUA - FORNECIMENTO E INSTALAÇÃO. AF_06/2022</v>
          </cell>
          <cell r="C5954" t="str">
            <v>UN</v>
          </cell>
          <cell r="D5954">
            <v>14.58</v>
          </cell>
          <cell r="E5954" t="str">
            <v>Instalações Prediais de Água Fria em PVC</v>
          </cell>
          <cell r="F5954" t="str">
            <v>SINAPI Jun/26</v>
          </cell>
        </row>
        <row r="5955">
          <cell r="A5955">
            <v>103995</v>
          </cell>
          <cell r="B5955" t="str">
            <v>LUVA, PVC, SOLDÁVEL, DN 50MM, INSTALADO EM RAMAL DE DISTRIBUIÇÃO DE ÁGUA - FORNECIMENTO E INSTALAÇÃO. AF_06/2022</v>
          </cell>
          <cell r="C5955" t="str">
            <v>UN</v>
          </cell>
          <cell r="D5955">
            <v>19.8</v>
          </cell>
          <cell r="E5955" t="str">
            <v>Instalações Prediais de Água Fria em PVC</v>
          </cell>
          <cell r="F5955" t="str">
            <v>SINAPI Jun/26</v>
          </cell>
        </row>
        <row r="5956">
          <cell r="A5956">
            <v>89597</v>
          </cell>
          <cell r="B5956" t="str">
            <v>LUVA, PVC, SOLDÁVEL, DN 60MM, INSTALADO EM PRUMADA DE ÁGUA - FORNECIMENTO E INSTALAÇÃO. AF_06/2022</v>
          </cell>
          <cell r="C5956" t="str">
            <v>UN</v>
          </cell>
          <cell r="D5956">
            <v>27.86</v>
          </cell>
          <cell r="E5956" t="str">
            <v>Instalações Prediais de Água Fria em PVC</v>
          </cell>
          <cell r="F5956" t="str">
            <v>SINAPI Jun/26</v>
          </cell>
        </row>
        <row r="5957">
          <cell r="A5957">
            <v>89611</v>
          </cell>
          <cell r="B5957" t="str">
            <v>LUVA, PVC, SOLDÁVEL, DN 75MM, INSTALADO EM PRUMADA DE ÁGUA - FORNECIMENTO E INSTALAÇÃO. AF_06/2022</v>
          </cell>
          <cell r="C5957" t="str">
            <v>UN</v>
          </cell>
          <cell r="D5957">
            <v>39.07</v>
          </cell>
          <cell r="E5957" t="str">
            <v>Instalações Prediais de Água Fria em PVC</v>
          </cell>
          <cell r="F5957" t="str">
            <v>SINAPI Jun/26</v>
          </cell>
        </row>
        <row r="5958">
          <cell r="A5958">
            <v>89614</v>
          </cell>
          <cell r="B5958" t="str">
            <v>LUVA, PVC, SOLDÁVEL, DN 85MM, INSTALADO EM PRUMADA DE ÁGUA - FORNECIMENTO E INSTALAÇÃO. AF_06/2022</v>
          </cell>
          <cell r="C5958" t="str">
            <v>UN</v>
          </cell>
          <cell r="D5958">
            <v>71.87</v>
          </cell>
          <cell r="E5958" t="str">
            <v>Instalações Prediais de Água Fria em PVC</v>
          </cell>
          <cell r="F5958" t="str">
            <v>SINAPI Jun/26</v>
          </cell>
        </row>
        <row r="5959">
          <cell r="A5959">
            <v>103975</v>
          </cell>
          <cell r="B5959" t="str">
            <v>TE DE REDUÇÃO, 90 GRAUS, PVC, SOLDÁVEL, DN 50 MM X 20 MM, INSTALADO EM PRUMADA DE ÁGUA - FORNECIMENTO E INSTALAÇÃO. AF_06/2022</v>
          </cell>
          <cell r="C5959" t="str">
            <v>UN</v>
          </cell>
          <cell r="D5959">
            <v>22.62</v>
          </cell>
          <cell r="E5959" t="str">
            <v>Instalações Prediais de Água Fria em PVC</v>
          </cell>
          <cell r="F5959" t="str">
            <v>SINAPI Jun/26</v>
          </cell>
        </row>
        <row r="5960">
          <cell r="A5960">
            <v>104007</v>
          </cell>
          <cell r="B5960" t="str">
            <v>TE DE REDUÇÃO, 90 GRAUS, PVC, SOLDÁVEL, DN 50 MM X 20 MM, INSTALADO EM RAMAL DE DISTRIBUIÇÃO DE ÁGUA - FORNECIMENTO E INSTALAÇÃO. AF_06/2022</v>
          </cell>
          <cell r="C5960" t="str">
            <v>UN</v>
          </cell>
          <cell r="D5960">
            <v>28.93</v>
          </cell>
          <cell r="E5960" t="str">
            <v>Instalações Prediais de Água Fria em PVC</v>
          </cell>
          <cell r="F5960" t="str">
            <v>SINAPI Jun/26</v>
          </cell>
        </row>
        <row r="5961">
          <cell r="A5961">
            <v>103976</v>
          </cell>
          <cell r="B5961" t="str">
            <v>TE DE REDUÇÃO, 90 GRAUS, PVC, SOLDÁVEL, DN 50 MM X 32 MM, INSTALADO EM PRUMADA DE ÁGUA - FORNECIMENTO E INSTALAÇÃO. AF_06/2022</v>
          </cell>
          <cell r="C5961" t="str">
            <v>UN</v>
          </cell>
          <cell r="D5961">
            <v>32.31</v>
          </cell>
          <cell r="E5961" t="str">
            <v>Instalações Prediais de Água Fria em PVC</v>
          </cell>
          <cell r="F5961" t="str">
            <v>SINAPI Jun/26</v>
          </cell>
        </row>
        <row r="5962">
          <cell r="A5962">
            <v>104008</v>
          </cell>
          <cell r="B5962" t="str">
            <v>TE DE REDUÇÃO, 90 GRAUS, PVC, SOLDÁVEL, DN 50 MM X 32 MM, INSTALADO EM RAMAL DE DISTRIBUIÇÃO DE ÁGUA - FORNECIMENTO E INSTALAÇÃO. AF_06/2022</v>
          </cell>
          <cell r="C5962" t="str">
            <v>UN</v>
          </cell>
          <cell r="D5962">
            <v>41.36</v>
          </cell>
          <cell r="E5962" t="str">
            <v>Instalações Prediais de Água Fria em PVC</v>
          </cell>
          <cell r="F5962" t="str">
            <v>SINAPI Jun/26</v>
          </cell>
        </row>
        <row r="5963">
          <cell r="A5963">
            <v>89630</v>
          </cell>
          <cell r="B5963" t="str">
            <v>TE DE REDUÇÃO, PVC, SOLDÁVEL, DN 75MM X 50MM, INSTALADO EM PRUMADA DE ÁGUA - FORNECIMENTO E INSTALAÇÃO. AF_06/2022</v>
          </cell>
          <cell r="C5963" t="str">
            <v>UN</v>
          </cell>
          <cell r="D5963">
            <v>74.89</v>
          </cell>
          <cell r="E5963" t="str">
            <v>Instalações Prediais de Água Fria em PVC</v>
          </cell>
          <cell r="F5963" t="str">
            <v>SINAPI Jun/26</v>
          </cell>
        </row>
        <row r="5964">
          <cell r="A5964">
            <v>89632</v>
          </cell>
          <cell r="B5964" t="str">
            <v>TE DE REDUÇÃO, PVC, SOLDÁVEL, DN 85MM X 60MM, INSTALADO EM PRUMADA DE ÁGUA - FORNECIMENTO E INSTALAÇÃO. AF_06/2022</v>
          </cell>
          <cell r="C5964" t="str">
            <v>UN</v>
          </cell>
          <cell r="D5964">
            <v>148.44</v>
          </cell>
          <cell r="E5964" t="str">
            <v>Instalações Prediais de Água Fria em PVC</v>
          </cell>
          <cell r="F5964" t="str">
            <v>SINAPI Jun/26</v>
          </cell>
        </row>
        <row r="5965">
          <cell r="A5965">
            <v>89438</v>
          </cell>
          <cell r="B5965" t="str">
            <v>TE, PVC, SOLDÁVEL, DN 20MM, INSTALADO EM RAMAL DE DISTRIBUIÇÃO DE ÁGUA - FORNECIMENTO E INSTALAÇÃO. AF_06/2022</v>
          </cell>
          <cell r="C5965" t="str">
            <v>UN</v>
          </cell>
          <cell r="D5965">
            <v>14.3</v>
          </cell>
          <cell r="E5965" t="str">
            <v>Instalações Prediais de Água Fria em PVC</v>
          </cell>
          <cell r="F5965" t="str">
            <v>SINAPI Jun/26</v>
          </cell>
        </row>
        <row r="5966">
          <cell r="A5966">
            <v>89393</v>
          </cell>
          <cell r="B5966" t="str">
            <v>TE, PVC, SOLDÁVEL, DN 20MM, INSTALADO EM RAMAL OU SUB-RAMAL DE ÁGUA - FORNECIMENTO E INSTALAÇÃO. AF_06/2022</v>
          </cell>
          <cell r="C5966" t="str">
            <v>UN</v>
          </cell>
          <cell r="D5966">
            <v>15.7</v>
          </cell>
          <cell r="E5966" t="str">
            <v>Instalações Prediais de Água Fria em PVC</v>
          </cell>
          <cell r="F5966" t="str">
            <v>SINAPI Jun/26</v>
          </cell>
        </row>
        <row r="5967">
          <cell r="A5967">
            <v>89617</v>
          </cell>
          <cell r="B5967" t="str">
            <v>TE, PVC, SOLDÁVEL, DN 25MM, INSTALADO EM PRUMADA DE ÁGUA - FORNECIMENTO E INSTALAÇÃO. AF_06/2022</v>
          </cell>
          <cell r="C5967" t="str">
            <v>UN</v>
          </cell>
          <cell r="D5967">
            <v>10.210000000000001</v>
          </cell>
          <cell r="E5967" t="str">
            <v>Instalações Prediais de Água Fria em PVC</v>
          </cell>
          <cell r="F5967" t="str">
            <v>SINAPI Jun/26</v>
          </cell>
        </row>
        <row r="5968">
          <cell r="A5968">
            <v>89440</v>
          </cell>
          <cell r="B5968" t="str">
            <v>TE, PVC, SOLDÁVEL, DN 25MM, INSTALADO EM RAMAL DE DISTRIBUIÇÃO DE ÁGUA - FORNECIMENTO E INSTALAÇÃO. AF_06/2022</v>
          </cell>
          <cell r="C5968" t="str">
            <v>UN</v>
          </cell>
          <cell r="D5968">
            <v>16.829999999999998</v>
          </cell>
          <cell r="E5968" t="str">
            <v>Instalações Prediais de Água Fria em PVC</v>
          </cell>
          <cell r="F5968" t="str">
            <v>SINAPI Jun/26</v>
          </cell>
        </row>
        <row r="5969">
          <cell r="A5969">
            <v>89395</v>
          </cell>
          <cell r="B5969" t="str">
            <v>TE, PVC, SOLDÁVEL, DN 25MM, INSTALADO EM RAMAL OU SUB-RAMAL DE ÁGUA - FORNECIMENTO E INSTALAÇÃO. AF_06/2022</v>
          </cell>
          <cell r="C5969" t="str">
            <v>UN</v>
          </cell>
          <cell r="D5969">
            <v>18.46</v>
          </cell>
          <cell r="E5969" t="str">
            <v>Instalações Prediais de Água Fria em PVC</v>
          </cell>
          <cell r="F5969" t="str">
            <v>SINAPI Jun/26</v>
          </cell>
        </row>
        <row r="5970">
          <cell r="A5970">
            <v>89620</v>
          </cell>
          <cell r="B5970" t="str">
            <v>TE, PVC, SOLDÁVEL, DN 32MM, INSTALADO EM PRUMADA DE ÁGUA - FORNECIMENTO E INSTALAÇÃO. AF_06/2022</v>
          </cell>
          <cell r="C5970" t="str">
            <v>UN</v>
          </cell>
          <cell r="D5970">
            <v>15.58</v>
          </cell>
          <cell r="E5970" t="str">
            <v>Instalações Prediais de Água Fria em PVC</v>
          </cell>
          <cell r="F5970" t="str">
            <v>SINAPI Jun/26</v>
          </cell>
        </row>
        <row r="5971">
          <cell r="A5971">
            <v>89443</v>
          </cell>
          <cell r="B5971" t="str">
            <v>TE, PVC, SOLDÁVEL, DN 32MM, INSTALADO EM RAMAL DE DISTRIBUIÇÃO DE ÁGUA - FORNECIMENTO E INSTALAÇÃO. AF_06/2022</v>
          </cell>
          <cell r="C5971" t="str">
            <v>UN</v>
          </cell>
          <cell r="D5971">
            <v>23.25</v>
          </cell>
          <cell r="E5971" t="str">
            <v>Instalações Prediais de Água Fria em PVC</v>
          </cell>
          <cell r="F5971" t="str">
            <v>SINAPI Jun/26</v>
          </cell>
        </row>
        <row r="5972">
          <cell r="A5972">
            <v>89398</v>
          </cell>
          <cell r="B5972" t="str">
            <v>TE, PVC, SOLDÁVEL, DN 32MM, INSTALADO EM RAMAL OU SUB-RAMAL DE ÁGUA - FORNECIMENTO E INSTALAÇÃO. AF_06/2022</v>
          </cell>
          <cell r="C5972" t="str">
            <v>UN</v>
          </cell>
          <cell r="D5972">
            <v>25.18</v>
          </cell>
          <cell r="E5972" t="str">
            <v>Instalações Prediais de Água Fria em PVC</v>
          </cell>
          <cell r="F5972" t="str">
            <v>SINAPI Jun/26</v>
          </cell>
        </row>
        <row r="5973">
          <cell r="A5973">
            <v>89623</v>
          </cell>
          <cell r="B5973" t="str">
            <v>TE, PVC, SOLDÁVEL, DN 40MM, INSTALADO EM PRUMADA DE ÁGUA - FORNECIMENTO E INSTALAÇÃO. AF_06/2022</v>
          </cell>
          <cell r="C5973" t="str">
            <v>UN</v>
          </cell>
          <cell r="D5973">
            <v>24.8</v>
          </cell>
          <cell r="E5973" t="str">
            <v>Instalações Prediais de Água Fria em PVC</v>
          </cell>
          <cell r="F5973" t="str">
            <v>SINAPI Jun/26</v>
          </cell>
        </row>
        <row r="5974">
          <cell r="A5974">
            <v>104011</v>
          </cell>
          <cell r="B5974" t="str">
            <v>TE, PVC, SOLDÁVEL, DN 40MM, INSTALADO EM RAMAL DE DISTRIBUIÇÃO DE ÁGUA - FORNECIMENTO E INSTALAÇÃO. AF_06/2022</v>
          </cell>
          <cell r="C5974" t="str">
            <v>UN</v>
          </cell>
          <cell r="D5974">
            <v>33.630000000000003</v>
          </cell>
          <cell r="E5974" t="str">
            <v>Instalações Prediais de Água Fria em PVC</v>
          </cell>
          <cell r="F5974" t="str">
            <v>SINAPI Jun/26</v>
          </cell>
        </row>
        <row r="5975">
          <cell r="A5975">
            <v>89625</v>
          </cell>
          <cell r="B5975" t="str">
            <v>TE, PVC, SOLDÁVEL, DN 50MM, INSTALADO EM PRUMADA DE ÁGUA - FORNECIMENTO E INSTALAÇÃO. AF_06/2022</v>
          </cell>
          <cell r="C5975" t="str">
            <v>UN</v>
          </cell>
          <cell r="D5975">
            <v>28.93</v>
          </cell>
          <cell r="E5975" t="str">
            <v>Instalações Prediais de Água Fria em PVC</v>
          </cell>
          <cell r="F5975" t="str">
            <v>SINAPI Jun/26</v>
          </cell>
        </row>
        <row r="5976">
          <cell r="A5976">
            <v>104004</v>
          </cell>
          <cell r="B5976" t="str">
            <v>TE, PVC, SOLDÁVEL, DN 50MM, INSTALADO EM RAMAL DE DISTRIBUIÇÃO DE ÁGUA - FORNECIMENTO E INSTALAÇÃO. AF_06/2022</v>
          </cell>
          <cell r="C5976" t="str">
            <v>UN</v>
          </cell>
          <cell r="D5976">
            <v>39.32</v>
          </cell>
          <cell r="E5976" t="str">
            <v>Instalações Prediais de Água Fria em PVC</v>
          </cell>
          <cell r="F5976" t="str">
            <v>SINAPI Jun/26</v>
          </cell>
        </row>
        <row r="5977">
          <cell r="A5977">
            <v>89628</v>
          </cell>
          <cell r="B5977" t="str">
            <v>TE, PVC, SOLDÁVEL, DN 60MM, INSTALADO EM PRUMADA DE ÁGUA - FORNECIMENTO E INSTALAÇÃO. AF_06/2022</v>
          </cell>
          <cell r="C5977" t="str">
            <v>UN</v>
          </cell>
          <cell r="D5977">
            <v>59.15</v>
          </cell>
          <cell r="E5977" t="str">
            <v>Instalações Prediais de Água Fria em PVC</v>
          </cell>
          <cell r="F5977" t="str">
            <v>SINAPI Jun/26</v>
          </cell>
        </row>
        <row r="5978">
          <cell r="A5978">
            <v>89629</v>
          </cell>
          <cell r="B5978" t="str">
            <v>TE, PVC, SOLDÁVEL, DN 75MM, INSTALADO EM PRUMADA DE ÁGUA - FORNECIMENTO E INSTALAÇÃO. AF_06/2022</v>
          </cell>
          <cell r="C5978" t="str">
            <v>UN</v>
          </cell>
          <cell r="D5978">
            <v>98.3</v>
          </cell>
          <cell r="E5978" t="str">
            <v>Instalações Prediais de Água Fria em PVC</v>
          </cell>
          <cell r="F5978" t="str">
            <v>SINAPI Jun/26</v>
          </cell>
        </row>
        <row r="5979">
          <cell r="A5979">
            <v>89631</v>
          </cell>
          <cell r="B5979" t="str">
            <v>TE, PVC, SOLDÁVEL, DN 85MM, INSTALADO EM PRUMADA DE ÁGUA - FORNECIMENTO E INSTALAÇÃO. AF_06/2022</v>
          </cell>
          <cell r="C5979" t="str">
            <v>UN</v>
          </cell>
          <cell r="D5979">
            <v>128.41</v>
          </cell>
          <cell r="E5979" t="str">
            <v>Instalações Prediais de Água Fria em PVC</v>
          </cell>
          <cell r="F5979" t="str">
            <v>SINAPI Jun/26</v>
          </cell>
        </row>
        <row r="5980">
          <cell r="A5980">
            <v>89401</v>
          </cell>
          <cell r="B5980" t="str">
            <v>TUBO, PVC, SOLDÁVEL, DE 20MM, INSTALADO EM RAMAL DE DISTRIBUIÇÃO DE ÁGUA - FORNECIMENTO E INSTALAÇÃO. AF_06/2022</v>
          </cell>
          <cell r="C5980" t="str">
            <v>M</v>
          </cell>
          <cell r="D5980">
            <v>15.15</v>
          </cell>
          <cell r="E5980" t="str">
            <v>Instalações Prediais de Água Fria em PVC</v>
          </cell>
          <cell r="F5980" t="str">
            <v>SINAPI Jun/26</v>
          </cell>
        </row>
        <row r="5981">
          <cell r="A5981">
            <v>89355</v>
          </cell>
          <cell r="B5981" t="str">
            <v>TUBO, PVC, SOLDÁVEL, DE 20MM, INSTALADO EM RAMAL OU SUB-RAMAL DE ÁGUA - FORNECIMENTO E INSTALAÇÃO. AF_06/2022</v>
          </cell>
          <cell r="C5981" t="str">
            <v>M</v>
          </cell>
          <cell r="D5981">
            <v>29.64</v>
          </cell>
          <cell r="E5981" t="str">
            <v>Instalações Prediais de Água Fria em PVC</v>
          </cell>
          <cell r="F5981" t="str">
            <v>SINAPI Jun/26</v>
          </cell>
        </row>
        <row r="5982">
          <cell r="A5982">
            <v>89446</v>
          </cell>
          <cell r="B5982" t="str">
            <v>TUBO, PVC, SOLDÁVEL, DE 25MM, INSTALADO EM PRUMADA DE ÁGUA - FORNECIMENTO E INSTALAÇÃO. AF_06/2022</v>
          </cell>
          <cell r="C5982" t="str">
            <v>M</v>
          </cell>
          <cell r="D5982">
            <v>6.88</v>
          </cell>
          <cell r="E5982" t="str">
            <v>Instalações Prediais de Água Fria em PVC</v>
          </cell>
          <cell r="F5982" t="str">
            <v>SINAPI Jun/26</v>
          </cell>
        </row>
        <row r="5983">
          <cell r="A5983">
            <v>89402</v>
          </cell>
          <cell r="B5983" t="str">
            <v>TUBO, PVC, SOLDÁVEL, DE 25MM, INSTALADO EM RAMAL DE DISTRIBUIÇÃO DE ÁGUA - FORNECIMENTO E INSTALAÇÃO. AF_06/2022</v>
          </cell>
          <cell r="C5983" t="str">
            <v>M</v>
          </cell>
          <cell r="D5983">
            <v>17.420000000000002</v>
          </cell>
          <cell r="E5983" t="str">
            <v>Instalações Prediais de Água Fria em PVC</v>
          </cell>
          <cell r="F5983" t="str">
            <v>SINAPI Jun/26</v>
          </cell>
        </row>
        <row r="5984">
          <cell r="A5984">
            <v>89356</v>
          </cell>
          <cell r="B5984" t="str">
            <v>TUBO, PVC, SOLDÁVEL, DE 25MM, INSTALADO EM RAMAL OU SUB-RAMAL DE ÁGUA - FORNECIMENTO E INSTALAÇÃO. AF_06/2022</v>
          </cell>
          <cell r="C5984" t="str">
            <v>M</v>
          </cell>
          <cell r="D5984">
            <v>34.200000000000003</v>
          </cell>
          <cell r="E5984" t="str">
            <v>Instalações Prediais de Água Fria em PVC</v>
          </cell>
          <cell r="F5984" t="str">
            <v>SINAPI Jun/26</v>
          </cell>
        </row>
        <row r="5985">
          <cell r="A5985">
            <v>89447</v>
          </cell>
          <cell r="B5985" t="str">
            <v>TUBO, PVC, SOLDÁVEL, DE 32MM, INSTALADO EM PRUMADA DE ÁGUA - FORNECIMENTO E INSTALAÇÃO. AF_06/2022</v>
          </cell>
          <cell r="C5985" t="str">
            <v>M</v>
          </cell>
          <cell r="D5985">
            <v>13.48</v>
          </cell>
          <cell r="E5985" t="str">
            <v>Instalações Prediais de Água Fria em PVC</v>
          </cell>
          <cell r="F5985" t="str">
            <v>SINAPI Jun/26</v>
          </cell>
        </row>
        <row r="5986">
          <cell r="A5986">
            <v>89403</v>
          </cell>
          <cell r="B5986" t="str">
            <v>TUBO, PVC, SOLDÁVEL, DE 32MM, INSTALADO EM RAMAL DE DISTRIBUIÇÃO DE ÁGUA - FORNECIMENTO E INSTALAÇÃO. AF_06/2022</v>
          </cell>
          <cell r="C5986" t="str">
            <v>M</v>
          </cell>
          <cell r="D5986">
            <v>26.02</v>
          </cell>
          <cell r="E5986" t="str">
            <v>Instalações Prediais de Água Fria em PVC</v>
          </cell>
          <cell r="F5986" t="str">
            <v>SINAPI Jun/26</v>
          </cell>
        </row>
        <row r="5987">
          <cell r="A5987">
            <v>89357</v>
          </cell>
          <cell r="B5987" t="str">
            <v>TUBO, PVC, SOLDÁVEL, DE 32MM, INSTALADO EM RAMAL OU SUB-RAMAL DE ÁGUA - FORNECIMENTO E INSTALAÇÃO. AF_06/2022</v>
          </cell>
          <cell r="C5987" t="str">
            <v>M</v>
          </cell>
          <cell r="D5987">
            <v>46.02</v>
          </cell>
          <cell r="E5987" t="str">
            <v>Instalações Prediais de Água Fria em PVC</v>
          </cell>
          <cell r="F5987" t="str">
            <v>SINAPI Jun/26</v>
          </cell>
        </row>
        <row r="5988">
          <cell r="A5988">
            <v>89448</v>
          </cell>
          <cell r="B5988" t="str">
            <v>TUBO, PVC, SOLDÁVEL, DE 40MM, INSTALADO EM PRUMADA DE ÁGUA - FORNECIMENTO E INSTALAÇÃO. AF_06/2022</v>
          </cell>
          <cell r="C5988" t="str">
            <v>M</v>
          </cell>
          <cell r="D5988">
            <v>20.5</v>
          </cell>
          <cell r="E5988" t="str">
            <v>Instalações Prediais de Água Fria em PVC</v>
          </cell>
          <cell r="F5988" t="str">
            <v>SINAPI Jun/26</v>
          </cell>
        </row>
        <row r="5989">
          <cell r="A5989">
            <v>103978</v>
          </cell>
          <cell r="B5989" t="str">
            <v>TUBO, PVC, SOLDÁVEL, DE 40MM, INSTALADO EM RAMAL DE DISTRIBUIÇÃO DE ÁGUA - FORNECIMENTO E INSTALAÇÃO. AF_06/2022</v>
          </cell>
          <cell r="C5989" t="str">
            <v>M</v>
          </cell>
          <cell r="D5989">
            <v>35.270000000000003</v>
          </cell>
          <cell r="E5989" t="str">
            <v>Instalações Prediais de Água Fria em PVC</v>
          </cell>
          <cell r="F5989" t="str">
            <v>SINAPI Jun/26</v>
          </cell>
        </row>
        <row r="5990">
          <cell r="A5990">
            <v>89449</v>
          </cell>
          <cell r="B5990" t="str">
            <v>TUBO, PVC, SOLDÁVEL, DE 50MM, INSTALADO EM PRUMADA DE ÁGUA - FORNECIMENTO E INSTALAÇÃO. AF_06/2022</v>
          </cell>
          <cell r="C5990" t="str">
            <v>M</v>
          </cell>
          <cell r="D5990">
            <v>22.73</v>
          </cell>
          <cell r="E5990" t="str">
            <v>Instalações Prediais de Água Fria em PVC</v>
          </cell>
          <cell r="F5990" t="str">
            <v>SINAPI Jun/26</v>
          </cell>
        </row>
        <row r="5991">
          <cell r="A5991">
            <v>103979</v>
          </cell>
          <cell r="B5991" t="str">
            <v>TUBO, PVC, SOLDÁVEL, DE 50MM, INSTALADO EM RAMAL DE DISTRIBUIÇÃO DE ÁGUA - FORNECIMENTO E INSTALAÇÃO. AF_06/2022</v>
          </cell>
          <cell r="C5991" t="str">
            <v>M</v>
          </cell>
          <cell r="D5991">
            <v>40.36</v>
          </cell>
          <cell r="E5991" t="str">
            <v>Instalações Prediais de Água Fria em PVC</v>
          </cell>
          <cell r="F5991" t="str">
            <v>SINAPI Jun/26</v>
          </cell>
        </row>
        <row r="5992">
          <cell r="A5992">
            <v>89450</v>
          </cell>
          <cell r="B5992" t="str">
            <v>TUBO, PVC, SOLDÁVEL, DE 60MM, INSTALADO EM PRUMADA DE ÁGUA - FORNECIMENTO E INSTALAÇÃO. AF_06/2022</v>
          </cell>
          <cell r="C5992" t="str">
            <v>M</v>
          </cell>
          <cell r="D5992">
            <v>36.19</v>
          </cell>
          <cell r="E5992" t="str">
            <v>Instalações Prediais de Água Fria em PVC</v>
          </cell>
          <cell r="F5992" t="str">
            <v>SINAPI Jun/26</v>
          </cell>
        </row>
        <row r="5993">
          <cell r="A5993">
            <v>89451</v>
          </cell>
          <cell r="B5993" t="str">
            <v>TUBO, PVC, SOLDÁVEL, DE 75MM, INSTALADO EM PRUMADA DE ÁGUA - FORNECIMENTO E INSTALAÇÃO. AF_06/2022</v>
          </cell>
          <cell r="C5993" t="str">
            <v>M</v>
          </cell>
          <cell r="D5993">
            <v>58.71</v>
          </cell>
          <cell r="E5993" t="str">
            <v>Instalações Prediais de Água Fria em PVC</v>
          </cell>
          <cell r="F5993" t="str">
            <v>SINAPI Jun/26</v>
          </cell>
        </row>
        <row r="5994">
          <cell r="A5994">
            <v>89452</v>
          </cell>
          <cell r="B5994" t="str">
            <v>TUBO, PVC, SOLDÁVEL, DE 85MM, INSTALADO EM PRUMADA DE ÁGUA - FORNECIMENTO E INSTALAÇÃO. AF_06/2022</v>
          </cell>
          <cell r="C5994" t="str">
            <v>M</v>
          </cell>
          <cell r="D5994">
            <v>80.650000000000006</v>
          </cell>
          <cell r="E5994" t="str">
            <v>Instalações Prediais de Água Fria em PVC</v>
          </cell>
          <cell r="F5994" t="str">
            <v>SINAPI Jun/26</v>
          </cell>
        </row>
        <row r="5995">
          <cell r="A5995">
            <v>89394</v>
          </cell>
          <cell r="B5995" t="str">
            <v>TÊ COM BUCHA DE LATÃO NA BOLSA CENTRAL, PVC, SOLDÁVEL, DN 20MM X 1/2, INSTALADO EM RAMAL OU SUB-RAMAL DE ÁGUA - FORNECIMENTO E INSTALAÇÃO. AF_06/2022</v>
          </cell>
          <cell r="C5995" t="str">
            <v>UN</v>
          </cell>
          <cell r="D5995">
            <v>24.74</v>
          </cell>
          <cell r="E5995" t="str">
            <v>Instalações Prediais de Água Fria em PVC</v>
          </cell>
          <cell r="F5995" t="str">
            <v>SINAPI Jun/26</v>
          </cell>
        </row>
        <row r="5996">
          <cell r="A5996">
            <v>89396</v>
          </cell>
          <cell r="B5996" t="str">
            <v>TÊ COM BUCHA DE LATÃO NA BOLSA CENTRAL, PVC, SOLDÁVEL, DN 25MM X 1/2, INSTALADO EM RAMAL OU SUB-RAMAL DE ÁGUA - FORNECIMENTO E INSTALAÇÃO. AF_06/2022</v>
          </cell>
          <cell r="C5996" t="str">
            <v>UN</v>
          </cell>
          <cell r="D5996">
            <v>27.08</v>
          </cell>
          <cell r="E5996" t="str">
            <v>Instalações Prediais de Água Fria em PVC</v>
          </cell>
          <cell r="F5996" t="str">
            <v>SINAPI Jun/26</v>
          </cell>
        </row>
        <row r="5997">
          <cell r="A5997">
            <v>90374</v>
          </cell>
          <cell r="B5997" t="str">
            <v>TÊ COM BUCHA DE LATÃO NA BOLSA CENTRAL, PVC, SOLDÁVEL, DN 25MM X 3/4, INSTALADO EM RAMAL OU SUB-RAMAL DE ÁGUA - FORNECIMENTO E INSTALAÇÃO. AF_06/2022</v>
          </cell>
          <cell r="C5997" t="str">
            <v>UN</v>
          </cell>
          <cell r="D5997">
            <v>29.38</v>
          </cell>
          <cell r="E5997" t="str">
            <v>Instalações Prediais de Água Fria em PVC</v>
          </cell>
          <cell r="F5997" t="str">
            <v>SINAPI Jun/26</v>
          </cell>
        </row>
        <row r="5998">
          <cell r="A5998">
            <v>89444</v>
          </cell>
          <cell r="B5998" t="str">
            <v>TÊ COM BUCHA DE LATÃO NA BOLSA CENTRAL, PVC, SOLDÁVEL, DN 32MM X 3/4, INSTALADO EM RAMAL DE DISTRIBUIÇÃO DE ÁGUA - FORNECIMENTO E INSTALAÇÃO. AF_06/2022</v>
          </cell>
          <cell r="C5998" t="str">
            <v>UN</v>
          </cell>
          <cell r="D5998">
            <v>31.71</v>
          </cell>
          <cell r="E5998" t="str">
            <v>Instalações Prediais de Água Fria em PVC</v>
          </cell>
          <cell r="F5998" t="str">
            <v>SINAPI Jun/26</v>
          </cell>
        </row>
        <row r="5999">
          <cell r="A5999">
            <v>89399</v>
          </cell>
          <cell r="B5999" t="str">
            <v>TÊ COM BUCHA DE LATÃO NA BOLSA CENTRAL, PVC, SOLDÁVEL, DN 32MM X 3/4, INSTALADO EM RAMAL OU SUB-RAMAL DE ÁGUA - FORNECIMENTO E INSTALAÇÃO. AF_06/2022</v>
          </cell>
          <cell r="C5999" t="str">
            <v>UN</v>
          </cell>
          <cell r="D5999">
            <v>32.67</v>
          </cell>
          <cell r="E5999" t="str">
            <v>Instalações Prediais de Água Fria em PVC</v>
          </cell>
          <cell r="F5999" t="str">
            <v>SINAPI Jun/26</v>
          </cell>
        </row>
        <row r="6000">
          <cell r="A6000">
            <v>89442</v>
          </cell>
          <cell r="B6000" t="str">
            <v>TÊ DE REDUÇÃO, PVC, SOLDÁVEL, DN 25MM X 20MM, INSTALADO EM RAMAL DE DISTRIBUIÇÃO DE ÁGUA - FORNECIMENTO E INSTALAÇÃO. AF_06/2022</v>
          </cell>
          <cell r="C6000" t="str">
            <v>UN</v>
          </cell>
          <cell r="D6000">
            <v>18.940000000000001</v>
          </cell>
          <cell r="E6000" t="str">
            <v>Instalações Prediais de Água Fria em PVC</v>
          </cell>
          <cell r="F6000" t="str">
            <v>SINAPI Jun/26</v>
          </cell>
        </row>
        <row r="6001">
          <cell r="A6001">
            <v>89397</v>
          </cell>
          <cell r="B6001" t="str">
            <v>TÊ DE REDUÇÃO, PVC, SOLDÁVEL, DN 25MM X 20MM, INSTALADO EM RAMAL OU SUB-RAMAL DE ÁGUA - FORNECIMENTO E INSTALAÇÃO. AF_06/2022</v>
          </cell>
          <cell r="C6001" t="str">
            <v>UN</v>
          </cell>
          <cell r="D6001">
            <v>20.45</v>
          </cell>
          <cell r="E6001" t="str">
            <v>Instalações Prediais de Água Fria em PVC</v>
          </cell>
          <cell r="F6001" t="str">
            <v>SINAPI Jun/26</v>
          </cell>
        </row>
        <row r="6002">
          <cell r="A6002">
            <v>89622</v>
          </cell>
          <cell r="B6002" t="str">
            <v>TÊ DE REDUÇÃO, PVC, SOLDÁVEL, DN 32MM X 25MM, INSTALADO EM PRUMADA DE ÁGUA - FORNECIMENTO E INSTALAÇÃO. AF_06/2022</v>
          </cell>
          <cell r="C6002" t="str">
            <v>UN</v>
          </cell>
          <cell r="D6002">
            <v>18.11</v>
          </cell>
          <cell r="E6002" t="str">
            <v>Instalações Prediais de Água Fria em PVC</v>
          </cell>
          <cell r="F6002" t="str">
            <v>SINAPI Jun/26</v>
          </cell>
        </row>
        <row r="6003">
          <cell r="A6003">
            <v>89445</v>
          </cell>
          <cell r="B6003" t="str">
            <v>TÊ DE REDUÇÃO, PVC, SOLDÁVEL, DN 32MM X 25MM, INSTALADO EM RAMAL DE DISTRIBUIÇÃO DE ÁGUA - FORNECIMENTO E INSTALAÇÃO. AF_06/2022</v>
          </cell>
          <cell r="C6003" t="str">
            <v>UN</v>
          </cell>
          <cell r="D6003">
            <v>25.27</v>
          </cell>
          <cell r="E6003" t="str">
            <v>Instalações Prediais de Água Fria em PVC</v>
          </cell>
          <cell r="F6003" t="str">
            <v>SINAPI Jun/26</v>
          </cell>
        </row>
        <row r="6004">
          <cell r="A6004">
            <v>89400</v>
          </cell>
          <cell r="B6004" t="str">
            <v>TÊ DE REDUÇÃO, PVC, SOLDÁVEL, DN 32MM X 25MM, INSTALADO EM RAMAL OU SUB-RAMAL DE ÁGUA - FORNECIMENTO E INSTALAÇÃO. AF_06/2022</v>
          </cell>
          <cell r="C6004" t="str">
            <v>UN</v>
          </cell>
          <cell r="D6004">
            <v>27.04</v>
          </cell>
          <cell r="E6004" t="str">
            <v>Instalações Prediais de Água Fria em PVC</v>
          </cell>
          <cell r="F6004" t="str">
            <v>SINAPI Jun/26</v>
          </cell>
        </row>
        <row r="6005">
          <cell r="A6005">
            <v>89624</v>
          </cell>
          <cell r="B6005" t="str">
            <v>TÊ DE REDUÇÃO, PVC, SOLDÁVEL, DN 40MM X 32MM, INSTALADO EM PRUMADA DE ÁGUA - FORNECIMENTO E INSTALAÇÃO. AF_06/2022</v>
          </cell>
          <cell r="C6005" t="str">
            <v>UN</v>
          </cell>
          <cell r="D6005">
            <v>22.89</v>
          </cell>
          <cell r="E6005" t="str">
            <v>Instalações Prediais de Água Fria em PVC</v>
          </cell>
          <cell r="F6005" t="str">
            <v>SINAPI Jun/26</v>
          </cell>
        </row>
        <row r="6006">
          <cell r="A6006">
            <v>104012</v>
          </cell>
          <cell r="B6006" t="str">
            <v>TÊ DE REDUÇÃO, PVC, SOLDÁVEL, DN 40MM X 32MM, INSTALADO EM RAMAL DE DISTRIBUIÇÃO DE ÁGUA - FORNECIMENTO E INSTALAÇÃO. AF_06/2022</v>
          </cell>
          <cell r="C6006" t="str">
            <v>UN</v>
          </cell>
          <cell r="D6006">
            <v>31.15</v>
          </cell>
          <cell r="E6006" t="str">
            <v>Instalações Prediais de Água Fria em PVC</v>
          </cell>
          <cell r="F6006" t="str">
            <v>SINAPI Jun/26</v>
          </cell>
        </row>
        <row r="6007">
          <cell r="A6007">
            <v>89627</v>
          </cell>
          <cell r="B6007" t="str">
            <v>TÊ DE REDUÇÃO, PVC, SOLDÁVEL, DN 50MM X 25MM, INSTALADO EM PRUMADA DE ÁGUA - FORNECIMENTO E INSTALAÇÃO. AF_06/2022</v>
          </cell>
          <cell r="C6007" t="str">
            <v>UN</v>
          </cell>
          <cell r="D6007">
            <v>25.49</v>
          </cell>
          <cell r="E6007" t="str">
            <v>Instalações Prediais de Água Fria em PVC</v>
          </cell>
          <cell r="F6007" t="str">
            <v>SINAPI Jun/26</v>
          </cell>
        </row>
        <row r="6008">
          <cell r="A6008">
            <v>104006</v>
          </cell>
          <cell r="B6008" t="str">
            <v>TÊ DE REDUÇÃO, PVC, SOLDÁVEL, DN 50MM X 25MM, INSTALADO EM RAMAL DE DISTRIBUIÇÃO DE ÁGUA - FORNECIMENTO E INSTALAÇÃO. AF_06/2022</v>
          </cell>
          <cell r="C6008" t="str">
            <v>UN</v>
          </cell>
          <cell r="D6008">
            <v>33.06</v>
          </cell>
          <cell r="E6008" t="str">
            <v>Instalações Prediais de Água Fria em PVC</v>
          </cell>
          <cell r="F6008" t="str">
            <v>SINAPI Jun/26</v>
          </cell>
        </row>
        <row r="6009">
          <cell r="A6009">
            <v>89626</v>
          </cell>
          <cell r="B6009" t="str">
            <v>TÊ DE REDUÇÃO, PVC, SOLDÁVEL, DN 50MM X 40MM, INSTALADO EM PRUMADA DE ÁGUA - FORNECIMENTO E INSTALAÇÃO. AF_06/2022</v>
          </cell>
          <cell r="C6009" t="str">
            <v>UN</v>
          </cell>
          <cell r="D6009">
            <v>37.659999999999997</v>
          </cell>
          <cell r="E6009" t="str">
            <v>Instalações Prediais de Água Fria em PVC</v>
          </cell>
          <cell r="F6009" t="str">
            <v>SINAPI Jun/26</v>
          </cell>
        </row>
        <row r="6010">
          <cell r="A6010">
            <v>104005</v>
          </cell>
          <cell r="B6010" t="str">
            <v>TÊ DE REDUÇÃO, PVC, SOLDÁVEL, DN 50MM X 40MM, INSTALADO EM RAMAL DE DISTRIBUIÇÃO DE ÁGUA - FORNECIMENTO E INSTALAÇÃO. AF_06/2022</v>
          </cell>
          <cell r="C6010" t="str">
            <v>UN</v>
          </cell>
          <cell r="D6010">
            <v>47.26</v>
          </cell>
          <cell r="E6010" t="str">
            <v>Instalações Prediais de Água Fria em PVC</v>
          </cell>
          <cell r="F6010" t="str">
            <v>SINAPI Jun/26</v>
          </cell>
        </row>
        <row r="6011">
          <cell r="A6011">
            <v>89439</v>
          </cell>
          <cell r="B6011" t="str">
            <v>TÊ SOLDÁVEL E COM ROSCA NA BOLSA CENTRAL, PVC, SOLDÁVEL, DN 20MM X 1/2, INSTALADO EM RAMAL DE DISTRIBUIÇÃO DE ÁGUA - FORNECIMENTO E INSTALAÇÃO. AF_06/2022</v>
          </cell>
          <cell r="C6011" t="str">
            <v>UN</v>
          </cell>
          <cell r="D6011">
            <v>16.14</v>
          </cell>
          <cell r="E6011" t="str">
            <v>Instalações Prediais de Água Fria em PVC</v>
          </cell>
          <cell r="F6011" t="str">
            <v>SINAPI Jun/26</v>
          </cell>
        </row>
        <row r="6012">
          <cell r="A6012">
            <v>89421</v>
          </cell>
          <cell r="B6012" t="str">
            <v>UNIÃO, PVC, SOLDÁVEL, DN 20MM, INSTALADO EM RAMAL DE DISTRIBUIÇÃO DE ÁGUA - FORNECIMENTO E INSTALAÇÃO. AF_06/2022</v>
          </cell>
          <cell r="C6012" t="str">
            <v>UN</v>
          </cell>
          <cell r="D6012">
            <v>14.93</v>
          </cell>
          <cell r="E6012" t="str">
            <v>Instalações Prediais de Água Fria em PVC</v>
          </cell>
          <cell r="F6012" t="str">
            <v>SINAPI Jun/26</v>
          </cell>
        </row>
        <row r="6013">
          <cell r="A6013">
            <v>89375</v>
          </cell>
          <cell r="B6013" t="str">
            <v>UNIÃO, PVC, SOLDÁVEL, DN 20MM, INSTALADO EM RAMAL OU SUB-RAMAL DE ÁGUA - FORNECIMENTO E INSTALAÇÃO. AF_06/2022</v>
          </cell>
          <cell r="C6013" t="str">
            <v>UN</v>
          </cell>
          <cell r="D6013">
            <v>15.64</v>
          </cell>
          <cell r="E6013" t="str">
            <v>Instalações Prediais de Água Fria em PVC</v>
          </cell>
          <cell r="F6013" t="str">
            <v>SINAPI Jun/26</v>
          </cell>
        </row>
        <row r="6014">
          <cell r="A6014">
            <v>89536</v>
          </cell>
          <cell r="B6014" t="str">
            <v>UNIÃO, PVC, SOLDÁVEL, DN 25MM, INSTALADO EM PRUMADA DE ÁGUA - FORNECIMENTO E INSTALAÇÃO. AF_06/2022</v>
          </cell>
          <cell r="C6014" t="str">
            <v>UN</v>
          </cell>
          <cell r="D6014">
            <v>14.57</v>
          </cell>
          <cell r="E6014" t="str">
            <v>Instalações Prediais de Água Fria em PVC</v>
          </cell>
          <cell r="F6014" t="str">
            <v>SINAPI Jun/26</v>
          </cell>
        </row>
        <row r="6015">
          <cell r="A6015">
            <v>89428</v>
          </cell>
          <cell r="B6015" t="str">
            <v>UNIÃO, PVC, SOLDÁVEL, DN 25MM, INSTALADO EM RAMAL DE DISTRIBUIÇÃO DE ÁGUA - FORNECIMENTO E INSTALAÇÃO. AF_06/2022</v>
          </cell>
          <cell r="C6015" t="str">
            <v>UN</v>
          </cell>
          <cell r="D6015">
            <v>17.899999999999999</v>
          </cell>
          <cell r="E6015" t="str">
            <v>Instalações Prediais de Água Fria em PVC</v>
          </cell>
          <cell r="F6015" t="str">
            <v>SINAPI Jun/26</v>
          </cell>
        </row>
        <row r="6016">
          <cell r="A6016">
            <v>89382</v>
          </cell>
          <cell r="B6016" t="str">
            <v>UNIÃO, PVC, SOLDÁVEL, DN 25MM, INSTALADO EM RAMAL OU SUB-RAMAL DE ÁGUA - FORNECIMENTO E INSTALAÇÃO. AF_06/2022</v>
          </cell>
          <cell r="C6016" t="str">
            <v>UN</v>
          </cell>
          <cell r="D6016">
            <v>18.71</v>
          </cell>
          <cell r="E6016" t="str">
            <v>Instalações Prediais de Água Fria em PVC</v>
          </cell>
          <cell r="F6016" t="str">
            <v>SINAPI Jun/26</v>
          </cell>
        </row>
        <row r="6017">
          <cell r="A6017">
            <v>89552</v>
          </cell>
          <cell r="B6017" t="str">
            <v>UNIÃO, PVC, SOLDÁVEL, DN 32MM, INSTALADO EM PRUMADA DE ÁGUA - FORNECIMENTO E INSTALAÇÃO. AF_06/2022</v>
          </cell>
          <cell r="C6017" t="str">
            <v>UN</v>
          </cell>
          <cell r="D6017">
            <v>22.55</v>
          </cell>
          <cell r="E6017" t="str">
            <v>Instalações Prediais de Água Fria em PVC</v>
          </cell>
          <cell r="F6017" t="str">
            <v>SINAPI Jun/26</v>
          </cell>
        </row>
        <row r="6018">
          <cell r="A6018">
            <v>89435</v>
          </cell>
          <cell r="B6018" t="str">
            <v>UNIÃO, PVC, SOLDÁVEL, DN 32MM, INSTALADO EM RAMAL DE DISTRIBUIÇÃO DE ÁGUA - FORNECIMENTO E INSTALAÇÃO. AF_06/2022</v>
          </cell>
          <cell r="C6018" t="str">
            <v>UN</v>
          </cell>
          <cell r="D6018">
            <v>26.4</v>
          </cell>
          <cell r="E6018" t="str">
            <v>Instalações Prediais de Água Fria em PVC</v>
          </cell>
          <cell r="F6018" t="str">
            <v>SINAPI Jun/26</v>
          </cell>
        </row>
        <row r="6019">
          <cell r="A6019">
            <v>89390</v>
          </cell>
          <cell r="B6019" t="str">
            <v>UNIÃO, PVC, SOLDÁVEL, DN 32MM, INSTALADO EM RAMAL OU SUB-RAMAL DE ÁGUA - FORNECIMENTO E INSTALAÇÃO. AF_06/2022</v>
          </cell>
          <cell r="C6019" t="str">
            <v>UN</v>
          </cell>
          <cell r="D6019">
            <v>27.36</v>
          </cell>
          <cell r="E6019" t="str">
            <v>Instalações Prediais de Água Fria em PVC</v>
          </cell>
          <cell r="F6019" t="str">
            <v>SINAPI Jun/26</v>
          </cell>
        </row>
        <row r="6020">
          <cell r="A6020">
            <v>89568</v>
          </cell>
          <cell r="B6020" t="str">
            <v>UNIÃO, PVC, SOLDÁVEL, DN 40MM, INSTALADO EM PRUMADA DE ÁGUA - FORNECIMENTO E INSTALAÇÃO. AF_06/2022</v>
          </cell>
          <cell r="C6020" t="str">
            <v>UN</v>
          </cell>
          <cell r="D6020">
            <v>39.29</v>
          </cell>
          <cell r="E6020" t="str">
            <v>Instalações Prediais de Água Fria em PVC</v>
          </cell>
          <cell r="F6020" t="str">
            <v>SINAPI Jun/26</v>
          </cell>
        </row>
        <row r="6021">
          <cell r="A6021">
            <v>103990</v>
          </cell>
          <cell r="B6021" t="str">
            <v>UNIÃO, PVC, SOLDÁVEL, DN 40MM, INSTALADO EM RAMAL DE DISTRIBUIÇÃO DE ÁGUA - FORNECIMENTO E INSTALAÇÃO. AF_06/2022</v>
          </cell>
          <cell r="C6021" t="str">
            <v>UN</v>
          </cell>
          <cell r="D6021">
            <v>43.77</v>
          </cell>
          <cell r="E6021" t="str">
            <v>Instalações Prediais de Água Fria em PVC</v>
          </cell>
          <cell r="F6021" t="str">
            <v>SINAPI Jun/26</v>
          </cell>
        </row>
        <row r="6022">
          <cell r="A6022">
            <v>89594</v>
          </cell>
          <cell r="B6022" t="str">
            <v>UNIÃO, PVC, SOLDÁVEL, DN 50MM, INSTALADO EM PRUMADA DE ÁGUA - FORNECIMENTO E INSTALAÇÃO. AF_06/2022</v>
          </cell>
          <cell r="C6022" t="str">
            <v>UN</v>
          </cell>
          <cell r="D6022">
            <v>43.55</v>
          </cell>
          <cell r="E6022" t="str">
            <v>Instalações Prediais de Água Fria em PVC</v>
          </cell>
          <cell r="F6022" t="str">
            <v>SINAPI Jun/26</v>
          </cell>
        </row>
        <row r="6023">
          <cell r="A6023">
            <v>103997</v>
          </cell>
          <cell r="B6023" t="str">
            <v>UNIÃO, PVC, SOLDÁVEL, DN 50MM, INSTALADO EM RAMAL DE DISTRIBUIÇÃO DE ÁGUA - FORNECIMENTO E INSTALAÇÃO. AF_06/2022</v>
          </cell>
          <cell r="C6023" t="str">
            <v>UN</v>
          </cell>
          <cell r="D6023">
            <v>48.77</v>
          </cell>
          <cell r="E6023" t="str">
            <v>Instalações Prediais de Água Fria em PVC</v>
          </cell>
          <cell r="F6023" t="str">
            <v>SINAPI Jun/26</v>
          </cell>
        </row>
        <row r="6024">
          <cell r="A6024">
            <v>89609</v>
          </cell>
          <cell r="B6024" t="str">
            <v>UNIÃO, PVC, SOLDÁVEL, DN 60MM, INSTALADO EM PRUMADA DE ÁGUA - FORNECIMENTO E INSTALAÇÃO. AF_06/2022</v>
          </cell>
          <cell r="C6024" t="str">
            <v>UN</v>
          </cell>
          <cell r="D6024">
            <v>100.73</v>
          </cell>
          <cell r="E6024" t="str">
            <v>Instalações Prediais de Água Fria em PVC</v>
          </cell>
          <cell r="F6024" t="str">
            <v>SINAPI Jun/26</v>
          </cell>
        </row>
        <row r="6025">
          <cell r="A6025">
            <v>89612</v>
          </cell>
          <cell r="B6025" t="str">
            <v>UNIÃO, PVC, SOLDÁVEL, DN 75MM, INSTALADO EM PRUMADA DE ÁGUA - FORNECIMENTO E INSTALAÇÃO. AF_06/2022</v>
          </cell>
          <cell r="C6025" t="str">
            <v>UN</v>
          </cell>
          <cell r="D6025">
            <v>197.03</v>
          </cell>
          <cell r="E6025" t="str">
            <v>Instalações Prediais de Água Fria em PVC</v>
          </cell>
          <cell r="F6025" t="str">
            <v>SINAPI Jun/26</v>
          </cell>
        </row>
        <row r="6026">
          <cell r="A6026">
            <v>89615</v>
          </cell>
          <cell r="B6026" t="str">
            <v>UNIÃO, PVC, SOLDÁVEL, DN 85MM, INSTALADO EM PRUMADA DE ÁGUA - FORNECIMENTO E INSTALAÇÃO. AF_06/2022</v>
          </cell>
          <cell r="C6026" t="str">
            <v>UN</v>
          </cell>
          <cell r="D6026">
            <v>232.5</v>
          </cell>
          <cell r="E6026" t="str">
            <v>Instalações Prediais de Água Fria em PVC</v>
          </cell>
          <cell r="F6026" t="str">
            <v>SINAPI Jun/26</v>
          </cell>
        </row>
        <row r="6027">
          <cell r="A6027">
            <v>89747</v>
          </cell>
          <cell r="B6027" t="str">
            <v>ADAPTADOR, CPVC, SOLDÁVEL, DN 22MM, INSTALADO EM RAMAL DE DISTRIBUIÇÃO DE ÁGUA FORNECIMENTO E INSTALAÇÃO. AF_06/2022</v>
          </cell>
          <cell r="C6027" t="str">
            <v>UN</v>
          </cell>
          <cell r="D6027">
            <v>32.89</v>
          </cell>
          <cell r="E6027" t="str">
            <v>Instalações Prediais de Água Quente em CPVC</v>
          </cell>
          <cell r="F6027" t="str">
            <v>SINAPI Jun/26</v>
          </cell>
        </row>
        <row r="6028">
          <cell r="A6028">
            <v>89656</v>
          </cell>
          <cell r="B6028" t="str">
            <v>ADAPTADOR, CPVC, SOLDÁVEL, DN15MM, INSTALADO EM RAMAL OU SUB-RAMAL DE ÁGUA FORNECIMENTO E INSTALAÇÃO. AF_06/2022</v>
          </cell>
          <cell r="C6028" t="str">
            <v>UN</v>
          </cell>
          <cell r="D6028">
            <v>25.19</v>
          </cell>
          <cell r="E6028" t="str">
            <v>Instalações Prediais de Água Quente em CPVC</v>
          </cell>
          <cell r="F6028" t="str">
            <v>SINAPI Jun/26</v>
          </cell>
        </row>
        <row r="6029">
          <cell r="A6029">
            <v>89663</v>
          </cell>
          <cell r="B6029" t="str">
            <v>ADAPTADOR, CPVC, SOLDÁVEL, DN22MM, INSTALADO EM RAMAL OU SUB-RAMAL DE ÁGUA FORNECIMENTO E INSTALAÇÃO. AF_06/2022</v>
          </cell>
          <cell r="C6029" t="str">
            <v>UN</v>
          </cell>
          <cell r="D6029">
            <v>33.630000000000003</v>
          </cell>
          <cell r="E6029" t="str">
            <v>Instalações Prediais de Água Quente em CPVC</v>
          </cell>
          <cell r="F6029" t="str">
            <v>SINAPI Jun/26</v>
          </cell>
        </row>
        <row r="6030">
          <cell r="A6030">
            <v>89759</v>
          </cell>
          <cell r="B6030" t="str">
            <v>BUCHA DE REDUÇÃO, CPVC, SOLDÁVEL, DN 28MM X 22MM, INSTALADO EM RAMAL DE DISTRIBUIÇÃO DE ÁGUA - FORNECIMENTO E INSTALAÇÃO. AF_06/2022</v>
          </cell>
          <cell r="C6030" t="str">
            <v>UN</v>
          </cell>
          <cell r="D6030">
            <v>14.25</v>
          </cell>
          <cell r="E6030" t="str">
            <v>Instalações Prediais de Água Quente em CPVC</v>
          </cell>
          <cell r="F6030" t="str">
            <v>SINAPI Jun/26</v>
          </cell>
        </row>
        <row r="6031">
          <cell r="A6031">
            <v>89832</v>
          </cell>
          <cell r="B6031" t="str">
            <v>BUCHA DE REDUÇÃO, CPVC, SOLDÁVEL, DN 42MM X 22MM, INSTALADO EM RAMAL DE DISTRIBUIÇÃO DE ÁGUA - FORNECIMENTO E INSTALAÇÃO. AF_06/2022</v>
          </cell>
          <cell r="C6031" t="str">
            <v>UN</v>
          </cell>
          <cell r="D6031">
            <v>45.79</v>
          </cell>
          <cell r="E6031" t="str">
            <v>Instalações Prediais de Água Quente em CPVC</v>
          </cell>
          <cell r="F6031" t="str">
            <v>SINAPI Jun/26</v>
          </cell>
        </row>
        <row r="6032">
          <cell r="A6032">
            <v>89666</v>
          </cell>
          <cell r="B6032" t="str">
            <v>BUCHA DE REDUÇÃO, CPVC, SOLDÁVEL, DN22MM X 15MM, INSTALADO EM RAMAL OU SUB-RAMAL DE ÁGUA FORNECIMENTO E INSTALAÇÃO. AF_06/2022</v>
          </cell>
          <cell r="C6032" t="str">
            <v>UN</v>
          </cell>
          <cell r="D6032">
            <v>9.75</v>
          </cell>
          <cell r="E6032" t="str">
            <v>Instalações Prediais de Água Quente em CPVC</v>
          </cell>
          <cell r="F6032" t="str">
            <v>SINAPI Jun/26</v>
          </cell>
        </row>
        <row r="6033">
          <cell r="A6033">
            <v>89678</v>
          </cell>
          <cell r="B6033" t="str">
            <v>BUCHA DE REDUÇÃO, CPVC, SOLDÁVEL, DN28MM X 22MM, INSTALADO EM RAMAL OU SUB-RAMAL DE ÁGUA FORNECIMENTO E INSTALAÇÃO. AF_06/2022</v>
          </cell>
          <cell r="C6033" t="str">
            <v>UN</v>
          </cell>
          <cell r="D6033">
            <v>15.06</v>
          </cell>
          <cell r="E6033" t="str">
            <v>Instalações Prediais de Água Quente em CPVC</v>
          </cell>
          <cell r="F6033" t="str">
            <v>SINAPI Jun/26</v>
          </cell>
        </row>
        <row r="6034">
          <cell r="A6034">
            <v>89764</v>
          </cell>
          <cell r="B6034" t="str">
            <v>BUCHA DE REDUÇÃO, CPVC, SOLDÁVEL, DN35MM X 28MM, INSTALADO EM RAMAL DE DISTRIBUIÇÃO DE ÁGUA - FORNECIMENTO E INSTALAÇÃO. AF_06/2022</v>
          </cell>
          <cell r="C6034" t="str">
            <v>UN</v>
          </cell>
          <cell r="D6034">
            <v>41.31</v>
          </cell>
          <cell r="E6034" t="str">
            <v>Instalações Prediais de Água Quente em CPVC</v>
          </cell>
          <cell r="F6034" t="str">
            <v>SINAPI Jun/26</v>
          </cell>
        </row>
        <row r="6035">
          <cell r="A6035">
            <v>89689</v>
          </cell>
          <cell r="B6035" t="str">
            <v>BUCHA DE REDUÇÃO, CPVC, SOLDÁVEL, DN35MM X 28MM, INSTALADO EM RAMAL OU SUB-RAMAL DE ÁGUA FORNECIMENTO E INSTALAÇÃO. AF_06/2022</v>
          </cell>
          <cell r="C6035" t="str">
            <v>UN</v>
          </cell>
          <cell r="D6035">
            <v>42.26</v>
          </cell>
          <cell r="E6035" t="str">
            <v>Instalações Prediais de Água Quente em CPVC</v>
          </cell>
          <cell r="F6035" t="str">
            <v>SINAPI Jun/26</v>
          </cell>
        </row>
        <row r="6036">
          <cell r="A6036">
            <v>89655</v>
          </cell>
          <cell r="B6036" t="str">
            <v>CONECTOR, CPVC, SOLDÁVEL, DN 15MM X 1/2, INSTALADO EM RAMAL OU SUB-RAMAL DE ÁGUA FORNECIMENTO E INSTALAÇÃO. AF_06/2022</v>
          </cell>
          <cell r="C6036" t="str">
            <v>UN</v>
          </cell>
          <cell r="D6036">
            <v>26.9</v>
          </cell>
          <cell r="E6036" t="str">
            <v>Instalações Prediais de Água Quente em CPVC</v>
          </cell>
          <cell r="F6036" t="str">
            <v>SINAPI Jun/26</v>
          </cell>
        </row>
        <row r="6037">
          <cell r="A6037">
            <v>89662</v>
          </cell>
          <cell r="B6037" t="str">
            <v>CONECTOR, CPVC, SOLDÁVEL, DN 22MM X 1/2, INSTALADO EM RAMAL OU SUB-RAMAL DE ÁGUA FORNECIMENTO E INSTALAÇÃO. AF_06/2022</v>
          </cell>
          <cell r="C6037" t="str">
            <v>UN</v>
          </cell>
          <cell r="D6037">
            <v>34.54</v>
          </cell>
          <cell r="E6037" t="str">
            <v>Instalações Prediais de Água Quente em CPVC</v>
          </cell>
          <cell r="F6037" t="str">
            <v>SINAPI Jun/26</v>
          </cell>
        </row>
        <row r="6038">
          <cell r="A6038">
            <v>89758</v>
          </cell>
          <cell r="B6038" t="str">
            <v>CONECTOR, CPVC, SOLDÁVEL, DN 28MM X 1, INSTALADO EM RAMAL DE DISTRIBUIÇÃO DE ÁGUA FORNECIMENTO E INSTALAÇÃO. AF_06/2022</v>
          </cell>
          <cell r="C6038" t="str">
            <v>UN</v>
          </cell>
          <cell r="D6038">
            <v>40.76</v>
          </cell>
          <cell r="E6038" t="str">
            <v>Instalações Prediais de Água Quente em CPVC</v>
          </cell>
          <cell r="F6038" t="str">
            <v>SINAPI Jun/26</v>
          </cell>
        </row>
        <row r="6039">
          <cell r="A6039">
            <v>89676</v>
          </cell>
          <cell r="B6039" t="str">
            <v>CONECTOR, CPVC, SOLDÁVEL, DN 28MM X 1, INSTALADO EM RAMAL OU SUB-RAMAL DE ÁGUA FORNECIMENTO E INSTALAÇÃO. AF_06/2022</v>
          </cell>
          <cell r="C6039" t="str">
            <v>UN</v>
          </cell>
          <cell r="D6039">
            <v>41.13</v>
          </cell>
          <cell r="E6039" t="str">
            <v>Instalações Prediais de Água Quente em CPVC</v>
          </cell>
          <cell r="F6039" t="str">
            <v>SINAPI Jun/26</v>
          </cell>
        </row>
        <row r="6040">
          <cell r="A6040">
            <v>89818</v>
          </cell>
          <cell r="B6040" t="str">
            <v>CONECTOR, CPVC, SOLDÁVEL, DN 35MM X 1 1/4, INSTALADO EM PRUMADA DE ÁGUA FORNECIMENTO E INSTALAÇÃO. AF_06/2022</v>
          </cell>
          <cell r="C6040" t="str">
            <v>UN</v>
          </cell>
          <cell r="D6040">
            <v>57.09</v>
          </cell>
          <cell r="E6040" t="str">
            <v>Instalações Prediais de Água Quente em CPVC</v>
          </cell>
          <cell r="F6040" t="str">
            <v>SINAPI Jun/26</v>
          </cell>
        </row>
        <row r="6041">
          <cell r="A6041">
            <v>89763</v>
          </cell>
          <cell r="B6041" t="str">
            <v>CONECTOR, CPVC, SOLDÁVEL, DN 35MM X 1 1/4, INSTALADO EM RAMAL DE DISTRIBUIÇÃO DE ÁGUA - FORNECIMENTO E INSTALAÇÃO. AF_06/2022</v>
          </cell>
          <cell r="C6041" t="str">
            <v>UN</v>
          </cell>
          <cell r="D6041">
            <v>60.99</v>
          </cell>
          <cell r="E6041" t="str">
            <v>Instalações Prediais de Água Quente em CPVC</v>
          </cell>
          <cell r="F6041" t="str">
            <v>SINAPI Jun/26</v>
          </cell>
        </row>
        <row r="6042">
          <cell r="A6042">
            <v>89686</v>
          </cell>
          <cell r="B6042" t="str">
            <v>CONECTOR, CPVC, SOLDÁVEL, DN 35MM X 1 1/4, INSTALADO EM RAMAL OU SUB-RAMAL DE ÁGUA FORNECIMENTO E INSTALAÇÃO. AF_06/2022</v>
          </cell>
          <cell r="C6042" t="str">
            <v>UN</v>
          </cell>
          <cell r="D6042">
            <v>61.98</v>
          </cell>
          <cell r="E6042" t="str">
            <v>Instalações Prediais de Água Quente em CPVC</v>
          </cell>
          <cell r="F6042" t="str">
            <v>SINAPI Jun/26</v>
          </cell>
        </row>
        <row r="6043">
          <cell r="A6043">
            <v>104029</v>
          </cell>
          <cell r="B6043" t="str">
            <v>CONECTOR, CPVC, SOLDÁVEL, DN 42MM X 1.1/2", INSTALADO EM RAMAL DE DISTRIBUIÇÃO DE ÁGUA - FORNECIMENTO E INSTALAÇÃO. AF_06/2022</v>
          </cell>
          <cell r="C6043" t="str">
            <v>UN</v>
          </cell>
          <cell r="D6043">
            <v>73.150000000000006</v>
          </cell>
          <cell r="E6043" t="str">
            <v>Instalações Prediais de Água Quente em CPVC</v>
          </cell>
          <cell r="F6043" t="str">
            <v>SINAPI Jun/26</v>
          </cell>
        </row>
        <row r="6044">
          <cell r="A6044">
            <v>89831</v>
          </cell>
          <cell r="B6044" t="str">
            <v>CONECTOR, CPVC, SOLDÁVEL, DN 42MM X 1.1/2, INSTALADO EM PRUMADA DE ÁGUA FORNECIMENTO E INSTALAÇÃO. AF_06/2022</v>
          </cell>
          <cell r="C6044" t="str">
            <v>UN</v>
          </cell>
          <cell r="D6044">
            <v>68.900000000000006</v>
          </cell>
          <cell r="E6044" t="str">
            <v>Instalações Prediais de Água Quente em CPVC</v>
          </cell>
          <cell r="F6044" t="str">
            <v>SINAPI Jun/26</v>
          </cell>
        </row>
        <row r="6045">
          <cell r="A6045">
            <v>89668</v>
          </cell>
          <cell r="B6045" t="str">
            <v>CONECTOR, CPVC, SOLDÁVEL, DN22MM X 3/4", INSTALADO EM RAMAL OU SUB-RAMAL DE ÁGUA - FORNECIMENTO E INSTALAÇÃO. AF_06/2022</v>
          </cell>
          <cell r="C6045" t="str">
            <v>UN</v>
          </cell>
          <cell r="D6045">
            <v>32.82</v>
          </cell>
          <cell r="E6045" t="str">
            <v>Instalações Prediais de Água Quente em CPVC</v>
          </cell>
          <cell r="F6045" t="str">
            <v>SINAPI Jun/26</v>
          </cell>
        </row>
        <row r="6046">
          <cell r="A6046">
            <v>89639</v>
          </cell>
          <cell r="B6046" t="str">
            <v>CURVA 90 GRAUS, CPVC, SOLDÁVEL, DN 15MM, INSTALADO EM RAMAL OU SUB-RAMAL DE ÁGUA - FORNECIMENTO E INSTALAÇÃO. AF_06/2022</v>
          </cell>
          <cell r="C6046" t="str">
            <v>UN</v>
          </cell>
          <cell r="D6046">
            <v>15.41</v>
          </cell>
          <cell r="E6046" t="str">
            <v>Instalações Prediais de Água Quente em CPVC</v>
          </cell>
          <cell r="F6046" t="str">
            <v>SINAPI Jun/26</v>
          </cell>
        </row>
        <row r="6047">
          <cell r="A6047">
            <v>89721</v>
          </cell>
          <cell r="B6047" t="str">
            <v>CURVA 90 GRAUS, CPVC, SOLDÁVEL, DN 22MM, INSTALADO EM RAMAL DE DISTRIBUIÇÃO DE ÁGUA - FORNECIMENTO E INSTALAÇÃO. AF_06/2022</v>
          </cell>
          <cell r="C6047" t="str">
            <v>UN</v>
          </cell>
          <cell r="D6047">
            <v>19.649999999999999</v>
          </cell>
          <cell r="E6047" t="str">
            <v>Instalações Prediais de Água Quente em CPVC</v>
          </cell>
          <cell r="F6047" t="str">
            <v>SINAPI Jun/26</v>
          </cell>
        </row>
        <row r="6048">
          <cell r="A6048">
            <v>89643</v>
          </cell>
          <cell r="B6048" t="str">
            <v>CURVA 90 GRAUS, CPVC, SOLDÁVEL, DN 22MM, INSTALADO EM RAMAL OU SUB-RAMAL DE ÁGUA - FORNECIMENTO E INSTALAÇÃO. AF_06/2022</v>
          </cell>
          <cell r="C6048" t="str">
            <v>UN</v>
          </cell>
          <cell r="D6048">
            <v>20.75</v>
          </cell>
          <cell r="E6048" t="str">
            <v>Instalações Prediais de Água Quente em CPVC</v>
          </cell>
          <cell r="F6048" t="str">
            <v>SINAPI Jun/26</v>
          </cell>
        </row>
        <row r="6049">
          <cell r="A6049">
            <v>89727</v>
          </cell>
          <cell r="B6049" t="str">
            <v>CURVA 90 GRAUS, CPVC, SOLDÁVEL, DN 28MM, INSTALADO EM RAMAL DE DISTRIBUIÇÃO DE ÁGUA FORNECIMENTO E INSTALAÇÃO. AF_06/2022</v>
          </cell>
          <cell r="C6049" t="str">
            <v>UN</v>
          </cell>
          <cell r="D6049">
            <v>28.86</v>
          </cell>
          <cell r="E6049" t="str">
            <v>Instalações Prediais de Água Quente em CPVC</v>
          </cell>
          <cell r="F6049" t="str">
            <v>SINAPI Jun/26</v>
          </cell>
        </row>
        <row r="6050">
          <cell r="A6050">
            <v>89648</v>
          </cell>
          <cell r="B6050" t="str">
            <v>CURVA 90 GRAUS, CPVC, SOLDÁVEL, DN 28MM, INSTALADO EM RAMAL OU SUB-RAMAL DE ÁGUA FORNECIMENTO E INSTALAÇÃO. AF_06/2022</v>
          </cell>
          <cell r="C6050" t="str">
            <v>UN</v>
          </cell>
          <cell r="D6050">
            <v>30.18</v>
          </cell>
          <cell r="E6050" t="str">
            <v>Instalações Prediais de Água Quente em CPVC</v>
          </cell>
          <cell r="F6050" t="str">
            <v>SINAPI Jun/26</v>
          </cell>
        </row>
        <row r="6051">
          <cell r="A6051">
            <v>89749</v>
          </cell>
          <cell r="B6051" t="str">
            <v>CURVA DE TRANSPOSIÇÃO, CPVC, SOLDÁVEL, DN 22MM, INSTALADO EM RAMAL DE DISTRIBUIÇÃO DE ÁGUA FORNECIMENTO E INSTALAÇÃO. AF_06/2022</v>
          </cell>
          <cell r="C6051" t="str">
            <v>UN</v>
          </cell>
          <cell r="D6051">
            <v>19.440000000000001</v>
          </cell>
          <cell r="E6051" t="str">
            <v>Instalações Prediais de Água Quente em CPVC</v>
          </cell>
          <cell r="F6051" t="str">
            <v>SINAPI Jun/26</v>
          </cell>
        </row>
        <row r="6052">
          <cell r="A6052">
            <v>89657</v>
          </cell>
          <cell r="B6052" t="str">
            <v>CURVA DE TRANSPOSIÇÃO, CPVC, SOLDÁVEL, DN15MM, INSTALADO EM RAMAL OU SUB-RAMAL DE ÁGUA FORNECIMENTO E INSTALAÇÃO. AF_06/2022</v>
          </cell>
          <cell r="C6052" t="str">
            <v>UN</v>
          </cell>
          <cell r="D6052">
            <v>16.29</v>
          </cell>
          <cell r="E6052" t="str">
            <v>Instalações Prediais de Água Quente em CPVC</v>
          </cell>
          <cell r="F6052" t="str">
            <v>SINAPI Jun/26</v>
          </cell>
        </row>
        <row r="6053">
          <cell r="A6053">
            <v>89664</v>
          </cell>
          <cell r="B6053" t="str">
            <v>CURVA DE TRANSPOSIÇÃO, CPVC, SOLDÁVEL, DN22MM, INSTALADO EM RAMAL OU SUB-RAMAL DE ÁGUA FORNECIMENTO E INSTALAÇÃO. AF_06/2022</v>
          </cell>
          <cell r="C6053" t="str">
            <v>UN</v>
          </cell>
          <cell r="D6053">
            <v>20.18</v>
          </cell>
          <cell r="E6053" t="str">
            <v>Instalações Prediais de Água Quente em CPVC</v>
          </cell>
          <cell r="F6053" t="str">
            <v>SINAPI Jun/26</v>
          </cell>
        </row>
        <row r="6054">
          <cell r="A6054">
            <v>89638</v>
          </cell>
          <cell r="B6054" t="str">
            <v>JOELHO 45 GRAUS, CPVC, SOLDÁVEL, DN 15MM, INSTALADO EM RAMAL OU SUB-RAMAL DE ÁGUA - FORNECIMENTO E INSTALAÇÃO. AF_06/2022</v>
          </cell>
          <cell r="C6054" t="str">
            <v>UN</v>
          </cell>
          <cell r="D6054">
            <v>14.74</v>
          </cell>
          <cell r="E6054" t="str">
            <v>Instalações Prediais de Água Quente em CPVC</v>
          </cell>
          <cell r="F6054" t="str">
            <v>SINAPI Jun/26</v>
          </cell>
        </row>
        <row r="6055">
          <cell r="A6055">
            <v>89720</v>
          </cell>
          <cell r="B6055" t="str">
            <v>JOELHO 45 GRAUS, CPVC, SOLDÁVEL, DN 22MM, INSTALADO EM RAMAL DE DISTRIBUIÇÃO DE ÁGUA FORNECIMENTO E INSTALAÇÃO. AF_06/2022</v>
          </cell>
          <cell r="C6055" t="str">
            <v>UN</v>
          </cell>
          <cell r="D6055">
            <v>18.309999999999999</v>
          </cell>
          <cell r="E6055" t="str">
            <v>Instalações Prediais de Água Quente em CPVC</v>
          </cell>
          <cell r="F6055" t="str">
            <v>SINAPI Jun/26</v>
          </cell>
        </row>
        <row r="6056">
          <cell r="A6056">
            <v>89642</v>
          </cell>
          <cell r="B6056" t="str">
            <v>JOELHO 45 GRAUS, CPVC, SOLDÁVEL, DN 22MM, INSTALADO EM RAMAL OU SUB-RAMAL DE ÁGUA - FORNECIMENTO E INSTALAÇÃO. AF_06/2022</v>
          </cell>
          <cell r="C6056" t="str">
            <v>UN</v>
          </cell>
          <cell r="D6056">
            <v>19.41</v>
          </cell>
          <cell r="E6056" t="str">
            <v>Instalações Prediais de Água Quente em CPVC</v>
          </cell>
          <cell r="F6056" t="str">
            <v>SINAPI Jun/26</v>
          </cell>
        </row>
        <row r="6057">
          <cell r="A6057">
            <v>89725</v>
          </cell>
          <cell r="B6057" t="str">
            <v>JOELHO 45 GRAUS, CPVC, SOLDÁVEL, DN 28MM, INSTALADO EM RAMAL DE DISTRIBUIÇÃO DE ÁGUA FORNECIMENTO E INSTALAÇÃO. AF_06/2022</v>
          </cell>
          <cell r="C6057" t="str">
            <v>UN</v>
          </cell>
          <cell r="D6057">
            <v>23.64</v>
          </cell>
          <cell r="E6057" t="str">
            <v>Instalações Prediais de Água Quente em CPVC</v>
          </cell>
          <cell r="F6057" t="str">
            <v>SINAPI Jun/26</v>
          </cell>
        </row>
        <row r="6058">
          <cell r="A6058">
            <v>89647</v>
          </cell>
          <cell r="B6058" t="str">
            <v>JOELHO 45 GRAUS, CPVC, SOLDÁVEL, DN 28MM, INSTALADO EM RAMAL OU SUB-RAMAL DE ÁGUA FORNECIMENTO E INSTALAÇÃO. AF_06/2022</v>
          </cell>
          <cell r="C6058" t="str">
            <v>UN</v>
          </cell>
          <cell r="D6058">
            <v>24.96</v>
          </cell>
          <cell r="E6058" t="str">
            <v>Instalações Prediais de Água Quente em CPVC</v>
          </cell>
          <cell r="F6058" t="str">
            <v>SINAPI Jun/26</v>
          </cell>
        </row>
        <row r="6059">
          <cell r="A6059">
            <v>89780</v>
          </cell>
          <cell r="B6059" t="str">
            <v>JOELHO 45 GRAUS, CPVC, SOLDÁVEL, DN 35MM, INSTALADO EM PRUMADA DE ÁGUA - FORNECIMENTO E INSTALAÇÃO. AF_06/2022</v>
          </cell>
          <cell r="C6059" t="str">
            <v>UN</v>
          </cell>
          <cell r="D6059">
            <v>27.26</v>
          </cell>
          <cell r="E6059" t="str">
            <v>Instalações Prediais de Água Quente em CPVC</v>
          </cell>
          <cell r="F6059" t="str">
            <v>SINAPI Jun/26</v>
          </cell>
        </row>
        <row r="6060">
          <cell r="A6060">
            <v>89734</v>
          </cell>
          <cell r="B6060" t="str">
            <v>JOELHO 45 GRAUS, CPVC, SOLDÁVEL, DN 35MM, INSTALADO EM RAMAL DE DISTRIBUIÇÃO DE ÁGUA FORNECIMENTO E INSTALAÇÃO. AF_06/2022</v>
          </cell>
          <cell r="C6060" t="str">
            <v>UN</v>
          </cell>
          <cell r="D6060">
            <v>33.299999999999997</v>
          </cell>
          <cell r="E6060" t="str">
            <v>Instalações Prediais de Água Quente em CPVC</v>
          </cell>
          <cell r="F6060" t="str">
            <v>SINAPI Jun/26</v>
          </cell>
        </row>
        <row r="6061">
          <cell r="A6061">
            <v>89650</v>
          </cell>
          <cell r="B6061" t="str">
            <v>JOELHO 45 GRAUS, CPVC, SOLDÁVEL, DN 35MM, INSTALADO EM RAMAL OU SUB-RAMAL DE ÁGUA FORNECIMENTO E INSTALAÇÃO. AF_06/2022</v>
          </cell>
          <cell r="C6061" t="str">
            <v>UN</v>
          </cell>
          <cell r="D6061">
            <v>34.83</v>
          </cell>
          <cell r="E6061" t="str">
            <v>Instalações Prediais de Água Quente em CPVC</v>
          </cell>
          <cell r="F6061" t="str">
            <v>SINAPI Jun/26</v>
          </cell>
        </row>
        <row r="6062">
          <cell r="A6062">
            <v>89787</v>
          </cell>
          <cell r="B6062" t="str">
            <v>JOELHO 45 GRAUS, CPVC, SOLDÁVEL, DN 42MM, INSTALADO EM PRUMADA DE ÁGUA FORNECIMENTO E INSTALAÇÃO. AF_06/2022</v>
          </cell>
          <cell r="C6062" t="str">
            <v>UN</v>
          </cell>
          <cell r="D6062">
            <v>40.119999999999997</v>
          </cell>
          <cell r="E6062" t="str">
            <v>Instalações Prediais de Água Quente em CPVC</v>
          </cell>
          <cell r="F6062" t="str">
            <v>SINAPI Jun/26</v>
          </cell>
        </row>
        <row r="6063">
          <cell r="A6063">
            <v>104024</v>
          </cell>
          <cell r="B6063" t="str">
            <v>JOELHO 45 GRAUS, CPVC, SOLDÁVEL, DN 42MM, INSTALADO EM RAMAL DE DISTRIBUIÇÃO DE ÁGUA - FORNECIMENTO E INSTALAÇÃO. AF_06/2022</v>
          </cell>
          <cell r="C6063" t="str">
            <v>UN</v>
          </cell>
          <cell r="D6063">
            <v>46.9</v>
          </cell>
          <cell r="E6063" t="str">
            <v>Instalações Prediais de Água Quente em CPVC</v>
          </cell>
          <cell r="F6063" t="str">
            <v>SINAPI Jun/26</v>
          </cell>
        </row>
        <row r="6064">
          <cell r="A6064">
            <v>89789</v>
          </cell>
          <cell r="B6064" t="str">
            <v>JOELHO 45 GRAUS, CPVC, SOLDÁVEL, DN 54MM, INSTALADO EM PRUMADA DE ÁGUA FORNECIMENTO E INSTALAÇÃO. AF_06/2022</v>
          </cell>
          <cell r="C6064" t="str">
            <v>UN</v>
          </cell>
          <cell r="D6064">
            <v>73.22</v>
          </cell>
          <cell r="E6064" t="str">
            <v>Instalações Prediais de Água Quente em CPVC</v>
          </cell>
          <cell r="F6064" t="str">
            <v>SINAPI Jun/26</v>
          </cell>
        </row>
        <row r="6065">
          <cell r="A6065">
            <v>89791</v>
          </cell>
          <cell r="B6065" t="str">
            <v>JOELHO 45 GRAUS, CPVC, SOLDÁVEL, DN 73MM, INSTALADO EM PRUMADA DE ÁGUA FORNECIMENTO E INSTALAÇÃO. AF_06/2022</v>
          </cell>
          <cell r="C6065" t="str">
            <v>UN</v>
          </cell>
          <cell r="D6065">
            <v>163.6</v>
          </cell>
          <cell r="E6065" t="str">
            <v>Instalações Prediais de Água Quente em CPVC</v>
          </cell>
          <cell r="F6065" t="str">
            <v>SINAPI Jun/26</v>
          </cell>
        </row>
        <row r="6066">
          <cell r="A6066">
            <v>89793</v>
          </cell>
          <cell r="B6066" t="str">
            <v>JOELHO 45 GRAUS, CPVC, SOLDÁVEL, DN 89MM, INSTALADO EM PRUMADA DE ÁGUA FORNECIMENTO E INSTALAÇÃO. AF_06/2022</v>
          </cell>
          <cell r="C6066" t="str">
            <v>UN</v>
          </cell>
          <cell r="D6066">
            <v>235.19</v>
          </cell>
          <cell r="E6066" t="str">
            <v>Instalações Prediais de Água Quente em CPVC</v>
          </cell>
          <cell r="F6066" t="str">
            <v>SINAPI Jun/26</v>
          </cell>
        </row>
        <row r="6067">
          <cell r="A6067">
            <v>89637</v>
          </cell>
          <cell r="B6067" t="str">
            <v>JOELHO 90 GRAUS, CPVC, SOLDÁVEL, DN 15MM, INSTALADO EM RAMAL OU SUB-RAMAL DE ÁGUA - FORNECIMENTO E INSTALAÇÃO. AF_06/2022</v>
          </cell>
          <cell r="C6067" t="str">
            <v>UN</v>
          </cell>
          <cell r="D6067">
            <v>13.78</v>
          </cell>
          <cell r="E6067" t="str">
            <v>Instalações Prediais de Água Quente em CPVC</v>
          </cell>
          <cell r="F6067" t="str">
            <v>SINAPI Jun/26</v>
          </cell>
        </row>
        <row r="6068">
          <cell r="A6068">
            <v>89719</v>
          </cell>
          <cell r="B6068" t="str">
            <v>JOELHO 90 GRAUS, CPVC, SOLDÁVEL, DN 22MM, INSTALADO EM RAMAL DE DISTRIBUIÇÃO DE ÁGUA FORNECIMENTO E INSTALAÇÃO. AF_06/2022</v>
          </cell>
          <cell r="C6068" t="str">
            <v>UN</v>
          </cell>
          <cell r="D6068">
            <v>16.64</v>
          </cell>
          <cell r="E6068" t="str">
            <v>Instalações Prediais de Água Quente em CPVC</v>
          </cell>
          <cell r="F6068" t="str">
            <v>SINAPI Jun/26</v>
          </cell>
        </row>
        <row r="6069">
          <cell r="A6069">
            <v>89641</v>
          </cell>
          <cell r="B6069" t="str">
            <v>JOELHO 90 GRAUS, CPVC, SOLDÁVEL, DN 22MM, INSTALADO EM RAMAL OU SUB-RAMAL DE ÁGUA - FORNECIMENTO E INSTALAÇÃO. AF_06/2022</v>
          </cell>
          <cell r="C6069" t="str">
            <v>UN</v>
          </cell>
          <cell r="D6069">
            <v>17.739999999999998</v>
          </cell>
          <cell r="E6069" t="str">
            <v>Instalações Prediais de Água Quente em CPVC</v>
          </cell>
          <cell r="F6069" t="str">
            <v>SINAPI Jun/26</v>
          </cell>
        </row>
        <row r="6070">
          <cell r="A6070">
            <v>89723</v>
          </cell>
          <cell r="B6070" t="str">
            <v>JOELHO 90 GRAUS, CPVC, SOLDÁVEL, DN 28MM, INSTALADO EM RAMAL DE DISTRIBUIÇÃO DE ÁGUA FORNECIMENTO E INSTALAÇÃO. AF_06/2022</v>
          </cell>
          <cell r="C6070" t="str">
            <v>UN</v>
          </cell>
          <cell r="D6070">
            <v>24.33</v>
          </cell>
          <cell r="E6070" t="str">
            <v>Instalações Prediais de Água Quente em CPVC</v>
          </cell>
          <cell r="F6070" t="str">
            <v>SINAPI Jun/26</v>
          </cell>
        </row>
        <row r="6071">
          <cell r="A6071">
            <v>89646</v>
          </cell>
          <cell r="B6071" t="str">
            <v>JOELHO 90 GRAUS, CPVC, SOLDÁVEL, DN 28MM, INSTALADO EM RAMAL OU SUB-RAMAL DE ÁGUA - FORNECIMENTO E INSTALAÇÃO. AF_06/2022</v>
          </cell>
          <cell r="C6071" t="str">
            <v>UN</v>
          </cell>
          <cell r="D6071">
            <v>25.65</v>
          </cell>
          <cell r="E6071" t="str">
            <v>Instalações Prediais de Água Quente em CPVC</v>
          </cell>
          <cell r="F6071" t="str">
            <v>SINAPI Jun/26</v>
          </cell>
        </row>
        <row r="6072">
          <cell r="A6072">
            <v>89777</v>
          </cell>
          <cell r="B6072" t="str">
            <v>JOELHO 90 GRAUS, CPVC, SOLDÁVEL, DN 35MM, INSTALADO EM PRUMADA DE ÁGUA FORNECIMENTO E INSTALAÇÃO. AF_06/2022</v>
          </cell>
          <cell r="C6072" t="str">
            <v>UN</v>
          </cell>
          <cell r="D6072">
            <v>28.97</v>
          </cell>
          <cell r="E6072" t="str">
            <v>Instalações Prediais de Água Quente em CPVC</v>
          </cell>
          <cell r="F6072" t="str">
            <v>SINAPI Jun/26</v>
          </cell>
        </row>
        <row r="6073">
          <cell r="A6073">
            <v>89729</v>
          </cell>
          <cell r="B6073" t="str">
            <v>JOELHO 90 GRAUS, CPVC, SOLDÁVEL, DN 35MM, INSTALADO EM RAMAL DE DISTRIBUIÇÃO DE ÁGUA FORNECIMENTO E INSTALAÇÃO. AF_06/2022</v>
          </cell>
          <cell r="C6073" t="str">
            <v>UN</v>
          </cell>
          <cell r="D6073">
            <v>35.01</v>
          </cell>
          <cell r="E6073" t="str">
            <v>Instalações Prediais de Água Quente em CPVC</v>
          </cell>
          <cell r="F6073" t="str">
            <v>SINAPI Jun/26</v>
          </cell>
        </row>
        <row r="6074">
          <cell r="A6074">
            <v>89649</v>
          </cell>
          <cell r="B6074" t="str">
            <v>JOELHO 90 GRAUS, CPVC, SOLDÁVEL, DN 35MM, INSTALADO EM RAMAL OU SUB-RAMAL DE ÁGUA FORNECIMENTO E INSTALAÇÃO. AF_06/2022</v>
          </cell>
          <cell r="C6074" t="str">
            <v>UN</v>
          </cell>
          <cell r="D6074">
            <v>36.54</v>
          </cell>
          <cell r="E6074" t="str">
            <v>Instalações Prediais de Água Quente em CPVC</v>
          </cell>
          <cell r="F6074" t="str">
            <v>SINAPI Jun/26</v>
          </cell>
        </row>
        <row r="6075">
          <cell r="A6075">
            <v>89781</v>
          </cell>
          <cell r="B6075" t="str">
            <v>JOELHO 90 GRAUS, CPVC, SOLDÁVEL, DN 42MM, INSTALADO EM PRUMADA DE ÁGUA FORNECIMENTO E INSTALAÇÃO. AF_06/2022</v>
          </cell>
          <cell r="C6075" t="str">
            <v>UN</v>
          </cell>
          <cell r="D6075">
            <v>40.54</v>
          </cell>
          <cell r="E6075" t="str">
            <v>Instalações Prediais de Água Quente em CPVC</v>
          </cell>
          <cell r="F6075" t="str">
            <v>SINAPI Jun/26</v>
          </cell>
        </row>
        <row r="6076">
          <cell r="A6076">
            <v>104023</v>
          </cell>
          <cell r="B6076" t="str">
            <v>JOELHO 90 GRAUS, CPVC, SOLDÁVEL, DN 42MM, INSTALADO EM RAMAL DE DISTRIBUIÇÃO DE ÁGUA - FORNECIMENTO E INSTALAÇÃO. AF_06/2022</v>
          </cell>
          <cell r="C6076" t="str">
            <v>UN</v>
          </cell>
          <cell r="D6076">
            <v>47.32</v>
          </cell>
          <cell r="E6076" t="str">
            <v>Instalações Prediais de Água Quente em CPVC</v>
          </cell>
          <cell r="F6076" t="str">
            <v>SINAPI Jun/26</v>
          </cell>
        </row>
        <row r="6077">
          <cell r="A6077">
            <v>89788</v>
          </cell>
          <cell r="B6077" t="str">
            <v>JOELHO 90 GRAUS, CPVC, SOLDÁVEL, DN 54MM, INSTALADO EM PRUMADA DE ÁGUA FORNECIMENTO E INSTALAÇÃO. AF_06/2022</v>
          </cell>
          <cell r="C6077" t="str">
            <v>UN</v>
          </cell>
          <cell r="D6077">
            <v>85.72</v>
          </cell>
          <cell r="E6077" t="str">
            <v>Instalações Prediais de Água Quente em CPVC</v>
          </cell>
          <cell r="F6077" t="str">
            <v>SINAPI Jun/26</v>
          </cell>
        </row>
        <row r="6078">
          <cell r="A6078">
            <v>89790</v>
          </cell>
          <cell r="B6078" t="str">
            <v>JOELHO 90 GRAUS, CPVC, SOLDÁVEL, DN 73MM, INSTALADO EM PRUMADA DE ÁGUA FORNECIMENTO E INSTALAÇÃO. AF_06/2022</v>
          </cell>
          <cell r="C6078" t="str">
            <v>UN</v>
          </cell>
          <cell r="D6078">
            <v>169.26</v>
          </cell>
          <cell r="E6078" t="str">
            <v>Instalações Prediais de Água Quente em CPVC</v>
          </cell>
          <cell r="F6078" t="str">
            <v>SINAPI Jun/26</v>
          </cell>
        </row>
        <row r="6079">
          <cell r="A6079">
            <v>89792</v>
          </cell>
          <cell r="B6079" t="str">
            <v>JOELHO 90 GRAUS, CPVC, SOLDÁVEL, DN 89MM, INSTALADO EM PRUMADA DE ÁGUA FORNECIMENTO E INSTALAÇÃO. AF_06/2022</v>
          </cell>
          <cell r="C6079" t="str">
            <v>UN</v>
          </cell>
          <cell r="D6079">
            <v>200.01</v>
          </cell>
          <cell r="E6079" t="str">
            <v>Instalações Prediais de Água Quente em CPVC</v>
          </cell>
          <cell r="F6079" t="str">
            <v>SINAPI Jun/26</v>
          </cell>
        </row>
        <row r="6080">
          <cell r="A6080">
            <v>89640</v>
          </cell>
          <cell r="B6080" t="str">
            <v>JOELHO DE TRANSIÇÃO, 90 GRAUS, CPVC, SOLDÁVEL, DN 15MM X 1/2", INSTALADO EM RAMAL OU SUB-RAMAL DE ÁGUA - FORNECIMENTO E INSTALAÇÃO. AF_06/2022</v>
          </cell>
          <cell r="C6080" t="str">
            <v>UN</v>
          </cell>
          <cell r="D6080">
            <v>22.65</v>
          </cell>
          <cell r="E6080" t="str">
            <v>Instalações Prediais de Água Quente em CPVC</v>
          </cell>
          <cell r="F6080" t="str">
            <v>SINAPI Jun/26</v>
          </cell>
        </row>
        <row r="6081">
          <cell r="A6081">
            <v>89644</v>
          </cell>
          <cell r="B6081" t="str">
            <v>JOELHO DE TRANSIÇÃO, 90 GRAUS, CPVC, SOLDÁVEL, DN 22MM X 1/2", INSTALADO EM RAMAL OU SUB-RAMAL DE ÁGUA - FORNECIMENTO E INSTALAÇÃO. AF_06/2022</v>
          </cell>
          <cell r="C6081" t="str">
            <v>UN</v>
          </cell>
          <cell r="D6081">
            <v>27.41</v>
          </cell>
          <cell r="E6081" t="str">
            <v>Instalações Prediais de Água Quente em CPVC</v>
          </cell>
          <cell r="F6081" t="str">
            <v>SINAPI Jun/26</v>
          </cell>
        </row>
        <row r="6082">
          <cell r="A6082">
            <v>89645</v>
          </cell>
          <cell r="B6082" t="str">
            <v>JOELHO DE TRANSIÇÃO, 90 GRAUS, CPVC, SOLDÁVEL, DN 22MM X 3/4", INSTALADO EM RAMAL OU SUB-RAMAL DE ÁGUA - FORNECIMENTO E INSTALAÇÃO. AF_06/2022</v>
          </cell>
          <cell r="C6082" t="str">
            <v>UN</v>
          </cell>
          <cell r="D6082">
            <v>37.32</v>
          </cell>
          <cell r="E6082" t="str">
            <v>Instalações Prediais de Água Quente em CPVC</v>
          </cell>
          <cell r="F6082" t="str">
            <v>SINAPI Jun/26</v>
          </cell>
        </row>
        <row r="6083">
          <cell r="A6083">
            <v>89652</v>
          </cell>
          <cell r="B6083" t="str">
            <v>LUVA DE CORRER, CPVC, SOLDÁVEL, DN 15MM, INSTALADO EM RAMAL OU SUB-RAMAL DE ÁGUA FORNECIMENTO E INSTALAÇÃO. AF_06/2022</v>
          </cell>
          <cell r="C6083" t="str">
            <v>UN</v>
          </cell>
          <cell r="D6083">
            <v>14.59</v>
          </cell>
          <cell r="E6083" t="str">
            <v>Instalações Prediais de Água Quente em CPVC</v>
          </cell>
          <cell r="F6083" t="str">
            <v>SINAPI Jun/26</v>
          </cell>
        </row>
        <row r="6084">
          <cell r="A6084">
            <v>89738</v>
          </cell>
          <cell r="B6084" t="str">
            <v>LUVA DE CORRER, CPVC, SOLDÁVEL, DN 22MM, INSTALADO EM RAMAL DE DISTRIBUIÇÃO DE ÁGUA FORNECIMENTO E INSTALAÇÃO. AF_12/2014</v>
          </cell>
          <cell r="C6084" t="str">
            <v>UN</v>
          </cell>
          <cell r="D6084">
            <v>19.52</v>
          </cell>
          <cell r="E6084" t="str">
            <v>Instalações Prediais de Água Quente em CPVC</v>
          </cell>
          <cell r="F6084" t="str">
            <v>SINAPI Jun/26</v>
          </cell>
        </row>
        <row r="6085">
          <cell r="A6085">
            <v>89659</v>
          </cell>
          <cell r="B6085" t="str">
            <v>LUVA DE CORRER, CPVC, SOLDÁVEL, DN 22MM, INSTALADO EM RAMAL OU SUB-RAMAL DE ÁGUA FORNECIMENTO E INSTALAÇÃO. AF_06/2022</v>
          </cell>
          <cell r="C6085" t="str">
            <v>UN</v>
          </cell>
          <cell r="D6085">
            <v>20.260000000000002</v>
          </cell>
          <cell r="E6085" t="str">
            <v>Instalações Prediais de Água Quente em CPVC</v>
          </cell>
          <cell r="F6085" t="str">
            <v>SINAPI Jun/26</v>
          </cell>
        </row>
        <row r="6086">
          <cell r="A6086">
            <v>89756</v>
          </cell>
          <cell r="B6086" t="str">
            <v>LUVA DE CORRER, CPVC, SOLDÁVEL, DN 28MM, INSTALADO EM RAMAL DE DISTRIBUIÇÃO DE ÁGUA FORNECIMENTO E INSTALAÇÃO. AF_06/2022</v>
          </cell>
          <cell r="C6086" t="str">
            <v>UN</v>
          </cell>
          <cell r="D6086">
            <v>26.6</v>
          </cell>
          <cell r="E6086" t="str">
            <v>Instalações Prediais de Água Quente em CPVC</v>
          </cell>
          <cell r="F6086" t="str">
            <v>SINAPI Jun/26</v>
          </cell>
        </row>
        <row r="6087">
          <cell r="A6087">
            <v>89672</v>
          </cell>
          <cell r="B6087" t="str">
            <v>LUVA DE CORRER, CPVC, SOLDÁVEL, DN 28MM, INSTALADO EM RAMAL OU SUB-RAMAL DE ÁGUA FORNECIMENTO E INSTALAÇÃO. AF_06/2022</v>
          </cell>
          <cell r="C6087" t="str">
            <v>UN</v>
          </cell>
          <cell r="D6087">
            <v>27.46</v>
          </cell>
          <cell r="E6087" t="str">
            <v>Instalações Prediais de Água Quente em CPVC</v>
          </cell>
          <cell r="F6087" t="str">
            <v>SINAPI Jun/26</v>
          </cell>
        </row>
        <row r="6088">
          <cell r="A6088">
            <v>89815</v>
          </cell>
          <cell r="B6088" t="str">
            <v>LUVA DE CORRER, CPVC, SOLDÁVEL, DN 35MM, INSTALADO EM PRUMADA DE ÁGUA FORNECIMENTO E INSTALAÇÃO. AF_06/2022</v>
          </cell>
          <cell r="C6088" t="str">
            <v>UN</v>
          </cell>
          <cell r="D6088">
            <v>31.12</v>
          </cell>
          <cell r="E6088" t="str">
            <v>Instalações Prediais de Água Quente em CPVC</v>
          </cell>
          <cell r="F6088" t="str">
            <v>SINAPI Jun/26</v>
          </cell>
        </row>
        <row r="6089">
          <cell r="A6089">
            <v>89761</v>
          </cell>
          <cell r="B6089" t="str">
            <v>LUVA DE CORRER, CPVC, SOLDÁVEL, DN 35MM, INSTALADO EM RAMAL DE DISTRIBUIÇÃO DE ÁGUA - FORNECIMENTO E INSTALAÇÃO. AF_06/2022</v>
          </cell>
          <cell r="C6089" t="str">
            <v>UN</v>
          </cell>
          <cell r="D6089">
            <v>35.11</v>
          </cell>
          <cell r="E6089" t="str">
            <v>Instalações Prediais de Água Quente em CPVC</v>
          </cell>
          <cell r="F6089" t="str">
            <v>SINAPI Jun/26</v>
          </cell>
        </row>
        <row r="6090">
          <cell r="A6090">
            <v>89682</v>
          </cell>
          <cell r="B6090" t="str">
            <v>LUVA DE CORRER, CPVC, SOLDÁVEL, DN 35MM, INSTALADO EM RAMAL OU SUB-RAMAL DE ÁGUA FORNECIMENTO E INSTALAÇÃO. AF_06/2022</v>
          </cell>
          <cell r="C6090" t="str">
            <v>UN</v>
          </cell>
          <cell r="D6090">
            <v>36.14</v>
          </cell>
          <cell r="E6090" t="str">
            <v>Instalações Prediais de Água Quente em CPVC</v>
          </cell>
          <cell r="F6090" t="str">
            <v>SINAPI Jun/26</v>
          </cell>
        </row>
        <row r="6091">
          <cell r="A6091">
            <v>89824</v>
          </cell>
          <cell r="B6091" t="str">
            <v>LUVA DE CORRER, CPVC, SOLDÁVEL, DN 42MM, INSTALADO EM PRUMADA DE ÁGUA FORNECIMENTO E INSTALAÇÃO. AF_06/2022</v>
          </cell>
          <cell r="C6091" t="str">
            <v>UN</v>
          </cell>
          <cell r="D6091">
            <v>42.05</v>
          </cell>
          <cell r="E6091" t="str">
            <v>Instalações Prediais de Água Quente em CPVC</v>
          </cell>
          <cell r="F6091" t="str">
            <v>SINAPI Jun/26</v>
          </cell>
        </row>
        <row r="6092">
          <cell r="A6092">
            <v>104026</v>
          </cell>
          <cell r="B6092" t="str">
            <v>LUVA DE CORRER, CPVC, SOLDÁVEL, DN 42MM, INSTALADO EM RAMAL DE DISTRIBUIÇÃO DE ÁGUA - FORNECIMENTO E INSTALAÇÃO. AF_06/2022</v>
          </cell>
          <cell r="C6092" t="str">
            <v>UN</v>
          </cell>
          <cell r="D6092">
            <v>46.57</v>
          </cell>
          <cell r="E6092" t="str">
            <v>Instalações Prediais de Água Quente em CPVC</v>
          </cell>
          <cell r="F6092" t="str">
            <v>SINAPI Jun/26</v>
          </cell>
        </row>
        <row r="6093">
          <cell r="A6093">
            <v>89740</v>
          </cell>
          <cell r="B6093" t="str">
            <v>LUVA DE TRANSIÇÃO, CPVC, SOLDÁVEL, DN 22MM X 25MM, INSTALADO EM RAMAL DE DISTRIBUIÇÃO DE ÁGUA FORNECIMENTO E INSTALAÇÃO. AF_06/2022</v>
          </cell>
          <cell r="C6093" t="str">
            <v>UN</v>
          </cell>
          <cell r="D6093">
            <v>11.73</v>
          </cell>
          <cell r="E6093" t="str">
            <v>Instalações Prediais de Água Quente em CPVC</v>
          </cell>
          <cell r="F6093" t="str">
            <v>SINAPI Jun/26</v>
          </cell>
        </row>
        <row r="6094">
          <cell r="A6094">
            <v>89836</v>
          </cell>
          <cell r="B6094" t="str">
            <v>LUVA DE TRANSIÇÃO, CPVC, SOLDÁVEL, DN 54MM X 2, INSTALADO EM PRUMADA DE ÁGUA FORNECIMENTO E INSTALAÇÃO. AF_06/2022</v>
          </cell>
          <cell r="C6094" t="str">
            <v>UN</v>
          </cell>
          <cell r="D6094">
            <v>210.11</v>
          </cell>
          <cell r="E6094" t="str">
            <v>Instalações Prediais de Água Quente em CPVC</v>
          </cell>
          <cell r="F6094" t="str">
            <v>SINAPI Jun/26</v>
          </cell>
        </row>
        <row r="6095">
          <cell r="A6095">
            <v>89653</v>
          </cell>
          <cell r="B6095" t="str">
            <v>LUVA DE TRANSIÇÃO, CPVC, SOLDÁVEL, DN15MM X 1/2", INSTALADO EM RAMAL OU SUB-RAMAL DE ÁGUA - FORNECIMENTO E INSTALAÇÃO. AF_06/2022</v>
          </cell>
          <cell r="C6095" t="str">
            <v>UN</v>
          </cell>
          <cell r="D6095">
            <v>19.98</v>
          </cell>
          <cell r="E6095" t="str">
            <v>Instalações Prediais de Água Quente em CPVC</v>
          </cell>
          <cell r="F6095" t="str">
            <v>SINAPI Jun/26</v>
          </cell>
        </row>
        <row r="6096">
          <cell r="A6096">
            <v>89660</v>
          </cell>
          <cell r="B6096" t="str">
            <v>LUVA DE TRANSIÇÃO, CPVC, SOLDÁVEL, DN22MM X 25MM, INSTALADO EM RAMAL OU SUB-RAMAL DE ÁGUA - FORNECIMENTO E INSTALAÇÃO. AF_06/2022</v>
          </cell>
          <cell r="C6096" t="str">
            <v>UN</v>
          </cell>
          <cell r="D6096">
            <v>12.51</v>
          </cell>
          <cell r="E6096" t="str">
            <v>Instalações Prediais de Água Quente em CPVC</v>
          </cell>
          <cell r="F6096" t="str">
            <v>SINAPI Jun/26</v>
          </cell>
        </row>
        <row r="6097">
          <cell r="A6097">
            <v>104028</v>
          </cell>
          <cell r="B6097" t="str">
            <v>LUVA DE TRANSIÇÃO, CPVC, SOLDÁVEL, DN42MM X 1.1/2", INSTALADO EM RAMAL DE DISTRIBUIÇÃO DE ÁGUA - FORNECIMENTO E INSTALAÇÃO. AF_06/2022</v>
          </cell>
          <cell r="C6097" t="str">
            <v>UN</v>
          </cell>
          <cell r="D6097">
            <v>138.12</v>
          </cell>
          <cell r="E6097" t="str">
            <v>Instalações Prediais de Água Quente em CPVC</v>
          </cell>
          <cell r="F6097" t="str">
            <v>SINAPI Jun/26</v>
          </cell>
        </row>
        <row r="6098">
          <cell r="A6098">
            <v>89826</v>
          </cell>
          <cell r="B6098" t="str">
            <v>LUVA DE TRANSIÇÃO, CPVC, SOLDÁVEL, DN42MM X 1.1/2, INSTALADO EM PRUMADA DE ÁGUA FORNECIMENTO E INSTALAÇÃO. AF_06/2022</v>
          </cell>
          <cell r="C6098" t="str">
            <v>UN</v>
          </cell>
          <cell r="D6098">
            <v>133.87</v>
          </cell>
          <cell r="E6098" t="str">
            <v>Instalações Prediais de Água Quente em CPVC</v>
          </cell>
          <cell r="F6098" t="str">
            <v>SINAPI Jun/26</v>
          </cell>
        </row>
        <row r="6099">
          <cell r="A6099">
            <v>89651</v>
          </cell>
          <cell r="B6099" t="str">
            <v>LUVA, CPVC, SOLDÁVEL, DN 15MM, INSTALADO EM RAMAL OU SUB-RAMAL DE ÁGUA - FORNECIMENTO E INSTALAÇÃO. AF_06/2022</v>
          </cell>
          <cell r="C6099" t="str">
            <v>UN</v>
          </cell>
          <cell r="D6099">
            <v>9.27</v>
          </cell>
          <cell r="E6099" t="str">
            <v>Instalações Prediais de Água Quente em CPVC</v>
          </cell>
          <cell r="F6099" t="str">
            <v>SINAPI Jun/26</v>
          </cell>
        </row>
        <row r="6100">
          <cell r="A6100">
            <v>89736</v>
          </cell>
          <cell r="B6100" t="str">
            <v>LUVA, CPVC, SOLDÁVEL, DN 22MM, INSTALADO EM RAMAL DE DISTRIBUIÇÃO DE ÁGUA FORNECIMENTO E INSTALAÇÃO. AF_06/2022</v>
          </cell>
          <cell r="C6100" t="str">
            <v>UN</v>
          </cell>
          <cell r="D6100">
            <v>11.49</v>
          </cell>
          <cell r="E6100" t="str">
            <v>Instalações Prediais de Água Quente em CPVC</v>
          </cell>
          <cell r="F6100" t="str">
            <v>SINAPI Jun/26</v>
          </cell>
        </row>
        <row r="6101">
          <cell r="A6101">
            <v>89658</v>
          </cell>
          <cell r="B6101" t="str">
            <v>LUVA, CPVC, SOLDÁVEL, DN 22MM, INSTALADO EM RAMAL OU SUB-RAMAL DE ÁGUA FORNECIMENTO E INSTALAÇÃO. AF_06/2022</v>
          </cell>
          <cell r="C6101" t="str">
            <v>UN</v>
          </cell>
          <cell r="D6101">
            <v>12.23</v>
          </cell>
          <cell r="E6101" t="str">
            <v>Instalações Prediais de Água Quente em CPVC</v>
          </cell>
          <cell r="F6101" t="str">
            <v>SINAPI Jun/26</v>
          </cell>
        </row>
        <row r="6102">
          <cell r="A6102">
            <v>89755</v>
          </cell>
          <cell r="B6102" t="str">
            <v>LUVA, CPVC, SOLDÁVEL, DN 28MM, INSTALADO EM RAMAL DE DISTRIBUIÇÃO DE ÁGUA FORNECIMENTO E INSTALAÇÃO. AF_06/2022</v>
          </cell>
          <cell r="C6102" t="str">
            <v>UN</v>
          </cell>
          <cell r="D6102">
            <v>16.61</v>
          </cell>
          <cell r="E6102" t="str">
            <v>Instalações Prediais de Água Quente em CPVC</v>
          </cell>
          <cell r="F6102" t="str">
            <v>SINAPI Jun/26</v>
          </cell>
        </row>
        <row r="6103">
          <cell r="A6103">
            <v>89670</v>
          </cell>
          <cell r="B6103" t="str">
            <v>LUVA, CPVC, SOLDÁVEL, DN 28MM, INSTALADO EM RAMAL OU SUB-RAMAL DE ÁGUA FORNECIMENTO E INSTALAÇÃO. AF_06/2022</v>
          </cell>
          <cell r="C6103" t="str">
            <v>UN</v>
          </cell>
          <cell r="D6103">
            <v>17.47</v>
          </cell>
          <cell r="E6103" t="str">
            <v>Instalações Prediais de Água Quente em CPVC</v>
          </cell>
          <cell r="F6103" t="str">
            <v>SINAPI Jun/26</v>
          </cell>
        </row>
        <row r="6104">
          <cell r="A6104">
            <v>89794</v>
          </cell>
          <cell r="B6104" t="str">
            <v>LUVA, CPVC, SOLDÁVEL, DN 35MM, INSTALADO EM PRUMADA DE ÁGUA FORNECIMENTO E INSTALAÇÃO. AF_06/2022</v>
          </cell>
          <cell r="C6104" t="str">
            <v>UN</v>
          </cell>
          <cell r="D6104">
            <v>21.7</v>
          </cell>
          <cell r="E6104" t="str">
            <v>Instalações Prediais de Água Quente em CPVC</v>
          </cell>
          <cell r="F6104" t="str">
            <v>SINAPI Jun/26</v>
          </cell>
        </row>
        <row r="6105">
          <cell r="A6105">
            <v>89760</v>
          </cell>
          <cell r="B6105" t="str">
            <v>LUVA, CPVC, SOLDÁVEL, DN 35MM, INSTALADO EM RAMAL DE DISTRIBUIÇÃO DE ÁGUA - FORNECIMENTO E INSTALAÇÃO. AF_06/2022</v>
          </cell>
          <cell r="C6105" t="str">
            <v>UN</v>
          </cell>
          <cell r="D6105">
            <v>25.69</v>
          </cell>
          <cell r="E6105" t="str">
            <v>Instalações Prediais de Água Quente em CPVC</v>
          </cell>
          <cell r="F6105" t="str">
            <v>SINAPI Jun/26</v>
          </cell>
        </row>
        <row r="6106">
          <cell r="A6106">
            <v>89680</v>
          </cell>
          <cell r="B6106" t="str">
            <v>LUVA, CPVC, SOLDÁVEL, DN 35MM, INSTALADO EM RAMAL OU SUB-RAMAL DE ÁGUA FORNECIMENTO E INSTALAÇÃO. AF_06/2022</v>
          </cell>
          <cell r="C6106" t="str">
            <v>UN</v>
          </cell>
          <cell r="D6106">
            <v>26.72</v>
          </cell>
          <cell r="E6106" t="str">
            <v>Instalações Prediais de Água Quente em CPVC</v>
          </cell>
          <cell r="F6106" t="str">
            <v>SINAPI Jun/26</v>
          </cell>
        </row>
        <row r="6107">
          <cell r="A6107">
            <v>89822</v>
          </cell>
          <cell r="B6107" t="str">
            <v>LUVA, CPVC, SOLDÁVEL, DN 42MM, INSTALADO EM PRUMADA DE ÁGUA FORNECIMENTO E INSTALAÇÃO. AF_06/2022</v>
          </cell>
          <cell r="C6107" t="str">
            <v>UN</v>
          </cell>
          <cell r="D6107">
            <v>28.19</v>
          </cell>
          <cell r="E6107" t="str">
            <v>Instalações Prediais de Água Quente em CPVC</v>
          </cell>
          <cell r="F6107" t="str">
            <v>SINAPI Jun/26</v>
          </cell>
        </row>
        <row r="6108">
          <cell r="A6108">
            <v>104025</v>
          </cell>
          <cell r="B6108" t="str">
            <v>LUVA, CPVC, SOLDÁVEL, DN 42MM, INSTALADO EM RAMAL DE DISTRIBUIÇÃO DE ÁGUA - FORNECIMENTO E INSTALAÇÃO. AF_06/2022</v>
          </cell>
          <cell r="C6108" t="str">
            <v>UN</v>
          </cell>
          <cell r="D6108">
            <v>32.71</v>
          </cell>
          <cell r="E6108" t="str">
            <v>Instalações Prediais de Água Quente em CPVC</v>
          </cell>
          <cell r="F6108" t="str">
            <v>SINAPI Jun/26</v>
          </cell>
        </row>
        <row r="6109">
          <cell r="A6109">
            <v>89835</v>
          </cell>
          <cell r="B6109" t="str">
            <v>LUVA, CPVC, SOLDÁVEL, DN 54MM, INSTALADO EM PRUMADA DE ÁGUA FORNECIMENTO E INSTALAÇÃO. AF_06/2022</v>
          </cell>
          <cell r="C6109" t="str">
            <v>UN</v>
          </cell>
          <cell r="D6109">
            <v>47.85</v>
          </cell>
          <cell r="E6109" t="str">
            <v>Instalações Prediais de Água Quente em CPVC</v>
          </cell>
          <cell r="F6109" t="str">
            <v>SINAPI Jun/26</v>
          </cell>
        </row>
        <row r="6110">
          <cell r="A6110">
            <v>89838</v>
          </cell>
          <cell r="B6110" t="str">
            <v>LUVA, CPVC, SOLDÁVEL, DN 73MM, INSTALADO EM PRUMADA DE ÁGUA FORNECIMENTO E INSTALAÇÃO. AF_06/2022</v>
          </cell>
          <cell r="C6110" t="str">
            <v>UN</v>
          </cell>
          <cell r="D6110">
            <v>162.49</v>
          </cell>
          <cell r="E6110" t="str">
            <v>Instalações Prediais de Água Quente em CPVC</v>
          </cell>
          <cell r="F6110" t="str">
            <v>SINAPI Jun/26</v>
          </cell>
        </row>
        <row r="6111">
          <cell r="A6111">
            <v>89840</v>
          </cell>
          <cell r="B6111" t="str">
            <v>LUVA, CPVC, SOLDÁVEL, DN 89MM, INSTALADO EM PRUMADA DE ÁGUA FORNECIMENTO E INSTALAÇÃO. AF_06/2022</v>
          </cell>
          <cell r="C6111" t="str">
            <v>UN</v>
          </cell>
          <cell r="D6111">
            <v>191.4</v>
          </cell>
          <cell r="E6111" t="str">
            <v>Instalações Prediais de Água Quente em CPVC</v>
          </cell>
          <cell r="F6111" t="str">
            <v>SINAPI Jun/26</v>
          </cell>
        </row>
        <row r="6112">
          <cell r="A6112">
            <v>104015</v>
          </cell>
          <cell r="B6112" t="str">
            <v>TE DE REDUÇÃO, CPVC, SOLDÁVEL, DN 22 X 15 MM, INSTALADO EM RAMAL OU SUB-RAMAL DE ÁGUA - FORNECIMENTO E INSTALAÇÃO. AF_06/2022</v>
          </cell>
          <cell r="C6112" t="str">
            <v>UN</v>
          </cell>
          <cell r="D6112">
            <v>21.27</v>
          </cell>
          <cell r="E6112" t="str">
            <v>Instalações Prediais de Água Quente em CPVC</v>
          </cell>
          <cell r="F6112" t="str">
            <v>SINAPI Jun/26</v>
          </cell>
        </row>
        <row r="6113">
          <cell r="A6113">
            <v>104018</v>
          </cell>
          <cell r="B6113" t="str">
            <v>TE DE REDUÇÃO, CPVC, SOLDÁVEL, DN 28 X 22 MM, INSTALADO EM RAMAL DE DISTRIBUIÇÃO DE ÁGUA - FORNECIMENTO E INSTALAÇÃO. AF_06/2022</v>
          </cell>
          <cell r="C6113" t="str">
            <v>UN</v>
          </cell>
          <cell r="D6113">
            <v>26.44</v>
          </cell>
          <cell r="E6113" t="str">
            <v>Instalações Prediais de Água Quente em CPVC</v>
          </cell>
          <cell r="F6113" t="str">
            <v>SINAPI Jun/26</v>
          </cell>
        </row>
        <row r="6114">
          <cell r="A6114">
            <v>104016</v>
          </cell>
          <cell r="B6114" t="str">
            <v>TE DE REDUÇÃO, CPVC, SOLDÁVEL, DN 28 X 22 MM, INSTALADO EM RAMAL OU SUB-RAMAL DE ÁGUA - FORNECIMENTO E INSTALAÇÃO. AF_06/2022</v>
          </cell>
          <cell r="C6114" t="str">
            <v>UN</v>
          </cell>
          <cell r="D6114">
            <v>28.06</v>
          </cell>
          <cell r="E6114" t="str">
            <v>Instalações Prediais de Água Quente em CPVC</v>
          </cell>
          <cell r="F6114" t="str">
            <v>SINAPI Jun/26</v>
          </cell>
        </row>
        <row r="6115">
          <cell r="A6115">
            <v>104019</v>
          </cell>
          <cell r="B6115" t="str">
            <v>TE DE REDUÇÃO, CPVC, SOLDÁVEL, DN 35 X 28 MM, INSTALADO EM RAMAL DE DISTRIBUIÇÃO DE ÁGUA - FORNECIMENTO E INSTALAÇÃO. AF_06/2022</v>
          </cell>
          <cell r="C6115" t="str">
            <v>UN</v>
          </cell>
          <cell r="D6115">
            <v>51.14</v>
          </cell>
          <cell r="E6115" t="str">
            <v>Instalações Prediais de Água Quente em CPVC</v>
          </cell>
          <cell r="F6115" t="str">
            <v>SINAPI Jun/26</v>
          </cell>
        </row>
        <row r="6116">
          <cell r="A6116">
            <v>104017</v>
          </cell>
          <cell r="B6116" t="str">
            <v>TE DE REDUÇÃO, CPVC, SOLDÁVEL, DN 35 X 28 MM, INSTALADO EM RAMAL OU SUB-RAMAL DE ÁGUA - FORNECIMENTO E INSTALAÇÃO. AF_06/2022</v>
          </cell>
          <cell r="C6116" t="str">
            <v>UN</v>
          </cell>
          <cell r="D6116">
            <v>53.03</v>
          </cell>
          <cell r="E6116" t="str">
            <v>Instalações Prediais de Água Quente em CPVC</v>
          </cell>
          <cell r="F6116" t="str">
            <v>SINAPI Jun/26</v>
          </cell>
        </row>
        <row r="6117">
          <cell r="A6117">
            <v>104020</v>
          </cell>
          <cell r="B6117" t="str">
            <v>TE DE REDUÇÃO, CPVC, SOLDÁVEL, DN 42 X 35 MM, INSTALADO EM PRUMADA DE ÁGUA - FORNECIMENTO E INSTALAÇÃO. AF_06/2022</v>
          </cell>
          <cell r="C6117" t="str">
            <v>UN</v>
          </cell>
          <cell r="D6117">
            <v>61.32</v>
          </cell>
          <cell r="E6117" t="str">
            <v>Instalações Prediais de Água Quente em CPVC</v>
          </cell>
          <cell r="F6117" t="str">
            <v>SINAPI Jun/26</v>
          </cell>
        </row>
        <row r="6118">
          <cell r="A6118">
            <v>104030</v>
          </cell>
          <cell r="B6118" t="str">
            <v>TE DE REDUÇÃO, CPVC, SOLDÁVEL, DN 42 X 35 MM, INSTALADO EM RAMAL DE DISTRIBUIÇÃO DE ÁGUA - FORNECIMENTO E INSTALAÇÃO. AF_06/2022</v>
          </cell>
          <cell r="C6118" t="str">
            <v>UN</v>
          </cell>
          <cell r="D6118">
            <v>69.84</v>
          </cell>
          <cell r="E6118" t="str">
            <v>Instalações Prediais de Água Quente em CPVC</v>
          </cell>
          <cell r="F6118" t="str">
            <v>SINAPI Jun/26</v>
          </cell>
        </row>
        <row r="6119">
          <cell r="A6119">
            <v>89694</v>
          </cell>
          <cell r="B6119" t="str">
            <v>TE DE TRANSIÇÃO, CPVC, SOLDÁVEL, DN 15MM X 1/2, INSTALADO EM RAMAL OU SUB-RAMAL DE ÁGUA FORNECIMENTO E INSTALAÇÃO. AF_06/2022</v>
          </cell>
          <cell r="C6119" t="str">
            <v>UN</v>
          </cell>
          <cell r="D6119">
            <v>24.71</v>
          </cell>
          <cell r="E6119" t="str">
            <v>Instalações Prediais de Água Quente em CPVC</v>
          </cell>
          <cell r="F6119" t="str">
            <v>SINAPI Jun/26</v>
          </cell>
        </row>
        <row r="6120">
          <cell r="A6120">
            <v>89700</v>
          </cell>
          <cell r="B6120" t="str">
            <v>TE DE TRANSIÇÃO, CPVC, SOLDÁVEL, DN 22MM X 1/2, INSTALADO EM RAMAL OU SUB-RAMAL DE ÁGUA FORNECIMENTO E INSTALAÇÃO. AF_06/2022</v>
          </cell>
          <cell r="C6120" t="str">
            <v>UN</v>
          </cell>
          <cell r="D6120">
            <v>28.22</v>
          </cell>
          <cell r="E6120" t="str">
            <v>Instalações Prediais de Água Quente em CPVC</v>
          </cell>
          <cell r="F6120" t="str">
            <v>SINAPI Jun/26</v>
          </cell>
        </row>
        <row r="6121">
          <cell r="A6121">
            <v>89703</v>
          </cell>
          <cell r="B6121" t="str">
            <v>TE MISTURADOR DE TRANSIÇÃO, CPVC, SOLDÁVEL, DN 22MM X 3/4", INSTALADO EM RAMAL OU SUB-RAMAL DE ÁGUA - FORNECIMENTO E INSTALAÇÃO. AF_06/2022</v>
          </cell>
          <cell r="C6121" t="str">
            <v>UN</v>
          </cell>
          <cell r="D6121">
            <v>54.47</v>
          </cell>
          <cell r="E6121" t="str">
            <v>Instalações Prediais de Água Quente em CPVC</v>
          </cell>
          <cell r="F6121" t="str">
            <v>SINAPI Jun/26</v>
          </cell>
        </row>
        <row r="6122">
          <cell r="A6122">
            <v>89691</v>
          </cell>
          <cell r="B6122" t="str">
            <v>TE, CPVC, SOLDÁVEL, DN 15MM, INSTALADO EM RAMAL OU SUB-RAMAL DE ÁGUA - FORNECIMENTO E INSTALAÇÃO. AF_06/2022</v>
          </cell>
          <cell r="C6122" t="str">
            <v>UN</v>
          </cell>
          <cell r="D6122">
            <v>17.88</v>
          </cell>
          <cell r="E6122" t="str">
            <v>Instalações Prediais de Água Quente em CPVC</v>
          </cell>
          <cell r="F6122" t="str">
            <v>SINAPI Jun/26</v>
          </cell>
        </row>
        <row r="6123">
          <cell r="A6123">
            <v>89765</v>
          </cell>
          <cell r="B6123" t="str">
            <v>TE, CPVC, SOLDÁVEL, DN 22MM, INSTALADO EM RAMAL DE DISTRIBUIÇÃO DE ÁGUA - FORNECIMENTO E INSTALAÇÃO. AF_06/2022</v>
          </cell>
          <cell r="C6123" t="str">
            <v>UN</v>
          </cell>
          <cell r="D6123">
            <v>21.7</v>
          </cell>
          <cell r="E6123" t="str">
            <v>Instalações Prediais de Água Quente em CPVC</v>
          </cell>
          <cell r="F6123" t="str">
            <v>SINAPI Jun/26</v>
          </cell>
        </row>
        <row r="6124">
          <cell r="A6124">
            <v>89697</v>
          </cell>
          <cell r="B6124" t="str">
            <v>TE, CPVC, SOLDÁVEL, DN 22MM, INSTALADO EM RAMAL OU SUB-RAMAL DE ÁGUA - FORNECIMENTO E INSTALAÇÃO. AF_06/2022</v>
          </cell>
          <cell r="C6124" t="str">
            <v>UN</v>
          </cell>
          <cell r="D6124">
            <v>23.19</v>
          </cell>
          <cell r="E6124" t="str">
            <v>Instalações Prediais de Água Quente em CPVC</v>
          </cell>
          <cell r="F6124" t="str">
            <v>SINAPI Jun/26</v>
          </cell>
        </row>
        <row r="6125">
          <cell r="A6125">
            <v>89844</v>
          </cell>
          <cell r="B6125" t="str">
            <v>TE, CPVC, SOLDÁVEL, DN 42MM, INSTALADO EM PRUMADA DE ÁGUA FORNECIMENTO E INSTALAÇÃO. AF_06/2022</v>
          </cell>
          <cell r="C6125" t="str">
            <v>UN</v>
          </cell>
          <cell r="D6125">
            <v>69.42</v>
          </cell>
          <cell r="E6125" t="str">
            <v>Instalações Prediais de Água Quente em CPVC</v>
          </cell>
          <cell r="F6125" t="str">
            <v>SINAPI Jun/26</v>
          </cell>
        </row>
        <row r="6126">
          <cell r="A6126">
            <v>104022</v>
          </cell>
          <cell r="B6126" t="str">
            <v>TE, CPVC, SOLDÁVEL, DN 42MM, INSTALADO EM RAMAL DE DISTRIBUIÇÃO DE ÁGUA - FORNECIMENTO E INSTALAÇÃO. AF_06/2022</v>
          </cell>
          <cell r="C6126" t="str">
            <v>UN</v>
          </cell>
          <cell r="D6126">
            <v>78.45</v>
          </cell>
          <cell r="E6126" t="str">
            <v>Instalações Prediais de Água Quente em CPVC</v>
          </cell>
          <cell r="F6126" t="str">
            <v>SINAPI Jun/26</v>
          </cell>
        </row>
        <row r="6127">
          <cell r="A6127">
            <v>89633</v>
          </cell>
          <cell r="B6127" t="str">
            <v>TUBO, CPVC, SOLDÁVEL, DN 15MM, INSTALADO EM RAMAL OU SUB-RAMAL DE ÁGUA - FORNECIMENTO E INSTALAÇÃO. AF_06/2022</v>
          </cell>
          <cell r="C6127" t="str">
            <v>M</v>
          </cell>
          <cell r="D6127">
            <v>33.74</v>
          </cell>
          <cell r="E6127" t="str">
            <v>Instalações Prediais de Água Quente em CPVC</v>
          </cell>
          <cell r="F6127" t="str">
            <v>SINAPI Jun/26</v>
          </cell>
        </row>
        <row r="6128">
          <cell r="A6128">
            <v>89716</v>
          </cell>
          <cell r="B6128" t="str">
            <v>TUBO, CPVC, SOLDÁVEL, DN 22MM, INSTALADO EM RAMAL DE DISTRIBUIÇÃO DE ÁGUA - FORNECIMENTO E INSTALAÇÃO. AF_06/2022</v>
          </cell>
          <cell r="C6128" t="str">
            <v>M</v>
          </cell>
          <cell r="D6128">
            <v>31.72</v>
          </cell>
          <cell r="E6128" t="str">
            <v>Instalações Prediais de Água Quente em CPVC</v>
          </cell>
          <cell r="F6128" t="str">
            <v>SINAPI Jun/26</v>
          </cell>
        </row>
        <row r="6129">
          <cell r="A6129">
            <v>89634</v>
          </cell>
          <cell r="B6129" t="str">
            <v>TUBO, CPVC, SOLDÁVEL, DN 22MM, INSTALADO EM RAMAL OU SUB-RAMAL DE ÁGUA - FORNECIMENTO E INSTALAÇÃO. AF_06/2022</v>
          </cell>
          <cell r="C6129" t="str">
            <v>M</v>
          </cell>
          <cell r="D6129">
            <v>46.99</v>
          </cell>
          <cell r="E6129" t="str">
            <v>Instalações Prediais de Água Quente em CPVC</v>
          </cell>
          <cell r="F6129" t="str">
            <v>SINAPI Jun/26</v>
          </cell>
        </row>
        <row r="6130">
          <cell r="A6130">
            <v>89717</v>
          </cell>
          <cell r="B6130" t="str">
            <v>TUBO, CPVC, SOLDÁVEL, DN 28MM, INSTALADO EM RAMAL DE DISTRIBUIÇÃO DE ÁGUA - FORNECIMENTO E INSTALAÇÃO. AF_06/2022</v>
          </cell>
          <cell r="C6130" t="str">
            <v>M</v>
          </cell>
          <cell r="D6130">
            <v>48.71</v>
          </cell>
          <cell r="E6130" t="str">
            <v>Instalações Prediais de Água Quente em CPVC</v>
          </cell>
          <cell r="F6130" t="str">
            <v>SINAPI Jun/26</v>
          </cell>
        </row>
        <row r="6131">
          <cell r="A6131">
            <v>89635</v>
          </cell>
          <cell r="B6131" t="str">
            <v>TUBO, CPVC, SOLDÁVEL, DN 28MM, INSTALADO EM RAMAL OU SUB-RAMAL DE ÁGUA - FORNECIMENTO E INSTALAÇÃO. AF_06/2022</v>
          </cell>
          <cell r="C6131" t="str">
            <v>M</v>
          </cell>
          <cell r="D6131">
            <v>66.739999999999995</v>
          </cell>
          <cell r="E6131" t="str">
            <v>Instalações Prediais de Água Quente em CPVC</v>
          </cell>
          <cell r="F6131" t="str">
            <v>SINAPI Jun/26</v>
          </cell>
        </row>
        <row r="6132">
          <cell r="A6132">
            <v>89770</v>
          </cell>
          <cell r="B6132" t="str">
            <v>TUBO, CPVC, SOLDÁVEL, DN 35MM, INSTALADO EM PRUMADA DE ÁGUA FORNECIMENTO E INSTALAÇÃO. AF_06/2022</v>
          </cell>
          <cell r="C6132" t="str">
            <v>M</v>
          </cell>
          <cell r="D6132">
            <v>48.63</v>
          </cell>
          <cell r="E6132" t="str">
            <v>Instalações Prediais de Água Quente em CPVC</v>
          </cell>
          <cell r="F6132" t="str">
            <v>SINAPI Jun/26</v>
          </cell>
        </row>
        <row r="6133">
          <cell r="A6133">
            <v>89718</v>
          </cell>
          <cell r="B6133" t="str">
            <v>TUBO, CPVC, SOLDÁVEL, DN 35MM, INSTALADO EM RAMAL DE DISTRIBUIÇÃO DE ÁGUA FORNECIMENTO E INSTALAÇÃO. AF_06/2022</v>
          </cell>
          <cell r="C6133" t="str">
            <v>M</v>
          </cell>
          <cell r="D6133">
            <v>61.97</v>
          </cell>
          <cell r="E6133" t="str">
            <v>Instalações Prediais de Água Quente em CPVC</v>
          </cell>
          <cell r="F6133" t="str">
            <v>SINAPI Jun/26</v>
          </cell>
        </row>
        <row r="6134">
          <cell r="A6134">
            <v>89636</v>
          </cell>
          <cell r="B6134" t="str">
            <v>TUBO, CPVC, SOLDÁVEL, DN 35MM, INSTALADO EM RAMAL OU SUB-RAMAL DE ÁGUA FORNECIMENTO E INSTALAÇÃO. AF_06/2022</v>
          </cell>
          <cell r="C6134" t="str">
            <v>M</v>
          </cell>
          <cell r="D6134">
            <v>83.18</v>
          </cell>
          <cell r="E6134" t="str">
            <v>Instalações Prediais de Água Quente em CPVC</v>
          </cell>
          <cell r="F6134" t="str">
            <v>SINAPI Jun/26</v>
          </cell>
        </row>
        <row r="6135">
          <cell r="A6135">
            <v>89771</v>
          </cell>
          <cell r="B6135" t="str">
            <v>TUBO, CPVC, SOLDÁVEL, DN 42MM, INSTALADO EM PRUMADA DE ÁGUA FORNECIMENTO E INSTALAÇÃO. AF_06/2022</v>
          </cell>
          <cell r="C6135" t="str">
            <v>M</v>
          </cell>
          <cell r="D6135">
            <v>64.84</v>
          </cell>
          <cell r="E6135" t="str">
            <v>Instalações Prediais de Água Quente em CPVC</v>
          </cell>
          <cell r="F6135" t="str">
            <v>SINAPI Jun/26</v>
          </cell>
        </row>
        <row r="6136">
          <cell r="A6136">
            <v>104021</v>
          </cell>
          <cell r="B6136" t="str">
            <v>TUBO, CPVC, SOLDÁVEL, DN 42MM, INSTALADO EM RAMAL DE DISTRIBUIÇÃO DE ÁGUA - FORNECIMENTO E INSTALAÇÃO. AF_06/2022</v>
          </cell>
          <cell r="C6136" t="str">
            <v>M</v>
          </cell>
          <cell r="D6136">
            <v>80.13</v>
          </cell>
          <cell r="E6136" t="str">
            <v>Instalações Prediais de Água Quente em CPVC</v>
          </cell>
          <cell r="F6136" t="str">
            <v>SINAPI Jun/26</v>
          </cell>
        </row>
        <row r="6137">
          <cell r="A6137">
            <v>89772</v>
          </cell>
          <cell r="B6137" t="str">
            <v>TUBO, CPVC, SOLDÁVEL, DN 54MM, INSTALADO EM PRUMADA DE ÁGUA FORNECIMENTO E INSTALAÇÃO. AF_06/2022</v>
          </cell>
          <cell r="C6137" t="str">
            <v>M</v>
          </cell>
          <cell r="D6137">
            <v>94.42</v>
          </cell>
          <cell r="E6137" t="str">
            <v>Instalações Prediais de Água Quente em CPVC</v>
          </cell>
          <cell r="F6137" t="str">
            <v>SINAPI Jun/26</v>
          </cell>
        </row>
        <row r="6138">
          <cell r="A6138">
            <v>89773</v>
          </cell>
          <cell r="B6138" t="str">
            <v>TUBO, CPVC, SOLDÁVEL, DN 73MM, INSTALADO EM PRUMADA DE ÁGUA FORNECIMENTO E INSTALAÇÃO. AF_06/2022</v>
          </cell>
          <cell r="C6138" t="str">
            <v>M</v>
          </cell>
          <cell r="D6138">
            <v>151.87</v>
          </cell>
          <cell r="E6138" t="str">
            <v>Instalações Prediais de Água Quente em CPVC</v>
          </cell>
          <cell r="F6138" t="str">
            <v>SINAPI Jun/26</v>
          </cell>
        </row>
        <row r="6139">
          <cell r="A6139">
            <v>89775</v>
          </cell>
          <cell r="B6139" t="str">
            <v>TUBO, CPVC, SOLDÁVEL, DN 89MM, INSTALADO EM PRUMADA DE ÁGUA FORNECIMENTO E INSTALAÇÃO. AF_06/2022</v>
          </cell>
          <cell r="C6139" t="str">
            <v>M</v>
          </cell>
          <cell r="D6139">
            <v>237.03</v>
          </cell>
          <cell r="E6139" t="str">
            <v>Instalações Prediais de Água Quente em CPVC</v>
          </cell>
          <cell r="F6139" t="str">
            <v>SINAPI Jun/26</v>
          </cell>
        </row>
        <row r="6140">
          <cell r="A6140">
            <v>89767</v>
          </cell>
          <cell r="B6140" t="str">
            <v>TÊ MISTURADOR, CPVC, SOLDÁVEL, DN 22MM, INSTALADO EM RAMAL DE DISTRIBUIÇÃO DE ÁGUA - FORNECIMENTO E INSTALAÇÃO. AF_06/2022</v>
          </cell>
          <cell r="C6140" t="str">
            <v>UN</v>
          </cell>
          <cell r="D6140">
            <v>26.17</v>
          </cell>
          <cell r="E6140" t="str">
            <v>Instalações Prediais de Água Quente em CPVC</v>
          </cell>
          <cell r="F6140" t="str">
            <v>SINAPI Jun/26</v>
          </cell>
        </row>
        <row r="6141">
          <cell r="A6141">
            <v>89695</v>
          </cell>
          <cell r="B6141" t="str">
            <v>TÊ MISTURADOR, CPVC, SOLDÁVEL, DN15MM, INSTALADO EM RAMAL OU SUB-RAMAL DE ÁGUA FORNECIMENTO E INSTALAÇÃO. AF_06/2022</v>
          </cell>
          <cell r="C6141" t="str">
            <v>UN</v>
          </cell>
          <cell r="D6141">
            <v>21.56</v>
          </cell>
          <cell r="E6141" t="str">
            <v>Instalações Prediais de Água Quente em CPVC</v>
          </cell>
          <cell r="F6141" t="str">
            <v>SINAPI Jun/26</v>
          </cell>
        </row>
        <row r="6142">
          <cell r="A6142">
            <v>89702</v>
          </cell>
          <cell r="B6142" t="str">
            <v>TÊ MISTURADOR, CPVC, SOLDÁVEL, DN22MM, INSTALADO EM RAMAL OU SUB-RAMAL DE ÁGUA FORNECIMENTO E INSTALAÇÃO. AF_06/2022</v>
          </cell>
          <cell r="C6142" t="str">
            <v>UN</v>
          </cell>
          <cell r="D6142">
            <v>27.66</v>
          </cell>
          <cell r="E6142" t="str">
            <v>Instalações Prediais de Água Quente em CPVC</v>
          </cell>
          <cell r="F6142" t="str">
            <v>SINAPI Jun/26</v>
          </cell>
        </row>
        <row r="6143">
          <cell r="A6143">
            <v>89768</v>
          </cell>
          <cell r="B6143" t="str">
            <v>TÊ, CPVC, SOLDÁVEL, DN 28MM, INSTALADO EM RAMAL DE DISTRIBUIÇÃO DE ÁGUA - FORNECIMENTO E INSTALAÇÃO. AF_06/2022</v>
          </cell>
          <cell r="C6143" t="str">
            <v>UN</v>
          </cell>
          <cell r="D6143">
            <v>30.46</v>
          </cell>
          <cell r="E6143" t="str">
            <v>Instalações Prediais de Água Quente em CPVC</v>
          </cell>
          <cell r="F6143" t="str">
            <v>SINAPI Jun/26</v>
          </cell>
        </row>
        <row r="6144">
          <cell r="A6144">
            <v>89842</v>
          </cell>
          <cell r="B6144" t="str">
            <v>TÊ, CPVC, SOLDÁVEL, DN 35MM, INSTALADO EM PRUMADA DE ÁGUA FORNECIMENTO E INSTALAÇÃO. AF_06/2022</v>
          </cell>
          <cell r="C6144" t="str">
            <v>UN</v>
          </cell>
          <cell r="D6144">
            <v>55.32</v>
          </cell>
          <cell r="E6144" t="str">
            <v>Instalações Prediais de Água Quente em CPVC</v>
          </cell>
          <cell r="F6144" t="str">
            <v>SINAPI Jun/26</v>
          </cell>
        </row>
        <row r="6145">
          <cell r="A6145">
            <v>89845</v>
          </cell>
          <cell r="B6145" t="str">
            <v>TÊ, CPVC, SOLDÁVEL, DN 54 MM, INSTALADO EM PRUMADA DE ÁGUA FORNECIMENTO E INSTALAÇÃO. AF_06/2022</v>
          </cell>
          <cell r="C6145" t="str">
            <v>UN</v>
          </cell>
          <cell r="D6145">
            <v>107.88</v>
          </cell>
          <cell r="E6145" t="str">
            <v>Instalações Prediais de Água Quente em CPVC</v>
          </cell>
          <cell r="F6145" t="str">
            <v>SINAPI Jun/26</v>
          </cell>
        </row>
        <row r="6146">
          <cell r="A6146">
            <v>89846</v>
          </cell>
          <cell r="B6146" t="str">
            <v>TÊ, CPVC, SOLDÁVEL, DN 73MM, INSTALADO EM PRUMADA DE ÁGUA FORNECIMENTO E INSTALAÇÃO. AF_06/2022</v>
          </cell>
          <cell r="C6146" t="str">
            <v>UN</v>
          </cell>
          <cell r="D6146">
            <v>227.68</v>
          </cell>
          <cell r="E6146" t="str">
            <v>Instalações Prediais de Água Quente em CPVC</v>
          </cell>
          <cell r="F6146" t="str">
            <v>SINAPI Jun/26</v>
          </cell>
        </row>
        <row r="6147">
          <cell r="A6147">
            <v>89847</v>
          </cell>
          <cell r="B6147" t="str">
            <v>TÊ, CPVC, SOLDÁVEL, DN 89MM, INSTALADO EM PRUMADA DE ÁGUA FORNECIMENTO E INSTALAÇÃO. AF_06/2022</v>
          </cell>
          <cell r="C6147" t="str">
            <v>UN</v>
          </cell>
          <cell r="D6147">
            <v>271.64</v>
          </cell>
          <cell r="E6147" t="str">
            <v>Instalações Prediais de Água Quente em CPVC</v>
          </cell>
          <cell r="F6147" t="str">
            <v>SINAPI Jun/26</v>
          </cell>
        </row>
        <row r="6148">
          <cell r="A6148">
            <v>89705</v>
          </cell>
          <cell r="B6148" t="str">
            <v>TÊ, CPVC, SOLDÁVEL, DN28MM, INSTALADO EM RAMAL OU SUB-RAMAL DE ÁGUA FORNECIMENTO E INSTALAÇÃO. AF_06/2022</v>
          </cell>
          <cell r="C6148" t="str">
            <v>UN</v>
          </cell>
          <cell r="D6148">
            <v>32.200000000000003</v>
          </cell>
          <cell r="E6148" t="str">
            <v>Instalações Prediais de Água Quente em CPVC</v>
          </cell>
          <cell r="F6148" t="str">
            <v>SINAPI Jun/26</v>
          </cell>
        </row>
        <row r="6149">
          <cell r="A6149">
            <v>89769</v>
          </cell>
          <cell r="B6149" t="str">
            <v>TÊ, CPVC, SOLDÁVEL, DN35MM, INSTALADO EM RAMAL DE DISTRIBUIÇÃO DE ÁGUA - FORNECIMENTO E INSTALAÇÃO. AF_06/2022</v>
          </cell>
          <cell r="C6149" t="str">
            <v>UN</v>
          </cell>
          <cell r="D6149">
            <v>63.31</v>
          </cell>
          <cell r="E6149" t="str">
            <v>Instalações Prediais de Água Quente em CPVC</v>
          </cell>
          <cell r="F6149" t="str">
            <v>SINAPI Jun/26</v>
          </cell>
        </row>
        <row r="6150">
          <cell r="A6150">
            <v>89706</v>
          </cell>
          <cell r="B6150" t="str">
            <v>TÊ, CPVC, SOLDÁVEL, DN35MM, INSTALADO EM RAMAL OU SUB-RAMAL DE ÁGUA FORNECIMENTO E INSTALAÇÃO. AF_06/2022</v>
          </cell>
          <cell r="C6150" t="str">
            <v>UN</v>
          </cell>
          <cell r="D6150">
            <v>65.349999999999994</v>
          </cell>
          <cell r="E6150" t="str">
            <v>Instalações Prediais de Água Quente em CPVC</v>
          </cell>
          <cell r="F6150" t="str">
            <v>SINAPI Jun/26</v>
          </cell>
        </row>
        <row r="6151">
          <cell r="A6151">
            <v>89741</v>
          </cell>
          <cell r="B6151" t="str">
            <v>UNIÃO, CPVC, SOLDÁVEL, DN 22MM, INSTALADO EM RAMAL DE DISTRIBUIÇÃO DE ÁGUA FORNECIMENTO E INSTALAÇÃO. AF_06/2022</v>
          </cell>
          <cell r="C6151" t="str">
            <v>UN</v>
          </cell>
          <cell r="D6151">
            <v>26.11</v>
          </cell>
          <cell r="E6151" t="str">
            <v>Instalações Prediais de Água Quente em CPVC</v>
          </cell>
          <cell r="F6151" t="str">
            <v>SINAPI Jun/26</v>
          </cell>
        </row>
        <row r="6152">
          <cell r="A6152">
            <v>89757</v>
          </cell>
          <cell r="B6152" t="str">
            <v>UNIÃO, CPVC, SOLDÁVEL, DN 28MM, INSTALADO EM RAMAL DE DISTRIBUIÇÃO DE ÁGUA FORNECIMENTO E INSTALAÇÃO. AF_06/2022</v>
          </cell>
          <cell r="C6152" t="str">
            <v>UN</v>
          </cell>
          <cell r="D6152">
            <v>33.83</v>
          </cell>
          <cell r="E6152" t="str">
            <v>Instalações Prediais de Água Quente em CPVC</v>
          </cell>
          <cell r="F6152" t="str">
            <v>SINAPI Jun/26</v>
          </cell>
        </row>
        <row r="6153">
          <cell r="A6153">
            <v>104027</v>
          </cell>
          <cell r="B6153" t="str">
            <v>UNIÃO, CPVC, SOLDÁVEL, DN 42MM, INSTALADO EM RAMAL DE DISTRIBUIÇÃO DE ÁGUA FORNECIMENTO E INSTALAÇÃO. AF_06/2022</v>
          </cell>
          <cell r="C6153" t="str">
            <v>UN</v>
          </cell>
          <cell r="D6153">
            <v>69.17</v>
          </cell>
          <cell r="E6153" t="str">
            <v>Instalações Prediais de Água Quente em CPVC</v>
          </cell>
          <cell r="F6153" t="str">
            <v>SINAPI Jun/26</v>
          </cell>
        </row>
        <row r="6154">
          <cell r="A6154">
            <v>89837</v>
          </cell>
          <cell r="B6154" t="str">
            <v>UNIÃO, CPVC, SOLDÁVEL, DN 54MM, INSTALADO EM PRUMADA DE ÁGUA FORNECIMENTO E INSTALAÇÃO. AF_06/2022</v>
          </cell>
          <cell r="C6154" t="str">
            <v>UN</v>
          </cell>
          <cell r="D6154">
            <v>141.53</v>
          </cell>
          <cell r="E6154" t="str">
            <v>Instalações Prediais de Água Quente em CPVC</v>
          </cell>
          <cell r="F6154" t="str">
            <v>SINAPI Jun/26</v>
          </cell>
        </row>
        <row r="6155">
          <cell r="A6155">
            <v>89839</v>
          </cell>
          <cell r="B6155" t="str">
            <v>UNIÃO, CPVC, SOLDÁVEL, DN 73MM, INSTALADO EM PRUMADA DE ÁGUA FORNECIMENTO E INSTALAÇÃO. AF_06/2022</v>
          </cell>
          <cell r="C6155" t="str">
            <v>UN</v>
          </cell>
          <cell r="D6155">
            <v>183.93</v>
          </cell>
          <cell r="E6155" t="str">
            <v>Instalações Prediais de Água Quente em CPVC</v>
          </cell>
          <cell r="F6155" t="str">
            <v>SINAPI Jun/26</v>
          </cell>
        </row>
        <row r="6156">
          <cell r="A6156">
            <v>89841</v>
          </cell>
          <cell r="B6156" t="str">
            <v>UNIÃO, CPVC, SOLDÁVEL, DN 89MM, INSTALADO EM PRUMADA DE ÁGUA FORNECIMENTO E INSTALAÇÃO. AF_06/2022</v>
          </cell>
          <cell r="C6156" t="str">
            <v>UN</v>
          </cell>
          <cell r="D6156">
            <v>278.39</v>
          </cell>
          <cell r="E6156" t="str">
            <v>Instalações Prediais de Água Quente em CPVC</v>
          </cell>
          <cell r="F6156" t="str">
            <v>SINAPI Jun/26</v>
          </cell>
        </row>
        <row r="6157">
          <cell r="A6157">
            <v>89654</v>
          </cell>
          <cell r="B6157" t="str">
            <v>UNIÃO, CPVC, SOLDÁVEL, DN15MM, INSTALADO EM RAMAL OU SUB-RAMAL DE ÁGUA FORNECIMENTO E INSTALAÇÃO. AF_06/2022</v>
          </cell>
          <cell r="C6157" t="str">
            <v>UN</v>
          </cell>
          <cell r="D6157">
            <v>22.86</v>
          </cell>
          <cell r="E6157" t="str">
            <v>Instalações Prediais de Água Quente em CPVC</v>
          </cell>
          <cell r="F6157" t="str">
            <v>SINAPI Jun/26</v>
          </cell>
        </row>
        <row r="6158">
          <cell r="A6158">
            <v>89661</v>
          </cell>
          <cell r="B6158" t="str">
            <v>UNIÃO, CPVC, SOLDÁVEL, DN22MM, INSTALADO EM RAMAL OU SUB-RAMAL DE ÁGUA FORNECIMENTO E INSTALAÇÃO. AF_06/2022</v>
          </cell>
          <cell r="C6158" t="str">
            <v>UN</v>
          </cell>
          <cell r="D6158">
            <v>26.85</v>
          </cell>
          <cell r="E6158" t="str">
            <v>Instalações Prediais de Água Quente em CPVC</v>
          </cell>
          <cell r="F6158" t="str">
            <v>SINAPI Jun/26</v>
          </cell>
        </row>
        <row r="6159">
          <cell r="A6159">
            <v>89674</v>
          </cell>
          <cell r="B6159" t="str">
            <v>UNIÃO, CPVC, SOLDÁVEL, DN28MM, INSTALADO EM RAMAL OU SUB-RAMAL DE ÁGUA FORNECIMENTO E INSTALAÇÃO. AF_06/2022</v>
          </cell>
          <cell r="C6159" t="str">
            <v>UN</v>
          </cell>
          <cell r="D6159">
            <v>34.69</v>
          </cell>
          <cell r="E6159" t="str">
            <v>Instalações Prediais de Água Quente em CPVC</v>
          </cell>
          <cell r="F6159" t="str">
            <v>SINAPI Jun/26</v>
          </cell>
        </row>
        <row r="6160">
          <cell r="A6160">
            <v>89816</v>
          </cell>
          <cell r="B6160" t="str">
            <v>UNIÃO, CPVC, SOLDÁVEL, DN35MM, INSTALADO EM PRUMADA DE ÁGUA FORNECIMENTO E INSTALAÇÃO. AF_06/2022</v>
          </cell>
          <cell r="C6160" t="str">
            <v>UN</v>
          </cell>
          <cell r="D6160">
            <v>44.62</v>
          </cell>
          <cell r="E6160" t="str">
            <v>Instalações Prediais de Água Quente em CPVC</v>
          </cell>
          <cell r="F6160" t="str">
            <v>SINAPI Jun/26</v>
          </cell>
        </row>
        <row r="6161">
          <cell r="A6161">
            <v>89762</v>
          </cell>
          <cell r="B6161" t="str">
            <v>UNIÃO, CPVC, SOLDÁVEL, DN35MM, INSTALADO EM RAMAL DE DISTRIBUIÇÃO DE ÁGUA - FORNECIMENTO E INSTALAÇÃO. AF_06/2022</v>
          </cell>
          <cell r="C6161" t="str">
            <v>UN</v>
          </cell>
          <cell r="D6161">
            <v>48.61</v>
          </cell>
          <cell r="E6161" t="str">
            <v>Instalações Prediais de Água Quente em CPVC</v>
          </cell>
          <cell r="F6161" t="str">
            <v>SINAPI Jun/26</v>
          </cell>
        </row>
        <row r="6162">
          <cell r="A6162">
            <v>89684</v>
          </cell>
          <cell r="B6162" t="str">
            <v>UNIÃO, CPVC, SOLDÁVEL, DN35MM, INSTALADO EM RAMAL OU SUB-RAMAL DE ÁGUA FORNECIMENTO E INSTALAÇÃO. AF_06/2022</v>
          </cell>
          <cell r="C6162" t="str">
            <v>UN</v>
          </cell>
          <cell r="D6162">
            <v>49.64</v>
          </cell>
          <cell r="E6162" t="str">
            <v>Instalações Prediais de Água Quente em CPVC</v>
          </cell>
          <cell r="F6162" t="str">
            <v>SINAPI Jun/26</v>
          </cell>
        </row>
        <row r="6163">
          <cell r="A6163">
            <v>89828</v>
          </cell>
          <cell r="B6163" t="str">
            <v>UNIÃO, CPVC, SOLDÁVEL, DN42MM, INSTALADO EM PRUMADA DE ÁGUA FORNECIMENTO E INSTALAÇÃO. AF_06/2022</v>
          </cell>
          <cell r="C6163" t="str">
            <v>UN</v>
          </cell>
          <cell r="D6163">
            <v>64.650000000000006</v>
          </cell>
          <cell r="E6163" t="str">
            <v>Instalações Prediais de Água Quente em CPVC</v>
          </cell>
          <cell r="F6163" t="str">
            <v>SINAPI Jun/26</v>
          </cell>
        </row>
        <row r="6164">
          <cell r="A6164">
            <v>89546</v>
          </cell>
          <cell r="B6164" t="str">
            <v>BUCHA DE REDUÇÃO LONGA, PVC, SERIE R, ÁGUA PLUVIAL, DN 50 X 40 MM, JUNTA ELÁSTICA, FORNECIDO E INSTALADO EM RAMAL DE ENCAMINHAMENTO. AF_06/2022</v>
          </cell>
          <cell r="C6164" t="str">
            <v>UN</v>
          </cell>
          <cell r="D6164">
            <v>13.51</v>
          </cell>
          <cell r="E6164" t="str">
            <v>Instalações Prediais de Águas Pluviais - Tubos, Conexões, Caixas e Ralos</v>
          </cell>
          <cell r="F6164" t="str">
            <v>SINAPI Jun/26</v>
          </cell>
        </row>
        <row r="6165">
          <cell r="A6165">
            <v>89482</v>
          </cell>
          <cell r="B6165" t="str">
            <v>CAIXA SIFONADA, PVC, DN 100 X 100 X 50 MM, FORNECIDA E INSTALADA EM RAMAIS DE ENCAMINHAMENTO DE ÁGUA PLUVIAL. AF_06/2022</v>
          </cell>
          <cell r="C6165" t="str">
            <v>UN</v>
          </cell>
          <cell r="D6165">
            <v>49.54</v>
          </cell>
          <cell r="E6165" t="str">
            <v>Instalações Prediais de Águas Pluviais - Tubos, Conexões, Caixas e Ralos</v>
          </cell>
          <cell r="F6165" t="str">
            <v>SINAPI Jun/26</v>
          </cell>
        </row>
        <row r="6166">
          <cell r="A6166">
            <v>89491</v>
          </cell>
          <cell r="B6166" t="str">
            <v>CAIXA SIFONADA, PVC, DN 150 X 185 X 75 MM, FORNECIDA E INSTALADA EM RAMAIS DE ENCAMINHAMENTO DE ÁGUA PLUVIAL. AF_06/2022</v>
          </cell>
          <cell r="C6166" t="str">
            <v>UN</v>
          </cell>
          <cell r="D6166">
            <v>121.19</v>
          </cell>
          <cell r="E6166" t="str">
            <v>Instalações Prediais de Águas Pluviais - Tubos, Conexões, Caixas e Ralos</v>
          </cell>
          <cell r="F6166" t="str">
            <v>SINAPI Jun/26</v>
          </cell>
        </row>
        <row r="6167">
          <cell r="A6167">
            <v>104178</v>
          </cell>
          <cell r="B6167" t="str">
            <v>CAP, PVC, SERIE R, ÁGUA PLUVIAL, DN 100 MM, JUNTA ELÁSTICA, FORNECIDO E INSTALADO EM RAMAL DE ENCAMINHAMENTO. AF_06/2022</v>
          </cell>
          <cell r="C6167" t="str">
            <v>UN</v>
          </cell>
          <cell r="D6167">
            <v>26.9</v>
          </cell>
          <cell r="E6167" t="str">
            <v>Instalações Prediais de Águas Pluviais - Tubos, Conexões, Caixas e Ralos</v>
          </cell>
          <cell r="F6167" t="str">
            <v>SINAPI Jun/26</v>
          </cell>
        </row>
        <row r="6168">
          <cell r="A6168">
            <v>104179</v>
          </cell>
          <cell r="B6168" t="str">
            <v>CAP, PVC, SERIE R, ÁGUA PLUVIAL, DN 150 MM, JUNTA ELÁSTICA, FORNECIDO E INSTALADO EM RAMAL DE ENCAMINHAMENTO. AF_06/2022</v>
          </cell>
          <cell r="C6168" t="str">
            <v>UN</v>
          </cell>
          <cell r="D6168">
            <v>103.38</v>
          </cell>
          <cell r="E6168" t="str">
            <v>Instalações Prediais de Águas Pluviais - Tubos, Conexões, Caixas e Ralos</v>
          </cell>
          <cell r="F6168" t="str">
            <v>SINAPI Jun/26</v>
          </cell>
        </row>
        <row r="6169">
          <cell r="A6169">
            <v>89587</v>
          </cell>
          <cell r="B6169" t="str">
            <v>CURVA 87 GRAUS E 30 MINUTOS, PVC, SERIE R, ÁGUA PLUVIAL, DN 100 MM, JUNTA ELÁSTICA, FORNECIDO E INSTALADO EM CONDUTORES VERTICAIS DE ÁGUAS PLUVIAIS. AF_06/2022</v>
          </cell>
          <cell r="C6169" t="str">
            <v>UN</v>
          </cell>
          <cell r="D6169">
            <v>63.44</v>
          </cell>
          <cell r="E6169" t="str">
            <v>Instalações Prediais de Águas Pluviais - Tubos, Conexões, Caixas e Ralos</v>
          </cell>
          <cell r="F6169" t="str">
            <v>SINAPI Jun/26</v>
          </cell>
        </row>
        <row r="6170">
          <cell r="A6170">
            <v>89535</v>
          </cell>
          <cell r="B6170" t="str">
            <v>CURVA 87 GRAUS E 30 MINUTOS, PVC, SERIE R, ÁGUA PLUVIAL, DN 100 MM, JUNTA ELÁSTICA, FORNECIDO E INSTALADO EM RAMAL DE ENCAMINHAMENTO. AF_06/2022</v>
          </cell>
          <cell r="C6170" t="str">
            <v>UN</v>
          </cell>
          <cell r="D6170">
            <v>52.62</v>
          </cell>
          <cell r="E6170" t="str">
            <v>Instalações Prediais de Águas Pluviais - Tubos, Conexões, Caixas e Ralos</v>
          </cell>
          <cell r="F6170" t="str">
            <v>SINAPI Jun/26</v>
          </cell>
        </row>
        <row r="6171">
          <cell r="A6171">
            <v>89592</v>
          </cell>
          <cell r="B6171" t="str">
            <v>CURVA 87 GRAUS E 30 MINUTOS, PVC, SERIE R, ÁGUA PLUVIAL, DN 150 MM, JUNTA ELÁSTICA, FORNECIDO E INSTALADO EM CONDUTORES VERTICAIS DE ÁGUAS PLUVIAIS. AF_06/2022</v>
          </cell>
          <cell r="C6171" t="str">
            <v>UN</v>
          </cell>
          <cell r="D6171">
            <v>198.49</v>
          </cell>
          <cell r="E6171" t="str">
            <v>Instalações Prediais de Águas Pluviais - Tubos, Conexões, Caixas e Ralos</v>
          </cell>
          <cell r="F6171" t="str">
            <v>SINAPI Jun/26</v>
          </cell>
        </row>
        <row r="6172">
          <cell r="A6172">
            <v>104169</v>
          </cell>
          <cell r="B6172" t="str">
            <v>CURVA 87 GRAUS E 30 MINUTOS, PVC, SERIE R, ÁGUA PLUVIAL, DN 150 MM, JUNTA ELÁSTICA, FORNECIDO E INSTALADO EM RAMAL DE ENCAMINHAMENTO. AF_06/2022</v>
          </cell>
          <cell r="C6172" t="str">
            <v>UN</v>
          </cell>
          <cell r="D6172">
            <v>182.62</v>
          </cell>
          <cell r="E6172" t="str">
            <v>Instalações Prediais de Águas Pluviais - Tubos, Conexões, Caixas e Ralos</v>
          </cell>
          <cell r="F6172" t="str">
            <v>SINAPI Jun/26</v>
          </cell>
        </row>
        <row r="6173">
          <cell r="A6173">
            <v>89583</v>
          </cell>
          <cell r="B6173" t="str">
            <v>CURVA 87 GRAUS E 30 MINUTOS, PVC, SERIE R, ÁGUA PLUVIAL, DN 75 MM, JUNTA ELÁSTICA, FORNECIDO E INSTALADO EM CONDUTORES VERTICAIS DE ÁGUAS PLUVIAIS. AF_06/2022</v>
          </cell>
          <cell r="C6173" t="str">
            <v>UN</v>
          </cell>
          <cell r="D6173">
            <v>54.45</v>
          </cell>
          <cell r="E6173" t="str">
            <v>Instalações Prediais de Águas Pluviais - Tubos, Conexões, Caixas e Ralos</v>
          </cell>
          <cell r="F6173" t="str">
            <v>SINAPI Jun/26</v>
          </cell>
        </row>
        <row r="6174">
          <cell r="A6174">
            <v>89526</v>
          </cell>
          <cell r="B6174" t="str">
            <v>CURVA 87 GRAUS E 30 MINUTOS, PVC, SERIE R, ÁGUA PLUVIAL, DN 75 MM, JUNTA ELÁSTICA, FORNECIDO E INSTALADO EM RAMAL DE ENCAMINHAMENTO. AF_06/2022</v>
          </cell>
          <cell r="C6174" t="str">
            <v>UN</v>
          </cell>
          <cell r="D6174">
            <v>48.47</v>
          </cell>
          <cell r="E6174" t="str">
            <v>Instalações Prediais de Águas Pluviais - Tubos, Conexões, Caixas e Ralos</v>
          </cell>
          <cell r="F6174" t="str">
            <v>SINAPI Jun/26</v>
          </cell>
        </row>
        <row r="6175">
          <cell r="A6175">
            <v>95695</v>
          </cell>
          <cell r="B6175" t="str">
            <v>CURVA 90 GRAUS, PVC, SERIE R, ÁGUA PLUVIAL, DN 100 MM, JUNTA ELÁSTICA, FORNECIDO E INSTALADO EM CONDUTORES VERTICAIS DE ÁGUAS PLUVIAIS. AF_06/2022</v>
          </cell>
          <cell r="C6175" t="str">
            <v>UN</v>
          </cell>
          <cell r="D6175">
            <v>77.48</v>
          </cell>
          <cell r="E6175" t="str">
            <v>Instalações Prediais de Águas Pluviais - Tubos, Conexões, Caixas e Ralos</v>
          </cell>
          <cell r="F6175" t="str">
            <v>SINAPI Jun/26</v>
          </cell>
        </row>
        <row r="6176">
          <cell r="A6176">
            <v>95694</v>
          </cell>
          <cell r="B6176" t="str">
            <v>CURVA 90 GRAUS, PVC, SERIE R, ÁGUA PLUVIAL, DN 100 MM, JUNTA ELÁSTICA, FORNECIDO E INSTALADO EM RAMAL DE ENCAMINHAMENTO. AF_06/2022</v>
          </cell>
          <cell r="C6176" t="str">
            <v>UN</v>
          </cell>
          <cell r="D6176">
            <v>66.66</v>
          </cell>
          <cell r="E6176" t="str">
            <v>Instalações Prediais de Águas Pluviais - Tubos, Conexões, Caixas e Ralos</v>
          </cell>
          <cell r="F6176" t="str">
            <v>SINAPI Jun/26</v>
          </cell>
        </row>
        <row r="6177">
          <cell r="A6177">
            <v>89585</v>
          </cell>
          <cell r="B6177" t="str">
            <v>JOELHO 45 GRAUS, PVC, SERIE R, ÁGUA PLUVIAL, DN 100 MM, JUNTA ELÁSTICA, FORNECIDO E INSTALADO EM CONDUTORES VERTICAIS DE ÁGUAS PLUVIAIS. AF_06/2022</v>
          </cell>
          <cell r="C6177" t="str">
            <v>UN</v>
          </cell>
          <cell r="D6177">
            <v>57.62</v>
          </cell>
          <cell r="E6177" t="str">
            <v>Instalações Prediais de Águas Pluviais - Tubos, Conexões, Caixas e Ralos</v>
          </cell>
          <cell r="F6177" t="str">
            <v>SINAPI Jun/26</v>
          </cell>
        </row>
        <row r="6178">
          <cell r="A6178">
            <v>89531</v>
          </cell>
          <cell r="B6178" t="str">
            <v>JOELHO 45 GRAUS, PVC, SERIE R, ÁGUA PLUVIAL, DN 100 MM, JUNTA ELÁSTICA, FORNECIDO E INSTALADO EM RAMAL DE ENCAMINHAMENTO. AF_06/2022</v>
          </cell>
          <cell r="C6178" t="str">
            <v>UN</v>
          </cell>
          <cell r="D6178">
            <v>46.8</v>
          </cell>
          <cell r="E6178" t="str">
            <v>Instalações Prediais de Águas Pluviais - Tubos, Conexões, Caixas e Ralos</v>
          </cell>
          <cell r="F6178" t="str">
            <v>SINAPI Jun/26</v>
          </cell>
        </row>
        <row r="6179">
          <cell r="A6179">
            <v>89591</v>
          </cell>
          <cell r="B6179" t="str">
            <v>JOELHO 45 GRAUS, PVC, SERIE R, ÁGUA PLUVIAL, DN 150 MM, JUNTA ELÁSTICA, FORNECIDO E INSTALADO EM CONDUTORES VERTICAIS DE ÁGUAS PLUVIAIS. AF_06/2022</v>
          </cell>
          <cell r="C6179" t="str">
            <v>UN</v>
          </cell>
          <cell r="D6179">
            <v>162.08000000000001</v>
          </cell>
          <cell r="E6179" t="str">
            <v>Instalações Prediais de Águas Pluviais - Tubos, Conexões, Caixas e Ralos</v>
          </cell>
          <cell r="F6179" t="str">
            <v>SINAPI Jun/26</v>
          </cell>
        </row>
        <row r="6180">
          <cell r="A6180">
            <v>104168</v>
          </cell>
          <cell r="B6180" t="str">
            <v>JOELHO 45 GRAUS, PVC, SERIE R, ÁGUA PLUVIAL, DN 150 MM, JUNTA ELÁSTICA, FORNECIDO E INSTALADO EM RAMAL DE ENCAMINHAMENTO. AF_06/2022</v>
          </cell>
          <cell r="C6180" t="str">
            <v>UN</v>
          </cell>
          <cell r="D6180">
            <v>146.21</v>
          </cell>
          <cell r="E6180" t="str">
            <v>Instalações Prediais de Águas Pluviais - Tubos, Conexões, Caixas e Ralos</v>
          </cell>
          <cell r="F6180" t="str">
            <v>SINAPI Jun/26</v>
          </cell>
        </row>
        <row r="6181">
          <cell r="A6181">
            <v>89516</v>
          </cell>
          <cell r="B6181" t="str">
            <v>JOELHO 45 GRAUS, PVC, SERIE R, ÁGUA PLUVIAL, DN 40 MM, JUNTA SOLDÁVEL, FORNECIDO E INSTALADO EM RAMAL DE ENCAMINHAMENTO. AF_06/2022</v>
          </cell>
          <cell r="C6181" t="str">
            <v>UN</v>
          </cell>
          <cell r="D6181">
            <v>10.71</v>
          </cell>
          <cell r="E6181" t="str">
            <v>Instalações Prediais de Águas Pluviais - Tubos, Conexões, Caixas e Ralos</v>
          </cell>
          <cell r="F6181" t="str">
            <v>SINAPI Jun/26</v>
          </cell>
        </row>
        <row r="6182">
          <cell r="A6182">
            <v>89520</v>
          </cell>
          <cell r="B6182" t="str">
            <v>JOELHO 45 GRAUS, PVC, SERIE R, ÁGUA PLUVIAL, DN 50 MM, JUNTA ELÁSTICA, FORNECIDO E INSTALADO EM RAMAL DE ENCAMINHAMENTO. AF_06/2022</v>
          </cell>
          <cell r="C6182" t="str">
            <v>UN</v>
          </cell>
          <cell r="D6182">
            <v>19.2</v>
          </cell>
          <cell r="E6182" t="str">
            <v>Instalações Prediais de Águas Pluviais - Tubos, Conexões, Caixas e Ralos</v>
          </cell>
          <cell r="F6182" t="str">
            <v>SINAPI Jun/26</v>
          </cell>
        </row>
        <row r="6183">
          <cell r="A6183">
            <v>89582</v>
          </cell>
          <cell r="B6183" t="str">
            <v>JOELHO 45 GRAUS, PVC, SERIE R, ÁGUA PLUVIAL, DN 75 MM, JUNTA ELÁSTICA, FORNECIDO E INSTALADO EM CONDUTORES VERTICAIS DE ÁGUAS PLUVIAIS. AF_06/2022</v>
          </cell>
          <cell r="C6183" t="str">
            <v>UN</v>
          </cell>
          <cell r="D6183">
            <v>43.33</v>
          </cell>
          <cell r="E6183" t="str">
            <v>Instalações Prediais de Águas Pluviais - Tubos, Conexões, Caixas e Ralos</v>
          </cell>
          <cell r="F6183" t="str">
            <v>SINAPI Jun/26</v>
          </cell>
        </row>
        <row r="6184">
          <cell r="A6184">
            <v>89524</v>
          </cell>
          <cell r="B6184" t="str">
            <v>JOELHO 45 GRAUS, PVC, SERIE R, ÁGUA PLUVIAL, DN 75 MM, JUNTA ELÁSTICA, FORNECIDO E INSTALADO EM RAMAL DE ENCAMINHAMENTO. AF_06/2022</v>
          </cell>
          <cell r="C6184" t="str">
            <v>UN</v>
          </cell>
          <cell r="D6184">
            <v>37.35</v>
          </cell>
          <cell r="E6184" t="str">
            <v>Instalações Prediais de Águas Pluviais - Tubos, Conexões, Caixas e Ralos</v>
          </cell>
          <cell r="F6184" t="str">
            <v>SINAPI Jun/26</v>
          </cell>
        </row>
        <row r="6185">
          <cell r="A6185">
            <v>89584</v>
          </cell>
          <cell r="B6185" t="str">
            <v>JOELHO 90 GRAUS, PVC, SERIE R, ÁGUA PLUVIAL, DN 100 MM, JUNTA ELÁSTICA, FORNECIDO E INSTALADO EM CONDUTORES VERTICAIS DE ÁGUAS PLUVIAIS. AF_06/2022</v>
          </cell>
          <cell r="C6185" t="str">
            <v>UN</v>
          </cell>
          <cell r="D6185">
            <v>56.27</v>
          </cell>
          <cell r="E6185" t="str">
            <v>Instalações Prediais de Águas Pluviais - Tubos, Conexões, Caixas e Ralos</v>
          </cell>
          <cell r="F6185" t="str">
            <v>SINAPI Jun/26</v>
          </cell>
        </row>
        <row r="6186">
          <cell r="A6186">
            <v>89529</v>
          </cell>
          <cell r="B6186" t="str">
            <v>JOELHO 90 GRAUS, PVC, SERIE R, ÁGUA PLUVIAL, DN 100 MM, JUNTA ELÁSTICA, FORNECIDO E INSTALADO EM RAMAL DE ENCAMINHAMENTO. AF_06/2022</v>
          </cell>
          <cell r="C6186" t="str">
            <v>UN</v>
          </cell>
          <cell r="D6186">
            <v>45.45</v>
          </cell>
          <cell r="E6186" t="str">
            <v>Instalações Prediais de Águas Pluviais - Tubos, Conexões, Caixas e Ralos</v>
          </cell>
          <cell r="F6186" t="str">
            <v>SINAPI Jun/26</v>
          </cell>
        </row>
        <row r="6187">
          <cell r="A6187">
            <v>89590</v>
          </cell>
          <cell r="B6187" t="str">
            <v>JOELHO 90 GRAUS, PVC, SERIE R, ÁGUA PLUVIAL, DN 150 MM, JUNTA ELÁSTICA, FORNECIDO E INSTALADO EM CONDUTORES VERTICAIS DE ÁGUAS PLUVIAIS. AF_06/2022</v>
          </cell>
          <cell r="C6187" t="str">
            <v>UN</v>
          </cell>
          <cell r="D6187">
            <v>166.22</v>
          </cell>
          <cell r="E6187" t="str">
            <v>Instalações Prediais de Águas Pluviais - Tubos, Conexões, Caixas e Ralos</v>
          </cell>
          <cell r="F6187" t="str">
            <v>SINAPI Jun/26</v>
          </cell>
        </row>
        <row r="6188">
          <cell r="A6188">
            <v>104167</v>
          </cell>
          <cell r="B6188" t="str">
            <v>JOELHO 90 GRAUS, PVC, SERIE R, ÁGUA PLUVIAL, DN 150 MM, JUNTA ELÁSTICA, FORNECIDO E INSTALADO EM RAMAL DE ENCAMINHAMENTO. AF_06/2022</v>
          </cell>
          <cell r="C6188" t="str">
            <v>UN</v>
          </cell>
          <cell r="D6188">
            <v>150.35</v>
          </cell>
          <cell r="E6188" t="str">
            <v>Instalações Prediais de Águas Pluviais - Tubos, Conexões, Caixas e Ralos</v>
          </cell>
          <cell r="F6188" t="str">
            <v>SINAPI Jun/26</v>
          </cell>
        </row>
        <row r="6189">
          <cell r="A6189">
            <v>89514</v>
          </cell>
          <cell r="B6189" t="str">
            <v>JOELHO 90 GRAUS, PVC, SERIE R, ÁGUA PLUVIAL, DN 40 MM, JUNTA SOLDÁVEL, FORNECIDO E INSTALADO EM RAMAL DE ENCAMINHAMENTO. AF_06/2022</v>
          </cell>
          <cell r="C6189" t="str">
            <v>UN</v>
          </cell>
          <cell r="D6189">
            <v>10.6</v>
          </cell>
          <cell r="E6189" t="str">
            <v>Instalações Prediais de Águas Pluviais - Tubos, Conexões, Caixas e Ralos</v>
          </cell>
          <cell r="F6189" t="str">
            <v>SINAPI Jun/26</v>
          </cell>
        </row>
        <row r="6190">
          <cell r="A6190">
            <v>89518</v>
          </cell>
          <cell r="B6190" t="str">
            <v>JOELHO 90 GRAUS, PVC, SERIE R, ÁGUA PLUVIAL, DN 50 MM, JUNTA ELÁSTICA, FORNECIDO E INSTALADO EM RAMAL DE ENCAMINHAMENTO. AF_06/2022</v>
          </cell>
          <cell r="C6190" t="str">
            <v>UN</v>
          </cell>
          <cell r="D6190">
            <v>18.25</v>
          </cell>
          <cell r="E6190" t="str">
            <v>Instalações Prediais de Águas Pluviais - Tubos, Conexões, Caixas e Ralos</v>
          </cell>
          <cell r="F6190" t="str">
            <v>SINAPI Jun/26</v>
          </cell>
        </row>
        <row r="6191">
          <cell r="A6191">
            <v>89581</v>
          </cell>
          <cell r="B6191" t="str">
            <v>JOELHO 90 GRAUS, PVC, SERIE R, ÁGUA PLUVIAL, DN 75 MM, JUNTA ELÁSTICA, FORNECIDO E INSTALADO EM CONDUTORES VERTICAIS DE ÁGUAS PLUVIAIS. AF_06/2022</v>
          </cell>
          <cell r="C6191" t="str">
            <v>UN</v>
          </cell>
          <cell r="D6191">
            <v>42.73</v>
          </cell>
          <cell r="E6191" t="str">
            <v>Instalações Prediais de Águas Pluviais - Tubos, Conexões, Caixas e Ralos</v>
          </cell>
          <cell r="F6191" t="str">
            <v>SINAPI Jun/26</v>
          </cell>
        </row>
        <row r="6192">
          <cell r="A6192">
            <v>89522</v>
          </cell>
          <cell r="B6192" t="str">
            <v>JOELHO 90 GRAUS, PVC, SERIE R, ÁGUA PLUVIAL, DN 75 MM, JUNTA ELÁSTICA, FORNECIDO E INSTALADO EM RAMAL DE ENCAMINHAMENTO. AF_06/2022</v>
          </cell>
          <cell r="C6192" t="str">
            <v>UN</v>
          </cell>
          <cell r="D6192">
            <v>36.75</v>
          </cell>
          <cell r="E6192" t="str">
            <v>Instalações Prediais de Águas Pluviais - Tubos, Conexões, Caixas e Ralos</v>
          </cell>
          <cell r="F6192" t="str">
            <v>SINAPI Jun/26</v>
          </cell>
        </row>
        <row r="6193">
          <cell r="A6193">
            <v>89574</v>
          </cell>
          <cell r="B6193" t="str">
            <v>JUNÇÃO DUPLA, PVC, SERIE R, ÁGUA PLUVIAL, DN 100 X 100 X 100 MM, JUNTA ELÁSTICA, FORNECIDO E INSTALADO EM RAMAL DE ENCAMINHAMENTO. AF_06/2022</v>
          </cell>
          <cell r="C6193" t="str">
            <v>UN</v>
          </cell>
          <cell r="D6193">
            <v>194.53</v>
          </cell>
          <cell r="E6193" t="str">
            <v>Instalações Prediais de Águas Pluviais - Tubos, Conexões, Caixas e Ralos</v>
          </cell>
          <cell r="F6193" t="str">
            <v>SINAPI Jun/26</v>
          </cell>
        </row>
        <row r="6194">
          <cell r="A6194">
            <v>89690</v>
          </cell>
          <cell r="B6194" t="str">
            <v>JUNÇÃO SIMPLES, PVC, SERIE R, ÁGUA PLUVIAL, DN 100 X 100 MM, JUNTA ELÁSTICA, FORNECIDO E INSTALADO EM CONDUTORES VERTICAIS DE ÁGUAS PLUVIAIS. AF_06/2022</v>
          </cell>
          <cell r="C6194" t="str">
            <v>UN</v>
          </cell>
          <cell r="D6194">
            <v>114.11</v>
          </cell>
          <cell r="E6194" t="str">
            <v>Instalações Prediais de Águas Pluviais - Tubos, Conexões, Caixas e Ralos</v>
          </cell>
          <cell r="F6194" t="str">
            <v>SINAPI Jun/26</v>
          </cell>
        </row>
        <row r="6195">
          <cell r="A6195">
            <v>89567</v>
          </cell>
          <cell r="B6195" t="str">
            <v>JUNÇÃO SIMPLES, PVC, SERIE R, ÁGUA PLUVIAL, DN 100 X 100 MM, JUNTA ELÁSTICA, FORNECIDO E INSTALADO EM RAMAL DE ENCAMINHAMENTO. AF_06/2022</v>
          </cell>
          <cell r="C6195" t="str">
            <v>UN</v>
          </cell>
          <cell r="D6195">
            <v>99.67</v>
          </cell>
          <cell r="E6195" t="str">
            <v>Instalações Prediais de Águas Pluviais - Tubos, Conexões, Caixas e Ralos</v>
          </cell>
          <cell r="F6195" t="str">
            <v>SINAPI Jun/26</v>
          </cell>
        </row>
        <row r="6196">
          <cell r="A6196">
            <v>89692</v>
          </cell>
          <cell r="B6196" t="str">
            <v>JUNÇÃO SIMPLES, PVC, SERIE R, ÁGUA PLUVIAL, DN 100 X 75 MM, JUNTA ELÁSTICA, FORNECIDO E INSTALADO EM CONDUTORES VERTICAIS DE ÁGUAS PLUVIAIS. AF_06/2022</v>
          </cell>
          <cell r="C6196" t="str">
            <v>UN</v>
          </cell>
          <cell r="D6196">
            <v>129.44999999999999</v>
          </cell>
          <cell r="E6196" t="str">
            <v>Instalações Prediais de Águas Pluviais - Tubos, Conexões, Caixas e Ralos</v>
          </cell>
          <cell r="F6196" t="str">
            <v>SINAPI Jun/26</v>
          </cell>
        </row>
        <row r="6197">
          <cell r="A6197">
            <v>89569</v>
          </cell>
          <cell r="B6197" t="str">
            <v>JUNÇÃO SIMPLES, PVC, SERIE R, ÁGUA PLUVIAL, DN 100 X 75 MM, JUNTA ELÁSTICA, FORNECIDO E INSTALADO EM RAMAL DE ENCAMINHAMENTO. AF_06/2022</v>
          </cell>
          <cell r="C6197" t="str">
            <v>UN</v>
          </cell>
          <cell r="D6197">
            <v>117.16</v>
          </cell>
          <cell r="E6197" t="str">
            <v>Instalações Prediais de Águas Pluviais - Tubos, Conexões, Caixas e Ralos</v>
          </cell>
          <cell r="F6197" t="str">
            <v>SINAPI Jun/26</v>
          </cell>
        </row>
        <row r="6198">
          <cell r="A6198">
            <v>89699</v>
          </cell>
          <cell r="B6198" t="str">
            <v>JUNÇÃO SIMPLES, PVC, SERIE R, ÁGUA PLUVIAL, DN 150 X 100 MM, JUNTA ELÁSTICA, FORNECIDO E INSTALADO EM CONDUTORES VERTICAIS DE ÁGUAS PLUVIAIS. AF_06/2022</v>
          </cell>
          <cell r="C6198" t="str">
            <v>UN</v>
          </cell>
          <cell r="D6198">
            <v>251.29</v>
          </cell>
          <cell r="E6198" t="str">
            <v>Instalações Prediais de Águas Pluviais - Tubos, Conexões, Caixas e Ralos</v>
          </cell>
          <cell r="F6198" t="str">
            <v>SINAPI Jun/26</v>
          </cell>
        </row>
        <row r="6199">
          <cell r="A6199">
            <v>104174</v>
          </cell>
          <cell r="B6199" t="str">
            <v>JUNÇÃO SIMPLES, PVC, SERIE R, ÁGUA PLUVIAL, DN 150 X 100 MM, JUNTA ELÁSTICA, FORNECIDO E INSTALADO EM RAMAL DE ENCAMINHAMENTO. AF_06/2022</v>
          </cell>
          <cell r="C6199" t="str">
            <v>UN</v>
          </cell>
          <cell r="D6199">
            <v>234.58</v>
          </cell>
          <cell r="E6199" t="str">
            <v>Instalações Prediais de Águas Pluviais - Tubos, Conexões, Caixas e Ralos</v>
          </cell>
          <cell r="F6199" t="str">
            <v>SINAPI Jun/26</v>
          </cell>
        </row>
        <row r="6200">
          <cell r="A6200">
            <v>89698</v>
          </cell>
          <cell r="B6200" t="str">
            <v>JUNÇÃO SIMPLES, PVC, SERIE R, ÁGUA PLUVIAL, DN 150 X 150 MM, JUNTA ELÁSTICA, FORNECIDO E INSTALADO EM CONDUTORES VERTICAIS DE ÁGUAS PLUVIAIS. AF_06/2022</v>
          </cell>
          <cell r="C6200" t="str">
            <v>UN</v>
          </cell>
          <cell r="D6200">
            <v>332.17</v>
          </cell>
          <cell r="E6200" t="str">
            <v>Instalações Prediais de Águas Pluviais - Tubos, Conexões, Caixas e Ralos</v>
          </cell>
          <cell r="F6200" t="str">
            <v>SINAPI Jun/26</v>
          </cell>
        </row>
        <row r="6201">
          <cell r="A6201">
            <v>104176</v>
          </cell>
          <cell r="B6201" t="str">
            <v>JUNÇÃO SIMPLES, PVC, SERIE R, ÁGUA PLUVIAL, DN 150 X 150 MM, JUNTA ELÁSTICA, FORNECIDO E INSTALADO EM RAMAL DE ENCAMINHAMENTO. AF_06/2022</v>
          </cell>
          <cell r="C6201" t="str">
            <v>UN</v>
          </cell>
          <cell r="D6201">
            <v>311.01</v>
          </cell>
          <cell r="E6201" t="str">
            <v>Instalações Prediais de Águas Pluviais - Tubos, Conexões, Caixas e Ralos</v>
          </cell>
          <cell r="F6201" t="str">
            <v>SINAPI Jun/26</v>
          </cell>
        </row>
        <row r="6202">
          <cell r="A6202">
            <v>89561</v>
          </cell>
          <cell r="B6202" t="str">
            <v>JUNÇÃO SIMPLES, PVC, SERIE R, ÁGUA PLUVIAL, DN 40 MM, JUNTA SOLDÁVEL, FORNECIDO E INSTALADO EM RAMAL DE ENCAMINHAMENTO. AF_06/2022</v>
          </cell>
          <cell r="C6202" t="str">
            <v>UN</v>
          </cell>
          <cell r="D6202">
            <v>18.84</v>
          </cell>
          <cell r="E6202" t="str">
            <v>Instalações Prediais de Águas Pluviais - Tubos, Conexões, Caixas e Ralos</v>
          </cell>
          <cell r="F6202" t="str">
            <v>SINAPI Jun/26</v>
          </cell>
        </row>
        <row r="6203">
          <cell r="A6203">
            <v>89563</v>
          </cell>
          <cell r="B6203" t="str">
            <v>JUNÇÃO SIMPLES, PVC, SERIE R, ÁGUA PLUVIAL, DN 50 MM, JUNTA ELÁSTICA, FORNECIDO E INSTALADO EM RAMAL DE ENCAMINHAMENTO. AF_06/2022</v>
          </cell>
          <cell r="C6203" t="str">
            <v>UN</v>
          </cell>
          <cell r="D6203">
            <v>42.51</v>
          </cell>
          <cell r="E6203" t="str">
            <v>Instalações Prediais de Águas Pluviais - Tubos, Conexões, Caixas e Ralos</v>
          </cell>
          <cell r="F6203" t="str">
            <v>SINAPI Jun/26</v>
          </cell>
        </row>
        <row r="6204">
          <cell r="A6204">
            <v>89685</v>
          </cell>
          <cell r="B6204" t="str">
            <v>JUNÇÃO SIMPLES, PVC, SERIE R, ÁGUA PLUVIAL, DN 75 X 75 MM, JUNTA ELÁSTICA, FORNECIDO E INSTALADO EM CONDUTORES VERTICAIS DE ÁGUAS PLUVIAIS. AF_06/2022</v>
          </cell>
          <cell r="C6204" t="str">
            <v>UN</v>
          </cell>
          <cell r="D6204">
            <v>77.36</v>
          </cell>
          <cell r="E6204" t="str">
            <v>Instalações Prediais de Águas Pluviais - Tubos, Conexões, Caixas e Ralos</v>
          </cell>
          <cell r="F6204" t="str">
            <v>SINAPI Jun/26</v>
          </cell>
        </row>
        <row r="6205">
          <cell r="A6205">
            <v>89565</v>
          </cell>
          <cell r="B6205" t="str">
            <v>JUNÇÃO SIMPLES, PVC, SERIE R, ÁGUA PLUVIAL, DN 75 X 75 MM, JUNTA ELÁSTICA, FORNECIDO E INSTALADO EM RAMAL DE ENCAMINHAMENTO. AF_06/2022</v>
          </cell>
          <cell r="C6205" t="str">
            <v>UN</v>
          </cell>
          <cell r="D6205">
            <v>69.38</v>
          </cell>
          <cell r="E6205" t="str">
            <v>Instalações Prediais de Águas Pluviais - Tubos, Conexões, Caixas e Ralos</v>
          </cell>
          <cell r="F6205" t="str">
            <v>SINAPI Jun/26</v>
          </cell>
        </row>
        <row r="6206">
          <cell r="A6206">
            <v>89671</v>
          </cell>
          <cell r="B6206" t="str">
            <v>LUVA DE CORRER, PVC, SERIE R, ÁGUA PLUVIAL, DN 100 MM, JUNTA ELÁSTICA, FORNECIDO E INSTALADO EM CONDUTORES VERTICAIS DE ÁGUAS PLUVIAIS. AF_06/2022</v>
          </cell>
          <cell r="C6206" t="str">
            <v>UN</v>
          </cell>
          <cell r="D6206">
            <v>56.17</v>
          </cell>
          <cell r="E6206" t="str">
            <v>Instalações Prediais de Águas Pluviais - Tubos, Conexões, Caixas e Ralos</v>
          </cell>
          <cell r="F6206" t="str">
            <v>SINAPI Jun/26</v>
          </cell>
        </row>
        <row r="6207">
          <cell r="A6207">
            <v>89556</v>
          </cell>
          <cell r="B6207" t="str">
            <v>LUVA DE CORRER, PVC, SERIE R, ÁGUA PLUVIAL, DN 100 MM, JUNTA ELÁSTICA, FORNECIDO E INSTALADO EM RAMAL DE ENCAMINHAMENTO. AF_06/2022</v>
          </cell>
          <cell r="C6207" t="str">
            <v>UN</v>
          </cell>
          <cell r="D6207">
            <v>48.94</v>
          </cell>
          <cell r="E6207" t="str">
            <v>Instalações Prediais de Águas Pluviais - Tubos, Conexões, Caixas e Ralos</v>
          </cell>
          <cell r="F6207" t="str">
            <v>SINAPI Jun/26</v>
          </cell>
        </row>
        <row r="6208">
          <cell r="A6208">
            <v>89679</v>
          </cell>
          <cell r="B6208" t="str">
            <v>LUVA DE CORRER, PVC, SERIE R, ÁGUA PLUVIAL, DN 150 MM, JUNTA ELÁSTICA, FORNECIDO E INSTALADO EM CONDUTORES VERTICAIS DE ÁGUAS PLUVIAIS. AF_06/2022</v>
          </cell>
          <cell r="C6208" t="str">
            <v>UN</v>
          </cell>
          <cell r="D6208">
            <v>151.47</v>
          </cell>
          <cell r="E6208" t="str">
            <v>Instalações Prediais de Águas Pluviais - Tubos, Conexões, Caixas e Ralos</v>
          </cell>
          <cell r="F6208" t="str">
            <v>SINAPI Jun/26</v>
          </cell>
        </row>
        <row r="6209">
          <cell r="A6209">
            <v>104171</v>
          </cell>
          <cell r="B6209" t="str">
            <v>LUVA DE CORRER, PVC, SERIE R, ÁGUA PLUVIAL, DN 150 MM, JUNTA ELÁSTICA, FORNECIDO E INSTALADO EM RAMAL DE ENCAMINHAMENTO. AF_06/2022</v>
          </cell>
          <cell r="C6209" t="str">
            <v>UN</v>
          </cell>
          <cell r="D6209">
            <v>122.04</v>
          </cell>
          <cell r="E6209" t="str">
            <v>Instalações Prediais de Águas Pluviais - Tubos, Conexões, Caixas e Ralos</v>
          </cell>
          <cell r="F6209" t="str">
            <v>SINAPI Jun/26</v>
          </cell>
        </row>
        <row r="6210">
          <cell r="A6210">
            <v>89600</v>
          </cell>
          <cell r="B6210" t="str">
            <v>LUVA DE CORRER, PVC, SERIE R, ÁGUA PLUVIAL, DN 75 MM, JUNTA ELÁSTICA, FORNECIDO E INSTALADO EM CONDUTORES VERTICAIS DE ÁGUAS PLUVIAIS. AF_06/2022</v>
          </cell>
          <cell r="C6210" t="str">
            <v>UN</v>
          </cell>
          <cell r="D6210">
            <v>31.68</v>
          </cell>
          <cell r="E6210" t="str">
            <v>Instalações Prediais de Águas Pluviais - Tubos, Conexões, Caixas e Ralos</v>
          </cell>
          <cell r="F6210" t="str">
            <v>SINAPI Jun/26</v>
          </cell>
        </row>
        <row r="6211">
          <cell r="A6211">
            <v>89548</v>
          </cell>
          <cell r="B6211" t="str">
            <v>LUVA DE CORRER, PVC, SERIE R, ÁGUA PLUVIAL, DN 75 MM, JUNTA ELÁSTICA, FORNECIDO E INSTALADO EM RAMAL DE ENCAMINHAMENTO. AF_06/2022</v>
          </cell>
          <cell r="C6211" t="str">
            <v>UN</v>
          </cell>
          <cell r="D6211">
            <v>27.69</v>
          </cell>
          <cell r="E6211" t="str">
            <v>Instalações Prediais de Águas Pluviais - Tubos, Conexões, Caixas e Ralos</v>
          </cell>
          <cell r="F6211" t="str">
            <v>SINAPI Jun/26</v>
          </cell>
        </row>
        <row r="6212">
          <cell r="A6212">
            <v>89669</v>
          </cell>
          <cell r="B6212" t="str">
            <v>LUVA SIMPLES, PVC, SERIE R, ÁGUA PLUVIAL, DN 100 MM, JUNTA ELÁSTICA, FORNECIDO E INSTALADO EM CONDUTORES VERTICAIS DE ÁGUAS PLUVIAIS. AF_06/2022</v>
          </cell>
          <cell r="C6212" t="str">
            <v>UN</v>
          </cell>
          <cell r="D6212">
            <v>41.43</v>
          </cell>
          <cell r="E6212" t="str">
            <v>Instalações Prediais de Águas Pluviais - Tubos, Conexões, Caixas e Ralos</v>
          </cell>
          <cell r="F6212" t="str">
            <v>SINAPI Jun/26</v>
          </cell>
        </row>
        <row r="6213">
          <cell r="A6213">
            <v>89554</v>
          </cell>
          <cell r="B6213" t="str">
            <v>LUVA SIMPLES, PVC, SERIE R, ÁGUA PLUVIAL, DN 100 MM, JUNTA ELÁSTICA, FORNECIDO E INSTALADO EM RAMAL DE ENCAMINHAMENTO. AF_06/2022</v>
          </cell>
          <cell r="C6213" t="str">
            <v>UN</v>
          </cell>
          <cell r="D6213">
            <v>34.159999999999997</v>
          </cell>
          <cell r="E6213" t="str">
            <v>Instalações Prediais de Águas Pluviais - Tubos, Conexões, Caixas e Ralos</v>
          </cell>
          <cell r="F6213" t="str">
            <v>SINAPI Jun/26</v>
          </cell>
        </row>
        <row r="6214">
          <cell r="A6214">
            <v>89677</v>
          </cell>
          <cell r="B6214" t="str">
            <v>LUVA SIMPLES, PVC, SERIE R, ÁGUA PLUVIAL, DN 150 MM, JUNTA ELÁSTICA, FORNECIDO E INSTALADO EM CONDUTORES VERTICAIS DE ÁGUAS PLUVIAIS. AF_06/2022</v>
          </cell>
          <cell r="C6214" t="str">
            <v>UN</v>
          </cell>
          <cell r="D6214">
            <v>95.84</v>
          </cell>
          <cell r="E6214" t="str">
            <v>Instalações Prediais de Águas Pluviais - Tubos, Conexões, Caixas e Ralos</v>
          </cell>
          <cell r="F6214" t="str">
            <v>SINAPI Jun/26</v>
          </cell>
        </row>
        <row r="6215">
          <cell r="A6215">
            <v>104170</v>
          </cell>
          <cell r="B6215" t="str">
            <v>LUVA SIMPLES, PVC, SERIE R, ÁGUA PLUVIAL, DN 150 MM, JUNTA ELÁSTICA, FORNECIDO E INSTALADO EM RAMAL DE ENCAMINHAMENTO. AF_06/2022</v>
          </cell>
          <cell r="C6215" t="str">
            <v>UN</v>
          </cell>
          <cell r="D6215">
            <v>85.03</v>
          </cell>
          <cell r="E6215" t="str">
            <v>Instalações Prediais de Águas Pluviais - Tubos, Conexões, Caixas e Ralos</v>
          </cell>
          <cell r="F6215" t="str">
            <v>SINAPI Jun/26</v>
          </cell>
        </row>
        <row r="6216">
          <cell r="A6216">
            <v>89544</v>
          </cell>
          <cell r="B6216" t="str">
            <v>LUVA SIMPLES, PVC, SERIE R, ÁGUA PLUVIAL, DN 40 MM, JUNTA SOLDÁVEL, FORNECIDO E INSTALADO EM RAMAL DE ENCAMINHAMENTO. AF_06/2022</v>
          </cell>
          <cell r="C6216" t="str">
            <v>UN</v>
          </cell>
          <cell r="D6216">
            <v>10.71</v>
          </cell>
          <cell r="E6216" t="str">
            <v>Instalações Prediais de Águas Pluviais - Tubos, Conexões, Caixas e Ralos</v>
          </cell>
          <cell r="F6216" t="str">
            <v>SINAPI Jun/26</v>
          </cell>
        </row>
        <row r="6217">
          <cell r="A6217">
            <v>89545</v>
          </cell>
          <cell r="B6217" t="str">
            <v>LUVA SIMPLES, PVC, SERIE R, ÁGUA PLUVIAL, DN 50 MM, JUNTA ELÁSTICA, FORNECIDO E INSTALADO EM RAMAL DE ENCAMINHAMENTO. AF_06/2022</v>
          </cell>
          <cell r="C6217" t="str">
            <v>UN</v>
          </cell>
          <cell r="D6217">
            <v>20.64</v>
          </cell>
          <cell r="E6217" t="str">
            <v>Instalações Prediais de Águas Pluviais - Tubos, Conexões, Caixas e Ralos</v>
          </cell>
          <cell r="F6217" t="str">
            <v>SINAPI Jun/26</v>
          </cell>
        </row>
        <row r="6218">
          <cell r="A6218">
            <v>89599</v>
          </cell>
          <cell r="B6218" t="str">
            <v>LUVA SIMPLES, PVC, SERIE R, ÁGUA PLUVIAL, DN 75 MM, JUNTA ELÁSTICA, FORNECIDO E INSTALADO EM CONDUTORES VERTICAIS DE ÁGUAS PLUVIAIS. AF_06/2022</v>
          </cell>
          <cell r="C6218" t="str">
            <v>UN</v>
          </cell>
          <cell r="D6218">
            <v>31.18</v>
          </cell>
          <cell r="E6218" t="str">
            <v>Instalações Prediais de Águas Pluviais - Tubos, Conexões, Caixas e Ralos</v>
          </cell>
          <cell r="F6218" t="str">
            <v>SINAPI Jun/26</v>
          </cell>
        </row>
        <row r="6219">
          <cell r="A6219">
            <v>89547</v>
          </cell>
          <cell r="B6219" t="str">
            <v>LUVA SIMPLES, PVC, SERIE R, ÁGUA PLUVIAL, DN 75 MM, JUNTA ELÁSTICA, FORNECIDO E INSTALADO EM RAMAL DE ENCAMINHAMENTO. AF_06/2022</v>
          </cell>
          <cell r="C6219" t="str">
            <v>UN</v>
          </cell>
          <cell r="D6219">
            <v>27.17</v>
          </cell>
          <cell r="E6219" t="str">
            <v>Instalações Prediais de Águas Pluviais - Tubos, Conexões, Caixas e Ralos</v>
          </cell>
          <cell r="F6219" t="str">
            <v>SINAPI Jun/26</v>
          </cell>
        </row>
        <row r="6220">
          <cell r="A6220">
            <v>89495</v>
          </cell>
          <cell r="B6220" t="str">
            <v>RALO SIFONADO, PVC, DN 100 X 40 MM, JUNTA SOLDÁVEL, FORNECIDO E INSTALADO EM RAMAIS DE ENCAMINHAMENTO DE ÁGUA PLUVIAL. AF_06/2022</v>
          </cell>
          <cell r="C6220" t="str">
            <v>UN</v>
          </cell>
          <cell r="D6220">
            <v>23.32</v>
          </cell>
          <cell r="E6220" t="str">
            <v>Instalações Prediais de Águas Pluviais - Tubos, Conexões, Caixas e Ralos</v>
          </cell>
          <cell r="F6220" t="str">
            <v>SINAPI Jun/26</v>
          </cell>
        </row>
        <row r="6221">
          <cell r="A6221">
            <v>89673</v>
          </cell>
          <cell r="B6221" t="str">
            <v>REDUÇÃO EXCÊNTRICA, PVC, SERIE R, ÁGUA PLUVIAL, DN 100 X 75 MM, JUNTA ELÁSTICA, FORNECIDO E INSTALADO EM CONDUTORES VERTICAIS DE ÁGUAS PLUVIAIS. AF_06/2022</v>
          </cell>
          <cell r="C6221" t="str">
            <v>UN</v>
          </cell>
          <cell r="D6221">
            <v>44.31</v>
          </cell>
          <cell r="E6221" t="str">
            <v>Instalações Prediais de Águas Pluviais - Tubos, Conexões, Caixas e Ralos</v>
          </cell>
          <cell r="F6221" t="str">
            <v>SINAPI Jun/26</v>
          </cell>
        </row>
        <row r="6222">
          <cell r="A6222">
            <v>89557</v>
          </cell>
          <cell r="B6222" t="str">
            <v>REDUÇÃO EXCÊNTRICA, PVC, SERIE R, ÁGUA PLUVIAL, DN 100 X 75 MM, JUNTA ELÁSTICA, FORNECIDO E INSTALADO EM RAMAL DE ENCAMINHAMENTO. AF_06/2022</v>
          </cell>
          <cell r="C6222" t="str">
            <v>UN</v>
          </cell>
          <cell r="D6222">
            <v>38.700000000000003</v>
          </cell>
          <cell r="E6222" t="str">
            <v>Instalações Prediais de Águas Pluviais - Tubos, Conexões, Caixas e Ralos</v>
          </cell>
          <cell r="F6222" t="str">
            <v>SINAPI Jun/26</v>
          </cell>
        </row>
        <row r="6223">
          <cell r="A6223">
            <v>89681</v>
          </cell>
          <cell r="B6223" t="str">
            <v>REDUÇÃO EXCÊNTRICA, PVC, SERIE R, ÁGUA PLUVIAL, DN 150 X 100 MM, JUNTA ELÁSTICA, FORNECIDO E INSTALADO EM CONDUTORES VERTICAIS DE ÁGUAS PLUVIAIS. AF_06/2022</v>
          </cell>
          <cell r="C6223" t="str">
            <v>UN</v>
          </cell>
          <cell r="D6223">
            <v>111.19</v>
          </cell>
          <cell r="E6223" t="str">
            <v>Instalações Prediais de Águas Pluviais - Tubos, Conexões, Caixas e Ralos</v>
          </cell>
          <cell r="F6223" t="str">
            <v>SINAPI Jun/26</v>
          </cell>
        </row>
        <row r="6224">
          <cell r="A6224">
            <v>104173</v>
          </cell>
          <cell r="B6224" t="str">
            <v>REDUÇÃO EXCÊNTRICA, PVC, SERIE R, ÁGUA PLUVIAL, DN 150 X 100 MM, JUNTA ELÁSTICA, FORNECIDO E INSTALADO EM RAMAL DE ENCAMINHAMENTO. AF_06/2022</v>
          </cell>
          <cell r="C6224" t="str">
            <v>UN</v>
          </cell>
          <cell r="D6224">
            <v>103.96</v>
          </cell>
          <cell r="E6224" t="str">
            <v>Instalações Prediais de Águas Pluviais - Tubos, Conexões, Caixas e Ralos</v>
          </cell>
          <cell r="F6224" t="str">
            <v>SINAPI Jun/26</v>
          </cell>
        </row>
        <row r="6225">
          <cell r="A6225">
            <v>89549</v>
          </cell>
          <cell r="B6225" t="str">
            <v>REDUÇÃO EXCÊNTRICA, PVC, SERIE R, ÁGUA PLUVIAL, DN 75 X 50 MM, JUNTA ELÁSTICA, FORNECIDO E INSTALADO EM RAMAL DE ENCAMINHAMENTO. AF_06/2022</v>
          </cell>
          <cell r="C6225" t="str">
            <v>UN</v>
          </cell>
          <cell r="D6225">
            <v>22.79</v>
          </cell>
          <cell r="E6225" t="str">
            <v>Instalações Prediais de Águas Pluviais - Tubos, Conexões, Caixas e Ralos</v>
          </cell>
          <cell r="F6225" t="str">
            <v>SINAPI Jun/26</v>
          </cell>
        </row>
        <row r="6226">
          <cell r="A6226">
            <v>89578</v>
          </cell>
          <cell r="B6226" t="str">
            <v>TUBO PVC, SÉRIE R, ÁGUA PLUVIAL, DN 100 MM, FORNECIDO E INSTALADO EM CONDUTORES VERTICAIS DE ÁGUAS PLUVIAIS. AF_06/2022</v>
          </cell>
          <cell r="C6226" t="str">
            <v>M</v>
          </cell>
          <cell r="D6226">
            <v>44.18</v>
          </cell>
          <cell r="E6226" t="str">
            <v>Instalações Prediais de Águas Pluviais - Tubos, Conexões, Caixas e Ralos</v>
          </cell>
          <cell r="F6226" t="str">
            <v>SINAPI Jun/26</v>
          </cell>
        </row>
        <row r="6227">
          <cell r="A6227">
            <v>89512</v>
          </cell>
          <cell r="B6227" t="str">
            <v>TUBO PVC, SÉRIE R, ÁGUA PLUVIAL, DN 100 MM, FORNECIDO E INSTALADO EM RAMAL DE ENCAMINHAMENTO. AF_06/2022</v>
          </cell>
          <cell r="C6227" t="str">
            <v>M</v>
          </cell>
          <cell r="D6227">
            <v>68.67</v>
          </cell>
          <cell r="E6227" t="str">
            <v>Instalações Prediais de Águas Pluviais - Tubos, Conexões, Caixas e Ralos</v>
          </cell>
          <cell r="F6227" t="str">
            <v>SINAPI Jun/26</v>
          </cell>
        </row>
        <row r="6228">
          <cell r="A6228">
            <v>89580</v>
          </cell>
          <cell r="B6228" t="str">
            <v>TUBO PVC, SÉRIE R, ÁGUA PLUVIAL, DN 150 MM, FORNECIDO E INSTALADO EM CONDUTORES VERTICAIS DE ÁGUAS PLUVIAIS. AF_06/2022</v>
          </cell>
          <cell r="C6228" t="str">
            <v>M</v>
          </cell>
          <cell r="D6228">
            <v>91.11</v>
          </cell>
          <cell r="E6228" t="str">
            <v>Instalações Prediais de Águas Pluviais - Tubos, Conexões, Caixas e Ralos</v>
          </cell>
          <cell r="F6228" t="str">
            <v>SINAPI Jun/26</v>
          </cell>
        </row>
        <row r="6229">
          <cell r="A6229">
            <v>104166</v>
          </cell>
          <cell r="B6229" t="str">
            <v>TUBO PVC, SÉRIE R, ÁGUA PLUVIAL, DN 150 MM, FORNECIDO E INSTALADO EM RAMAL DE ENCAMINHAMENTO. AF_06/2022</v>
          </cell>
          <cell r="C6229" t="str">
            <v>M</v>
          </cell>
          <cell r="D6229">
            <v>100.15</v>
          </cell>
          <cell r="E6229" t="str">
            <v>Instalações Prediais de Águas Pluviais - Tubos, Conexões, Caixas e Ralos</v>
          </cell>
          <cell r="F6229" t="str">
            <v>SINAPI Jun/26</v>
          </cell>
        </row>
        <row r="6230">
          <cell r="A6230">
            <v>89508</v>
          </cell>
          <cell r="B6230" t="str">
            <v>TUBO PVC, SÉRIE R, ÁGUA PLUVIAL, DN 40 MM, FORNECIDO E INSTALADO EM RAMAL DE ENCAMINHAMENTO. AF_06/2022</v>
          </cell>
          <cell r="C6230" t="str">
            <v>M</v>
          </cell>
          <cell r="D6230">
            <v>23.61</v>
          </cell>
          <cell r="E6230" t="str">
            <v>Instalações Prediais de Águas Pluviais - Tubos, Conexões, Caixas e Ralos</v>
          </cell>
          <cell r="F6230" t="str">
            <v>SINAPI Jun/26</v>
          </cell>
        </row>
        <row r="6231">
          <cell r="A6231">
            <v>89509</v>
          </cell>
          <cell r="B6231" t="str">
            <v>TUBO PVC, SÉRIE R, ÁGUA PLUVIAL, DN 50 MM, FORNECIDO E INSTALADO EM RAMAL DE ENCAMINHAMENTO. AF_06/2022</v>
          </cell>
          <cell r="C6231" t="str">
            <v>M</v>
          </cell>
          <cell r="D6231">
            <v>31.8</v>
          </cell>
          <cell r="E6231" t="str">
            <v>Instalações Prediais de Águas Pluviais - Tubos, Conexões, Caixas e Ralos</v>
          </cell>
          <cell r="F6231" t="str">
            <v>SINAPI Jun/26</v>
          </cell>
        </row>
        <row r="6232">
          <cell r="A6232">
            <v>89576</v>
          </cell>
          <cell r="B6232" t="str">
            <v>TUBO PVC, SÉRIE R, ÁGUA PLUVIAL, DN 75 MM, FORNECIDO E INSTALADO EM CONDUTORES VERTICAIS DE ÁGUAS PLUVIAIS. AF_06/2022</v>
          </cell>
          <cell r="C6232" t="str">
            <v>M</v>
          </cell>
          <cell r="D6232">
            <v>35.479999999999997</v>
          </cell>
          <cell r="E6232" t="str">
            <v>Instalações Prediais de Águas Pluviais - Tubos, Conexões, Caixas e Ralos</v>
          </cell>
          <cell r="F6232" t="str">
            <v>SINAPI Jun/26</v>
          </cell>
        </row>
        <row r="6233">
          <cell r="A6233">
            <v>89511</v>
          </cell>
          <cell r="B6233" t="str">
            <v>TUBO PVC, SÉRIE R, ÁGUA PLUVIAL, DN 75 MM, FORNECIDO E INSTALADO EM RAMAL DE ENCAMINHAMENTO. AF_06/2022</v>
          </cell>
          <cell r="C6233" t="str">
            <v>M</v>
          </cell>
          <cell r="D6233">
            <v>53.91</v>
          </cell>
          <cell r="E6233" t="str">
            <v>Instalações Prediais de Águas Pluviais - Tubos, Conexões, Caixas e Ralos</v>
          </cell>
          <cell r="F6233" t="str">
            <v>SINAPI Jun/26</v>
          </cell>
        </row>
        <row r="6234">
          <cell r="A6234">
            <v>89675</v>
          </cell>
          <cell r="B6234" t="str">
            <v>TÊ DE INSPEÇÃO, PVC, SERIE R, ÁGUA PLUVIAL, DN 100 MM, JUNTA ELÁSTICA, FORNECIDO E INSTALADO EM CONDUTORES VERTICAIS DE ÁGUAS PLUVIAIS. AF_06/2022</v>
          </cell>
          <cell r="C6234" t="str">
            <v>UN</v>
          </cell>
          <cell r="D6234">
            <v>90.6</v>
          </cell>
          <cell r="E6234" t="str">
            <v>Instalações Prediais de Águas Pluviais - Tubos, Conexões, Caixas e Ralos</v>
          </cell>
          <cell r="F6234" t="str">
            <v>SINAPI Jun/26</v>
          </cell>
        </row>
        <row r="6235">
          <cell r="A6235">
            <v>89559</v>
          </cell>
          <cell r="B6235" t="str">
            <v>TÊ DE INSPEÇÃO, PVC, SERIE R, ÁGUA PLUVIAL, DN 100 MM, JUNTA ELÁSTICA, FORNECIDO E INSTALADO EM RAMAL DE ENCAMINHAMENTO. AF_06/2022</v>
          </cell>
          <cell r="C6235" t="str">
            <v>UN</v>
          </cell>
          <cell r="D6235">
            <v>83.37</v>
          </cell>
          <cell r="E6235" t="str">
            <v>Instalações Prediais de Águas Pluviais - Tubos, Conexões, Caixas e Ralos</v>
          </cell>
          <cell r="F6235" t="str">
            <v>SINAPI Jun/26</v>
          </cell>
        </row>
        <row r="6236">
          <cell r="A6236">
            <v>104172</v>
          </cell>
          <cell r="B6236" t="str">
            <v>TÊ DE INSPEÇÃO, PVC, SERIE R, ÁGUA PLUVIAL, DN 150 MM, JUNTA ELÁSTICA, FORNECIDO E INSTALADO EM RAMAL DE ENCAMINHAMENTO. AF_06/2022</v>
          </cell>
          <cell r="C6236" t="str">
            <v>UN</v>
          </cell>
          <cell r="D6236">
            <v>345.13</v>
          </cell>
          <cell r="E6236" t="str">
            <v>Instalações Prediais de Águas Pluviais - Tubos, Conexões, Caixas e Ralos</v>
          </cell>
          <cell r="F6236" t="str">
            <v>SINAPI Jun/26</v>
          </cell>
        </row>
        <row r="6237">
          <cell r="A6237">
            <v>89683</v>
          </cell>
          <cell r="B6237" t="str">
            <v>TÊ DE INSPEÇÃO, PVC, SERIE R, ÁGUA PLUVIAL, DN 150 X 100 MM, JUNTA ELÁSTICA, FORNECIDO E INSTALADO EM CONDUTORES VERTICAIS DE ÁGUAS PLUVIAIS. AF_06/2022</v>
          </cell>
          <cell r="C6237" t="str">
            <v>UN</v>
          </cell>
          <cell r="D6237">
            <v>355.71</v>
          </cell>
          <cell r="E6237" t="str">
            <v>Instalações Prediais de Águas Pluviais - Tubos, Conexões, Caixas e Ralos</v>
          </cell>
          <cell r="F6237" t="str">
            <v>SINAPI Jun/26</v>
          </cell>
        </row>
        <row r="6238">
          <cell r="A6238">
            <v>89667</v>
          </cell>
          <cell r="B6238" t="str">
            <v>TÊ DE INSPEÇÃO, PVC, SERIE R, ÁGUA PLUVIAL, DN 75 MM, JUNTA ELÁSTICA, FORNECIDO E INSTALADO EM CONDUTORES VERTICAIS DE ÁGUAS PLUVIAIS. AF_06/2022</v>
          </cell>
          <cell r="C6238" t="str">
            <v>UN</v>
          </cell>
          <cell r="D6238">
            <v>54.97</v>
          </cell>
          <cell r="E6238" t="str">
            <v>Instalações Prediais de Águas Pluviais - Tubos, Conexões, Caixas e Ralos</v>
          </cell>
          <cell r="F6238" t="str">
            <v>SINAPI Jun/26</v>
          </cell>
        </row>
        <row r="6239">
          <cell r="A6239">
            <v>89550</v>
          </cell>
          <cell r="B6239" t="str">
            <v>TÊ DE INSPEÇÃO, PVC, SERIE R, ÁGUA PLUVIAL, DN 75 MM, JUNTA ELÁSTICA, FORNECIDO E INSTALADO EM RAMAL DE ENCAMINHAMENTO. AF_06/2022</v>
          </cell>
          <cell r="C6239" t="str">
            <v>UN</v>
          </cell>
          <cell r="D6239">
            <v>50.98</v>
          </cell>
          <cell r="E6239" t="str">
            <v>Instalações Prediais de Águas Pluviais - Tubos, Conexões, Caixas e Ralos</v>
          </cell>
          <cell r="F6239" t="str">
            <v>SINAPI Jun/26</v>
          </cell>
        </row>
        <row r="6240">
          <cell r="A6240">
            <v>89693</v>
          </cell>
          <cell r="B6240" t="str">
            <v>TÊ, PVC, SERIE R, ÁGUA PLUVIAL, DN 100 X 100 MM, JUNTA ELÁSTICA, FORNECIDO E INSTALADO EM CONDUTORES VERTICAIS DE ÁGUAS PLUVIAIS. AF_06/2022</v>
          </cell>
          <cell r="C6240" t="str">
            <v>UN</v>
          </cell>
          <cell r="D6240">
            <v>100.37</v>
          </cell>
          <cell r="E6240" t="str">
            <v>Instalações Prediais de Águas Pluviais - Tubos, Conexões, Caixas e Ralos</v>
          </cell>
          <cell r="F6240" t="str">
            <v>SINAPI Jun/26</v>
          </cell>
        </row>
        <row r="6241">
          <cell r="A6241">
            <v>89571</v>
          </cell>
          <cell r="B6241" t="str">
            <v>TÊ, PVC, SERIE R, ÁGUA PLUVIAL, DN 100 X 100 MM, JUNTA ELÁSTICA, FORNECIDO E INSTALADO EM RAMAL DE ENCAMINHAMENTO. AF_06/2022</v>
          </cell>
          <cell r="C6241" t="str">
            <v>UN</v>
          </cell>
          <cell r="D6241">
            <v>85.93</v>
          </cell>
          <cell r="E6241" t="str">
            <v>Instalações Prediais de Águas Pluviais - Tubos, Conexões, Caixas e Ralos</v>
          </cell>
          <cell r="F6241" t="str">
            <v>SINAPI Jun/26</v>
          </cell>
        </row>
        <row r="6242">
          <cell r="A6242">
            <v>89696</v>
          </cell>
          <cell r="B6242" t="str">
            <v>TÊ, PVC, SERIE R, ÁGUA PLUVIAL, DN 100 X 75 MM, JUNTA ELÁSTICA, FORNECIDO E INSTALADO EM CONDUTORES VERTICAIS DE ÁGUAS PLUVIAIS. AF_06/2022</v>
          </cell>
          <cell r="C6242" t="str">
            <v>UN</v>
          </cell>
          <cell r="D6242">
            <v>107.2</v>
          </cell>
          <cell r="E6242" t="str">
            <v>Instalações Prediais de Águas Pluviais - Tubos, Conexões, Caixas e Ralos</v>
          </cell>
          <cell r="F6242" t="str">
            <v>SINAPI Jun/26</v>
          </cell>
        </row>
        <row r="6243">
          <cell r="A6243">
            <v>89573</v>
          </cell>
          <cell r="B6243" t="str">
            <v>TÊ, PVC, SERIE R, ÁGUA PLUVIAL, DN 100 X 75 MM, JUNTA ELÁSTICA, FORNECIDO E INSTALADO EM RAMAL DE ENCAMINHAMENTO. AF_06/2022</v>
          </cell>
          <cell r="C6243" t="str">
            <v>UN</v>
          </cell>
          <cell r="D6243">
            <v>94.91</v>
          </cell>
          <cell r="E6243" t="str">
            <v>Instalações Prediais de Águas Pluviais - Tubos, Conexões, Caixas e Ralos</v>
          </cell>
          <cell r="F6243" t="str">
            <v>SINAPI Jun/26</v>
          </cell>
        </row>
        <row r="6244">
          <cell r="A6244">
            <v>89704</v>
          </cell>
          <cell r="B6244" t="str">
            <v>TÊ, PVC, SERIE R, ÁGUA PLUVIAL, DN 150 X 100 MM, JUNTA ELÁSTICA, FORNECIDO E INSTALADO EM CONDUTORES VERTICAIS DE ÁGUAS PLUVIAIS. AF_06/2022</v>
          </cell>
          <cell r="C6244" t="str">
            <v>UN</v>
          </cell>
          <cell r="D6244">
            <v>189.05</v>
          </cell>
          <cell r="E6244" t="str">
            <v>Instalações Prediais de Águas Pluviais - Tubos, Conexões, Caixas e Ralos</v>
          </cell>
          <cell r="F6244" t="str">
            <v>SINAPI Jun/26</v>
          </cell>
        </row>
        <row r="6245">
          <cell r="A6245">
            <v>104175</v>
          </cell>
          <cell r="B6245" t="str">
            <v>TÊ, PVC, SERIE R, ÁGUA PLUVIAL, DN 150 X 100 MM, JUNTA ELÁSTICA, FORNECIDO E INSTALADO EM RAMAL DE ENCAMINHAMENTO. AF_06/2022</v>
          </cell>
          <cell r="C6245" t="str">
            <v>UN</v>
          </cell>
          <cell r="D6245">
            <v>172.34</v>
          </cell>
          <cell r="E6245" t="str">
            <v>Instalações Prediais de Águas Pluviais - Tubos, Conexões, Caixas e Ralos</v>
          </cell>
          <cell r="F6245" t="str">
            <v>SINAPI Jun/26</v>
          </cell>
        </row>
        <row r="6246">
          <cell r="A6246">
            <v>89701</v>
          </cell>
          <cell r="B6246" t="str">
            <v>TÊ, PVC, SERIE R, ÁGUA PLUVIAL, DN 150 X 150 MM, JUNTA ELÁSTICA, FORNECIDO E INSTALADO EM CONDUTORES VERTICAIS DE ÁGUAS PLUVIAIS. AF_06/2022</v>
          </cell>
          <cell r="C6246" t="str">
            <v>UN</v>
          </cell>
          <cell r="D6246">
            <v>243.89</v>
          </cell>
          <cell r="E6246" t="str">
            <v>Instalações Prediais de Águas Pluviais - Tubos, Conexões, Caixas e Ralos</v>
          </cell>
          <cell r="F6246" t="str">
            <v>SINAPI Jun/26</v>
          </cell>
        </row>
        <row r="6247">
          <cell r="A6247">
            <v>104177</v>
          </cell>
          <cell r="B6247" t="str">
            <v>TÊ, PVC, SERIE R, ÁGUA PLUVIAL, DN 150 X 150 MM, JUNTA ELÁSTICA, FORNECIDO E INSTALADO EM RAMAL DE ENCAMINHAMENTO. AF_06/2022</v>
          </cell>
          <cell r="C6247" t="str">
            <v>UN</v>
          </cell>
          <cell r="D6247">
            <v>222.73</v>
          </cell>
          <cell r="E6247" t="str">
            <v>Instalações Prediais de Águas Pluviais - Tubos, Conexões, Caixas e Ralos</v>
          </cell>
          <cell r="F6247" t="str">
            <v>SINAPI Jun/26</v>
          </cell>
        </row>
        <row r="6248">
          <cell r="A6248">
            <v>89566</v>
          </cell>
          <cell r="B6248" t="str">
            <v>TÊ, PVC, SERIE R, ÁGUA PLUVIAL, DN 75 MM, JUNTA ELÁSTICA, FORNECIDO E INSTALADO EM RAMAL DE ENCAMINHAMENTO. AF_06/2022</v>
          </cell>
          <cell r="C6248" t="str">
            <v>UN</v>
          </cell>
          <cell r="D6248">
            <v>58.47</v>
          </cell>
          <cell r="E6248" t="str">
            <v>Instalações Prediais de Águas Pluviais - Tubos, Conexões, Caixas e Ralos</v>
          </cell>
          <cell r="F6248" t="str">
            <v>SINAPI Jun/26</v>
          </cell>
        </row>
        <row r="6249">
          <cell r="A6249">
            <v>89687</v>
          </cell>
          <cell r="B6249" t="str">
            <v>TÊ, PVC, SERIE R, ÁGUA PLUVIAL, DN 75 X 75 MM, JUNTA ELÁSTICA, FORNECIDO E INSTALADO EM CONDUTORES VERTICAIS DE ÁGUAS PLUVIAIS. AF_06/2022</v>
          </cell>
          <cell r="C6249" t="str">
            <v>UN</v>
          </cell>
          <cell r="D6249">
            <v>66.45</v>
          </cell>
          <cell r="E6249" t="str">
            <v>Instalações Prediais de Águas Pluviais - Tubos, Conexões, Caixas e Ralos</v>
          </cell>
          <cell r="F6249" t="str">
            <v>SINAPI Jun/26</v>
          </cell>
        </row>
        <row r="6250">
          <cell r="A6250">
            <v>102450</v>
          </cell>
          <cell r="B6250" t="str">
            <v>DIVISORIA (N2) - PAINEL/VIDRO - PAINEL C/ MSO/COMEIA E=35MM - PERFIS SIMPLES ACO GALVANIZADO PINTADO. AF_10/2025</v>
          </cell>
          <cell r="C6250" t="str">
            <v>M2</v>
          </cell>
          <cell r="D6250">
            <v>0</v>
          </cell>
          <cell r="E6250" t="str">
            <v>Instalações de Divisórias Diversas</v>
          </cell>
          <cell r="F6250" t="str">
            <v>SINAPI Jun/26</v>
          </cell>
        </row>
        <row r="6251">
          <cell r="A6251">
            <v>102250</v>
          </cell>
          <cell r="B6251" t="str">
            <v>DIVISORIA (N2) - PAINEL/VIDRO - PAINEL DE PVC E=35MM - PERFIS SIMPLES ACO GALVANIZADO PINTADO. AF_10/2025</v>
          </cell>
          <cell r="C6251" t="str">
            <v>M2</v>
          </cell>
          <cell r="D6251">
            <v>0</v>
          </cell>
          <cell r="E6251" t="str">
            <v>Instalações de Divisórias Diversas</v>
          </cell>
          <cell r="F6251" t="str">
            <v>SINAPI Jun/26</v>
          </cell>
        </row>
        <row r="6252">
          <cell r="A6252">
            <v>102240</v>
          </cell>
          <cell r="B6252" t="str">
            <v>DIVISORIA (N2) - PAINEL/VIDRO - PAINEL MDF/VIDRO 6 MM, LINHA 90 MM - PERFIS DE ALUMÍNIO EXTRUDADO. AF_10/2025</v>
          </cell>
          <cell r="C6252" t="str">
            <v>M2</v>
          </cell>
          <cell r="D6252">
            <v>0</v>
          </cell>
          <cell r="E6252" t="str">
            <v>Instalações de Divisórias Diversas</v>
          </cell>
          <cell r="F6252" t="str">
            <v>SINAPI Jun/26</v>
          </cell>
        </row>
        <row r="6253">
          <cell r="A6253">
            <v>102449</v>
          </cell>
          <cell r="B6253" t="str">
            <v>DIVISORIA (N3) - PAINEL/VIDRO/PAINEL MSO/COMEIA E=35MM - PERFIS SIMPLES ACO GALVANIZADO PINTADO. AF_10/2025</v>
          </cell>
          <cell r="C6253" t="str">
            <v>M2</v>
          </cell>
          <cell r="D6253">
            <v>0</v>
          </cell>
          <cell r="E6253" t="str">
            <v>Instalações de Divisórias Diversas</v>
          </cell>
          <cell r="F6253" t="str">
            <v>SINAPI Jun/26</v>
          </cell>
        </row>
        <row r="6254">
          <cell r="A6254">
            <v>102249</v>
          </cell>
          <cell r="B6254" t="str">
            <v>DIVISORIA (N3) - PAINEL/VIDRO/PAINEL PVC E=35MM - PERFIS SIMPLES ACO GALVANIZADO PINTADO. AF_10/2025</v>
          </cell>
          <cell r="C6254" t="str">
            <v>M2</v>
          </cell>
          <cell r="D6254">
            <v>0</v>
          </cell>
          <cell r="E6254" t="str">
            <v>Instalações de Divisórias Diversas</v>
          </cell>
          <cell r="F6254" t="str">
            <v>SINAPI Jun/26</v>
          </cell>
        </row>
        <row r="6255">
          <cell r="A6255">
            <v>102238</v>
          </cell>
          <cell r="B6255" t="str">
            <v>DIVISORIA CEGA (N1) - PAINEL MDF, LINHA 90 MM - PERFIS DE ALUMÍNIO EXTRUDADO. AF_10/2025</v>
          </cell>
          <cell r="C6255" t="str">
            <v>M2</v>
          </cell>
          <cell r="D6255">
            <v>0</v>
          </cell>
          <cell r="E6255" t="str">
            <v>Instalações de Divisórias Diversas</v>
          </cell>
          <cell r="F6255" t="str">
            <v>SINAPI Jun/26</v>
          </cell>
        </row>
        <row r="6256">
          <cell r="A6256">
            <v>102448</v>
          </cell>
          <cell r="B6256" t="str">
            <v>DIVISORIA CEGA (N1) - PAINEL MSO/COMEIA E=35MM - PERFIS SIMPLES ACO GALVANIZADO PINTADO. AF_10/2025</v>
          </cell>
          <cell r="C6256" t="str">
            <v>M2</v>
          </cell>
          <cell r="D6256">
            <v>0</v>
          </cell>
          <cell r="E6256" t="str">
            <v>Instalações de Divisórias Diversas</v>
          </cell>
          <cell r="F6256" t="str">
            <v>SINAPI Jun/26</v>
          </cell>
        </row>
        <row r="6257">
          <cell r="A6257">
            <v>102248</v>
          </cell>
          <cell r="B6257" t="str">
            <v>DIVISORIA CEGA (N1) - PAINEL PVC E=35MM - PERFIS SIMPLES ACO GALVANIZADO PINTADO. AF_10/2025</v>
          </cell>
          <cell r="C6257" t="str">
            <v>M2</v>
          </cell>
          <cell r="D6257">
            <v>0</v>
          </cell>
          <cell r="E6257" t="str">
            <v>Instalações de Divisórias Diversas</v>
          </cell>
          <cell r="F6257" t="str">
            <v>SINAPI Jun/26</v>
          </cell>
        </row>
        <row r="6258">
          <cell r="A6258">
            <v>102253</v>
          </cell>
          <cell r="B6258" t="str">
            <v>DIVISORIA SANITÁRIA, EM GRANITO CINZA POLIDO, ESP = 3CM, ASSENTADO COM ARGAMASSA COLANTE AC III-E. AF_10/2025</v>
          </cell>
          <cell r="C6258" t="str">
            <v>M2</v>
          </cell>
          <cell r="D6258">
            <v>980.96</v>
          </cell>
          <cell r="E6258" t="str">
            <v>Instalações de Divisórias Diversas</v>
          </cell>
          <cell r="F6258" t="str">
            <v>SINAPI Jun/26</v>
          </cell>
        </row>
        <row r="6259">
          <cell r="A6259">
            <v>102254</v>
          </cell>
          <cell r="B6259" t="str">
            <v>DIVISORIA SANITÁRIA, EM MÁRMORE BRANCO POLIDO, ESP = 3CM, ASSENTADO COM ARGAMASSA COLANTE AC III-E. AF_10/2025</v>
          </cell>
          <cell r="C6259" t="str">
            <v>M2</v>
          </cell>
          <cell r="D6259">
            <v>1107.03</v>
          </cell>
          <cell r="E6259" t="str">
            <v>Instalações de Divisórias Diversas</v>
          </cell>
          <cell r="F6259" t="str">
            <v>SINAPI Jun/26</v>
          </cell>
        </row>
        <row r="6260">
          <cell r="A6260">
            <v>102257</v>
          </cell>
          <cell r="B6260" t="str">
            <v>DIVISORIA SANITÁRIA, EM PAINEL DE GRANILITE, ESP = 3CM, ASSENTADO COM ARGAMASSA COLANTE AC III-E. AF_10/2025</v>
          </cell>
          <cell r="C6260" t="str">
            <v>M2</v>
          </cell>
          <cell r="D6260">
            <v>451.34</v>
          </cell>
          <cell r="E6260" t="str">
            <v>Instalações de Divisórias Diversas</v>
          </cell>
          <cell r="F6260" t="str">
            <v>SINAPI Jun/26</v>
          </cell>
        </row>
        <row r="6261">
          <cell r="A6261">
            <v>102239</v>
          </cell>
          <cell r="B6261" t="str">
            <v>DIVISÓRIA (N3) - PAINEL/VIDRO/PAINEL MDF, LINHA 90 MM - PERFIS DE ALUMINIO EXTRUDADO. AF_10/2025</v>
          </cell>
          <cell r="C6261" t="str">
            <v>M2</v>
          </cell>
          <cell r="D6261">
            <v>0</v>
          </cell>
          <cell r="E6261" t="str">
            <v>Instalações de Divisórias Diversas</v>
          </cell>
          <cell r="F6261" t="str">
            <v>SINAPI Jun/26</v>
          </cell>
        </row>
        <row r="6262">
          <cell r="A6262">
            <v>102236</v>
          </cell>
          <cell r="B6262" t="str">
            <v>DIVISÓRIA EM VIDRO TEMPERADO 10 MM COM PORTA DE CORRER, INCLUSIVE FERRAGENS. AF_10/2025</v>
          </cell>
          <cell r="C6262" t="str">
            <v>M2</v>
          </cell>
          <cell r="D6262">
            <v>0</v>
          </cell>
          <cell r="E6262" t="str">
            <v>Instalações de Divisórias Diversas</v>
          </cell>
          <cell r="F6262" t="str">
            <v>SINAPI Jun/26</v>
          </cell>
        </row>
        <row r="6263">
          <cell r="A6263">
            <v>102235</v>
          </cell>
          <cell r="B6263" t="str">
            <v>DIVISÓRIA FIXA EM VIDRO TEMPERADO 10 MM, SEM ABERTURA. AF_10/2025_PS</v>
          </cell>
          <cell r="C6263" t="str">
            <v>M2</v>
          </cell>
          <cell r="D6263">
            <v>536.25</v>
          </cell>
          <cell r="E6263" t="str">
            <v>Instalações de Divisórias Diversas</v>
          </cell>
          <cell r="F6263" t="str">
            <v>SINAPI Jun/26</v>
          </cell>
        </row>
        <row r="6264">
          <cell r="A6264">
            <v>106164</v>
          </cell>
          <cell r="B6264" t="str">
            <v>DIVISÓRIA SALA LIMPA - PAINEL PIR 50 MM, PERFIS DE AÇO GALVANIZADO E ACABAMENTO COM PERFIS DE ALUMINIO CANTO ARREDONDADO PINTADO. AF_10/2025</v>
          </cell>
          <cell r="C6264" t="str">
            <v>M2</v>
          </cell>
          <cell r="D6264">
            <v>0</v>
          </cell>
          <cell r="E6264" t="str">
            <v>Instalações de Divisórias Diversas</v>
          </cell>
          <cell r="F6264" t="str">
            <v>SINAPI Jun/26</v>
          </cell>
        </row>
        <row r="6265">
          <cell r="A6265">
            <v>102260</v>
          </cell>
          <cell r="B6265" t="str">
            <v>DIVISÓRIA SANITÁRIA, TIPO CABINE, EM PAINÉIS DE PVC, INCLUSIVE ESTRUTURA, PORTA E FERRAGENS. AF_10/2025</v>
          </cell>
          <cell r="C6265" t="str">
            <v>M2</v>
          </cell>
          <cell r="D6265">
            <v>0</v>
          </cell>
          <cell r="E6265" t="str">
            <v>Instalações de Divisórias Diversas</v>
          </cell>
          <cell r="F6265" t="str">
            <v>SINAPI Jun/26</v>
          </cell>
        </row>
        <row r="6266">
          <cell r="A6266">
            <v>102259</v>
          </cell>
          <cell r="B6266" t="str">
            <v>DIVISÓRIA SANITÁRIA, TIPO CABINE, EM PAINÉIS ESTRUTURAIS TS, INCLUSIVE ESTRUTURA, PORTA E FERRAGENS. AF_10/2025</v>
          </cell>
          <cell r="C6266" t="str">
            <v>M2</v>
          </cell>
          <cell r="D6266">
            <v>0</v>
          </cell>
          <cell r="E6266" t="str">
            <v>Instalações de Divisórias Diversas</v>
          </cell>
          <cell r="F6266" t="str">
            <v>SINAPI Jun/26</v>
          </cell>
        </row>
        <row r="6267">
          <cell r="A6267">
            <v>102262</v>
          </cell>
          <cell r="B6267" t="str">
            <v>PORTA DE CABINE SANITÁRIA EM VIDRO TEMPERADO 8MM, INCLUSIVE DOBRADIÇAS, BATENTE, TRINCO E CONTRA-TRINCO. AF_10/2025</v>
          </cell>
          <cell r="C6267" t="str">
            <v>UN</v>
          </cell>
          <cell r="D6267">
            <v>0</v>
          </cell>
          <cell r="E6267" t="str">
            <v>Instalações de Divisórias Diversas</v>
          </cell>
          <cell r="F6267" t="str">
            <v>SINAPI Jun/26</v>
          </cell>
        </row>
        <row r="6268">
          <cell r="A6268">
            <v>102242</v>
          </cell>
          <cell r="B6268" t="str">
            <v>PORTA PARA DIVISÓRIA MDF/VIDRO 6 MM, LINHA 90 MM, 0,80 X 2,10 M - PERFIS DE ALUMINIO EXTRUDADO, INCLUSO PORTAL, BATENTES, DOBRADIÇAS E FECHADURA. AF_10/2025</v>
          </cell>
          <cell r="C6268" t="str">
            <v>M2</v>
          </cell>
          <cell r="D6268">
            <v>0</v>
          </cell>
          <cell r="E6268" t="str">
            <v>Instalações de Divisórias Diversas</v>
          </cell>
          <cell r="F6268" t="str">
            <v>SINAPI Jun/26</v>
          </cell>
        </row>
        <row r="6269">
          <cell r="A6269">
            <v>106165</v>
          </cell>
          <cell r="B6269" t="str">
            <v>PORTA SALA LIMPA COM VISOR - PAINEL PIR 50 MM. AF_10/2025</v>
          </cell>
          <cell r="C6269" t="str">
            <v>UN</v>
          </cell>
          <cell r="D6269">
            <v>0</v>
          </cell>
          <cell r="E6269" t="str">
            <v>Instalações de Divisórias Diversas</v>
          </cell>
          <cell r="F6269" t="str">
            <v>SINAPI Jun/26</v>
          </cell>
        </row>
        <row r="6270">
          <cell r="A6270">
            <v>102246</v>
          </cell>
          <cell r="B6270" t="str">
            <v>PORTA/PAINEL CEGO PARA DIVISÓRIA (N1) - PAINEL CEGO MSO/COMEIA E=35MM, S/ BONECA, INCLUSO BATENTE, TESTEIRO, DOBRADIÇAS E FECHADURA. AF_10/2025</v>
          </cell>
          <cell r="C6270" t="str">
            <v>M2</v>
          </cell>
          <cell r="D6270">
            <v>0</v>
          </cell>
          <cell r="E6270" t="str">
            <v>Instalações de Divisórias Diversas</v>
          </cell>
          <cell r="F6270" t="str">
            <v>SINAPI Jun/26</v>
          </cell>
        </row>
        <row r="6271">
          <cell r="A6271">
            <v>102252</v>
          </cell>
          <cell r="B6271" t="str">
            <v>PORTA/VIDRO PARA DIVISÓRIA (N2) - PAINEL DE PVC E=35MM, S/ BONECA, INCLUSO BATENTE, TESTEIRO, DOBRADIÇAS E FECHADURA. AF_10/2025</v>
          </cell>
          <cell r="C6271" t="str">
            <v>M2</v>
          </cell>
          <cell r="D6271">
            <v>0</v>
          </cell>
          <cell r="E6271" t="str">
            <v>Instalações de Divisórias Diversas</v>
          </cell>
          <cell r="F6271" t="str">
            <v>SINAPI Jun/26</v>
          </cell>
        </row>
        <row r="6272">
          <cell r="A6272">
            <v>101912</v>
          </cell>
          <cell r="B6272" t="str">
            <v>ABRIGO PARA HIDRANTE, 75X45X17CM, COM REGISTRO GLOBO ANGULAR 45 GRAUS 2 1/2", ADAPTADOR STORZ 2 1/2", MANGUEIRA DE INCÊNDIO 15M 2 1/2" E ESGUICHO EM LATÃO 2 1/2" - FORNECIMENTO E INSTALAÇÃO. AF_01/2026</v>
          </cell>
          <cell r="C6272" t="str">
            <v>UN</v>
          </cell>
          <cell r="D6272">
            <v>2019.19</v>
          </cell>
          <cell r="E6272" t="str">
            <v>Instalações de Gás e Incêndio em Aço e Ferro Galvanizado</v>
          </cell>
          <cell r="F6272" t="str">
            <v>SINAPI Jun/26</v>
          </cell>
        </row>
        <row r="6273">
          <cell r="A6273">
            <v>96765</v>
          </cell>
          <cell r="B6273" t="str">
            <v>ABRIGO PARA HIDRANTE, 90X60X17CM, COM REGISTRO GLOBO ANGULAR 45 GRAUS 2 1/2", ADAPTADOR STORZ 2 1/2", MANGUEIRA DE INCÊNDIO 20M, REDUÇÃO 2 1/2" X 1 1/2" E ESGUICHO EM LATÃO 1 1/2" - FORNECIMENTO E INSTALAÇÃO. AF_01/2026</v>
          </cell>
          <cell r="C6273" t="str">
            <v>UN</v>
          </cell>
          <cell r="D6273">
            <v>2087.87</v>
          </cell>
          <cell r="E6273" t="str">
            <v>Instalações de Gás e Incêndio em Aço e Ferro Galvanizado</v>
          </cell>
          <cell r="F6273" t="str">
            <v>SINAPI Jun/26</v>
          </cell>
        </row>
        <row r="6274">
          <cell r="A6274">
            <v>97430</v>
          </cell>
          <cell r="B6274" t="str">
            <v>ACOPLAMENTO RÍGIDO EM AÇO, CONEXÃO RANHURADA, DN 50 (2"), INSTALADO EM PRUMADAS - FORNECIMENTO E INSTALAÇÃO. AF_01/2026</v>
          </cell>
          <cell r="C6274" t="str">
            <v>UN</v>
          </cell>
          <cell r="D6274">
            <v>50.73</v>
          </cell>
          <cell r="E6274" t="str">
            <v>Instalações de Gás e Incêndio em Aço e Ferro Galvanizado</v>
          </cell>
          <cell r="F6274" t="str">
            <v>SINAPI Jun/26</v>
          </cell>
        </row>
        <row r="6275">
          <cell r="A6275">
            <v>97431</v>
          </cell>
          <cell r="B6275" t="str">
            <v>ACOPLAMENTO RÍGIDO EM AÇO, CONEXÃO RANHURADA, DN 65 (2 1/2"), INSTALADO EM PRUMADAS - FORNECIMENTO E INSTALAÇÃO. AF_01/2026</v>
          </cell>
          <cell r="C6275" t="str">
            <v>UN</v>
          </cell>
          <cell r="D6275">
            <v>53.58</v>
          </cell>
          <cell r="E6275" t="str">
            <v>Instalações de Gás e Incêndio em Aço e Ferro Galvanizado</v>
          </cell>
          <cell r="F6275" t="str">
            <v>SINAPI Jun/26</v>
          </cell>
        </row>
        <row r="6276">
          <cell r="A6276">
            <v>97432</v>
          </cell>
          <cell r="B6276" t="str">
            <v>ACOPLAMENTO RÍGIDO EM AÇO, CONEXÃO RANHURADA, DN 80 (3"), INSTALADO EM PRUMADAS - FORNECIMENTO E INSTALAÇÃO. AF_01/2026</v>
          </cell>
          <cell r="C6276" t="str">
            <v>UN</v>
          </cell>
          <cell r="D6276">
            <v>57.47</v>
          </cell>
          <cell r="E6276" t="str">
            <v>Instalações de Gás e Incêndio em Aço e Ferro Galvanizado</v>
          </cell>
          <cell r="F6276" t="str">
            <v>SINAPI Jun/26</v>
          </cell>
        </row>
        <row r="6277">
          <cell r="A6277">
            <v>101913</v>
          </cell>
          <cell r="B6277" t="str">
            <v>CAIXA DE INCÊNDIO 45X75X17CM - FORNECIMENTO E INSTALAÇÃO. AF_01/2026</v>
          </cell>
          <cell r="C6277" t="str">
            <v>UN</v>
          </cell>
          <cell r="D6277">
            <v>508.84</v>
          </cell>
          <cell r="E6277" t="str">
            <v>Instalações de Gás e Incêndio em Aço e Ferro Galvanizado</v>
          </cell>
          <cell r="F6277" t="str">
            <v>SINAPI Jun/26</v>
          </cell>
        </row>
        <row r="6278">
          <cell r="A6278">
            <v>101914</v>
          </cell>
          <cell r="B6278" t="str">
            <v>CAIXA DE INCÊNDIO 60X90X17CM - FORNECIMENTO E INSTALAÇÃO. AF_01/2026</v>
          </cell>
          <cell r="C6278" t="str">
            <v>UN</v>
          </cell>
          <cell r="D6278">
            <v>616.28</v>
          </cell>
          <cell r="E6278" t="str">
            <v>Instalações de Gás e Incêndio em Aço e Ferro Galvanizado</v>
          </cell>
          <cell r="F6278" t="str">
            <v>SINAPI Jun/26</v>
          </cell>
        </row>
        <row r="6279">
          <cell r="A6279">
            <v>101915</v>
          </cell>
          <cell r="B6279" t="str">
            <v>CONJUNTO DE MANGUEIRA PARA COMBATE A INCÊNDIO EM FIBRA DE POLIESTER PURA, COM 1.1/2", REVESTIDA INTERNAMENTE, COMPRIMENTO DE 15M - FORNECIMENTO E INSTALAÇÃO. AF_01/2026</v>
          </cell>
          <cell r="C6279" t="str">
            <v>UN</v>
          </cell>
          <cell r="D6279">
            <v>362.96</v>
          </cell>
          <cell r="E6279" t="str">
            <v>Instalações de Gás e Incêndio em Aço e Ferro Galvanizado</v>
          </cell>
          <cell r="F6279" t="str">
            <v>SINAPI Jun/26</v>
          </cell>
        </row>
        <row r="6280">
          <cell r="A6280">
            <v>97433</v>
          </cell>
          <cell r="B6280" t="str">
            <v>CURVA 45 GRAUS, EM AÇO, CONEXÃO RANHURADA, DN 50 (2"), INSTALADO EM PRUMADAS - FORNECIMENTO E INSTALAÇÃO. AF_01/2026</v>
          </cell>
          <cell r="C6280" t="str">
            <v>UN</v>
          </cell>
          <cell r="D6280">
            <v>105.94</v>
          </cell>
          <cell r="E6280" t="str">
            <v>Instalações de Gás e Incêndio em Aço e Ferro Galvanizado</v>
          </cell>
          <cell r="F6280" t="str">
            <v>SINAPI Jun/26</v>
          </cell>
        </row>
        <row r="6281">
          <cell r="A6281">
            <v>97435</v>
          </cell>
          <cell r="B6281" t="str">
            <v>CURVA 45 GRAUS, EM AÇO, CONEXÃO RANHURADA, DN 65 (2 1/2"), INSTALADO EM PRUMADAS - FORNECIMENTO E INSTALAÇÃO. AF_01/2026</v>
          </cell>
          <cell r="C6281" t="str">
            <v>UN</v>
          </cell>
          <cell r="D6281">
            <v>118.41</v>
          </cell>
          <cell r="E6281" t="str">
            <v>Instalações de Gás e Incêndio em Aço e Ferro Galvanizado</v>
          </cell>
          <cell r="F6281" t="str">
            <v>SINAPI Jun/26</v>
          </cell>
        </row>
        <row r="6282">
          <cell r="A6282">
            <v>97437</v>
          </cell>
          <cell r="B6282" t="str">
            <v>CURVA 45 GRAUS, EM AÇO, CONEXÃO RANHURADA, DN 80 (3"), INSTALADO EM PRUMADAS - FORNECIMENTO E INSTALAÇÃO. AF_01/2026</v>
          </cell>
          <cell r="C6282" t="str">
            <v>UN</v>
          </cell>
          <cell r="D6282">
            <v>130.75</v>
          </cell>
          <cell r="E6282" t="str">
            <v>Instalações de Gás e Incêndio em Aço e Ferro Galvanizado</v>
          </cell>
          <cell r="F6282" t="str">
            <v>SINAPI Jun/26</v>
          </cell>
        </row>
        <row r="6283">
          <cell r="A6283">
            <v>97546</v>
          </cell>
          <cell r="B6283" t="str">
            <v>CURVA 45 GRAUS, EM AÇO, CONEXÃO SOLDADA, DN 15 (1/2"), INSTALADO EM RAMAIS E SUB-RAMAIS DE GÁS - FORNECIMENTO E INSTALAÇÃO. AF_01/2026</v>
          </cell>
          <cell r="C6283" t="str">
            <v>UN</v>
          </cell>
          <cell r="D6283">
            <v>40.619999999999997</v>
          </cell>
          <cell r="E6283" t="str">
            <v>Instalações de Gás e Incêndio em Aço e Ferro Galvanizado</v>
          </cell>
          <cell r="F6283" t="str">
            <v>SINAPI Jun/26</v>
          </cell>
        </row>
        <row r="6284">
          <cell r="A6284">
            <v>97548</v>
          </cell>
          <cell r="B6284" t="str">
            <v>CURVA 45 GRAUS, EM AÇO, CONEXÃO SOLDADA, DN 20 (3/4"), INSTALADO EM RAMAIS E SUB-RAMAIS DE GÁS - FORNECIMENTO E INSTALAÇÃO. AF_01/2026</v>
          </cell>
          <cell r="C6284" t="str">
            <v>UN</v>
          </cell>
          <cell r="D6284">
            <v>61.53</v>
          </cell>
          <cell r="E6284" t="str">
            <v>Instalações de Gás e Incêndio em Aço e Ferro Galvanizado</v>
          </cell>
          <cell r="F6284" t="str">
            <v>SINAPI Jun/26</v>
          </cell>
        </row>
        <row r="6285">
          <cell r="A6285">
            <v>97550</v>
          </cell>
          <cell r="B6285" t="str">
            <v>CURVA 45 GRAUS, EM AÇO, CONEXÃO SOLDADA, DN 25 (1"), INSTALADO EM RAMAIS E SUB-RAMAIS DE GÁS - FORNECIMENTO E INSTALAÇÃO. AF_01/2026</v>
          </cell>
          <cell r="C6285" t="str">
            <v>UN</v>
          </cell>
          <cell r="D6285">
            <v>104.8</v>
          </cell>
          <cell r="E6285" t="str">
            <v>Instalações de Gás e Incêndio em Aço e Ferro Galvanizado</v>
          </cell>
          <cell r="F6285" t="str">
            <v>SINAPI Jun/26</v>
          </cell>
        </row>
        <row r="6286">
          <cell r="A6286">
            <v>97479</v>
          </cell>
          <cell r="B6286" t="str">
            <v>CURVA 45 GRAUS, EM AÇO, CONEXÃO SOLDADA, DN 25 (1"), INSTALADO EM REDE DE ALIMENTAÇÃO PARA HIDRANTE - FORNECIMENTO E INSTALAÇÃO. AF_01/2026</v>
          </cell>
          <cell r="C6286" t="str">
            <v>UN</v>
          </cell>
          <cell r="D6286">
            <v>64.81</v>
          </cell>
          <cell r="E6286" t="str">
            <v>Instalações de Gás e Incêndio em Aço e Ferro Galvanizado</v>
          </cell>
          <cell r="F6286" t="str">
            <v>SINAPI Jun/26</v>
          </cell>
        </row>
        <row r="6287">
          <cell r="A6287">
            <v>97517</v>
          </cell>
          <cell r="B6287" t="str">
            <v>CURVA 45 GRAUS, EM AÇO, CONEXÃO SOLDADA, DN 25 (1"), INSTALADO EM REDE DE ALIMENTAÇÃO PARA SPRINKLER - FORNECIMENTO E INSTALAÇÃO. AF_01/2026</v>
          </cell>
          <cell r="C6287" t="str">
            <v>UN</v>
          </cell>
          <cell r="D6287">
            <v>59.89</v>
          </cell>
          <cell r="E6287" t="str">
            <v>Instalações de Gás e Incêndio em Aço e Ferro Galvanizado</v>
          </cell>
          <cell r="F6287" t="str">
            <v>SINAPI Jun/26</v>
          </cell>
        </row>
        <row r="6288">
          <cell r="A6288">
            <v>97481</v>
          </cell>
          <cell r="B6288" t="str">
            <v>CURVA 45 GRAUS, EM AÇO, CONEXÃO SOLDADA, DN 32 (1 1/4"), INSTALADO EM REDE DE ALIMENTAÇÃO PARA HIDRANTE - FORNECIMENTO E INSTALAÇÃO. AF_01/2026</v>
          </cell>
          <cell r="C6288" t="str">
            <v>UN</v>
          </cell>
          <cell r="D6288">
            <v>92.49</v>
          </cell>
          <cell r="E6288" t="str">
            <v>Instalações de Gás e Incêndio em Aço e Ferro Galvanizado</v>
          </cell>
          <cell r="F6288" t="str">
            <v>SINAPI Jun/26</v>
          </cell>
        </row>
        <row r="6289">
          <cell r="A6289">
            <v>97519</v>
          </cell>
          <cell r="B6289" t="str">
            <v>CURVA 45 GRAUS, EM AÇO, CONEXÃO SOLDADA, DN 32 (1 1/4"), INSTALADO EM REDE DE ALIMENTAÇÃO PARA SPRINKLER - FORNECIMENTO E INSTALAÇÃO. AF_01/2026</v>
          </cell>
          <cell r="C6289" t="str">
            <v>UN</v>
          </cell>
          <cell r="D6289">
            <v>83.81</v>
          </cell>
          <cell r="E6289" t="str">
            <v>Instalações de Gás e Incêndio em Aço e Ferro Galvanizado</v>
          </cell>
          <cell r="F6289" t="str">
            <v>SINAPI Jun/26</v>
          </cell>
        </row>
        <row r="6290">
          <cell r="A6290">
            <v>97483</v>
          </cell>
          <cell r="B6290" t="str">
            <v>CURVA 45 GRAUS, EM AÇO, CONEXÃO SOLDADA, DN 40 (1 1/2"), INSTALADO EM REDE DE ALIMENTAÇÃO PARA HIDRANTE - FORNECIMENTO E INSTALAÇÃO. AF_01/2026</v>
          </cell>
          <cell r="C6290" t="str">
            <v>UN</v>
          </cell>
          <cell r="D6290">
            <v>127.98</v>
          </cell>
          <cell r="E6290" t="str">
            <v>Instalações de Gás e Incêndio em Aço e Ferro Galvanizado</v>
          </cell>
          <cell r="F6290" t="str">
            <v>SINAPI Jun/26</v>
          </cell>
        </row>
        <row r="6291">
          <cell r="A6291">
            <v>97521</v>
          </cell>
          <cell r="B6291" t="str">
            <v>CURVA 45 GRAUS, EM AÇO, CONEXÃO SOLDADA, DN 40 (1 1/2"), INSTALADO EM REDE DE ALIMENTAÇÃO PARA SPRINKLER - FORNECIMENTO E INSTALAÇÃO. AF_01/2026</v>
          </cell>
          <cell r="C6291" t="str">
            <v>UN</v>
          </cell>
          <cell r="D6291">
            <v>114.99</v>
          </cell>
          <cell r="E6291" t="str">
            <v>Instalações de Gás e Incêndio em Aço e Ferro Galvanizado</v>
          </cell>
          <cell r="F6291" t="str">
            <v>SINAPI Jun/26</v>
          </cell>
        </row>
        <row r="6292">
          <cell r="A6292">
            <v>97452</v>
          </cell>
          <cell r="B6292" t="str">
            <v>CURVA 45 GRAUS, EM AÇO, CONEXÃO SOLDADA, DN 50 (2"), INSTALADO EM PRUMADAS - FORNECIMENTO E INSTALAÇÃO. AF_01/2026</v>
          </cell>
          <cell r="C6292" t="str">
            <v>UN</v>
          </cell>
          <cell r="D6292">
            <v>214.41</v>
          </cell>
          <cell r="E6292" t="str">
            <v>Instalações de Gás e Incêndio em Aço e Ferro Galvanizado</v>
          </cell>
          <cell r="F6292" t="str">
            <v>SINAPI Jun/26</v>
          </cell>
        </row>
        <row r="6293">
          <cell r="A6293">
            <v>97485</v>
          </cell>
          <cell r="B6293" t="str">
            <v>CURVA 45 GRAUS, EM AÇO, CONEXÃO SOLDADA, DN 50 (2"), INSTALADO EM REDE DE ALIMENTAÇÃO PARA HIDRANTE - FORNECIMENTO E INSTALAÇÃO. AF_01/2026</v>
          </cell>
          <cell r="C6293" t="str">
            <v>UN</v>
          </cell>
          <cell r="D6293">
            <v>174.95</v>
          </cell>
          <cell r="E6293" t="str">
            <v>Instalações de Gás e Incêndio em Aço e Ferro Galvanizado</v>
          </cell>
          <cell r="F6293" t="str">
            <v>SINAPI Jun/26</v>
          </cell>
        </row>
        <row r="6294">
          <cell r="A6294">
            <v>97523</v>
          </cell>
          <cell r="B6294" t="str">
            <v>CURVA 45 GRAUS, EM AÇO, CONEXÃO SOLDADA, DN 50 (2"), INSTALADO EM REDE DE ALIMENTAÇÃO PARA SPRINKLER - FORNECIMENTO E INSTALAÇÃO. AF_01/2026</v>
          </cell>
          <cell r="C6294" t="str">
            <v>UN</v>
          </cell>
          <cell r="D6294">
            <v>156.6</v>
          </cell>
          <cell r="E6294" t="str">
            <v>Instalações de Gás e Incêndio em Aço e Ferro Galvanizado</v>
          </cell>
          <cell r="F6294" t="str">
            <v>SINAPI Jun/26</v>
          </cell>
        </row>
        <row r="6295">
          <cell r="A6295">
            <v>97454</v>
          </cell>
          <cell r="B6295" t="str">
            <v>CURVA 45 GRAUS, EM AÇO, CONEXÃO SOLDADA, DN 65 (2 1/2"), INSTALADO EM PRUMADAS - FORNECIMENTO E INSTALAÇÃO. AF_01/2026</v>
          </cell>
          <cell r="C6295" t="str">
            <v>UN</v>
          </cell>
          <cell r="D6295">
            <v>343.23</v>
          </cell>
          <cell r="E6295" t="str">
            <v>Instalações de Gás e Incêndio em Aço e Ferro Galvanizado</v>
          </cell>
          <cell r="F6295" t="str">
            <v>SINAPI Jun/26</v>
          </cell>
        </row>
        <row r="6296">
          <cell r="A6296">
            <v>97487</v>
          </cell>
          <cell r="B6296" t="str">
            <v>CURVA 45 GRAUS, EM AÇO, CONEXÃO SOLDADA, DN 65 (2 1/2"), INSTALADO EM REDE DE ALIMENTAÇÃO PARA HIDRANTE - FORNECIMENTO E INSTALAÇÃO. AF_01/2026</v>
          </cell>
          <cell r="C6296" t="str">
            <v>UN</v>
          </cell>
          <cell r="D6296">
            <v>315.35000000000002</v>
          </cell>
          <cell r="E6296" t="str">
            <v>Instalações de Gás e Incêndio em Aço e Ferro Galvanizado</v>
          </cell>
          <cell r="F6296" t="str">
            <v>SINAPI Jun/26</v>
          </cell>
        </row>
        <row r="6297">
          <cell r="A6297">
            <v>97525</v>
          </cell>
          <cell r="B6297" t="str">
            <v>CURVA 45 GRAUS, EM AÇO, CONEXÃO SOLDADA, DN 65 (2 1/2"), INSTALADO EM REDE DE ALIMENTAÇÃO PARA SPRINKLER - FORNECIMENTO E INSTALAÇÃO. AF_01/2026</v>
          </cell>
          <cell r="C6297" t="str">
            <v>UN</v>
          </cell>
          <cell r="D6297">
            <v>288.95</v>
          </cell>
          <cell r="E6297" t="str">
            <v>Instalações de Gás e Incêndio em Aço e Ferro Galvanizado</v>
          </cell>
          <cell r="F6297" t="str">
            <v>SINAPI Jun/26</v>
          </cell>
        </row>
        <row r="6298">
          <cell r="A6298">
            <v>97456</v>
          </cell>
          <cell r="B6298" t="str">
            <v>CURVA 45 GRAUS, EM AÇO, CONEXÃO SOLDADA, DN 80 (3"), INSTALADO EM PRUMADAS - FORNECIMENTO E INSTALAÇÃO. AF_01/2026</v>
          </cell>
          <cell r="C6298" t="str">
            <v>UN</v>
          </cell>
          <cell r="D6298">
            <v>746.55</v>
          </cell>
          <cell r="E6298" t="str">
            <v>Instalações de Gás e Incêndio em Aço e Ferro Galvanizado</v>
          </cell>
          <cell r="F6298" t="str">
            <v>SINAPI Jun/26</v>
          </cell>
        </row>
        <row r="6299">
          <cell r="A6299">
            <v>97489</v>
          </cell>
          <cell r="B6299" t="str">
            <v>CURVA 45 GRAUS, EM AÇO, CONEXÃO SOLDADA, DN 80 (3"), INSTALADO EM REDE DE ALIMENTAÇÃO PARA HIDRANTE - FORNECIMENTO E INSTALAÇÃO. AF_01/2026</v>
          </cell>
          <cell r="C6299" t="str">
            <v>UN</v>
          </cell>
          <cell r="D6299">
            <v>730.24</v>
          </cell>
          <cell r="E6299" t="str">
            <v>Instalações de Gás e Incêndio em Aço e Ferro Galvanizado</v>
          </cell>
          <cell r="F6299" t="str">
            <v>SINAPI Jun/26</v>
          </cell>
        </row>
        <row r="6300">
          <cell r="A6300">
            <v>97527</v>
          </cell>
          <cell r="B6300" t="str">
            <v>CURVA 45 GRAUS, EM AÇO, CONEXÃO SOLDADA, DN 80 (3"), INSTALADO EM REDE DE ALIMENTAÇÃO PARA SPRINKLER - FORNECIMENTO E INSTALAÇÃO. AF_01/2026</v>
          </cell>
          <cell r="C6300" t="str">
            <v>UN</v>
          </cell>
          <cell r="D6300">
            <v>695.77</v>
          </cell>
          <cell r="E6300" t="str">
            <v>Instalações de Gás e Incêndio em Aço e Ferro Galvanizado</v>
          </cell>
          <cell r="F6300" t="str">
            <v>SINAPI Jun/26</v>
          </cell>
        </row>
        <row r="6301">
          <cell r="A6301">
            <v>97434</v>
          </cell>
          <cell r="B6301" t="str">
            <v>CURVA 90 GRAUS, EM AÇO, CONEXÃO RANHURADA, DN 50 (2"), INSTALADO EM PRUMADAS - FORNECIMENTO E INSTALAÇÃO. AF_01/2026</v>
          </cell>
          <cell r="C6301" t="str">
            <v>UN</v>
          </cell>
          <cell r="D6301">
            <v>107.58</v>
          </cell>
          <cell r="E6301" t="str">
            <v>Instalações de Gás e Incêndio em Aço e Ferro Galvanizado</v>
          </cell>
          <cell r="F6301" t="str">
            <v>SINAPI Jun/26</v>
          </cell>
        </row>
        <row r="6302">
          <cell r="A6302">
            <v>97436</v>
          </cell>
          <cell r="B6302" t="str">
            <v>CURVA 90 GRAUS, EM AÇO, CONEXÃO RANHURADA, DN 65 (2 1/2"), INSTALADO EM PRUMADAS - FORNECIMENTO E INSTALAÇÃO. AF_01/2026</v>
          </cell>
          <cell r="C6302" t="str">
            <v>UN</v>
          </cell>
          <cell r="D6302">
            <v>121.55</v>
          </cell>
          <cell r="E6302" t="str">
            <v>Instalações de Gás e Incêndio em Aço e Ferro Galvanizado</v>
          </cell>
          <cell r="F6302" t="str">
            <v>SINAPI Jun/26</v>
          </cell>
        </row>
        <row r="6303">
          <cell r="A6303">
            <v>97438</v>
          </cell>
          <cell r="B6303" t="str">
            <v>CURVA 90 GRAUS, EM AÇO, CONEXÃO RANHURADA, DN 80 (3"), INSTALADO EM PRUMADAS - FORNECIMENTO E INSTALAÇÃO. AF_01/2026</v>
          </cell>
          <cell r="C6303" t="str">
            <v>UN</v>
          </cell>
          <cell r="D6303">
            <v>134.12</v>
          </cell>
          <cell r="E6303" t="str">
            <v>Instalações de Gás e Incêndio em Aço e Ferro Galvanizado</v>
          </cell>
          <cell r="F6303" t="str">
            <v>SINAPI Jun/26</v>
          </cell>
        </row>
        <row r="6304">
          <cell r="A6304">
            <v>97547</v>
          </cell>
          <cell r="B6304" t="str">
            <v>CURVA 90 GRAUS, EM AÇO, CONEXÃO SOLDADA, DN 15 (1/2"), INSTALADO EM RAMAIS E SUB-RAMAIS DE GÁS - FORNECIMENTO E INSTALAÇÃO. AF_01/2026</v>
          </cell>
          <cell r="C6304" t="str">
            <v>UN</v>
          </cell>
          <cell r="D6304">
            <v>40.619999999999997</v>
          </cell>
          <cell r="E6304" t="str">
            <v>Instalações de Gás e Incêndio em Aço e Ferro Galvanizado</v>
          </cell>
          <cell r="F6304" t="str">
            <v>SINAPI Jun/26</v>
          </cell>
        </row>
        <row r="6305">
          <cell r="A6305">
            <v>97549</v>
          </cell>
          <cell r="B6305" t="str">
            <v>CURVA 90 GRAUS, EM AÇO, CONEXÃO SOLDADA, DN 20 (3/4"), INSTALADO EM RAMAIS E SUB-RAMAIS DE GÁS - FORNECIMENTO E INSTALAÇÃO. AF_01/2026</v>
          </cell>
          <cell r="C6305" t="str">
            <v>UN</v>
          </cell>
          <cell r="D6305">
            <v>61.53</v>
          </cell>
          <cell r="E6305" t="str">
            <v>Instalações de Gás e Incêndio em Aço e Ferro Galvanizado</v>
          </cell>
          <cell r="F6305" t="str">
            <v>SINAPI Jun/26</v>
          </cell>
        </row>
        <row r="6306">
          <cell r="A6306">
            <v>97551</v>
          </cell>
          <cell r="B6306" t="str">
            <v>CURVA 90 GRAUS, EM AÇO, CONEXÃO SOLDADA, DN 25 (1"), INSTALADO EM RAMAIS E SUB-RAMAIS DE GÁS - FORNECIMENTO E INSTALAÇÃO. AF_01/2026</v>
          </cell>
          <cell r="C6306" t="str">
            <v>UN</v>
          </cell>
          <cell r="D6306">
            <v>104.8</v>
          </cell>
          <cell r="E6306" t="str">
            <v>Instalações de Gás e Incêndio em Aço e Ferro Galvanizado</v>
          </cell>
          <cell r="F6306" t="str">
            <v>SINAPI Jun/26</v>
          </cell>
        </row>
        <row r="6307">
          <cell r="A6307">
            <v>97480</v>
          </cell>
          <cell r="B6307" t="str">
            <v>CURVA 90 GRAUS, EM AÇO, CONEXÃO SOLDADA, DN 25 (1"), INSTALADO EM REDE DE ALIMENTAÇÃO PARA HIDRANTE - FORNECIMENTO E INSTALAÇÃO. AF_01/2026</v>
          </cell>
          <cell r="C6307" t="str">
            <v>UN</v>
          </cell>
          <cell r="D6307">
            <v>64.81</v>
          </cell>
          <cell r="E6307" t="str">
            <v>Instalações de Gás e Incêndio em Aço e Ferro Galvanizado</v>
          </cell>
          <cell r="F6307" t="str">
            <v>SINAPI Jun/26</v>
          </cell>
        </row>
        <row r="6308">
          <cell r="A6308">
            <v>97518</v>
          </cell>
          <cell r="B6308" t="str">
            <v>CURVA 90 GRAUS, EM AÇO, CONEXÃO SOLDADA, DN 25 (1"), INSTALADO EM REDE DE ALIMENTAÇÃO PARA SPRINKLER - FORNECIMENTO E INSTALAÇÃO. AF_01/2026</v>
          </cell>
          <cell r="C6308" t="str">
            <v>UN</v>
          </cell>
          <cell r="D6308">
            <v>59.89</v>
          </cell>
          <cell r="E6308" t="str">
            <v>Instalações de Gás e Incêndio em Aço e Ferro Galvanizado</v>
          </cell>
          <cell r="F6308" t="str">
            <v>SINAPI Jun/26</v>
          </cell>
        </row>
        <row r="6309">
          <cell r="A6309">
            <v>97482</v>
          </cell>
          <cell r="B6309" t="str">
            <v>CURVA 90 GRAUS, EM AÇO, CONEXÃO SOLDADA, DN 32 (1 1/4"), INSTALADO EM REDE DE ALIMENTAÇÃO PARA HIDRANTE - FORNECIMENTO E INSTALAÇÃO. AF_01/2026</v>
          </cell>
          <cell r="C6309" t="str">
            <v>UN</v>
          </cell>
          <cell r="D6309">
            <v>92.49</v>
          </cell>
          <cell r="E6309" t="str">
            <v>Instalações de Gás e Incêndio em Aço e Ferro Galvanizado</v>
          </cell>
          <cell r="F6309" t="str">
            <v>SINAPI Jun/26</v>
          </cell>
        </row>
        <row r="6310">
          <cell r="A6310">
            <v>97520</v>
          </cell>
          <cell r="B6310" t="str">
            <v>CURVA 90 GRAUS, EM AÇO, CONEXÃO SOLDADA, DN 32 (1 1/4"), INSTALADO EM REDE DE ALIMENTAÇÃO PARA SPRINKLER - FORNECIMENTO E INSTALAÇÃO. AF_01/2026</v>
          </cell>
          <cell r="C6310" t="str">
            <v>UN</v>
          </cell>
          <cell r="D6310">
            <v>83.81</v>
          </cell>
          <cell r="E6310" t="str">
            <v>Instalações de Gás e Incêndio em Aço e Ferro Galvanizado</v>
          </cell>
          <cell r="F6310" t="str">
            <v>SINAPI Jun/26</v>
          </cell>
        </row>
        <row r="6311">
          <cell r="A6311">
            <v>97484</v>
          </cell>
          <cell r="B6311" t="str">
            <v>CURVA 90 GRAUS, EM AÇO, CONEXÃO SOLDADA, DN 40 (1 1/2"), INSTALADO EM REDE DE ALIMENTAÇÃO PARA HIDRANTE - FORNECIMENTO E INSTALAÇÃO. AF_01/2026</v>
          </cell>
          <cell r="C6311" t="str">
            <v>UN</v>
          </cell>
          <cell r="D6311">
            <v>127.98</v>
          </cell>
          <cell r="E6311" t="str">
            <v>Instalações de Gás e Incêndio em Aço e Ferro Galvanizado</v>
          </cell>
          <cell r="F6311" t="str">
            <v>SINAPI Jun/26</v>
          </cell>
        </row>
        <row r="6312">
          <cell r="A6312">
            <v>97522</v>
          </cell>
          <cell r="B6312" t="str">
            <v>CURVA 90 GRAUS, EM AÇO, CONEXÃO SOLDADA, DN 40 (1 1/2"), INSTALADO EM REDE DE ALIMENTAÇÃO PARA SPRINKLER - FORNECIMENTO E INSTALAÇÃO. AF_01/2026</v>
          </cell>
          <cell r="C6312" t="str">
            <v>UN</v>
          </cell>
          <cell r="D6312">
            <v>114.99</v>
          </cell>
          <cell r="E6312" t="str">
            <v>Instalações de Gás e Incêndio em Aço e Ferro Galvanizado</v>
          </cell>
          <cell r="F6312" t="str">
            <v>SINAPI Jun/26</v>
          </cell>
        </row>
        <row r="6313">
          <cell r="A6313">
            <v>97453</v>
          </cell>
          <cell r="B6313" t="str">
            <v>CURVA 90 GRAUS, EM AÇO, CONEXÃO SOLDADA, DN 50 (2"), INSTALADO EM PRUMADAS - FORNECIMENTO E INSTALAÇÃO. AF_01/2026</v>
          </cell>
          <cell r="C6313" t="str">
            <v>UN</v>
          </cell>
          <cell r="D6313">
            <v>226.05</v>
          </cell>
          <cell r="E6313" t="str">
            <v>Instalações de Gás e Incêndio em Aço e Ferro Galvanizado</v>
          </cell>
          <cell r="F6313" t="str">
            <v>SINAPI Jun/26</v>
          </cell>
        </row>
        <row r="6314">
          <cell r="A6314">
            <v>97486</v>
          </cell>
          <cell r="B6314" t="str">
            <v>CURVA 90 GRAUS, EM AÇO, CONEXÃO SOLDADA, DN 50 (2"), INSTALADO EM REDE DE ALIMENTAÇÃO PARA HIDRANTE - FORNECIMENTO E INSTALAÇÃO. AF_01/2026</v>
          </cell>
          <cell r="C6314" t="str">
            <v>UN</v>
          </cell>
          <cell r="D6314">
            <v>186.59</v>
          </cell>
          <cell r="E6314" t="str">
            <v>Instalações de Gás e Incêndio em Aço e Ferro Galvanizado</v>
          </cell>
          <cell r="F6314" t="str">
            <v>SINAPI Jun/26</v>
          </cell>
        </row>
        <row r="6315">
          <cell r="A6315">
            <v>97524</v>
          </cell>
          <cell r="B6315" t="str">
            <v>CURVA 90 GRAUS, EM AÇO, CONEXÃO SOLDADA, DN 50 (2"), INSTALADO EM REDE DE ALIMENTAÇÃO PARA SPRINKLER - FORNECIMENTO E INSTALAÇÃO. AF_01/2026</v>
          </cell>
          <cell r="C6315" t="str">
            <v>UN</v>
          </cell>
          <cell r="D6315">
            <v>168.24</v>
          </cell>
          <cell r="E6315" t="str">
            <v>Instalações de Gás e Incêndio em Aço e Ferro Galvanizado</v>
          </cell>
          <cell r="F6315" t="str">
            <v>SINAPI Jun/26</v>
          </cell>
        </row>
        <row r="6316">
          <cell r="A6316">
            <v>97455</v>
          </cell>
          <cell r="B6316" t="str">
            <v>CURVA 90 GRAUS, EM AÇO, CONEXÃO SOLDADA, DN 65 (2 1/2"), INSTALADO EM PRUMADAS - FORNECIMENTO E INSTALAÇÃO. AF_01/2026</v>
          </cell>
          <cell r="C6316" t="str">
            <v>UN</v>
          </cell>
          <cell r="D6316">
            <v>361.84</v>
          </cell>
          <cell r="E6316" t="str">
            <v>Instalações de Gás e Incêndio em Aço e Ferro Galvanizado</v>
          </cell>
          <cell r="F6316" t="str">
            <v>SINAPI Jun/26</v>
          </cell>
        </row>
        <row r="6317">
          <cell r="A6317">
            <v>97488</v>
          </cell>
          <cell r="B6317" t="str">
            <v>CURVA 90 GRAUS, EM AÇO, CONEXÃO SOLDADA, DN 65 (2 1/2"), INSTALADO EM REDE DE ALIMENTAÇÃO PARA HIDRANTE - FORNECIMENTO E INSTALAÇÃO. AF_01/2026</v>
          </cell>
          <cell r="C6317" t="str">
            <v>UN</v>
          </cell>
          <cell r="D6317">
            <v>333.96</v>
          </cell>
          <cell r="E6317" t="str">
            <v>Instalações de Gás e Incêndio em Aço e Ferro Galvanizado</v>
          </cell>
          <cell r="F6317" t="str">
            <v>SINAPI Jun/26</v>
          </cell>
        </row>
        <row r="6318">
          <cell r="A6318">
            <v>97526</v>
          </cell>
          <cell r="B6318" t="str">
            <v>CURVA 90 GRAUS, EM AÇO, CONEXÃO SOLDADA, DN 65 (2 1/2"), INSTALADO EM REDE DE ALIMENTAÇÃO PARA SPRINKLER - FORNECIMENTO E INSTALAÇÃO. AF_01/2026</v>
          </cell>
          <cell r="C6318" t="str">
            <v>UN</v>
          </cell>
          <cell r="D6318">
            <v>307.56</v>
          </cell>
          <cell r="E6318" t="str">
            <v>Instalações de Gás e Incêndio em Aço e Ferro Galvanizado</v>
          </cell>
          <cell r="F6318" t="str">
            <v>SINAPI Jun/26</v>
          </cell>
        </row>
        <row r="6319">
          <cell r="A6319">
            <v>97457</v>
          </cell>
          <cell r="B6319" t="str">
            <v>CURVA 90 GRAUS, EM AÇO, CONEXÃO SOLDADA, DN 80 (3"), INSTALADO EM PRUMADAS - FORNECIMENTO E INSTALAÇÃO. AF_01/2026</v>
          </cell>
          <cell r="C6319" t="str">
            <v>UN</v>
          </cell>
          <cell r="D6319">
            <v>663.06</v>
          </cell>
          <cell r="E6319" t="str">
            <v>Instalações de Gás e Incêndio em Aço e Ferro Galvanizado</v>
          </cell>
          <cell r="F6319" t="str">
            <v>SINAPI Jun/26</v>
          </cell>
        </row>
        <row r="6320">
          <cell r="A6320">
            <v>97490</v>
          </cell>
          <cell r="B6320" t="str">
            <v>CURVA 90 GRAUS, EM AÇO, CONEXÃO SOLDADA, DN 80 (3"), INSTALADO EM REDE DE ALIMENTAÇÃO PARA HIDRANTE - FORNECIMENTO E INSTALAÇÃO. AF_01/2026</v>
          </cell>
          <cell r="C6320" t="str">
            <v>UN</v>
          </cell>
          <cell r="D6320">
            <v>646.75</v>
          </cell>
          <cell r="E6320" t="str">
            <v>Instalações de Gás e Incêndio em Aço e Ferro Galvanizado</v>
          </cell>
          <cell r="F6320" t="str">
            <v>SINAPI Jun/26</v>
          </cell>
        </row>
        <row r="6321">
          <cell r="A6321">
            <v>97528</v>
          </cell>
          <cell r="B6321" t="str">
            <v>CURVA 90 GRAUS, EM AÇO, CONEXÃO SOLDADA, DN 80 (3"), INSTALADO EM REDE DE ALIMENTAÇÃO PARA SPRINKLER - FORNECIMENTO E INSTALAÇÃO. AF_01/2026</v>
          </cell>
          <cell r="C6321" t="str">
            <v>UN</v>
          </cell>
          <cell r="D6321">
            <v>612.28</v>
          </cell>
          <cell r="E6321" t="str">
            <v>Instalações de Gás e Incêndio em Aço e Ferro Galvanizado</v>
          </cell>
          <cell r="F6321" t="str">
            <v>SINAPI Jun/26</v>
          </cell>
        </row>
        <row r="6322">
          <cell r="A6322">
            <v>101906</v>
          </cell>
          <cell r="B6322" t="str">
            <v>EXTINTOR DE INCÊNDIO PORTÁTIL COM CARGA DE CO2 DE 4 KG, CLASSE BC - FORNECIMENTO E INSTALAÇÃO. AF_01/2026_PE</v>
          </cell>
          <cell r="C6322" t="str">
            <v>UN</v>
          </cell>
          <cell r="D6322">
            <v>701.23</v>
          </cell>
          <cell r="E6322" t="str">
            <v>Instalações de Gás e Incêndio em Aço e Ferro Galvanizado</v>
          </cell>
          <cell r="F6322" t="str">
            <v>SINAPI Jun/26</v>
          </cell>
        </row>
        <row r="6323">
          <cell r="A6323">
            <v>101907</v>
          </cell>
          <cell r="B6323" t="str">
            <v>EXTINTOR DE INCÊNDIO PORTÁTIL COM CARGA DE CO2 DE 6 KG, CLASSE BC - FORNECIMENTO E INSTALAÇÃO. AF_01/2026_PE</v>
          </cell>
          <cell r="C6323" t="str">
            <v>UN</v>
          </cell>
          <cell r="D6323">
            <v>756.87</v>
          </cell>
          <cell r="E6323" t="str">
            <v>Instalações de Gás e Incêndio em Aço e Ferro Galvanizado</v>
          </cell>
          <cell r="F6323" t="str">
            <v>SINAPI Jun/26</v>
          </cell>
        </row>
        <row r="6324">
          <cell r="A6324">
            <v>101911</v>
          </cell>
          <cell r="B6324" t="str">
            <v>EXTINTOR DE INCÊNDIO PORTÁTIL COM CARGA DE PQS DE 12 KG, CLASSE BC - FORNECIMENTO E INSTALAÇÃO. AF_01/2026_PE</v>
          </cell>
          <cell r="C6324" t="str">
            <v>UN</v>
          </cell>
          <cell r="D6324">
            <v>367.4</v>
          </cell>
          <cell r="E6324" t="str">
            <v>Instalações de Gás e Incêndio em Aço e Ferro Galvanizado</v>
          </cell>
          <cell r="F6324" t="str">
            <v>SINAPI Jun/26</v>
          </cell>
        </row>
        <row r="6325">
          <cell r="A6325">
            <v>101908</v>
          </cell>
          <cell r="B6325" t="str">
            <v>EXTINTOR DE INCÊNDIO PORTÁTIL COM CARGA DE PQS DE 4 KG, CLASSE BC - FORNECIMENTO E INSTALAÇÃO. AF_01/2026_PE</v>
          </cell>
          <cell r="C6325" t="str">
            <v>UN</v>
          </cell>
          <cell r="D6325">
            <v>237.57</v>
          </cell>
          <cell r="E6325" t="str">
            <v>Instalações de Gás e Incêndio em Aço e Ferro Galvanizado</v>
          </cell>
          <cell r="F6325" t="str">
            <v>SINAPI Jun/26</v>
          </cell>
        </row>
        <row r="6326">
          <cell r="A6326">
            <v>101909</v>
          </cell>
          <cell r="B6326" t="str">
            <v>EXTINTOR DE INCÊNDIO PORTÁTIL COM CARGA DE PQS DE 6 KG, CLASSE BC - FORNECIMENTO E INSTALAÇÃO. AF_01/2026_PE</v>
          </cell>
          <cell r="C6326" t="str">
            <v>UN</v>
          </cell>
          <cell r="D6326">
            <v>274.67</v>
          </cell>
          <cell r="E6326" t="str">
            <v>Instalações de Gás e Incêndio em Aço e Ferro Galvanizado</v>
          </cell>
          <cell r="F6326" t="str">
            <v>SINAPI Jun/26</v>
          </cell>
        </row>
        <row r="6327">
          <cell r="A6327">
            <v>101910</v>
          </cell>
          <cell r="B6327" t="str">
            <v>EXTINTOR DE INCÊNDIO PORTÁTIL COM CARGA DE PQS DE 8 KG, CLASSE BC - FORNECIMENTO E INSTALAÇÃO. AF_01/2026_PE</v>
          </cell>
          <cell r="C6327" t="str">
            <v>UN</v>
          </cell>
          <cell r="D6327">
            <v>321.02999999999997</v>
          </cell>
          <cell r="E6327" t="str">
            <v>Instalações de Gás e Incêndio em Aço e Ferro Galvanizado</v>
          </cell>
          <cell r="F6327" t="str">
            <v>SINAPI Jun/26</v>
          </cell>
        </row>
        <row r="6328">
          <cell r="A6328">
            <v>101905</v>
          </cell>
          <cell r="B6328" t="str">
            <v>EXTINTOR DE INCÊNDIO PORTÁTIL COM CARGA DE ÁGUA PRESSURIZADA DE 10 L, CLASSE A - FORNECIMENTO E INSTALAÇÃO. AF_01/2026_PE</v>
          </cell>
          <cell r="C6328" t="str">
            <v>UN</v>
          </cell>
          <cell r="D6328">
            <v>244.53</v>
          </cell>
          <cell r="E6328" t="str">
            <v>Instalações de Gás e Incêndio em Aço e Ferro Galvanizado</v>
          </cell>
          <cell r="F6328" t="str">
            <v>SINAPI Jun/26</v>
          </cell>
        </row>
        <row r="6329">
          <cell r="A6329">
            <v>92698</v>
          </cell>
          <cell r="B6329" t="str">
            <v>JOELHO 45 GRAUS, EM FERRO GALVANIZADO, CONEXÃO ROSQUEADA, DN 15 (1/2"), INSTALADO EM RAMAIS E SUB-RAMAIS DE GÁS - FORNECIMENTO E INSTALAÇÃO. AF_01/2026</v>
          </cell>
          <cell r="C6329" t="str">
            <v>UN</v>
          </cell>
          <cell r="D6329">
            <v>27.43</v>
          </cell>
          <cell r="E6329" t="str">
            <v>Instalações de Gás e Incêndio em Aço e Ferro Galvanizado</v>
          </cell>
          <cell r="F6329" t="str">
            <v>SINAPI Jun/26</v>
          </cell>
        </row>
        <row r="6330">
          <cell r="A6330">
            <v>92700</v>
          </cell>
          <cell r="B6330" t="str">
            <v>JOELHO 45 GRAUS, EM FERRO GALVANIZADO, CONEXÃO ROSQUEADA, DN 20 (3/4"), INSTALADO EM RAMAIS E SUB-RAMAIS DE GÁS - FORNECIMENTO E INSTALAÇÃO. AF_01/2026</v>
          </cell>
          <cell r="C6330" t="str">
            <v>UN</v>
          </cell>
          <cell r="D6330">
            <v>45.02</v>
          </cell>
          <cell r="E6330" t="str">
            <v>Instalações de Gás e Incêndio em Aço e Ferro Galvanizado</v>
          </cell>
          <cell r="F6330" t="str">
            <v>SINAPI Jun/26</v>
          </cell>
        </row>
        <row r="6331">
          <cell r="A6331">
            <v>92702</v>
          </cell>
          <cell r="B6331" t="str">
            <v>JOELHO 45 GRAUS, EM FERRO GALVANIZADO, CONEXÃO ROSQUEADA, DN 25 (1"), INSTALADO EM RAMAIS E SUB-RAMAIS DE GÁS - FORNECIMENTO E INSTALAÇÃO. AF_01/2026</v>
          </cell>
          <cell r="C6331" t="str">
            <v>UN</v>
          </cell>
          <cell r="D6331">
            <v>70.91</v>
          </cell>
          <cell r="E6331" t="str">
            <v>Instalações de Gás e Incêndio em Aço e Ferro Galvanizado</v>
          </cell>
          <cell r="F6331" t="str">
            <v>SINAPI Jun/26</v>
          </cell>
        </row>
        <row r="6332">
          <cell r="A6332">
            <v>92669</v>
          </cell>
          <cell r="B6332" t="str">
            <v>JOELHO 45 GRAUS, EM FERRO GALVANIZADO, CONEXÃO ROSQUEADA, DN 25 (1"), INSTALADO EM REDE DE ALIMENTAÇÃO PARA SPRINKLER - FORNECIMENTO E INSTALAÇÃO. AF_01/2026</v>
          </cell>
          <cell r="C6332" t="str">
            <v>UN</v>
          </cell>
          <cell r="D6332">
            <v>51.38</v>
          </cell>
          <cell r="E6332" t="str">
            <v>Instalações de Gás e Incêndio em Aço e Ferro Galvanizado</v>
          </cell>
          <cell r="F6332" t="str">
            <v>SINAPI Jun/26</v>
          </cell>
        </row>
        <row r="6333">
          <cell r="A6333">
            <v>92671</v>
          </cell>
          <cell r="B6333" t="str">
            <v>JOELHO 45 GRAUS, EM FERRO GALVANIZADO, CONEXÃO ROSQUEADA, DN 32 (1 1/4"), INSTALADO EM REDE DE ALIMENTAÇÃO PARA SPRINKLER - FORNECIMENTO E INSTALAÇÃO. AF_01/2026</v>
          </cell>
          <cell r="C6333" t="str">
            <v>UN</v>
          </cell>
          <cell r="D6333">
            <v>66.7</v>
          </cell>
          <cell r="E6333" t="str">
            <v>Instalações de Gás e Incêndio em Aço e Ferro Galvanizado</v>
          </cell>
          <cell r="F6333" t="str">
            <v>SINAPI Jun/26</v>
          </cell>
        </row>
        <row r="6334">
          <cell r="A6334">
            <v>92673</v>
          </cell>
          <cell r="B6334" t="str">
            <v>JOELHO 45 GRAUS, EM FERRO GALVANIZADO, CONEXÃO ROSQUEADA, DN 40 (1 1/2"), INSTALADO EM REDE DE ALIMENTAÇÃO PARA SPRINKLER - FORNECIMENTO E INSTALAÇÃO. AF_01/2026</v>
          </cell>
          <cell r="C6334" t="str">
            <v>UN</v>
          </cell>
          <cell r="D6334">
            <v>77.44</v>
          </cell>
          <cell r="E6334" t="str">
            <v>Instalações de Gás e Incêndio em Aço e Ferro Galvanizado</v>
          </cell>
          <cell r="F6334" t="str">
            <v>SINAPI Jun/26</v>
          </cell>
        </row>
        <row r="6335">
          <cell r="A6335">
            <v>92675</v>
          </cell>
          <cell r="B6335" t="str">
            <v>JOELHO 45 GRAUS, EM FERRO GALVANIZADO, CONEXÃO ROSQUEADA, DN 50 (2"), INSTALADO EM REDE DE ALIMENTAÇÃO PARA SPRINKLER - FORNECIMENTO E INSTALAÇÃO. AF_01/2026</v>
          </cell>
          <cell r="C6335" t="str">
            <v>UN</v>
          </cell>
          <cell r="D6335">
            <v>99.54</v>
          </cell>
          <cell r="E6335" t="str">
            <v>Instalações de Gás e Incêndio em Aço e Ferro Galvanizado</v>
          </cell>
          <cell r="F6335" t="str">
            <v>SINAPI Jun/26</v>
          </cell>
        </row>
        <row r="6336">
          <cell r="A6336">
            <v>92677</v>
          </cell>
          <cell r="B6336" t="str">
            <v>JOELHO 45 GRAUS, EM FERRO GALVANIZADO, CONEXÃO ROSQUEADA, DN 65 (2 1/2"), INSTALADO EM REDE DE ALIMENTAÇÃO PARA SPRINKLER - FORNECIMENTO E INSTALAÇÃO. AF_01/2026</v>
          </cell>
          <cell r="C6336" t="str">
            <v>UN</v>
          </cell>
          <cell r="D6336">
            <v>158.56</v>
          </cell>
          <cell r="E6336" t="str">
            <v>Instalações de Gás e Incêndio em Aço e Ferro Galvanizado</v>
          </cell>
          <cell r="F6336" t="str">
            <v>SINAPI Jun/26</v>
          </cell>
        </row>
        <row r="6337">
          <cell r="A6337">
            <v>92635</v>
          </cell>
          <cell r="B6337" t="str">
            <v>JOELHO 45 GRAUS, EM FERRO GALVANIZADO, CONEXÃO ROSQUEADA, DN 80 (3"), INSTALADO EM REDE DE ALIMENTAÇÃO PARA HIDRANTE - FORNECIMENTO E INSTALAÇÃO. AF_01/2026</v>
          </cell>
          <cell r="C6337" t="str">
            <v>UN</v>
          </cell>
          <cell r="D6337">
            <v>251.16</v>
          </cell>
          <cell r="E6337" t="str">
            <v>Instalações de Gás e Incêndio em Aço e Ferro Galvanizado</v>
          </cell>
          <cell r="F6337" t="str">
            <v>SINAPI Jun/26</v>
          </cell>
        </row>
        <row r="6338">
          <cell r="A6338">
            <v>92679</v>
          </cell>
          <cell r="B6338" t="str">
            <v>JOELHO 45 GRAUS, EM FERRO GALVANIZADO, CONEXÃO ROSQUEADA, DN 80 (3"), INSTALADO EM REDE DE ALIMENTAÇÃO PARA SPRINKLER - FORNECIMENTO E INSTALAÇÃO. AF_01/2026</v>
          </cell>
          <cell r="C6338" t="str">
            <v>UN</v>
          </cell>
          <cell r="D6338">
            <v>215.31</v>
          </cell>
          <cell r="E6338" t="str">
            <v>Instalações de Gás e Incêndio em Aço e Ferro Galvanizado</v>
          </cell>
          <cell r="F6338" t="str">
            <v>SINAPI Jun/26</v>
          </cell>
        </row>
        <row r="6339">
          <cell r="A6339">
            <v>92381</v>
          </cell>
          <cell r="B6339" t="str">
            <v>JOELHO 45 GRAUS, EM FERRO GALVANIZADO, DN 25 (1"), CONEXÃO ROSQUEADA, INSTALADO EM REDE DE ALIMENTAÇÃO PARA HIDRANTE - FORNECIMENTO E INSTALAÇÃO. AF_01/2026</v>
          </cell>
          <cell r="C6339" t="str">
            <v>UN</v>
          </cell>
          <cell r="D6339">
            <v>68.650000000000006</v>
          </cell>
          <cell r="E6339" t="str">
            <v>Instalações de Gás e Incêndio em Aço e Ferro Galvanizado</v>
          </cell>
          <cell r="F6339" t="str">
            <v>SINAPI Jun/26</v>
          </cell>
        </row>
        <row r="6340">
          <cell r="A6340">
            <v>92383</v>
          </cell>
          <cell r="B6340" t="str">
            <v>JOELHO 45 GRAUS, EM FERRO GALVANIZADO, DN 32 (1 1/4"), CONEXÃO ROSQUEADA, INSTALADO EM REDE DE ALIMENTAÇÃO PARA HIDRANTE - FORNECIMENTO E INSTALAÇÃO. AF_01/2026</v>
          </cell>
          <cell r="C6340" t="str">
            <v>UN</v>
          </cell>
          <cell r="D6340">
            <v>86.34</v>
          </cell>
          <cell r="E6340" t="str">
            <v>Instalações de Gás e Incêndio em Aço e Ferro Galvanizado</v>
          </cell>
          <cell r="F6340" t="str">
            <v>SINAPI Jun/26</v>
          </cell>
        </row>
        <row r="6341">
          <cell r="A6341">
            <v>92385</v>
          </cell>
          <cell r="B6341" t="str">
            <v>JOELHO 45 GRAUS, EM FERRO GALVANIZADO, DN 40 (1 1/2"), CONEXÃO ROSQUEADA, INSTALADO EM REDE DE ALIMENTAÇÃO PARA HIDRANTE - FORNECIMENTO E INSTALAÇÃO. AF_01/2026</v>
          </cell>
          <cell r="C6341" t="str">
            <v>UN</v>
          </cell>
          <cell r="D6341">
            <v>99.78</v>
          </cell>
          <cell r="E6341" t="str">
            <v>Instalações de Gás e Incêndio em Aço e Ferro Galvanizado</v>
          </cell>
          <cell r="F6341" t="str">
            <v>SINAPI Jun/26</v>
          </cell>
        </row>
        <row r="6342">
          <cell r="A6342">
            <v>92350</v>
          </cell>
          <cell r="B6342" t="str">
            <v>JOELHO 45 GRAUS, EM FERRO GALVANIZADO, DN 50 (2"), CONEXÃO ROSQUEADA, INSTALADO EM PRUMADAS - FORNECIMENTO E INSTALAÇÃO. AF_01/2026</v>
          </cell>
          <cell r="C6342" t="str">
            <v>UN</v>
          </cell>
          <cell r="D6342">
            <v>132.32</v>
          </cell>
          <cell r="E6342" t="str">
            <v>Instalações de Gás e Incêndio em Aço e Ferro Galvanizado</v>
          </cell>
          <cell r="F6342" t="str">
            <v>SINAPI Jun/26</v>
          </cell>
        </row>
        <row r="6343">
          <cell r="A6343">
            <v>92387</v>
          </cell>
          <cell r="B6343" t="str">
            <v>JOELHO 45 GRAUS, EM FERRO GALVANIZADO, DN 50 (2"), CONEXÃO ROSQUEADA, INSTALADO EM REDE DE ALIMENTAÇÃO PARA HIDRANTE - FORNECIMENTO E INSTALAÇÃO. AF_01/2026</v>
          </cell>
          <cell r="C6343" t="str">
            <v>UN</v>
          </cell>
          <cell r="D6343">
            <v>125.26</v>
          </cell>
          <cell r="E6343" t="str">
            <v>Instalações de Gás e Incêndio em Aço e Ferro Galvanizado</v>
          </cell>
          <cell r="F6343" t="str">
            <v>SINAPI Jun/26</v>
          </cell>
        </row>
        <row r="6344">
          <cell r="A6344">
            <v>92352</v>
          </cell>
          <cell r="B6344" t="str">
            <v>JOELHO 45 GRAUS, EM FERRO GALVANIZADO, DN 65 (2 1/2"), CONEXÃO ROSQUEADA, INSTALADO EM PRUMADAS - FORNECIMENTO E INSTALAÇÃO. AF_01/2026</v>
          </cell>
          <cell r="C6344" t="str">
            <v>UN</v>
          </cell>
          <cell r="D6344">
            <v>189.47</v>
          </cell>
          <cell r="E6344" t="str">
            <v>Instalações de Gás e Incêndio em Aço e Ferro Galvanizado</v>
          </cell>
          <cell r="F6344" t="str">
            <v>SINAPI Jun/26</v>
          </cell>
        </row>
        <row r="6345">
          <cell r="A6345">
            <v>92389</v>
          </cell>
          <cell r="B6345" t="str">
            <v>JOELHO 45 GRAUS, EM FERRO GALVANIZADO, DN 65 (2 1/2"), CONEXÃO ROSQUEADA, INSTALADO EM REDE DE ALIMENTAÇÃO PARA HIDRANTE - FORNECIMENTO E INSTALAÇÃO. AF_01/2026</v>
          </cell>
          <cell r="C6345" t="str">
            <v>UN</v>
          </cell>
          <cell r="D6345">
            <v>189.34</v>
          </cell>
          <cell r="E6345" t="str">
            <v>Instalações de Gás e Incêndio em Aço e Ferro Galvanizado</v>
          </cell>
          <cell r="F6345" t="str">
            <v>SINAPI Jun/26</v>
          </cell>
        </row>
        <row r="6346">
          <cell r="A6346">
            <v>92354</v>
          </cell>
          <cell r="B6346" t="str">
            <v>JOELHO 45 GRAUS, EM FERRO GALVANIZADO, DN 80 (3"), CONEXÃO ROSQUEADA, INSTALADO EM PRUMADAS - FORNECIMENTO E INSTALAÇÃO. AF_01/2026</v>
          </cell>
          <cell r="C6346" t="str">
            <v>UN</v>
          </cell>
          <cell r="D6346">
            <v>244.36</v>
          </cell>
          <cell r="E6346" t="str">
            <v>Instalações de Gás e Incêndio em Aço e Ferro Galvanizado</v>
          </cell>
          <cell r="F6346" t="str">
            <v>SINAPI Jun/26</v>
          </cell>
        </row>
        <row r="6347">
          <cell r="A6347">
            <v>92699</v>
          </cell>
          <cell r="B6347" t="str">
            <v>JOELHO 90 GRAUS, EM FERRO GALVANIZADO, CONEXÃO ROSQUEADA, DN 15 (1/2"), INSTALADO EM RAMAIS E SUB-RAMAIS DE GÁS - FORNECIMENTO E INSTALAÇÃO. AF_01/2026</v>
          </cell>
          <cell r="C6347" t="str">
            <v>UN</v>
          </cell>
          <cell r="D6347">
            <v>26.01</v>
          </cell>
          <cell r="E6347" t="str">
            <v>Instalações de Gás e Incêndio em Aço e Ferro Galvanizado</v>
          </cell>
          <cell r="F6347" t="str">
            <v>SINAPI Jun/26</v>
          </cell>
        </row>
        <row r="6348">
          <cell r="A6348">
            <v>92701</v>
          </cell>
          <cell r="B6348" t="str">
            <v>JOELHO 90 GRAUS, EM FERRO GALVANIZADO, CONEXÃO ROSQUEADA, DN 20 (3/4"), INSTALADO EM RAMAIS E SUB-RAMAIS DE GÁS - FORNECIMENTO E INSTALAÇÃO. AF_01/2026</v>
          </cell>
          <cell r="C6348" t="str">
            <v>UN</v>
          </cell>
          <cell r="D6348">
            <v>42.89</v>
          </cell>
          <cell r="E6348" t="str">
            <v>Instalações de Gás e Incêndio em Aço e Ferro Galvanizado</v>
          </cell>
          <cell r="F6348" t="str">
            <v>SINAPI Jun/26</v>
          </cell>
        </row>
        <row r="6349">
          <cell r="A6349">
            <v>92703</v>
          </cell>
          <cell r="B6349" t="str">
            <v>JOELHO 90 GRAUS, EM FERRO GALVANIZADO, CONEXÃO ROSQUEADA, DN 25 (1"), INSTALADO EM RAMAIS E SUB-RAMAIS DE GÁS - FORNECIMENTO E INSTALAÇÃO. AF_01/2026</v>
          </cell>
          <cell r="C6349" t="str">
            <v>UN</v>
          </cell>
          <cell r="D6349">
            <v>68.290000000000006</v>
          </cell>
          <cell r="E6349" t="str">
            <v>Instalações de Gás e Incêndio em Aço e Ferro Galvanizado</v>
          </cell>
          <cell r="F6349" t="str">
            <v>SINAPI Jun/26</v>
          </cell>
        </row>
        <row r="6350">
          <cell r="A6350">
            <v>92670</v>
          </cell>
          <cell r="B6350" t="str">
            <v>JOELHO 90 GRAUS, EM FERRO GALVANIZADO, CONEXÃO ROSQUEADA, DN 25 (1"), INSTALADO EM REDE DE ALIMENTAÇÃO PARA SPRINKLER - FORNECIMENTO E INSTALAÇÃO. AF_01/2026</v>
          </cell>
          <cell r="C6350" t="str">
            <v>UN</v>
          </cell>
          <cell r="D6350">
            <v>48.76</v>
          </cell>
          <cell r="E6350" t="str">
            <v>Instalações de Gás e Incêndio em Aço e Ferro Galvanizado</v>
          </cell>
          <cell r="F6350" t="str">
            <v>SINAPI Jun/26</v>
          </cell>
        </row>
        <row r="6351">
          <cell r="A6351">
            <v>92672</v>
          </cell>
          <cell r="B6351" t="str">
            <v>JOELHO 90 GRAUS, EM FERRO GALVANIZADO, CONEXÃO ROSQUEADA, DN 32 (1 1/4"), INSTALADO EM REDE DE ALIMENTAÇÃO PARA SPRINKLER - FORNECIMENTO E INSTALAÇÃO. AF_01/2026</v>
          </cell>
          <cell r="C6351" t="str">
            <v>UN</v>
          </cell>
          <cell r="D6351">
            <v>61.48</v>
          </cell>
          <cell r="E6351" t="str">
            <v>Instalações de Gás e Incêndio em Aço e Ferro Galvanizado</v>
          </cell>
          <cell r="F6351" t="str">
            <v>SINAPI Jun/26</v>
          </cell>
        </row>
        <row r="6352">
          <cell r="A6352">
            <v>92674</v>
          </cell>
          <cell r="B6352" t="str">
            <v>JOELHO 90 GRAUS, EM FERRO GALVANIZADO, CONEXÃO ROSQUEADA, DN 40 (1 1/2"), INSTALADO EM REDE DE ALIMENTAÇÃO PARA SPRINKLER - FORNECIMENTO E INSTALAÇÃO. AF_01/2026</v>
          </cell>
          <cell r="C6352" t="str">
            <v>UN</v>
          </cell>
          <cell r="D6352">
            <v>73.84</v>
          </cell>
          <cell r="E6352" t="str">
            <v>Instalações de Gás e Incêndio em Aço e Ferro Galvanizado</v>
          </cell>
          <cell r="F6352" t="str">
            <v>SINAPI Jun/26</v>
          </cell>
        </row>
        <row r="6353">
          <cell r="A6353">
            <v>92676</v>
          </cell>
          <cell r="B6353" t="str">
            <v>JOELHO 90 GRAUS, EM FERRO GALVANIZADO, CONEXÃO ROSQUEADA, DN 50 (2"), INSTALADO EM REDE DE ALIMENTAÇÃO PARA SPRINKLER - FORNECIMENTO E INSTALAÇÃO. AF_01/2026</v>
          </cell>
          <cell r="C6353" t="str">
            <v>UN</v>
          </cell>
          <cell r="D6353">
            <v>97.1</v>
          </cell>
          <cell r="E6353" t="str">
            <v>Instalações de Gás e Incêndio em Aço e Ferro Galvanizado</v>
          </cell>
          <cell r="F6353" t="str">
            <v>SINAPI Jun/26</v>
          </cell>
        </row>
        <row r="6354">
          <cell r="A6354">
            <v>92678</v>
          </cell>
          <cell r="B6354" t="str">
            <v>JOELHO 90 GRAUS, EM FERRO GALVANIZADO, CONEXÃO ROSQUEADA, DN 65 (2 1/2"), INSTALADO EM REDE DE ALIMENTAÇÃO PARA SPRINKLER - FORNECIMENTO E INSTALAÇÃO. AF_01/2026</v>
          </cell>
          <cell r="C6354" t="str">
            <v>UN</v>
          </cell>
          <cell r="D6354">
            <v>147.81</v>
          </cell>
          <cell r="E6354" t="str">
            <v>Instalações de Gás e Incêndio em Aço e Ferro Galvanizado</v>
          </cell>
          <cell r="F6354" t="str">
            <v>SINAPI Jun/26</v>
          </cell>
        </row>
        <row r="6355">
          <cell r="A6355">
            <v>92636</v>
          </cell>
          <cell r="B6355" t="str">
            <v>JOELHO 90 GRAUS, EM FERRO GALVANIZADO, CONEXÃO ROSQUEADA, DN 80 (3"), INSTALADO EM REDE DE ALIMENTAÇÃO PARA HIDRANTE - FORNECIMENTO E INSTALAÇÃO. AF_01/2026</v>
          </cell>
          <cell r="C6355" t="str">
            <v>UN</v>
          </cell>
          <cell r="D6355">
            <v>230.45</v>
          </cell>
          <cell r="E6355" t="str">
            <v>Instalações de Gás e Incêndio em Aço e Ferro Galvanizado</v>
          </cell>
          <cell r="F6355" t="str">
            <v>SINAPI Jun/26</v>
          </cell>
        </row>
        <row r="6356">
          <cell r="A6356">
            <v>92680</v>
          </cell>
          <cell r="B6356" t="str">
            <v>JOELHO 90 GRAUS, EM FERRO GALVANIZADO, CONEXÃO ROSQUEADA, DN 80 (3"), INSTALADO EM REDE DE ALIMENTAÇÃO PARA SPRINKLER - FORNECIMENTO E INSTALAÇÃO. AF_01/2026</v>
          </cell>
          <cell r="C6356" t="str">
            <v>UN</v>
          </cell>
          <cell r="D6356">
            <v>194.6</v>
          </cell>
          <cell r="E6356" t="str">
            <v>Instalações de Gás e Incêndio em Aço e Ferro Galvanizado</v>
          </cell>
          <cell r="F6356" t="str">
            <v>SINAPI Jun/26</v>
          </cell>
        </row>
        <row r="6357">
          <cell r="A6357">
            <v>92382</v>
          </cell>
          <cell r="B6357" t="str">
            <v>JOELHO 90 GRAUS, EM FERRO GALVANIZADO, DN 25 (1"), CONEXÃO ROSQUEADA, INSTALADO EM REDE DE ALIMENTAÇÃO PARA HIDRANTE - FORNECIMENTO E INSTALAÇÃO. AF_01/2026</v>
          </cell>
          <cell r="C6357" t="str">
            <v>UN</v>
          </cell>
          <cell r="D6357">
            <v>66.03</v>
          </cell>
          <cell r="E6357" t="str">
            <v>Instalações de Gás e Incêndio em Aço e Ferro Galvanizado</v>
          </cell>
          <cell r="F6357" t="str">
            <v>SINAPI Jun/26</v>
          </cell>
        </row>
        <row r="6358">
          <cell r="A6358">
            <v>92384</v>
          </cell>
          <cell r="B6358" t="str">
            <v>JOELHO 90 GRAUS, EM FERRO GALVANIZADO, DN 32 (1 1/4"), CONEXÃO ROSQUEADA, INSTALADO EM REDE DE ALIMENTAÇÃO PARA HIDRANTE - FORNECIMENTO E INSTALAÇÃO. AF_01/2026</v>
          </cell>
          <cell r="C6358" t="str">
            <v>UN</v>
          </cell>
          <cell r="D6358">
            <v>81.12</v>
          </cell>
          <cell r="E6358" t="str">
            <v>Instalações de Gás e Incêndio em Aço e Ferro Galvanizado</v>
          </cell>
          <cell r="F6358" t="str">
            <v>SINAPI Jun/26</v>
          </cell>
        </row>
        <row r="6359">
          <cell r="A6359">
            <v>92386</v>
          </cell>
          <cell r="B6359" t="str">
            <v>JOELHO 90 GRAUS, EM FERRO GALVANIZADO, DN 40 (1 1/2"), CONEXÃO ROSQUEADA, INSTALADO EM REDE DE ALIMENTAÇÃO PARA HIDRANTE - FORNECIMENTO E INSTALAÇÃO. AF_01/2026</v>
          </cell>
          <cell r="C6359" t="str">
            <v>UN</v>
          </cell>
          <cell r="D6359">
            <v>96.18</v>
          </cell>
          <cell r="E6359" t="str">
            <v>Instalações de Gás e Incêndio em Aço e Ferro Galvanizado</v>
          </cell>
          <cell r="F6359" t="str">
            <v>SINAPI Jun/26</v>
          </cell>
        </row>
        <row r="6360">
          <cell r="A6360">
            <v>92351</v>
          </cell>
          <cell r="B6360" t="str">
            <v>JOELHO 90 GRAUS, EM FERRO GALVANIZADO, DN 50 (2"), CONEXÃO ROSQUEADA, INSTALADO EM PRUMADAS - FORNECIMENTO E INSTALAÇÃO. AF_01/2026</v>
          </cell>
          <cell r="C6360" t="str">
            <v>UN</v>
          </cell>
          <cell r="D6360">
            <v>129.88</v>
          </cell>
          <cell r="E6360" t="str">
            <v>Instalações de Gás e Incêndio em Aço e Ferro Galvanizado</v>
          </cell>
          <cell r="F6360" t="str">
            <v>SINAPI Jun/26</v>
          </cell>
        </row>
        <row r="6361">
          <cell r="A6361">
            <v>92388</v>
          </cell>
          <cell r="B6361" t="str">
            <v>JOELHO 90 GRAUS, EM FERRO GALVANIZADO, DN 50 (2"), CONEXÃO ROSQUEADA, INSTALADO EM REDE DE ALIMENTAÇÃO PARA HIDRANTE - FORNECIMENTO E INSTALAÇÃO. AF_01/2026</v>
          </cell>
          <cell r="C6361" t="str">
            <v>UN</v>
          </cell>
          <cell r="D6361">
            <v>122.82</v>
          </cell>
          <cell r="E6361" t="str">
            <v>Instalações de Gás e Incêndio em Aço e Ferro Galvanizado</v>
          </cell>
          <cell r="F6361" t="str">
            <v>SINAPI Jun/26</v>
          </cell>
        </row>
        <row r="6362">
          <cell r="A6362">
            <v>92353</v>
          </cell>
          <cell r="B6362" t="str">
            <v>JOELHO 90 GRAUS, EM FERRO GALVANIZADO, DN 65 (2 1/2"), CONEXÃO ROSQUEADA, INSTALADO EM PRUMADAS - FORNECIMENTO E INSTALAÇÃO. AF_01/2026</v>
          </cell>
          <cell r="C6362" t="str">
            <v>UN</v>
          </cell>
          <cell r="D6362">
            <v>178.72</v>
          </cell>
          <cell r="E6362" t="str">
            <v>Instalações de Gás e Incêndio em Aço e Ferro Galvanizado</v>
          </cell>
          <cell r="F6362" t="str">
            <v>SINAPI Jun/26</v>
          </cell>
        </row>
        <row r="6363">
          <cell r="A6363">
            <v>92390</v>
          </cell>
          <cell r="B6363" t="str">
            <v>JOELHO 90 GRAUS, EM FERRO GALVANIZADO, DN 65 (2 1/2"), CONEXÃO ROSQUEADA, INSTALADO EM REDE DE ALIMENTAÇÃO PARA HIDRANTE - FORNECIMENTO E INSTALAÇÃO. AF_01/2026</v>
          </cell>
          <cell r="C6363" t="str">
            <v>UN</v>
          </cell>
          <cell r="D6363">
            <v>178.59</v>
          </cell>
          <cell r="E6363" t="str">
            <v>Instalações de Gás e Incêndio em Aço e Ferro Galvanizado</v>
          </cell>
          <cell r="F6363" t="str">
            <v>SINAPI Jun/26</v>
          </cell>
        </row>
        <row r="6364">
          <cell r="A6364">
            <v>92355</v>
          </cell>
          <cell r="B6364" t="str">
            <v>JOELHO 90 GRAUS, EM FERRO GALVANIZADO, DN 80 (3"), CONEXÃO ROSQUEADA, INSTALADO EM PRUMADAS - FORNECIMENTO E INSTALAÇÃO. AF_01/2026</v>
          </cell>
          <cell r="C6364" t="str">
            <v>UN</v>
          </cell>
          <cell r="D6364">
            <v>223.65</v>
          </cell>
          <cell r="E6364" t="str">
            <v>Instalações de Gás e Incêndio em Aço e Ferro Galvanizado</v>
          </cell>
          <cell r="F6364" t="str">
            <v>SINAPI Jun/26</v>
          </cell>
        </row>
        <row r="6365">
          <cell r="A6365">
            <v>101925</v>
          </cell>
          <cell r="B6365" t="str">
            <v>JOELHO 90°, EM FERRO GALVANIZADO, 4", CONEXÃO ROSQUEADA, INSTALADO EM PRUMADAS - FORNECIMENTO E INSTALAÇÃO. AF_01/2026</v>
          </cell>
          <cell r="C6365" t="str">
            <v>UN</v>
          </cell>
          <cell r="D6365">
            <v>353.92</v>
          </cell>
          <cell r="E6365" t="str">
            <v>Instalações de Gás e Incêndio em Aço e Ferro Galvanizado</v>
          </cell>
          <cell r="F6365" t="str">
            <v>SINAPI Jun/26</v>
          </cell>
        </row>
        <row r="6366">
          <cell r="A6366">
            <v>101934</v>
          </cell>
          <cell r="B6366" t="str">
            <v>JOELHO 90°, EM FERRO GALVANIZADO, 4", CONEXÃO ROSQUEADA, INSTALADO EM REDE DE ALIMENTAÇÃO PARA HIDRANTE - FORNECIMENTO E INSTALAÇÃO. AF_01/2026</v>
          </cell>
          <cell r="C6366" t="str">
            <v>UN</v>
          </cell>
          <cell r="D6366">
            <v>369.96</v>
          </cell>
          <cell r="E6366" t="str">
            <v>Instalações de Gás e Incêndio em Aço e Ferro Galvanizado</v>
          </cell>
          <cell r="F6366" t="str">
            <v>SINAPI Jun/26</v>
          </cell>
        </row>
        <row r="6367">
          <cell r="A6367">
            <v>97541</v>
          </cell>
          <cell r="B6367" t="str">
            <v>LUVA COM REDUÇÃO, EM AÇO, CONEXÃO SOLDADA, DN 20 X 15 MM (3/4" X 1/2"), INSTALADO EM RAMAIS E SUB-RAMAIS DE GÁS - FORNECIMENTO E INSTALAÇÃO. AF_01/2026</v>
          </cell>
          <cell r="C6367" t="str">
            <v>UN</v>
          </cell>
          <cell r="D6367">
            <v>30.47</v>
          </cell>
          <cell r="E6367" t="str">
            <v>Instalações de Gás e Incêndio em Aço e Ferro Galvanizado</v>
          </cell>
          <cell r="F6367" t="str">
            <v>SINAPI Jun/26</v>
          </cell>
        </row>
        <row r="6368">
          <cell r="A6368">
            <v>97462</v>
          </cell>
          <cell r="B6368" t="str">
            <v>LUVA COM REDUÇÃO, EM AÇO, CONEXÃO SOLDADA, DN 25 X 20 MM (1 X 3/4"), INSTALADO EM REDE DE ALIMENTAÇÃO PARA HIDRANTE - FORNECIMENTO E INSTALAÇÃO. AF_01/2026</v>
          </cell>
          <cell r="C6368" t="str">
            <v>UN</v>
          </cell>
          <cell r="D6368">
            <v>32.909999999999997</v>
          </cell>
          <cell r="E6368" t="str">
            <v>Instalações de Gás e Incêndio em Aço e Ferro Galvanizado</v>
          </cell>
          <cell r="F6368" t="str">
            <v>SINAPI Jun/26</v>
          </cell>
        </row>
        <row r="6369">
          <cell r="A6369">
            <v>97544</v>
          </cell>
          <cell r="B6369" t="str">
            <v>LUVA COM REDUÇÃO, EM AÇO, CONEXÃO SOLDADA, DN 25 X 20 MM (1" X 3/4"), INSTALADO EM RAMAIS E SUB-RAMAIS DE GÁS - FORNECIMENTO E INSTALAÇÃO. AF_01/2026</v>
          </cell>
          <cell r="C6369" t="str">
            <v>UN</v>
          </cell>
          <cell r="D6369">
            <v>50.68</v>
          </cell>
          <cell r="E6369" t="str">
            <v>Instalações de Gás e Incêndio em Aço e Ferro Galvanizado</v>
          </cell>
          <cell r="F6369" t="str">
            <v>SINAPI Jun/26</v>
          </cell>
        </row>
        <row r="6370">
          <cell r="A6370">
            <v>97500</v>
          </cell>
          <cell r="B6370" t="str">
            <v>LUVA COM REDUÇÃO, EM AÇO, CONEXÃO SOLDADA, DN 25 X 20 MM (1" X 3/4"), INSTALADO EM REDE DE ALIMENTAÇÃO PARA SPRINKLER - FORNECIMENTO E INSTALAÇÃO. AF_01/2026</v>
          </cell>
          <cell r="C6370" t="str">
            <v>UN</v>
          </cell>
          <cell r="D6370">
            <v>30.53</v>
          </cell>
          <cell r="E6370" t="str">
            <v>Instalações de Gás e Incêndio em Aço e Ferro Galvanizado</v>
          </cell>
          <cell r="F6370" t="str">
            <v>SINAPI Jun/26</v>
          </cell>
        </row>
        <row r="6371">
          <cell r="A6371">
            <v>97465</v>
          </cell>
          <cell r="B6371" t="str">
            <v>LUVA COM REDUÇÃO, EM AÇO, CONEXÃO SOLDADA, DN 32 X 25 MM (1 1/4" X 1"), INSTALADO EM REDE DE ALIMENTAÇÃO PARA HIDRANTE - FORNECIMENTO E INSTALAÇÃO. AF_01/2026</v>
          </cell>
          <cell r="C6371" t="str">
            <v>UN</v>
          </cell>
          <cell r="D6371">
            <v>65.25</v>
          </cell>
          <cell r="E6371" t="str">
            <v>Instalações de Gás e Incêndio em Aço e Ferro Galvanizado</v>
          </cell>
          <cell r="F6371" t="str">
            <v>SINAPI Jun/26</v>
          </cell>
        </row>
        <row r="6372">
          <cell r="A6372">
            <v>97503</v>
          </cell>
          <cell r="B6372" t="str">
            <v>LUVA COM REDUÇÃO, EM AÇO, CONEXÃO SOLDADA, DN 32 X 25 MM (1 1/4" X 1"), INSTALADO EM REDE DE ALIMENTAÇÃO PARA SPRINKLER - FORNECIMENTO E INSTALAÇÃO. AF_01/2026</v>
          </cell>
          <cell r="C6372" t="str">
            <v>UN</v>
          </cell>
          <cell r="D6372">
            <v>60.72</v>
          </cell>
          <cell r="E6372" t="str">
            <v>Instalações de Gás e Incêndio em Aço e Ferro Galvanizado</v>
          </cell>
          <cell r="F6372" t="str">
            <v>SINAPI Jun/26</v>
          </cell>
        </row>
        <row r="6373">
          <cell r="A6373">
            <v>97468</v>
          </cell>
          <cell r="B6373" t="str">
            <v>LUVA COM REDUÇÃO, EM AÇO, CONEXÃO SOLDADA, DN 40 X 32 MM (1 1/2" X 1 1/4"), INSTALADO EM REDE DE ALIMENTAÇÃO PARA HIDRANTE - FORNECIMENTO E INSTALAÇÃO. AF_01/2026</v>
          </cell>
          <cell r="C6373" t="str">
            <v>UN</v>
          </cell>
          <cell r="D6373">
            <v>82.94</v>
          </cell>
          <cell r="E6373" t="str">
            <v>Instalações de Gás e Incêndio em Aço e Ferro Galvanizado</v>
          </cell>
          <cell r="F6373" t="str">
            <v>SINAPI Jun/26</v>
          </cell>
        </row>
        <row r="6374">
          <cell r="A6374">
            <v>97506</v>
          </cell>
          <cell r="B6374" t="str">
            <v>LUVA COM REDUÇÃO, EM AÇO, CONEXÃO SOLDADA, DN 40 X 32 MM (1 1/2" X 1 1/4"), INSTALADO EM REDE DE ALIMENTAÇÃO PARA SPRINKLER - FORNECIMENTO E INSTALAÇÃO. AF_01/2026</v>
          </cell>
          <cell r="C6374" t="str">
            <v>UN</v>
          </cell>
          <cell r="D6374">
            <v>75.72</v>
          </cell>
          <cell r="E6374" t="str">
            <v>Instalações de Gás e Incêndio em Aço e Ferro Galvanizado</v>
          </cell>
          <cell r="F6374" t="str">
            <v>SINAPI Jun/26</v>
          </cell>
        </row>
        <row r="6375">
          <cell r="A6375">
            <v>97444</v>
          </cell>
          <cell r="B6375" t="str">
            <v>LUVA COM REDUÇÃO, EM AÇO, CONEXÃO SOLDADA, DN 50 X 40 MM (2 X 1 1/2"), INSTALADO EM PRUMADAS - FORNECIMENTO E INSTALAÇÃO. AF_01/2026</v>
          </cell>
          <cell r="C6375" t="str">
            <v>UN</v>
          </cell>
          <cell r="D6375">
            <v>151.56</v>
          </cell>
          <cell r="E6375" t="str">
            <v>Instalações de Gás e Incêndio em Aço e Ferro Galvanizado</v>
          </cell>
          <cell r="F6375" t="str">
            <v>SINAPI Jun/26</v>
          </cell>
        </row>
        <row r="6376">
          <cell r="A6376">
            <v>97471</v>
          </cell>
          <cell r="B6376" t="str">
            <v>LUVA COM REDUÇÃO, EM AÇO, CONEXÃO SOLDADA, DN 50 X 40 MM (2" X 1 1/2"), INSTALADO EM REDE DE ALIMENTAÇÃO PARA HIDRANTE - FORNECIMENTO E INSTALAÇÃO. AF_01/2026</v>
          </cell>
          <cell r="C6376" t="str">
            <v>UN</v>
          </cell>
          <cell r="D6376">
            <v>122.67</v>
          </cell>
          <cell r="E6376" t="str">
            <v>Instalações de Gás e Incêndio em Aço e Ferro Galvanizado</v>
          </cell>
          <cell r="F6376" t="str">
            <v>SINAPI Jun/26</v>
          </cell>
        </row>
        <row r="6377">
          <cell r="A6377">
            <v>97509</v>
          </cell>
          <cell r="B6377" t="str">
            <v>LUVA COM REDUÇÃO, EM AÇO, CONEXÃO SOLDADA, DN 50 X 40 MM (2" X 1 1/2"), INSTALADO EM REDE DE ALIMENTAÇÃO PARA SPRINKLER - FORNECIMENTO E INSTALAÇÃO. AF_01/2026</v>
          </cell>
          <cell r="C6377" t="str">
            <v>UN</v>
          </cell>
          <cell r="D6377">
            <v>112.24</v>
          </cell>
          <cell r="E6377" t="str">
            <v>Instalações de Gás e Incêndio em Aço e Ferro Galvanizado</v>
          </cell>
          <cell r="F6377" t="str">
            <v>SINAPI Jun/26</v>
          </cell>
        </row>
        <row r="6378">
          <cell r="A6378">
            <v>97447</v>
          </cell>
          <cell r="B6378" t="str">
            <v>LUVA COM REDUÇÃO, EM AÇO, CONEXÃO SOLDADA, DN 65 X 50 MM (2 1/2" X 2"), INSTALADO EM PRUMADAS - FORNECIMENTO E INSTALAÇÃO. AF_01/2026</v>
          </cell>
          <cell r="C6378" t="str">
            <v>UN</v>
          </cell>
          <cell r="D6378">
            <v>247.29</v>
          </cell>
          <cell r="E6378" t="str">
            <v>Instalações de Gás e Incêndio em Aço e Ferro Galvanizado</v>
          </cell>
          <cell r="F6378" t="str">
            <v>SINAPI Jun/26</v>
          </cell>
        </row>
        <row r="6379">
          <cell r="A6379">
            <v>97475</v>
          </cell>
          <cell r="B6379" t="str">
            <v>LUVA COM REDUÇÃO, EM AÇO, CONEXÃO SOLDADA, DN 65 X 50 MM (2 1/2" X 2"), INSTALADO EM REDE DE ALIMENTAÇÃO PARA HIDRANTE - FORNECIMENTO E INSTALAÇÃO. AF_01/2026</v>
          </cell>
          <cell r="C6379" t="str">
            <v>UN</v>
          </cell>
          <cell r="D6379">
            <v>224.83</v>
          </cell>
          <cell r="E6379" t="str">
            <v>Instalações de Gás e Incêndio em Aço e Ferro Galvanizado</v>
          </cell>
          <cell r="F6379" t="str">
            <v>SINAPI Jun/26</v>
          </cell>
        </row>
        <row r="6380">
          <cell r="A6380">
            <v>97512</v>
          </cell>
          <cell r="B6380" t="str">
            <v>LUVA COM REDUÇÃO, EM AÇO, CONEXÃO SOLDADA, DN 65 X 50 MM (2 1/2" X 2"), INSTALADO EM REDE DE ALIMENTAÇÃO PARA SPRINKLER - FORNECIMENTO E INSTALAÇÃO. AF_01/2026</v>
          </cell>
          <cell r="C6380" t="str">
            <v>UN</v>
          </cell>
          <cell r="D6380">
            <v>209.92</v>
          </cell>
          <cell r="E6380" t="str">
            <v>Instalações de Gás e Incêndio em Aço e Ferro Galvanizado</v>
          </cell>
          <cell r="F6380" t="str">
            <v>SINAPI Jun/26</v>
          </cell>
        </row>
        <row r="6381">
          <cell r="A6381">
            <v>97450</v>
          </cell>
          <cell r="B6381" t="str">
            <v>LUVA COM REDUÇÃO, EM AÇO, CONEXÃO SOLDADA, DN 80 X 65 MM (3" X 2 1/2"), INSTALADO EM PRUMADAS - FORNECIMENTO E INSTALAÇÃO. AF_01/2026</v>
          </cell>
          <cell r="C6381" t="str">
            <v>UN</v>
          </cell>
          <cell r="D6381">
            <v>315.51</v>
          </cell>
          <cell r="E6381" t="str">
            <v>Instalações de Gás e Incêndio em Aço e Ferro Galvanizado</v>
          </cell>
          <cell r="F6381" t="str">
            <v>SINAPI Jun/26</v>
          </cell>
        </row>
        <row r="6382">
          <cell r="A6382">
            <v>97478</v>
          </cell>
          <cell r="B6382" t="str">
            <v>LUVA COM REDUÇÃO, EM AÇO, CONEXÃO SOLDADA, DN 80 X 65 MM (3" X 2 1/2"), INSTALADO EM REDE DE ALIMENTAÇÃO PARA HIDRANTE - FORNECIMENTO E INSTALAÇÃO. AF_01/2026</v>
          </cell>
          <cell r="C6382" t="str">
            <v>UN</v>
          </cell>
          <cell r="D6382">
            <v>300.76</v>
          </cell>
          <cell r="E6382" t="str">
            <v>Instalações de Gás e Incêndio em Aço e Ferro Galvanizado</v>
          </cell>
          <cell r="F6382" t="str">
            <v>SINAPI Jun/26</v>
          </cell>
        </row>
        <row r="6383">
          <cell r="A6383">
            <v>97515</v>
          </cell>
          <cell r="B6383" t="str">
            <v>LUVA COM REDUÇÃO, EM AÇO, CONEXÃO SOLDADA, DN 80 X 65 MM (3" X 2 1/2"), INSTALADO EM REDE DE ALIMENTAÇÃO PARA SPRINKLER - FORNECIMENTO E INSTALAÇÃO. AF_01/2026</v>
          </cell>
          <cell r="C6383" t="str">
            <v>UN</v>
          </cell>
          <cell r="D6383">
            <v>280.48</v>
          </cell>
          <cell r="E6383" t="str">
            <v>Instalações de Gás e Incêndio em Aço e Ferro Galvanizado</v>
          </cell>
          <cell r="F6383" t="str">
            <v>SINAPI Jun/26</v>
          </cell>
        </row>
        <row r="6384">
          <cell r="A6384">
            <v>92928</v>
          </cell>
          <cell r="B6384" t="str">
            <v>LUVA DE REDUÇÃO, EM FERRO GALVANIZADO, 1 1/2" X 1 1/4", CONEXÃO ROSQUEADA, INSTALADO EM REDE DE ALIMENTAÇÃO PARA HIDRANTE - FORNECIMENTO E INSTALAÇÃO. AF_01/2026</v>
          </cell>
          <cell r="C6384" t="str">
            <v>UN</v>
          </cell>
          <cell r="D6384">
            <v>65.02</v>
          </cell>
          <cell r="E6384" t="str">
            <v>Instalações de Gás e Incêndio em Aço e Ferro Galvanizado</v>
          </cell>
          <cell r="F6384" t="str">
            <v>SINAPI Jun/26</v>
          </cell>
        </row>
        <row r="6385">
          <cell r="A6385">
            <v>92943</v>
          </cell>
          <cell r="B6385" t="str">
            <v>LUVA DE REDUÇÃO, EM FERRO GALVANIZADO, 1 1/2" X 1 1/4", CONEXÃO ROSQUEADA, INSTALADO EM REDE DE ALIMENTAÇÃO PARA SPRINKLER - FORNECIMENTO E INSTALAÇÃO. AF_01/2026</v>
          </cell>
          <cell r="C6385" t="str">
            <v>UN</v>
          </cell>
          <cell r="D6385">
            <v>51.03</v>
          </cell>
          <cell r="E6385" t="str">
            <v>Instalações de Gás e Incêndio em Aço e Ferro Galvanizado</v>
          </cell>
          <cell r="F6385" t="str">
            <v>SINAPI Jun/26</v>
          </cell>
        </row>
        <row r="6386">
          <cell r="A6386">
            <v>92929</v>
          </cell>
          <cell r="B6386" t="str">
            <v>LUVA DE REDUÇÃO, EM FERRO GALVANIZADO, 1 1/2" X 1", CONEXÃO ROSQUEADA, INSTALADO EM REDE DE ALIMENTAÇÃO PARA HIDRANTE - FORNECIMENTO E INSTALAÇÃO. AF_01/2026</v>
          </cell>
          <cell r="C6386" t="str">
            <v>UN</v>
          </cell>
          <cell r="D6386">
            <v>63.12</v>
          </cell>
          <cell r="E6386" t="str">
            <v>Instalações de Gás e Incêndio em Aço e Ferro Galvanizado</v>
          </cell>
          <cell r="F6386" t="str">
            <v>SINAPI Jun/26</v>
          </cell>
        </row>
        <row r="6387">
          <cell r="A6387">
            <v>92944</v>
          </cell>
          <cell r="B6387" t="str">
            <v>LUVA DE REDUÇÃO, EM FERRO GALVANIZADO, 1 1/2" X 1", CONEXÃO ROSQUEADA, INSTALADO EM REDE DE ALIMENTAÇÃO PARA SPRINKLER - FORNECIMENTO E INSTALAÇÃO. AF_01/2026</v>
          </cell>
          <cell r="C6387" t="str">
            <v>UN</v>
          </cell>
          <cell r="D6387">
            <v>49.91</v>
          </cell>
          <cell r="E6387" t="str">
            <v>Instalações de Gás e Incêndio em Aço e Ferro Galvanizado</v>
          </cell>
          <cell r="F6387" t="str">
            <v>SINAPI Jun/26</v>
          </cell>
        </row>
        <row r="6388">
          <cell r="A6388">
            <v>92930</v>
          </cell>
          <cell r="B6388" t="str">
            <v>LUVA DE REDUÇÃO, EM FERRO GALVANIZADO, 1 1/2" X 3/4", CONEXÃO ROSQUEADA, INSTALADO EM REDE DE ALIMENTAÇÃO PARA HIDRANTE - FORNECIMENTO E INSTALAÇÃO. AF_01/2026</v>
          </cell>
          <cell r="C6388" t="str">
            <v>UN</v>
          </cell>
          <cell r="D6388">
            <v>61.77</v>
          </cell>
          <cell r="E6388" t="str">
            <v>Instalações de Gás e Incêndio em Aço e Ferro Galvanizado</v>
          </cell>
          <cell r="F6388" t="str">
            <v>SINAPI Jun/26</v>
          </cell>
        </row>
        <row r="6389">
          <cell r="A6389">
            <v>92945</v>
          </cell>
          <cell r="B6389" t="str">
            <v>LUVA DE REDUÇÃO, EM FERRO GALVANIZADO, 1 1/2" X 3/4", CONEXÃO ROSQUEADA, INSTALADO EM REDE DE ALIMENTAÇÃO PARA SPRINKLER - FORNECIMENTO E INSTALAÇÃO. AF_01/2026</v>
          </cell>
          <cell r="C6389" t="str">
            <v>UN</v>
          </cell>
          <cell r="D6389">
            <v>49.13</v>
          </cell>
          <cell r="E6389" t="str">
            <v>Instalações de Gás e Incêndio em Aço e Ferro Galvanizado</v>
          </cell>
          <cell r="F6389" t="str">
            <v>SINAPI Jun/26</v>
          </cell>
        </row>
        <row r="6390">
          <cell r="A6390">
            <v>92925</v>
          </cell>
          <cell r="B6390" t="str">
            <v>LUVA DE REDUÇÃO, EM FERRO GALVANIZADO, 1 1/4" X 1", CONEXÃO ROSQUEADA, INSTALADO EM REDE DE ALIMENTAÇÃO PARA HIDRANTE - FORNECIMENTO E INSTALAÇÃO. AF_01/2026</v>
          </cell>
          <cell r="C6390" t="str">
            <v>UN</v>
          </cell>
          <cell r="D6390">
            <v>56.43</v>
          </cell>
          <cell r="E6390" t="str">
            <v>Instalações de Gás e Incêndio em Aço e Ferro Galvanizado</v>
          </cell>
          <cell r="F6390" t="str">
            <v>SINAPI Jun/26</v>
          </cell>
        </row>
        <row r="6391">
          <cell r="A6391">
            <v>92940</v>
          </cell>
          <cell r="B6391" t="str">
            <v>LUVA DE REDUÇÃO, EM FERRO GALVANIZADO, 1 1/4" X 1", CONEXÃO ROSQUEADA, INSTALADO EM REDE DE ALIMENTAÇÃO PARA SPRINKLER - FORNECIMENTO E INSTALAÇÃO. AF_01/2026</v>
          </cell>
          <cell r="C6391" t="str">
            <v>UN</v>
          </cell>
          <cell r="D6391">
            <v>44.12</v>
          </cell>
          <cell r="E6391" t="str">
            <v>Instalações de Gás e Incêndio em Aço e Ferro Galvanizado</v>
          </cell>
          <cell r="F6391" t="str">
            <v>SINAPI Jun/26</v>
          </cell>
        </row>
        <row r="6392">
          <cell r="A6392">
            <v>92926</v>
          </cell>
          <cell r="B6392" t="str">
            <v>LUVA DE REDUÇÃO, EM FERRO GALVANIZADO, 1 1/4" X 1/2", CONEXÃO ROSQUEADA, INSTALADO EM REDE DE ALIMENTAÇÃO PARA HIDRANTE - FORNECIMENTO E INSTALAÇÃO. AF_01/2026</v>
          </cell>
          <cell r="C6392" t="str">
            <v>UN</v>
          </cell>
          <cell r="D6392">
            <v>53.7</v>
          </cell>
          <cell r="E6392" t="str">
            <v>Instalações de Gás e Incêndio em Aço e Ferro Galvanizado</v>
          </cell>
          <cell r="F6392" t="str">
            <v>SINAPI Jun/26</v>
          </cell>
        </row>
        <row r="6393">
          <cell r="A6393">
            <v>92941</v>
          </cell>
          <cell r="B6393" t="str">
            <v>LUVA DE REDUÇÃO, EM FERRO GALVANIZADO, 1 1/4" X 1/2", CONEXÃO ROSQUEADA, INSTALADO EM REDE DE ALIMENTAÇÃO PARA SPRINKLER - FORNECIMENTO E INSTALAÇÃO. AF_01/2026</v>
          </cell>
          <cell r="C6393" t="str">
            <v>UN</v>
          </cell>
          <cell r="D6393">
            <v>42.52</v>
          </cell>
          <cell r="E6393" t="str">
            <v>Instalações de Gás e Incêndio em Aço e Ferro Galvanizado</v>
          </cell>
          <cell r="F6393" t="str">
            <v>SINAPI Jun/26</v>
          </cell>
        </row>
        <row r="6394">
          <cell r="A6394">
            <v>92927</v>
          </cell>
          <cell r="B6394" t="str">
            <v>LUVA DE REDUÇÃO, EM FERRO GALVANIZADO, 1 1/4" X 3/4", CONEXÃO ROSQUEADA, INSTALADO EM REDE DE ALIMENTAÇÃO PARA HIDRANTE - FORNECIMENTO E INSTALAÇÃO. AF_01/2026</v>
          </cell>
          <cell r="C6394" t="str">
            <v>UN</v>
          </cell>
          <cell r="D6394">
            <v>55.06</v>
          </cell>
          <cell r="E6394" t="str">
            <v>Instalações de Gás e Incêndio em Aço e Ferro Galvanizado</v>
          </cell>
          <cell r="F6394" t="str">
            <v>SINAPI Jun/26</v>
          </cell>
        </row>
        <row r="6395">
          <cell r="A6395">
            <v>92942</v>
          </cell>
          <cell r="B6395" t="str">
            <v>LUVA DE REDUÇÃO, EM FERRO GALVANIZADO, 1 1/4" X 3/4", CONEXÃO ROSQUEADA, INSTALADO EM REDE DE ALIMENTAÇÃO PARA SPRINKLER - FORNECIMENTO E INSTALAÇÃO. AF_01/2026</v>
          </cell>
          <cell r="C6395" t="str">
            <v>UN</v>
          </cell>
          <cell r="D6395">
            <v>43.31</v>
          </cell>
          <cell r="E6395" t="str">
            <v>Instalações de Gás e Incêndio em Aço e Ferro Galvanizado</v>
          </cell>
          <cell r="F6395" t="str">
            <v>SINAPI Jun/26</v>
          </cell>
        </row>
        <row r="6396">
          <cell r="A6396">
            <v>92918</v>
          </cell>
          <cell r="B6396" t="str">
            <v>LUVA DE REDUÇÃO, EM FERRO GALVANIZADO, 1" X 1/2", CONEXÃO ROSQUEADA, INSTALADO EM REDE DE ALIMENTAÇÃO PARA HIDRANTE - FORNECIMENTO E INSTALAÇÃO. AF_01/2026</v>
          </cell>
          <cell r="C6396" t="str">
            <v>UN</v>
          </cell>
          <cell r="D6396">
            <v>44.49</v>
          </cell>
          <cell r="E6396" t="str">
            <v>Instalações de Gás e Incêndio em Aço e Ferro Galvanizado</v>
          </cell>
          <cell r="F6396" t="str">
            <v>SINAPI Jun/26</v>
          </cell>
        </row>
        <row r="6397">
          <cell r="A6397">
            <v>92938</v>
          </cell>
          <cell r="B6397" t="str">
            <v>LUVA DE REDUÇÃO, EM FERRO GALVANIZADO, 1" X 1/2", CONEXÃO ROSQUEADA, INSTALADO EM REDE DE ALIMENTAÇÃO PARA SPRINKLER - FORNECIMENTO E INSTALAÇÃO. AF_01/2026</v>
          </cell>
          <cell r="C6397" t="str">
            <v>UN</v>
          </cell>
          <cell r="D6397">
            <v>34.1</v>
          </cell>
          <cell r="E6397" t="str">
            <v>Instalações de Gás e Incêndio em Aço e Ferro Galvanizado</v>
          </cell>
          <cell r="F6397" t="str">
            <v>SINAPI Jun/26</v>
          </cell>
        </row>
        <row r="6398">
          <cell r="A6398">
            <v>92920</v>
          </cell>
          <cell r="B6398" t="str">
            <v>LUVA DE REDUÇÃO, EM FERRO GALVANIZADO, 1" X 3/4", CONEXÃO ROSQUEADA, INSTALADO EM REDE DE ALIMENTAÇÃO PARA HIDRANTE - FORNECIMENTO E INSTALAÇÃO. AF_01/2026</v>
          </cell>
          <cell r="C6398" t="str">
            <v>UN</v>
          </cell>
          <cell r="D6398">
            <v>46.11</v>
          </cell>
          <cell r="E6398" t="str">
            <v>Instalações de Gás e Incêndio em Aço e Ferro Galvanizado</v>
          </cell>
          <cell r="F6398" t="str">
            <v>SINAPI Jun/26</v>
          </cell>
        </row>
        <row r="6399">
          <cell r="A6399">
            <v>92939</v>
          </cell>
          <cell r="B6399" t="str">
            <v>LUVA DE REDUÇÃO, EM FERRO GALVANIZADO, 1" X 3/4", CONEXÃO ROSQUEADA, INSTALADO EM REDE DE ALIMENTAÇÃO PARA SPRINKLER - FORNECIMENTO E INSTALAÇÃO. AF_01/2026</v>
          </cell>
          <cell r="C6399" t="str">
            <v>UN</v>
          </cell>
          <cell r="D6399">
            <v>35.159999999999997</v>
          </cell>
          <cell r="E6399" t="str">
            <v>Instalações de Gás e Incêndio em Aço e Ferro Galvanizado</v>
          </cell>
          <cell r="F6399" t="str">
            <v>SINAPI Jun/26</v>
          </cell>
        </row>
        <row r="6400">
          <cell r="A6400">
            <v>92910</v>
          </cell>
          <cell r="B6400" t="str">
            <v>LUVA DE REDUÇÃO, EM FERRO GALVANIZADO, 2 1/2" X 1 1/2", CONEXÃO ROSQUEADA, INSTALADO EM PRUMADAS - FORNECIMENTO E INSTALAÇÃO. AF_01/2026</v>
          </cell>
          <cell r="C6400" t="str">
            <v>UN</v>
          </cell>
          <cell r="D6400">
            <v>124.94</v>
          </cell>
          <cell r="E6400" t="str">
            <v>Instalações de Gás e Incêndio em Aço e Ferro Galvanizado</v>
          </cell>
          <cell r="F6400" t="str">
            <v>SINAPI Jun/26</v>
          </cell>
        </row>
        <row r="6401">
          <cell r="A6401">
            <v>92934</v>
          </cell>
          <cell r="B6401" t="str">
            <v>LUVA DE REDUÇÃO, EM FERRO GALVANIZADO, 2 1/2" X 1 1/2", CONEXÃO ROSQUEADA, INSTALADO EM REDE DE ALIMENTAÇÃO PARA HIDRANTE - FORNECIMENTO E INSTALAÇÃO. AF_01/2026</v>
          </cell>
          <cell r="C6401" t="str">
            <v>UN</v>
          </cell>
          <cell r="D6401">
            <v>121</v>
          </cell>
          <cell r="E6401" t="str">
            <v>Instalações de Gás e Incêndio em Aço e Ferro Galvanizado</v>
          </cell>
          <cell r="F6401" t="str">
            <v>SINAPI Jun/26</v>
          </cell>
        </row>
        <row r="6402">
          <cell r="A6402">
            <v>92949</v>
          </cell>
          <cell r="B6402" t="str">
            <v>LUVA DE REDUÇÃO, EM FERRO GALVANIZADO, 2 1/2" X 1 1/2", CONEXÃO ROSQUEADA, INSTALADO EM REDE DE ALIMENTAÇÃO PARA SPRINKLER - FORNECIMENTO E INSTALAÇÃO. AF_01/2026</v>
          </cell>
          <cell r="C6402" t="str">
            <v>UN</v>
          </cell>
          <cell r="D6402">
            <v>103.29</v>
          </cell>
          <cell r="E6402" t="str">
            <v>Instalações de Gás e Incêndio em Aço e Ferro Galvanizado</v>
          </cell>
          <cell r="F6402" t="str">
            <v>SINAPI Jun/26</v>
          </cell>
        </row>
        <row r="6403">
          <cell r="A6403">
            <v>92911</v>
          </cell>
          <cell r="B6403" t="str">
            <v>LUVA DE REDUÇÃO, EM FERRO GALVANIZADO, 2 1/2" X 2", CONEXÃO ROSQUEADA, INSTALADO EM PRUMADAS - FORNECIMENTO E INSTALAÇÃO. AF_01/2026</v>
          </cell>
          <cell r="C6403" t="str">
            <v>UN</v>
          </cell>
          <cell r="D6403">
            <v>126.12</v>
          </cell>
          <cell r="E6403" t="str">
            <v>Instalações de Gás e Incêndio em Aço e Ferro Galvanizado</v>
          </cell>
          <cell r="F6403" t="str">
            <v>SINAPI Jun/26</v>
          </cell>
        </row>
        <row r="6404">
          <cell r="A6404">
            <v>92935</v>
          </cell>
          <cell r="B6404" t="str">
            <v>LUVA DE REDUÇÃO, EM FERRO GALVANIZADO, 2 1/2" X 2", CONEXÃO ROSQUEADA, INSTALADO EM REDE DE ALIMENTAÇÃO PARA HIDRANTE - FORNECIMENTO E INSTALAÇÃO. AF_01/2026</v>
          </cell>
          <cell r="C6404" t="str">
            <v>UN</v>
          </cell>
          <cell r="D6404">
            <v>123.71</v>
          </cell>
          <cell r="E6404" t="str">
            <v>Instalações de Gás e Incêndio em Aço e Ferro Galvanizado</v>
          </cell>
          <cell r="F6404" t="str">
            <v>SINAPI Jun/26</v>
          </cell>
        </row>
        <row r="6405">
          <cell r="A6405">
            <v>92950</v>
          </cell>
          <cell r="B6405" t="str">
            <v>LUVA DE REDUÇÃO, EM FERRO GALVANIZADO, 2 1/2" X 2", CONEXÃO ROSQUEADA, INSTALADO EM REDE DE ALIMENTAÇÃO PARA SPRINKLER - FORNECIMENTO E INSTALAÇÃO. AF_01/2026</v>
          </cell>
          <cell r="C6405" t="str">
            <v>UN</v>
          </cell>
          <cell r="D6405">
            <v>104.88</v>
          </cell>
          <cell r="E6405" t="str">
            <v>Instalações de Gás e Incêndio em Aço e Ferro Galvanizado</v>
          </cell>
          <cell r="F6405" t="str">
            <v>SINAPI Jun/26</v>
          </cell>
        </row>
        <row r="6406">
          <cell r="A6406">
            <v>92907</v>
          </cell>
          <cell r="B6406" t="str">
            <v>LUVA DE REDUÇÃO, EM FERRO GALVANIZADO, 2" X 1 1/2", CONEXÃO ROSQUEADA, INSTALADO EM PRUMADAS - FORNECIMENTO E INSTALAÇÃO. AF_01/2026</v>
          </cell>
          <cell r="C6406" t="str">
            <v>UN</v>
          </cell>
          <cell r="D6406">
            <v>91.77</v>
          </cell>
          <cell r="E6406" t="str">
            <v>Instalações de Gás e Incêndio em Aço e Ferro Galvanizado</v>
          </cell>
          <cell r="F6406" t="str">
            <v>SINAPI Jun/26</v>
          </cell>
        </row>
        <row r="6407">
          <cell r="A6407">
            <v>92931</v>
          </cell>
          <cell r="B6407" t="str">
            <v>LUVA DE REDUÇÃO, EM FERRO GALVANIZADO, 2" X 1 1/2", CONEXÃO ROSQUEADA, INSTALADO EM REDE DE ALIMENTAÇÃO PARA HIDRANTE - FORNECIMENTO E INSTALAÇÃO. AF_01/2026</v>
          </cell>
          <cell r="C6407" t="str">
            <v>UN</v>
          </cell>
          <cell r="D6407">
            <v>85.51</v>
          </cell>
          <cell r="E6407" t="str">
            <v>Instalações de Gás e Incêndio em Aço e Ferro Galvanizado</v>
          </cell>
          <cell r="F6407" t="str">
            <v>SINAPI Jun/26</v>
          </cell>
        </row>
        <row r="6408">
          <cell r="A6408">
            <v>92946</v>
          </cell>
          <cell r="B6408" t="str">
            <v>LUVA DE REDUÇÃO, EM FERRO GALVANIZADO, 2" X 1 1/2", CONEXÃO ROSQUEADA, INSTALADO EM REDE DE ALIMENTAÇÃO PARA SPRINKLER - FORNECIMENTO E INSTALAÇÃO. AF_01/2026</v>
          </cell>
          <cell r="C6408" t="str">
            <v>UN</v>
          </cell>
          <cell r="D6408">
            <v>69.5</v>
          </cell>
          <cell r="E6408" t="str">
            <v>Instalações de Gás e Incêndio em Aço e Ferro Galvanizado</v>
          </cell>
          <cell r="F6408" t="str">
            <v>SINAPI Jun/26</v>
          </cell>
        </row>
        <row r="6409">
          <cell r="A6409">
            <v>92908</v>
          </cell>
          <cell r="B6409" t="str">
            <v>LUVA DE REDUÇÃO, EM FERRO GALVANIZADO, 2" X 1 1/4", CONEXÃO ROSQUEADA, INSTALADO EM PRUMADAS - FORNECIMENTO E INSTALAÇÃO. AF_01/2026</v>
          </cell>
          <cell r="C6409" t="str">
            <v>UN</v>
          </cell>
          <cell r="D6409">
            <v>90.85</v>
          </cell>
          <cell r="E6409" t="str">
            <v>Instalações de Gás e Incêndio em Aço e Ferro Galvanizado</v>
          </cell>
          <cell r="F6409" t="str">
            <v>SINAPI Jun/26</v>
          </cell>
        </row>
        <row r="6410">
          <cell r="A6410">
            <v>92932</v>
          </cell>
          <cell r="B6410" t="str">
            <v>LUVA DE REDUÇÃO, EM FERRO GALVANIZADO, 2" X 1 1/4", CONEXÃO ROSQUEADA, INSTALADO EM REDE DE ALIMENTAÇÃO PARA HIDRANTE - FORNECIMENTO E INSTALAÇÃO. AF_01/2026</v>
          </cell>
          <cell r="C6410" t="str">
            <v>UN</v>
          </cell>
          <cell r="D6410">
            <v>83.36</v>
          </cell>
          <cell r="E6410" t="str">
            <v>Instalações de Gás e Incêndio em Aço e Ferro Galvanizado</v>
          </cell>
          <cell r="F6410" t="str">
            <v>SINAPI Jun/26</v>
          </cell>
        </row>
        <row r="6411">
          <cell r="A6411">
            <v>92947</v>
          </cell>
          <cell r="B6411" t="str">
            <v>LUVA DE REDUÇÃO, EM FERRO GALVANIZADO, 2" X 1 1/4", CONEXÃO ROSQUEADA, INSTALADO EM REDE DE ALIMENTAÇÃO PARA SPRINKLER - FORNECIMENTO E INSTALAÇÃO. AF_01/2026</v>
          </cell>
          <cell r="C6411" t="str">
            <v>UN</v>
          </cell>
          <cell r="D6411">
            <v>68.239999999999995</v>
          </cell>
          <cell r="E6411" t="str">
            <v>Instalações de Gás e Incêndio em Aço e Ferro Galvanizado</v>
          </cell>
          <cell r="F6411" t="str">
            <v>SINAPI Jun/26</v>
          </cell>
        </row>
        <row r="6412">
          <cell r="A6412">
            <v>92909</v>
          </cell>
          <cell r="B6412" t="str">
            <v>LUVA DE REDUÇÃO, EM FERRO GALVANIZADO, 2" X 1", CONEXÃO ROSQUEADA, INSTALADO EM PRUMADAS - FORNECIMENTO E INSTALAÇÃO. AF_01/2026</v>
          </cell>
          <cell r="C6412" t="str">
            <v>UN</v>
          </cell>
          <cell r="D6412">
            <v>90.04</v>
          </cell>
          <cell r="E6412" t="str">
            <v>Instalações de Gás e Incêndio em Aço e Ferro Galvanizado</v>
          </cell>
          <cell r="F6412" t="str">
            <v>SINAPI Jun/26</v>
          </cell>
        </row>
        <row r="6413">
          <cell r="A6413">
            <v>92933</v>
          </cell>
          <cell r="B6413" t="str">
            <v>LUVA DE REDUÇÃO, EM FERRO GALVANIZADO, 2" X 1", CONEXÃO ROSQUEADA, INSTALADO EM REDE DE ALIMENTAÇÃO PARA HIDRANTE - FORNECIMENTO E INSTALAÇÃO. AF_01/2026</v>
          </cell>
          <cell r="C6413" t="str">
            <v>UN</v>
          </cell>
          <cell r="D6413">
            <v>81.48</v>
          </cell>
          <cell r="E6413" t="str">
            <v>Instalações de Gás e Incêndio em Aço e Ferro Galvanizado</v>
          </cell>
          <cell r="F6413" t="str">
            <v>SINAPI Jun/26</v>
          </cell>
        </row>
        <row r="6414">
          <cell r="A6414">
            <v>92948</v>
          </cell>
          <cell r="B6414" t="str">
            <v>LUVA DE REDUÇÃO, EM FERRO GALVANIZADO, 2" X 1", CONEXÃO ROSQUEADA, INSTALADO EM REDE DE ALIMENTAÇÃO PARA SPRINKLER - FORNECIMENTO E INSTALAÇÃO. AF_01/2026</v>
          </cell>
          <cell r="C6414" t="str">
            <v>UN</v>
          </cell>
          <cell r="D6414">
            <v>67.14</v>
          </cell>
          <cell r="E6414" t="str">
            <v>Instalações de Gás e Incêndio em Aço e Ferro Galvanizado</v>
          </cell>
          <cell r="F6414" t="str">
            <v>SINAPI Jun/26</v>
          </cell>
        </row>
        <row r="6415">
          <cell r="A6415">
            <v>92912</v>
          </cell>
          <cell r="B6415" t="str">
            <v>LUVA DE REDUÇÃO, EM FERRO GALVANIZADO, 3" X 1 1/2", CONEXÃO ROSQUEADA, INSTALADO EM PRUMADAS - FORNECIMENTO E INSTALAÇÃO. AF_01/2026</v>
          </cell>
          <cell r="C6415" t="str">
            <v>UN</v>
          </cell>
          <cell r="D6415">
            <v>164.94</v>
          </cell>
          <cell r="E6415" t="str">
            <v>Instalações de Gás e Incêndio em Aço e Ferro Galvanizado</v>
          </cell>
          <cell r="F6415" t="str">
            <v>SINAPI Jun/26</v>
          </cell>
        </row>
        <row r="6416">
          <cell r="A6416">
            <v>92913</v>
          </cell>
          <cell r="B6416" t="str">
            <v>LUVA DE REDUÇÃO, EM FERRO GALVANIZADO, 3" X 2 1/2", CONEXÃO ROSQUEADA, INSTALADO EM PRUMADAS - FORNECIMENTO E INSTALAÇÃO. AF_01/2026</v>
          </cell>
          <cell r="C6416" t="str">
            <v>UN</v>
          </cell>
          <cell r="D6416">
            <v>167.84</v>
          </cell>
          <cell r="E6416" t="str">
            <v>Instalações de Gás e Incêndio em Aço e Ferro Galvanizado</v>
          </cell>
          <cell r="F6416" t="str">
            <v>SINAPI Jun/26</v>
          </cell>
        </row>
        <row r="6417">
          <cell r="A6417">
            <v>92936</v>
          </cell>
          <cell r="B6417" t="str">
            <v>LUVA DE REDUÇÃO, EM FERRO GALVANIZADO, 3" X 2 1/2", CONEXÃO ROSQUEADA, INSTALADO EM REDE DE ALIMENTAÇÃO PARA HIDRANTE - FORNECIMENTO E INSTALAÇÃO. AF_01/2026</v>
          </cell>
          <cell r="C6417" t="str">
            <v>UN</v>
          </cell>
          <cell r="D6417">
            <v>170.07</v>
          </cell>
          <cell r="E6417" t="str">
            <v>Instalações de Gás e Incêndio em Aço e Ferro Galvanizado</v>
          </cell>
          <cell r="F6417" t="str">
            <v>SINAPI Jun/26</v>
          </cell>
        </row>
        <row r="6418">
          <cell r="A6418">
            <v>92951</v>
          </cell>
          <cell r="B6418" t="str">
            <v>LUVA DE REDUÇÃO, EM FERRO GALVANIZADO, 3" X 2 1/2", CONEXÃO ROSQUEADA, INSTALADO EM REDE DE ALIMENTAÇÃO PARA SPRINKLER - FORNECIMENTO E INSTALAÇÃO. AF_01/2026</v>
          </cell>
          <cell r="C6418" t="str">
            <v>UN</v>
          </cell>
          <cell r="D6418">
            <v>147.85</v>
          </cell>
          <cell r="E6418" t="str">
            <v>Instalações de Gás e Incêndio em Aço e Ferro Galvanizado</v>
          </cell>
          <cell r="F6418" t="str">
            <v>SINAPI Jun/26</v>
          </cell>
        </row>
        <row r="6419">
          <cell r="A6419">
            <v>92914</v>
          </cell>
          <cell r="B6419" t="str">
            <v>LUVA DE REDUÇÃO, EM FERRO GALVANIZADO, 3" X 2", CONEXÃO ROSQUEADA, INSTALADO EM PRUMADAS - FORNECIMENTO E INSTALAÇÃO. AF_01/2026</v>
          </cell>
          <cell r="C6419" t="str">
            <v>UN</v>
          </cell>
          <cell r="D6419">
            <v>166.1</v>
          </cell>
          <cell r="E6419" t="str">
            <v>Instalações de Gás e Incêndio em Aço e Ferro Galvanizado</v>
          </cell>
          <cell r="F6419" t="str">
            <v>SINAPI Jun/26</v>
          </cell>
        </row>
        <row r="6420">
          <cell r="A6420">
            <v>92937</v>
          </cell>
          <cell r="B6420" t="str">
            <v>LUVA DE REDUÇÃO, EM FERRO GALVANIZADO, 3" X 2", CONEXÃO ROSQUEADA, INSTALADO EM REDE DE ALIMENTAÇÃO PARA HIDRANTE - FORNECIMENTO E INSTALAÇÃO. AF_01/2026</v>
          </cell>
          <cell r="C6420" t="str">
            <v>UN</v>
          </cell>
          <cell r="D6420">
            <v>166.01</v>
          </cell>
          <cell r="E6420" t="str">
            <v>Instalações de Gás e Incêndio em Aço e Ferro Galvanizado</v>
          </cell>
          <cell r="F6420" t="str">
            <v>SINAPI Jun/26</v>
          </cell>
        </row>
        <row r="6421">
          <cell r="A6421">
            <v>92952</v>
          </cell>
          <cell r="B6421" t="str">
            <v>LUVA DE REDUÇÃO, EM FERRO GALVANIZADO, 3" X 2", CONEXÃO ROSQUEADA, INSTALADO EM REDE DE ALIMENTAÇÃO PARA SPRINKLER - FORNECIMENTO E INSTALAÇÃO. AF_01/2026</v>
          </cell>
          <cell r="C6421" t="str">
            <v>UN</v>
          </cell>
          <cell r="D6421">
            <v>145.49</v>
          </cell>
          <cell r="E6421" t="str">
            <v>Instalações de Gás e Incêndio em Aço e Ferro Galvanizado</v>
          </cell>
          <cell r="F6421" t="str">
            <v>SINAPI Jun/26</v>
          </cell>
        </row>
        <row r="6422">
          <cell r="A6422">
            <v>92953</v>
          </cell>
          <cell r="B6422" t="str">
            <v>LUVA DE REDUÇÃO, EM FERRO GALVANIZADO, 3/4" X 1/2", CONEXÃO ROSQUEADA, INSTALADO EM RAMAIS E SUB-RAMAIS DE GÁS - FORNECIMENTO E INSTALAÇÃO. AF_01/2026</v>
          </cell>
          <cell r="C6422" t="str">
            <v>UN</v>
          </cell>
          <cell r="D6422">
            <v>27.12</v>
          </cell>
          <cell r="E6422" t="str">
            <v>Instalações de Gás e Incêndio em Aço e Ferro Galvanizado</v>
          </cell>
          <cell r="F6422" t="str">
            <v>SINAPI Jun/26</v>
          </cell>
        </row>
        <row r="6423">
          <cell r="A6423">
            <v>101921</v>
          </cell>
          <cell r="B6423" t="str">
            <v>LUVA DE REDUÇÃO, EM FERRO GALVANIZADO, 4" X 2 1/2", CONEXÃO ROSQUEADA, INSTALADO EM PRUMADAS - FORNECIMENTO E INSTALAÇÃO. AF_01/2026</v>
          </cell>
          <cell r="C6423" t="str">
            <v>UN</v>
          </cell>
          <cell r="D6423">
            <v>251.13</v>
          </cell>
          <cell r="E6423" t="str">
            <v>Instalações de Gás e Incêndio em Aço e Ferro Galvanizado</v>
          </cell>
          <cell r="F6423" t="str">
            <v>SINAPI Jun/26</v>
          </cell>
        </row>
        <row r="6424">
          <cell r="A6424">
            <v>101930</v>
          </cell>
          <cell r="B6424" t="str">
            <v>LUVA DE REDUÇÃO, EM FERRO GALVANIZADO, 4" X 2 1/2", CONEXÃO ROSQUEADA, INSTALADO EM REDE DE ALIMENTAÇÃO PARA HIDRANTE - FORNECIMENTO E INSTALAÇÃO. AF_01/2026</v>
          </cell>
          <cell r="C6424" t="str">
            <v>UN</v>
          </cell>
          <cell r="D6424">
            <v>256.42</v>
          </cell>
          <cell r="E6424" t="str">
            <v>Instalações de Gás e Incêndio em Aço e Ferro Galvanizado</v>
          </cell>
          <cell r="F6424" t="str">
            <v>SINAPI Jun/26</v>
          </cell>
        </row>
        <row r="6425">
          <cell r="A6425">
            <v>101922</v>
          </cell>
          <cell r="B6425" t="str">
            <v>LUVA DE REDUÇÃO, EM FERRO GALVANIZADO, 4" X 2", CONEXÃO ROSQUEADA, INSTALADO EM PRUMADAS - FORNECIMENTO E INSTALAÇÃO. AF_01/2026</v>
          </cell>
          <cell r="C6425" t="str">
            <v>UN</v>
          </cell>
          <cell r="D6425">
            <v>249.38</v>
          </cell>
          <cell r="E6425" t="str">
            <v>Instalações de Gás e Incêndio em Aço e Ferro Galvanizado</v>
          </cell>
          <cell r="F6425" t="str">
            <v>SINAPI Jun/26</v>
          </cell>
        </row>
        <row r="6426">
          <cell r="A6426">
            <v>101931</v>
          </cell>
          <cell r="B6426" t="str">
            <v>LUVA DE REDUÇÃO, EM FERRO GALVANIZADO, 4" X 2", CONEXÃO ROSQUEADA, INSTALADO EM REDE DE ALIMENTAÇÃO PARA HIDRANTE - FORNECIMENTO E INSTALAÇÃO. AF_01/2026</v>
          </cell>
          <cell r="C6426" t="str">
            <v>UN</v>
          </cell>
          <cell r="D6426">
            <v>252.38</v>
          </cell>
          <cell r="E6426" t="str">
            <v>Instalações de Gás e Incêndio em Aço e Ferro Galvanizado</v>
          </cell>
          <cell r="F6426" t="str">
            <v>SINAPI Jun/26</v>
          </cell>
        </row>
        <row r="6427">
          <cell r="A6427">
            <v>101923</v>
          </cell>
          <cell r="B6427" t="str">
            <v>LUVA DE REDUÇÃO, EM FERRO GALVANIZADO, 4" X 3", CONEXÃO ROSQUEADA, INSTALADO EM PRUMADAS - FORNECIMENTO E INSTALAÇÃO. AF_01/2026</v>
          </cell>
          <cell r="C6427" t="str">
            <v>UN</v>
          </cell>
          <cell r="D6427">
            <v>252.84</v>
          </cell>
          <cell r="E6427" t="str">
            <v>Instalações de Gás e Incêndio em Aço e Ferro Galvanizado</v>
          </cell>
          <cell r="F6427" t="str">
            <v>SINAPI Jun/26</v>
          </cell>
        </row>
        <row r="6428">
          <cell r="A6428">
            <v>101932</v>
          </cell>
          <cell r="B6428" t="str">
            <v>LUVA DE REDUÇÃO, EM FERRO GALVANIZADO, 4" X 3", CONEXÃO ROSQUEADA, INSTALADO EM REDE DE ALIMENTAÇÃO PARA HIDRANTE - FORNECIMENTO E INSTALAÇÃO. AF_01/2026</v>
          </cell>
          <cell r="C6428" t="str">
            <v>UN</v>
          </cell>
          <cell r="D6428">
            <v>260.45</v>
          </cell>
          <cell r="E6428" t="str">
            <v>Instalações de Gás e Incêndio em Aço e Ferro Galvanizado</v>
          </cell>
          <cell r="F6428" t="str">
            <v>SINAPI Jun/26</v>
          </cell>
        </row>
        <row r="6429">
          <cell r="A6429">
            <v>97537</v>
          </cell>
          <cell r="B6429" t="str">
            <v>LUVA, EM AÇO, CONEXÃO SOLDADA, DN 15 (1/2"), INSTALADO EM RAMAIS E SUB-RAMAIS DE GÁS - FORNECIMENTO E INSTALAÇÃO. AF_01/2026</v>
          </cell>
          <cell r="C6429" t="str">
            <v>UN</v>
          </cell>
          <cell r="D6429">
            <v>28.86</v>
          </cell>
          <cell r="E6429" t="str">
            <v>Instalações de Gás e Incêndio em Aço e Ferro Galvanizado</v>
          </cell>
          <cell r="F6429" t="str">
            <v>SINAPI Jun/26</v>
          </cell>
        </row>
        <row r="6430">
          <cell r="A6430">
            <v>97540</v>
          </cell>
          <cell r="B6430" t="str">
            <v>LUVA, EM AÇO, CONEXÃO SOLDADA, DN 20 (3/4"), INSTALADO EM RAMAIS E SUB-RAMAIS DE GÁS - FORNECIMENTO E INSTALAÇÃO. AF_01/2026</v>
          </cell>
          <cell r="C6430" t="str">
            <v>UN</v>
          </cell>
          <cell r="D6430">
            <v>40.1</v>
          </cell>
          <cell r="E6430" t="str">
            <v>Instalações de Gás e Incêndio em Aço e Ferro Galvanizado</v>
          </cell>
          <cell r="F6430" t="str">
            <v>SINAPI Jun/26</v>
          </cell>
        </row>
        <row r="6431">
          <cell r="A6431">
            <v>97543</v>
          </cell>
          <cell r="B6431" t="str">
            <v>LUVA, EM AÇO, CONEXÃO SOLDADA, DN 25 (1"), INSTALADO EM RAMAIS E SUB-RAMAIS DE GÁS - FORNECIMENTO E INSTALAÇÃO. AF_01/2026</v>
          </cell>
          <cell r="C6431" t="str">
            <v>UN</v>
          </cell>
          <cell r="D6431">
            <v>67.22</v>
          </cell>
          <cell r="E6431" t="str">
            <v>Instalações de Gás e Incêndio em Aço e Ferro Galvanizado</v>
          </cell>
          <cell r="F6431" t="str">
            <v>SINAPI Jun/26</v>
          </cell>
        </row>
        <row r="6432">
          <cell r="A6432">
            <v>97461</v>
          </cell>
          <cell r="B6432" t="str">
            <v>LUVA, EM AÇO, CONEXÃO SOLDADA, DN 25 (1"), INSTALADO EM REDE DE ALIMENTAÇÃO PARA HIDRANTE - FORNECIMENTO E INSTALAÇÃO. AF_01/2026</v>
          </cell>
          <cell r="C6432" t="str">
            <v>UN</v>
          </cell>
          <cell r="D6432">
            <v>40.549999999999997</v>
          </cell>
          <cell r="E6432" t="str">
            <v>Instalações de Gás e Incêndio em Aço e Ferro Galvanizado</v>
          </cell>
          <cell r="F6432" t="str">
            <v>SINAPI Jun/26</v>
          </cell>
        </row>
        <row r="6433">
          <cell r="A6433">
            <v>97499</v>
          </cell>
          <cell r="B6433" t="str">
            <v>LUVA, EM AÇO, CONEXÃO SOLDADA, DN 25 (1"), INSTALADO EM REDE DE ALIMENTAÇÃO PARA SPRINKLER - FORNECIMENTO E INSTALAÇÃO. AF_01/2026</v>
          </cell>
          <cell r="C6433" t="str">
            <v>UN</v>
          </cell>
          <cell r="D6433">
            <v>37.28</v>
          </cell>
          <cell r="E6433" t="str">
            <v>Instalações de Gás e Incêndio em Aço e Ferro Galvanizado</v>
          </cell>
          <cell r="F6433" t="str">
            <v>SINAPI Jun/26</v>
          </cell>
        </row>
        <row r="6434">
          <cell r="A6434">
            <v>97464</v>
          </cell>
          <cell r="B6434" t="str">
            <v>LUVA, EM AÇO, CONEXÃO SOLDADA, DN 32 (1 1/4"), INSTALADO EM REDE DE ALIMENTAÇÃO PARA HIDRANTE - FORNECIMENTO E INSTALAÇÃO. AF_01/2026</v>
          </cell>
          <cell r="C6434" t="str">
            <v>UN</v>
          </cell>
          <cell r="D6434">
            <v>57.5</v>
          </cell>
          <cell r="E6434" t="str">
            <v>Instalações de Gás e Incêndio em Aço e Ferro Galvanizado</v>
          </cell>
          <cell r="F6434" t="str">
            <v>SINAPI Jun/26</v>
          </cell>
        </row>
        <row r="6435">
          <cell r="A6435">
            <v>97502</v>
          </cell>
          <cell r="B6435" t="str">
            <v>LUVA, EM AÇO, CONEXÃO SOLDADA, DN 32 (1 1/4"), INSTALADO EM REDE DE ALIMENTAÇÃO PARA SPRINKLER - FORNECIMENTO E INSTALAÇÃO. AF_01/2026</v>
          </cell>
          <cell r="C6435" t="str">
            <v>UN</v>
          </cell>
          <cell r="D6435">
            <v>51.72</v>
          </cell>
          <cell r="E6435" t="str">
            <v>Instalações de Gás e Incêndio em Aço e Ferro Galvanizado</v>
          </cell>
          <cell r="F6435" t="str">
            <v>SINAPI Jun/26</v>
          </cell>
        </row>
        <row r="6436">
          <cell r="A6436">
            <v>97467</v>
          </cell>
          <cell r="B6436" t="str">
            <v>LUVA, EM AÇO, CONEXÃO SOLDADA, DN 40 (1 1/2"), INSTALADO EM REDE DE ALIMENTAÇÃO PARA HIDRANTE - FORNECIMENTO E INSTALAÇÃO. AF_01/2026</v>
          </cell>
          <cell r="C6436" t="str">
            <v>UN</v>
          </cell>
          <cell r="D6436">
            <v>72.62</v>
          </cell>
          <cell r="E6436" t="str">
            <v>Instalações de Gás e Incêndio em Aço e Ferro Galvanizado</v>
          </cell>
          <cell r="F6436" t="str">
            <v>SINAPI Jun/26</v>
          </cell>
        </row>
        <row r="6437">
          <cell r="A6437">
            <v>97505</v>
          </cell>
          <cell r="B6437" t="str">
            <v>LUVA, EM AÇO, CONEXÃO SOLDADA, DN 40 (1 1/2"), INSTALADO EM REDE DE ALIMENTAÇÃO PARA SPRINKLER - FORNECIMENTO E INSTALAÇÃO. AF_01/2026</v>
          </cell>
          <cell r="C6437" t="str">
            <v>UN</v>
          </cell>
          <cell r="D6437">
            <v>63.97</v>
          </cell>
          <cell r="E6437" t="str">
            <v>Instalações de Gás e Incêndio em Aço e Ferro Galvanizado</v>
          </cell>
          <cell r="F6437" t="str">
            <v>SINAPI Jun/26</v>
          </cell>
        </row>
        <row r="6438">
          <cell r="A6438">
            <v>97443</v>
          </cell>
          <cell r="B6438" t="str">
            <v>LUVA, EM AÇO, CONEXÃO SOLDADA, DN 50 (2"), INSTALADO EM PRUMADAS - FORNECIMENTO E INSTALAÇÃO. AF_01/2026</v>
          </cell>
          <cell r="C6438" t="str">
            <v>UN</v>
          </cell>
          <cell r="D6438">
            <v>131.93</v>
          </cell>
          <cell r="E6438" t="str">
            <v>Instalações de Gás e Incêndio em Aço e Ferro Galvanizado</v>
          </cell>
          <cell r="F6438" t="str">
            <v>SINAPI Jun/26</v>
          </cell>
        </row>
        <row r="6439">
          <cell r="A6439">
            <v>97470</v>
          </cell>
          <cell r="B6439" t="str">
            <v>LUVA, EM AÇO, CONEXÃO SOLDADA, DN 50 (2"), INSTALADO EM REDE DE ALIMENTAÇÃO PARA HIDRANTE - FORNECIMENTO E INSTALAÇÃO. AF_01/2026</v>
          </cell>
          <cell r="C6439" t="str">
            <v>UN</v>
          </cell>
          <cell r="D6439">
            <v>105.61</v>
          </cell>
          <cell r="E6439" t="str">
            <v>Instalações de Gás e Incêndio em Aço e Ferro Galvanizado</v>
          </cell>
          <cell r="F6439" t="str">
            <v>SINAPI Jun/26</v>
          </cell>
        </row>
        <row r="6440">
          <cell r="A6440">
            <v>97508</v>
          </cell>
          <cell r="B6440" t="str">
            <v>LUVA, EM AÇO, CONEXÃO SOLDADA, DN 50 (2"), INSTALADO EM REDE DE ALIMENTAÇÃO PARA SPRINKLER - FORNECIMENTO E INSTALAÇÃO. AF_01/2026</v>
          </cell>
          <cell r="C6440" t="str">
            <v>UN</v>
          </cell>
          <cell r="D6440">
            <v>93.39</v>
          </cell>
          <cell r="E6440" t="str">
            <v>Instalações de Gás e Incêndio em Aço e Ferro Galvanizado</v>
          </cell>
          <cell r="F6440" t="str">
            <v>SINAPI Jun/26</v>
          </cell>
        </row>
        <row r="6441">
          <cell r="A6441">
            <v>97446</v>
          </cell>
          <cell r="B6441" t="str">
            <v>LUVA, EM AÇO, CONEXÃO SOLDADA, DN 65 (2 1/2"), INSTALADO EM PRUMADAS - FORNECIMENTO E INSTALAÇÃO. AF_01/2026</v>
          </cell>
          <cell r="C6441" t="str">
            <v>UN</v>
          </cell>
          <cell r="D6441">
            <v>207.49</v>
          </cell>
          <cell r="E6441" t="str">
            <v>Instalações de Gás e Incêndio em Aço e Ferro Galvanizado</v>
          </cell>
          <cell r="F6441" t="str">
            <v>SINAPI Jun/26</v>
          </cell>
        </row>
        <row r="6442">
          <cell r="A6442">
            <v>97474</v>
          </cell>
          <cell r="B6442" t="str">
            <v>LUVA, EM AÇO, CONEXÃO SOLDADA, DN 65 (2 1/2"), INSTALADO EM REDE DE ALIMENTAÇÃO PARA HIDRANTE - FORNECIMENTO E INSTALAÇÃO. AF_01/2026</v>
          </cell>
          <cell r="C6442" t="str">
            <v>UN</v>
          </cell>
          <cell r="D6442">
            <v>188.89</v>
          </cell>
          <cell r="E6442" t="str">
            <v>Instalações de Gás e Incêndio em Aço e Ferro Galvanizado</v>
          </cell>
          <cell r="F6442" t="str">
            <v>SINAPI Jun/26</v>
          </cell>
        </row>
        <row r="6443">
          <cell r="A6443">
            <v>97511</v>
          </cell>
          <cell r="B6443" t="str">
            <v>LUVA, EM AÇO, CONEXÃO SOLDADA, DN 65 (2 1/2"), INSTALADO EM REDE DE ALIMENTAÇÃO PARA SPRINKLER - FORNECIMENTO E INSTALAÇÃO. AF_01/2026</v>
          </cell>
          <cell r="C6443" t="str">
            <v>UN</v>
          </cell>
          <cell r="D6443">
            <v>171.3</v>
          </cell>
          <cell r="E6443" t="str">
            <v>Instalações de Gás e Incêndio em Aço e Ferro Galvanizado</v>
          </cell>
          <cell r="F6443" t="str">
            <v>SINAPI Jun/26</v>
          </cell>
        </row>
        <row r="6444">
          <cell r="A6444">
            <v>97449</v>
          </cell>
          <cell r="B6444" t="str">
            <v>LUVA, EM AÇO, CONEXÃO SOLDADA, DN 80 (3"), INSTALADO EM PRUMADAS - FORNECIMENTO E INSTALAÇÃO. AF_01/2026</v>
          </cell>
          <cell r="C6444" t="str">
            <v>UN</v>
          </cell>
          <cell r="D6444">
            <v>261.25</v>
          </cell>
          <cell r="E6444" t="str">
            <v>Instalações de Gás e Incêndio em Aço e Ferro Galvanizado</v>
          </cell>
          <cell r="F6444" t="str">
            <v>SINAPI Jun/26</v>
          </cell>
        </row>
        <row r="6445">
          <cell r="A6445">
            <v>97477</v>
          </cell>
          <cell r="B6445" t="str">
            <v>LUVA, EM AÇO, CONEXÃO SOLDADA, DN 80 (3"), INSTALADO EM REDE DE ALIMENTAÇÃO PARA HIDRANTE - FORNECIMENTO E INSTALAÇÃO. AF_01/2026</v>
          </cell>
          <cell r="C6445" t="str">
            <v>UN</v>
          </cell>
          <cell r="D6445">
            <v>250.37</v>
          </cell>
          <cell r="E6445" t="str">
            <v>Instalações de Gás e Incêndio em Aço e Ferro Galvanizado</v>
          </cell>
          <cell r="F6445" t="str">
            <v>SINAPI Jun/26</v>
          </cell>
        </row>
        <row r="6446">
          <cell r="A6446">
            <v>97514</v>
          </cell>
          <cell r="B6446" t="str">
            <v>LUVA, EM AÇO, CONEXÃO SOLDADA, DN 80 (3"), INSTALADO EM REDE DE ALIMENTAÇÃO PARA SPRINKLER - FORNECIMENTO E INSTALAÇÃO. AF_01/2026</v>
          </cell>
          <cell r="C6446" t="str">
            <v>UN</v>
          </cell>
          <cell r="D6446">
            <v>227.39</v>
          </cell>
          <cell r="E6446" t="str">
            <v>Instalações de Gás e Incêndio em Aço e Ferro Galvanizado</v>
          </cell>
          <cell r="F6446" t="str">
            <v>SINAPI Jun/26</v>
          </cell>
        </row>
        <row r="6447">
          <cell r="A6447">
            <v>101920</v>
          </cell>
          <cell r="B6447" t="str">
            <v>LUVA, EM FERRO GALVANIZADO, 4", CONEXÃO ROSQUEADA, INSTALADO EM PRUMADAS - FORNECIMENTO E INSTALAÇÃO. AF_01/2026</v>
          </cell>
          <cell r="C6447" t="str">
            <v>UN</v>
          </cell>
          <cell r="D6447">
            <v>225.74</v>
          </cell>
          <cell r="E6447" t="str">
            <v>Instalações de Gás e Incêndio em Aço e Ferro Galvanizado</v>
          </cell>
          <cell r="F6447" t="str">
            <v>SINAPI Jun/26</v>
          </cell>
        </row>
        <row r="6448">
          <cell r="A6448">
            <v>101929</v>
          </cell>
          <cell r="B6448" t="str">
            <v>LUVA, EM FERRO GALVANIZADO, 4", CONEXÃO ROSQUEADA, INSTALADO EM REDE DE ALIMENTAÇÃO PARA HIDRANTE - FORNECIMENTO E INSTALAÇÃO. AF_01/2026</v>
          </cell>
          <cell r="C6448" t="str">
            <v>UN</v>
          </cell>
          <cell r="D6448">
            <v>236.43</v>
          </cell>
          <cell r="E6448" t="str">
            <v>Instalações de Gás e Incêndio em Aço e Ferro Galvanizado</v>
          </cell>
          <cell r="F6448" t="str">
            <v>SINAPI Jun/26</v>
          </cell>
        </row>
        <row r="6449">
          <cell r="A6449">
            <v>92693</v>
          </cell>
          <cell r="B6449" t="str">
            <v>LUVA, EM FERRO GALVANIZADO, CONEXÃO ROSQUEADA, DN 15 (1/2"), INSTALADO EM RAMAIS E SUB-RAMAIS DE GÁS - FORNECIMENTO E INSTALAÇÃO. AF_01/2026</v>
          </cell>
          <cell r="C6449" t="str">
            <v>UN</v>
          </cell>
          <cell r="D6449">
            <v>18.95</v>
          </cell>
          <cell r="E6449" t="str">
            <v>Instalações de Gás e Incêndio em Aço e Ferro Galvanizado</v>
          </cell>
          <cell r="F6449" t="str">
            <v>SINAPI Jun/26</v>
          </cell>
        </row>
        <row r="6450">
          <cell r="A6450">
            <v>92695</v>
          </cell>
          <cell r="B6450" t="str">
            <v>LUVA, EM FERRO GALVANIZADO, CONEXÃO ROSQUEADA, DN 20 (3/4"), INSTALADO EM RAMAIS E SUB-RAMAIS DE GÁS - FORNECIMENTO E INSTALAÇÃO. AF_01/2026</v>
          </cell>
          <cell r="C6450" t="str">
            <v>UN</v>
          </cell>
          <cell r="D6450">
            <v>30.1</v>
          </cell>
          <cell r="E6450" t="str">
            <v>Instalações de Gás e Incêndio em Aço e Ferro Galvanizado</v>
          </cell>
          <cell r="F6450" t="str">
            <v>SINAPI Jun/26</v>
          </cell>
        </row>
        <row r="6451">
          <cell r="A6451">
            <v>92697</v>
          </cell>
          <cell r="B6451" t="str">
            <v>LUVA, EM FERRO GALVANIZADO, CONEXÃO ROSQUEADA, DN 25 (1"), INSTALADO EM RAMAIS E SUB-RAMAIS DE GÁS - FORNECIMENTO E INSTALAÇÃO. AF_01/2026</v>
          </cell>
          <cell r="C6451" t="str">
            <v>UN</v>
          </cell>
          <cell r="D6451">
            <v>48.87</v>
          </cell>
          <cell r="E6451" t="str">
            <v>Instalações de Gás e Incêndio em Aço e Ferro Galvanizado</v>
          </cell>
          <cell r="F6451" t="str">
            <v>SINAPI Jun/26</v>
          </cell>
        </row>
        <row r="6452">
          <cell r="A6452">
            <v>92658</v>
          </cell>
          <cell r="B6452" t="str">
            <v>LUVA, EM FERRO GALVANIZADO, CONEXÃO ROSQUEADA, DN 25 (1"), INSTALADO EM REDE DE ALIMENTAÇÃO PARA SPRINKLER - FORNECIMENTO E INSTALAÇÃO. AF_01/2026</v>
          </cell>
          <cell r="C6452" t="str">
            <v>UN</v>
          </cell>
          <cell r="D6452">
            <v>35.85</v>
          </cell>
          <cell r="E6452" t="str">
            <v>Instalações de Gás e Incêndio em Aço e Ferro Galvanizado</v>
          </cell>
          <cell r="F6452" t="str">
            <v>SINAPI Jun/26</v>
          </cell>
        </row>
        <row r="6453">
          <cell r="A6453">
            <v>92660</v>
          </cell>
          <cell r="B6453" t="str">
            <v>LUVA, EM FERRO GALVANIZADO, CONEXÃO ROSQUEADA, DN 32 (1 1/4"), INSTALADO EM REDE DE ALIMENTAÇÃO PARA SPRINKLER - FORNECIMENTO E INSTALAÇÃO. AF_01/2026</v>
          </cell>
          <cell r="C6453" t="str">
            <v>UN</v>
          </cell>
          <cell r="D6453">
            <v>43.77</v>
          </cell>
          <cell r="E6453" t="str">
            <v>Instalações de Gás e Incêndio em Aço e Ferro Galvanizado</v>
          </cell>
          <cell r="F6453" t="str">
            <v>SINAPI Jun/26</v>
          </cell>
        </row>
        <row r="6454">
          <cell r="A6454">
            <v>92662</v>
          </cell>
          <cell r="B6454" t="str">
            <v>LUVA, EM FERRO GALVANIZADO, CONEXÃO ROSQUEADA, DN 40 (1 1/2"), INSTALADO EM REDE DE ALIMENTAÇÃO PARA SPRINKLER - FORNECIMENTO E INSTALAÇÃO. AF_01/2026</v>
          </cell>
          <cell r="C6454" t="str">
            <v>UN</v>
          </cell>
          <cell r="D6454">
            <v>50.74</v>
          </cell>
          <cell r="E6454" t="str">
            <v>Instalações de Gás e Incêndio em Aço e Ferro Galvanizado</v>
          </cell>
          <cell r="F6454" t="str">
            <v>SINAPI Jun/26</v>
          </cell>
        </row>
        <row r="6455">
          <cell r="A6455">
            <v>92664</v>
          </cell>
          <cell r="B6455" t="str">
            <v>LUVA, EM FERRO GALVANIZADO, CONEXÃO ROSQUEADA, DN 50 (2"), INSTALADO EM REDE DE ALIMENTAÇÃO PARA SPRINKLER - FORNECIMENTO E INSTALAÇÃO. AF_01/2026</v>
          </cell>
          <cell r="C6455" t="str">
            <v>UN</v>
          </cell>
          <cell r="D6455">
            <v>66.930000000000007</v>
          </cell>
          <cell r="E6455" t="str">
            <v>Instalações de Gás e Incêndio em Aço e Ferro Galvanizado</v>
          </cell>
          <cell r="F6455" t="str">
            <v>SINAPI Jun/26</v>
          </cell>
        </row>
        <row r="6456">
          <cell r="A6456">
            <v>92666</v>
          </cell>
          <cell r="B6456" t="str">
            <v>LUVA, EM FERRO GALVANIZADO, CONEXÃO ROSQUEADA, DN 65 (2 1/2"), INSTALADO EM REDE DE ALIMENTAÇÃO PARA SPRINKLER - FORNECIMENTO E INSTALAÇÃO. AF_01/2026</v>
          </cell>
          <cell r="C6456" t="str">
            <v>UN</v>
          </cell>
          <cell r="D6456">
            <v>102.6</v>
          </cell>
          <cell r="E6456" t="str">
            <v>Instalações de Gás e Incêndio em Aço e Ferro Galvanizado</v>
          </cell>
          <cell r="F6456" t="str">
            <v>SINAPI Jun/26</v>
          </cell>
        </row>
        <row r="6457">
          <cell r="A6457">
            <v>92668</v>
          </cell>
          <cell r="B6457" t="str">
            <v>LUVA, EM FERRO GALVANIZADO, CONEXÃO ROSQUEADA, DN 80 (3"), INSTALADO EM REDE DE ALIMENTAÇÃO PARA SPRINKLER - FORNECIMENTO E INSTALAÇÃO. AF_01/2026</v>
          </cell>
          <cell r="C6457" t="str">
            <v>UN</v>
          </cell>
          <cell r="D6457">
            <v>142.1</v>
          </cell>
          <cell r="E6457" t="str">
            <v>Instalações de Gás e Incêndio em Aço e Ferro Galvanizado</v>
          </cell>
          <cell r="F6457" t="str">
            <v>SINAPI Jun/26</v>
          </cell>
        </row>
        <row r="6458">
          <cell r="A6458">
            <v>92370</v>
          </cell>
          <cell r="B6458" t="str">
            <v>LUVA, EM FERRO GALVANIZADO, DN 25 (1"), CONEXÃO ROSQUEADA, INSTALADO EM REDE DE ALIMENTAÇÃO PARA HIDRANTE - FORNECIMENTO E INSTALAÇÃO. AF_01/2026</v>
          </cell>
          <cell r="C6458" t="str">
            <v>UN</v>
          </cell>
          <cell r="D6458">
            <v>47.36</v>
          </cell>
          <cell r="E6458" t="str">
            <v>Instalações de Gás e Incêndio em Aço e Ferro Galvanizado</v>
          </cell>
          <cell r="F6458" t="str">
            <v>SINAPI Jun/26</v>
          </cell>
        </row>
        <row r="6459">
          <cell r="A6459">
            <v>92372</v>
          </cell>
          <cell r="B6459" t="str">
            <v>LUVA, EM FERRO GALVANIZADO, DN 32 (1 1/4"), CONEXÃO ROSQUEADA, INSTALADO EM REDE DE ALIMENTAÇÃO PARA HIDRANTE - FORNECIMENTO E INSTALAÇÃO. AF_01/2026</v>
          </cell>
          <cell r="C6459" t="str">
            <v>UN</v>
          </cell>
          <cell r="D6459">
            <v>56.86</v>
          </cell>
          <cell r="E6459" t="str">
            <v>Instalações de Gás e Incêndio em Aço e Ferro Galvanizado</v>
          </cell>
          <cell r="F6459" t="str">
            <v>SINAPI Jun/26</v>
          </cell>
        </row>
        <row r="6460">
          <cell r="A6460">
            <v>92374</v>
          </cell>
          <cell r="B6460" t="str">
            <v>LUVA, EM FERRO GALVANIZADO, DN 40 (1 1/2"), CONEXÃO ROSQUEADA, INSTALADO EM REDE DE ALIMENTAÇÃO PARA HIDRANTE - FORNECIMENTO E INSTALAÇÃO. AF_01/2026</v>
          </cell>
          <cell r="C6460" t="str">
            <v>UN</v>
          </cell>
          <cell r="D6460">
            <v>65.64</v>
          </cell>
          <cell r="E6460" t="str">
            <v>Instalações de Gás e Incêndio em Aço e Ferro Galvanizado</v>
          </cell>
          <cell r="F6460" t="str">
            <v>SINAPI Jun/26</v>
          </cell>
        </row>
        <row r="6461">
          <cell r="A6461">
            <v>92345</v>
          </cell>
          <cell r="B6461" t="str">
            <v>LUVA, EM FERRO GALVANIZADO, DN 50 (2"), CONEXÃO ROSQUEADA, INSTALADO EM PRUMADAS - FORNECIMENTO E INSTALAÇÃO. AF_01/2026</v>
          </cell>
          <cell r="C6461" t="str">
            <v>UN</v>
          </cell>
          <cell r="D6461">
            <v>88.79</v>
          </cell>
          <cell r="E6461" t="str">
            <v>Instalações de Gás e Incêndio em Aço e Ferro Galvanizado</v>
          </cell>
          <cell r="F6461" t="str">
            <v>SINAPI Jun/26</v>
          </cell>
        </row>
        <row r="6462">
          <cell r="A6462">
            <v>92376</v>
          </cell>
          <cell r="B6462" t="str">
            <v>LUVA, EM FERRO GALVANIZADO, DN 50 (2"), CONEXÃO ROSQUEADA, INSTALADO EM REDE DE ALIMENTAÇÃO PARA HIDRANTE - FORNECIMENTO E INSTALAÇÃO. AF_01/2026</v>
          </cell>
          <cell r="C6462" t="str">
            <v>UN</v>
          </cell>
          <cell r="D6462">
            <v>84.08</v>
          </cell>
          <cell r="E6462" t="str">
            <v>Instalações de Gás e Incêndio em Aço e Ferro Galvanizado</v>
          </cell>
          <cell r="F6462" t="str">
            <v>SINAPI Jun/26</v>
          </cell>
        </row>
        <row r="6463">
          <cell r="A6463">
            <v>92347</v>
          </cell>
          <cell r="B6463" t="str">
            <v>LUVA, EM FERRO GALVANIZADO, DN 65 (2 1/2"), CONEXÃO ROSQUEADA, INSTALADO EM PRUMADAS - FORNECIMENTO E INSTALAÇÃO. AF_01/2026</v>
          </cell>
          <cell r="C6463" t="str">
            <v>UN</v>
          </cell>
          <cell r="D6463">
            <v>123.21</v>
          </cell>
          <cell r="E6463" t="str">
            <v>Instalações de Gás e Incêndio em Aço e Ferro Galvanizado</v>
          </cell>
          <cell r="F6463" t="str">
            <v>SINAPI Jun/26</v>
          </cell>
        </row>
        <row r="6464">
          <cell r="A6464">
            <v>92378</v>
          </cell>
          <cell r="B6464" t="str">
            <v>LUVA, EM FERRO GALVANIZADO, DN 65 (2 1/2"), CONEXÃO ROSQUEADA, INSTALADO EM REDE DE ALIMENTAÇÃO PARA HIDRANTE - FORNECIMENTO E INSTALAÇÃO. AF_01/2026</v>
          </cell>
          <cell r="C6464" t="str">
            <v>UN</v>
          </cell>
          <cell r="D6464">
            <v>123.12</v>
          </cell>
          <cell r="E6464" t="str">
            <v>Instalações de Gás e Incêndio em Aço e Ferro Galvanizado</v>
          </cell>
          <cell r="F6464" t="str">
            <v>SINAPI Jun/26</v>
          </cell>
        </row>
        <row r="6465">
          <cell r="A6465">
            <v>92349</v>
          </cell>
          <cell r="B6465" t="str">
            <v>LUVA, EM FERRO GALVANIZADO, DN 80 (3"), CONEXÃO ROSQUEADA, INSTALADO EM PRUMADAS - FORNECIMENTO E INSTALAÇÃO. AF_01/2026</v>
          </cell>
          <cell r="C6465" t="str">
            <v>UN</v>
          </cell>
          <cell r="D6465">
            <v>161.47</v>
          </cell>
          <cell r="E6465" t="str">
            <v>Instalações de Gás e Incêndio em Aço e Ferro Galvanizado</v>
          </cell>
          <cell r="F6465" t="str">
            <v>SINAPI Jun/26</v>
          </cell>
        </row>
        <row r="6466">
          <cell r="A6466">
            <v>92380</v>
          </cell>
          <cell r="B6466" t="str">
            <v>LUVA, EM FERRO GALVANIZADO, DN 80 (3"), CONEXÃO ROSQUEADA, INSTALADO EM REDE DE ALIMENTAÇÃO PARA HIDRANTE - FORNECIMENTO E INSTALAÇÃO. AF_01/2026</v>
          </cell>
          <cell r="C6466" t="str">
            <v>UN</v>
          </cell>
          <cell r="D6466">
            <v>165.99</v>
          </cell>
          <cell r="E6466" t="str">
            <v>Instalações de Gás e Incêndio em Aço e Ferro Galvanizado</v>
          </cell>
          <cell r="F6466" t="str">
            <v>SINAPI Jun/26</v>
          </cell>
        </row>
        <row r="6467">
          <cell r="A6467">
            <v>101917</v>
          </cell>
          <cell r="B6467" t="str">
            <v>MANÔMETRO 0 A 200 PSI (0 A 14 KGF/CM2), D = 50MM - FORNECIMENTO E INSTALAÇÃO. AF_01/2026</v>
          </cell>
          <cell r="C6467" t="str">
            <v>UN</v>
          </cell>
          <cell r="D6467">
            <v>201.77</v>
          </cell>
          <cell r="E6467" t="str">
            <v>Instalações de Gás e Incêndio em Aço e Ferro Galvanizado</v>
          </cell>
          <cell r="F6467" t="str">
            <v>SINAPI Jun/26</v>
          </cell>
        </row>
        <row r="6468">
          <cell r="A6468">
            <v>101924</v>
          </cell>
          <cell r="B6468" t="str">
            <v>NIPLE, EM FERRO GALVANIZADO, 4", CONEXÃO ROSQUEADA, INSTALADO EM PRUMADAS - FORNECIMENTO E INSTALAÇÃO. AF_01/2026</v>
          </cell>
          <cell r="C6468" t="str">
            <v>UN</v>
          </cell>
          <cell r="D6468">
            <v>213.41</v>
          </cell>
          <cell r="E6468" t="str">
            <v>Instalações de Gás e Incêndio em Aço e Ferro Galvanizado</v>
          </cell>
          <cell r="F6468" t="str">
            <v>SINAPI Jun/26</v>
          </cell>
        </row>
        <row r="6469">
          <cell r="A6469">
            <v>101933</v>
          </cell>
          <cell r="B6469" t="str">
            <v>NIPLE, EM FERRO GALVANIZADO, 4", CONEXÃO ROSQUEADA, INSTALADO EM REDE DE ALIMENTAÇÃO PARA HIDRANTE - FORNECIMENTO E INSTALAÇÃO. AF_01/2026</v>
          </cell>
          <cell r="C6469" t="str">
            <v>UN</v>
          </cell>
          <cell r="D6469">
            <v>224.1</v>
          </cell>
          <cell r="E6469" t="str">
            <v>Instalações de Gás e Incêndio em Aço e Ferro Galvanizado</v>
          </cell>
          <cell r="F6469" t="str">
            <v>SINAPI Jun/26</v>
          </cell>
        </row>
        <row r="6470">
          <cell r="A6470">
            <v>92692</v>
          </cell>
          <cell r="B6470" t="str">
            <v>NIPLE, EM FERRO GALVANIZADO, CONEXÃO ROSQUEADA, DN 15 (1/2"), INSTALADO EM RAMAIS E SUB-RAMAIS DE GÁS - FORNECIMENTO E INSTALAÇÃO. AF_01/2026</v>
          </cell>
          <cell r="C6470" t="str">
            <v>UN</v>
          </cell>
          <cell r="D6470">
            <v>18.510000000000002</v>
          </cell>
          <cell r="E6470" t="str">
            <v>Instalações de Gás e Incêndio em Aço e Ferro Galvanizado</v>
          </cell>
          <cell r="F6470" t="str">
            <v>SINAPI Jun/26</v>
          </cell>
        </row>
        <row r="6471">
          <cell r="A6471">
            <v>92694</v>
          </cell>
          <cell r="B6471" t="str">
            <v>NIPLE, EM FERRO GALVANIZADO, CONEXÃO ROSQUEADA, DN 20 (3/4"), INSTALADO EM RAMAIS E SUB-RAMAIS DE GÁS - FORNECIMENTO E INSTALAÇÃO. AF_01/2026</v>
          </cell>
          <cell r="C6471" t="str">
            <v>UN</v>
          </cell>
          <cell r="D6471">
            <v>29.67</v>
          </cell>
          <cell r="E6471" t="str">
            <v>Instalações de Gás e Incêndio em Aço e Ferro Galvanizado</v>
          </cell>
          <cell r="F6471" t="str">
            <v>SINAPI Jun/26</v>
          </cell>
        </row>
        <row r="6472">
          <cell r="A6472">
            <v>92696</v>
          </cell>
          <cell r="B6472" t="str">
            <v>NIPLE, EM FERRO GALVANIZADO, CONEXÃO ROSQUEADA, DN 25 (1"), INSTALADO EM RAMAIS E SUB-RAMAIS DE GÁS - FORNECIMENTO E INSTALAÇÃO. AF_01/2026</v>
          </cell>
          <cell r="C6472" t="str">
            <v>UN</v>
          </cell>
          <cell r="D6472">
            <v>46.9</v>
          </cell>
          <cell r="E6472" t="str">
            <v>Instalações de Gás e Incêndio em Aço e Ferro Galvanizado</v>
          </cell>
          <cell r="F6472" t="str">
            <v>SINAPI Jun/26</v>
          </cell>
        </row>
        <row r="6473">
          <cell r="A6473">
            <v>92657</v>
          </cell>
          <cell r="B6473" t="str">
            <v>NIPLE, EM FERRO GALVANIZADO, CONEXÃO ROSQUEADA, DN 25 (1"), INSTALADO EM REDE DE ALIMENTAÇÃO PARA SPRINKLER - FORNECIMENTO E INSTALAÇÃO. AF_01/2026</v>
          </cell>
          <cell r="C6473" t="str">
            <v>UN</v>
          </cell>
          <cell r="D6473">
            <v>33.880000000000003</v>
          </cell>
          <cell r="E6473" t="str">
            <v>Instalações de Gás e Incêndio em Aço e Ferro Galvanizado</v>
          </cell>
          <cell r="F6473" t="str">
            <v>SINAPI Jun/26</v>
          </cell>
        </row>
        <row r="6474">
          <cell r="A6474">
            <v>92659</v>
          </cell>
          <cell r="B6474" t="str">
            <v>NIPLE, EM FERRO GALVANIZADO, CONEXÃO ROSQUEADA, DN 32 (1 1/4"), INSTALADO EM REDE DE ALIMENTAÇÃO PARA SPRINKLER - FORNECIMENTO E INSTALAÇÃO. AF_01/2026</v>
          </cell>
          <cell r="C6474" t="str">
            <v>UN</v>
          </cell>
          <cell r="D6474">
            <v>41.93</v>
          </cell>
          <cell r="E6474" t="str">
            <v>Instalações de Gás e Incêndio em Aço e Ferro Galvanizado</v>
          </cell>
          <cell r="F6474" t="str">
            <v>SINAPI Jun/26</v>
          </cell>
        </row>
        <row r="6475">
          <cell r="A6475">
            <v>92661</v>
          </cell>
          <cell r="B6475" t="str">
            <v>NIPLE, EM FERRO GALVANIZADO, CONEXÃO ROSQUEADA, DN 40 (1 1/2"), INSTALADO EM REDE DE ALIMENTAÇÃO PARA SPRINKLER - FORNECIMENTO E INSTALAÇÃO. AF_01/2026</v>
          </cell>
          <cell r="C6475" t="str">
            <v>UN</v>
          </cell>
          <cell r="D6475">
            <v>50.39</v>
          </cell>
          <cell r="E6475" t="str">
            <v>Instalações de Gás e Incêndio em Aço e Ferro Galvanizado</v>
          </cell>
          <cell r="F6475" t="str">
            <v>SINAPI Jun/26</v>
          </cell>
        </row>
        <row r="6476">
          <cell r="A6476">
            <v>92663</v>
          </cell>
          <cell r="B6476" t="str">
            <v>NIPLE, EM FERRO GALVANIZADO, CONEXÃO ROSQUEADA, DN 50 (2"), INSTALADO EM REDE DE ALIMENTAÇÃO PARA SPRINKLER - FORNECIMENTO E INSTALAÇÃO. AF_01/2026</v>
          </cell>
          <cell r="C6476" t="str">
            <v>UN</v>
          </cell>
          <cell r="D6476">
            <v>66.95</v>
          </cell>
          <cell r="E6476" t="str">
            <v>Instalações de Gás e Incêndio em Aço e Ferro Galvanizado</v>
          </cell>
          <cell r="F6476" t="str">
            <v>SINAPI Jun/26</v>
          </cell>
        </row>
        <row r="6477">
          <cell r="A6477">
            <v>92665</v>
          </cell>
          <cell r="B6477" t="str">
            <v>NIPLE, EM FERRO GALVANIZADO, CONEXÃO ROSQUEADA, DN 65 (2 1/2"), INSTALADO EM REDE DE ALIMENTAÇÃO PARA SPRINKLER - FORNECIMENTO E INSTALAÇÃO. AF_01/2026</v>
          </cell>
          <cell r="C6477" t="str">
            <v>UN</v>
          </cell>
          <cell r="D6477">
            <v>91.62</v>
          </cell>
          <cell r="E6477" t="str">
            <v>Instalações de Gás e Incêndio em Aço e Ferro Galvanizado</v>
          </cell>
          <cell r="F6477" t="str">
            <v>SINAPI Jun/26</v>
          </cell>
        </row>
        <row r="6478">
          <cell r="A6478">
            <v>92667</v>
          </cell>
          <cell r="B6478" t="str">
            <v>NIPLE, EM FERRO GALVANIZADO, CONEXÃO ROSQUEADA, DN 80 (3"), INSTALADO EM REDE DE ALIMENTAÇÃO PARA SPRINKLER - FORNECIMENTO E INSTALAÇÃO. AF_01/2026</v>
          </cell>
          <cell r="C6478" t="str">
            <v>UN</v>
          </cell>
          <cell r="D6478">
            <v>132.33000000000001</v>
          </cell>
          <cell r="E6478" t="str">
            <v>Instalações de Gás e Incêndio em Aço e Ferro Galvanizado</v>
          </cell>
          <cell r="F6478" t="str">
            <v>SINAPI Jun/26</v>
          </cell>
        </row>
        <row r="6479">
          <cell r="A6479">
            <v>92369</v>
          </cell>
          <cell r="B6479" t="str">
            <v>NIPLE, EM FERRO GALVANIZADO, DN 25 (1"), CONEXÃO ROSQUEADA, INSTALADO EM REDE DE ALIMENTAÇÃO PARA HIDRANTE - FORNECIMENTO E INSTALAÇÃO. AF_01/2026</v>
          </cell>
          <cell r="C6479" t="str">
            <v>UN</v>
          </cell>
          <cell r="D6479">
            <v>45.39</v>
          </cell>
          <cell r="E6479" t="str">
            <v>Instalações de Gás e Incêndio em Aço e Ferro Galvanizado</v>
          </cell>
          <cell r="F6479" t="str">
            <v>SINAPI Jun/26</v>
          </cell>
        </row>
        <row r="6480">
          <cell r="A6480">
            <v>92371</v>
          </cell>
          <cell r="B6480" t="str">
            <v>NIPLE, EM FERRO GALVANIZADO, DN 32 (1 1/4"), CONEXÃO ROSQUEADA, INSTALADO EM REDE DE ALIMENTAÇÃO PARA HIDRANTE - FORNECIMENTO E INSTALAÇÃO. AF_01/2026</v>
          </cell>
          <cell r="C6480" t="str">
            <v>UN</v>
          </cell>
          <cell r="D6480">
            <v>55.02</v>
          </cell>
          <cell r="E6480" t="str">
            <v>Instalações de Gás e Incêndio em Aço e Ferro Galvanizado</v>
          </cell>
          <cell r="F6480" t="str">
            <v>SINAPI Jun/26</v>
          </cell>
        </row>
        <row r="6481">
          <cell r="A6481">
            <v>92373</v>
          </cell>
          <cell r="B6481" t="str">
            <v>NIPLE, EM FERRO GALVANIZADO, DN 40 (1 1/2"), CONEXÃO ROSQUEADA, INSTALADO EM REDE DE ALIMENTAÇÃO PARA HIDRANTE - FORNECIMENTO E INSTALAÇÃO. AF_01/2026</v>
          </cell>
          <cell r="C6481" t="str">
            <v>UN</v>
          </cell>
          <cell r="D6481">
            <v>65.290000000000006</v>
          </cell>
          <cell r="E6481" t="str">
            <v>Instalações de Gás e Incêndio em Aço e Ferro Galvanizado</v>
          </cell>
          <cell r="F6481" t="str">
            <v>SINAPI Jun/26</v>
          </cell>
        </row>
        <row r="6482">
          <cell r="A6482">
            <v>92344</v>
          </cell>
          <cell r="B6482" t="str">
            <v>NIPLE, EM FERRO GALVANIZADO, DN 50 (2"), CONEXÃO ROSQUEADA, INSTALADO EM PRUMADAS - FORNECIMENTO E INSTALAÇÃO. AF_01/2026</v>
          </cell>
          <cell r="C6482" t="str">
            <v>UN</v>
          </cell>
          <cell r="D6482">
            <v>88.81</v>
          </cell>
          <cell r="E6482" t="str">
            <v>Instalações de Gás e Incêndio em Aço e Ferro Galvanizado</v>
          </cell>
          <cell r="F6482" t="str">
            <v>SINAPI Jun/26</v>
          </cell>
        </row>
        <row r="6483">
          <cell r="A6483">
            <v>92375</v>
          </cell>
          <cell r="B6483" t="str">
            <v>NIPLE, EM FERRO GALVANIZADO, DN 50 (2"), CONEXÃO ROSQUEADA, INSTALADO EM REDE DE ALIMENTAÇÃO PARA HIDRANTE - FORNECIMENTO E INSTALAÇÃO. AF_01/2026</v>
          </cell>
          <cell r="C6483" t="str">
            <v>UN</v>
          </cell>
          <cell r="D6483">
            <v>84.1</v>
          </cell>
          <cell r="E6483" t="str">
            <v>Instalações de Gás e Incêndio em Aço e Ferro Galvanizado</v>
          </cell>
          <cell r="F6483" t="str">
            <v>SINAPI Jun/26</v>
          </cell>
        </row>
        <row r="6484">
          <cell r="A6484">
            <v>92346</v>
          </cell>
          <cell r="B6484" t="str">
            <v>NIPLE, EM FERRO GALVANIZADO, DN 65 (2 1/2"), CONEXÃO ROSQUEADA, INSTALADO EM PRUMADAS - FORNECIMENTO E INSTALAÇÃO. AF_01/2026</v>
          </cell>
          <cell r="C6484" t="str">
            <v>UN</v>
          </cell>
          <cell r="D6484">
            <v>112.23</v>
          </cell>
          <cell r="E6484" t="str">
            <v>Instalações de Gás e Incêndio em Aço e Ferro Galvanizado</v>
          </cell>
          <cell r="F6484" t="str">
            <v>SINAPI Jun/26</v>
          </cell>
        </row>
        <row r="6485">
          <cell r="A6485">
            <v>92377</v>
          </cell>
          <cell r="B6485" t="str">
            <v>NIPLE, EM FERRO GALVANIZADO, DN 65 (2 1/2"), CONEXÃO ROSQUEADA, INSTALADO EM REDE DE ALIMENTAÇÃO PARA HIDRANTE - FORNECIMENTO E INSTALAÇÃO. AF_01/2026</v>
          </cell>
          <cell r="C6485" t="str">
            <v>UN</v>
          </cell>
          <cell r="D6485">
            <v>112.14</v>
          </cell>
          <cell r="E6485" t="str">
            <v>Instalações de Gás e Incêndio em Aço e Ferro Galvanizado</v>
          </cell>
          <cell r="F6485" t="str">
            <v>SINAPI Jun/26</v>
          </cell>
        </row>
        <row r="6486">
          <cell r="A6486">
            <v>92348</v>
          </cell>
          <cell r="B6486" t="str">
            <v>NIPLE, EM FERRO GALVANIZADO, DN 80 (3"), CONEXÃO ROSQUEADA, INSTALADO EM PRUMADAS - FORNECIMENTO E INSTALAÇÃO. AF_01/2026</v>
          </cell>
          <cell r="C6486" t="str">
            <v>UN</v>
          </cell>
          <cell r="D6486">
            <v>151.69999999999999</v>
          </cell>
          <cell r="E6486" t="str">
            <v>Instalações de Gás e Incêndio em Aço e Ferro Galvanizado</v>
          </cell>
          <cell r="F6486" t="str">
            <v>SINAPI Jun/26</v>
          </cell>
        </row>
        <row r="6487">
          <cell r="A6487">
            <v>92379</v>
          </cell>
          <cell r="B6487" t="str">
            <v>NIPLE, EM FERRO GALVANIZADO, DN 80 (3"), CONEXÃO ROSQUEADA, INSTALADO EM REDE DE ALIMENTAÇÃO PARA HIDRANTE - FORNECIMENTO E INSTALAÇÃO. AF_01/2026</v>
          </cell>
          <cell r="C6487" t="str">
            <v>UN</v>
          </cell>
          <cell r="D6487">
            <v>156.22</v>
          </cell>
          <cell r="E6487" t="str">
            <v>Instalações de Gás e Incêndio em Aço e Ferro Galvanizado</v>
          </cell>
          <cell r="F6487" t="str">
            <v>SINAPI Jun/26</v>
          </cell>
        </row>
        <row r="6488">
          <cell r="A6488">
            <v>106677</v>
          </cell>
          <cell r="B6488" t="str">
            <v>REGISTRO DE RECALQUE, HIDRANTE SUBTERRÂNEO PREDIAL, 65 MM - FORNECIMENTO E INSTALAÇÃO. AF_01/2026</v>
          </cell>
          <cell r="C6488" t="str">
            <v>UN</v>
          </cell>
          <cell r="D6488">
            <v>1158.2</v>
          </cell>
          <cell r="E6488" t="str">
            <v>Instalações de Gás e Incêndio em Aço e Ferro Galvanizado</v>
          </cell>
          <cell r="F6488" t="str">
            <v>SINAPI Jun/26</v>
          </cell>
        </row>
        <row r="6489">
          <cell r="A6489">
            <v>95696</v>
          </cell>
          <cell r="B6489" t="str">
            <v>SPRINKLER TIPO PENDENTE, 68 °C, UNIÃO POR ROSCA DN 15 (1/2") - FORNECIMENTO E INSTALAÇÃO. AF_01/2026</v>
          </cell>
          <cell r="C6489" t="str">
            <v>UN</v>
          </cell>
          <cell r="D6489">
            <v>47.71</v>
          </cell>
          <cell r="E6489" t="str">
            <v>Instalações de Gás e Incêndio em Aço e Ferro Galvanizado</v>
          </cell>
          <cell r="F6489" t="str">
            <v>SINAPI Jun/26</v>
          </cell>
        </row>
        <row r="6490">
          <cell r="A6490">
            <v>92335</v>
          </cell>
          <cell r="B6490" t="str">
            <v>TUBO DE AÇO GALVANIZADO COM COSTURA, CLASSE MÉDIA, CONEXÃO RANHURADA, DN 50 (2"), INSTALADO EM PRUMADAS - FORNECIMENTO E INSTALAÇÃO. AF_01/2026</v>
          </cell>
          <cell r="C6490" t="str">
            <v>M</v>
          </cell>
          <cell r="D6490">
            <v>102.56</v>
          </cell>
          <cell r="E6490" t="str">
            <v>Instalações de Gás e Incêndio em Aço e Ferro Galvanizado</v>
          </cell>
          <cell r="F6490" t="str">
            <v>SINAPI Jun/26</v>
          </cell>
        </row>
        <row r="6491">
          <cell r="A6491">
            <v>92336</v>
          </cell>
          <cell r="B6491" t="str">
            <v>TUBO DE AÇO GALVANIZADO COM COSTURA, CLASSE MÉDIA, CONEXÃO RANHURADA, DN 65 (2 1/2"), INSTALADO EM PRUMADAS - FORNECIMENTO E INSTALAÇÃO. AF_01/2026</v>
          </cell>
          <cell r="C6491" t="str">
            <v>M</v>
          </cell>
          <cell r="D6491">
            <v>122.82</v>
          </cell>
          <cell r="E6491" t="str">
            <v>Instalações de Gás e Incêndio em Aço e Ferro Galvanizado</v>
          </cell>
          <cell r="F6491" t="str">
            <v>SINAPI Jun/26</v>
          </cell>
        </row>
        <row r="6492">
          <cell r="A6492">
            <v>92337</v>
          </cell>
          <cell r="B6492" t="str">
            <v>TUBO DE AÇO GALVANIZADO COM COSTURA, CLASSE MÉDIA, CONEXÃO RANHURADA, DN 80 (3"), INSTALADO EM PRUMADAS - FORNECIMENTO E INSTALAÇÃO. AF_01/2026</v>
          </cell>
          <cell r="C6492" t="str">
            <v>M</v>
          </cell>
          <cell r="D6492">
            <v>158.34</v>
          </cell>
          <cell r="E6492" t="str">
            <v>Instalações de Gás e Incêndio em Aço e Ferro Galvanizado</v>
          </cell>
          <cell r="F6492" t="str">
            <v>SINAPI Jun/26</v>
          </cell>
        </row>
        <row r="6493">
          <cell r="A6493">
            <v>92687</v>
          </cell>
          <cell r="B6493" t="str">
            <v>TUBO DE AÇO GALVANIZADO COM COSTURA, CLASSE MÉDIA, CONEXÃO ROSQUEADA, DN 15 (1/2"), INSTALADO EM RAMAIS E SUB-RAMAIS DE GÁS - FORNECIMENTO E INSTALAÇÃO. AF_01/2026</v>
          </cell>
          <cell r="C6493" t="str">
            <v>M</v>
          </cell>
          <cell r="D6493">
            <v>32.69</v>
          </cell>
          <cell r="E6493" t="str">
            <v>Instalações de Gás e Incêndio em Aço e Ferro Galvanizado</v>
          </cell>
          <cell r="F6493" t="str">
            <v>SINAPI Jun/26</v>
          </cell>
        </row>
        <row r="6494">
          <cell r="A6494">
            <v>92688</v>
          </cell>
          <cell r="B6494" t="str">
            <v>TUBO DE AÇO GALVANIZADO COM COSTURA, CLASSE MÉDIA, CONEXÃO ROSQUEADA, DN 20 (3/4"), INSTALADO EM RAMAIS E SUB-RAMAIS DE GÁS - FORNECIMENTO E INSTALAÇÃO. AF_01/2026</v>
          </cell>
          <cell r="C6494" t="str">
            <v>M</v>
          </cell>
          <cell r="D6494">
            <v>46.87</v>
          </cell>
          <cell r="E6494" t="str">
            <v>Instalações de Gás e Incêndio em Aço e Ferro Galvanizado</v>
          </cell>
          <cell r="F6494" t="str">
            <v>SINAPI Jun/26</v>
          </cell>
        </row>
        <row r="6495">
          <cell r="A6495">
            <v>97536</v>
          </cell>
          <cell r="B6495" t="str">
            <v>TUBO DE AÇO GALVANIZADO COM COSTURA, CLASSE MÉDIA, CONEXÃO ROSQUEADA, DN 25 (1"), INSTALADO EM RAMAIS E SUB-RAMAIS DE GÁS - FORNECIMENTO E INSTALAÇÃO. AF_01/2026</v>
          </cell>
          <cell r="C6495" t="str">
            <v>M</v>
          </cell>
          <cell r="D6495">
            <v>72.56</v>
          </cell>
          <cell r="E6495" t="str">
            <v>Instalações de Gás e Incêndio em Aço e Ferro Galvanizado</v>
          </cell>
          <cell r="F6495" t="str">
            <v>SINAPI Jun/26</v>
          </cell>
        </row>
        <row r="6496">
          <cell r="A6496">
            <v>97535</v>
          </cell>
          <cell r="B6496" t="str">
            <v>TUBO DE AÇO GALVANIZADO COM COSTURA, CLASSE MÉDIA, CONEXÃO ROSQUEADA, DN 25 (1"), INSTALADO EM REDE DE ALIMENTAÇÃO PARA SPRINKLER - FORNECIMENTO E INSTALAÇÃO. AF_01/2026</v>
          </cell>
          <cell r="C6496" t="str">
            <v>M</v>
          </cell>
          <cell r="D6496">
            <v>56.67</v>
          </cell>
          <cell r="E6496" t="str">
            <v>Instalações de Gás e Incêndio em Aço e Ferro Galvanizado</v>
          </cell>
          <cell r="F6496" t="str">
            <v>SINAPI Jun/26</v>
          </cell>
        </row>
        <row r="6497">
          <cell r="A6497">
            <v>92652</v>
          </cell>
          <cell r="B6497" t="str">
            <v>TUBO DE AÇO GALVANIZADO COM COSTURA, CLASSE MÉDIA, CONEXÃO ROSQUEADA, DN 32 (1 1/4"), INSTALADO EM REDE DE ALIMENTAÇÃO PARA SPRINKLER - FORNECIMENTO E INSTALAÇÃO. AF_01/2026</v>
          </cell>
          <cell r="C6497" t="str">
            <v>M</v>
          </cell>
          <cell r="D6497">
            <v>68.540000000000006</v>
          </cell>
          <cell r="E6497" t="str">
            <v>Instalações de Gás e Incêndio em Aço e Ferro Galvanizado</v>
          </cell>
          <cell r="F6497" t="str">
            <v>SINAPI Jun/26</v>
          </cell>
        </row>
        <row r="6498">
          <cell r="A6498">
            <v>92653</v>
          </cell>
          <cell r="B6498" t="str">
            <v>TUBO DE AÇO GALVANIZADO COM COSTURA, CLASSE MÉDIA, CONEXÃO ROSQUEADA, DN 40 (1 1/2"), INSTALADO EM REDE DE ALIMENTAÇÃO PARA SPRINKLER - FORNECIMENTO E INSTALAÇÃO. AF_01/2026</v>
          </cell>
          <cell r="C6498" t="str">
            <v>M</v>
          </cell>
          <cell r="D6498">
            <v>78.45</v>
          </cell>
          <cell r="E6498" t="str">
            <v>Instalações de Gás e Incêndio em Aço e Ferro Galvanizado</v>
          </cell>
          <cell r="F6498" t="str">
            <v>SINAPI Jun/26</v>
          </cell>
        </row>
        <row r="6499">
          <cell r="A6499">
            <v>92654</v>
          </cell>
          <cell r="B6499" t="str">
            <v>TUBO DE AÇO GALVANIZADO COM COSTURA, CLASSE MÉDIA, CONEXÃO ROSQUEADA, DN 50 (2"), INSTALADO EM REDE DE ALIMENTAÇÃO PARA SPRINKLER - FORNECIMENTO E INSTALAÇÃO. AF_01/2026</v>
          </cell>
          <cell r="C6499" t="str">
            <v>M</v>
          </cell>
          <cell r="D6499">
            <v>105.94</v>
          </cell>
          <cell r="E6499" t="str">
            <v>Instalações de Gás e Incêndio em Aço e Ferro Galvanizado</v>
          </cell>
          <cell r="F6499" t="str">
            <v>SINAPI Jun/26</v>
          </cell>
        </row>
        <row r="6500">
          <cell r="A6500">
            <v>92655</v>
          </cell>
          <cell r="B6500" t="str">
            <v>TUBO DE AÇO GALVANIZADO COM COSTURA, CLASSE MÉDIA, CONEXÃO ROSQUEADA, DN 65 (2 1/2"), INSTALADO EM REDE DE ALIMENTAÇÃO PARA SPRINKLER - FORNECIMENTO E INSTALAÇÃO. AF_01/2026</v>
          </cell>
          <cell r="C6500" t="str">
            <v>M</v>
          </cell>
          <cell r="D6500">
            <v>129.4</v>
          </cell>
          <cell r="E6500" t="str">
            <v>Instalações de Gás e Incêndio em Aço e Ferro Galvanizado</v>
          </cell>
          <cell r="F6500" t="str">
            <v>SINAPI Jun/26</v>
          </cell>
        </row>
        <row r="6501">
          <cell r="A6501">
            <v>92656</v>
          </cell>
          <cell r="B6501" t="str">
            <v>TUBO DE AÇO GALVANIZADO COM COSTURA, CLASSE MÉDIA, CONEXÃO ROSQUEADA, DN 80 (3"), INSTALADO EM REDE DE ALIMENTAÇÃO PARA SPRINKLER - FORNECIMENTO E INSTALAÇÃO. AF_01/2026</v>
          </cell>
          <cell r="C6501" t="str">
            <v>M</v>
          </cell>
          <cell r="D6501">
            <v>168.12</v>
          </cell>
          <cell r="E6501" t="str">
            <v>Instalações de Gás e Incêndio em Aço e Ferro Galvanizado</v>
          </cell>
          <cell r="F6501" t="str">
            <v>SINAPI Jun/26</v>
          </cell>
        </row>
        <row r="6502">
          <cell r="A6502">
            <v>101918</v>
          </cell>
          <cell r="B6502" t="str">
            <v>TUBO DE AÇO GALVANIZADO COM COSTURA, CLASSE MÉDIA, DN 100 (4"), CONEXÃO ROSQUEADA, INSTALADO EM PRUMADAS - FORNECIMENTO E INSTALAÇÃO. AF_01/2026</v>
          </cell>
          <cell r="C6502" t="str">
            <v>M</v>
          </cell>
          <cell r="D6502">
            <v>232.12</v>
          </cell>
          <cell r="E6502" t="str">
            <v>Instalações de Gás e Incêndio em Aço e Ferro Galvanizado</v>
          </cell>
          <cell r="F6502" t="str">
            <v>SINAPI Jun/26</v>
          </cell>
        </row>
        <row r="6503">
          <cell r="A6503">
            <v>101927</v>
          </cell>
          <cell r="B6503" t="str">
            <v>TUBO DE AÇO GALVANIZADO COM COSTURA, CLASSE MÉDIA, DN 100 (4"), CONEXÃO ROSQUEADA, INSTALADO EM REDE DE ALIMENTAÇÃO PARA HIDRANTE - FORNECIMENTO E INSTALAÇÃO. AF_01/2026</v>
          </cell>
          <cell r="C6503" t="str">
            <v>M</v>
          </cell>
          <cell r="D6503">
            <v>212.86</v>
          </cell>
          <cell r="E6503" t="str">
            <v>Instalações de Gás e Incêndio em Aço e Ferro Galvanizado</v>
          </cell>
          <cell r="F6503" t="str">
            <v>SINAPI Jun/26</v>
          </cell>
        </row>
        <row r="6504">
          <cell r="A6504">
            <v>97498</v>
          </cell>
          <cell r="B6504" t="str">
            <v>TUBO DE AÇO GALVANIZADO COM COSTURA, CLASSE MÉDIA, DN 25 (1"), CONEXÃO ROSQUEADA, INSTALADO EM REDE DE ALIMENTAÇÃO PARA HIDRANTE - FORNECIMENTO E INSTALAÇÃO. AF_01/2026</v>
          </cell>
          <cell r="C6504" t="str">
            <v>M</v>
          </cell>
          <cell r="D6504">
            <v>50.29</v>
          </cell>
          <cell r="E6504" t="str">
            <v>Instalações de Gás e Incêndio em Aço e Ferro Galvanizado</v>
          </cell>
          <cell r="F6504" t="str">
            <v>SINAPI Jun/26</v>
          </cell>
        </row>
        <row r="6505">
          <cell r="A6505">
            <v>92364</v>
          </cell>
          <cell r="B6505" t="str">
            <v>TUBO DE AÇO GALVANIZADO COM COSTURA, CLASSE MÉDIA, DN 32 (1 1/4"), CONEXÃO ROSQUEADA, INSTALADO EM REDE DE ALIMENTAÇÃO PARA HIDRANTE - FORNECIMENTO E INSTALAÇÃO. AF_01/2026</v>
          </cell>
          <cell r="C6505" t="str">
            <v>M</v>
          </cell>
          <cell r="D6505">
            <v>61.67</v>
          </cell>
          <cell r="E6505" t="str">
            <v>Instalações de Gás e Incêndio em Aço e Ferro Galvanizado</v>
          </cell>
          <cell r="F6505" t="str">
            <v>SINAPI Jun/26</v>
          </cell>
        </row>
        <row r="6506">
          <cell r="A6506">
            <v>92365</v>
          </cell>
          <cell r="B6506" t="str">
            <v>TUBO DE AÇO GALVANIZADO COM COSTURA, CLASSE MÉDIA, DN 40 (1 1/2"), CONEXÃO ROSQUEADA, INSTALADO EM REDE DE ALIMENTAÇÃO PARA HIDRANTE - FORNECIMENTO E INSTALAÇÃO. AF_01/2026</v>
          </cell>
          <cell r="C6506" t="str">
            <v>M</v>
          </cell>
          <cell r="D6506">
            <v>71.03</v>
          </cell>
          <cell r="E6506" t="str">
            <v>Instalações de Gás e Incêndio em Aço e Ferro Galvanizado</v>
          </cell>
          <cell r="F6506" t="str">
            <v>SINAPI Jun/26</v>
          </cell>
        </row>
        <row r="6507">
          <cell r="A6507">
            <v>92341</v>
          </cell>
          <cell r="B6507" t="str">
            <v>TUBO DE AÇO GALVANIZADO COM COSTURA, CLASSE MÉDIA, DN 50 (2"), CONEXÃO ROSQUEADA, INSTALADO EM PRUMADAS - FORNECIMENTO E INSTALAÇÃO. AF_01/2026</v>
          </cell>
          <cell r="C6507" t="str">
            <v>M</v>
          </cell>
          <cell r="D6507">
            <v>118.56</v>
          </cell>
          <cell r="E6507" t="str">
            <v>Instalações de Gás e Incêndio em Aço e Ferro Galvanizado</v>
          </cell>
          <cell r="F6507" t="str">
            <v>SINAPI Jun/26</v>
          </cell>
        </row>
        <row r="6508">
          <cell r="A6508">
            <v>92366</v>
          </cell>
          <cell r="B6508" t="str">
            <v>TUBO DE AÇO GALVANIZADO COM COSTURA, CLASSE MÉDIA, DN 50 (2"), CONEXÃO ROSQUEADA, INSTALADO EM REDE DE ALIMENTAÇÃO PARA HIDRANTE - FORNECIMENTO E INSTALAÇÃO. AF_01/2026</v>
          </cell>
          <cell r="C6508" t="str">
            <v>M</v>
          </cell>
          <cell r="D6508">
            <v>97.82</v>
          </cell>
          <cell r="E6508" t="str">
            <v>Instalações de Gás e Incêndio em Aço e Ferro Galvanizado</v>
          </cell>
          <cell r="F6508" t="str">
            <v>SINAPI Jun/26</v>
          </cell>
        </row>
        <row r="6509">
          <cell r="A6509">
            <v>92342</v>
          </cell>
          <cell r="B6509" t="str">
            <v>TUBO DE AÇO GALVANIZADO COM COSTURA, CLASSE MÉDIA, DN 65 (2 1/2"), CONEXÃO ROSQUEADA, INSTALADO EM PRUMADAS - FORNECIMENTO E INSTALAÇÃO. AF_01/2026</v>
          </cell>
          <cell r="C6509" t="str">
            <v>M</v>
          </cell>
          <cell r="D6509">
            <v>140.55000000000001</v>
          </cell>
          <cell r="E6509" t="str">
            <v>Instalações de Gás e Incêndio em Aço e Ferro Galvanizado</v>
          </cell>
          <cell r="F6509" t="str">
            <v>SINAPI Jun/26</v>
          </cell>
        </row>
        <row r="6510">
          <cell r="A6510">
            <v>92367</v>
          </cell>
          <cell r="B6510" t="str">
            <v>TUBO DE AÇO GALVANIZADO COM COSTURA, CLASSE MÉDIA, DN 65 (2 1/2"), CONEXÃO ROSQUEADA, INSTALADO EM REDE DE ALIMENTAÇÃO PARA HIDRANTE - FORNECIMENTO E INSTALAÇÃO. AF_01/2026</v>
          </cell>
          <cell r="C6510" t="str">
            <v>M</v>
          </cell>
          <cell r="D6510">
            <v>120.25</v>
          </cell>
          <cell r="E6510" t="str">
            <v>Instalações de Gás e Incêndio em Aço e Ferro Galvanizado</v>
          </cell>
          <cell r="F6510" t="str">
            <v>SINAPI Jun/26</v>
          </cell>
        </row>
        <row r="6511">
          <cell r="A6511">
            <v>92343</v>
          </cell>
          <cell r="B6511" t="str">
            <v>TUBO DE AÇO GALVANIZADO COM COSTURA, CLASSE MÉDIA, DN 80 (3"), CONEXÃO ROSQUEADA, INSTALADO EM PRUMADAS - FORNECIMENTO E INSTALAÇÃO. AF_01/2026</v>
          </cell>
          <cell r="C6511" t="str">
            <v>M</v>
          </cell>
          <cell r="D6511">
            <v>177.77</v>
          </cell>
          <cell r="E6511" t="str">
            <v>Instalações de Gás e Incêndio em Aço e Ferro Galvanizado</v>
          </cell>
          <cell r="F6511" t="str">
            <v>SINAPI Jun/26</v>
          </cell>
        </row>
        <row r="6512">
          <cell r="A6512">
            <v>92368</v>
          </cell>
          <cell r="B6512" t="str">
            <v>TUBO DE AÇO GALVANIZADO COM COSTURA, CLASSE MÉDIA, DN 80 (3"), CONEXÃO ROSQUEADA, INSTALADO EM REDE DE ALIMENTAÇÃO PARA HIDRANTE - FORNECIMENTO E INSTALAÇÃO. AF_01/2026</v>
          </cell>
          <cell r="C6512" t="str">
            <v>M</v>
          </cell>
          <cell r="D6512">
            <v>157.91999999999999</v>
          </cell>
          <cell r="E6512" t="str">
            <v>Instalações de Gás e Incêndio em Aço e Ferro Galvanizado</v>
          </cell>
          <cell r="F6512" t="str">
            <v>SINAPI Jun/26</v>
          </cell>
        </row>
        <row r="6513">
          <cell r="A6513">
            <v>92689</v>
          </cell>
          <cell r="B6513" t="str">
            <v>TUBO DE AÇO PRETO SEM COSTURA, CLASSE MÉDIA, CONEXÃO SOLDADA, DN 15 (1/2"), INSTALADO EM RAMAIS E SUB-RAMAIS DE GÁS - FORNECIMENTO E INSTALAÇÃO. AF_01/2026</v>
          </cell>
          <cell r="C6513" t="str">
            <v>M</v>
          </cell>
          <cell r="D6513">
            <v>49.81</v>
          </cell>
          <cell r="E6513" t="str">
            <v>Instalações de Gás e Incêndio em Aço e Ferro Galvanizado</v>
          </cell>
          <cell r="F6513" t="str">
            <v>SINAPI Jun/26</v>
          </cell>
        </row>
        <row r="6514">
          <cell r="A6514">
            <v>92690</v>
          </cell>
          <cell r="B6514" t="str">
            <v>TUBO DE AÇO PRETO SEM COSTURA, CLASSE MÉDIA, CONEXÃO SOLDADA, DN 20 (3/4"), INSTALADO EM RAMAIS E SUB-RAMAIS DE GÁS - FORNECIMENTO E INSTALAÇÃO. AF_01/2026</v>
          </cell>
          <cell r="C6514" t="str">
            <v>M</v>
          </cell>
          <cell r="D6514">
            <v>72.48</v>
          </cell>
          <cell r="E6514" t="str">
            <v>Instalações de Gás e Incêndio em Aço e Ferro Galvanizado</v>
          </cell>
          <cell r="F6514" t="str">
            <v>SINAPI Jun/26</v>
          </cell>
        </row>
        <row r="6515">
          <cell r="A6515">
            <v>92691</v>
          </cell>
          <cell r="B6515" t="str">
            <v>TUBO DE AÇO PRETO SEM COSTURA, CLASSE MÉDIA, CONEXÃO SOLDADA, DN 25 (1"), INSTALADO EM RAMAIS E SUB-RAMAIS DE GÁS - FORNECIMENTO E INSTALAÇÃO. AF_01/2026</v>
          </cell>
          <cell r="C6515" t="str">
            <v>M</v>
          </cell>
          <cell r="D6515">
            <v>99.67</v>
          </cell>
          <cell r="E6515" t="str">
            <v>Instalações de Gás e Incêndio em Aço e Ferro Galvanizado</v>
          </cell>
          <cell r="F6515" t="str">
            <v>SINAPI Jun/26</v>
          </cell>
        </row>
        <row r="6516">
          <cell r="A6516">
            <v>92359</v>
          </cell>
          <cell r="B6516" t="str">
            <v>TUBO DE AÇO PRETO SEM COSTURA, CONEXÃO SOLDADA, DN 25 (1"), INSTALADO EM REDE DE ALIMENTAÇÃO PARA HIDRANTE - FORNECIMENTO E INSTALAÇÃO. AF_01/2026</v>
          </cell>
          <cell r="C6516" t="str">
            <v>M</v>
          </cell>
          <cell r="D6516">
            <v>62.64</v>
          </cell>
          <cell r="E6516" t="str">
            <v>Instalações de Gás e Incêndio em Aço e Ferro Galvanizado</v>
          </cell>
          <cell r="F6516" t="str">
            <v>SINAPI Jun/26</v>
          </cell>
        </row>
        <row r="6517">
          <cell r="A6517">
            <v>92645</v>
          </cell>
          <cell r="B6517" t="str">
            <v>TUBO DE AÇO PRETO SEM COSTURA, CONEXÃO SOLDADA, DN 25 (1"), INSTALADO EM REDE DE ALIMENTAÇÃO PARA SPRINKLER - FORNECIMENTO E INSTALAÇÃO. AF_01/2026</v>
          </cell>
          <cell r="C6517" t="str">
            <v>M</v>
          </cell>
          <cell r="D6517">
            <v>67.959999999999994</v>
          </cell>
          <cell r="E6517" t="str">
            <v>Instalações de Gás e Incêndio em Aço e Ferro Galvanizado</v>
          </cell>
          <cell r="F6517" t="str">
            <v>SINAPI Jun/26</v>
          </cell>
        </row>
        <row r="6518">
          <cell r="A6518">
            <v>92360</v>
          </cell>
          <cell r="B6518" t="str">
            <v>TUBO DE AÇO PRETO SEM COSTURA, CONEXÃO SOLDADA, DN 32 (1 1/4"), INSTALADO EM REDE DE ALIMENTAÇÃO PARA HIDRANTE - FORNECIMENTO E INSTALAÇÃO. AF_01/2026</v>
          </cell>
          <cell r="C6518" t="str">
            <v>M</v>
          </cell>
          <cell r="D6518">
            <v>83.52</v>
          </cell>
          <cell r="E6518" t="str">
            <v>Instalações de Gás e Incêndio em Aço e Ferro Galvanizado</v>
          </cell>
          <cell r="F6518" t="str">
            <v>SINAPI Jun/26</v>
          </cell>
        </row>
        <row r="6519">
          <cell r="A6519">
            <v>92646</v>
          </cell>
          <cell r="B6519" t="str">
            <v>TUBO DE AÇO PRETO SEM COSTURA, CONEXÃO SOLDADA, DN 32 (1 1/4"), INSTALADO EM REDE DE ALIMENTAÇÃO PARA SPRINKLER - FORNECIMENTO E INSTALAÇÃO. AF_01/2026</v>
          </cell>
          <cell r="C6519" t="str">
            <v>M</v>
          </cell>
          <cell r="D6519">
            <v>88.84</v>
          </cell>
          <cell r="E6519" t="str">
            <v>Instalações de Gás e Incêndio em Aço e Ferro Galvanizado</v>
          </cell>
          <cell r="F6519" t="str">
            <v>SINAPI Jun/26</v>
          </cell>
        </row>
        <row r="6520">
          <cell r="A6520">
            <v>95697</v>
          </cell>
          <cell r="B6520" t="str">
            <v>TUBO DE AÇO PRETO SEM COSTURA, CONEXÃO SOLDADA, DN 40 (1 1/2"), INSTALADO EM REDE DE ALIMENTAÇÃO PARA HIDRANTE - FORNECIMENTO E INSTALAÇÃO. AF_01/2026</v>
          </cell>
          <cell r="C6520" t="str">
            <v>M</v>
          </cell>
          <cell r="D6520">
            <v>92.15</v>
          </cell>
          <cell r="E6520" t="str">
            <v>Instalações de Gás e Incêndio em Aço e Ferro Galvanizado</v>
          </cell>
          <cell r="F6520" t="str">
            <v>SINAPI Jun/26</v>
          </cell>
        </row>
        <row r="6521">
          <cell r="A6521">
            <v>92648</v>
          </cell>
          <cell r="B6521" t="str">
            <v>TUBO DE AÇO PRETO SEM COSTURA, CONEXÃO SOLDADA, DN 40 (1 1/2"), INSTALADO EM REDE DE ALIMENTAÇÃO PARA SPRINKLER - FORNECIMENTO E INSTALAÇÃO. AF_01/2026</v>
          </cell>
          <cell r="C6521" t="str">
            <v>M</v>
          </cell>
          <cell r="D6521">
            <v>97.48</v>
          </cell>
          <cell r="E6521" t="str">
            <v>Instalações de Gás e Incêndio em Aço e Ferro Galvanizado</v>
          </cell>
          <cell r="F6521" t="str">
            <v>SINAPI Jun/26</v>
          </cell>
        </row>
        <row r="6522">
          <cell r="A6522">
            <v>92338</v>
          </cell>
          <cell r="B6522" t="str">
            <v>TUBO DE AÇO PRETO SEM COSTURA, CONEXÃO SOLDADA, DN 50 (2"), INSTALADO EM PRUMADAS - FORNECIMENTO E INSTALAÇÃO. AF_01/2026</v>
          </cell>
          <cell r="C6522" t="str">
            <v>M</v>
          </cell>
          <cell r="D6522">
            <v>144.66999999999999</v>
          </cell>
          <cell r="E6522" t="str">
            <v>Instalações de Gás e Incêndio em Aço e Ferro Galvanizado</v>
          </cell>
          <cell r="F6522" t="str">
            <v>SINAPI Jun/26</v>
          </cell>
        </row>
        <row r="6523">
          <cell r="A6523">
            <v>92361</v>
          </cell>
          <cell r="B6523" t="str">
            <v>TUBO DE AÇO PRETO SEM COSTURA, CONEXÃO SOLDADA, DN 50 (2"), INSTALADO EM REDE DE ALIMENTAÇÃO PARA HIDRANTE - FORNECIMENTO E INSTALAÇÃO. AF_01/2026</v>
          </cell>
          <cell r="C6523" t="str">
            <v>M</v>
          </cell>
          <cell r="D6523">
            <v>113.22</v>
          </cell>
          <cell r="E6523" t="str">
            <v>Instalações de Gás e Incêndio em Aço e Ferro Galvanizado</v>
          </cell>
          <cell r="F6523" t="str">
            <v>SINAPI Jun/26</v>
          </cell>
        </row>
        <row r="6524">
          <cell r="A6524">
            <v>92649</v>
          </cell>
          <cell r="B6524" t="str">
            <v>TUBO DE AÇO PRETO SEM COSTURA, CONEXÃO SOLDADA, DN 50 (2"), INSTALADO EM REDE DE ALIMENTAÇÃO PARA SPRINKLER - FORNECIMENTO E INSTALAÇÃO. AF_01/2026</v>
          </cell>
          <cell r="C6524" t="str">
            <v>M</v>
          </cell>
          <cell r="D6524">
            <v>118.55</v>
          </cell>
          <cell r="E6524" t="str">
            <v>Instalações de Gás e Incêndio em Aço e Ferro Galvanizado</v>
          </cell>
          <cell r="F6524" t="str">
            <v>SINAPI Jun/26</v>
          </cell>
        </row>
        <row r="6525">
          <cell r="A6525">
            <v>92339</v>
          </cell>
          <cell r="B6525" t="str">
            <v>TUBO DE AÇO PRETO SEM COSTURA, CONEXÃO SOLDADA, DN 65 (2 1/2"), INSTALADO EM PRUMADAS - FORNECIMENTO E INSTALAÇÃO. AF_01/2026</v>
          </cell>
          <cell r="C6525" t="str">
            <v>M</v>
          </cell>
          <cell r="D6525">
            <v>208.86</v>
          </cell>
          <cell r="E6525" t="str">
            <v>Instalações de Gás e Incêndio em Aço e Ferro Galvanizado</v>
          </cell>
          <cell r="F6525" t="str">
            <v>SINAPI Jun/26</v>
          </cell>
        </row>
        <row r="6526">
          <cell r="A6526">
            <v>92362</v>
          </cell>
          <cell r="B6526" t="str">
            <v>TUBO DE AÇO PRETO SEM COSTURA, CONEXÃO SOLDADA, DN 65 (2 1/2"), INSTALADO EM REDE DE ALIMENTAÇÃO PARA HIDRANTE - FORNECIMENTO E INSTALAÇÃO. AF_01/2026</v>
          </cell>
          <cell r="C6526" t="str">
            <v>M</v>
          </cell>
          <cell r="D6526">
            <v>179.63</v>
          </cell>
          <cell r="E6526" t="str">
            <v>Instalações de Gás e Incêndio em Aço e Ferro Galvanizado</v>
          </cell>
          <cell r="F6526" t="str">
            <v>SINAPI Jun/26</v>
          </cell>
        </row>
        <row r="6527">
          <cell r="A6527">
            <v>92650</v>
          </cell>
          <cell r="B6527" t="str">
            <v>TUBO DE AÇO PRETO SEM COSTURA, CONEXÃO SOLDADA, DN 65 (2 1/2"), INSTALADO EM REDE DE ALIMENTAÇÃO PARA SPRINKLER - FORNECIMENTO E INSTALAÇÃO. AF_01/2026</v>
          </cell>
          <cell r="C6527" t="str">
            <v>M</v>
          </cell>
          <cell r="D6527">
            <v>184.96</v>
          </cell>
          <cell r="E6527" t="str">
            <v>Instalações de Gás e Incêndio em Aço e Ferro Galvanizado</v>
          </cell>
          <cell r="F6527" t="str">
            <v>SINAPI Jun/26</v>
          </cell>
        </row>
        <row r="6528">
          <cell r="A6528">
            <v>106674</v>
          </cell>
          <cell r="B6528" t="str">
            <v>TUBO DE AÇO PRETO SEM COSTURA, CONEXÃO SOLDADA, DN 80 (3"), INSTALADO EM PRUMADAS - FORNECIMENTO E INSTALAÇÃO. AF_01/2026</v>
          </cell>
          <cell r="C6528" t="str">
            <v>M</v>
          </cell>
          <cell r="D6528">
            <v>252.68</v>
          </cell>
          <cell r="E6528" t="str">
            <v>Instalações de Gás e Incêndio em Aço e Ferro Galvanizado</v>
          </cell>
          <cell r="F6528" t="str">
            <v>SINAPI Jun/26</v>
          </cell>
        </row>
        <row r="6529">
          <cell r="A6529">
            <v>106675</v>
          </cell>
          <cell r="B6529" t="str">
            <v>TUBO DE AÇO PRETO SEM COSTURA, CONEXÃO SOLDADA, DN 80 (3"), INSTALADO EM REDE DE ALIMENTAÇÃO PARA HIDRANTE - FORNECIMENTO E INSTALAÇÃO. AF_01/2026</v>
          </cell>
          <cell r="C6529" t="str">
            <v>M</v>
          </cell>
          <cell r="D6529">
            <v>225.69</v>
          </cell>
          <cell r="E6529" t="str">
            <v>Instalações de Gás e Incêndio em Aço e Ferro Galvanizado</v>
          </cell>
          <cell r="F6529" t="str">
            <v>SINAPI Jun/26</v>
          </cell>
        </row>
        <row r="6530">
          <cell r="A6530">
            <v>106676</v>
          </cell>
          <cell r="B6530" t="str">
            <v>TUBO DE AÇO PRETO SEM COSTURA, CONEXÃO SOLDADA, DN 80 (3"), INSTALADO EM REDE DE ALIMENTAÇÃO PARA SPRINKLER - FORNECIMENTO E INSTALAÇÃO. AF_01/2026</v>
          </cell>
          <cell r="C6530" t="str">
            <v>M</v>
          </cell>
          <cell r="D6530">
            <v>231.01</v>
          </cell>
          <cell r="E6530" t="str">
            <v>Instalações de Gás e Incêndio em Aço e Ferro Galvanizado</v>
          </cell>
          <cell r="F6530" t="str">
            <v>SINAPI Jun/26</v>
          </cell>
        </row>
        <row r="6531">
          <cell r="A6531">
            <v>97439</v>
          </cell>
          <cell r="B6531" t="str">
            <v>TÊ, EM AÇO, CONEXÃO RANHURADA, DN 50 (2"), INSTALADO EM PRUMADAS - FORNECIMENTO E INSTALAÇÃO. AF_01/2026</v>
          </cell>
          <cell r="C6531" t="str">
            <v>UN</v>
          </cell>
          <cell r="D6531">
            <v>156.97</v>
          </cell>
          <cell r="E6531" t="str">
            <v>Instalações de Gás e Incêndio em Aço e Ferro Galvanizado</v>
          </cell>
          <cell r="F6531" t="str">
            <v>SINAPI Jun/26</v>
          </cell>
        </row>
        <row r="6532">
          <cell r="A6532">
            <v>97440</v>
          </cell>
          <cell r="B6532" t="str">
            <v>TÊ, EM AÇO, CONEXÃO RANHURADA, DN 65 (2 1/2"), INSTALADO EM PRUMADAS - FORNECIMENTO E INSTALAÇÃO. AF_01/2026</v>
          </cell>
          <cell r="C6532" t="str">
            <v>UN</v>
          </cell>
          <cell r="D6532">
            <v>180.05</v>
          </cell>
          <cell r="E6532" t="str">
            <v>Instalações de Gás e Incêndio em Aço e Ferro Galvanizado</v>
          </cell>
          <cell r="F6532" t="str">
            <v>SINAPI Jun/26</v>
          </cell>
        </row>
        <row r="6533">
          <cell r="A6533">
            <v>97442</v>
          </cell>
          <cell r="B6533" t="str">
            <v>TÊ, EM AÇO, CONEXÃO RANHURADA, DN 80 (3"), INSTALADO EM PRUMADAS - FORNECIMENTO E INSTALAÇÃO. AF_01/2026</v>
          </cell>
          <cell r="C6533" t="str">
            <v>UN</v>
          </cell>
          <cell r="D6533">
            <v>193.91</v>
          </cell>
          <cell r="E6533" t="str">
            <v>Instalações de Gás e Incêndio em Aço e Ferro Galvanizado</v>
          </cell>
          <cell r="F6533" t="str">
            <v>SINAPI Jun/26</v>
          </cell>
        </row>
        <row r="6534">
          <cell r="A6534">
            <v>97552</v>
          </cell>
          <cell r="B6534" t="str">
            <v>TÊ, EM AÇO, CONEXÃO SOLDADA, DN 15 (1/2"), INSTALADO EM RAMAIS E SUB-RAMAIS DE GÁS - FORNECIMENTO E INSTALAÇÃO. AF_01/2026</v>
          </cell>
          <cell r="C6534" t="str">
            <v>UN</v>
          </cell>
          <cell r="D6534">
            <v>58.51</v>
          </cell>
          <cell r="E6534" t="str">
            <v>Instalações de Gás e Incêndio em Aço e Ferro Galvanizado</v>
          </cell>
          <cell r="F6534" t="str">
            <v>SINAPI Jun/26</v>
          </cell>
        </row>
        <row r="6535">
          <cell r="A6535">
            <v>97553</v>
          </cell>
          <cell r="B6535" t="str">
            <v>TÊ, EM AÇO, CONEXÃO SOLDADA, DN 20 (3/4"), INSTALADO EM RAMAIS E SUB-RAMAIS DE GÁS - FORNECIMENTO E INSTALAÇÃO. AF_01/2026</v>
          </cell>
          <cell r="C6535" t="str">
            <v>UN</v>
          </cell>
          <cell r="D6535">
            <v>86.39</v>
          </cell>
          <cell r="E6535" t="str">
            <v>Instalações de Gás e Incêndio em Aço e Ferro Galvanizado</v>
          </cell>
          <cell r="F6535" t="str">
            <v>SINAPI Jun/26</v>
          </cell>
        </row>
        <row r="6536">
          <cell r="A6536">
            <v>97554</v>
          </cell>
          <cell r="B6536" t="str">
            <v>TÊ, EM AÇO, CONEXÃO SOLDADA, DN 25 (1"), INSTALADO EM RAMAIS E SUB-RAMAIS DE GÁS - FORNECIMENTO E INSTALAÇÃO. AF_01/2026</v>
          </cell>
          <cell r="C6536" t="str">
            <v>UN</v>
          </cell>
          <cell r="D6536">
            <v>152.19</v>
          </cell>
          <cell r="E6536" t="str">
            <v>Instalações de Gás e Incêndio em Aço e Ferro Galvanizado</v>
          </cell>
          <cell r="F6536" t="str">
            <v>SINAPI Jun/26</v>
          </cell>
        </row>
        <row r="6537">
          <cell r="A6537">
            <v>97491</v>
          </cell>
          <cell r="B6537" t="str">
            <v>TÊ, EM AÇO, CONEXÃO SOLDADA, DN 25 (1"), INSTALADO EM REDE DE ALIMENTAÇÃO PARA HIDRANTE - FORNECIMENTO E INSTALAÇÃO. AF_01/2026</v>
          </cell>
          <cell r="C6537" t="str">
            <v>UN</v>
          </cell>
          <cell r="D6537">
            <v>98.86</v>
          </cell>
          <cell r="E6537" t="str">
            <v>Instalações de Gás e Incêndio em Aço e Ferro Galvanizado</v>
          </cell>
          <cell r="F6537" t="str">
            <v>SINAPI Jun/26</v>
          </cell>
        </row>
        <row r="6538">
          <cell r="A6538">
            <v>97529</v>
          </cell>
          <cell r="B6538" t="str">
            <v>TÊ, EM AÇO, CONEXÃO SOLDADA, DN 25 (1"), INSTALADO EM REDE DE ALIMENTAÇÃO PARA SPRINKLER - FORNECIMENTO E INSTALAÇÃO. AF_01/2026</v>
          </cell>
          <cell r="C6538" t="str">
            <v>UN</v>
          </cell>
          <cell r="D6538">
            <v>92.3</v>
          </cell>
          <cell r="E6538" t="str">
            <v>Instalações de Gás e Incêndio em Aço e Ferro Galvanizado</v>
          </cell>
          <cell r="F6538" t="str">
            <v>SINAPI Jun/26</v>
          </cell>
        </row>
        <row r="6539">
          <cell r="A6539">
            <v>97492</v>
          </cell>
          <cell r="B6539" t="str">
            <v>TÊ, EM AÇO, CONEXÃO SOLDADA, DN 32 (1 1/4"), INSTALADO EM REDE DE ALIMENTAÇÃO PARA HIDRANTE - FORNECIMENTO E INSTALAÇÃO. AF_01/2026</v>
          </cell>
          <cell r="C6539" t="str">
            <v>UN</v>
          </cell>
          <cell r="D6539">
            <v>142.80000000000001</v>
          </cell>
          <cell r="E6539" t="str">
            <v>Instalações de Gás e Incêndio em Aço e Ferro Galvanizado</v>
          </cell>
          <cell r="F6539" t="str">
            <v>SINAPI Jun/26</v>
          </cell>
        </row>
        <row r="6540">
          <cell r="A6540">
            <v>97530</v>
          </cell>
          <cell r="B6540" t="str">
            <v>TÊ, EM AÇO, CONEXÃO SOLDADA, DN 32 (1 1/4"), INSTALADO EM REDE DE ALIMENTAÇÃO PARA SPRINKLER - FORNECIMENTO E INSTALAÇÃO. AF_01/2026</v>
          </cell>
          <cell r="C6540" t="str">
            <v>UN</v>
          </cell>
          <cell r="D6540">
            <v>131.22999999999999</v>
          </cell>
          <cell r="E6540" t="str">
            <v>Instalações de Gás e Incêndio em Aço e Ferro Galvanizado</v>
          </cell>
          <cell r="F6540" t="str">
            <v>SINAPI Jun/26</v>
          </cell>
        </row>
        <row r="6541">
          <cell r="A6541">
            <v>97493</v>
          </cell>
          <cell r="B6541" t="str">
            <v>TÊ, EM AÇO, CONEXÃO SOLDADA, DN 40 (1 1/2"), INSTALADO EM REDE DE ALIMENTAÇÃO PARA HIDRANTE - FORNECIMENTO E INSTALAÇÃO. AF_01/2026</v>
          </cell>
          <cell r="C6541" t="str">
            <v>UN</v>
          </cell>
          <cell r="D6541">
            <v>183.29</v>
          </cell>
          <cell r="E6541" t="str">
            <v>Instalações de Gás e Incêndio em Aço e Ferro Galvanizado</v>
          </cell>
          <cell r="F6541" t="str">
            <v>SINAPI Jun/26</v>
          </cell>
        </row>
        <row r="6542">
          <cell r="A6542">
            <v>97531</v>
          </cell>
          <cell r="B6542" t="str">
            <v>TÊ, EM AÇO, CONEXÃO SOLDADA, DN 40 (1 1/2"), INSTALADO EM REDE DE ALIMENTAÇÃO PARA SPRINKLER - FORNECIMENTO E INSTALAÇÃO. AF_01/2026</v>
          </cell>
          <cell r="C6542" t="str">
            <v>UN</v>
          </cell>
          <cell r="D6542">
            <v>165.99</v>
          </cell>
          <cell r="E6542" t="str">
            <v>Instalações de Gás e Incêndio em Aço e Ferro Galvanizado</v>
          </cell>
          <cell r="F6542" t="str">
            <v>SINAPI Jun/26</v>
          </cell>
        </row>
        <row r="6543">
          <cell r="A6543">
            <v>97458</v>
          </cell>
          <cell r="B6543" t="str">
            <v>TÊ, EM AÇO, CONEXÃO SOLDADA, DN 50 (2"), INSTALADO EM PRUMADAS - FORNECIMENTO E INSTALAÇÃO. AF_01/2026</v>
          </cell>
          <cell r="C6543" t="str">
            <v>UN</v>
          </cell>
          <cell r="D6543">
            <v>332.64</v>
          </cell>
          <cell r="E6543" t="str">
            <v>Instalações de Gás e Incêndio em Aço e Ferro Galvanizado</v>
          </cell>
          <cell r="F6543" t="str">
            <v>SINAPI Jun/26</v>
          </cell>
        </row>
        <row r="6544">
          <cell r="A6544">
            <v>97494</v>
          </cell>
          <cell r="B6544" t="str">
            <v>TÊ, EM AÇO, CONEXÃO SOLDADA, DN 50 (2"), INSTALADO EM REDE DE ALIMENTAÇÃO PARA HIDRANTE - FORNECIMENTO E INSTALAÇÃO. AF_01/2026</v>
          </cell>
          <cell r="C6544" t="str">
            <v>UN</v>
          </cell>
          <cell r="D6544">
            <v>280.02</v>
          </cell>
          <cell r="E6544" t="str">
            <v>Instalações de Gás e Incêndio em Aço e Ferro Galvanizado</v>
          </cell>
          <cell r="F6544" t="str">
            <v>SINAPI Jun/26</v>
          </cell>
        </row>
        <row r="6545">
          <cell r="A6545">
            <v>97532</v>
          </cell>
          <cell r="B6545" t="str">
            <v>TÊ, EM AÇO, CONEXÃO SOLDADA, DN 50 (2"), INSTALADO EM REDE DE ALIMENTAÇÃO PARA SPRINKLER - FORNECIMENTO E INSTALAÇÃO. AF_01/2026</v>
          </cell>
          <cell r="C6545" t="str">
            <v>UN</v>
          </cell>
          <cell r="D6545">
            <v>255.56</v>
          </cell>
          <cell r="E6545" t="str">
            <v>Instalações de Gás e Incêndio em Aço e Ferro Galvanizado</v>
          </cell>
          <cell r="F6545" t="str">
            <v>SINAPI Jun/26</v>
          </cell>
        </row>
        <row r="6546">
          <cell r="A6546">
            <v>97459</v>
          </cell>
          <cell r="B6546" t="str">
            <v>TÊ, EM AÇO, CONEXÃO SOLDADA, DN 65 (2 1/2"), INSTALADO EM PRUMADAS - FORNECIMENTO E INSTALAÇÃO. AF_01/2026</v>
          </cell>
          <cell r="C6546" t="str">
            <v>UN</v>
          </cell>
          <cell r="D6546">
            <v>541.33000000000004</v>
          </cell>
          <cell r="E6546" t="str">
            <v>Instalações de Gás e Incêndio em Aço e Ferro Galvanizado</v>
          </cell>
          <cell r="F6546" t="str">
            <v>SINAPI Jun/26</v>
          </cell>
        </row>
        <row r="6547">
          <cell r="A6547">
            <v>97495</v>
          </cell>
          <cell r="B6547" t="str">
            <v>TÊ, EM AÇO, CONEXÃO SOLDADA, DN 65 (2 1/2"), INSTALADO EM REDE DE ALIMENTAÇÃO PARA HIDRANTE - FORNECIMENTO E INSTALAÇÃO. AF_01/2026</v>
          </cell>
          <cell r="C6547" t="str">
            <v>UN</v>
          </cell>
          <cell r="D6547">
            <v>504.14</v>
          </cell>
          <cell r="E6547" t="str">
            <v>Instalações de Gás e Incêndio em Aço e Ferro Galvanizado</v>
          </cell>
          <cell r="F6547" t="str">
            <v>SINAPI Jun/26</v>
          </cell>
        </row>
        <row r="6548">
          <cell r="A6548">
            <v>97533</v>
          </cell>
          <cell r="B6548" t="str">
            <v>TÊ, EM AÇO, CONEXÃO SOLDADA, DN 65 (2 1/2"), INSTALADO EM REDE DE ALIMENTAÇÃO PARA SPRINKLER - FORNECIMENTO E INSTALAÇÃO. AF_01/2026</v>
          </cell>
          <cell r="C6548" t="str">
            <v>UN</v>
          </cell>
          <cell r="D6548">
            <v>468.93</v>
          </cell>
          <cell r="E6548" t="str">
            <v>Instalações de Gás e Incêndio em Aço e Ferro Galvanizado</v>
          </cell>
          <cell r="F6548" t="str">
            <v>SINAPI Jun/26</v>
          </cell>
        </row>
        <row r="6549">
          <cell r="A6549">
            <v>97460</v>
          </cell>
          <cell r="B6549" t="str">
            <v>TÊ, EM AÇO, CONEXÃO SOLDADA, DN 80 (3"), INSTALADO EM PRUMADAS - FORNECIMENTO E INSTALAÇÃO. AF_01/2026</v>
          </cell>
          <cell r="C6549" t="str">
            <v>UN</v>
          </cell>
          <cell r="D6549">
            <v>811.41</v>
          </cell>
          <cell r="E6549" t="str">
            <v>Instalações de Gás e Incêndio em Aço e Ferro Galvanizado</v>
          </cell>
          <cell r="F6549" t="str">
            <v>SINAPI Jun/26</v>
          </cell>
        </row>
        <row r="6550">
          <cell r="A6550">
            <v>97496</v>
          </cell>
          <cell r="B6550" t="str">
            <v>TÊ, EM AÇO, CONEXÃO SOLDADA, DN 80 (3"), INSTALADO EM REDE DE ALIMENTAÇÃO PARA HIDRANTE - FORNECIMENTO E INSTALAÇÃO. AF_01/2026</v>
          </cell>
          <cell r="C6550" t="str">
            <v>UN</v>
          </cell>
          <cell r="D6550">
            <v>789.66</v>
          </cell>
          <cell r="E6550" t="str">
            <v>Instalações de Gás e Incêndio em Aço e Ferro Galvanizado</v>
          </cell>
          <cell r="F6550" t="str">
            <v>SINAPI Jun/26</v>
          </cell>
        </row>
        <row r="6551">
          <cell r="A6551">
            <v>97534</v>
          </cell>
          <cell r="B6551" t="str">
            <v>TÊ, EM AÇO, CONEXÃO SOLDADA, DN 80 (3"), INSTALADO EM REDE DE ALIMENTAÇÃO PARA SPRINKLER - FORNECIMENTO E INSTALAÇÃO. AF_01/2026</v>
          </cell>
          <cell r="C6551" t="str">
            <v>UN</v>
          </cell>
          <cell r="D6551">
            <v>743.71</v>
          </cell>
          <cell r="E6551" t="str">
            <v>Instalações de Gás e Incêndio em Aço e Ferro Galvanizado</v>
          </cell>
          <cell r="F6551" t="str">
            <v>SINAPI Jun/26</v>
          </cell>
        </row>
        <row r="6552">
          <cell r="A6552">
            <v>101926</v>
          </cell>
          <cell r="B6552" t="str">
            <v>TÊ, EM FERRO GALVANIZADO, 4", CONEXÃO ROSQUEADA, INSTALADO EM PRUMADAS - FORNECIMENTO E INSTALAÇÃO. AF_01/2026</v>
          </cell>
          <cell r="C6552" t="str">
            <v>UN</v>
          </cell>
          <cell r="D6552">
            <v>457.44</v>
          </cell>
          <cell r="E6552" t="str">
            <v>Instalações de Gás e Incêndio em Aço e Ferro Galvanizado</v>
          </cell>
          <cell r="F6552" t="str">
            <v>SINAPI Jun/26</v>
          </cell>
        </row>
        <row r="6553">
          <cell r="A6553">
            <v>101935</v>
          </cell>
          <cell r="B6553" t="str">
            <v>TÊ, EM FERRO GALVANIZADO, 4", CONEXÃO ROSQUEADA, INSTALADO EM REDE DE ALIMENTAÇÃO PARA HIDRANTE - FORNECIMENTO E INSTALAÇÃO. AF_01/2026</v>
          </cell>
          <cell r="C6553" t="str">
            <v>UN</v>
          </cell>
          <cell r="D6553">
            <v>478.82</v>
          </cell>
          <cell r="E6553" t="str">
            <v>Instalações de Gás e Incêndio em Aço e Ferro Galvanizado</v>
          </cell>
          <cell r="F6553" t="str">
            <v>SINAPI Jun/26</v>
          </cell>
        </row>
        <row r="6554">
          <cell r="A6554">
            <v>92704</v>
          </cell>
          <cell r="B6554" t="str">
            <v>TÊ, EM FERRO GALVANIZADO, CONEXÃO ROSQUEADA, DN 15 (1/2"), INSTALADO EM RAMAIS E SUB-RAMAIS DE GÁS - FORNECIMENTO E INSTALAÇÃO. AF_01/2026</v>
          </cell>
          <cell r="C6554" t="str">
            <v>UN</v>
          </cell>
          <cell r="D6554">
            <v>34.909999999999997</v>
          </cell>
          <cell r="E6554" t="str">
            <v>Instalações de Gás e Incêndio em Aço e Ferro Galvanizado</v>
          </cell>
          <cell r="F6554" t="str">
            <v>SINAPI Jun/26</v>
          </cell>
        </row>
        <row r="6555">
          <cell r="A6555">
            <v>92705</v>
          </cell>
          <cell r="B6555" t="str">
            <v>TÊ, EM FERRO GALVANIZADO, CONEXÃO ROSQUEADA, DN 20 (3/4"), INSTALADO EM RAMAIS E SUB-RAMAIS DE GÁS - FORNECIMENTO E INSTALAÇÃO. AF_01/2026</v>
          </cell>
          <cell r="C6555" t="str">
            <v>UN</v>
          </cell>
          <cell r="D6555">
            <v>56.81</v>
          </cell>
          <cell r="E6555" t="str">
            <v>Instalações de Gás e Incêndio em Aço e Ferro Galvanizado</v>
          </cell>
          <cell r="F6555" t="str">
            <v>SINAPI Jun/26</v>
          </cell>
        </row>
        <row r="6556">
          <cell r="A6556">
            <v>92706</v>
          </cell>
          <cell r="B6556" t="str">
            <v>TÊ, EM FERRO GALVANIZADO, CONEXÃO ROSQUEADA, DN 25 (1"), INSTALADO EM RAMAIS E SUB-RAMAIS DE GÁS - FORNECIMENTO E INSTALAÇÃO. AF_01/2026</v>
          </cell>
          <cell r="C6556" t="str">
            <v>UN</v>
          </cell>
          <cell r="D6556">
            <v>92.01</v>
          </cell>
          <cell r="E6556" t="str">
            <v>Instalações de Gás e Incêndio em Aço e Ferro Galvanizado</v>
          </cell>
          <cell r="F6556" t="str">
            <v>SINAPI Jun/26</v>
          </cell>
        </row>
        <row r="6557">
          <cell r="A6557">
            <v>92637</v>
          </cell>
          <cell r="B6557" t="str">
            <v>TÊ, EM FERRO GALVANIZADO, CONEXÃO ROSQUEADA, DN 25 (1"), INSTALADO EM REDE DE ALIMENTAÇÃO PARA HIDRANTE - FORNECIMENTO E INSTALAÇÃO. AF_01/2026</v>
          </cell>
          <cell r="C6557" t="str">
            <v>UN</v>
          </cell>
          <cell r="D6557">
            <v>130.93</v>
          </cell>
          <cell r="E6557" t="str">
            <v>Instalações de Gás e Incêndio em Aço e Ferro Galvanizado</v>
          </cell>
          <cell r="F6557" t="str">
            <v>SINAPI Jun/26</v>
          </cell>
        </row>
        <row r="6558">
          <cell r="A6558">
            <v>92681</v>
          </cell>
          <cell r="B6558" t="str">
            <v>TÊ, EM FERRO GALVANIZADO, CONEXÃO ROSQUEADA, DN 25 (1"), INSTALADO EM REDE DE ALIMENTAÇÃO PARA SPRINKLER - FORNECIMENTO E INSTALAÇÃO. AF_01/2026</v>
          </cell>
          <cell r="C6558" t="str">
            <v>UN</v>
          </cell>
          <cell r="D6558">
            <v>65.97</v>
          </cell>
          <cell r="E6558" t="str">
            <v>Instalações de Gás e Incêndio em Aço e Ferro Galvanizado</v>
          </cell>
          <cell r="F6558" t="str">
            <v>SINAPI Jun/26</v>
          </cell>
        </row>
        <row r="6559">
          <cell r="A6559">
            <v>92638</v>
          </cell>
          <cell r="B6559" t="str">
            <v>TÊ, EM FERRO GALVANIZADO, CONEXÃO ROSQUEADA, DN 32 (1 1/4"), INSTALADO EM REDE DE ALIMENTAÇÃO PARA HIDRANTE - FORNECIMENTO E INSTALAÇÃO. AF_01/2026</v>
          </cell>
          <cell r="C6559" t="str">
            <v>UN</v>
          </cell>
          <cell r="D6559">
            <v>173.32</v>
          </cell>
          <cell r="E6559" t="str">
            <v>Instalações de Gás e Incêndio em Aço e Ferro Galvanizado</v>
          </cell>
          <cell r="F6559" t="str">
            <v>SINAPI Jun/26</v>
          </cell>
        </row>
        <row r="6560">
          <cell r="A6560">
            <v>92682</v>
          </cell>
          <cell r="B6560" t="str">
            <v>TÊ, EM FERRO GALVANIZADO, CONEXÃO ROSQUEADA, DN 32 (1 1/4"), INSTALADO EM REDE DE ALIMENTAÇÃO PARA SPRINKLER - FORNECIMENTO E INSTALAÇÃO. AF_01/2026</v>
          </cell>
          <cell r="C6560" t="str">
            <v>UN</v>
          </cell>
          <cell r="D6560">
            <v>82.6</v>
          </cell>
          <cell r="E6560" t="str">
            <v>Instalações de Gás e Incêndio em Aço e Ferro Galvanizado</v>
          </cell>
          <cell r="F6560" t="str">
            <v>SINAPI Jun/26</v>
          </cell>
        </row>
        <row r="6561">
          <cell r="A6561">
            <v>92639</v>
          </cell>
          <cell r="B6561" t="str">
            <v>TÊ, EM FERRO GALVANIZADO, CONEXÃO ROSQUEADA, DN 40 (1 1/2"), INSTALADO EM REDE DE ALIMENTAÇÃO PARA HIDRANTE - FORNECIMENTO E INSTALAÇÃO. AF_01/2026</v>
          </cell>
          <cell r="C6561" t="str">
            <v>UN</v>
          </cell>
          <cell r="D6561">
            <v>212.14</v>
          </cell>
          <cell r="E6561" t="str">
            <v>Instalações de Gás e Incêndio em Aço e Ferro Galvanizado</v>
          </cell>
          <cell r="F6561" t="str">
            <v>SINAPI Jun/26</v>
          </cell>
        </row>
        <row r="6562">
          <cell r="A6562">
            <v>92683</v>
          </cell>
          <cell r="B6562" t="str">
            <v>TÊ, EM FERRO GALVANIZADO, CONEXÃO ROSQUEADA, DN 40 (1 1/2"), INSTALADO EM REDE DE ALIMENTAÇÃO PARA SPRINKLER - FORNECIMENTO E INSTALAÇÃO. AF_01/2026</v>
          </cell>
          <cell r="C6562" t="str">
            <v>UN</v>
          </cell>
          <cell r="D6562">
            <v>96.98</v>
          </cell>
          <cell r="E6562" t="str">
            <v>Instalações de Gás e Incêndio em Aço e Ferro Galvanizado</v>
          </cell>
          <cell r="F6562" t="str">
            <v>SINAPI Jun/26</v>
          </cell>
        </row>
        <row r="6563">
          <cell r="A6563">
            <v>92640</v>
          </cell>
          <cell r="B6563" t="str">
            <v>TÊ, EM FERRO GALVANIZADO, CONEXÃO ROSQUEADA, DN 50 (2"), INSTALADO EM REDE DE ALIMENTAÇÃO PARA HIDRANTE - FORNECIMENTO E INSTALAÇÃO- FORNECIMENTO E INSTALAÇÃO. AF_01/2026</v>
          </cell>
          <cell r="C6563" t="str">
            <v>UN</v>
          </cell>
          <cell r="D6563">
            <v>163.66999999999999</v>
          </cell>
          <cell r="E6563" t="str">
            <v>Instalações de Gás e Incêndio em Aço e Ferro Galvanizado</v>
          </cell>
          <cell r="F6563" t="str">
            <v>SINAPI Jun/26</v>
          </cell>
        </row>
        <row r="6564">
          <cell r="A6564">
            <v>92684</v>
          </cell>
          <cell r="B6564" t="str">
            <v>TÊ, EM FERRO GALVANIZADO, CONEXÃO ROSQUEADA, DN 50 (2"), INSTALADO EM REDE DE ALIMENTAÇÃO PARA SPRINKLER - FORNECIMENTO E INSTALAÇÃO. AF_01/2026</v>
          </cell>
          <cell r="C6564" t="str">
            <v>UN</v>
          </cell>
          <cell r="D6564">
            <v>129.38</v>
          </cell>
          <cell r="E6564" t="str">
            <v>Instalações de Gás e Incêndio em Aço e Ferro Galvanizado</v>
          </cell>
          <cell r="F6564" t="str">
            <v>SINAPI Jun/26</v>
          </cell>
        </row>
        <row r="6565">
          <cell r="A6565">
            <v>92642</v>
          </cell>
          <cell r="B6565" t="str">
            <v>TÊ, EM FERRO GALVANIZADO, CONEXÃO ROSQUEADA, DN 65 (2 1/2"), INSTALADO EM REDE DE ALIMENTAÇÃO PARA HIDRANTE - FORNECIMENTO E INSTALAÇÃO. AF_01/2026</v>
          </cell>
          <cell r="C6565" t="str">
            <v>UN</v>
          </cell>
          <cell r="D6565">
            <v>243.48</v>
          </cell>
          <cell r="E6565" t="str">
            <v>Instalações de Gás e Incêndio em Aço e Ferro Galvanizado</v>
          </cell>
          <cell r="F6565" t="str">
            <v>SINAPI Jun/26</v>
          </cell>
        </row>
        <row r="6566">
          <cell r="A6566">
            <v>92685</v>
          </cell>
          <cell r="B6566" t="str">
            <v>TÊ, EM FERRO GALVANIZADO, CONEXÃO ROSQUEADA, DN 65 (2 1/2"), INSTALADO EM REDE DE ALIMENTAÇÃO PARA SPRINKLER - FORNECIMENTO E INSTALAÇÃO. AF_01/2026</v>
          </cell>
          <cell r="C6566" t="str">
            <v>UN</v>
          </cell>
          <cell r="D6566">
            <v>202.44</v>
          </cell>
          <cell r="E6566" t="str">
            <v>Instalações de Gás e Incêndio em Aço e Ferro Galvanizado</v>
          </cell>
          <cell r="F6566" t="str">
            <v>SINAPI Jun/26</v>
          </cell>
        </row>
        <row r="6567">
          <cell r="A6567">
            <v>92644</v>
          </cell>
          <cell r="B6567" t="str">
            <v>TÊ, EM FERRO GALVANIZADO, CONEXÃO ROSQUEADA, DN 80 (3"), INSTALADO EM REDE DE ALIMENTAÇÃO PARA HIDRANTE - FORNECIMENTO E INSTALAÇÃO. AF_01/2026</v>
          </cell>
          <cell r="C6567" t="str">
            <v>UN</v>
          </cell>
          <cell r="D6567">
            <v>305.22000000000003</v>
          </cell>
          <cell r="E6567" t="str">
            <v>Instalações de Gás e Incêndio em Aço e Ferro Galvanizado</v>
          </cell>
          <cell r="F6567" t="str">
            <v>SINAPI Jun/26</v>
          </cell>
        </row>
        <row r="6568">
          <cell r="A6568">
            <v>92686</v>
          </cell>
          <cell r="B6568" t="str">
            <v>TÊ, EM FERRO GALVANIZADO, CONEXÃO ROSQUEADA, DN 80 (3"), INSTALADO EM REDE DE ALIMENTAÇÃO PARA SPRINKLER - FORNECIMENTO E INSTALAÇÃO. AF_01/2026</v>
          </cell>
          <cell r="C6568" t="str">
            <v>UN</v>
          </cell>
          <cell r="D6568">
            <v>257.43</v>
          </cell>
          <cell r="E6568" t="str">
            <v>Instalações de Gás e Incêndio em Aço e Ferro Galvanizado</v>
          </cell>
          <cell r="F6568" t="str">
            <v>SINAPI Jun/26</v>
          </cell>
        </row>
        <row r="6569">
          <cell r="A6569">
            <v>92356</v>
          </cell>
          <cell r="B6569" t="str">
            <v>TÊ, EM FERRO GALVANIZADO, DN 50 (2"), CONEXÃO ROSQUEADA, INSTALADO EM PRUMADAS - FORNECIMENTO E INSTALAÇÃO. AF_01/2026</v>
          </cell>
          <cell r="C6569" t="str">
            <v>UN</v>
          </cell>
          <cell r="D6569">
            <v>173.09</v>
          </cell>
          <cell r="E6569" t="str">
            <v>Instalações de Gás e Incêndio em Aço e Ferro Galvanizado</v>
          </cell>
          <cell r="F6569" t="str">
            <v>SINAPI Jun/26</v>
          </cell>
        </row>
        <row r="6570">
          <cell r="A6570">
            <v>92357</v>
          </cell>
          <cell r="B6570" t="str">
            <v>TÊ, EM FERRO GALVANIZADO, DN 65 (2 1/2"), CONEXÃO ROSQUEADA, INSTALADO EM PRUMADAS - FORNECIMENTO E INSTALAÇÃO. AF_01/2026</v>
          </cell>
          <cell r="C6570" t="str">
            <v>UN</v>
          </cell>
          <cell r="D6570">
            <v>243.66</v>
          </cell>
          <cell r="E6570" t="str">
            <v>Instalações de Gás e Incêndio em Aço e Ferro Galvanizado</v>
          </cell>
          <cell r="F6570" t="str">
            <v>SINAPI Jun/26</v>
          </cell>
        </row>
        <row r="6571">
          <cell r="A6571">
            <v>92358</v>
          </cell>
          <cell r="B6571" t="str">
            <v>TÊ, EM FERRO GALVANIZADO, DN 80 (3"), CONEXÃO ROSQUEADA, INSTALADO EM PRUMADAS - FORNECIMENTO E INSTALAÇÃO. AF_01/2026</v>
          </cell>
          <cell r="C6571" t="str">
            <v>UN</v>
          </cell>
          <cell r="D6571">
            <v>296.16000000000003</v>
          </cell>
          <cell r="E6571" t="str">
            <v>Instalações de Gás e Incêndio em Aço e Ferro Galvanizado</v>
          </cell>
          <cell r="F6571" t="str">
            <v>SINAPI Jun/26</v>
          </cell>
        </row>
        <row r="6572">
          <cell r="A6572">
            <v>101919</v>
          </cell>
          <cell r="B6572" t="str">
            <v>UNIÃO, EM FERRO GALVANIZADO, 4", CONEXÃO ROSQUEADA, INSTALADO EM PRUMADAS - FORNECIMENTO E INSTALAÇÃO. AF_01/2026</v>
          </cell>
          <cell r="C6572" t="str">
            <v>UN</v>
          </cell>
          <cell r="D6572">
            <v>454.44</v>
          </cell>
          <cell r="E6572" t="str">
            <v>Instalações de Gás e Incêndio em Aço e Ferro Galvanizado</v>
          </cell>
          <cell r="F6572" t="str">
            <v>SINAPI Jun/26</v>
          </cell>
        </row>
        <row r="6573">
          <cell r="A6573">
            <v>101928</v>
          </cell>
          <cell r="B6573" t="str">
            <v>UNIÃO, EM FERRO GALVANIZADO, 4", CONEXÃO ROSQUEADA, INSTALADO EM REDE DE ALIMENTAÇÃO PARA HIDRANTE - FORNECIMENTO E INSTALAÇÃO. AF_01/2026</v>
          </cell>
          <cell r="C6573" t="str">
            <v>UN</v>
          </cell>
          <cell r="D6573">
            <v>465.13</v>
          </cell>
          <cell r="E6573" t="str">
            <v>Instalações de Gás e Incêndio em Aço e Ferro Galvanizado</v>
          </cell>
          <cell r="F6573" t="str">
            <v>SINAPI Jun/26</v>
          </cell>
        </row>
        <row r="6574">
          <cell r="A6574">
            <v>92904</v>
          </cell>
          <cell r="B6574" t="str">
            <v>UNIÃO, EM FERRO GALVANIZADO, CONEXÃO ROSQUEADA, DN 15 (1/2"), INSTALADO EM RAMAIS E SUB-RAMAIS DE GÁS - FORNECIMENTO E INSTALAÇÃO. AF_01/2026</v>
          </cell>
          <cell r="C6574" t="str">
            <v>UN</v>
          </cell>
          <cell r="D6574">
            <v>38.42</v>
          </cell>
          <cell r="E6574" t="str">
            <v>Instalações de Gás e Incêndio em Aço e Ferro Galvanizado</v>
          </cell>
          <cell r="F6574" t="str">
            <v>SINAPI Jun/26</v>
          </cell>
        </row>
        <row r="6575">
          <cell r="A6575">
            <v>92905</v>
          </cell>
          <cell r="B6575" t="str">
            <v>UNIÃO, EM FERRO GALVANIZADO, CONEXÃO ROSQUEADA, DN 20 (3/4"), INSTALADO EM RAMAIS E SUB-RAMAIS DE GÁS - FORNECIMENTO E INSTALAÇÃO. AF_01/2026</v>
          </cell>
          <cell r="C6575" t="str">
            <v>UN</v>
          </cell>
          <cell r="D6575">
            <v>55.66</v>
          </cell>
          <cell r="E6575" t="str">
            <v>Instalações de Gás e Incêndio em Aço e Ferro Galvanizado</v>
          </cell>
          <cell r="F6575" t="str">
            <v>SINAPI Jun/26</v>
          </cell>
        </row>
        <row r="6576">
          <cell r="A6576">
            <v>92906</v>
          </cell>
          <cell r="B6576" t="str">
            <v>UNIÃO, EM FERRO GALVANIZADO, CONEXÃO ROSQUEADA, DN 25 (1"), INSTALADO EM RAMAIS E SUB-RAMAIS DE GÁS - FORNECIMENTO E INSTALAÇÃO. AF_01/2026</v>
          </cell>
          <cell r="C6576" t="str">
            <v>UN</v>
          </cell>
          <cell r="D6576">
            <v>70.09</v>
          </cell>
          <cell r="E6576" t="str">
            <v>Instalações de Gás e Incêndio em Aço e Ferro Galvanizado</v>
          </cell>
          <cell r="F6576" t="str">
            <v>SINAPI Jun/26</v>
          </cell>
        </row>
        <row r="6577">
          <cell r="A6577">
            <v>92898</v>
          </cell>
          <cell r="B6577" t="str">
            <v>UNIÃO, EM FERRO GALVANIZADO, CONEXÃO ROSQUEADA, DN 25 (1"), INSTALADO EM REDE DE ALIMENTAÇÃO PARA SPRINKLER - FORNECIMENTO E INSTALAÇÃO. AF_01/2026</v>
          </cell>
          <cell r="C6577" t="str">
            <v>UN</v>
          </cell>
          <cell r="D6577">
            <v>57.07</v>
          </cell>
          <cell r="E6577" t="str">
            <v>Instalações de Gás e Incêndio em Aço e Ferro Galvanizado</v>
          </cell>
          <cell r="F6577" t="str">
            <v>SINAPI Jun/26</v>
          </cell>
        </row>
        <row r="6578">
          <cell r="A6578">
            <v>92899</v>
          </cell>
          <cell r="B6578" t="str">
            <v>UNIÃO, EM FERRO GALVANIZADO, CONEXÃO ROSQUEADA, DN 32 (1 1/4"), INSTALADO EM REDE DE ALIMENTAÇÃO PARA SPRINKLER - FORNECIMENTO E INSTALAÇÃO. AF_01/2026</v>
          </cell>
          <cell r="C6578" t="str">
            <v>UN</v>
          </cell>
          <cell r="D6578">
            <v>83.21</v>
          </cell>
          <cell r="E6578" t="str">
            <v>Instalações de Gás e Incêndio em Aço e Ferro Galvanizado</v>
          </cell>
          <cell r="F6578" t="str">
            <v>SINAPI Jun/26</v>
          </cell>
        </row>
        <row r="6579">
          <cell r="A6579">
            <v>92900</v>
          </cell>
          <cell r="B6579" t="str">
            <v>UNIÃO, EM FERRO GALVANIZADO, CONEXÃO ROSQUEADA, DN 40 (1 1/2"), INSTALADO EM REDE DE ALIMENTAÇÃO PARA SPRINKLER - FORNECIMENTO E INSTALAÇÃO. AF_01/2026</v>
          </cell>
          <cell r="C6579" t="str">
            <v>UN</v>
          </cell>
          <cell r="D6579">
            <v>100.24</v>
          </cell>
          <cell r="E6579" t="str">
            <v>Instalações de Gás e Incêndio em Aço e Ferro Galvanizado</v>
          </cell>
          <cell r="F6579" t="str">
            <v>SINAPI Jun/26</v>
          </cell>
        </row>
        <row r="6580">
          <cell r="A6580">
            <v>92901</v>
          </cell>
          <cell r="B6580" t="str">
            <v>UNIÃO, EM FERRO GALVANIZADO, CONEXÃO ROSQUEADA, DN 50 (2"), INSTALADO EM REDE DE ALIMENTAÇÃO PARA SPRINKLER - FORNECIMENTO E INSTALAÇÃO. AF_01/2026</v>
          </cell>
          <cell r="C6580" t="str">
            <v>UN</v>
          </cell>
          <cell r="D6580">
            <v>138.22</v>
          </cell>
          <cell r="E6580" t="str">
            <v>Instalações de Gás e Incêndio em Aço e Ferro Galvanizado</v>
          </cell>
          <cell r="F6580" t="str">
            <v>SINAPI Jun/26</v>
          </cell>
        </row>
        <row r="6581">
          <cell r="A6581">
            <v>92902</v>
          </cell>
          <cell r="B6581" t="str">
            <v>UNIÃO, EM FERRO GALVANIZADO, CONEXÃO ROSQUEADA, DN 65 (2 1/2"), INSTALADO EM REDE DE ALIMENTAÇÃO PARA SPRINKLER - FORNECIMENTO E INSTALAÇÃO. AF_01/2026</v>
          </cell>
          <cell r="C6581" t="str">
            <v>UN</v>
          </cell>
          <cell r="D6581">
            <v>214.18</v>
          </cell>
          <cell r="E6581" t="str">
            <v>Instalações de Gás e Incêndio em Aço e Ferro Galvanizado</v>
          </cell>
          <cell r="F6581" t="str">
            <v>SINAPI Jun/26</v>
          </cell>
        </row>
        <row r="6582">
          <cell r="A6582">
            <v>92903</v>
          </cell>
          <cell r="B6582" t="str">
            <v>UNIÃO, EM FERRO GALVANIZADO, CONEXÃO ROSQUEADA, DN 80 (3"), INSTALADO EM REDE DE ALIMENTAÇÃO PARA SPRINKLER - FORNECIMENTO E INSTALAÇÃO. AF_01/2026</v>
          </cell>
          <cell r="C6582" t="str">
            <v>UN</v>
          </cell>
          <cell r="D6582">
            <v>317.75</v>
          </cell>
          <cell r="E6582" t="str">
            <v>Instalações de Gás e Incêndio em Aço e Ferro Galvanizado</v>
          </cell>
          <cell r="F6582" t="str">
            <v>SINAPI Jun/26</v>
          </cell>
        </row>
        <row r="6583">
          <cell r="A6583">
            <v>92892</v>
          </cell>
          <cell r="B6583" t="str">
            <v>UNIÃO, EM FERRO GALVANIZADO, DN 25 (1"), CONEXÃO ROSQUEADA, INSTALADO EM REDE DE ALIMENTAÇÃO PARA HIDRANTE - FORNECIMENTO E INSTALAÇÃO. AF_01/2026</v>
          </cell>
          <cell r="C6583" t="str">
            <v>UN</v>
          </cell>
          <cell r="D6583">
            <v>68.58</v>
          </cell>
          <cell r="E6583" t="str">
            <v>Instalações de Gás e Incêndio em Aço e Ferro Galvanizado</v>
          </cell>
          <cell r="F6583" t="str">
            <v>SINAPI Jun/26</v>
          </cell>
        </row>
        <row r="6584">
          <cell r="A6584">
            <v>92893</v>
          </cell>
          <cell r="B6584" t="str">
            <v>UNIÃO, EM FERRO GALVANIZADO, DN 32 (1 1/4"), CONEXÃO ROSQUEADA, INSTALADO EM REDE DE ALIMENTAÇÃO PARA HIDRANTE - FORNECIMENTO E INSTALAÇÃO. AF_01/2026</v>
          </cell>
          <cell r="C6584" t="str">
            <v>UN</v>
          </cell>
          <cell r="D6584">
            <v>96.3</v>
          </cell>
          <cell r="E6584" t="str">
            <v>Instalações de Gás e Incêndio em Aço e Ferro Galvanizado</v>
          </cell>
          <cell r="F6584" t="str">
            <v>SINAPI Jun/26</v>
          </cell>
        </row>
        <row r="6585">
          <cell r="A6585">
            <v>92894</v>
          </cell>
          <cell r="B6585" t="str">
            <v>UNIÃO, EM FERRO GALVANIZADO, DN 40 (1 1/2"), CONEXÃO ROSQUEADA, INSTALADO EM REDE DE ALIMENTAÇÃO PARA HIDRANTE - FORNECIMENTO E INSTALAÇÃO. AF_01/2026</v>
          </cell>
          <cell r="C6585" t="str">
            <v>UN</v>
          </cell>
          <cell r="D6585">
            <v>115.14</v>
          </cell>
          <cell r="E6585" t="str">
            <v>Instalações de Gás e Incêndio em Aço e Ferro Galvanizado</v>
          </cell>
          <cell r="F6585" t="str">
            <v>SINAPI Jun/26</v>
          </cell>
        </row>
        <row r="6586">
          <cell r="A6586">
            <v>92889</v>
          </cell>
          <cell r="B6586" t="str">
            <v>UNIÃO, EM FERRO GALVANIZADO, DN 50 (2"), CONEXÃO ROSQUEADA, INSTALADO EM PRUMADAS - FORNECIMENTO E INSTALAÇÃO. AF_01/2026</v>
          </cell>
          <cell r="C6586" t="str">
            <v>UN</v>
          </cell>
          <cell r="D6586">
            <v>160.08000000000001</v>
          </cell>
          <cell r="E6586" t="str">
            <v>Instalações de Gás e Incêndio em Aço e Ferro Galvanizado</v>
          </cell>
          <cell r="F6586" t="str">
            <v>SINAPI Jun/26</v>
          </cell>
        </row>
        <row r="6587">
          <cell r="A6587">
            <v>92895</v>
          </cell>
          <cell r="B6587" t="str">
            <v>UNIÃO, EM FERRO GALVANIZADO, DN 50 (2"), CONEXÃO ROSQUEADA, INSTALADO EM REDE DE ALIMENTAÇÃO PARA HIDRANTE - FORNECIMENTO E INSTALAÇÃO. AF_01/2026</v>
          </cell>
          <cell r="C6587" t="str">
            <v>UN</v>
          </cell>
          <cell r="D6587">
            <v>155.37</v>
          </cell>
          <cell r="E6587" t="str">
            <v>Instalações de Gás e Incêndio em Aço e Ferro Galvanizado</v>
          </cell>
          <cell r="F6587" t="str">
            <v>SINAPI Jun/26</v>
          </cell>
        </row>
        <row r="6588">
          <cell r="A6588">
            <v>92890</v>
          </cell>
          <cell r="B6588" t="str">
            <v>UNIÃO, EM FERRO GALVANIZADO, DN 65 (2 1/2"), CONEXÃO ROSQUEADA, INSTALADO EM PRUMADAS - FORNECIMENTO E INSTALAÇÃO. AF_01/2026</v>
          </cell>
          <cell r="C6588" t="str">
            <v>UN</v>
          </cell>
          <cell r="D6588">
            <v>234.79</v>
          </cell>
          <cell r="E6588" t="str">
            <v>Instalações de Gás e Incêndio em Aço e Ferro Galvanizado</v>
          </cell>
          <cell r="F6588" t="str">
            <v>SINAPI Jun/26</v>
          </cell>
        </row>
        <row r="6589">
          <cell r="A6589">
            <v>92896</v>
          </cell>
          <cell r="B6589" t="str">
            <v>UNIÃO, EM FERRO GALVANIZADO, DN 65 (2 1/2"), CONEXÃO ROSQUEADA, INSTALADO EM REDE DE ALIMENTAÇÃO PARA HIDRANTE - FORNECIMENTO E INSTALAÇÃO. AF_01/2026</v>
          </cell>
          <cell r="C6589" t="str">
            <v>UN</v>
          </cell>
          <cell r="D6589">
            <v>234.7</v>
          </cell>
          <cell r="E6589" t="str">
            <v>Instalações de Gás e Incêndio em Aço e Ferro Galvanizado</v>
          </cell>
          <cell r="F6589" t="str">
            <v>SINAPI Jun/26</v>
          </cell>
        </row>
        <row r="6590">
          <cell r="A6590">
            <v>92891</v>
          </cell>
          <cell r="B6590" t="str">
            <v>UNIÃO, EM FERRO GALVANIZADO, DN 80 (3"), CONEXÃO ROSQUEADA, INSTALADO EM PRUMADAS - FORNECIMENTO E INSTALAÇÃO. AF_01/2026</v>
          </cell>
          <cell r="C6590" t="str">
            <v>UN</v>
          </cell>
          <cell r="D6590">
            <v>337.12</v>
          </cell>
          <cell r="E6590" t="str">
            <v>Instalações de Gás e Incêndio em Aço e Ferro Galvanizado</v>
          </cell>
          <cell r="F6590" t="str">
            <v>SINAPI Jun/26</v>
          </cell>
        </row>
        <row r="6591">
          <cell r="A6591">
            <v>92897</v>
          </cell>
          <cell r="B6591" t="str">
            <v>UNIÃO, EM FERRO GALVANIZADO, DN 80 (3"), CONEXÃO ROSQUEADA, INSTALADO EM REDE DE ALIMENTAÇÃO PARA HIDRANTE - FORNECIMENTO E INSTALAÇÃO. AF_01/2026</v>
          </cell>
          <cell r="C6591" t="str">
            <v>UN</v>
          </cell>
          <cell r="D6591">
            <v>341.64</v>
          </cell>
          <cell r="E6591" t="str">
            <v>Instalações de Gás e Incêndio em Aço e Ferro Galvanizado</v>
          </cell>
          <cell r="F6591" t="str">
            <v>SINAPI Jun/26</v>
          </cell>
        </row>
        <row r="6592">
          <cell r="A6592">
            <v>100822</v>
          </cell>
          <cell r="B6592" t="str">
            <v>CONEXÃO FIXA, ROSCA FÊMEA, METÁLICA, PARA INSTALAÇÕES EM PEX MULTICAMADA, DN 16MM X 1/2", CONEXÃO POR CRIMPAGEM - FORNECIMENTO E INSTALAÇÃO. AF_01/2020</v>
          </cell>
          <cell r="C6592" t="str">
            <v>UN</v>
          </cell>
          <cell r="D6592">
            <v>0</v>
          </cell>
          <cell r="E6592" t="str">
            <v>Instalações de Gás em PEX Multicamadas</v>
          </cell>
          <cell r="F6592" t="str">
            <v>SINAPI Jun/26</v>
          </cell>
        </row>
        <row r="6593">
          <cell r="A6593">
            <v>100823</v>
          </cell>
          <cell r="B6593" t="str">
            <v>CONEXÃO FIXA, ROSCA FÊMEA, METÁLICA, PARA INSTALAÇÕES EM PEX MULTICAMADA, DN 20MM X 3/4", CONEXÃO POR CRIMPAGEM - FORNECIMENTO E INSTALAÇÃO. AF_01/2020</v>
          </cell>
          <cell r="C6593" t="str">
            <v>UN</v>
          </cell>
          <cell r="D6593">
            <v>0</v>
          </cell>
          <cell r="E6593" t="str">
            <v>Instalações de Gás em PEX Multicamadas</v>
          </cell>
          <cell r="F6593" t="str">
            <v>SINAPI Jun/26</v>
          </cell>
        </row>
        <row r="6594">
          <cell r="A6594">
            <v>100824</v>
          </cell>
          <cell r="B6594" t="str">
            <v>CONEXÃO FIXA, ROSCA FÊMEA, METÁLICA, PARA INSTALAÇÕES EM PEX MULTICAMADA, DN 26MM X 1", CONEXÃO POR CRIMPAGEM - FORNECIMENTO E INSTALAÇÃO. AF_01/2020</v>
          </cell>
          <cell r="C6594" t="str">
            <v>UN</v>
          </cell>
          <cell r="D6594">
            <v>0</v>
          </cell>
          <cell r="E6594" t="str">
            <v>Instalações de Gás em PEX Multicamadas</v>
          </cell>
          <cell r="F6594" t="str">
            <v>SINAPI Jun/26</v>
          </cell>
        </row>
        <row r="6595">
          <cell r="A6595">
            <v>100825</v>
          </cell>
          <cell r="B6595" t="str">
            <v>CONEXÃO FIXA, ROSCA FÊMEA, METÁLICA, PARA INSTALAÇÕES EM PEX MULTICAMADA, DN 32MM X 1 1/4", CONEXÃO POR CRIMPAGEM - FORNECIMENTO E INSTALAÇÃO. AF_01/2020</v>
          </cell>
          <cell r="C6595" t="str">
            <v>UN</v>
          </cell>
          <cell r="D6595">
            <v>0</v>
          </cell>
          <cell r="E6595" t="str">
            <v>Instalações de Gás em PEX Multicamadas</v>
          </cell>
          <cell r="F6595" t="str">
            <v>SINAPI Jun/26</v>
          </cell>
        </row>
        <row r="6596">
          <cell r="A6596">
            <v>100818</v>
          </cell>
          <cell r="B6596" t="str">
            <v>CONEXÃO FIXA, ROSCA MACHO, METÁLICA, PARA INSTALAÇÕES EM PEX MULTICAMADA, DN 16MM X 1/2", CONEXÃO POR CRIMPAGEM - FORNECIMENTO E INSTALAÇÃO. AF_01/2020</v>
          </cell>
          <cell r="C6596" t="str">
            <v>UN</v>
          </cell>
          <cell r="D6596">
            <v>0</v>
          </cell>
          <cell r="E6596" t="str">
            <v>Instalações de Gás em PEX Multicamadas</v>
          </cell>
          <cell r="F6596" t="str">
            <v>SINAPI Jun/26</v>
          </cell>
        </row>
        <row r="6597">
          <cell r="A6597">
            <v>100819</v>
          </cell>
          <cell r="B6597" t="str">
            <v>CONEXÃO FIXA, ROSCA MACHO, METÁLICA, PARA INSTALAÇÕES EM PEX MULTICAMADA, DN 20MM X 3/4", CONEXÃO POR CRIMPAGEM - FORNECIMENTO E INSTALAÇÃO. AF_01/2020</v>
          </cell>
          <cell r="C6597" t="str">
            <v>UN</v>
          </cell>
          <cell r="D6597">
            <v>0</v>
          </cell>
          <cell r="E6597" t="str">
            <v>Instalações de Gás em PEX Multicamadas</v>
          </cell>
          <cell r="F6597" t="str">
            <v>SINAPI Jun/26</v>
          </cell>
        </row>
        <row r="6598">
          <cell r="A6598">
            <v>100820</v>
          </cell>
          <cell r="B6598" t="str">
            <v>CONEXÃO FIXA, ROSCA MACHO, METÁLICA, PARA INSTALAÇÕES EM PEX MULTICAMADA, DN 26MM X 1", CONEXÃO POR CRIMPAGEM - FORNECIMENTO E INSTALAÇÃO. AF_01/2020</v>
          </cell>
          <cell r="C6598" t="str">
            <v>UN</v>
          </cell>
          <cell r="D6598">
            <v>0</v>
          </cell>
          <cell r="E6598" t="str">
            <v>Instalações de Gás em PEX Multicamadas</v>
          </cell>
          <cell r="F6598" t="str">
            <v>SINAPI Jun/26</v>
          </cell>
        </row>
        <row r="6599">
          <cell r="A6599">
            <v>100821</v>
          </cell>
          <cell r="B6599" t="str">
            <v>CONEXÃO FIXA, ROSCA MACHO, METÁLICA, PARA INSTALAÇÕES EM PEX MULTICAMADA, DN 32MM X 1 1/4", CONEXÃO POR CRIMPAGEM - FORNECIMENTO E INSTALAÇÃO. AF_01/2020</v>
          </cell>
          <cell r="C6599" t="str">
            <v>UN</v>
          </cell>
          <cell r="D6599">
            <v>0</v>
          </cell>
          <cell r="E6599" t="str">
            <v>Instalações de Gás em PEX Multicamadas</v>
          </cell>
          <cell r="F6599" t="str">
            <v>SINAPI Jun/26</v>
          </cell>
        </row>
        <row r="6600">
          <cell r="A6600">
            <v>100846</v>
          </cell>
          <cell r="B6600" t="str">
            <v>FIXAÇÃO DE TUBOS VERTICAIS DE MULTICAMADA, DIÂMETROS MENORES OU IGUAIS A 32 MM, COM ABRAÇADEIRA TIPO SUPORTE MÚLTIPLO, FIXADA EM PAREDE EXTERNA - FORNECIMENTO E INSTALAÇÃO. AF_01/2020</v>
          </cell>
          <cell r="C6600" t="str">
            <v>UN</v>
          </cell>
          <cell r="D6600">
            <v>0</v>
          </cell>
          <cell r="E6600" t="str">
            <v>Instalações de Gás em PEX Multicamadas</v>
          </cell>
          <cell r="F6600" t="str">
            <v>SINAPI Jun/26</v>
          </cell>
        </row>
        <row r="6601">
          <cell r="A6601">
            <v>100834</v>
          </cell>
          <cell r="B6601" t="str">
            <v>JOELHO 90 GRAUS, PARA INSTALAÇÕES EM PEX MULTICAMADA, DN 16 MM, CONEXÃO POR CRIMPAGEM - FORNECIMENTO E INSTALAÇÃO. AF_01/2020</v>
          </cell>
          <cell r="C6601" t="str">
            <v>UN</v>
          </cell>
          <cell r="D6601">
            <v>0</v>
          </cell>
          <cell r="E6601" t="str">
            <v>Instalações de Gás em PEX Multicamadas</v>
          </cell>
          <cell r="F6601" t="str">
            <v>SINAPI Jun/26</v>
          </cell>
        </row>
        <row r="6602">
          <cell r="A6602">
            <v>100835</v>
          </cell>
          <cell r="B6602" t="str">
            <v>JOELHO 90 GRAUS, PARA INSTALAÇÕES EM PEX MULTICAMADA, DN 20 MM, CONEXÃO POR CRIMPAGEM - FORNECIMENTO E INSTALAÇÃO. AF_01/2020</v>
          </cell>
          <cell r="C6602" t="str">
            <v>UN</v>
          </cell>
          <cell r="D6602">
            <v>0</v>
          </cell>
          <cell r="E6602" t="str">
            <v>Instalações de Gás em PEX Multicamadas</v>
          </cell>
          <cell r="F6602" t="str">
            <v>SINAPI Jun/26</v>
          </cell>
        </row>
        <row r="6603">
          <cell r="A6603">
            <v>100836</v>
          </cell>
          <cell r="B6603" t="str">
            <v>JOELHO 90 GRAUS, PARA INSTALAÇÕES EM PEX MULTICAMADA, DN 26 MM, CONEXÃO POR CRIMPAGEM - FORNECIMENTO E INSTALAÇÃO. AF_01/2020</v>
          </cell>
          <cell r="C6603" t="str">
            <v>UN</v>
          </cell>
          <cell r="D6603">
            <v>0</v>
          </cell>
          <cell r="E6603" t="str">
            <v>Instalações de Gás em PEX Multicamadas</v>
          </cell>
          <cell r="F6603" t="str">
            <v>SINAPI Jun/26</v>
          </cell>
        </row>
        <row r="6604">
          <cell r="A6604">
            <v>100837</v>
          </cell>
          <cell r="B6604" t="str">
            <v>JOELHO 90 GRAUS, PARA INSTALAÇÕES EM PEX MULTICAMADA, DN 32 MM, CONEXÃO POR CRIMPAGEM - FORNECIMENTO E INSTALAÇÃO. AF_01/2020</v>
          </cell>
          <cell r="C6604" t="str">
            <v>UN</v>
          </cell>
          <cell r="D6604">
            <v>0</v>
          </cell>
          <cell r="E6604" t="str">
            <v>Instalações de Gás em PEX Multicamadas</v>
          </cell>
          <cell r="F6604" t="str">
            <v>SINAPI Jun/26</v>
          </cell>
        </row>
        <row r="6605">
          <cell r="A6605">
            <v>100826</v>
          </cell>
          <cell r="B6605" t="str">
            <v>JOELHO 90 GRAUS, ROSCA FÊMEA, PARA INSTALAÇÕES EM PEX MULTICAMADA, DN 16 MM X 1/2'', CONEXÃO POR CRIMPAGEM - FORNECIMENTO E INSTALAÇÃO. AF_01/2020</v>
          </cell>
          <cell r="C6605" t="str">
            <v>UN</v>
          </cell>
          <cell r="D6605">
            <v>0</v>
          </cell>
          <cell r="E6605" t="str">
            <v>Instalações de Gás em PEX Multicamadas</v>
          </cell>
          <cell r="F6605" t="str">
            <v>SINAPI Jun/26</v>
          </cell>
        </row>
        <row r="6606">
          <cell r="A6606">
            <v>100827</v>
          </cell>
          <cell r="B6606" t="str">
            <v>JOELHO 90 GRAUS, ROSCA FÊMEA, PARA INSTALAÇÕES EM PEX MULTICAMADA, DN 20 MM X 3/4", CONEXÃO POR CRIMPAGEM - FORNECIMENTO E INSTALAÇÃO. AF_01/2020</v>
          </cell>
          <cell r="C6606" t="str">
            <v>UN</v>
          </cell>
          <cell r="D6606">
            <v>0</v>
          </cell>
          <cell r="E6606" t="str">
            <v>Instalações de Gás em PEX Multicamadas</v>
          </cell>
          <cell r="F6606" t="str">
            <v>SINAPI Jun/26</v>
          </cell>
        </row>
        <row r="6607">
          <cell r="A6607">
            <v>100828</v>
          </cell>
          <cell r="B6607" t="str">
            <v>JOELHO 90 GRAUS, ROSCA FÊMEA, PARA INSTALAÇÕES EM PEX MULTICAMADA, DN 25 MM X 1'', CONEXÃO POR CRIMPAGEM - FORNECIMENTO E INSTALAÇÃO. AF_01/2020</v>
          </cell>
          <cell r="C6607" t="str">
            <v>UN</v>
          </cell>
          <cell r="D6607">
            <v>0</v>
          </cell>
          <cell r="E6607" t="str">
            <v>Instalações de Gás em PEX Multicamadas</v>
          </cell>
          <cell r="F6607" t="str">
            <v>SINAPI Jun/26</v>
          </cell>
        </row>
        <row r="6608">
          <cell r="A6608">
            <v>100829</v>
          </cell>
          <cell r="B6608" t="str">
            <v>JOELHO 90 GRAUS, ROSCA FÊMEA, PARA INSTALAÇÕES EM PEX MULTICAMADA, DN 32 MM X 1 1/4'', CONEXÃO POR CRIMPAGEM - FORNECIMENTO E INSTALAÇÃO. AF_01/2020</v>
          </cell>
          <cell r="C6608" t="str">
            <v>UN</v>
          </cell>
          <cell r="D6608">
            <v>0</v>
          </cell>
          <cell r="E6608" t="str">
            <v>Instalações de Gás em PEX Multicamadas</v>
          </cell>
          <cell r="F6608" t="str">
            <v>SINAPI Jun/26</v>
          </cell>
        </row>
        <row r="6609">
          <cell r="A6609">
            <v>100830</v>
          </cell>
          <cell r="B6609" t="str">
            <v>JOELHO 90 GRAUS, ROSCA MACHO, PARA INSTALAÇÕES EM PEX MULTICAMADA, DN 16 MM X 1/2'', CONEXÃO POR CRIMPAGEM - FORNECIMENTO E INSTALAÇÃO. AF_01/2020</v>
          </cell>
          <cell r="C6609" t="str">
            <v>UN</v>
          </cell>
          <cell r="D6609">
            <v>0</v>
          </cell>
          <cell r="E6609" t="str">
            <v>Instalações de Gás em PEX Multicamadas</v>
          </cell>
          <cell r="F6609" t="str">
            <v>SINAPI Jun/26</v>
          </cell>
        </row>
        <row r="6610">
          <cell r="A6610">
            <v>100831</v>
          </cell>
          <cell r="B6610" t="str">
            <v>JOELHO 90 GRAUS, ROSCA MACHO, PARA INSTALAÇÕES EM PEX MULTICAMADA, DN 20 MM X 3/4", CONEXÃO POR CRIMPAGEM - FORNECIMENTO E INSTALAÇÃO. AF_01/2020</v>
          </cell>
          <cell r="C6610" t="str">
            <v>UN</v>
          </cell>
          <cell r="D6610">
            <v>0</v>
          </cell>
          <cell r="E6610" t="str">
            <v>Instalações de Gás em PEX Multicamadas</v>
          </cell>
          <cell r="F6610" t="str">
            <v>SINAPI Jun/26</v>
          </cell>
        </row>
        <row r="6611">
          <cell r="A6611">
            <v>100832</v>
          </cell>
          <cell r="B6611" t="str">
            <v>JOELHO 90 GRAUS, ROSCA MACHO, PARA INSTALAÇÕES EM PEX MULTICAMADA, DN 25 MM X 1'', CONEXÃO POR CRIMPAGEM - FORNECIMENTO E INSTALAÇÃO. AF_01/2020</v>
          </cell>
          <cell r="C6611" t="str">
            <v>UN</v>
          </cell>
          <cell r="D6611">
            <v>0</v>
          </cell>
          <cell r="E6611" t="str">
            <v>Instalações de Gás em PEX Multicamadas</v>
          </cell>
          <cell r="F6611" t="str">
            <v>SINAPI Jun/26</v>
          </cell>
        </row>
        <row r="6612">
          <cell r="A6612">
            <v>100833</v>
          </cell>
          <cell r="B6612" t="str">
            <v>JOELHO 90 GRAUS, ROSCA MACHO, PARA INSTALAÇÕES EM PEX MULTICAMADA, DN 32 MM X 1 1/4'', CONEXÃO POR CRIMPAGEM - FORNECIMENTO E INSTALAÇÃO. AF_01/2020</v>
          </cell>
          <cell r="C6612" t="str">
            <v>UN</v>
          </cell>
          <cell r="D6612">
            <v>0</v>
          </cell>
          <cell r="E6612" t="str">
            <v>Instalações de Gás em PEX Multicamadas</v>
          </cell>
          <cell r="F6612" t="str">
            <v>SINAPI Jun/26</v>
          </cell>
        </row>
        <row r="6613">
          <cell r="A6613">
            <v>100790</v>
          </cell>
          <cell r="B6613" t="str">
            <v>KIT CAVALETE PARA GÁS - COM MEDIDOR E REGULADOR - ENTRADA INDIVIDUAL PRINCIPAL, EM AÇO GALVANIZADO DN 15 E 25 MM (1/2" E 1") - FORNECIMENTO E INSTALAÇÃO. AF_01/2020</v>
          </cell>
          <cell r="C6613" t="str">
            <v>UN</v>
          </cell>
          <cell r="D6613">
            <v>0</v>
          </cell>
          <cell r="E6613" t="str">
            <v>Instalações de Gás em PEX Multicamadas</v>
          </cell>
          <cell r="F6613" t="str">
            <v>SINAPI Jun/26</v>
          </cell>
        </row>
        <row r="6614">
          <cell r="A6614">
            <v>100789</v>
          </cell>
          <cell r="B6614" t="str">
            <v>KIT CAVALETE PARA GÁS - SEM MEDIDOR COM REGULADOR - ENTRADA INDIVIDUAL PRINCIPAL, EM AÇO GALVANIZADO DN 15 E 25 MM (1/2" E 1") - FORNECIMENTO E INSTALAÇÃO. AF_01/2020</v>
          </cell>
          <cell r="C6614" t="str">
            <v>UN</v>
          </cell>
          <cell r="D6614">
            <v>0</v>
          </cell>
          <cell r="E6614" t="str">
            <v>Instalações de Gás em PEX Multicamadas</v>
          </cell>
          <cell r="F6614" t="str">
            <v>SINAPI Jun/26</v>
          </cell>
        </row>
        <row r="6615">
          <cell r="A6615">
            <v>100788</v>
          </cell>
          <cell r="B6615" t="str">
            <v>KIT CAVALETE PARA GÁS - SEM MEDIDOR OU REGULADOR - ENTRADA INDIVIDUAL PRINCIPAL, EM AÇO GALVANIZADO DN 15 E 25 MM (1/2" E 1") - FORNECIMENTO E INSTALAÇÃO. AF_01/2020</v>
          </cell>
          <cell r="C6615" t="str">
            <v>UN</v>
          </cell>
          <cell r="D6615">
            <v>797.27</v>
          </cell>
          <cell r="E6615" t="str">
            <v>Instalações de Gás em PEX Multicamadas</v>
          </cell>
          <cell r="F6615" t="str">
            <v>SINAPI Jun/26</v>
          </cell>
        </row>
        <row r="6616">
          <cell r="A6616">
            <v>100811</v>
          </cell>
          <cell r="B6616" t="str">
            <v>LUVA DE REDUÇÃO PARA INSTALAÇÕES EM PEX MULTICAMADA, DN 20 X 16 MM, CONEXÃO POR CRIMPAGEM - FORNECIMENTO E INSTALAÇÃO. AF_01/2020</v>
          </cell>
          <cell r="C6616" t="str">
            <v>UN</v>
          </cell>
          <cell r="D6616">
            <v>0</v>
          </cell>
          <cell r="E6616" t="str">
            <v>Instalações de Gás em PEX Multicamadas</v>
          </cell>
          <cell r="F6616" t="str">
            <v>SINAPI Jun/26</v>
          </cell>
        </row>
        <row r="6617">
          <cell r="A6617">
            <v>100812</v>
          </cell>
          <cell r="B6617" t="str">
            <v>LUVA DE REDUÇÃO PARA INSTALAÇÕES EM PEX MULTICAMADA, DN 26 X 20 MM, CONEXÃO POR CRIMPAGEM - FORNECIMENTO E INSTALAÇÃO. AF_01/2020</v>
          </cell>
          <cell r="C6617" t="str">
            <v>UN</v>
          </cell>
          <cell r="D6617">
            <v>0</v>
          </cell>
          <cell r="E6617" t="str">
            <v>Instalações de Gás em PEX Multicamadas</v>
          </cell>
          <cell r="F6617" t="str">
            <v>SINAPI Jun/26</v>
          </cell>
        </row>
        <row r="6618">
          <cell r="A6618">
            <v>100813</v>
          </cell>
          <cell r="B6618" t="str">
            <v>LUVA DE REDUÇÃO PARA INSTALAÇÕES EM PEX MULTICAMADA, DN 32 X 26 MM, CONEXÃO POR CRIMPAGEM - FORNECIMENTO E INSTALAÇÃO. AF_01/2020</v>
          </cell>
          <cell r="C6618" t="str">
            <v>UN</v>
          </cell>
          <cell r="D6618">
            <v>0</v>
          </cell>
          <cell r="E6618" t="str">
            <v>Instalações de Gás em PEX Multicamadas</v>
          </cell>
          <cell r="F6618" t="str">
            <v>SINAPI Jun/26</v>
          </cell>
        </row>
        <row r="6619">
          <cell r="A6619">
            <v>100814</v>
          </cell>
          <cell r="B6619" t="str">
            <v>LUVA PARA INSTALAÇÕES EM PEX MULTICAMADA, DN 16 MM, CONEXÃO POR CRIMPAGEM - FORNECIMENTO E INSTALAÇÃO. AF_01/2020</v>
          </cell>
          <cell r="C6619" t="str">
            <v>UN</v>
          </cell>
          <cell r="D6619">
            <v>0</v>
          </cell>
          <cell r="E6619" t="str">
            <v>Instalações de Gás em PEX Multicamadas</v>
          </cell>
          <cell r="F6619" t="str">
            <v>SINAPI Jun/26</v>
          </cell>
        </row>
        <row r="6620">
          <cell r="A6620">
            <v>100815</v>
          </cell>
          <cell r="B6620" t="str">
            <v>LUVA PARA INSTALAÇÕES EM PEX MULTICAMADA, DN 20 MM, CONEXÃO POR CRIMPAGEM - FORNECIMENTO E INSTALAÇÃO. AF_01/2020</v>
          </cell>
          <cell r="C6620" t="str">
            <v>UN</v>
          </cell>
          <cell r="D6620">
            <v>0</v>
          </cell>
          <cell r="E6620" t="str">
            <v>Instalações de Gás em PEX Multicamadas</v>
          </cell>
          <cell r="F6620" t="str">
            <v>SINAPI Jun/26</v>
          </cell>
        </row>
        <row r="6621">
          <cell r="A6621">
            <v>100816</v>
          </cell>
          <cell r="B6621" t="str">
            <v>LUVA PARA INSTALAÇÕES EM PEX MULTICAMADA, DN 26 MM, CONEXÃO POR CRIMPAGEM - FORNECIMENTO E INSTALAÇÃO. AF_01/2020</v>
          </cell>
          <cell r="C6621" t="str">
            <v>UN</v>
          </cell>
          <cell r="D6621">
            <v>0</v>
          </cell>
          <cell r="E6621" t="str">
            <v>Instalações de Gás em PEX Multicamadas</v>
          </cell>
          <cell r="F6621" t="str">
            <v>SINAPI Jun/26</v>
          </cell>
        </row>
        <row r="6622">
          <cell r="A6622">
            <v>100817</v>
          </cell>
          <cell r="B6622" t="str">
            <v>LUVA PARA INSTALAÇÕES EM PEX MULTICAMADA, DN 32 MM, CONEXÃO POR CRIMPAGEM - FORNECIMENTO E INSTALAÇÃO. AF_01/2020</v>
          </cell>
          <cell r="C6622" t="str">
            <v>UN</v>
          </cell>
          <cell r="D6622">
            <v>0</v>
          </cell>
          <cell r="E6622" t="str">
            <v>Instalações de Gás em PEX Multicamadas</v>
          </cell>
          <cell r="F6622" t="str">
            <v>SINAPI Jun/26</v>
          </cell>
        </row>
        <row r="6623">
          <cell r="A6623">
            <v>100795</v>
          </cell>
          <cell r="B6623" t="str">
            <v>TUBO, PEX, MULTICAMADA, COM PROTEÇÃO UV, DN 16, INSTALADO EM IMPLANTAÇÃO DE INSTALAÇÕES DE GÁS - FORNECIMENTO E INSTALAÇÃO. AF_01/2020</v>
          </cell>
          <cell r="C6623" t="str">
            <v>M</v>
          </cell>
          <cell r="D6623">
            <v>0</v>
          </cell>
          <cell r="E6623" t="str">
            <v>Instalações de Gás em PEX Multicamadas</v>
          </cell>
          <cell r="F6623" t="str">
            <v>SINAPI Jun/26</v>
          </cell>
        </row>
        <row r="6624">
          <cell r="A6624">
            <v>100842</v>
          </cell>
          <cell r="B6624" t="str">
            <v>TUBO, PEX, MULTICAMADA, COM PROTEÇÃO UV, DN 16, INSTALADO EM PRUMADA DE INSTALAÇÕES DE GÁS - FORNECIMENTO E INSTALAÇÃO. AF_01/2020</v>
          </cell>
          <cell r="C6624" t="str">
            <v>M</v>
          </cell>
          <cell r="D6624">
            <v>0</v>
          </cell>
          <cell r="E6624" t="str">
            <v>Instalações de Gás em PEX Multicamadas</v>
          </cell>
          <cell r="F6624" t="str">
            <v>SINAPI Jun/26</v>
          </cell>
        </row>
        <row r="6625">
          <cell r="A6625">
            <v>100796</v>
          </cell>
          <cell r="B6625" t="str">
            <v>TUBO, PEX, MULTICAMADA, COM PROTEÇÃO UV, DN 20, INSTALADO EM IMPLANTAÇÃO DE INSTALAÇÕES DE GÁS - FORNECIMENTO E INSTALAÇÃO. AF_01/2020</v>
          </cell>
          <cell r="C6625" t="str">
            <v>M</v>
          </cell>
          <cell r="D6625">
            <v>0</v>
          </cell>
          <cell r="E6625" t="str">
            <v>Instalações de Gás em PEX Multicamadas</v>
          </cell>
          <cell r="F6625" t="str">
            <v>SINAPI Jun/26</v>
          </cell>
        </row>
        <row r="6626">
          <cell r="A6626">
            <v>100843</v>
          </cell>
          <cell r="B6626" t="str">
            <v>TUBO, PEX, MULTICAMADA, COM PROTEÇÃO UV, DN 20, INSTALADO EM PRUMADA DE INSTALAÇÕES DE GÁS - FORNECIMENTO E INSTALAÇÃO. AF_01/2020</v>
          </cell>
          <cell r="C6626" t="str">
            <v>M</v>
          </cell>
          <cell r="D6626">
            <v>0</v>
          </cell>
          <cell r="E6626" t="str">
            <v>Instalações de Gás em PEX Multicamadas</v>
          </cell>
          <cell r="F6626" t="str">
            <v>SINAPI Jun/26</v>
          </cell>
        </row>
        <row r="6627">
          <cell r="A6627">
            <v>100844</v>
          </cell>
          <cell r="B6627" t="str">
            <v>TUBO, PEX, MULTICAMADA, COM PROTEÇÃO UV, DN 25, INSTALADO EM PRUMADA DE INSTALAÇÕES DE GÁS - FORNECIMENTO E INSTALAÇÃO. AF_01/2020</v>
          </cell>
          <cell r="C6627" t="str">
            <v>M</v>
          </cell>
          <cell r="D6627">
            <v>0</v>
          </cell>
          <cell r="E6627" t="str">
            <v>Instalações de Gás em PEX Multicamadas</v>
          </cell>
          <cell r="F6627" t="str">
            <v>SINAPI Jun/26</v>
          </cell>
        </row>
        <row r="6628">
          <cell r="A6628">
            <v>100797</v>
          </cell>
          <cell r="B6628" t="str">
            <v>TUBO, PEX, MULTICAMADA, COM PROTEÇÃO UV, DN 26, INSTALADO EM IMPLANTAÇÃO DE INSTALAÇÕES DE GÁS - FORNECIMENTO E INSTALAÇÃO. AF_01/2020</v>
          </cell>
          <cell r="C6628" t="str">
            <v>M</v>
          </cell>
          <cell r="D6628">
            <v>0</v>
          </cell>
          <cell r="E6628" t="str">
            <v>Instalações de Gás em PEX Multicamadas</v>
          </cell>
          <cell r="F6628" t="str">
            <v>SINAPI Jun/26</v>
          </cell>
        </row>
        <row r="6629">
          <cell r="A6629">
            <v>100798</v>
          </cell>
          <cell r="B6629" t="str">
            <v>TUBO, PEX, MULTICAMADA, COM PROTEÇÃO UV, DN 32, INSTALADO EM IMPLANTAÇÃO DE INSTALAÇÕES DE GÁS - FORNECIMENTO E INSTALAÇÃO. AF_01/2020</v>
          </cell>
          <cell r="C6629" t="str">
            <v>M</v>
          </cell>
          <cell r="D6629">
            <v>0</v>
          </cell>
          <cell r="E6629" t="str">
            <v>Instalações de Gás em PEX Multicamadas</v>
          </cell>
          <cell r="F6629" t="str">
            <v>SINAPI Jun/26</v>
          </cell>
        </row>
        <row r="6630">
          <cell r="A6630">
            <v>100845</v>
          </cell>
          <cell r="B6630" t="str">
            <v>TUBO, PEX, MULTICAMADA, COM PROTEÇÃO UV, DN 32, INSTALADO EM PRUMADA DE INSTALAÇÕES DE GÁS - FORNECIMENTO E INSTALAÇÃO. AF_01/2020</v>
          </cell>
          <cell r="C6630" t="str">
            <v>M</v>
          </cell>
          <cell r="D6630">
            <v>0</v>
          </cell>
          <cell r="E6630" t="str">
            <v>Instalações de Gás em PEX Multicamadas</v>
          </cell>
          <cell r="F6630" t="str">
            <v>SINAPI Jun/26</v>
          </cell>
        </row>
        <row r="6631">
          <cell r="A6631">
            <v>100799</v>
          </cell>
          <cell r="B6631" t="str">
            <v>TUBO, PEX, MULTICAMADA, COM TUBO LUVA, DN 16, INSTALADO EM IMPLANTAÇÃO DE INSTALAÇÕES DE GÁS - FORNECIMENTO E INSTALAÇÃO. AF_01/2020</v>
          </cell>
          <cell r="C6631" t="str">
            <v>M</v>
          </cell>
          <cell r="D6631">
            <v>22.63</v>
          </cell>
          <cell r="E6631" t="str">
            <v>Instalações de Gás em PEX Multicamadas</v>
          </cell>
          <cell r="F6631" t="str">
            <v>SINAPI Jun/26</v>
          </cell>
        </row>
        <row r="6632">
          <cell r="A6632">
            <v>100807</v>
          </cell>
          <cell r="B6632" t="str">
            <v>TUBO, PEX, MULTICAMADA, COM TUBO LUVA, DN 16, INSTALADO EM RAMAL INTERNO DE INSTALAÇÕES DE GÁS - FORNECIMENTO E INSTALAÇÃO. AF_01/2020</v>
          </cell>
          <cell r="C6632" t="str">
            <v>M</v>
          </cell>
          <cell r="D6632">
            <v>31.27</v>
          </cell>
          <cell r="E6632" t="str">
            <v>Instalações de Gás em PEX Multicamadas</v>
          </cell>
          <cell r="F6632" t="str">
            <v>SINAPI Jun/26</v>
          </cell>
        </row>
        <row r="6633">
          <cell r="A6633">
            <v>100800</v>
          </cell>
          <cell r="B6633" t="str">
            <v>TUBO, PEX, MULTICAMADA, COM TUBO LUVA, DN 20, INSTALADO EM IMPLANTAÇÃO DE INSTALAÇÕES DE GÁS - FORNECIMENTO E INSTALAÇÃO. AF_01/2020</v>
          </cell>
          <cell r="C6633" t="str">
            <v>M</v>
          </cell>
          <cell r="D6633">
            <v>31.33</v>
          </cell>
          <cell r="E6633" t="str">
            <v>Instalações de Gás em PEX Multicamadas</v>
          </cell>
          <cell r="F6633" t="str">
            <v>SINAPI Jun/26</v>
          </cell>
        </row>
        <row r="6634">
          <cell r="A6634">
            <v>100808</v>
          </cell>
          <cell r="B6634" t="str">
            <v>TUBO, PEX, MULTICAMADA, COM TUBO LUVA, DN 20, INSTALADO EM RAMAL INTERNO DE INSTALAÇÕES DE GÁS - FORNECIMENTO E INSTALAÇÃO. AF_01/2020</v>
          </cell>
          <cell r="C6634" t="str">
            <v>M</v>
          </cell>
          <cell r="D6634">
            <v>41.58</v>
          </cell>
          <cell r="E6634" t="str">
            <v>Instalações de Gás em PEX Multicamadas</v>
          </cell>
          <cell r="F6634" t="str">
            <v>SINAPI Jun/26</v>
          </cell>
        </row>
        <row r="6635">
          <cell r="A6635">
            <v>100801</v>
          </cell>
          <cell r="B6635" t="str">
            <v>TUBO, PEX, MULTICAMADA, COM TUBO LUVA, DN 26, INSTALADO EM IMPLANTAÇÃO DE INSTALAÇÕES DE GÁS - FORNECIMENTO E INSTALAÇÃO. AF_01/2020</v>
          </cell>
          <cell r="C6635" t="str">
            <v>M</v>
          </cell>
          <cell r="D6635">
            <v>40.5</v>
          </cell>
          <cell r="E6635" t="str">
            <v>Instalações de Gás em PEX Multicamadas</v>
          </cell>
          <cell r="F6635" t="str">
            <v>SINAPI Jun/26</v>
          </cell>
        </row>
        <row r="6636">
          <cell r="A6636">
            <v>100809</v>
          </cell>
          <cell r="B6636" t="str">
            <v>TUBO, PEX, MULTICAMADA, COM TUBO LUVA, DN 26, INSTALADO EM RAMAL INTERNO DE INSTALAÇÕES DE GÁS - FORNECIMENTO E INSTALAÇÃO. AF_01/2020</v>
          </cell>
          <cell r="C6636" t="str">
            <v>M</v>
          </cell>
          <cell r="D6636">
            <v>52.76</v>
          </cell>
          <cell r="E6636" t="str">
            <v>Instalações de Gás em PEX Multicamadas</v>
          </cell>
          <cell r="F6636" t="str">
            <v>SINAPI Jun/26</v>
          </cell>
        </row>
        <row r="6637">
          <cell r="A6637">
            <v>100802</v>
          </cell>
          <cell r="B6637" t="str">
            <v>TUBO, PEX, MULTICAMADA, COM TUBO LUVA, DN 32, INSTALADO EM IMPLANTAÇÃO DE INSTALAÇÕES DE GÁS - FORNECIMENTO E INSTALAÇÃO. AF_01/2020</v>
          </cell>
          <cell r="C6637" t="str">
            <v>M</v>
          </cell>
          <cell r="D6637">
            <v>53.45</v>
          </cell>
          <cell r="E6637" t="str">
            <v>Instalações de Gás em PEX Multicamadas</v>
          </cell>
          <cell r="F6637" t="str">
            <v>SINAPI Jun/26</v>
          </cell>
        </row>
        <row r="6638">
          <cell r="A6638">
            <v>100810</v>
          </cell>
          <cell r="B6638" t="str">
            <v>TUBO, PEX, MULTICAMADA, COM TUBO LUVA, DN 32, INSTALADO EM RAMAL INTERNO DE INSTALAÇÕES DE GÁS - FORNECIMENTO E INSTALAÇÃO. AF_01/2020</v>
          </cell>
          <cell r="C6638" t="str">
            <v>M</v>
          </cell>
          <cell r="D6638">
            <v>68.53</v>
          </cell>
          <cell r="E6638" t="str">
            <v>Instalações de Gás em PEX Multicamadas</v>
          </cell>
          <cell r="F6638" t="str">
            <v>SINAPI Jun/26</v>
          </cell>
        </row>
        <row r="6639">
          <cell r="A6639">
            <v>100791</v>
          </cell>
          <cell r="B6639" t="str">
            <v>TUBO, PEX, MULTICAMADA, DN 16, INSTALADO EM IMPLANTAÇÃO DE INSTALAÇÕES DE GÁS - FORNECIMENTO E INSTALAÇÃO. AF_01/2020</v>
          </cell>
          <cell r="C6639" t="str">
            <v>M</v>
          </cell>
          <cell r="D6639">
            <v>21.89</v>
          </cell>
          <cell r="E6639" t="str">
            <v>Instalações de Gás em PEX Multicamadas</v>
          </cell>
          <cell r="F6639" t="str">
            <v>SINAPI Jun/26</v>
          </cell>
        </row>
        <row r="6640">
          <cell r="A6640">
            <v>100803</v>
          </cell>
          <cell r="B6640" t="str">
            <v>TUBO, PEX, MULTICAMADA, DN 16, INSTALADO EM RAMAL INTERNO DE INSTALAÇÕES DE GÁS - FORNECIMENTO E INSTALAÇÃO. AF_01/2020</v>
          </cell>
          <cell r="C6640" t="str">
            <v>M</v>
          </cell>
          <cell r="D6640">
            <v>20.37</v>
          </cell>
          <cell r="E6640" t="str">
            <v>Instalações de Gás em PEX Multicamadas</v>
          </cell>
          <cell r="F6640" t="str">
            <v>SINAPI Jun/26</v>
          </cell>
        </row>
        <row r="6641">
          <cell r="A6641">
            <v>100792</v>
          </cell>
          <cell r="B6641" t="str">
            <v>TUBO, PEX, MULTICAMADA, DN 20, INSTALADO EM IMPLANTAÇÃO DE INSTALAÇÕES DE GÁS - FORNECIMENTO E INSTALAÇÃO. AF_01/2020</v>
          </cell>
          <cell r="C6641" t="str">
            <v>M</v>
          </cell>
          <cell r="D6641">
            <v>30.59</v>
          </cell>
          <cell r="E6641" t="str">
            <v>Instalações de Gás em PEX Multicamadas</v>
          </cell>
          <cell r="F6641" t="str">
            <v>SINAPI Jun/26</v>
          </cell>
        </row>
        <row r="6642">
          <cell r="A6642">
            <v>100804</v>
          </cell>
          <cell r="B6642" t="str">
            <v>TUBO, PEX, MULTICAMADA, DN 20, INSTALADO EM RAMAL INTERNO DE INSTALAÇÕES DE GÁS - FORNECIMENTO E INSTALAÇÃO. AF_01/2020</v>
          </cell>
          <cell r="C6642" t="str">
            <v>M</v>
          </cell>
          <cell r="D6642">
            <v>28.79</v>
          </cell>
          <cell r="E6642" t="str">
            <v>Instalações de Gás em PEX Multicamadas</v>
          </cell>
          <cell r="F6642" t="str">
            <v>SINAPI Jun/26</v>
          </cell>
        </row>
        <row r="6643">
          <cell r="A6643">
            <v>100793</v>
          </cell>
          <cell r="B6643" t="str">
            <v>TUBO, PEX, MULTICAMADA, DN 26, INSTALADO EM IMPLANTAÇÃO DE INSTALAÇÕES DE GÁS - FORNECIMENTO E INSTALAÇÃO. AF_01/2020</v>
          </cell>
          <cell r="C6643" t="str">
            <v>M</v>
          </cell>
          <cell r="D6643">
            <v>39.76</v>
          </cell>
          <cell r="E6643" t="str">
            <v>Instalações de Gás em PEX Multicamadas</v>
          </cell>
          <cell r="F6643" t="str">
            <v>SINAPI Jun/26</v>
          </cell>
        </row>
        <row r="6644">
          <cell r="A6644">
            <v>100805</v>
          </cell>
          <cell r="B6644" t="str">
            <v>TUBO, PEX, MULTICAMADA, DN 26, INSTALADO EM RAMAL INTERNO DE INSTALAÇÕES DE GÁS - FORNECIMENTO E INSTALAÇÃO. AF_01/2020</v>
          </cell>
          <cell r="C6644" t="str">
            <v>M</v>
          </cell>
          <cell r="D6644">
            <v>37.6</v>
          </cell>
          <cell r="E6644" t="str">
            <v>Instalações de Gás em PEX Multicamadas</v>
          </cell>
          <cell r="F6644" t="str">
            <v>SINAPI Jun/26</v>
          </cell>
        </row>
        <row r="6645">
          <cell r="A6645">
            <v>100794</v>
          </cell>
          <cell r="B6645" t="str">
            <v>TUBO, PEX, MULTICAMADA, DN 32, INSTALADO EM IMPLANTAÇÃO DE INSTALAÇÕES DE GÁS - FORNECIMENTO E INSTALAÇÃO. AF_01/2020</v>
          </cell>
          <cell r="C6645" t="str">
            <v>M</v>
          </cell>
          <cell r="D6645">
            <v>52.71</v>
          </cell>
          <cell r="E6645" t="str">
            <v>Instalações de Gás em PEX Multicamadas</v>
          </cell>
          <cell r="F6645" t="str">
            <v>SINAPI Jun/26</v>
          </cell>
        </row>
        <row r="6646">
          <cell r="A6646">
            <v>100806</v>
          </cell>
          <cell r="B6646" t="str">
            <v>TUBO, PEX, MULTICAMADA, DN 32, INSTALADO EM RAMAL INTERNO DE INSTALAÇÕES DE GÁS - FORNECIMENTO E INSTALAÇÃO. AF_01/2020</v>
          </cell>
          <cell r="C6646" t="str">
            <v>M</v>
          </cell>
          <cell r="D6646">
            <v>50.06</v>
          </cell>
          <cell r="E6646" t="str">
            <v>Instalações de Gás em PEX Multicamadas</v>
          </cell>
          <cell r="F6646" t="str">
            <v>SINAPI Jun/26</v>
          </cell>
        </row>
        <row r="6647">
          <cell r="A6647">
            <v>100838</v>
          </cell>
          <cell r="B6647" t="str">
            <v>TÊ, PARA INSTALAÇÕES EM PEX MULTICAMADA, DN 16 MM, CONEXÃO POR CRIMPAGEM - FORNECIMENTO E INSTALAÇÃO. AF_01/2020</v>
          </cell>
          <cell r="C6647" t="str">
            <v>UN</v>
          </cell>
          <cell r="D6647">
            <v>0</v>
          </cell>
          <cell r="E6647" t="str">
            <v>Instalações de Gás em PEX Multicamadas</v>
          </cell>
          <cell r="F6647" t="str">
            <v>SINAPI Jun/26</v>
          </cell>
        </row>
        <row r="6648">
          <cell r="A6648">
            <v>100839</v>
          </cell>
          <cell r="B6648" t="str">
            <v>TÊ, PARA INSTALAÇÕES EM PEX MULTICAMADA, DN 20 MM, CONEXÃO POR CRIMPAGEM - FORNECIMENTO E INSTALAÇÃO. AF_01/2020</v>
          </cell>
          <cell r="C6648" t="str">
            <v>UN</v>
          </cell>
          <cell r="D6648">
            <v>0</v>
          </cell>
          <cell r="E6648" t="str">
            <v>Instalações de Gás em PEX Multicamadas</v>
          </cell>
          <cell r="F6648" t="str">
            <v>SINAPI Jun/26</v>
          </cell>
        </row>
        <row r="6649">
          <cell r="A6649">
            <v>100840</v>
          </cell>
          <cell r="B6649" t="str">
            <v>TÊ, PARA INSTALAÇÕES EM PEX MULTICAMADA, DN 26 MM, CONEXÃO POR CRIMPAGEM - FORNECIMENTO E INSTALAÇÃO. AF_01/2020</v>
          </cell>
          <cell r="C6649" t="str">
            <v>UN</v>
          </cell>
          <cell r="D6649">
            <v>0</v>
          </cell>
          <cell r="E6649" t="str">
            <v>Instalações de Gás em PEX Multicamadas</v>
          </cell>
          <cell r="F6649" t="str">
            <v>SINAPI Jun/26</v>
          </cell>
        </row>
        <row r="6650">
          <cell r="A6650">
            <v>100841</v>
          </cell>
          <cell r="B6650" t="str">
            <v>TÊ, PARA INSTALAÇÕES EM PEX MULTICAMADA, DN 32 MM, CONEXÃO POR CRIMPAGEM - FORNECIMENTO E INSTALAÇÃO. AF_01/2020</v>
          </cell>
          <cell r="C6650" t="str">
            <v>UN</v>
          </cell>
          <cell r="D6650">
            <v>0</v>
          </cell>
          <cell r="E6650" t="str">
            <v>Instalações de Gás em PEX Multicamadas</v>
          </cell>
          <cell r="F6650" t="str">
            <v>SINAPI Jun/26</v>
          </cell>
        </row>
        <row r="6651">
          <cell r="A6651">
            <v>103283</v>
          </cell>
          <cell r="B6651" t="str">
            <v>AR CONDICIONADO JANELA, 10000 BTU/H, CICLO FRIO - FORNECIMENTO E INSTALAÇÃO. AF_06/2026</v>
          </cell>
          <cell r="C6651" t="str">
            <v>UN</v>
          </cell>
          <cell r="D6651">
            <v>0</v>
          </cell>
          <cell r="E6651" t="str">
            <v>Instalações de ar condicionado</v>
          </cell>
          <cell r="F6651" t="str">
            <v>SINAPI Jun/26</v>
          </cell>
        </row>
        <row r="6652">
          <cell r="A6652">
            <v>103284</v>
          </cell>
          <cell r="B6652" t="str">
            <v>AR CONDICIONADO JANELA, 12000 BTU/H, CICLO FRIO - FORNECIMENTO E INSTALAÇÃO. AF_06/2026</v>
          </cell>
          <cell r="C6652" t="str">
            <v>UN</v>
          </cell>
          <cell r="D6652">
            <v>0</v>
          </cell>
          <cell r="E6652" t="str">
            <v>Instalações de ar condicionado</v>
          </cell>
          <cell r="F6652" t="str">
            <v>SINAPI Jun/26</v>
          </cell>
        </row>
        <row r="6653">
          <cell r="A6653">
            <v>103282</v>
          </cell>
          <cell r="B6653" t="str">
            <v>AR CONDICIONADO JANELA, 7500 BTU/H, CICLO FRIO - FORNECIMENTO E INSTALAÇÃO. AF_06/2026</v>
          </cell>
          <cell r="C6653" t="str">
            <v>UN</v>
          </cell>
          <cell r="D6653">
            <v>0</v>
          </cell>
          <cell r="E6653" t="str">
            <v>Instalações de ar condicionado</v>
          </cell>
          <cell r="F6653" t="str">
            <v>SINAPI Jun/26</v>
          </cell>
        </row>
        <row r="6654">
          <cell r="A6654">
            <v>103279</v>
          </cell>
          <cell r="B6654" t="str">
            <v>AR CONDICIONADO SPLIT DUTO, 18000 BTU/H, CICLO QUENTE/FRIO - FORNECIMENTO E INSTALAÇÃO. AF_06/2026</v>
          </cell>
          <cell r="C6654" t="str">
            <v>UN</v>
          </cell>
          <cell r="D6654">
            <v>0</v>
          </cell>
          <cell r="E6654" t="str">
            <v>Instalações de ar condicionado</v>
          </cell>
          <cell r="F6654" t="str">
            <v>SINAPI Jun/26</v>
          </cell>
        </row>
        <row r="6655">
          <cell r="A6655">
            <v>103280</v>
          </cell>
          <cell r="B6655" t="str">
            <v>AR CONDICIONADO SPLIT DUTO, 24000 BTU/H, CICLO QUENTE/FRIO - FORNECIMENTO E INSTALAÇÃO. AF_06/2026</v>
          </cell>
          <cell r="C6655" t="str">
            <v>UN</v>
          </cell>
          <cell r="D6655">
            <v>0</v>
          </cell>
          <cell r="E6655" t="str">
            <v>Instalações de ar condicionado</v>
          </cell>
          <cell r="F6655" t="str">
            <v>SINAPI Jun/26</v>
          </cell>
        </row>
        <row r="6656">
          <cell r="A6656">
            <v>103281</v>
          </cell>
          <cell r="B6656" t="str">
            <v>AR CONDICIONADO SPLIT DUTO, 36000 BTU/H, CICLO QUENTE/FRIO - FORNECIMENTO E INSTALAÇÃO. AF_06/2026</v>
          </cell>
          <cell r="C6656" t="str">
            <v>UN</v>
          </cell>
          <cell r="D6656">
            <v>0</v>
          </cell>
          <cell r="E6656" t="str">
            <v>Instalações de ar condicionado</v>
          </cell>
          <cell r="F6656" t="str">
            <v>SINAPI Jun/26</v>
          </cell>
        </row>
        <row r="6657">
          <cell r="A6657">
            <v>107248</v>
          </cell>
          <cell r="B6657" t="str">
            <v>AR CONDICIONADO SPLIT DUTO, 36000 BTU/H, CICLO QUENTE/FRIO, COM CONDENSADORA IÇADA COM GUINDASTE - FORNECIMENTO E INSTALAÇÃO. AF_06/2026</v>
          </cell>
          <cell r="C6657" t="str">
            <v>UN</v>
          </cell>
          <cell r="D6657">
            <v>0</v>
          </cell>
          <cell r="E6657" t="str">
            <v>Instalações de ar condicionado</v>
          </cell>
          <cell r="F6657" t="str">
            <v>SINAPI Jun/26</v>
          </cell>
        </row>
        <row r="6658">
          <cell r="A6658">
            <v>107234</v>
          </cell>
          <cell r="B6658" t="str">
            <v>AR CONDICIONADO SPLIT INVERTER PISO/TETO, 30000 BTU/H, QUENTE/FRIO - FORNECIMENTO E INSTALAÇÃO. AF_06/2026</v>
          </cell>
          <cell r="C6658" t="str">
            <v>UN</v>
          </cell>
          <cell r="D6658">
            <v>0</v>
          </cell>
          <cell r="E6658" t="str">
            <v>Instalações de ar condicionado</v>
          </cell>
          <cell r="F6658" t="str">
            <v>SINAPI Jun/26</v>
          </cell>
        </row>
        <row r="6659">
          <cell r="A6659">
            <v>103247</v>
          </cell>
          <cell r="B6659" t="str">
            <v>AR CONDICIONADO SPLIT INVERTER, HI-WALL (PAREDE), 12000 BTU/H, CICLO FRIO - FORNECIMENTO E INSTALAÇÃO. AF_06/2026_PE</v>
          </cell>
          <cell r="C6659" t="str">
            <v>UN</v>
          </cell>
          <cell r="D6659">
            <v>2372.7399999999998</v>
          </cell>
          <cell r="E6659" t="str">
            <v>Instalações de ar condicionado</v>
          </cell>
          <cell r="F6659" t="str">
            <v>SINAPI Jun/26</v>
          </cell>
        </row>
        <row r="6660">
          <cell r="A6660">
            <v>107250</v>
          </cell>
          <cell r="B6660" t="str">
            <v>AR CONDICIONADO SPLIT INVERTER, HI-WALL (PAREDE), 12000 BTU/H, CICLO QUENTE/FRIO - FORNECIMENTO E INSTALAÇÃO. AF_06/2026</v>
          </cell>
          <cell r="C6660" t="str">
            <v>UN</v>
          </cell>
          <cell r="D6660">
            <v>0</v>
          </cell>
          <cell r="E6660" t="str">
            <v>Instalações de ar condicionado</v>
          </cell>
          <cell r="F6660" t="str">
            <v>SINAPI Jun/26</v>
          </cell>
        </row>
        <row r="6661">
          <cell r="A6661">
            <v>103250</v>
          </cell>
          <cell r="B6661" t="str">
            <v>AR CONDICIONADO SPLIT INVERTER, HI-WALL (PAREDE), 18000 BTU/H, CICLO FRIO - FORNECIMENTO E INSTALAÇÃO. AF_06/2026_PE</v>
          </cell>
          <cell r="C6661" t="str">
            <v>UN</v>
          </cell>
          <cell r="D6661">
            <v>3405.92</v>
          </cell>
          <cell r="E6661" t="str">
            <v>Instalações de ar condicionado</v>
          </cell>
          <cell r="F6661" t="str">
            <v>SINAPI Jun/26</v>
          </cell>
        </row>
        <row r="6662">
          <cell r="A6662">
            <v>107251</v>
          </cell>
          <cell r="B6662" t="str">
            <v>AR CONDICIONADO SPLIT INVERTER, HI-WALL (PAREDE), 18000 BTU/H, CICLO QUENTE/FRIO - FORNECIMENTO E INSTALAÇÃO. AF_06/2026</v>
          </cell>
          <cell r="C6662" t="str">
            <v>UN</v>
          </cell>
          <cell r="D6662">
            <v>0</v>
          </cell>
          <cell r="E6662" t="str">
            <v>Instalações de ar condicionado</v>
          </cell>
          <cell r="F6662" t="str">
            <v>SINAPI Jun/26</v>
          </cell>
        </row>
        <row r="6663">
          <cell r="A6663">
            <v>103253</v>
          </cell>
          <cell r="B6663" t="str">
            <v>AR CONDICIONADO SPLIT INVERTER, HI-WALL (PAREDE), 24000 BTU/H, CICLO FRIO - FORNECIMENTO E INSTALAÇÃO. AF_06/2026_PE</v>
          </cell>
          <cell r="C6663" t="str">
            <v>UN</v>
          </cell>
          <cell r="D6663">
            <v>4607.1899999999996</v>
          </cell>
          <cell r="E6663" t="str">
            <v>Instalações de ar condicionado</v>
          </cell>
          <cell r="F6663" t="str">
            <v>SINAPI Jun/26</v>
          </cell>
        </row>
        <row r="6664">
          <cell r="A6664">
            <v>107252</v>
          </cell>
          <cell r="B6664" t="str">
            <v>AR CONDICIONADO SPLIT INVERTER, HI-WALL (PAREDE), 24000 BTU/H, CICLO QUENTE/FRIO - FORNECIMENTO E INSTALAÇÃO. AF_06/2026</v>
          </cell>
          <cell r="C6664" t="str">
            <v>UN</v>
          </cell>
          <cell r="D6664">
            <v>0</v>
          </cell>
          <cell r="E6664" t="str">
            <v>Instalações de ar condicionado</v>
          </cell>
          <cell r="F6664" t="str">
            <v>SINAPI Jun/26</v>
          </cell>
        </row>
        <row r="6665">
          <cell r="A6665">
            <v>107232</v>
          </cell>
          <cell r="B6665" t="str">
            <v>AR CONDICIONADO SPLIT INVERTER, HI-WALL (PAREDE), 36000 BTUS/H, CICLO QUENTE/FRIO, 60 HZ, CLASSIFICACAO ENERGETICA A - SELO PROCEL, GAS HFC, CONTROLE S/ FIO. AF_06/2026</v>
          </cell>
          <cell r="C6665" t="str">
            <v>UN</v>
          </cell>
          <cell r="D6665">
            <v>0</v>
          </cell>
          <cell r="E6665" t="str">
            <v>Instalações de ar condicionado</v>
          </cell>
          <cell r="F6665" t="str">
            <v>SINAPI Jun/26</v>
          </cell>
        </row>
        <row r="6666">
          <cell r="A6666">
            <v>103244</v>
          </cell>
          <cell r="B6666" t="str">
            <v>AR CONDICIONADO SPLIT INVERTER, HI-WALL (PAREDE), 9000 BTU/H, CICLO FRIO - FORNECIMENTO E INSTALAÇÃO. AF_06/2026_PE</v>
          </cell>
          <cell r="C6666" t="str">
            <v>UN</v>
          </cell>
          <cell r="D6666">
            <v>2147.04</v>
          </cell>
          <cell r="E6666" t="str">
            <v>Instalações de ar condicionado</v>
          </cell>
          <cell r="F6666" t="str">
            <v>SINAPI Jun/26</v>
          </cell>
        </row>
        <row r="6667">
          <cell r="A6667">
            <v>107249</v>
          </cell>
          <cell r="B6667" t="str">
            <v>AR CONDICIONADO SPLIT INVERTER, HI-WALL (PAREDE), 9000 BTU/H, CICLO QUENTE/FRIO - FORNECIMENTO E INSTALAÇÃO. AF_06/2026</v>
          </cell>
          <cell r="C6667" t="str">
            <v>UN</v>
          </cell>
          <cell r="D6667">
            <v>0</v>
          </cell>
          <cell r="E6667" t="str">
            <v>Instalações de ar condicionado</v>
          </cell>
          <cell r="F6667" t="str">
            <v>SINAPI Jun/26</v>
          </cell>
        </row>
        <row r="6668">
          <cell r="A6668">
            <v>103256</v>
          </cell>
          <cell r="B6668" t="str">
            <v>AR CONDICIONADO SPLIT INVERTER, PISO TETO, 18000 BTU/H, CICLO FRIO - FORNECIMENTO E INSTALAÇÃO. AF_06/2026_PSE</v>
          </cell>
          <cell r="C6668" t="str">
            <v>UN</v>
          </cell>
          <cell r="D6668">
            <v>8514.23</v>
          </cell>
          <cell r="E6668" t="str">
            <v>Instalações de ar condicionado</v>
          </cell>
          <cell r="F6668" t="str">
            <v>SINAPI Jun/26</v>
          </cell>
        </row>
        <row r="6669">
          <cell r="A6669">
            <v>103258</v>
          </cell>
          <cell r="B6669" t="str">
            <v>AR CONDICIONADO SPLIT INVERTER, PISO TETO, 24000 BTU/H, CICLO FRIO - FORNECIMENTO E INSTALAÇÃO. AF_06/2026_PSE</v>
          </cell>
          <cell r="C6669" t="str">
            <v>UN</v>
          </cell>
          <cell r="D6669">
            <v>9501.51</v>
          </cell>
          <cell r="E6669" t="str">
            <v>Instalações de ar condicionado</v>
          </cell>
          <cell r="F6669" t="str">
            <v>SINAPI Jun/26</v>
          </cell>
        </row>
        <row r="6670">
          <cell r="A6670">
            <v>103260</v>
          </cell>
          <cell r="B6670" t="str">
            <v>AR CONDICIONADO SPLIT INVERTER, PISO TETO, 24000 BTU/H, QUENTE/FRIO - FORNECIMENTO E INSTALAÇÃO. AF_06/2026_PSE</v>
          </cell>
          <cell r="C6670" t="str">
            <v>UN</v>
          </cell>
          <cell r="D6670">
            <v>5320.06</v>
          </cell>
          <cell r="E6670" t="str">
            <v>Instalações de ar condicionado</v>
          </cell>
          <cell r="F6670" t="str">
            <v>SINAPI Jun/26</v>
          </cell>
        </row>
        <row r="6671">
          <cell r="A6671">
            <v>107235</v>
          </cell>
          <cell r="B6671" t="str">
            <v>AR CONDICIONADO SPLIT INVERTER, PISO TETO, 30000 BTU/H, CICLO FRIO - FORNECIMENTO E INSTALAÇÃO. AF_06/2026</v>
          </cell>
          <cell r="C6671" t="str">
            <v>UN</v>
          </cell>
          <cell r="D6671">
            <v>0</v>
          </cell>
          <cell r="E6671" t="str">
            <v>Instalações de ar condicionado</v>
          </cell>
          <cell r="F6671" t="str">
            <v>SINAPI Jun/26</v>
          </cell>
        </row>
        <row r="6672">
          <cell r="A6672">
            <v>103261</v>
          </cell>
          <cell r="B6672" t="str">
            <v>AR CONDICIONADO SPLIT INVERTER, PISO TETO, 36000 BTU/H, CICLO FRIO - FORNECIMENTO E INSTALAÇÃO. AF_06/2026_PSE</v>
          </cell>
          <cell r="C6672" t="str">
            <v>UN</v>
          </cell>
          <cell r="D6672">
            <v>10709.31</v>
          </cell>
          <cell r="E6672" t="str">
            <v>Instalações de ar condicionado</v>
          </cell>
          <cell r="F6672" t="str">
            <v>SINAPI Jun/26</v>
          </cell>
        </row>
        <row r="6673">
          <cell r="A6673">
            <v>107244</v>
          </cell>
          <cell r="B6673" t="str">
            <v>AR CONDICIONADO SPLIT INVERTER, PISO TETO, 36000 BTU/H, CICLO FRIO, COM CONDENSADORA IÇADA COM GUINDASTE - FORNECIMENTO E INSTALAÇÃO. AF_06/2026_PSE</v>
          </cell>
          <cell r="C6673" t="str">
            <v>UN</v>
          </cell>
          <cell r="D6673">
            <v>11062.59</v>
          </cell>
          <cell r="E6673" t="str">
            <v>Instalações de ar condicionado</v>
          </cell>
          <cell r="F6673" t="str">
            <v>SINAPI Jun/26</v>
          </cell>
        </row>
        <row r="6674">
          <cell r="A6674">
            <v>103263</v>
          </cell>
          <cell r="B6674" t="str">
            <v>AR CONDICIONADO SPLIT INVERTER, PISO TETO, 48000 BTU/H, CICLO FRIO - FORNECIMENTO E INSTALAÇÃO. AF_06/2026_PSE</v>
          </cell>
          <cell r="C6674" t="str">
            <v>UN</v>
          </cell>
          <cell r="D6674">
            <v>14918.93</v>
          </cell>
          <cell r="E6674" t="str">
            <v>Instalações de ar condicionado</v>
          </cell>
          <cell r="F6674" t="str">
            <v>SINAPI Jun/26</v>
          </cell>
        </row>
        <row r="6675">
          <cell r="A6675">
            <v>103265</v>
          </cell>
          <cell r="B6675" t="str">
            <v>AR CONDICIONADO SPLIT INVERTER, PISO TETO, APRESENTANDO ENTRE 54000 E 58000 BTU/H, CICLO FRIO - FORNECIMENTO E INSTALAÇÃO. AF_06/2026_PSE</v>
          </cell>
          <cell r="C6675" t="str">
            <v>UN</v>
          </cell>
          <cell r="D6675">
            <v>17936.34</v>
          </cell>
          <cell r="E6675" t="str">
            <v>Instalações de ar condicionado</v>
          </cell>
          <cell r="F6675" t="str">
            <v>SINAPI Jun/26</v>
          </cell>
        </row>
        <row r="6676">
          <cell r="A6676">
            <v>103268</v>
          </cell>
          <cell r="B6676" t="str">
            <v>AR CONDICIONADO SPLIT ON/OFF, CASSETE (TETO), 18000 BTU/H, CICLO QUENTE/FRIO - FORNECIMENTO E INSTALAÇÃO. AF_06/2026_PE</v>
          </cell>
          <cell r="C6676" t="str">
            <v>UN</v>
          </cell>
          <cell r="D6676">
            <v>6343.53</v>
          </cell>
          <cell r="E6676" t="str">
            <v>Instalações de ar condicionado</v>
          </cell>
          <cell r="F6676" t="str">
            <v>SINAPI Jun/26</v>
          </cell>
        </row>
        <row r="6677">
          <cell r="A6677">
            <v>103270</v>
          </cell>
          <cell r="B6677" t="str">
            <v>AR CONDICIONADO SPLIT ON/OFF, CASSETE (TETO), 24000 BTU/H, CICLO QUENTE/FRIO - FORNECIMENTO E INSTALAÇÃO. AF_06/2026_PE</v>
          </cell>
          <cell r="C6677" t="str">
            <v>UN</v>
          </cell>
          <cell r="D6677">
            <v>6809.81</v>
          </cell>
          <cell r="E6677" t="str">
            <v>Instalações de ar condicionado</v>
          </cell>
          <cell r="F6677" t="str">
            <v>SINAPI Jun/26</v>
          </cell>
        </row>
        <row r="6678">
          <cell r="A6678">
            <v>103272</v>
          </cell>
          <cell r="B6678" t="str">
            <v>AR CONDICIONADO SPLIT ON/OFF, CASSETE (TETO), 36000 BTU/H, CICLO QUENTE/FRIO - FORNECIMENTO E INSTALAÇÃO. AF_06/2026_PE</v>
          </cell>
          <cell r="C6678" t="str">
            <v>UN</v>
          </cell>
          <cell r="D6678">
            <v>9931.61</v>
          </cell>
          <cell r="E6678" t="str">
            <v>Instalações de ar condicionado</v>
          </cell>
          <cell r="F6678" t="str">
            <v>SINAPI Jun/26</v>
          </cell>
        </row>
        <row r="6679">
          <cell r="A6679">
            <v>107247</v>
          </cell>
          <cell r="B6679" t="str">
            <v>AR CONDICIONADO SPLIT ON/OFF, CASSETE (TETO), 36000 BTU/H, CICLO QUENTE/FRIO, COM CONDENSADORA IÇADA COM GUINDASTE - FORNECIMENTO E INSTALAÇÃO. AF_06/2026_PE</v>
          </cell>
          <cell r="C6679" t="str">
            <v>UN</v>
          </cell>
          <cell r="D6679">
            <v>10244.34</v>
          </cell>
          <cell r="E6679" t="str">
            <v>Instalações de ar condicionado</v>
          </cell>
          <cell r="F6679" t="str">
            <v>SINAPI Jun/26</v>
          </cell>
        </row>
        <row r="6680">
          <cell r="A6680">
            <v>103274</v>
          </cell>
          <cell r="B6680" t="str">
            <v>AR CONDICIONADO SPLIT ON/OFF, CASSETE (TETO), 48000 BTU/H, CICLO QUENTE/FRIO - FORNECIMENTO E INSTALAÇÃO. AF_06/2026_PE</v>
          </cell>
          <cell r="C6680" t="str">
            <v>UN</v>
          </cell>
          <cell r="D6680">
            <v>11732.79</v>
          </cell>
          <cell r="E6680" t="str">
            <v>Instalações de ar condicionado</v>
          </cell>
          <cell r="F6680" t="str">
            <v>SINAPI Jun/26</v>
          </cell>
        </row>
        <row r="6681">
          <cell r="A6681">
            <v>103276</v>
          </cell>
          <cell r="B6681" t="str">
            <v>AR CONDICIONADO SPLIT ON/OFF, CASSETE (TETO), 60000 BTU/H, CICLO QUENTE/FRIO - FORNECIMENTO E INSTALAÇÃO. AF_06/2026_PE</v>
          </cell>
          <cell r="C6681" t="str">
            <v>UN</v>
          </cell>
          <cell r="D6681">
            <v>12239.04</v>
          </cell>
          <cell r="E6681" t="str">
            <v>Instalações de ar condicionado</v>
          </cell>
          <cell r="F6681" t="str">
            <v>SINAPI Jun/26</v>
          </cell>
        </row>
        <row r="6682">
          <cell r="A6682">
            <v>103267</v>
          </cell>
          <cell r="B6682" t="str">
            <v>AR CONDICIONADO SPLIT ON/OFF, CASSETE (TETO), FRIO 4 VIAS 18000 BTU/H - FORNECIMENTO E INSTALAÇÃO. AF_06/2026_PE</v>
          </cell>
          <cell r="C6682" t="str">
            <v>UN</v>
          </cell>
          <cell r="D6682">
            <v>5364.08</v>
          </cell>
          <cell r="E6682" t="str">
            <v>Instalações de ar condicionado</v>
          </cell>
          <cell r="F6682" t="str">
            <v>SINAPI Jun/26</v>
          </cell>
        </row>
        <row r="6683">
          <cell r="A6683">
            <v>103269</v>
          </cell>
          <cell r="B6683" t="str">
            <v>AR CONDICIONADO SPLIT ON/OFF, CASSETE (TETO), FRIO 4 VIAS 24000 BTU/H - FORNECIMENTO E INSTALAÇÃO. AF_06/2026_PE</v>
          </cell>
          <cell r="C6683" t="str">
            <v>UN</v>
          </cell>
          <cell r="D6683">
            <v>6565.12</v>
          </cell>
          <cell r="E6683" t="str">
            <v>Instalações de ar condicionado</v>
          </cell>
          <cell r="F6683" t="str">
            <v>SINAPI Jun/26</v>
          </cell>
        </row>
        <row r="6684">
          <cell r="A6684">
            <v>103271</v>
          </cell>
          <cell r="B6684" t="str">
            <v>AR CONDICIONADO SPLIT ON/OFF, CASSETE (TETO), FRIO 4 VIAS 36000 BTU/H - FORNECIMENTO E INSTALAÇÃO. AF_06/2026_PE</v>
          </cell>
          <cell r="C6684" t="str">
            <v>UN</v>
          </cell>
          <cell r="D6684">
            <v>9620.4500000000007</v>
          </cell>
          <cell r="E6684" t="str">
            <v>Instalações de ar condicionado</v>
          </cell>
          <cell r="F6684" t="str">
            <v>SINAPI Jun/26</v>
          </cell>
        </row>
        <row r="6685">
          <cell r="A6685">
            <v>107246</v>
          </cell>
          <cell r="B6685" t="str">
            <v>AR CONDICIONADO SPLIT ON/OFF, CASSETE (TETO), FRIO 4 VIAS 36000 BTU/H, COM CONDENSADORA IÇADA COM GUINDASTE - FORNECIMENTO E INSTALAÇÃO. AF_06/2026_PE</v>
          </cell>
          <cell r="C6685" t="str">
            <v>UN</v>
          </cell>
          <cell r="D6685">
            <v>9933.18</v>
          </cell>
          <cell r="E6685" t="str">
            <v>Instalações de ar condicionado</v>
          </cell>
          <cell r="F6685" t="str">
            <v>SINAPI Jun/26</v>
          </cell>
        </row>
        <row r="6686">
          <cell r="A6686">
            <v>103273</v>
          </cell>
          <cell r="B6686" t="str">
            <v>AR CONDICIONADO SPLIT ON/OFF, CASSETE (TETO), FRIO 4 VIAS 48000 BTU/H - FORNECIMENTO E INSTALAÇÃO. AF_06/2026_PE</v>
          </cell>
          <cell r="C6686" t="str">
            <v>UN</v>
          </cell>
          <cell r="D6686">
            <v>10269.4</v>
          </cell>
          <cell r="E6686" t="str">
            <v>Instalações de ar condicionado</v>
          </cell>
          <cell r="F6686" t="str">
            <v>SINAPI Jun/26</v>
          </cell>
        </row>
        <row r="6687">
          <cell r="A6687">
            <v>103275</v>
          </cell>
          <cell r="B6687" t="str">
            <v>AR CONDICIONADO SPLIT ON/OFF, CASSETE (TETO), FRIO 4 VIAS 60000 BTU/H - FORNECIMENTO E INSTALAÇÃO. AF_06/2026_PE</v>
          </cell>
          <cell r="C6687" t="str">
            <v>UN</v>
          </cell>
          <cell r="D6687">
            <v>11673.05</v>
          </cell>
          <cell r="E6687" t="str">
            <v>Instalações de ar condicionado</v>
          </cell>
          <cell r="F6687" t="str">
            <v>SINAPI Jun/26</v>
          </cell>
        </row>
        <row r="6688">
          <cell r="A6688">
            <v>103248</v>
          </cell>
          <cell r="B6688" t="str">
            <v>AR CONDICIONADO SPLIT ON/OFF, HI-WALL (PAREDE), 12000 BTUS/H, CICLO FRIO - FORNECIMENTO E INSTALAÇÃO. AF_06/2026_PE</v>
          </cell>
          <cell r="C6688" t="str">
            <v>UN</v>
          </cell>
          <cell r="D6688">
            <v>1955.93</v>
          </cell>
          <cell r="E6688" t="str">
            <v>Instalações de ar condicionado</v>
          </cell>
          <cell r="F6688" t="str">
            <v>SINAPI Jun/26</v>
          </cell>
        </row>
        <row r="6689">
          <cell r="A6689">
            <v>103249</v>
          </cell>
          <cell r="B6689" t="str">
            <v>AR CONDICIONADO SPLIT ON/OFF, HI-WALL (PAREDE), 12000 BTUS/H, CICLO QUENTE/FRIO - FORNECIMENTO E INSTALAÇÃO. AF_06/2026_PE</v>
          </cell>
          <cell r="C6689" t="str">
            <v>UN</v>
          </cell>
          <cell r="D6689">
            <v>2094.4299999999998</v>
          </cell>
          <cell r="E6689" t="str">
            <v>Instalações de ar condicionado</v>
          </cell>
          <cell r="F6689" t="str">
            <v>SINAPI Jun/26</v>
          </cell>
        </row>
        <row r="6690">
          <cell r="A6690">
            <v>103251</v>
          </cell>
          <cell r="B6690" t="str">
            <v>AR CONDICIONADO SPLIT ON/OFF, HI-WALL (PAREDE), 18000 BTUS/H, CICLO FRIO - FORNECIMENTO E INSTALAÇÃO. AF_06/2026_PE</v>
          </cell>
          <cell r="C6690" t="str">
            <v>UN</v>
          </cell>
          <cell r="D6690">
            <v>2709.77</v>
          </cell>
          <cell r="E6690" t="str">
            <v>Instalações de ar condicionado</v>
          </cell>
          <cell r="F6690" t="str">
            <v>SINAPI Jun/26</v>
          </cell>
        </row>
        <row r="6691">
          <cell r="A6691">
            <v>103252</v>
          </cell>
          <cell r="B6691" t="str">
            <v>AR CONDICIONADO SPLIT ON/OFF, HI-WALL (PAREDE), 18000 BTUS/H, CICLO QUENTE/FRIO - FORNECIMENTO E INSTALAÇÃO. AF_06/2026_PE</v>
          </cell>
          <cell r="C6691" t="str">
            <v>UN</v>
          </cell>
          <cell r="D6691">
            <v>2990.51</v>
          </cell>
          <cell r="E6691" t="str">
            <v>Instalações de ar condicionado</v>
          </cell>
          <cell r="F6691" t="str">
            <v>SINAPI Jun/26</v>
          </cell>
        </row>
        <row r="6692">
          <cell r="A6692">
            <v>103254</v>
          </cell>
          <cell r="B6692" t="str">
            <v>AR CONDICIONADO SPLIT ON/OFF, HI-WALL (PAREDE), 24000 BTUS/H, CICLO FRIO - FORNECIMENTO E INSTALAÇÃO. AF_06/2026_PE</v>
          </cell>
          <cell r="C6692" t="str">
            <v>UN</v>
          </cell>
          <cell r="D6692">
            <v>3469.07</v>
          </cell>
          <cell r="E6692" t="str">
            <v>Instalações de ar condicionado</v>
          </cell>
          <cell r="F6692" t="str">
            <v>SINAPI Jun/26</v>
          </cell>
        </row>
        <row r="6693">
          <cell r="A6693">
            <v>103255</v>
          </cell>
          <cell r="B6693" t="str">
            <v>AR CONDICIONADO SPLIT ON/OFF, HI-WALL (PAREDE), 24000 BTUS/H, CICLO QUENTE/FRIO - FORNECIMENTO E INSTALAÇÃO. AF_06/2026_PE</v>
          </cell>
          <cell r="C6693" t="str">
            <v>UN</v>
          </cell>
          <cell r="D6693">
            <v>3870.63</v>
          </cell>
          <cell r="E6693" t="str">
            <v>Instalações de ar condicionado</v>
          </cell>
          <cell r="F6693" t="str">
            <v>SINAPI Jun/26</v>
          </cell>
        </row>
        <row r="6694">
          <cell r="A6694">
            <v>107233</v>
          </cell>
          <cell r="B6694" t="str">
            <v>AR CONDICIONADO SPLIT ON/OFF, HI-WALL (PAREDE), 30000 BTUS/H, CICLO FRIO - FORNECIMENTO E INSTALAÇÃO. AF_06/2026</v>
          </cell>
          <cell r="C6694" t="str">
            <v>UN</v>
          </cell>
          <cell r="D6694">
            <v>0</v>
          </cell>
          <cell r="E6694" t="str">
            <v>Instalações de ar condicionado</v>
          </cell>
          <cell r="F6694" t="str">
            <v>SINAPI Jun/26</v>
          </cell>
        </row>
        <row r="6695">
          <cell r="A6695">
            <v>103245</v>
          </cell>
          <cell r="B6695" t="str">
            <v>AR CONDICIONADO SPLIT ON/OFF, HI-WALL (PAREDE), 9000 BTUS/H, CICLO FRIO - FORNECIMENTO E INSTALAÇÃO. AF_06/2026_PE</v>
          </cell>
          <cell r="C6695" t="str">
            <v>UN</v>
          </cell>
          <cell r="D6695">
            <v>1713.09</v>
          </cell>
          <cell r="E6695" t="str">
            <v>Instalações de ar condicionado</v>
          </cell>
          <cell r="F6695" t="str">
            <v>SINAPI Jun/26</v>
          </cell>
        </row>
        <row r="6696">
          <cell r="A6696">
            <v>103246</v>
          </cell>
          <cell r="B6696" t="str">
            <v>AR CONDICIONADO SPLIT ON/OFF, HI-WALL (PAREDE), 9000 BTUS/H, CICLO QUENTE/FRIO - FORNECIMENTO E INSTALAÇÃO. AF_06/2026_PE</v>
          </cell>
          <cell r="C6696" t="str">
            <v>UN</v>
          </cell>
          <cell r="D6696">
            <v>1859.84</v>
          </cell>
          <cell r="E6696" t="str">
            <v>Instalações de ar condicionado</v>
          </cell>
          <cell r="F6696" t="str">
            <v>SINAPI Jun/26</v>
          </cell>
        </row>
        <row r="6697">
          <cell r="A6697">
            <v>103257</v>
          </cell>
          <cell r="B6697" t="str">
            <v>AR CONDICIONADO SPLIT ON/OFF, PISO TETO, 18000 BTU/H, CICLO FRIO - FORNECIMENTO E INSTALAÇÃO. AF_06/2026_PSE</v>
          </cell>
          <cell r="C6697" t="str">
            <v>UN</v>
          </cell>
          <cell r="D6697">
            <v>4928.26</v>
          </cell>
          <cell r="E6697" t="str">
            <v>Instalações de ar condicionado</v>
          </cell>
          <cell r="F6697" t="str">
            <v>SINAPI Jun/26</v>
          </cell>
        </row>
        <row r="6698">
          <cell r="A6698">
            <v>103259</v>
          </cell>
          <cell r="B6698" t="str">
            <v>AR CONDICIONADO SPLIT ON/OFF, PISO TETO, 24000 BTU/H, CICLO FRIO - FORNECIMENTO E INSTALAÇÃO. AF_06/2026_PSE</v>
          </cell>
          <cell r="C6698" t="str">
            <v>UN</v>
          </cell>
          <cell r="D6698">
            <v>5180.29</v>
          </cell>
          <cell r="E6698" t="str">
            <v>Instalações de ar condicionado</v>
          </cell>
          <cell r="F6698" t="str">
            <v>SINAPI Jun/26</v>
          </cell>
        </row>
        <row r="6699">
          <cell r="A6699">
            <v>103262</v>
          </cell>
          <cell r="B6699" t="str">
            <v>AR CONDICIONADO SPLIT ON/OFF, PISO TETO, 36000 BTU/H, CICLO FRIO - FORNECIMENTO E INSTALAÇÃO. AF_06/2026_PSE</v>
          </cell>
          <cell r="C6699" t="str">
            <v>UN</v>
          </cell>
          <cell r="D6699">
            <v>6772.09</v>
          </cell>
          <cell r="E6699" t="str">
            <v>Instalações de ar condicionado</v>
          </cell>
          <cell r="F6699" t="str">
            <v>SINAPI Jun/26</v>
          </cell>
        </row>
        <row r="6700">
          <cell r="A6700">
            <v>107245</v>
          </cell>
          <cell r="B6700" t="str">
            <v>AR CONDICIONADO SPLIT ON/OFF, PISO TETO, 36000 BTU/H, CICLO FRIO, COM CONDENSADORA IÇADA COM GUINDASTE - FORNECIMENTO E INSTALAÇÃO. AF_06/2026_PSE</v>
          </cell>
          <cell r="C6700" t="str">
            <v>UN</v>
          </cell>
          <cell r="D6700">
            <v>7125.37</v>
          </cell>
          <cell r="E6700" t="str">
            <v>Instalações de ar condicionado</v>
          </cell>
          <cell r="F6700" t="str">
            <v>SINAPI Jun/26</v>
          </cell>
        </row>
        <row r="6701">
          <cell r="A6701">
            <v>103264</v>
          </cell>
          <cell r="B6701" t="str">
            <v>AR CONDICIONADO SPLIT ON/OFF, PISO TETO, 48000 BTU/H, CICLO FRIO - FORNECIMENTO E INSTALAÇÃO. AF_06/2026_PSE</v>
          </cell>
          <cell r="C6701" t="str">
            <v>UN</v>
          </cell>
          <cell r="D6701">
            <v>8472.58</v>
          </cell>
          <cell r="E6701" t="str">
            <v>Instalações de ar condicionado</v>
          </cell>
          <cell r="F6701" t="str">
            <v>SINAPI Jun/26</v>
          </cell>
        </row>
        <row r="6702">
          <cell r="A6702">
            <v>103266</v>
          </cell>
          <cell r="B6702" t="str">
            <v>AR CONDICIONADO SPLIT ON/OFF, PISO TETO, 60000 BTU/H, CICLO FRIO - FORNECIMENTO E INSTALAÇÃO. AF_06/2026_PSE</v>
          </cell>
          <cell r="C6702" t="str">
            <v>UN</v>
          </cell>
          <cell r="D6702">
            <v>9434.15</v>
          </cell>
          <cell r="E6702" t="str">
            <v>Instalações de ar condicionado</v>
          </cell>
          <cell r="F6702" t="str">
            <v>SINAPI Jun/26</v>
          </cell>
        </row>
        <row r="6703">
          <cell r="A6703">
            <v>107236</v>
          </cell>
          <cell r="B6703" t="str">
            <v>AR CONDICIONADO SPLIT ON/OFF, PISO TETO, 80000 BTUS, CICLO FRIO - FORNECIMENTO E INSTALAÇÃO. AF_06/2026</v>
          </cell>
          <cell r="C6703" t="str">
            <v>UN</v>
          </cell>
          <cell r="D6703">
            <v>0</v>
          </cell>
          <cell r="E6703" t="str">
            <v>Instalações de ar condicionado</v>
          </cell>
          <cell r="F6703" t="str">
            <v>SINAPI Jun/26</v>
          </cell>
        </row>
        <row r="6704">
          <cell r="A6704">
            <v>103277</v>
          </cell>
          <cell r="B6704" t="str">
            <v>AR CONDICIONADO SPLITÃO 10 TR - FORNECIMENTO E INSTALAÇÃO. AF_06/2026_PE</v>
          </cell>
          <cell r="C6704" t="str">
            <v>UN</v>
          </cell>
          <cell r="D6704">
            <v>22393.200000000001</v>
          </cell>
          <cell r="E6704" t="str">
            <v>Instalações de ar condicionado</v>
          </cell>
          <cell r="F6704" t="str">
            <v>SINAPI Jun/26</v>
          </cell>
        </row>
        <row r="6705">
          <cell r="A6705">
            <v>103278</v>
          </cell>
          <cell r="B6705" t="str">
            <v>AR CONDICIONADO SPLITÃO 15 TR - FORNECIMENTO E INSTALAÇÃO. AF_06/2026_PE</v>
          </cell>
          <cell r="C6705" t="str">
            <v>UN</v>
          </cell>
          <cell r="D6705">
            <v>28605.09</v>
          </cell>
          <cell r="E6705" t="str">
            <v>Instalações de ar condicionado</v>
          </cell>
          <cell r="F6705" t="str">
            <v>SINAPI Jun/26</v>
          </cell>
        </row>
        <row r="6706">
          <cell r="A6706">
            <v>107237</v>
          </cell>
          <cell r="B6706" t="str">
            <v>AR CONDICIONADO SPLITÃO 20 TR - FORNECIMENTO E INSTALAÇÃO. AF_06/2026_PE</v>
          </cell>
          <cell r="C6706" t="str">
            <v>UN</v>
          </cell>
          <cell r="D6706">
            <v>41173.839999999997</v>
          </cell>
          <cell r="E6706" t="str">
            <v>Instalações de ar condicionado</v>
          </cell>
          <cell r="F6706" t="str">
            <v>SINAPI Jun/26</v>
          </cell>
        </row>
        <row r="6707">
          <cell r="A6707">
            <v>107243</v>
          </cell>
          <cell r="B6707" t="str">
            <v>CARGA DE FLUIDO REFRIGERANTE PARA INSTALAÇÕES ACIMA DE 48000 BTUS. AF_06/2026</v>
          </cell>
          <cell r="C6707" t="str">
            <v>M</v>
          </cell>
          <cell r="D6707">
            <v>2.35</v>
          </cell>
          <cell r="E6707" t="str">
            <v>Instalações de ar condicionado</v>
          </cell>
          <cell r="F6707" t="str">
            <v>SINAPI Jun/26</v>
          </cell>
        </row>
        <row r="6708">
          <cell r="A6708">
            <v>107241</v>
          </cell>
          <cell r="B6708" t="str">
            <v>CARGA DE FLUIDO REFRIGERANTE PARA INSTALAÇÕES ATÉ 24000 BTUS. AF_06/2026</v>
          </cell>
          <cell r="C6708" t="str">
            <v>M</v>
          </cell>
          <cell r="D6708">
            <v>5.71</v>
          </cell>
          <cell r="E6708" t="str">
            <v>Instalações de ar condicionado</v>
          </cell>
          <cell r="F6708" t="str">
            <v>SINAPI Jun/26</v>
          </cell>
        </row>
        <row r="6709">
          <cell r="A6709">
            <v>107242</v>
          </cell>
          <cell r="B6709" t="str">
            <v>CARGA DE FLUIDO REFRIGERANTE PARA INSTALAÇÕES DE 30000 A 36000BTUS. AF_06/2026</v>
          </cell>
          <cell r="C6709" t="str">
            <v>M</v>
          </cell>
          <cell r="D6709">
            <v>4</v>
          </cell>
          <cell r="E6709" t="str">
            <v>Instalações de ar condicionado</v>
          </cell>
          <cell r="F6709" t="str">
            <v>SINAPI Jun/26</v>
          </cell>
        </row>
        <row r="6710">
          <cell r="A6710">
            <v>103285</v>
          </cell>
          <cell r="B6710" t="str">
            <v>DAMPER DE REGULAGEM PARA SISTEMA DE AR CONDICIONADO, 1000X500 MM - FORNECIMENTO E INSTALAÇÃO. AF_06/2026</v>
          </cell>
          <cell r="C6710" t="str">
            <v>UN</v>
          </cell>
          <cell r="D6710">
            <v>0</v>
          </cell>
          <cell r="E6710" t="str">
            <v>Instalações de ar condicionado</v>
          </cell>
          <cell r="F6710" t="str">
            <v>SINAPI Jun/26</v>
          </cell>
        </row>
        <row r="6711">
          <cell r="A6711">
            <v>103286</v>
          </cell>
          <cell r="B6711" t="str">
            <v>DIFUSOR PARA SISTEMA DE AR CONDICIONADO, 400X400 MM - FORNECIMENTO E INSTALAÇÃO. AF_06/2026</v>
          </cell>
          <cell r="C6711" t="str">
            <v>UN</v>
          </cell>
          <cell r="D6711">
            <v>0</v>
          </cell>
          <cell r="E6711" t="str">
            <v>Instalações de ar condicionado</v>
          </cell>
          <cell r="F6711" t="str">
            <v>SINAPI Jun/26</v>
          </cell>
        </row>
        <row r="6712">
          <cell r="A6712">
            <v>103287</v>
          </cell>
          <cell r="B6712" t="str">
            <v>GRELHA PARA SISTEMA DE AR CONDICIONADO, 400X400 MM - FORNECIMENTO E INSTALAÇÃO. AF_06/2026</v>
          </cell>
          <cell r="C6712" t="str">
            <v>UN</v>
          </cell>
          <cell r="D6712">
            <v>0</v>
          </cell>
          <cell r="E6712" t="str">
            <v>Instalações de ar condicionado</v>
          </cell>
          <cell r="F6712" t="str">
            <v>SINAPI Jun/26</v>
          </cell>
        </row>
        <row r="6713">
          <cell r="A6713">
            <v>107240</v>
          </cell>
          <cell r="B6713" t="str">
            <v>PROCEDIMENTO DE LIMPEZA DE LINHA FRIGORÍGENA. AF_06/2026</v>
          </cell>
          <cell r="C6713" t="str">
            <v>UN</v>
          </cell>
          <cell r="D6713">
            <v>0</v>
          </cell>
          <cell r="E6713" t="str">
            <v>Instalações de ar condicionado</v>
          </cell>
          <cell r="F6713" t="str">
            <v>SINAPI Jun/26</v>
          </cell>
        </row>
        <row r="6714">
          <cell r="A6714">
            <v>107239</v>
          </cell>
          <cell r="B6714" t="str">
            <v>PROCEDIMENTO DE VÁCUO EM LINHA FRIGORÍGENA. AF_06/2026</v>
          </cell>
          <cell r="C6714" t="str">
            <v>UN</v>
          </cell>
          <cell r="D6714">
            <v>171.71</v>
          </cell>
          <cell r="E6714" t="str">
            <v>Instalações de ar condicionado</v>
          </cell>
          <cell r="F6714" t="str">
            <v>SINAPI Jun/26</v>
          </cell>
        </row>
        <row r="6715">
          <cell r="A6715">
            <v>107238</v>
          </cell>
          <cell r="B6715" t="str">
            <v>TESTE DE VAZAMENTO POR PRESSURIZAÇÃO DE GÁS NITROGÊNIO. AF_06/2026</v>
          </cell>
          <cell r="C6715" t="str">
            <v>UN</v>
          </cell>
          <cell r="D6715">
            <v>0</v>
          </cell>
          <cell r="E6715" t="str">
            <v>Instalações de ar condicionado</v>
          </cell>
          <cell r="F6715" t="str">
            <v>SINAPI Jun/26</v>
          </cell>
        </row>
        <row r="6716">
          <cell r="A6716">
            <v>106044</v>
          </cell>
          <cell r="B6716" t="str">
            <v>COTOVELO EM COBRE, 45 GRAUS, DN 1 1/8", INSTALADO EM RAMAL DE ALIMENTAÇÃO DE AR-CONDICIONADO COM CONDENSADORA CENTRAL - FORNECIMENTO E INSTALAÇÃO. AF_07/2025</v>
          </cell>
          <cell r="C6716" t="str">
            <v>UN</v>
          </cell>
          <cell r="D6716">
            <v>82.47</v>
          </cell>
          <cell r="E6716" t="str">
            <v>Instalações de ar condicionado em cobre</v>
          </cell>
          <cell r="F6716" t="str">
            <v>SINAPI Jun/26</v>
          </cell>
        </row>
        <row r="6717">
          <cell r="A6717">
            <v>106045</v>
          </cell>
          <cell r="B6717" t="str">
            <v>COTOVELO EM COBRE, 45 GRAUS, DN 1 5/8", INSTALADO EM RAMAL DE ALIMENTAÇÃO DE AR-CONDICIONADO COM CONDENSADORA CENTRAL - FORNECIMENTO E INSTALAÇÃO. AF_07/2025</v>
          </cell>
          <cell r="C6717" t="str">
            <v>UN</v>
          </cell>
          <cell r="D6717">
            <v>181.16</v>
          </cell>
          <cell r="E6717" t="str">
            <v>Instalações de ar condicionado em cobre</v>
          </cell>
          <cell r="F6717" t="str">
            <v>SINAPI Jun/26</v>
          </cell>
        </row>
        <row r="6718">
          <cell r="A6718">
            <v>106042</v>
          </cell>
          <cell r="B6718" t="str">
            <v>COTOVELO EM COBRE, 90 GRAUS, DN 1 1/8", INSTALADO EM RAMAL DE ALIMENTAÇÃO DE AR-CONDICIONADO COM CONDENSADORA CENTRAL - FORNECIMENTO E INSTALAÇÃO. AF_07/2025</v>
          </cell>
          <cell r="C6718" t="str">
            <v>UN</v>
          </cell>
          <cell r="D6718">
            <v>84.9</v>
          </cell>
          <cell r="E6718" t="str">
            <v>Instalações de ar condicionado em cobre</v>
          </cell>
          <cell r="F6718" t="str">
            <v>SINAPI Jun/26</v>
          </cell>
        </row>
        <row r="6719">
          <cell r="A6719">
            <v>106043</v>
          </cell>
          <cell r="B6719" t="str">
            <v>COTOVELO EM COBRE, 90 GRAUS, DN 1 5/8", INSTALADO EM RAMAL DE ALIMENTAÇÃO DE AR-CONDICIONADO COM CONDENSADORA CENTRAL - FORNECIMENTO E INSTALAÇÃO. AF_07/2025</v>
          </cell>
          <cell r="C6719" t="str">
            <v>UN</v>
          </cell>
          <cell r="D6719">
            <v>158.74</v>
          </cell>
          <cell r="E6719" t="str">
            <v>Instalações de ar condicionado em cobre</v>
          </cell>
          <cell r="F6719" t="str">
            <v>SINAPI Jun/26</v>
          </cell>
        </row>
        <row r="6720">
          <cell r="A6720">
            <v>106046</v>
          </cell>
          <cell r="B6720" t="str">
            <v>LUVA EM COBRE, DN 1 1/8", INSTALADO EM RAMAL DE ALIMENTAÇÃO DE AR-CONDICIONADO COM CONDENSADORA CENTRAL - FORNECIMENTO E INSTALAÇÃO. AF_07/2025</v>
          </cell>
          <cell r="C6720" t="str">
            <v>UN</v>
          </cell>
          <cell r="D6720">
            <v>54.51</v>
          </cell>
          <cell r="E6720" t="str">
            <v>Instalações de ar condicionado em cobre</v>
          </cell>
          <cell r="F6720" t="str">
            <v>SINAPI Jun/26</v>
          </cell>
        </row>
        <row r="6721">
          <cell r="A6721">
            <v>106047</v>
          </cell>
          <cell r="B6721" t="str">
            <v>LUVA EM COBRE, DN 1 5/8", INSTALADO EM RAMAL DE ALIMENTAÇÃO DE AR-CONDICIONADO COM CONDENSADORA CENTRAL - FORNECIMENTO E INSTALAÇÃO. AF_07/2025</v>
          </cell>
          <cell r="C6721" t="str">
            <v>UN</v>
          </cell>
          <cell r="D6721">
            <v>95.73</v>
          </cell>
          <cell r="E6721" t="str">
            <v>Instalações de ar condicionado em cobre</v>
          </cell>
          <cell r="F6721" t="str">
            <v>SINAPI Jun/26</v>
          </cell>
        </row>
        <row r="6722">
          <cell r="A6722">
            <v>106038</v>
          </cell>
          <cell r="B6722" t="str">
            <v>REFINETE EM COBRE, DN 1 1/8", INSTALADO EM RAMAL DE ALIMENTAÇÃO DE AR-CONDICIONADO COM CONDENSADORA CENTRAL - INSTALAÇÃO. AF_07/2025</v>
          </cell>
          <cell r="C6722" t="str">
            <v>UN</v>
          </cell>
          <cell r="D6722">
            <v>77.11</v>
          </cell>
          <cell r="E6722" t="str">
            <v>Instalações de ar condicionado em cobre</v>
          </cell>
          <cell r="F6722" t="str">
            <v>SINAPI Jun/26</v>
          </cell>
        </row>
        <row r="6723">
          <cell r="A6723">
            <v>106039</v>
          </cell>
          <cell r="B6723" t="str">
            <v>REFINETE EM COBRE, DN 1 5/8", INSTALADO EM RAMAL DE ALIMENTAÇÃO DE AR-CONDICIONADO COM CONDENSADORA CENTRAL - INSTALAÇÃO. AF_07/2025</v>
          </cell>
          <cell r="C6723" t="str">
            <v>UN</v>
          </cell>
          <cell r="D6723">
            <v>102.2</v>
          </cell>
          <cell r="E6723" t="str">
            <v>Instalações de ar condicionado em cobre</v>
          </cell>
          <cell r="F6723" t="str">
            <v>SINAPI Jun/26</v>
          </cell>
        </row>
        <row r="6724">
          <cell r="A6724">
            <v>106040</v>
          </cell>
          <cell r="B6724" t="str">
            <v>TE EM COBRE, DN 1 1/8", INSTALADO EM RAMAL DE ALIMENTAÇÃO DE AR-CONDICIONADO COM CONDENSADORA CENTRAL - FORNECIMENTO E INSTALAÇÃO. AF_07/2025</v>
          </cell>
          <cell r="C6724" t="str">
            <v>UN</v>
          </cell>
          <cell r="D6724">
            <v>110.9</v>
          </cell>
          <cell r="E6724" t="str">
            <v>Instalações de ar condicionado em cobre</v>
          </cell>
          <cell r="F6724" t="str">
            <v>SINAPI Jun/26</v>
          </cell>
        </row>
        <row r="6725">
          <cell r="A6725">
            <v>106041</v>
          </cell>
          <cell r="B6725" t="str">
            <v>TE EM COBRE, DN 1 5/8", INSTALADO EM RAMAL DE ALIMENTAÇÃO DE AR-CONDICIONADO COM CONDENSADORA CENTRAL - FORNECIMENTO E INSTALAÇÃO. AF_07/2025</v>
          </cell>
          <cell r="C6725" t="str">
            <v>UN</v>
          </cell>
          <cell r="D6725">
            <v>201.72</v>
          </cell>
          <cell r="E6725" t="str">
            <v>Instalações de ar condicionado em cobre</v>
          </cell>
          <cell r="F6725" t="str">
            <v>SINAPI Jun/26</v>
          </cell>
        </row>
        <row r="6726">
          <cell r="A6726">
            <v>97329</v>
          </cell>
          <cell r="B6726" t="str">
            <v>TUBO EM COBRE FLEXÍVEL, DN 1/2", COM ISOLAMENTO, INSTALADO EM RAMAL DE ALIMENTAÇÃO DE AR-CONDICIONADO - FORNECIMENTO E INSTALAÇÃO. AF_07/2025</v>
          </cell>
          <cell r="C6726" t="str">
            <v>M</v>
          </cell>
          <cell r="D6726">
            <v>72.09</v>
          </cell>
          <cell r="E6726" t="str">
            <v>Instalações de ar condicionado em cobre</v>
          </cell>
          <cell r="F6726" t="str">
            <v>SINAPI Jun/26</v>
          </cell>
        </row>
        <row r="6727">
          <cell r="A6727">
            <v>97327</v>
          </cell>
          <cell r="B6727" t="str">
            <v>TUBO EM COBRE FLEXÍVEL, DN 1/4", COM ISOLAMENTO, INSTALADO EM RAMAL DE ALIMENTAÇÃO DE AR-CONDICIONADO - FORNECIMENTO E INSTALAÇÃO. AF_07/2025</v>
          </cell>
          <cell r="C6727" t="str">
            <v>M</v>
          </cell>
          <cell r="D6727">
            <v>34.47</v>
          </cell>
          <cell r="E6727" t="str">
            <v>Instalações de ar condicionado em cobre</v>
          </cell>
          <cell r="F6727" t="str">
            <v>SINAPI Jun/26</v>
          </cell>
        </row>
        <row r="6728">
          <cell r="A6728">
            <v>106034</v>
          </cell>
          <cell r="B6728" t="str">
            <v>TUBO EM COBRE FLEXÍVEL, DN 3/4", COM ISOLAMENTO, INSTALADO EM RAMAL DE ALIMENTAÇÃO DE AR-CONDICIONADO - FORNECIMENTO E INSTALAÇÃO. AF_07/2025</v>
          </cell>
          <cell r="C6728" t="str">
            <v>M</v>
          </cell>
          <cell r="D6728">
            <v>142.86000000000001</v>
          </cell>
          <cell r="E6728" t="str">
            <v>Instalações de ar condicionado em cobre</v>
          </cell>
          <cell r="F6728" t="str">
            <v>SINAPI Jun/26</v>
          </cell>
        </row>
        <row r="6729">
          <cell r="A6729">
            <v>97328</v>
          </cell>
          <cell r="B6729" t="str">
            <v>TUBO EM COBRE FLEXÍVEL, DN 3/8", COM ISOLAMENTO, INSTALADO EM RAMAL DE ALIMENTAÇÃO DE AR-CONDICIONADO - FORNECIMENTO E INSTALAÇÃO. AF_07/2025</v>
          </cell>
          <cell r="C6729" t="str">
            <v>M</v>
          </cell>
          <cell r="D6729">
            <v>55.5</v>
          </cell>
          <cell r="E6729" t="str">
            <v>Instalações de ar condicionado em cobre</v>
          </cell>
          <cell r="F6729" t="str">
            <v>SINAPI Jun/26</v>
          </cell>
        </row>
        <row r="6730">
          <cell r="A6730">
            <v>97330</v>
          </cell>
          <cell r="B6730" t="str">
            <v>TUBO EM COBRE FLEXÍVEL, DN 5/8", COM ISOLAMENTO, INSTALADO EM RAMAL DE ALIMENTAÇÃO DE AR-CONDICIONADO - FORNECIMENTO E INSTALAÇÃO. AF_07/2025</v>
          </cell>
          <cell r="C6730" t="str">
            <v>M</v>
          </cell>
          <cell r="D6730">
            <v>88.69</v>
          </cell>
          <cell r="E6730" t="str">
            <v>Instalações de ar condicionado em cobre</v>
          </cell>
          <cell r="F6730" t="str">
            <v>SINAPI Jun/26</v>
          </cell>
        </row>
        <row r="6731">
          <cell r="A6731">
            <v>106035</v>
          </cell>
          <cell r="B6731" t="str">
            <v>TUBO EM COBRE FLEXÍVEL, DN 7/8", COM ISOLAMENTO, INSTALADO EM RAMAL DE ALIMENTAÇÃO DE AR-CONDICIONADO - FORNECIMENTO E INSTALAÇÃO. AF_07/2025</v>
          </cell>
          <cell r="C6731" t="str">
            <v>M</v>
          </cell>
          <cell r="D6731">
            <v>0</v>
          </cell>
          <cell r="E6731" t="str">
            <v>Instalações de ar condicionado em cobre</v>
          </cell>
          <cell r="F6731" t="str">
            <v>SINAPI Jun/26</v>
          </cell>
        </row>
        <row r="6732">
          <cell r="A6732">
            <v>106036</v>
          </cell>
          <cell r="B6732" t="str">
            <v>TUBO EM COBRE RÍGIDO, DN 1 1/8"", COM ISOLAMENTO, INSTALADO EM RAMAL DE ALIMENTAÇÃO DE AR-CONDICIONADO COM CONDENSADORA CENTRAL - FORNECIMENTO E INSTALAÇÃO. AF_07/2025</v>
          </cell>
          <cell r="C6732" t="str">
            <v>M</v>
          </cell>
          <cell r="D6732">
            <v>0</v>
          </cell>
          <cell r="E6732" t="str">
            <v>Instalações de ar condicionado em cobre</v>
          </cell>
          <cell r="F6732" t="str">
            <v>SINAPI Jun/26</v>
          </cell>
        </row>
        <row r="6733">
          <cell r="A6733">
            <v>106037</v>
          </cell>
          <cell r="B6733" t="str">
            <v>TUBO EM COBRE RÍGIDO, DN 1 5/8"", COM ISOLAMENTO, INSTALADO EM RAMAL DE ALIMENTAÇÃO DE AR-CONDICIONADO COM CONDENSADORA CENTRAL - FORNECIMENTO E INSTALAÇÃO. AF_07/2025</v>
          </cell>
          <cell r="C6733" t="str">
            <v>M</v>
          </cell>
          <cell r="D6733">
            <v>0</v>
          </cell>
          <cell r="E6733" t="str">
            <v>Instalações de ar condicionado em cobre</v>
          </cell>
          <cell r="F6733" t="str">
            <v>SINAPI Jun/26</v>
          </cell>
        </row>
        <row r="6734">
          <cell r="A6734">
            <v>93085</v>
          </cell>
          <cell r="B6734" t="str">
            <v>BUCHA DE REDUÇÃO EM COBRE, DN 22 MM X 15 MM, SEM ANEL DE SOLDA, PONTA X BOLSA, INSTALADO EM RAMAL DE DISTRIBUIÇÃO DE HIDRÁULICA PREDIAL - FORNECIMENTO E INSTALAÇÃO. AF_04/2022</v>
          </cell>
          <cell r="C6734" t="str">
            <v>UN</v>
          </cell>
          <cell r="D6734">
            <v>21.95</v>
          </cell>
          <cell r="E6734" t="str">
            <v>Instalações em Cobre</v>
          </cell>
          <cell r="F6734" t="str">
            <v>SINAPI Jun/26</v>
          </cell>
        </row>
        <row r="6735">
          <cell r="A6735">
            <v>103892</v>
          </cell>
          <cell r="B6735" t="str">
            <v>BUCHA DE REDUÇÃO EM COBRE, DN 22 MM X 15 MM, SEM ANEL DE SOLDA, PONTA X BOLSA, INSTALADO EM RAMAL E SUB-RAMAL DE AQUECIMENTO SOLAR - FORNECIMENTO E INSTALAÇÃO. AF_04/2022</v>
          </cell>
          <cell r="C6735" t="str">
            <v>UN</v>
          </cell>
          <cell r="D6735">
            <v>23.47</v>
          </cell>
          <cell r="E6735" t="str">
            <v>Instalações em Cobre</v>
          </cell>
          <cell r="F6735" t="str">
            <v>SINAPI Jun/26</v>
          </cell>
        </row>
        <row r="6736">
          <cell r="A6736">
            <v>103823</v>
          </cell>
          <cell r="B6736" t="str">
            <v>BUCHA DE REDUÇÃO EM COBRE, DN 22 MM X 15 MM, SEM ANEL DE SOLDA, PONTA X BOLSA, INSTALADO EM RAMAL E SUB-RAMAL DE GÁS COMBUSTÍVEL - FORNECIMENTO E INSTALAÇÃO. AF_04/2022</v>
          </cell>
          <cell r="C6736" t="str">
            <v>UN</v>
          </cell>
          <cell r="D6736">
            <v>26.52</v>
          </cell>
          <cell r="E6736" t="str">
            <v>Instalações em Cobre</v>
          </cell>
          <cell r="F6736" t="str">
            <v>SINAPI Jun/26</v>
          </cell>
        </row>
        <row r="6737">
          <cell r="A6737">
            <v>103856</v>
          </cell>
          <cell r="B6737" t="str">
            <v>BUCHA DE REDUÇÃO EM COBRE, DN 22 MM X 15 MM, SEM ANEL DE SOLDA, PONTA X BOLSA, INSTALADO EM RAMAL E SUB-RAMAL DE GÁS MEDICINAL - FORNECIMENTO E INSTALAÇÃO. AF_04/2022</v>
          </cell>
          <cell r="C6737" t="str">
            <v>UN</v>
          </cell>
          <cell r="D6737">
            <v>23.42</v>
          </cell>
          <cell r="E6737" t="str">
            <v>Instalações em Cobre</v>
          </cell>
          <cell r="F6737" t="str">
            <v>SINAPI Jun/26</v>
          </cell>
        </row>
        <row r="6738">
          <cell r="A6738">
            <v>93108</v>
          </cell>
          <cell r="B6738" t="str">
            <v>BUCHA DE REDUÇÃO EM COBRE, DN 22 MM X 15 MM, SEM ANEL DE SOLDA, PONTA X BOLSA, INSTALADO EM RAMAL E SUB-RAMAL DE HIDRÁULICA PREDIAL - FORNECIMENTO E INSTALAÇÃO. AF_04/2022</v>
          </cell>
          <cell r="C6738" t="str">
            <v>UN</v>
          </cell>
          <cell r="D6738">
            <v>19.61</v>
          </cell>
          <cell r="E6738" t="str">
            <v>Instalações em Cobre</v>
          </cell>
          <cell r="F6738" t="str">
            <v>SINAPI Jun/26</v>
          </cell>
        </row>
        <row r="6739">
          <cell r="A6739">
            <v>93091</v>
          </cell>
          <cell r="B6739" t="str">
            <v>BUCHA DE REDUÇÃO EM COBRE, DN 28 MM X 22 MM, SEM ANEL DE SOLDA, INSTALADO EM RAMAL DE DISTRIBUIÇÃO DE HIDRÁULICA PREDIAL - FORNECIMENTO E INSTALAÇÃO. AF_04/2022</v>
          </cell>
          <cell r="C6739" t="str">
            <v>UN</v>
          </cell>
          <cell r="D6739">
            <v>23.85</v>
          </cell>
          <cell r="E6739" t="str">
            <v>Instalações em Cobre</v>
          </cell>
          <cell r="F6739" t="str">
            <v>SINAPI Jun/26</v>
          </cell>
        </row>
        <row r="6740">
          <cell r="A6740">
            <v>103900</v>
          </cell>
          <cell r="B6740" t="str">
            <v>BUCHA DE REDUÇÃO EM COBRE, DN 28 MM X 22 MM, SEM ANEL DE SOLDA, INSTALADO EM RAMAL E SUB-RAMAL DE AQUECIMENTO SOLAR - FORNECIMENTO E INSTALAÇÃO. AF_04/2022</v>
          </cell>
          <cell r="C6740" t="str">
            <v>UN</v>
          </cell>
          <cell r="D6740">
            <v>30.19</v>
          </cell>
          <cell r="E6740" t="str">
            <v>Instalações em Cobre</v>
          </cell>
          <cell r="F6740" t="str">
            <v>SINAPI Jun/26</v>
          </cell>
        </row>
        <row r="6741">
          <cell r="A6741">
            <v>103831</v>
          </cell>
          <cell r="B6741" t="str">
            <v>BUCHA DE REDUÇÃO EM COBRE, DN 28 MM X 22 MM, SEM ANEL DE SOLDA, INSTALADO EM RAMAL E SUB-RAMAL DE GÁS COMBUSTÍVEL - FORNECIMENTO E INSTALAÇÃO. AF_04/2022</v>
          </cell>
          <cell r="C6741" t="str">
            <v>UN</v>
          </cell>
          <cell r="D6741">
            <v>39.57</v>
          </cell>
          <cell r="E6741" t="str">
            <v>Instalações em Cobre</v>
          </cell>
          <cell r="F6741" t="str">
            <v>SINAPI Jun/26</v>
          </cell>
        </row>
        <row r="6742">
          <cell r="A6742">
            <v>103864</v>
          </cell>
          <cell r="B6742" t="str">
            <v>BUCHA DE REDUÇÃO EM COBRE, DN 28 MM X 22 MM, SEM ANEL DE SOLDA, INSTALADO EM RAMAL E SUB-RAMAL DE GÁS MEDICINAL - FORNECIMENTO E INSTALAÇÃO. AF_04/2022</v>
          </cell>
          <cell r="C6742" t="str">
            <v>UN</v>
          </cell>
          <cell r="D6742">
            <v>31.89</v>
          </cell>
          <cell r="E6742" t="str">
            <v>Instalações em Cobre</v>
          </cell>
          <cell r="F6742" t="str">
            <v>SINAPI Jun/26</v>
          </cell>
        </row>
        <row r="6743">
          <cell r="A6743">
            <v>93133</v>
          </cell>
          <cell r="B6743" t="str">
            <v>BUCHA DE REDUÇÃO EM COBRE, DN 28 MM X 22 MM, SEM ANEL DE SOLDA, INSTALADO EM RAMAL E SUB-RAMAL DE HIDRÁULICA PREDIAL - FORNECIMENTO E INSTALAÇÃO. AF_04/2022</v>
          </cell>
          <cell r="C6743" t="str">
            <v>UN</v>
          </cell>
          <cell r="D6743">
            <v>28.2</v>
          </cell>
          <cell r="E6743" t="str">
            <v>Instalações em Cobre</v>
          </cell>
          <cell r="F6743" t="str">
            <v>SINAPI Jun/26</v>
          </cell>
        </row>
        <row r="6744">
          <cell r="A6744">
            <v>93057</v>
          </cell>
          <cell r="B6744" t="str">
            <v>BUCHA DE REDUÇÃO EM COBRE, DN 28 MM X 22 MM, SEM ANEL DE SOLDA, PONTA X BOLSA, INSTALADO EM PRUMADA DE HIDRÁULICA PREDIAL - FORNECIMENTO E INSTALAÇÃO. AF_04/2022</v>
          </cell>
          <cell r="C6744" t="str">
            <v>UN</v>
          </cell>
          <cell r="D6744">
            <v>19.760000000000002</v>
          </cell>
          <cell r="E6744" t="str">
            <v>Instalações em Cobre</v>
          </cell>
          <cell r="F6744" t="str">
            <v>SINAPI Jun/26</v>
          </cell>
        </row>
        <row r="6745">
          <cell r="A6745">
            <v>93062</v>
          </cell>
          <cell r="B6745" t="str">
            <v>BUCHA DE REDUÇÃO EM COBRE, DN 35 MM X 28 MM, SEM ANEL DE SOLDA, PONTA X BOLSA, INSTALADO EM PRUMADA DE HIDRÁULICA PREDIAL - FORNECIMENTO E INSTALAÇÃO. AF_04/2022</v>
          </cell>
          <cell r="C6745" t="str">
            <v>UN</v>
          </cell>
          <cell r="D6745">
            <v>37.69</v>
          </cell>
          <cell r="E6745" t="str">
            <v>Instalações em Cobre</v>
          </cell>
          <cell r="F6745" t="str">
            <v>SINAPI Jun/26</v>
          </cell>
        </row>
        <row r="6746">
          <cell r="A6746">
            <v>93065</v>
          </cell>
          <cell r="B6746" t="str">
            <v>BUCHA DE REDUÇÃO EM COBRE, DN 42 MM X 35 MM, SEM ANEL DE SOLDA, PONTA X BOLSA, INSTALADO EM PRUMADA DE HIDRÁULICA PREDIAL - FORNECIMENTO E INSTALAÇÃO. AF_04/2022</v>
          </cell>
          <cell r="C6746" t="str">
            <v>UN</v>
          </cell>
          <cell r="D6746">
            <v>61.33</v>
          </cell>
          <cell r="E6746" t="str">
            <v>Instalações em Cobre</v>
          </cell>
          <cell r="F6746" t="str">
            <v>SINAPI Jun/26</v>
          </cell>
        </row>
        <row r="6747">
          <cell r="A6747">
            <v>93068</v>
          </cell>
          <cell r="B6747" t="str">
            <v>BUCHA DE REDUÇÃO EM COBRE, DN 54 MM X 42 MM, SEM ANEL DE SOLDA, PONTA X BOLSA, INSTALADO EM PRUMADA DE HIDRÁULICA PREDIAL - FORNECIMENTO E INSTALAÇÃO. AF_04/2022</v>
          </cell>
          <cell r="C6747" t="str">
            <v>UN</v>
          </cell>
          <cell r="D6747">
            <v>86.25</v>
          </cell>
          <cell r="E6747" t="str">
            <v>Instalações em Cobre</v>
          </cell>
          <cell r="F6747" t="str">
            <v>SINAPI Jun/26</v>
          </cell>
        </row>
        <row r="6748">
          <cell r="A6748">
            <v>93071</v>
          </cell>
          <cell r="B6748" t="str">
            <v>BUCHA DE REDUÇÃO EM COBRE, DN 66 MM X 54 MM, SEM ANEL DE SOLDA, PONTA X BOLSA, INSTALADO EM PRUMADA DE HIDRÁULICA PREDIAL - FORNECIMENTO E INSTALAÇÃO. AF_04/2022</v>
          </cell>
          <cell r="C6748" t="str">
            <v>UN</v>
          </cell>
          <cell r="D6748">
            <v>233.93</v>
          </cell>
          <cell r="E6748" t="str">
            <v>Instalações em Cobre</v>
          </cell>
          <cell r="F6748" t="str">
            <v>SINAPI Jun/26</v>
          </cell>
        </row>
        <row r="6749">
          <cell r="A6749">
            <v>93081</v>
          </cell>
          <cell r="B6749" t="str">
            <v>CONECTOR EM BRONZE/LATÃO, DN 15 MM X 1/2", SEM ANEL DE SOLDA, BOLSA X ROSCA F, INSTALADO EM RAMAL DE DISTRIBUIÇÃO DE HIDRÁULICA PREDIAL - FORNECIMENTO E INSTALAÇÃO. AF_04/2022</v>
          </cell>
          <cell r="C6749" t="str">
            <v>UN</v>
          </cell>
          <cell r="D6749">
            <v>26.19</v>
          </cell>
          <cell r="E6749" t="str">
            <v>Instalações em Cobre</v>
          </cell>
          <cell r="F6749" t="str">
            <v>SINAPI Jun/26</v>
          </cell>
        </row>
        <row r="6750">
          <cell r="A6750">
            <v>103887</v>
          </cell>
          <cell r="B6750" t="str">
            <v>CONECTOR EM BRONZE/LATÃO, DN 15 MM X 1/2", SEM ANEL DE SOLDA, BOLSA X ROSCA F, INSTALADO EM RAMAL E SUB-RAMAL DE AQUECIMENTO SOLAR - FORNECIMENTO E INSTALAÇÃO. AF_04/2022</v>
          </cell>
          <cell r="C6750" t="str">
            <v>UN</v>
          </cell>
          <cell r="D6750">
            <v>28.6</v>
          </cell>
          <cell r="E6750" t="str">
            <v>Instalações em Cobre</v>
          </cell>
          <cell r="F6750" t="str">
            <v>SINAPI Jun/26</v>
          </cell>
        </row>
        <row r="6751">
          <cell r="A6751">
            <v>103818</v>
          </cell>
          <cell r="B6751" t="str">
            <v>CONECTOR EM BRONZE/LATÃO, DN 15 MM X 1/2", SEM ANEL DE SOLDA, BOLSA X ROSCA F, INSTALADO EM RAMAL E SUB-RAMAL DE GÁS COMBUSTÍVEL - FORNECIMENTO E INSTALAÇÃO. AF_04/2022</v>
          </cell>
          <cell r="C6751" t="str">
            <v>UN</v>
          </cell>
          <cell r="D6751">
            <v>28.57</v>
          </cell>
          <cell r="E6751" t="str">
            <v>Instalações em Cobre</v>
          </cell>
          <cell r="F6751" t="str">
            <v>SINAPI Jun/26</v>
          </cell>
        </row>
        <row r="6752">
          <cell r="A6752">
            <v>103851</v>
          </cell>
          <cell r="B6752" t="str">
            <v>CONECTOR EM BRONZE/LATÃO, DN 15 MM X 1/2", SEM ANEL DE SOLDA, BOLSA X ROSCA F, INSTALADO EM RAMAL E SUB-RAMAL DE GÁS MEDICINAL - FORNECIMENTO E INSTALAÇÃO. AF_04/2022</v>
          </cell>
          <cell r="C6752" t="str">
            <v>UN</v>
          </cell>
          <cell r="D6752">
            <v>28.22</v>
          </cell>
          <cell r="E6752" t="str">
            <v>Instalações em Cobre</v>
          </cell>
          <cell r="F6752" t="str">
            <v>SINAPI Jun/26</v>
          </cell>
        </row>
        <row r="6753">
          <cell r="A6753">
            <v>93104</v>
          </cell>
          <cell r="B6753" t="str">
            <v>CONECTOR EM BRONZE/LATÃO, DN 15 MM X 1/2", SEM ANEL DE SOLDA, BOLSA X ROSCA F, INSTALADO EM RAMAL E SUB-RAMAL DE HIDRÁULICA PREDIAL - FORNECIMENTO E INSTALAÇÃO. AF_04/2022</v>
          </cell>
          <cell r="C6753" t="str">
            <v>UN</v>
          </cell>
          <cell r="D6753">
            <v>26.32</v>
          </cell>
          <cell r="E6753" t="str">
            <v>Instalações em Cobre</v>
          </cell>
          <cell r="F6753" t="str">
            <v>SINAPI Jun/26</v>
          </cell>
        </row>
        <row r="6754">
          <cell r="A6754">
            <v>98602</v>
          </cell>
          <cell r="B6754" t="str">
            <v>CONECTOR EM BRONZE/LATÃO, DN 22 MM X 1/2", SEM ANEL DE SOLDA, BOLSA X ROSCA F, INSTALADO EM PRUMADA DE HIDRÁULICA PREDIAL - FORNECIMENTO E INSTALAÇÃO. AF_04/2022</v>
          </cell>
          <cell r="C6754" t="str">
            <v>UN</v>
          </cell>
          <cell r="D6754">
            <v>25.35</v>
          </cell>
          <cell r="E6754" t="str">
            <v>Instalações em Cobre</v>
          </cell>
          <cell r="F6754" t="str">
            <v>SINAPI Jun/26</v>
          </cell>
        </row>
        <row r="6755">
          <cell r="A6755">
            <v>93087</v>
          </cell>
          <cell r="B6755" t="str">
            <v>CONECTOR EM BRONZE/LATÃO, DN 22 MM X 1/2", SEM ANEL DE SOLDA, BOLSA X ROSCA F, INSTALADO EM RAMAL DE DISTRIBUIÇÃO DE HIDRÁULICA PREDIAL - FORNECIMENTO E INSTALAÇÃO. AF_04/2022</v>
          </cell>
          <cell r="C6755" t="str">
            <v>UN</v>
          </cell>
          <cell r="D6755">
            <v>27.46</v>
          </cell>
          <cell r="E6755" t="str">
            <v>Instalações em Cobre</v>
          </cell>
          <cell r="F6755" t="str">
            <v>SINAPI Jun/26</v>
          </cell>
        </row>
        <row r="6756">
          <cell r="A6756">
            <v>103893</v>
          </cell>
          <cell r="B6756" t="str">
            <v>CONECTOR EM BRONZE/LATÃO, DN 22 MM X 1/2", SEM ANEL DE SOLDA, BOLSA X ROSCA F, INSTALADO EM RAMAL E SUB-RAMAL DE AQUECIMENTO SOLAR - FORNECIMENTO E INSTALAÇÃO. AF_04/2022</v>
          </cell>
          <cell r="C6756" t="str">
            <v>UN</v>
          </cell>
          <cell r="D6756">
            <v>30.41</v>
          </cell>
          <cell r="E6756" t="str">
            <v>Instalações em Cobre</v>
          </cell>
          <cell r="F6756" t="str">
            <v>SINAPI Jun/26</v>
          </cell>
        </row>
        <row r="6757">
          <cell r="A6757">
            <v>103824</v>
          </cell>
          <cell r="B6757" t="str">
            <v>CONECTOR EM BRONZE/LATÃO, DN 22 MM X 1/2", SEM ANEL DE SOLDA, BOLSA X ROSCA F, INSTALADO EM RAMAL E SUB-RAMAL DE GÁS COMBUSTÍVEL - FORNECIMENTO E INSTALAÇÃO. AF_04/2022</v>
          </cell>
          <cell r="C6757" t="str">
            <v>UN</v>
          </cell>
          <cell r="D6757">
            <v>33.68</v>
          </cell>
          <cell r="E6757" t="str">
            <v>Instalações em Cobre</v>
          </cell>
          <cell r="F6757" t="str">
            <v>SINAPI Jun/26</v>
          </cell>
        </row>
        <row r="6758">
          <cell r="A6758">
            <v>103857</v>
          </cell>
          <cell r="B6758" t="str">
            <v>CONECTOR EM BRONZE/LATÃO, DN 22 MM X 1/2", SEM ANEL DE SOLDA, BOLSA X ROSCA F, INSTALADO EM RAMAL E SUB-RAMAL DE GÁS MEDICINAL - FORNECIMENTO E INSTALAÇÃO. AF_04/2022</v>
          </cell>
          <cell r="C6758" t="str">
            <v>UN</v>
          </cell>
          <cell r="D6758">
            <v>30.84</v>
          </cell>
          <cell r="E6758" t="str">
            <v>Instalações em Cobre</v>
          </cell>
          <cell r="F6758" t="str">
            <v>SINAPI Jun/26</v>
          </cell>
        </row>
        <row r="6759">
          <cell r="A6759">
            <v>93110</v>
          </cell>
          <cell r="B6759" t="str">
            <v>CONECTOR EM BRONZE/LATÃO, DN 22 MM X 1/2", SEM ANEL DE SOLDA, BOLSA X ROSCA F, INSTALADO EM RAMAL E SUB-RAMAL DE HIDRÁULICA PREDIAL - FORNECIMENTO E INSTALAÇÃO. AF_04/2022</v>
          </cell>
          <cell r="C6759" t="str">
            <v>UN</v>
          </cell>
          <cell r="D6759">
            <v>29.04</v>
          </cell>
          <cell r="E6759" t="str">
            <v>Instalações em Cobre</v>
          </cell>
          <cell r="F6759" t="str">
            <v>SINAPI Jun/26</v>
          </cell>
        </row>
        <row r="6760">
          <cell r="A6760">
            <v>93054</v>
          </cell>
          <cell r="B6760" t="str">
            <v>CONECTOR EM BRONZE/LATÃO, DN 22 MM X 3/4", SEM ANEL DE SOLDA, BOLSA X ROSCA F, INSTALADO EM PRUMADA DE HIDRÁULICA PREDIAL - FORNECIMENTO E INSTALAÇÃO. AF_04/2022</v>
          </cell>
          <cell r="C6760" t="str">
            <v>UN</v>
          </cell>
          <cell r="D6760">
            <v>31.47</v>
          </cell>
          <cell r="E6760" t="str">
            <v>Instalações em Cobre</v>
          </cell>
          <cell r="F6760" t="str">
            <v>SINAPI Jun/26</v>
          </cell>
        </row>
        <row r="6761">
          <cell r="A6761">
            <v>93088</v>
          </cell>
          <cell r="B6761" t="str">
            <v>CONECTOR EM BRONZE/LATÃO, DN 22 MM X 3/4", SEM ANEL DE SOLDA, BOLSA X ROSCA F, INSTALADO EM RAMAL DE DISTRIBUIÇÃO DE HIDRÁULICA PREDIAL - FORNECIMENTO E INSTALAÇÃO. AF_04/2022</v>
          </cell>
          <cell r="C6761" t="str">
            <v>UN</v>
          </cell>
          <cell r="D6761">
            <v>34</v>
          </cell>
          <cell r="E6761" t="str">
            <v>Instalações em Cobre</v>
          </cell>
          <cell r="F6761" t="str">
            <v>SINAPI Jun/26</v>
          </cell>
        </row>
        <row r="6762">
          <cell r="A6762">
            <v>103894</v>
          </cell>
          <cell r="B6762" t="str">
            <v>CONECTOR EM BRONZE/LATÃO, DN 22 MM X 3/4", SEM ANEL DE SOLDA, BOLSA X ROSCA F, INSTALADO EM RAMAL E SUB-RAMAL DE AQUECIMENTO SOLAR - FORNECIMENTO E INSTALAÇÃO. AF_04/2022</v>
          </cell>
          <cell r="C6762" t="str">
            <v>UN</v>
          </cell>
          <cell r="D6762">
            <v>36.520000000000003</v>
          </cell>
          <cell r="E6762" t="str">
            <v>Instalações em Cobre</v>
          </cell>
          <cell r="F6762" t="str">
            <v>SINAPI Jun/26</v>
          </cell>
        </row>
        <row r="6763">
          <cell r="A6763">
            <v>103825</v>
          </cell>
          <cell r="B6763" t="str">
            <v>CONECTOR EM BRONZE/LATÃO, DN 22 MM X 3/4", SEM ANEL DE SOLDA, BOLSA X ROSCA F, INSTALADO EM RAMAL E SUB-RAMAL DE GÁS COMBUSTÍVEL - FORNECIMENTO E INSTALAÇÃO. AF_04/2022</v>
          </cell>
          <cell r="C6763" t="str">
            <v>UN</v>
          </cell>
          <cell r="D6763">
            <v>39.799999999999997</v>
          </cell>
          <cell r="E6763" t="str">
            <v>Instalações em Cobre</v>
          </cell>
          <cell r="F6763" t="str">
            <v>SINAPI Jun/26</v>
          </cell>
        </row>
        <row r="6764">
          <cell r="A6764">
            <v>103858</v>
          </cell>
          <cell r="B6764" t="str">
            <v>CONECTOR EM BRONZE/LATÃO, DN 22 MM X 3/4", SEM ANEL DE SOLDA, BOLSA X ROSCA F, INSTALADO EM RAMAL E SUB-RAMAL DE GÁS MEDICINAL - FORNECIMENTO E INSTALAÇÃO. AF_04/2022</v>
          </cell>
          <cell r="C6764" t="str">
            <v>UN</v>
          </cell>
          <cell r="D6764">
            <v>36.950000000000003</v>
          </cell>
          <cell r="E6764" t="str">
            <v>Instalações em Cobre</v>
          </cell>
          <cell r="F6764" t="str">
            <v>SINAPI Jun/26</v>
          </cell>
        </row>
        <row r="6765">
          <cell r="A6765">
            <v>93111</v>
          </cell>
          <cell r="B6765" t="str">
            <v>CONECTOR EM BRONZE/LATÃO, DN 22 MM X 3/4", SEM ANEL DE SOLDA, BOLSA X ROSCA F, INSTALADO EM RAMAL E SUB-RAMAL DE HIDRÁULICA PREDIAL - FORNECIMENTO E INSTALAÇÃO. AF_04/2022</v>
          </cell>
          <cell r="C6765" t="str">
            <v>UN</v>
          </cell>
          <cell r="D6765">
            <v>35.15</v>
          </cell>
          <cell r="E6765" t="str">
            <v>Instalações em Cobre</v>
          </cell>
          <cell r="F6765" t="str">
            <v>SINAPI Jun/26</v>
          </cell>
        </row>
        <row r="6766">
          <cell r="A6766">
            <v>93059</v>
          </cell>
          <cell r="B6766" t="str">
            <v>CONECTOR EM BRONZE/LATÃO, DN 28 MM X 1/2", SEM ANEL DE SOLDA, BOLSA X ROSCA F, INSTALADO EM PRUMADA DE HIDRÁULICA PREDIAL - FORNECIMENTO E INSTALAÇÃO. AF_04/2022</v>
          </cell>
          <cell r="C6766" t="str">
            <v>UN</v>
          </cell>
          <cell r="D6766">
            <v>40.81</v>
          </cell>
          <cell r="E6766" t="str">
            <v>Instalações em Cobre</v>
          </cell>
          <cell r="F6766" t="str">
            <v>SINAPI Jun/26</v>
          </cell>
        </row>
        <row r="6767">
          <cell r="A6767">
            <v>93093</v>
          </cell>
          <cell r="B6767" t="str">
            <v>CONECTOR EM BRONZE/LATÃO, DN 28 MM X 1/2", SEM ANEL DE SOLDA, BOLSA X ROSCA F, INSTALADO EM RAMAL DE DISTRIBUIÇÃO DE HIDRÁULICA PREDIAL - FORNECIMENTO E INSTALAÇÃO. AF_04/2022</v>
          </cell>
          <cell r="C6767" t="str">
            <v>UN</v>
          </cell>
          <cell r="D6767">
            <v>42.77</v>
          </cell>
          <cell r="E6767" t="str">
            <v>Instalações em Cobre</v>
          </cell>
          <cell r="F6767" t="str">
            <v>SINAPI Jun/26</v>
          </cell>
        </row>
        <row r="6768">
          <cell r="A6768">
            <v>103899</v>
          </cell>
          <cell r="B6768" t="str">
            <v>CONECTOR EM BRONZE/LATÃO, DN 28 MM X 1/2", SEM ANEL DE SOLDA, BOLSA X ROSCA F, INSTALADO EM RAMAL E SUB-RAMAL DE AQUECIMENTO SOLAR - FORNECIMENTO E INSTALAÇÃO. AF_04/2022</v>
          </cell>
          <cell r="C6768" t="str">
            <v>UN</v>
          </cell>
          <cell r="D6768">
            <v>46.18</v>
          </cell>
          <cell r="E6768" t="str">
            <v>Instalações em Cobre</v>
          </cell>
          <cell r="F6768" t="str">
            <v>SINAPI Jun/26</v>
          </cell>
        </row>
        <row r="6769">
          <cell r="A6769">
            <v>103830</v>
          </cell>
          <cell r="B6769" t="str">
            <v>CONECTOR EM BRONZE/LATÃO, DN 28 MM X 1/2", SEM ANEL DE SOLDA, BOLSA X ROSCA F, INSTALADO EM RAMAL E SUB-RAMAL DE GÁS COMBUSTÍVEL - FORNECIMENTO E INSTALAÇÃO. AF_04/2022</v>
          </cell>
          <cell r="C6769" t="str">
            <v>UN</v>
          </cell>
          <cell r="D6769">
            <v>51.94</v>
          </cell>
          <cell r="E6769" t="str">
            <v>Instalações em Cobre</v>
          </cell>
          <cell r="F6769" t="str">
            <v>SINAPI Jun/26</v>
          </cell>
        </row>
        <row r="6770">
          <cell r="A6770">
            <v>103863</v>
          </cell>
          <cell r="B6770" t="str">
            <v>CONECTOR EM BRONZE/LATÃO, DN 28 MM X 1/2", SEM ANEL DE SOLDA, BOLSA X ROSCA F, INSTALADO EM RAMAL E SUB-RAMAL DE GÁS MEDICINAL - FORNECIMENTO E INSTALAÇÃO. AF_04/2022</v>
          </cell>
          <cell r="C6770" t="str">
            <v>UN</v>
          </cell>
          <cell r="D6770">
            <v>47.3</v>
          </cell>
          <cell r="E6770" t="str">
            <v>Instalações em Cobre</v>
          </cell>
          <cell r="F6770" t="str">
            <v>SINAPI Jun/26</v>
          </cell>
        </row>
        <row r="6771">
          <cell r="A6771">
            <v>93114</v>
          </cell>
          <cell r="B6771" t="str">
            <v>CONECTOR EM BRONZE/LATÃO, DN 28 MM X 1/2", SEM ANEL DE SOLDA, BOLSA X ROSCA F, INSTALADO EM RAMAL E SUB-RAMAL DE HIDRÁULICA PREDIAL - FORNECIMENTO E INSTALAÇÃO. AF_04/2022</v>
          </cell>
          <cell r="C6771" t="str">
            <v>UN</v>
          </cell>
          <cell r="D6771">
            <v>45.56</v>
          </cell>
          <cell r="E6771" t="str">
            <v>Instalações em Cobre</v>
          </cell>
          <cell r="F6771" t="str">
            <v>SINAPI Jun/26</v>
          </cell>
        </row>
        <row r="6772">
          <cell r="A6772">
            <v>93075</v>
          </cell>
          <cell r="B6772" t="str">
            <v>COTOVELO EM BRONZE/LATÃO, DN 15 MM X 1/2", 90 GRAUS, SEM ANEL DE SOLDA, BOLSA X ROSCA F, INSTALADO EM RAMAL DE DISTRIBUIÇÃO DE HIDRÁULICA PREDIAL - FORNECIMENTO E INSTALAÇÃO. AF_04/2022</v>
          </cell>
          <cell r="C6772" t="str">
            <v>UN</v>
          </cell>
          <cell r="D6772">
            <v>27.93</v>
          </cell>
          <cell r="E6772" t="str">
            <v>Instalações em Cobre</v>
          </cell>
          <cell r="F6772" t="str">
            <v>SINAPI Jun/26</v>
          </cell>
        </row>
        <row r="6773">
          <cell r="A6773">
            <v>103876</v>
          </cell>
          <cell r="B6773" t="str">
            <v>COTOVELO EM BRONZE/LATÃO, DN 15 MM X 1/2", 90 GRAUS, SEM ANEL DE SOLDA, BOLSA X ROSCA F, INSTALADO EM RAMAL E SUB-RAMAL DE AQUECIMENTO SOLAR - FORNECIMENTO E INSTALAÇÃO. AF_04/2022</v>
          </cell>
          <cell r="C6773" t="str">
            <v>UN</v>
          </cell>
          <cell r="D6773">
            <v>31.54</v>
          </cell>
          <cell r="E6773" t="str">
            <v>Instalações em Cobre</v>
          </cell>
          <cell r="F6773" t="str">
            <v>SINAPI Jun/26</v>
          </cell>
        </row>
        <row r="6774">
          <cell r="A6774">
            <v>103807</v>
          </cell>
          <cell r="B6774" t="str">
            <v>COTOVELO EM BRONZE/LATÃO, DN 15 MM X 1/2", 90 GRAUS, SEM ANEL DE SOLDA, BOLSA X ROSCA F, INSTALADO EM RAMAL E SUB-RAMAL DE GÁS COMBUSTÍVEL - FORNECIMENTO E INSTALAÇÃO. AF_04/2022</v>
          </cell>
          <cell r="C6774" t="str">
            <v>UN</v>
          </cell>
          <cell r="D6774">
            <v>31.49</v>
          </cell>
          <cell r="E6774" t="str">
            <v>Instalações em Cobre</v>
          </cell>
          <cell r="F6774" t="str">
            <v>SINAPI Jun/26</v>
          </cell>
        </row>
        <row r="6775">
          <cell r="A6775">
            <v>103840</v>
          </cell>
          <cell r="B6775" t="str">
            <v>COTOVELO EM BRONZE/LATÃO, DN 15 MM X 1/2", 90 GRAUS, SEM ANEL DE SOLDA, BOLSA X ROSCA F, INSTALADO EM RAMAL E SUB-RAMAL DE GÁS MEDICINAL - FORNECIMENTO E INSTALAÇÃO. AF_04/2022</v>
          </cell>
          <cell r="C6775" t="str">
            <v>UN</v>
          </cell>
          <cell r="D6775">
            <v>30.95</v>
          </cell>
          <cell r="E6775" t="str">
            <v>Instalações em Cobre</v>
          </cell>
          <cell r="F6775" t="str">
            <v>SINAPI Jun/26</v>
          </cell>
        </row>
        <row r="6776">
          <cell r="A6776">
            <v>93098</v>
          </cell>
          <cell r="B6776" t="str">
            <v>COTOVELO EM BRONZE/LATÃO, DN 15 MM X 1/2", 90 GRAUS, SEM ANEL DE SOLDA, BOLSA X ROSCA F, INSTALADO EM RAMAL E SUB-RAMAL DE HIDRÁULICA PREDIAL - FORNECIMENTO E INSTALAÇÃO. AF_04/2022</v>
          </cell>
          <cell r="C6776" t="str">
            <v>UN</v>
          </cell>
          <cell r="D6776">
            <v>28.13</v>
          </cell>
          <cell r="E6776" t="str">
            <v>Instalações em Cobre</v>
          </cell>
          <cell r="F6776" t="str">
            <v>SINAPI Jun/26</v>
          </cell>
        </row>
        <row r="6777">
          <cell r="A6777">
            <v>93120</v>
          </cell>
          <cell r="B6777" t="str">
            <v>COTOVELO EM BRONZE/LATÃO, DN 22 MM X 1/2", 90 GRAUS, SEM ANEL DE SOLDA, BOLSA X ROSCA F, INSTALADO EM PRUMADA DE HIDRÁULICA PREDIAL - FORNECIMENTO E INSTALAÇÃO. AF_04/2022</v>
          </cell>
          <cell r="C6777" t="str">
            <v>UN</v>
          </cell>
          <cell r="D6777">
            <v>36.090000000000003</v>
          </cell>
          <cell r="E6777" t="str">
            <v>Instalações em Cobre</v>
          </cell>
          <cell r="F6777" t="str">
            <v>SINAPI Jun/26</v>
          </cell>
        </row>
        <row r="6778">
          <cell r="A6778">
            <v>93077</v>
          </cell>
          <cell r="B6778" t="str">
            <v>COTOVELO EM BRONZE/LATÃO, DN 22 MM X 1/2", 90 GRAUS, SEM ANEL DE SOLDA, BOLSA X ROSCA F, INSTALADO EM RAMAL DE DISTRIBUIÇÃO DE HIDRÁULICA PREDIAL - FORNECIMENTO E INSTALAÇÃO. AF_04/2022</v>
          </cell>
          <cell r="C6778" t="str">
            <v>UN</v>
          </cell>
          <cell r="D6778">
            <v>39.25</v>
          </cell>
          <cell r="E6778" t="str">
            <v>Instalações em Cobre</v>
          </cell>
          <cell r="F6778" t="str">
            <v>SINAPI Jun/26</v>
          </cell>
        </row>
        <row r="6779">
          <cell r="A6779">
            <v>103879</v>
          </cell>
          <cell r="B6779" t="str">
            <v>COTOVELO EM BRONZE/LATÃO, DN 22 MM X 1/2", 90 GRAUS, SEM ANEL DE SOLDA, BOLSA X ROSCA F, INSTALADO EM RAMAL E SUB-RAMAL DE AQUECIMENTO SOLAR - FORNECIMENTO E INSTALAÇÃO. AF_04/2022</v>
          </cell>
          <cell r="C6779" t="str">
            <v>UN</v>
          </cell>
          <cell r="D6779">
            <v>43.66</v>
          </cell>
          <cell r="E6779" t="str">
            <v>Instalações em Cobre</v>
          </cell>
          <cell r="F6779" t="str">
            <v>SINAPI Jun/26</v>
          </cell>
        </row>
        <row r="6780">
          <cell r="A6780">
            <v>103810</v>
          </cell>
          <cell r="B6780" t="str">
            <v>COTOVELO EM BRONZE/LATÃO, DN 22 MM X 1/2", 90 GRAUS, SEM ANEL DE SOLDA, BOLSA X ROSCA F, INSTALADO EM RAMAL E SUB-RAMAL DE GÁS COMBUSTÍVEL - FORNECIMENTO E INSTALAÇÃO. AF_04/2022</v>
          </cell>
          <cell r="C6780" t="str">
            <v>UN</v>
          </cell>
          <cell r="D6780">
            <v>48.52</v>
          </cell>
          <cell r="E6780" t="str">
            <v>Instalações em Cobre</v>
          </cell>
          <cell r="F6780" t="str">
            <v>SINAPI Jun/26</v>
          </cell>
        </row>
        <row r="6781">
          <cell r="A6781">
            <v>103843</v>
          </cell>
          <cell r="B6781" t="str">
            <v>COTOVELO EM BRONZE/LATÃO, DN 22 MM X 1/2", 90 GRAUS, SEM ANEL DE SOLDA, BOLSA X ROSCA F, INSTALADO EM RAMAL E SUB-RAMAL DE GÁS MEDICINAL - FORNECIMENTO E INSTALAÇÃO. AF_04/2022</v>
          </cell>
          <cell r="C6781" t="str">
            <v>UN</v>
          </cell>
          <cell r="D6781">
            <v>44.28</v>
          </cell>
          <cell r="E6781" t="str">
            <v>Instalações em Cobre</v>
          </cell>
          <cell r="F6781" t="str">
            <v>SINAPI Jun/26</v>
          </cell>
        </row>
        <row r="6782">
          <cell r="A6782">
            <v>93100</v>
          </cell>
          <cell r="B6782" t="str">
            <v>COTOVELO EM BRONZE/LATÃO, DN 22 MM X 1/2", 90 GRAUS, SEM ANEL DE SOLDA, BOLSA X ROSCA F, INSTALADO EM RAMAL E SUB-RAMAL DE HIDRÁULICA PREDIAL - FORNECIMENTO E INSTALAÇÃO. AF_04/2022</v>
          </cell>
          <cell r="C6782" t="str">
            <v>UN</v>
          </cell>
          <cell r="D6782">
            <v>41.58</v>
          </cell>
          <cell r="E6782" t="str">
            <v>Instalações em Cobre</v>
          </cell>
          <cell r="F6782" t="str">
            <v>SINAPI Jun/26</v>
          </cell>
        </row>
        <row r="6783">
          <cell r="A6783">
            <v>93121</v>
          </cell>
          <cell r="B6783" t="str">
            <v>COTOVELO EM BRONZE/LATÃO, DN 22 MM X 3/4", 90 GRAUS, SEM ANEL DE SOLDA, BOLSA X ROSCA F, INSTALADO EM PRUMADA DE HIDRÁULICA PREDIAL - FORNECIMENTO E INSTALAÇÃO. AF_04/2022</v>
          </cell>
          <cell r="C6783" t="str">
            <v>UN</v>
          </cell>
          <cell r="D6783">
            <v>41.05</v>
          </cell>
          <cell r="E6783" t="str">
            <v>Instalações em Cobre</v>
          </cell>
          <cell r="F6783" t="str">
            <v>SINAPI Jun/26</v>
          </cell>
        </row>
        <row r="6784">
          <cell r="A6784">
            <v>93078</v>
          </cell>
          <cell r="B6784" t="str">
            <v>COTOVELO EM BRONZE/LATÃO, DN 22 MM X 3/4", 90 GRAUS, SEM ANEL DE SOLDA, BOLSA X ROSCA F, INSTALADO EM RAMAL DE DISTRIBUIÇÃO DE HIDRÁULICA PREDIAL - FORNECIMENTO E INSTALAÇÃO. AF_04/2022</v>
          </cell>
          <cell r="C6784" t="str">
            <v>UN</v>
          </cell>
          <cell r="D6784">
            <v>44.21</v>
          </cell>
          <cell r="E6784" t="str">
            <v>Instalações em Cobre</v>
          </cell>
          <cell r="F6784" t="str">
            <v>SINAPI Jun/26</v>
          </cell>
        </row>
        <row r="6785">
          <cell r="A6785">
            <v>103880</v>
          </cell>
          <cell r="B6785" t="str">
            <v>COTOVELO EM BRONZE/LATÃO, DN 22 MM X 3/4", 90 GRAUS, SEM ANEL DE SOLDA, BOLSA X ROSCA F, INSTALADO EM RAMAL E SUB-RAMAL DE AQUECIMENTO SOLAR - FORNECIMENTO E INSTALAÇÃO. AF_04/2022</v>
          </cell>
          <cell r="C6785" t="str">
            <v>UN</v>
          </cell>
          <cell r="D6785">
            <v>48.61</v>
          </cell>
          <cell r="E6785" t="str">
            <v>Instalações em Cobre</v>
          </cell>
          <cell r="F6785" t="str">
            <v>SINAPI Jun/26</v>
          </cell>
        </row>
        <row r="6786">
          <cell r="A6786">
            <v>103811</v>
          </cell>
          <cell r="B6786" t="str">
            <v>COTOVELO EM BRONZE/LATÃO, DN 22 MM X 3/4", 90 GRAUS, SEM ANEL DE SOLDA, BOLSA X ROSCA F, INSTALADO EM RAMAL E SUB-RAMAL DE GÁS COMBUSTÍVEL - FORNECIMENTO E INSTALAÇÃO. AF_04/2022</v>
          </cell>
          <cell r="C6786" t="str">
            <v>UN</v>
          </cell>
          <cell r="D6786">
            <v>53.49</v>
          </cell>
          <cell r="E6786" t="str">
            <v>Instalações em Cobre</v>
          </cell>
          <cell r="F6786" t="str">
            <v>SINAPI Jun/26</v>
          </cell>
        </row>
        <row r="6787">
          <cell r="A6787">
            <v>103844</v>
          </cell>
          <cell r="B6787" t="str">
            <v>COTOVELO EM BRONZE/LATÃO, DN 22 MM X 3/4", 90 GRAUS, SEM ANEL DE SOLDA, BOLSA X ROSCA F, INSTALADO EM RAMAL E SUB-RAMAL DE GÁS MEDICINAL - FORNECIMENTO E INSTALAÇÃO. AF_04/2022</v>
          </cell>
          <cell r="C6787" t="str">
            <v>UN</v>
          </cell>
          <cell r="D6787">
            <v>49.23</v>
          </cell>
          <cell r="E6787" t="str">
            <v>Instalações em Cobre</v>
          </cell>
          <cell r="F6787" t="str">
            <v>SINAPI Jun/26</v>
          </cell>
        </row>
        <row r="6788">
          <cell r="A6788">
            <v>93101</v>
          </cell>
          <cell r="B6788" t="str">
            <v>COTOVELO EM BRONZE/LATÃO, DN 22 MM X 3/4", 90 GRAUS, SEM ANEL DE SOLDA, BOLSA X ROSCA F, INSTALADO EM RAMAL E SUB-RAMAL DE HIDRÁULICA PREDIAL - FORNECIMENTO E INSTALAÇÃO. AF_04/2022</v>
          </cell>
          <cell r="C6788" t="str">
            <v>UN</v>
          </cell>
          <cell r="D6788">
            <v>46.55</v>
          </cell>
          <cell r="E6788" t="str">
            <v>Instalações em Cobre</v>
          </cell>
          <cell r="F6788" t="str">
            <v>SINAPI Jun/26</v>
          </cell>
        </row>
        <row r="6789">
          <cell r="A6789">
            <v>92311</v>
          </cell>
          <cell r="B6789" t="str">
            <v>COTOVELO EM COBRE, DN 15 MM, 90 GRAUS, SEM ANEL DE SOLDA, INSTALADO EM RAMAL DE DISTRIBUIÇÃO FORNECIMENTO E INSTALAÇÃO. AF_04/2022</v>
          </cell>
          <cell r="C6789" t="str">
            <v>UN</v>
          </cell>
          <cell r="D6789">
            <v>18.88</v>
          </cell>
          <cell r="E6789" t="str">
            <v>Instalações em Cobre</v>
          </cell>
          <cell r="F6789" t="str">
            <v>SINAPI Jun/26</v>
          </cell>
        </row>
        <row r="6790">
          <cell r="A6790">
            <v>103874</v>
          </cell>
          <cell r="B6790" t="str">
            <v>COTOVELO EM COBRE, DN 15 MM, 90 GRAUS, SEM ANEL DE SOLDA, INSTALADO EM RAMAL E SUB-RAMAL DE AQUECIMENTO SOLAR - FORNECIMENTO E INSTALAÇÃO. AF_04/2022</v>
          </cell>
          <cell r="C6790" t="str">
            <v>UN</v>
          </cell>
          <cell r="D6790">
            <v>26.82</v>
          </cell>
          <cell r="E6790" t="str">
            <v>Instalações em Cobre</v>
          </cell>
          <cell r="F6790" t="str">
            <v>SINAPI Jun/26</v>
          </cell>
        </row>
        <row r="6791">
          <cell r="A6791">
            <v>103805</v>
          </cell>
          <cell r="B6791" t="str">
            <v>COTOVELO EM COBRE, DN 15 MM, 90 GRAUS, SEM ANEL DE SOLDA, INSTALADO EM RAMAL E SUB-RAMAL DE GÁS COMBUSTÍVEL - FORNECIMENTO E INSTALAÇÃO. AF_04/2022</v>
          </cell>
          <cell r="C6791" t="str">
            <v>UN</v>
          </cell>
          <cell r="D6791">
            <v>26.7</v>
          </cell>
          <cell r="E6791" t="str">
            <v>Instalações em Cobre</v>
          </cell>
          <cell r="F6791" t="str">
            <v>SINAPI Jun/26</v>
          </cell>
        </row>
        <row r="6792">
          <cell r="A6792">
            <v>103838</v>
          </cell>
          <cell r="B6792" t="str">
            <v>COTOVELO EM COBRE, DN 15 MM, 90 GRAUS, SEM ANEL DE SOLDA, INSTALADO EM RAMAL E SUB-RAMAL DE GÁS MEDICINAL - FORNECIMENTO E INSTALAÇÃO. AF_04/2022</v>
          </cell>
          <cell r="C6792" t="str">
            <v>UN</v>
          </cell>
          <cell r="D6792">
            <v>25.63</v>
          </cell>
          <cell r="E6792" t="str">
            <v>Instalações em Cobre</v>
          </cell>
          <cell r="F6792" t="str">
            <v>SINAPI Jun/26</v>
          </cell>
        </row>
        <row r="6793">
          <cell r="A6793">
            <v>92326</v>
          </cell>
          <cell r="B6793" t="str">
            <v>COTOVELO EM COBRE, DN 15 MM, 90 GRAUS, SEM ANEL DE SOLDA, INSTALADO EM RAMAL E SUB-RAMAL DE HIDRÁULICA PREDIAL - FORNECIMENTO E INSTALAÇÃO. AF_04/2022</v>
          </cell>
          <cell r="C6793" t="str">
            <v>UN</v>
          </cell>
          <cell r="D6793">
            <v>19.97</v>
          </cell>
          <cell r="E6793" t="str">
            <v>Instalações em Cobre</v>
          </cell>
          <cell r="F6793" t="str">
            <v>SINAPI Jun/26</v>
          </cell>
        </row>
        <row r="6794">
          <cell r="A6794">
            <v>92287</v>
          </cell>
          <cell r="B6794" t="str">
            <v>COTOVELO EM COBRE, DN 22 MM, 90 GRAUS, SEM ANEL DE SOLDA, INSTALADO EM PRUMADA DE HIDRÁULICA PREDIAL - FORNECIMENTO E INSTALAÇÃO. AF_04/2022</v>
          </cell>
          <cell r="C6794" t="str">
            <v>UN</v>
          </cell>
          <cell r="D6794">
            <v>24.77</v>
          </cell>
          <cell r="E6794" t="str">
            <v>Instalações em Cobre</v>
          </cell>
          <cell r="F6794" t="str">
            <v>SINAPI Jun/26</v>
          </cell>
        </row>
        <row r="6795">
          <cell r="A6795">
            <v>92312</v>
          </cell>
          <cell r="B6795" t="str">
            <v>COTOVELO EM COBRE, DN 22 MM, 90 GRAUS, SEM ANEL DE SOLDA, INSTALADO EM RAMAL DE DISTRIBUIÇÃO DE HIDRÁULICA PREDIAL - FORNECIMENTO E INSTALAÇÃO. AF_04/2022</v>
          </cell>
          <cell r="C6795" t="str">
            <v>UN</v>
          </cell>
          <cell r="D6795">
            <v>31.09</v>
          </cell>
          <cell r="E6795" t="str">
            <v>Instalações em Cobre</v>
          </cell>
          <cell r="F6795" t="str">
            <v>SINAPI Jun/26</v>
          </cell>
        </row>
        <row r="6796">
          <cell r="A6796">
            <v>103877</v>
          </cell>
          <cell r="B6796" t="str">
            <v>COTOVELO EM COBRE, DN 22 MM, 90 GRAUS, SEM ANEL DE SOLDA, INSTALADO EM RAMAL E SUB-RAMAL DE AQUECIMENTO SOLAR - FORNECIMENTO E INSTALAÇÃO. AF_04/2022</v>
          </cell>
          <cell r="C6796" t="str">
            <v>UN</v>
          </cell>
          <cell r="D6796">
            <v>39.93</v>
          </cell>
          <cell r="E6796" t="str">
            <v>Instalações em Cobre</v>
          </cell>
          <cell r="F6796" t="str">
            <v>SINAPI Jun/26</v>
          </cell>
        </row>
        <row r="6797">
          <cell r="A6797">
            <v>103808</v>
          </cell>
          <cell r="B6797" t="str">
            <v>COTOVELO EM COBRE, DN 22 MM, 90 GRAUS, SEM ANEL DE SOLDA, INSTALADO EM RAMAL E SUB-RAMAL DE GÁS COMBUSTÍVEL - FORNECIMENTO E INSTALAÇÃO. AF_04/2022</v>
          </cell>
          <cell r="C6797" t="str">
            <v>UN</v>
          </cell>
          <cell r="D6797">
            <v>49.64</v>
          </cell>
          <cell r="E6797" t="str">
            <v>Instalações em Cobre</v>
          </cell>
          <cell r="F6797" t="str">
            <v>SINAPI Jun/26</v>
          </cell>
        </row>
        <row r="6798">
          <cell r="A6798">
            <v>103841</v>
          </cell>
          <cell r="B6798" t="str">
            <v>COTOVELO EM COBRE, DN 22 MM, 90 GRAUS, SEM ANEL DE SOLDA, INSTALADO EM RAMAL E SUB-RAMAL DE GÁS MEDICINAL - FORNECIMENTO E INSTALAÇÃO. AF_04/2022</v>
          </cell>
          <cell r="C6798" t="str">
            <v>UN</v>
          </cell>
          <cell r="D6798">
            <v>41.14</v>
          </cell>
          <cell r="E6798" t="str">
            <v>Instalações em Cobre</v>
          </cell>
          <cell r="F6798" t="str">
            <v>SINAPI Jun/26</v>
          </cell>
        </row>
        <row r="6799">
          <cell r="A6799">
            <v>92327</v>
          </cell>
          <cell r="B6799" t="str">
            <v>COTOVELO EM COBRE, DN 22 MM, 90 GRAUS, SEM ANEL DE SOLDA, INSTALADO EM RAMAL E SUB-RAMAL DE HIDRÁULICA PREDIAL - FORNECIMENTO E INSTALAÇÃO. AF_04/2022</v>
          </cell>
          <cell r="C6799" t="str">
            <v>UN</v>
          </cell>
          <cell r="D6799">
            <v>35.770000000000003</v>
          </cell>
          <cell r="E6799" t="str">
            <v>Instalações em Cobre</v>
          </cell>
          <cell r="F6799" t="str">
            <v>SINAPI Jun/26</v>
          </cell>
        </row>
        <row r="6800">
          <cell r="A6800">
            <v>92288</v>
          </cell>
          <cell r="B6800" t="str">
            <v>COTOVELO EM COBRE, DN 28 MM, 90 GRAUS, SEM ANEL DE SOLDA, INSTALADO EM PRUMADA DE HIDRÁULICA PREDIAL - FORNECIMENTO E INSTALAÇÃO. AF_04/2022</v>
          </cell>
          <cell r="C6800" t="str">
            <v>UN</v>
          </cell>
          <cell r="D6800">
            <v>38.880000000000003</v>
          </cell>
          <cell r="E6800" t="str">
            <v>Instalações em Cobre</v>
          </cell>
          <cell r="F6800" t="str">
            <v>SINAPI Jun/26</v>
          </cell>
        </row>
        <row r="6801">
          <cell r="A6801">
            <v>92313</v>
          </cell>
          <cell r="B6801" t="str">
            <v>COTOVELO EM COBRE, DN 28 MM, 90 GRAUS, SEM ANEL DE SOLDA, INSTALADO EM RAMAL DE DISTRIBUIÇÃO DE HIDRÁULICA PREDIAL - FORNECIMENTO E INSTALAÇÃO. AF_04/2022</v>
          </cell>
          <cell r="C6801" t="str">
            <v>UN</v>
          </cell>
          <cell r="D6801">
            <v>44.73</v>
          </cell>
          <cell r="E6801" t="str">
            <v>Instalações em Cobre</v>
          </cell>
          <cell r="F6801" t="str">
            <v>SINAPI Jun/26</v>
          </cell>
        </row>
        <row r="6802">
          <cell r="A6802">
            <v>103881</v>
          </cell>
          <cell r="B6802" t="str">
            <v>COTOVELO EM COBRE, DN 28 MM, 90 GRAUS, SEM ANEL DE SOLDA, INSTALADO EM RAMAL E SUB-RAMAL DE AQUECIMENTO SOLAR - FORNECIMENTO E INSTALAÇÃO. AF_04/2022</v>
          </cell>
          <cell r="C6802" t="str">
            <v>UN</v>
          </cell>
          <cell r="D6802">
            <v>54.94</v>
          </cell>
          <cell r="E6802" t="str">
            <v>Instalações em Cobre</v>
          </cell>
          <cell r="F6802" t="str">
            <v>SINAPI Jun/26</v>
          </cell>
        </row>
        <row r="6803">
          <cell r="A6803">
            <v>103812</v>
          </cell>
          <cell r="B6803" t="str">
            <v>COTOVELO EM COBRE, DN 28 MM, 90 GRAUS, SEM ANEL DE SOLDA, INSTALADO EM RAMAL E SUB-RAMAL DE GÁS COMBUSTÍVEL - FORNECIMENTO E INSTALAÇÃO. AF_04/2022</v>
          </cell>
          <cell r="C6803" t="str">
            <v>UN</v>
          </cell>
          <cell r="D6803">
            <v>73.08</v>
          </cell>
          <cell r="E6803" t="str">
            <v>Instalações em Cobre</v>
          </cell>
          <cell r="F6803" t="str">
            <v>SINAPI Jun/26</v>
          </cell>
        </row>
        <row r="6804">
          <cell r="A6804">
            <v>103845</v>
          </cell>
          <cell r="B6804" t="str">
            <v>COTOVELO EM COBRE, DN 28 MM, 90 GRAUS, SEM ANEL DE SOLDA, INSTALADO EM RAMAL E SUB-RAMAL DE GÁS MEDICINAL - FORNECIMENTO E INSTALAÇÃO. AF_04/2022</v>
          </cell>
          <cell r="C6804" t="str">
            <v>UN</v>
          </cell>
          <cell r="D6804">
            <v>58.23</v>
          </cell>
          <cell r="E6804" t="str">
            <v>Instalações em Cobre</v>
          </cell>
          <cell r="F6804" t="str">
            <v>SINAPI Jun/26</v>
          </cell>
        </row>
        <row r="6805">
          <cell r="A6805">
            <v>92328</v>
          </cell>
          <cell r="B6805" t="str">
            <v>COTOVELO EM COBRE, DN 28 MM, 90 GRAUS, SEM ANEL DE SOLDA, INSTALADO EM RAMAL E SUB-RAMAL DE HIDRÁULICA PREDIAL - FORNECIMENTO E INSTALAÇÃO. AF_04/2022</v>
          </cell>
          <cell r="C6805" t="str">
            <v>UN</v>
          </cell>
          <cell r="D6805">
            <v>53.06</v>
          </cell>
          <cell r="E6805" t="str">
            <v>Instalações em Cobre</v>
          </cell>
          <cell r="F6805" t="str">
            <v>SINAPI Jun/26</v>
          </cell>
        </row>
        <row r="6806">
          <cell r="A6806">
            <v>92289</v>
          </cell>
          <cell r="B6806" t="str">
            <v>COTOVELO EM COBRE, DN 35 MM, 90 GRAUS, SEM ANEL DE SOLDA, INSTALADO EM PRUMADA DE HIDRÁULICA PREDIAL - FORNECIMENTO E INSTALAÇÃO. AF_04/2022</v>
          </cell>
          <cell r="C6806" t="str">
            <v>UN</v>
          </cell>
          <cell r="D6806">
            <v>68.55</v>
          </cell>
          <cell r="E6806" t="str">
            <v>Instalações em Cobre</v>
          </cell>
          <cell r="F6806" t="str">
            <v>SINAPI Jun/26</v>
          </cell>
        </row>
        <row r="6807">
          <cell r="A6807">
            <v>92290</v>
          </cell>
          <cell r="B6807" t="str">
            <v>COTOVELO EM COBRE, DN 42 MM, 90 GRAUS, SEM ANEL DE SOLDA, INSTALADO EM PRUMADA DE HIDRÁULICA PREDIAL - FORNECIMENTO E INSTALAÇÃO. AF_04/2022</v>
          </cell>
          <cell r="C6807" t="str">
            <v>UN</v>
          </cell>
          <cell r="D6807">
            <v>103.56</v>
          </cell>
          <cell r="E6807" t="str">
            <v>Instalações em Cobre</v>
          </cell>
          <cell r="F6807" t="str">
            <v>SINAPI Jun/26</v>
          </cell>
        </row>
        <row r="6808">
          <cell r="A6808">
            <v>92291</v>
          </cell>
          <cell r="B6808" t="str">
            <v>COTOVELO EM COBRE, DN 54 MM, 90 GRAUS, SEM ANEL DE SOLDA, INSTALADO EM PRUMADA DE HIDRÁULICA PREDIAL - FORNECIMENTO E INSTALAÇÃO. AF_04/2022</v>
          </cell>
          <cell r="C6808" t="str">
            <v>UN</v>
          </cell>
          <cell r="D6808">
            <v>160.15</v>
          </cell>
          <cell r="E6808" t="str">
            <v>Instalações em Cobre</v>
          </cell>
          <cell r="F6808" t="str">
            <v>SINAPI Jun/26</v>
          </cell>
        </row>
        <row r="6809">
          <cell r="A6809">
            <v>92292</v>
          </cell>
          <cell r="B6809" t="str">
            <v>COTOVELO EM COBRE, DN 66 MM, 90 GRAUS, SEM ANEL DE SOLDA, INSTALADO EM PRUMADA DE HIDRÁULICA PREDIAL - FORNECIMENTO E INSTALAÇÃO. AF_04/2022</v>
          </cell>
          <cell r="C6809" t="str">
            <v>UN</v>
          </cell>
          <cell r="D6809">
            <v>493.47</v>
          </cell>
          <cell r="E6809" t="str">
            <v>Instalações em Cobre</v>
          </cell>
          <cell r="F6809" t="str">
            <v>SINAPI Jun/26</v>
          </cell>
        </row>
        <row r="6810">
          <cell r="A6810">
            <v>93082</v>
          </cell>
          <cell r="B6810" t="str">
            <v>CURVA DE TRANSPOSIÇÃO EM BRONZE/LATÃO, DN 15 MM, SEM ANEL DE SOLDA, BOLSA X BOLSA, INSTALADO EM RAMAL DE DISTRIBUIÇÃO DE HIDRÁULICA PREDIAL - FORNECIMENTO E INSTALAÇÃO. AF_04/2022</v>
          </cell>
          <cell r="C6810" t="str">
            <v>UN</v>
          </cell>
          <cell r="D6810">
            <v>33.83</v>
          </cell>
          <cell r="E6810" t="str">
            <v>Instalações em Cobre</v>
          </cell>
          <cell r="F6810" t="str">
            <v>SINAPI Jun/26</v>
          </cell>
        </row>
        <row r="6811">
          <cell r="A6811">
            <v>103885</v>
          </cell>
          <cell r="B6811" t="str">
            <v>CURVA DE TRANSPOSIÇÃO EM BRONZE/LATÃO, DN 15 MM, SEM ANEL DE SOLDA, BOLSA X BOLSA, INSTALADO EM RAMAL E SUB-RAMAL DE AQUECIMENTO SOLAR - FORNECIMENTO E INSTALAÇÃO. AF_04/2022</v>
          </cell>
          <cell r="C6811" t="str">
            <v>UN</v>
          </cell>
          <cell r="D6811">
            <v>38.65</v>
          </cell>
          <cell r="E6811" t="str">
            <v>Instalações em Cobre</v>
          </cell>
          <cell r="F6811" t="str">
            <v>SINAPI Jun/26</v>
          </cell>
        </row>
        <row r="6812">
          <cell r="A6812">
            <v>103816</v>
          </cell>
          <cell r="B6812" t="str">
            <v>CURVA DE TRANSPOSIÇÃO EM BRONZE/LATÃO, DN 15 MM, SEM ANEL DE SOLDA, BOLSA X BOLSA, INSTALADO EM RAMAL E SUB-RAMAL DE GÁS COMBUSTÍVEL - FORNECIMENTO E INSTALAÇÃO. AF_04/2022</v>
          </cell>
          <cell r="C6812" t="str">
            <v>UN</v>
          </cell>
          <cell r="D6812">
            <v>38.590000000000003</v>
          </cell>
          <cell r="E6812" t="str">
            <v>Instalações em Cobre</v>
          </cell>
          <cell r="F6812" t="str">
            <v>SINAPI Jun/26</v>
          </cell>
        </row>
        <row r="6813">
          <cell r="A6813">
            <v>103849</v>
          </cell>
          <cell r="B6813" t="str">
            <v>CURVA DE TRANSPOSIÇÃO EM BRONZE/LATÃO, DN 15 MM, SEM ANEL DE SOLDA, BOLSA X BOLSA, INSTALADO EM RAMAL E SUB-RAMAL DE GÁS MEDICINAL - FORNECIMENTO E INSTALAÇÃO. AF_04/2022</v>
          </cell>
          <cell r="C6813" t="str">
            <v>UN</v>
          </cell>
          <cell r="D6813">
            <v>37.869999999999997</v>
          </cell>
          <cell r="E6813" t="str">
            <v>Instalações em Cobre</v>
          </cell>
          <cell r="F6813" t="str">
            <v>SINAPI Jun/26</v>
          </cell>
        </row>
        <row r="6814">
          <cell r="A6814">
            <v>93105</v>
          </cell>
          <cell r="B6814" t="str">
            <v>CURVA DE TRANSPOSIÇÃO EM BRONZE/LATÃO, DN 15 MM, SEM ANEL DE SOLDA, BOLSA X BOLSA, INSTALADO EM RAMAL E SUB-RAMAL DE HIDRÁULICA PREDIAL - FORNECIMENTO E INSTALAÇÃO. AF_04/2022</v>
          </cell>
          <cell r="C6814" t="str">
            <v>UN</v>
          </cell>
          <cell r="D6814">
            <v>34.090000000000003</v>
          </cell>
          <cell r="E6814" t="str">
            <v>Instalações em Cobre</v>
          </cell>
          <cell r="F6814" t="str">
            <v>SINAPI Jun/26</v>
          </cell>
        </row>
        <row r="6815">
          <cell r="A6815">
            <v>93055</v>
          </cell>
          <cell r="B6815" t="str">
            <v>CURVA DE TRANSPOSIÇÃO EM BRONZE/LATÃO, DN 22 MM, SEM ANEL DE SOLDA, BOLSA X BOLSA, INSTALADO EM PRUMADA DE HIDRÁULICA PREDIAL - FORNECIMENTO E INSTALAÇÃO. AF_04/2022</v>
          </cell>
          <cell r="C6815" t="str">
            <v>UN</v>
          </cell>
          <cell r="D6815">
            <v>62.25</v>
          </cell>
          <cell r="E6815" t="str">
            <v>Instalações em Cobre</v>
          </cell>
          <cell r="F6815" t="str">
            <v>SINAPI Jun/26</v>
          </cell>
        </row>
        <row r="6816">
          <cell r="A6816">
            <v>93089</v>
          </cell>
          <cell r="B6816" t="str">
            <v>CURVA DE TRANSPOSIÇÃO EM BRONZE/LATÃO, DN 22 MM, SEM ANEL DE SOLDA, BOLSA X BOLSA, INSTALADO EM RAMAL DE DISTRIBUIÇÃO DE HIDRÁULICA PREDIAL - FORNECIMENTO E INSTALAÇÃO. AF_04/2022</v>
          </cell>
          <cell r="C6816" t="str">
            <v>UN</v>
          </cell>
          <cell r="D6816">
            <v>66.48</v>
          </cell>
          <cell r="E6816" t="str">
            <v>Instalações em Cobre</v>
          </cell>
          <cell r="F6816" t="str">
            <v>SINAPI Jun/26</v>
          </cell>
        </row>
        <row r="6817">
          <cell r="A6817">
            <v>103891</v>
          </cell>
          <cell r="B6817" t="str">
            <v>CURVA DE TRANSPOSIÇÃO EM BRONZE/LATÃO, DN 22 MM, SEM ANEL DE SOLDA, BOLSA X BOLSA, INSTALADO EM RAMAL E SUB-RAMAL DE AQUECIMENTO SOLAR - FORNECIMENTO E INSTALAÇÃO. AF_04/2022</v>
          </cell>
          <cell r="C6817" t="str">
            <v>UN</v>
          </cell>
          <cell r="D6817">
            <v>72.38</v>
          </cell>
          <cell r="E6817" t="str">
            <v>Instalações em Cobre</v>
          </cell>
          <cell r="F6817" t="str">
            <v>SINAPI Jun/26</v>
          </cell>
        </row>
        <row r="6818">
          <cell r="A6818">
            <v>103822</v>
          </cell>
          <cell r="B6818" t="str">
            <v>CURVA DE TRANSPOSIÇÃO EM BRONZE/LATÃO, DN 22 MM, SEM ANEL DE SOLDA, BOLSA X BOLSA, INSTALADO EM RAMAL E SUB-RAMAL DE GÁS COMBUSTÍVEL - FORNECIMENTO E INSTALAÇÃO. AF_04/2022</v>
          </cell>
          <cell r="C6818" t="str">
            <v>UN</v>
          </cell>
          <cell r="D6818">
            <v>78.91</v>
          </cell>
          <cell r="E6818" t="str">
            <v>Instalações em Cobre</v>
          </cell>
          <cell r="F6818" t="str">
            <v>SINAPI Jun/26</v>
          </cell>
        </row>
        <row r="6819">
          <cell r="A6819">
            <v>103855</v>
          </cell>
          <cell r="B6819" t="str">
            <v>CURVA DE TRANSPOSIÇÃO EM BRONZE/LATÃO, DN 22 MM, SEM ANEL DE SOLDA, BOLSA X BOLSA, INSTALADO EM RAMAL E SUB-RAMAL DE GÁS MEDICINAL - FORNECIMENTO E INSTALAÇÃO. AF_04/2022</v>
          </cell>
          <cell r="C6819" t="str">
            <v>UN</v>
          </cell>
          <cell r="D6819">
            <v>73.22</v>
          </cell>
          <cell r="E6819" t="str">
            <v>Instalações em Cobre</v>
          </cell>
          <cell r="F6819" t="str">
            <v>SINAPI Jun/26</v>
          </cell>
        </row>
        <row r="6820">
          <cell r="A6820">
            <v>93112</v>
          </cell>
          <cell r="B6820" t="str">
            <v>CURVA DE TRANSPOSIÇÃO EM BRONZE/LATÃO, DN 22 MM, SEM ANEL DE SOLDA, BOLSA X BOLSA, INSTALADO EM RAMAL E SUB-RAMAL DE HIDRÁULICA PREDIAL - FORNECIMENTO E INSTALAÇÃO. AF_04/2022</v>
          </cell>
          <cell r="C6820" t="str">
            <v>UN</v>
          </cell>
          <cell r="D6820">
            <v>69.61</v>
          </cell>
          <cell r="E6820" t="str">
            <v>Instalações em Cobre</v>
          </cell>
          <cell r="F6820" t="str">
            <v>SINAPI Jun/26</v>
          </cell>
        </row>
        <row r="6821">
          <cell r="A6821">
            <v>93060</v>
          </cell>
          <cell r="B6821" t="str">
            <v>CURVA DE TRANSPOSIÇÃO EM BRONZE/LATÃO, DN 28 MM, SEM ANEL DE SOLDA, BOLSA X BOLSA, INSTALADO EM PRUMADA DE HIDRÁULICA PREDIAL - FORNECIMENTO E INSTALAÇÃO. AF_04/2022</v>
          </cell>
          <cell r="C6821" t="str">
            <v>UN</v>
          </cell>
          <cell r="D6821">
            <v>108.9</v>
          </cell>
          <cell r="E6821" t="str">
            <v>Instalações em Cobre</v>
          </cell>
          <cell r="F6821" t="str">
            <v>SINAPI Jun/26</v>
          </cell>
        </row>
        <row r="6822">
          <cell r="A6822">
            <v>93094</v>
          </cell>
          <cell r="B6822" t="str">
            <v>CURVA DE TRANSPOSIÇÃO EM BRONZE/LATÃO, DN 28 MM, SEM ANEL DE SOLDA, BOLSA X BOLSA, INSTALADO EM RAMAL DE DISTRIBUIÇÃO DE HIDRÁULICA PREDIAL - FORNECIMENTO E INSTALAÇÃO. AF_04/2022</v>
          </cell>
          <cell r="C6822" t="str">
            <v>UN</v>
          </cell>
          <cell r="D6822">
            <v>112.8</v>
          </cell>
          <cell r="E6822" t="str">
            <v>Instalações em Cobre</v>
          </cell>
          <cell r="F6822" t="str">
            <v>SINAPI Jun/26</v>
          </cell>
        </row>
        <row r="6823">
          <cell r="A6823">
            <v>103897</v>
          </cell>
          <cell r="B6823" t="str">
            <v>CURVA DE TRANSPOSIÇÃO EM BRONZE/LATÃO, DN 28 MM, SEM ANEL DE SOLDA, BOLSA X BOLSA, INSTALADO EM RAMAL E SUB-RAMAL DE AQUECIMENTO SOLAR - FORNECIMENTO E INSTALAÇÃO. AF_04/2022</v>
          </cell>
          <cell r="C6823" t="str">
            <v>UN</v>
          </cell>
          <cell r="D6823">
            <v>119.62</v>
          </cell>
          <cell r="E6823" t="str">
            <v>Instalações em Cobre</v>
          </cell>
          <cell r="F6823" t="str">
            <v>SINAPI Jun/26</v>
          </cell>
        </row>
        <row r="6824">
          <cell r="A6824">
            <v>103828</v>
          </cell>
          <cell r="B6824" t="str">
            <v>CURVA DE TRANSPOSIÇÃO EM BRONZE/LATÃO, DN 28 MM, SEM ANEL DE SOLDA, BOLSA X BOLSA, INSTALADO EM RAMAL E SUB-RAMAL DE GÁS COMBUSTÍVEL - FORNECIMENTO E INSTALAÇÃO. AF_04/2022</v>
          </cell>
          <cell r="C6824" t="str">
            <v>UN</v>
          </cell>
          <cell r="D6824">
            <v>131.15</v>
          </cell>
          <cell r="E6824" t="str">
            <v>Instalações em Cobre</v>
          </cell>
          <cell r="F6824" t="str">
            <v>SINAPI Jun/26</v>
          </cell>
        </row>
        <row r="6825">
          <cell r="A6825">
            <v>103861</v>
          </cell>
          <cell r="B6825" t="str">
            <v>CURVA DE TRANSPOSIÇÃO EM BRONZE/LATÃO, DN 28 MM, SEM ANEL DE SOLDA, BOLSA X BOLSA, INSTALADO EM RAMAL E SUB-RAMAL DE GÁS MEDICINAL - FORNECIMENTO E INSTALAÇÃO. AF_04/2022</v>
          </cell>
          <cell r="C6825" t="str">
            <v>UN</v>
          </cell>
          <cell r="D6825">
            <v>121.86</v>
          </cell>
          <cell r="E6825" t="str">
            <v>Instalações em Cobre</v>
          </cell>
          <cell r="F6825" t="str">
            <v>SINAPI Jun/26</v>
          </cell>
        </row>
        <row r="6826">
          <cell r="A6826">
            <v>93115</v>
          </cell>
          <cell r="B6826" t="str">
            <v>CURVA DE TRANSPOSIÇÃO EM BRONZE/LATÃO, DN 28 MM, SEM ANEL DE SOLDA, BOLSA X BOLSA, INSTALADO EM RAMAL E SUB-RAMAL DE HIDRÁULICA PREDIAL - FORNECIMENTO E INSTALAÇÃO. AF_04/2022</v>
          </cell>
          <cell r="C6826" t="str">
            <v>UN</v>
          </cell>
          <cell r="D6826">
            <v>118.4</v>
          </cell>
          <cell r="E6826" t="str">
            <v>Instalações em Cobre</v>
          </cell>
          <cell r="F6826" t="str">
            <v>SINAPI Jun/26</v>
          </cell>
        </row>
        <row r="6827">
          <cell r="A6827">
            <v>93074</v>
          </cell>
          <cell r="B6827" t="str">
            <v>CURVA EM COBRE, DN 15 MM, 45 GRAUS, SEM ANEL DE SOLDA, BOLSA X BOLSA, INSTALADO EM RAMAL DE DISTRIBUIÇÃO DE HIDRÁULICA PREDIAL - FORNECIMENTO E INSTALAÇÃO. AF_04/2022</v>
          </cell>
          <cell r="C6827" t="str">
            <v>UN</v>
          </cell>
          <cell r="D6827">
            <v>19.559999999999999</v>
          </cell>
          <cell r="E6827" t="str">
            <v>Instalações em Cobre</v>
          </cell>
          <cell r="F6827" t="str">
            <v>SINAPI Jun/26</v>
          </cell>
        </row>
        <row r="6828">
          <cell r="A6828">
            <v>103875</v>
          </cell>
          <cell r="B6828" t="str">
            <v>CURVA EM COBRE, DN 15 MM, 45 GRAUS, SEM ANEL DE SOLDA, BOLSA X BOLSA, INSTALADO EM RAMAL E SUB-RAMAL DE AQUECIMENTO SOLAR - FORNECIMENTO E INSTALAÇÃO. AF_04/2022</v>
          </cell>
          <cell r="C6828" t="str">
            <v>UN</v>
          </cell>
          <cell r="D6828">
            <v>26.77</v>
          </cell>
          <cell r="E6828" t="str">
            <v>Instalações em Cobre</v>
          </cell>
          <cell r="F6828" t="str">
            <v>SINAPI Jun/26</v>
          </cell>
        </row>
        <row r="6829">
          <cell r="A6829">
            <v>103806</v>
          </cell>
          <cell r="B6829" t="str">
            <v>CURVA EM COBRE, DN 15 MM, 45 GRAUS, SEM ANEL DE SOLDA, BOLSA X BOLSA, INSTALADO EM RAMAL E SUB-RAMAL DE GÁS COMBUSTÍVEL - FORNECIMENTO E INSTALAÇÃO. AF_04/2022</v>
          </cell>
          <cell r="C6829" t="str">
            <v>UN</v>
          </cell>
          <cell r="D6829">
            <v>26.65</v>
          </cell>
          <cell r="E6829" t="str">
            <v>Instalações em Cobre</v>
          </cell>
          <cell r="F6829" t="str">
            <v>SINAPI Jun/26</v>
          </cell>
        </row>
        <row r="6830">
          <cell r="A6830">
            <v>103839</v>
          </cell>
          <cell r="B6830" t="str">
            <v>CURVA EM COBRE, DN 15 MM, 45 GRAUS, SEM ANEL DE SOLDA, BOLSA X BOLSA, INSTALADO EM RAMAL E SUB-RAMAL DE GÁS MEDICINAL - FORNECIMENTO E INSTALAÇÃO. AF_04/2022</v>
          </cell>
          <cell r="C6830" t="str">
            <v>UN</v>
          </cell>
          <cell r="D6830">
            <v>25.58</v>
          </cell>
          <cell r="E6830" t="str">
            <v>Instalações em Cobre</v>
          </cell>
          <cell r="F6830" t="str">
            <v>SINAPI Jun/26</v>
          </cell>
        </row>
        <row r="6831">
          <cell r="A6831">
            <v>93097</v>
          </cell>
          <cell r="B6831" t="str">
            <v>CURVA EM COBRE, DN 15 MM, 45 GRAUS, SEM ANEL DE SOLDA, BOLSA X BOLSA, INSTALADO EM RAMAL E SUB-RAMAL DE HIDRÁULICA PREDIAL - FORNECIMENTO E INSTALAÇÃO. AF_04/2022</v>
          </cell>
          <cell r="C6831" t="str">
            <v>UN</v>
          </cell>
          <cell r="D6831">
            <v>19.96</v>
          </cell>
          <cell r="E6831" t="str">
            <v>Instalações em Cobre</v>
          </cell>
          <cell r="F6831" t="str">
            <v>SINAPI Jun/26</v>
          </cell>
        </row>
        <row r="6832">
          <cell r="A6832">
            <v>93119</v>
          </cell>
          <cell r="B6832" t="str">
            <v>CURVA EM COBRE, DN 22 MM, 45 GRAUS, SEM ANEL DE SOLDA, BOLSA X BOLSA, INSTALADO EM PRUMADA DE HIDRÁULICA PREDIAL - FORNECIMENTO E INSTALAÇÃO. AF_04/2022</v>
          </cell>
          <cell r="C6832" t="str">
            <v>UN</v>
          </cell>
          <cell r="D6832">
            <v>24.37</v>
          </cell>
          <cell r="E6832" t="str">
            <v>Instalações em Cobre</v>
          </cell>
          <cell r="F6832" t="str">
            <v>SINAPI Jun/26</v>
          </cell>
        </row>
        <row r="6833">
          <cell r="A6833">
            <v>93076</v>
          </cell>
          <cell r="B6833" t="str">
            <v>CURVA EM COBRE, DN 22 MM, 45 GRAUS, SEM ANEL DE SOLDA, BOLSA X BOLSA, INSTALADO EM RAMAL DE DISTRIBUIÇÃO DE HIDRÁULICA PREDIAL - FORNECIMENTO E INSTALAÇÃO. AF_04/2022</v>
          </cell>
          <cell r="C6833" t="str">
            <v>UN</v>
          </cell>
          <cell r="D6833">
            <v>30.69</v>
          </cell>
          <cell r="E6833" t="str">
            <v>Instalações em Cobre</v>
          </cell>
          <cell r="F6833" t="str">
            <v>SINAPI Jun/26</v>
          </cell>
        </row>
        <row r="6834">
          <cell r="A6834">
            <v>103878</v>
          </cell>
          <cell r="B6834" t="str">
            <v>CURVA EM COBRE, DN 22 MM, 45 GRAUS, SEM ANEL DE SOLDA, BOLSA X BOLSA, INSTALADO EM RAMAL E SUB-RAMAL DE AQUECIMENTO SOLAR - FORNECIMENTO E INSTALAÇÃO. AF_04/2022</v>
          </cell>
          <cell r="C6834" t="str">
            <v>UN</v>
          </cell>
          <cell r="D6834">
            <v>39.53</v>
          </cell>
          <cell r="E6834" t="str">
            <v>Instalações em Cobre</v>
          </cell>
          <cell r="F6834" t="str">
            <v>SINAPI Jun/26</v>
          </cell>
        </row>
        <row r="6835">
          <cell r="A6835">
            <v>103809</v>
          </cell>
          <cell r="B6835" t="str">
            <v>CURVA EM COBRE, DN 22 MM, 45 GRAUS, SEM ANEL DE SOLDA, BOLSA X BOLSA, INSTALADO EM RAMAL E SUB-RAMAL DE GÁS COMBUSTÍVEL - FORNECIMENTO E INSTALAÇÃO. AF_04/2022</v>
          </cell>
          <cell r="C6835" t="str">
            <v>UN</v>
          </cell>
          <cell r="D6835">
            <v>49.24</v>
          </cell>
          <cell r="E6835" t="str">
            <v>Instalações em Cobre</v>
          </cell>
          <cell r="F6835" t="str">
            <v>SINAPI Jun/26</v>
          </cell>
        </row>
        <row r="6836">
          <cell r="A6836">
            <v>103842</v>
          </cell>
          <cell r="B6836" t="str">
            <v>CURVA EM COBRE, DN 22 MM, 45 GRAUS, SEM ANEL DE SOLDA, BOLSA X BOLSA, INSTALADO EM RAMAL E SUB-RAMAL DE GÁS MEDICINAL - FORNECIMENTO E INSTALAÇÃO. AF_04/2022</v>
          </cell>
          <cell r="C6836" t="str">
            <v>UN</v>
          </cell>
          <cell r="D6836">
            <v>40.74</v>
          </cell>
          <cell r="E6836" t="str">
            <v>Instalações em Cobre</v>
          </cell>
          <cell r="F6836" t="str">
            <v>SINAPI Jun/26</v>
          </cell>
        </row>
        <row r="6837">
          <cell r="A6837">
            <v>93099</v>
          </cell>
          <cell r="B6837" t="str">
            <v>CURVA EM COBRE, DN 22 MM, 45 GRAUS, SEM ANEL DE SOLDA, BOLSA X BOLSA, INSTALADO EM RAMAL E SUB-RAMAL DE HIDRÁULICA PREDIAL - FORNECIMENTO E INSTALAÇÃO. AF_04/2022</v>
          </cell>
          <cell r="C6837" t="str">
            <v>UN</v>
          </cell>
          <cell r="D6837">
            <v>35.369999999999997</v>
          </cell>
          <cell r="E6837" t="str">
            <v>Instalações em Cobre</v>
          </cell>
          <cell r="F6837" t="str">
            <v>SINAPI Jun/26</v>
          </cell>
        </row>
        <row r="6838">
          <cell r="A6838">
            <v>93122</v>
          </cell>
          <cell r="B6838" t="str">
            <v>CURVA EM COBRE, DN 28 MM, 45 GRAUS, SEM ANEL DE SOLDA, BOLSA X BOLSA, INSTALADO EM PRUMADA DE HIDRÁULICA PREDIAL - FORNECIMENTO E INSTALAÇÃO. AF_04/2022</v>
          </cell>
          <cell r="C6838" t="str">
            <v>UN</v>
          </cell>
          <cell r="D6838">
            <v>36.450000000000003</v>
          </cell>
          <cell r="E6838" t="str">
            <v>Instalações em Cobre</v>
          </cell>
          <cell r="F6838" t="str">
            <v>SINAPI Jun/26</v>
          </cell>
        </row>
        <row r="6839">
          <cell r="A6839">
            <v>93079</v>
          </cell>
          <cell r="B6839" t="str">
            <v>CURVA EM COBRE, DN 28 MM, 45 GRAUS, SEM ANEL DE SOLDA, BOLSA X BOLSA, INSTALADO EM RAMAL DE DISTRIBUIÇÃO DE HIDRÁULICA PREDIAL - FORNECIMENTO E INSTALAÇÃO. AF_04/2022</v>
          </cell>
          <cell r="C6839" t="str">
            <v>UN</v>
          </cell>
          <cell r="D6839">
            <v>42.3</v>
          </cell>
          <cell r="E6839" t="str">
            <v>Instalações em Cobre</v>
          </cell>
          <cell r="F6839" t="str">
            <v>SINAPI Jun/26</v>
          </cell>
        </row>
        <row r="6840">
          <cell r="A6840">
            <v>103882</v>
          </cell>
          <cell r="B6840" t="str">
            <v>CURVA EM COBRE, DN 28 MM, 45 GRAUS, SEM ANEL DE SOLDA, BOLSA X BOLSA, INSTALADO EM RAMAL E SUB-RAMAL DE AQUECIMENTO SOLAR - FORNECIMENTO E INSTALAÇÃO. AF_04/2022</v>
          </cell>
          <cell r="C6840" t="str">
            <v>UN</v>
          </cell>
          <cell r="D6840">
            <v>52.51</v>
          </cell>
          <cell r="E6840" t="str">
            <v>Instalações em Cobre</v>
          </cell>
          <cell r="F6840" t="str">
            <v>SINAPI Jun/26</v>
          </cell>
        </row>
        <row r="6841">
          <cell r="A6841">
            <v>103813</v>
          </cell>
          <cell r="B6841" t="str">
            <v>CURVA EM COBRE, DN 28 MM, 45 GRAUS, SEM ANEL DE SOLDA, BOLSA X BOLSA, INSTALADO EM RAMAL E SUB-RAMAL DE GÁS COMBUSTÍVEL - FORNECIMENTO E INSTALAÇÃO. AF_04/2022</v>
          </cell>
          <cell r="C6841" t="str">
            <v>UN</v>
          </cell>
          <cell r="D6841">
            <v>70.650000000000006</v>
          </cell>
          <cell r="E6841" t="str">
            <v>Instalações em Cobre</v>
          </cell>
          <cell r="F6841" t="str">
            <v>SINAPI Jun/26</v>
          </cell>
        </row>
        <row r="6842">
          <cell r="A6842">
            <v>103846</v>
          </cell>
          <cell r="B6842" t="str">
            <v>CURVA EM COBRE, DN 28 MM, 45 GRAUS, SEM ANEL DE SOLDA, BOLSA X BOLSA, INSTALADO EM RAMAL E SUB-RAMAL DE GÁS MEDICINAL - FORNECIMENTO E INSTALAÇÃO. AF_04/2022</v>
          </cell>
          <cell r="C6842" t="str">
            <v>UN</v>
          </cell>
          <cell r="D6842">
            <v>55.8</v>
          </cell>
          <cell r="E6842" t="str">
            <v>Instalações em Cobre</v>
          </cell>
          <cell r="F6842" t="str">
            <v>SINAPI Jun/26</v>
          </cell>
        </row>
        <row r="6843">
          <cell r="A6843">
            <v>93102</v>
          </cell>
          <cell r="B6843" t="str">
            <v>CURVA EM COBRE, DN 28 MM, 45 GRAUS, SEM ANEL DE SOLDA, BOLSA X BOLSA, INSTALADO EM RAMAL E SUB-RAMAL DE HIDRÁULICA PREDIAL - FORNECIMENTO E INSTALAÇÃO. AF_04/2022</v>
          </cell>
          <cell r="C6843" t="str">
            <v>UN</v>
          </cell>
          <cell r="D6843">
            <v>50.63</v>
          </cell>
          <cell r="E6843" t="str">
            <v>Instalações em Cobre</v>
          </cell>
          <cell r="F6843" t="str">
            <v>SINAPI Jun/26</v>
          </cell>
        </row>
        <row r="6844">
          <cell r="A6844">
            <v>93123</v>
          </cell>
          <cell r="B6844" t="str">
            <v>CURVA EM COBRE, DN 35 MM, 45 GRAUS, SEM ANEL DE SOLDA, BOLSA X BOLSA, INSTALADO EM PRUMADA DE HIDRÁULICA PREDIAL - FORNECIMENTO E INSTALAÇÃO. AF_04/2022</v>
          </cell>
          <cell r="C6844" t="str">
            <v>UN</v>
          </cell>
          <cell r="D6844">
            <v>80.5</v>
          </cell>
          <cell r="E6844" t="str">
            <v>Instalações em Cobre</v>
          </cell>
          <cell r="F6844" t="str">
            <v>SINAPI Jun/26</v>
          </cell>
        </row>
        <row r="6845">
          <cell r="A6845">
            <v>93124</v>
          </cell>
          <cell r="B6845" t="str">
            <v>CURVA EM COBRE, DN 42 MM, 45 GRAUS, SEM ANEL DE SOLDA, BOLSA X BOLSA, INSTALADO EM PRUMADA DE HIDRÁULICA PREDIAL - FORNECIMENTO E INSTALAÇÃO. AF_04/2022</v>
          </cell>
          <cell r="C6845" t="str">
            <v>UN</v>
          </cell>
          <cell r="D6845">
            <v>125.98</v>
          </cell>
          <cell r="E6845" t="str">
            <v>Instalações em Cobre</v>
          </cell>
          <cell r="F6845" t="str">
            <v>SINAPI Jun/26</v>
          </cell>
        </row>
        <row r="6846">
          <cell r="A6846">
            <v>93125</v>
          </cell>
          <cell r="B6846" t="str">
            <v>CURVA EM COBRE, DN 54 MM, 45 GRAUS, SEM ANEL DE SOLDA, BOLSA X BOLSA, INSTALADO EM PRUMADA DE HIDRÁULICA PREDIAL - FORNECIMENTO E INSTALAÇÃO. AF_04/2022</v>
          </cell>
          <cell r="C6846" t="str">
            <v>UN</v>
          </cell>
          <cell r="D6846">
            <v>185</v>
          </cell>
          <cell r="E6846" t="str">
            <v>Instalações em Cobre</v>
          </cell>
          <cell r="F6846" t="str">
            <v>SINAPI Jun/26</v>
          </cell>
        </row>
        <row r="6847">
          <cell r="A6847">
            <v>93126</v>
          </cell>
          <cell r="B6847" t="str">
            <v>CURVA EM COBRE, DN 66 MM, 45 GRAUS, SEM ANEL DE SOLDA, BOLSA X BOLSA, INSTALADO EM PRUMADA DE HIDRÁULICA PREDIAL - FORNECIMENTO E INSTALAÇÃO. AF_04/2022</v>
          </cell>
          <cell r="C6847" t="str">
            <v>UN</v>
          </cell>
          <cell r="D6847">
            <v>407.08</v>
          </cell>
          <cell r="E6847" t="str">
            <v>Instalações em Cobre</v>
          </cell>
          <cell r="F6847" t="str">
            <v>SINAPI Jun/26</v>
          </cell>
        </row>
        <row r="6848">
          <cell r="A6848">
            <v>93063</v>
          </cell>
          <cell r="B6848" t="str">
            <v>JUNTA DE EXPANSÃO EM BRONZE/LATÃO, DN 35 MM, PONTA X PONTA, INSTALADO EM PRUMADA DE HIDRÁULICA PREDIAL - FORNECIMENTO E INSTALAÇÃO. AF_04/2022</v>
          </cell>
          <cell r="C6848" t="str">
            <v>UN</v>
          </cell>
          <cell r="D6848">
            <v>901.94</v>
          </cell>
          <cell r="E6848" t="str">
            <v>Instalações em Cobre</v>
          </cell>
          <cell r="F6848" t="str">
            <v>SINAPI Jun/26</v>
          </cell>
        </row>
        <row r="6849">
          <cell r="A6849">
            <v>93066</v>
          </cell>
          <cell r="B6849" t="str">
            <v>JUNTA DE EXPANSÃO EM BRONZE/LATÃO, DN 42 MM, PONTA X PONTA, INSTALADO EM PRUMADA DE HIDRÁULICA PREDIAL - FORNECIMENTO E INSTALAÇÃO. AF_04/2022</v>
          </cell>
          <cell r="C6849" t="str">
            <v>UN</v>
          </cell>
          <cell r="D6849">
            <v>1131.8499999999999</v>
          </cell>
          <cell r="E6849" t="str">
            <v>Instalações em Cobre</v>
          </cell>
          <cell r="F6849" t="str">
            <v>SINAPI Jun/26</v>
          </cell>
        </row>
        <row r="6850">
          <cell r="A6850">
            <v>93069</v>
          </cell>
          <cell r="B6850" t="str">
            <v>JUNTA DE EXPANSÃO EM BRONZE/LATÃO, DN 54 MM, PONTA X PONTA, INSTALADO EM PRUMADA DE HIDRÁULICA PREDIAL - FORNECIMENTO E INSTALAÇÃO. AF_04/2022</v>
          </cell>
          <cell r="C6850" t="str">
            <v>UN</v>
          </cell>
          <cell r="D6850">
            <v>1568.83</v>
          </cell>
          <cell r="E6850" t="str">
            <v>Instalações em Cobre</v>
          </cell>
          <cell r="F6850" t="str">
            <v>SINAPI Jun/26</v>
          </cell>
        </row>
        <row r="6851">
          <cell r="A6851">
            <v>93072</v>
          </cell>
          <cell r="B6851" t="str">
            <v>JUNTA DE EXPANSÃO EM BRONZE/LATÃO, DN 66 MM, PONTA X PONTA, INSTALADO EM PRUMADA DE HIDRÁULICA PREDIAL - FORNECIMENTO E INSTALAÇÃO. AF_04/2022</v>
          </cell>
          <cell r="C6851" t="str">
            <v>UN</v>
          </cell>
          <cell r="D6851">
            <v>2070.33</v>
          </cell>
          <cell r="E6851" t="str">
            <v>Instalações em Cobre</v>
          </cell>
          <cell r="F6851" t="str">
            <v>SINAPI Jun/26</v>
          </cell>
        </row>
        <row r="6852">
          <cell r="A6852">
            <v>93083</v>
          </cell>
          <cell r="B6852" t="str">
            <v>JUNTA DE EXPANSÃO EM COBRE, DN 15 MM, PONTA X PONTA, INSTALADO EM RAMAL DE DISTRIBUIÇÃO DE HIDRÁULICA PREDIAL - FORNECIMENTO E INSTALAÇÃO. AF_04/2022</v>
          </cell>
          <cell r="C6852" t="str">
            <v>UN</v>
          </cell>
          <cell r="D6852">
            <v>619.80999999999995</v>
          </cell>
          <cell r="E6852" t="str">
            <v>Instalações em Cobre</v>
          </cell>
          <cell r="F6852" t="str">
            <v>SINAPI Jun/26</v>
          </cell>
        </row>
        <row r="6853">
          <cell r="A6853">
            <v>103886</v>
          </cell>
          <cell r="B6853" t="str">
            <v>JUNTA DE EXPANSÃO EM COBRE, DN 15 MM, PONTA X PONTA, INSTALADO EM RAMAL E SUB-RAMAL DE AQUECIMENTO SOLAR - FORNECIMENTO E INSTALAÇÃO. AF_04/2022</v>
          </cell>
          <cell r="C6853" t="str">
            <v>UN</v>
          </cell>
          <cell r="D6853">
            <v>624.63</v>
          </cell>
          <cell r="E6853" t="str">
            <v>Instalações em Cobre</v>
          </cell>
          <cell r="F6853" t="str">
            <v>SINAPI Jun/26</v>
          </cell>
        </row>
        <row r="6854">
          <cell r="A6854">
            <v>103817</v>
          </cell>
          <cell r="B6854" t="str">
            <v>JUNTA DE EXPANSÃO EM COBRE, DN 15 MM, PONTA X PONTA, INSTALADO EM RAMAL E SUB-RAMAL DE GÁS COMBUSTÍVEL - FORNECIMENTO E INSTALAÇÃO. AF_04/2022</v>
          </cell>
          <cell r="C6854" t="str">
            <v>UN</v>
          </cell>
          <cell r="D6854">
            <v>624.57000000000005</v>
          </cell>
          <cell r="E6854" t="str">
            <v>Instalações em Cobre</v>
          </cell>
          <cell r="F6854" t="str">
            <v>SINAPI Jun/26</v>
          </cell>
        </row>
        <row r="6855">
          <cell r="A6855">
            <v>103850</v>
          </cell>
          <cell r="B6855" t="str">
            <v>JUNTA DE EXPANSÃO EM COBRE, DN 15 MM, PONTA X PONTA, INSTALADO EM RAMAL E SUB-RAMAL DE GÁS MEDICINAL - FORNECIMENTO E INSTALAÇÃO. AF_04/2022</v>
          </cell>
          <cell r="C6855" t="str">
            <v>UN</v>
          </cell>
          <cell r="D6855">
            <v>623.85</v>
          </cell>
          <cell r="E6855" t="str">
            <v>Instalações em Cobre</v>
          </cell>
          <cell r="F6855" t="str">
            <v>SINAPI Jun/26</v>
          </cell>
        </row>
        <row r="6856">
          <cell r="A6856">
            <v>93106</v>
          </cell>
          <cell r="B6856" t="str">
            <v>JUNTA DE EXPANSÃO EM COBRE, DN 15 MM, PONTA X PONTA, INSTALADO EM RAMAL E SUB-RAMAL DE HIDRÁULICA PREDIAL - FORNECIMENTO E INSTALAÇÃO. AF_04/2022</v>
          </cell>
          <cell r="C6856" t="str">
            <v>UN</v>
          </cell>
          <cell r="D6856">
            <v>620.07000000000005</v>
          </cell>
          <cell r="E6856" t="str">
            <v>Instalações em Cobre</v>
          </cell>
          <cell r="F6856" t="str">
            <v>SINAPI Jun/26</v>
          </cell>
        </row>
        <row r="6857">
          <cell r="A6857">
            <v>93052</v>
          </cell>
          <cell r="B6857" t="str">
            <v>JUNTA DE EXPANSÃO EM COBRE, DN 22 MM, PONTA X PONTA, INSTALADO EM PRUMADA DE HIDRÁULICA PREDIAL - FORNECIMENTO E INSTALAÇÃO. AF_04/2022</v>
          </cell>
          <cell r="C6857" t="str">
            <v>UN</v>
          </cell>
          <cell r="D6857">
            <v>715.31</v>
          </cell>
          <cell r="E6857" t="str">
            <v>Instalações em Cobre</v>
          </cell>
          <cell r="F6857" t="str">
            <v>SINAPI Jun/26</v>
          </cell>
        </row>
        <row r="6858">
          <cell r="A6858">
            <v>93086</v>
          </cell>
          <cell r="B6858" t="str">
            <v>JUNTA DE EXPANSÃO EM COBRE, DN 22 MM, PONTA X PONTA, INSTALADO EM RAMAL DE DISTRIBUIÇÃO DE HIDRÁULICA PREDIAL - FORNECIMENTO E INSTALAÇÃO. AF_04/2022</v>
          </cell>
          <cell r="C6858" t="str">
            <v>UN</v>
          </cell>
          <cell r="D6858">
            <v>719.54</v>
          </cell>
          <cell r="E6858" t="str">
            <v>Instalações em Cobre</v>
          </cell>
          <cell r="F6858" t="str">
            <v>SINAPI Jun/26</v>
          </cell>
        </row>
        <row r="6859">
          <cell r="A6859">
            <v>103890</v>
          </cell>
          <cell r="B6859" t="str">
            <v>JUNTA DE EXPANSÃO EM COBRE, DN 22 MM, PONTA X PONTA, INSTALADO EM RAMAL E SUB-RAMAL DE AQUECIMENTO SOLAR - FORNECIMENTO E INSTALAÇÃO. AF_04/2022</v>
          </cell>
          <cell r="C6859" t="str">
            <v>UN</v>
          </cell>
          <cell r="D6859">
            <v>725.44</v>
          </cell>
          <cell r="E6859" t="str">
            <v>Instalações em Cobre</v>
          </cell>
          <cell r="F6859" t="str">
            <v>SINAPI Jun/26</v>
          </cell>
        </row>
        <row r="6860">
          <cell r="A6860">
            <v>103821</v>
          </cell>
          <cell r="B6860" t="str">
            <v>JUNTA DE EXPANSÃO EM COBRE, DN 22 MM, PONTA X PONTA, INSTALADO EM RAMAL E SUB-RAMAL DE GÁS COMBUSTÍVEL - FORNECIMENTO E INSTALAÇÃO. AF_04/2022</v>
          </cell>
          <cell r="C6860" t="str">
            <v>UN</v>
          </cell>
          <cell r="D6860">
            <v>731.97</v>
          </cell>
          <cell r="E6860" t="str">
            <v>Instalações em Cobre</v>
          </cell>
          <cell r="F6860" t="str">
            <v>SINAPI Jun/26</v>
          </cell>
        </row>
        <row r="6861">
          <cell r="A6861">
            <v>103854</v>
          </cell>
          <cell r="B6861" t="str">
            <v>JUNTA DE EXPANSÃO EM COBRE, DN 22 MM, PONTA X PONTA, INSTALADO EM RAMAL E SUB-RAMAL DE GÁS MEDICINAL - FORNECIMENTO E INSTALAÇÃO. AF_04/2022</v>
          </cell>
          <cell r="C6861" t="str">
            <v>UN</v>
          </cell>
          <cell r="D6861">
            <v>726.28</v>
          </cell>
          <cell r="E6861" t="str">
            <v>Instalações em Cobre</v>
          </cell>
          <cell r="F6861" t="str">
            <v>SINAPI Jun/26</v>
          </cell>
        </row>
        <row r="6862">
          <cell r="A6862">
            <v>93109</v>
          </cell>
          <cell r="B6862" t="str">
            <v>JUNTA DE EXPANSÃO EM COBRE, DN 22 MM, PONTA X PONTA, INSTALADO EM RAMAL E SUB-RAMAL DE HIDRÁULICA PREDIAL - FORNECIMENTO E INSTALAÇÃO. AF_04/2022</v>
          </cell>
          <cell r="C6862" t="str">
            <v>UN</v>
          </cell>
          <cell r="D6862">
            <v>722.67</v>
          </cell>
          <cell r="E6862" t="str">
            <v>Instalações em Cobre</v>
          </cell>
          <cell r="F6862" t="str">
            <v>SINAPI Jun/26</v>
          </cell>
        </row>
        <row r="6863">
          <cell r="A6863">
            <v>93058</v>
          </cell>
          <cell r="B6863" t="str">
            <v>JUNTA DE EXPANSÃO EM COBRE, DN 28 MM, PONTA X PONTA, INSTALADO EM PRUMADA DE HIDRÁULICA PREDIAL - FORNECIMENTO E INSTALAÇÃO. AF_04/2022</v>
          </cell>
          <cell r="C6863" t="str">
            <v>UN</v>
          </cell>
          <cell r="D6863">
            <v>787.03</v>
          </cell>
          <cell r="E6863" t="str">
            <v>Instalações em Cobre</v>
          </cell>
          <cell r="F6863" t="str">
            <v>SINAPI Jun/26</v>
          </cell>
        </row>
        <row r="6864">
          <cell r="A6864">
            <v>93092</v>
          </cell>
          <cell r="B6864" t="str">
            <v>JUNTA DE EXPANSÃO EM COBRE, DN 28 MM, PONTA X PONTA, INSTALADO EM RAMAL DE DISTRIBUIÇÃO DE HIDRÁULICA PREDIAL - FORNECIMENTO E INSTALAÇÃO. AF_04/2022</v>
          </cell>
          <cell r="C6864" t="str">
            <v>UN</v>
          </cell>
          <cell r="D6864">
            <v>790.93</v>
          </cell>
          <cell r="E6864" t="str">
            <v>Instalações em Cobre</v>
          </cell>
          <cell r="F6864" t="str">
            <v>SINAPI Jun/26</v>
          </cell>
        </row>
        <row r="6865">
          <cell r="A6865">
            <v>103898</v>
          </cell>
          <cell r="B6865" t="str">
            <v>JUNTA DE EXPANSÃO EM COBRE, DN 28 MM, PONTA X PONTA, INSTALADO EM RAMAL E SUB-RAMAL DE AQUECIMENTO SOLAR - FORNECIMENTO E INSTALAÇÃO. AF_04/2022</v>
          </cell>
          <cell r="C6865" t="str">
            <v>UN</v>
          </cell>
          <cell r="D6865">
            <v>797.75</v>
          </cell>
          <cell r="E6865" t="str">
            <v>Instalações em Cobre</v>
          </cell>
          <cell r="F6865" t="str">
            <v>SINAPI Jun/26</v>
          </cell>
        </row>
        <row r="6866">
          <cell r="A6866">
            <v>103829</v>
          </cell>
          <cell r="B6866" t="str">
            <v>JUNTA DE EXPANSÃO EM COBRE, DN 28 MM, PONTA X PONTA, INSTALADO EM RAMAL E SUB-RAMAL DE GÁS COMBUSTÍVEL - FORNECIMENTO E INSTALAÇÃO. AF_04/2022</v>
          </cell>
          <cell r="C6866" t="str">
            <v>UN</v>
          </cell>
          <cell r="D6866">
            <v>809.28</v>
          </cell>
          <cell r="E6866" t="str">
            <v>Instalações em Cobre</v>
          </cell>
          <cell r="F6866" t="str">
            <v>SINAPI Jun/26</v>
          </cell>
        </row>
        <row r="6867">
          <cell r="A6867">
            <v>103862</v>
          </cell>
          <cell r="B6867" t="str">
            <v>JUNTA DE EXPANSÃO EM COBRE, DN 28 MM, PONTA X PONTA, INSTALADO EM RAMAL E SUB-RAMAL DE GÁS MEDICINAL - FORNECIMENTO E INSTALAÇÃO. AF_04/2022</v>
          </cell>
          <cell r="C6867" t="str">
            <v>UN</v>
          </cell>
          <cell r="D6867">
            <v>799.99</v>
          </cell>
          <cell r="E6867" t="str">
            <v>Instalações em Cobre</v>
          </cell>
          <cell r="F6867" t="str">
            <v>SINAPI Jun/26</v>
          </cell>
        </row>
        <row r="6868">
          <cell r="A6868">
            <v>93116</v>
          </cell>
          <cell r="B6868" t="str">
            <v>JUNTA DE EXPANSÃO EM COBRE, DN 28 MM, PONTA X PONTA, INSTALADO EM RAMAL E SUB-RAMAL DE HIDRÁULICA PREDIAL - FORNECIMENTO E INSTALAÇÃO. AF_04/2022</v>
          </cell>
          <cell r="C6868" t="str">
            <v>UN</v>
          </cell>
          <cell r="D6868">
            <v>796.53</v>
          </cell>
          <cell r="E6868" t="str">
            <v>Instalações em Cobre</v>
          </cell>
          <cell r="F6868" t="str">
            <v>SINAPI Jun/26</v>
          </cell>
        </row>
        <row r="6869">
          <cell r="A6869">
            <v>92314</v>
          </cell>
          <cell r="B6869" t="str">
            <v>LUVA EM COBRE, DN 15 MM, SEM ANEL DE SOLDA, INSTALADO EM RAMAL DE DISTRIBUIÇÃO DE HIDRÁULICA PREDIAL - FORNECIMENTO E INSTALAÇÃO. AF_04/2022</v>
          </cell>
          <cell r="C6869" t="str">
            <v>UN</v>
          </cell>
          <cell r="D6869">
            <v>12.71</v>
          </cell>
          <cell r="E6869" t="str">
            <v>Instalações em Cobre</v>
          </cell>
          <cell r="F6869" t="str">
            <v>SINAPI Jun/26</v>
          </cell>
        </row>
        <row r="6870">
          <cell r="A6870">
            <v>103883</v>
          </cell>
          <cell r="B6870" t="str">
            <v>LUVA EM COBRE, DN 15 MM, SEM ANEL DE SOLDA, INSTALADO EM RAMAL E SUB-RAMAL DE AQUECIMENTO SOLAR - FORNECIMENTO E INSTALAÇÃO. AF_04/2022</v>
          </cell>
          <cell r="C6870" t="str">
            <v>UN</v>
          </cell>
          <cell r="D6870">
            <v>17.53</v>
          </cell>
          <cell r="E6870" t="str">
            <v>Instalações em Cobre</v>
          </cell>
          <cell r="F6870" t="str">
            <v>SINAPI Jun/26</v>
          </cell>
        </row>
        <row r="6871">
          <cell r="A6871">
            <v>103814</v>
          </cell>
          <cell r="B6871" t="str">
            <v>LUVA EM COBRE, DN 15 MM, SEM ANEL DE SOLDA, INSTALADO EM RAMAL E SUB-RAMAL DE GÁS COMBUSTÍVEL - FORNECIMENTO E INSTALAÇÃO. AF_04/2022</v>
          </cell>
          <cell r="C6871" t="str">
            <v>UN</v>
          </cell>
          <cell r="D6871">
            <v>17.47</v>
          </cell>
          <cell r="E6871" t="str">
            <v>Instalações em Cobre</v>
          </cell>
          <cell r="F6871" t="str">
            <v>SINAPI Jun/26</v>
          </cell>
        </row>
        <row r="6872">
          <cell r="A6872">
            <v>103847</v>
          </cell>
          <cell r="B6872" t="str">
            <v>LUVA EM COBRE, DN 15 MM, SEM ANEL DE SOLDA, INSTALADO EM RAMAL E SUB-RAMAL DE GÁS MEDICINAL - FORNECIMENTO E INSTALAÇÃO. AF_04/2022</v>
          </cell>
          <cell r="C6872" t="str">
            <v>UN</v>
          </cell>
          <cell r="D6872">
            <v>16.75</v>
          </cell>
          <cell r="E6872" t="str">
            <v>Instalações em Cobre</v>
          </cell>
          <cell r="F6872" t="str">
            <v>SINAPI Jun/26</v>
          </cell>
        </row>
        <row r="6873">
          <cell r="A6873">
            <v>92329</v>
          </cell>
          <cell r="B6873" t="str">
            <v>LUVA EM COBRE, DN 15 MM, SEM ANEL DE SOLDA, INSTALADO EM RAMAL E SUB-RAMAL DE HIDRÁULICA PREDIAL - FORNECIMENTO E INSTALAÇÃO. AF_04/2022</v>
          </cell>
          <cell r="C6873" t="str">
            <v>UN</v>
          </cell>
          <cell r="D6873">
            <v>12.97</v>
          </cell>
          <cell r="E6873" t="str">
            <v>Instalações em Cobre</v>
          </cell>
          <cell r="F6873" t="str">
            <v>SINAPI Jun/26</v>
          </cell>
        </row>
        <row r="6874">
          <cell r="A6874">
            <v>92293</v>
          </cell>
          <cell r="B6874" t="str">
            <v>LUVA EM COBRE, DN 22 MM, SEM ANEL DE SOLDA, INSTALADO EM PRUMADA DE HIDRÁULICA PREDIAL - FORNECIMENTO E INSTALAÇÃO. AF_04/2022</v>
          </cell>
          <cell r="C6874" t="str">
            <v>UN</v>
          </cell>
          <cell r="D6874">
            <v>14.11</v>
          </cell>
          <cell r="E6874" t="str">
            <v>Instalações em Cobre</v>
          </cell>
          <cell r="F6874" t="str">
            <v>SINAPI Jun/26</v>
          </cell>
        </row>
        <row r="6875">
          <cell r="A6875">
            <v>92315</v>
          </cell>
          <cell r="B6875" t="str">
            <v>LUVA EM COBRE, DN 22 MM, SEM ANEL DE SOLDA, INSTALADO EM RAMAL DE DISTRIBUIÇÃO DE HIDRÁULICA PREDIAL - FORNECIMENTO E INSTALAÇÃO. AF_04/2022</v>
          </cell>
          <cell r="C6875" t="str">
            <v>UN</v>
          </cell>
          <cell r="D6875">
            <v>18.34</v>
          </cell>
          <cell r="E6875" t="str">
            <v>Instalações em Cobre</v>
          </cell>
          <cell r="F6875" t="str">
            <v>SINAPI Jun/26</v>
          </cell>
        </row>
        <row r="6876">
          <cell r="A6876">
            <v>103888</v>
          </cell>
          <cell r="B6876" t="str">
            <v>LUVA EM COBRE, DN 22 MM, SEM ANEL DE SOLDA, INSTALADO EM RAMAL E SUB-RAMAL DE AQUECIMENTO SOLAR - FORNECIMENTO E INSTALAÇÃO. AF_04/2022</v>
          </cell>
          <cell r="C6876" t="str">
            <v>UN</v>
          </cell>
          <cell r="D6876">
            <v>24.24</v>
          </cell>
          <cell r="E6876" t="str">
            <v>Instalações em Cobre</v>
          </cell>
          <cell r="F6876" t="str">
            <v>SINAPI Jun/26</v>
          </cell>
        </row>
        <row r="6877">
          <cell r="A6877">
            <v>103819</v>
          </cell>
          <cell r="B6877" t="str">
            <v>LUVA EM COBRE, DN 22 MM, SEM ANEL DE SOLDA, INSTALADO EM RAMAL E SUB-RAMAL DE GÁS COMBUSTÍVEL - FORNECIMENTO E INSTALAÇÃO. AF_04/2022</v>
          </cell>
          <cell r="C6877" t="str">
            <v>UN</v>
          </cell>
          <cell r="D6877">
            <v>30.77</v>
          </cell>
          <cell r="E6877" t="str">
            <v>Instalações em Cobre</v>
          </cell>
          <cell r="F6877" t="str">
            <v>SINAPI Jun/26</v>
          </cell>
        </row>
        <row r="6878">
          <cell r="A6878">
            <v>103852</v>
          </cell>
          <cell r="B6878" t="str">
            <v>LUVA EM COBRE, DN 22 MM, SEM ANEL DE SOLDA, INSTALADO EM RAMAL E SUB-RAMAL DE GÁS MEDICINAL - FORNECIMENTO E INSTALAÇÃO. AF_04/2022</v>
          </cell>
          <cell r="C6878" t="str">
            <v>UN</v>
          </cell>
          <cell r="D6878">
            <v>25.08</v>
          </cell>
          <cell r="E6878" t="str">
            <v>Instalações em Cobre</v>
          </cell>
          <cell r="F6878" t="str">
            <v>SINAPI Jun/26</v>
          </cell>
        </row>
        <row r="6879">
          <cell r="A6879">
            <v>92330</v>
          </cell>
          <cell r="B6879" t="str">
            <v>LUVA EM COBRE, DN 22 MM, SEM ANEL DE SOLDA, INSTALADO EM RAMAL E SUB-RAMAL DE HIDRÁULICA PREDIAL - FORNECIMENTO E INSTALAÇÃO. AF_04/2022</v>
          </cell>
          <cell r="C6879" t="str">
            <v>UN</v>
          </cell>
          <cell r="D6879">
            <v>21.47</v>
          </cell>
          <cell r="E6879" t="str">
            <v>Instalações em Cobre</v>
          </cell>
          <cell r="F6879" t="str">
            <v>SINAPI Jun/26</v>
          </cell>
        </row>
        <row r="6880">
          <cell r="A6880">
            <v>92294</v>
          </cell>
          <cell r="B6880" t="str">
            <v>LUVA EM COBRE, DN 28 MM, SEM ANEL DE SOLDA, INSTALADO EM PRUMADA DE HIDRÁULICA PREDIAL - FORNECIMENTO E INSTALAÇÃO. AF_04/2022</v>
          </cell>
          <cell r="C6880" t="str">
            <v>UN</v>
          </cell>
          <cell r="D6880">
            <v>23.74</v>
          </cell>
          <cell r="E6880" t="str">
            <v>Instalações em Cobre</v>
          </cell>
          <cell r="F6880" t="str">
            <v>SINAPI Jun/26</v>
          </cell>
        </row>
        <row r="6881">
          <cell r="A6881">
            <v>92316</v>
          </cell>
          <cell r="B6881" t="str">
            <v>LUVA EM COBRE, DN 28 MM, SEM ANEL DE SOLDA, INSTALADO EM RAMAL DE DISTRIBUIÇÃO DE HIDRÁULICA PREDIAL - FORNECIMENTO E INSTALAÇÃO. AF_04/2022</v>
          </cell>
          <cell r="C6881" t="str">
            <v>UN</v>
          </cell>
          <cell r="D6881">
            <v>27.64</v>
          </cell>
          <cell r="E6881" t="str">
            <v>Instalações em Cobre</v>
          </cell>
          <cell r="F6881" t="str">
            <v>SINAPI Jun/26</v>
          </cell>
        </row>
        <row r="6882">
          <cell r="A6882">
            <v>103895</v>
          </cell>
          <cell r="B6882" t="str">
            <v>LUVA EM COBRE, DN 28 MM, SEM ANEL DE SOLDA, INSTALADO EM RAMAL E SUB-RAMAL DE AQUECIMENTO SOLAR - FORNECIMENTO E INSTALAÇÃO. AF_04/2022</v>
          </cell>
          <cell r="C6882" t="str">
            <v>UN</v>
          </cell>
          <cell r="D6882">
            <v>34.46</v>
          </cell>
          <cell r="E6882" t="str">
            <v>Instalações em Cobre</v>
          </cell>
          <cell r="F6882" t="str">
            <v>SINAPI Jun/26</v>
          </cell>
        </row>
        <row r="6883">
          <cell r="A6883">
            <v>103826</v>
          </cell>
          <cell r="B6883" t="str">
            <v>LUVA EM COBRE, DN 28 MM, SEM ANEL DE SOLDA, INSTALADO EM RAMAL E SUB-RAMAL DE GÁS COMBUSTÍVEL - FORNECIMENTO E INSTALAÇÃO. AF_04/2022</v>
          </cell>
          <cell r="C6883" t="str">
            <v>UN</v>
          </cell>
          <cell r="D6883">
            <v>45.99</v>
          </cell>
          <cell r="E6883" t="str">
            <v>Instalações em Cobre</v>
          </cell>
          <cell r="F6883" t="str">
            <v>SINAPI Jun/26</v>
          </cell>
        </row>
        <row r="6884">
          <cell r="A6884">
            <v>103859</v>
          </cell>
          <cell r="B6884" t="str">
            <v>LUVA EM COBRE, DN 28 MM, SEM ANEL DE SOLDA, INSTALADO EM RAMAL E SUB-RAMAL DE GÁS MEDICINAL - FORNECIMENTO E INSTALAÇÃO. AF_04/2022</v>
          </cell>
          <cell r="C6884" t="str">
            <v>UN</v>
          </cell>
          <cell r="D6884">
            <v>36.700000000000003</v>
          </cell>
          <cell r="E6884" t="str">
            <v>Instalações em Cobre</v>
          </cell>
          <cell r="F6884" t="str">
            <v>SINAPI Jun/26</v>
          </cell>
        </row>
        <row r="6885">
          <cell r="A6885">
            <v>92331</v>
          </cell>
          <cell r="B6885" t="str">
            <v>LUVA EM COBRE, DN 28 MM, SEM ANEL DE SOLDA, INSTALADO EM RAMAL E SUB-RAMAL DE HIDRÁULICA PREDIAL - FORNECIMENTO E INSTALAÇÃO. AF_04/2022</v>
          </cell>
          <cell r="C6885" t="str">
            <v>UN</v>
          </cell>
          <cell r="D6885">
            <v>33.24</v>
          </cell>
          <cell r="E6885" t="str">
            <v>Instalações em Cobre</v>
          </cell>
          <cell r="F6885" t="str">
            <v>SINAPI Jun/26</v>
          </cell>
        </row>
        <row r="6886">
          <cell r="A6886">
            <v>92295</v>
          </cell>
          <cell r="B6886" t="str">
            <v>LUVA EM COBRE, DN 35 MM, SEM ANEL DE SOLDA, INSTALADO EM PRUMADA DE HIDRÁULICA PREDIAL - FORNECIMENTO E INSTALAÇÃO. AF_04/2022</v>
          </cell>
          <cell r="C6886" t="str">
            <v>UN</v>
          </cell>
          <cell r="D6886">
            <v>44.47</v>
          </cell>
          <cell r="E6886" t="str">
            <v>Instalações em Cobre</v>
          </cell>
          <cell r="F6886" t="str">
            <v>SINAPI Jun/26</v>
          </cell>
        </row>
        <row r="6887">
          <cell r="A6887">
            <v>92296</v>
          </cell>
          <cell r="B6887" t="str">
            <v>LUVA EM COBRE, DN 42 MM, SEM ANEL DE SOLDA, INSTALADO EM PRUMADA DE HIDRÁULICA PREDIAL - FORNECIMENTO E INSTALAÇÃO. AF_04/2022</v>
          </cell>
          <cell r="C6887" t="str">
            <v>UN</v>
          </cell>
          <cell r="D6887">
            <v>58.84</v>
          </cell>
          <cell r="E6887" t="str">
            <v>Instalações em Cobre</v>
          </cell>
          <cell r="F6887" t="str">
            <v>SINAPI Jun/26</v>
          </cell>
        </row>
        <row r="6888">
          <cell r="A6888">
            <v>92297</v>
          </cell>
          <cell r="B6888" t="str">
            <v>LUVA EM COBRE, DN 54 MM, SEM ANEL DE SOLDA, INSTALADO EM PRUMADA DE HIDRÁULICA PREDIAL - FORNECIMENTO E INSTALAÇÃO. AF_04/2022</v>
          </cell>
          <cell r="C6888" t="str">
            <v>UN</v>
          </cell>
          <cell r="D6888">
            <v>91.09</v>
          </cell>
          <cell r="E6888" t="str">
            <v>Instalações em Cobre</v>
          </cell>
          <cell r="F6888" t="str">
            <v>SINAPI Jun/26</v>
          </cell>
        </row>
        <row r="6889">
          <cell r="A6889">
            <v>92298</v>
          </cell>
          <cell r="B6889" t="str">
            <v>LUVA EM COBRE, DN 66 MM, SEM ANEL DE SOLDA, INSTALADO EM PRUMADA DE HIDRÁULICA PREDIAL - FORNECIMENTO E INSTALAÇÃO. AF_04/2022</v>
          </cell>
          <cell r="C6889" t="str">
            <v>UN</v>
          </cell>
          <cell r="D6889">
            <v>254.47</v>
          </cell>
          <cell r="E6889" t="str">
            <v>Instalações em Cobre</v>
          </cell>
          <cell r="F6889" t="str">
            <v>SINAPI Jun/26</v>
          </cell>
        </row>
        <row r="6890">
          <cell r="A6890">
            <v>93080</v>
          </cell>
          <cell r="B6890" t="str">
            <v>LUVA PASSANTE EM COBRE, DN 15 MM, SEM ANEL DE SOLDA, INSTALADO EM RAMAL DE DISTRIBUIÇÃO DE HIDRÁULICA PREDIAL - FORNECIMENTO E INSTALAÇÃO. AF_04/2022</v>
          </cell>
          <cell r="C6890" t="str">
            <v>UN</v>
          </cell>
          <cell r="D6890">
            <v>12.75</v>
          </cell>
          <cell r="E6890" t="str">
            <v>Instalações em Cobre</v>
          </cell>
          <cell r="F6890" t="str">
            <v>SINAPI Jun/26</v>
          </cell>
        </row>
        <row r="6891">
          <cell r="A6891">
            <v>103884</v>
          </cell>
          <cell r="B6891" t="str">
            <v>LUVA PASSANTE EM COBRE, DN 15 MM, SEM ANEL DE SOLDA, INSTALADO EM RAMAL E SUB-RAMAL DE AQUECIMENTO SOLAR - FORNECIMENTO E INSTALAÇÃO. AF_04/2022</v>
          </cell>
          <cell r="C6891" t="str">
            <v>UN</v>
          </cell>
          <cell r="D6891">
            <v>17.57</v>
          </cell>
          <cell r="E6891" t="str">
            <v>Instalações em Cobre</v>
          </cell>
          <cell r="F6891" t="str">
            <v>SINAPI Jun/26</v>
          </cell>
        </row>
        <row r="6892">
          <cell r="A6892">
            <v>103815</v>
          </cell>
          <cell r="B6892" t="str">
            <v>LUVA PASSANTE EM COBRE, DN 15 MM, SEM ANEL DE SOLDA, INSTALADO EM RAMAL E SUB-RAMAL DE GÁS COMBUSTÍVEL - FORNECIMENTO E INSTALAÇÃO. AF_04/2022</v>
          </cell>
          <cell r="C6892" t="str">
            <v>UN</v>
          </cell>
          <cell r="D6892">
            <v>17.510000000000002</v>
          </cell>
          <cell r="E6892" t="str">
            <v>Instalações em Cobre</v>
          </cell>
          <cell r="F6892" t="str">
            <v>SINAPI Jun/26</v>
          </cell>
        </row>
        <row r="6893">
          <cell r="A6893">
            <v>103848</v>
          </cell>
          <cell r="B6893" t="str">
            <v>LUVA PASSANTE EM COBRE, DN 15 MM, SEM ANEL DE SOLDA, INSTALADO EM RAMAL E SUB-RAMAL DE GÁS MEDICINAL - FORNECIMENTO E INSTALAÇÃO. AF_04/2022</v>
          </cell>
          <cell r="C6893" t="str">
            <v>UN</v>
          </cell>
          <cell r="D6893">
            <v>16.79</v>
          </cell>
          <cell r="E6893" t="str">
            <v>Instalações em Cobre</v>
          </cell>
          <cell r="F6893" t="str">
            <v>SINAPI Jun/26</v>
          </cell>
        </row>
        <row r="6894">
          <cell r="A6894">
            <v>93103</v>
          </cell>
          <cell r="B6894" t="str">
            <v>LUVA PASSANTE EM COBRE, DN 15 MM, SEM ANEL DE SOLDA, INSTALADO EM RAMAL E SUB-RAMAL DE HIDRÁULICA PREDIAL - FORNECIMENTO E INSTALAÇÃO. AF_04/2022</v>
          </cell>
          <cell r="C6894" t="str">
            <v>UN</v>
          </cell>
          <cell r="D6894">
            <v>13.01</v>
          </cell>
          <cell r="E6894" t="str">
            <v>Instalações em Cobre</v>
          </cell>
          <cell r="F6894" t="str">
            <v>SINAPI Jun/26</v>
          </cell>
        </row>
        <row r="6895">
          <cell r="A6895">
            <v>93050</v>
          </cell>
          <cell r="B6895" t="str">
            <v>LUVA PASSANTE EM COBRE, DN 22 MM, SEM ANEL DE SOLDA, INSTALADO EM PRUMADA DE HIDRÁULICA PREDIAL - FORNECIMENTO E INSTALAÇÃO. AF_04/2022</v>
          </cell>
          <cell r="C6895" t="str">
            <v>UN</v>
          </cell>
          <cell r="D6895">
            <v>15.93</v>
          </cell>
          <cell r="E6895" t="str">
            <v>Instalações em Cobre</v>
          </cell>
          <cell r="F6895" t="str">
            <v>SINAPI Jun/26</v>
          </cell>
        </row>
        <row r="6896">
          <cell r="A6896">
            <v>93084</v>
          </cell>
          <cell r="B6896" t="str">
            <v>LUVA PASSANTE EM COBRE, DN 22 MM, SEM ANEL DE SOLDA, INSTALADO EM RAMAL DE DISTRIBUIÇÃO DE HIDRÁULICA PREDIAL - FORNECIMENTO E INSTALAÇÃO. AF_04/2022</v>
          </cell>
          <cell r="C6896" t="str">
            <v>UN</v>
          </cell>
          <cell r="D6896">
            <v>20.16</v>
          </cell>
          <cell r="E6896" t="str">
            <v>Instalações em Cobre</v>
          </cell>
          <cell r="F6896" t="str">
            <v>SINAPI Jun/26</v>
          </cell>
        </row>
        <row r="6897">
          <cell r="A6897">
            <v>103889</v>
          </cell>
          <cell r="B6897" t="str">
            <v>LUVA PASSANTE EM COBRE, DN 22 MM, SEM ANEL DE SOLDA, INSTALADO EM RAMAL E SUB-RAMAL DE AQUECIMENTO SOLAR - FORNECIMENTO E INSTALAÇÃO. AF_04/2022</v>
          </cell>
          <cell r="C6897" t="str">
            <v>UN</v>
          </cell>
          <cell r="D6897">
            <v>26.06</v>
          </cell>
          <cell r="E6897" t="str">
            <v>Instalações em Cobre</v>
          </cell>
          <cell r="F6897" t="str">
            <v>SINAPI Jun/26</v>
          </cell>
        </row>
        <row r="6898">
          <cell r="A6898">
            <v>103820</v>
          </cell>
          <cell r="B6898" t="str">
            <v>LUVA PASSANTE EM COBRE, DN 22 MM, SEM ANEL DE SOLDA, INSTALADO EM RAMAL E SUB-RAMAL DE GÁS COMBUSTÍVEL - FORNECIMENTO E INSTALAÇÃO. AF_04/2022</v>
          </cell>
          <cell r="C6898" t="str">
            <v>UN</v>
          </cell>
          <cell r="D6898">
            <v>32.590000000000003</v>
          </cell>
          <cell r="E6898" t="str">
            <v>Instalações em Cobre</v>
          </cell>
          <cell r="F6898" t="str">
            <v>SINAPI Jun/26</v>
          </cell>
        </row>
        <row r="6899">
          <cell r="A6899">
            <v>103853</v>
          </cell>
          <cell r="B6899" t="str">
            <v>LUVA PASSANTE EM COBRE, DN 22 MM, SEM ANEL DE SOLDA, INSTALADO EM RAMAL E SUB-RAMAL DE GÁS MEDICINAL - FORNECIMENTO E INSTALAÇÃO. AF_04/2022</v>
          </cell>
          <cell r="C6899" t="str">
            <v>UN</v>
          </cell>
          <cell r="D6899">
            <v>26.9</v>
          </cell>
          <cell r="E6899" t="str">
            <v>Instalações em Cobre</v>
          </cell>
          <cell r="F6899" t="str">
            <v>SINAPI Jun/26</v>
          </cell>
        </row>
        <row r="6900">
          <cell r="A6900">
            <v>93107</v>
          </cell>
          <cell r="B6900" t="str">
            <v>LUVA PASSANTE EM COBRE, DN 22 MM, SEM ANEL DE SOLDA, INSTALADO EM RAMAL E SUB-RAMAL DE HIDRÁULICA PREDIAL - FORNECIMENTO E INSTALAÇÃO. AF_04/2022</v>
          </cell>
          <cell r="C6900" t="str">
            <v>UN</v>
          </cell>
          <cell r="D6900">
            <v>23.29</v>
          </cell>
          <cell r="E6900" t="str">
            <v>Instalações em Cobre</v>
          </cell>
          <cell r="F6900" t="str">
            <v>SINAPI Jun/26</v>
          </cell>
        </row>
        <row r="6901">
          <cell r="A6901">
            <v>93056</v>
          </cell>
          <cell r="B6901" t="str">
            <v>LUVA PASSANTE EM COBRE, DN 28 MM, SEM ANEL DE SOLDA, INSTALADO EM PRUMADA DE HIDRÁULICA PREDIAL - FORNECIMENTO E INSTALAÇÃO. AF_04/2022</v>
          </cell>
          <cell r="C6901" t="str">
            <v>UN</v>
          </cell>
          <cell r="D6901">
            <v>23.74</v>
          </cell>
          <cell r="E6901" t="str">
            <v>Instalações em Cobre</v>
          </cell>
          <cell r="F6901" t="str">
            <v>SINAPI Jun/26</v>
          </cell>
        </row>
        <row r="6902">
          <cell r="A6902">
            <v>93090</v>
          </cell>
          <cell r="B6902" t="str">
            <v>LUVA PASSANTE EM COBRE, DN 28 MM, SEM ANEL DE SOLDA, INSTALADO EM RAMAL DE DISTRIBUIÇÃO DE HIDRÁULICA PREDIAL - FORNECIMENTO E INSTALAÇÃO. AF_04/2022</v>
          </cell>
          <cell r="C6902" t="str">
            <v>UN</v>
          </cell>
          <cell r="D6902">
            <v>27.64</v>
          </cell>
          <cell r="E6902" t="str">
            <v>Instalações em Cobre</v>
          </cell>
          <cell r="F6902" t="str">
            <v>SINAPI Jun/26</v>
          </cell>
        </row>
        <row r="6903">
          <cell r="A6903">
            <v>103896</v>
          </cell>
          <cell r="B6903" t="str">
            <v>LUVA PASSANTE EM COBRE, DN 28 MM, SEM ANEL DE SOLDA, INSTALADO EM RAMAL E SUB-RAMAL DE AQUECIMENTO SOLAR - FORNECIMENTO E INSTALAÇÃO. AF_04/2022</v>
          </cell>
          <cell r="C6903" t="str">
            <v>UN</v>
          </cell>
          <cell r="D6903">
            <v>34.46</v>
          </cell>
          <cell r="E6903" t="str">
            <v>Instalações em Cobre</v>
          </cell>
          <cell r="F6903" t="str">
            <v>SINAPI Jun/26</v>
          </cell>
        </row>
        <row r="6904">
          <cell r="A6904">
            <v>103827</v>
          </cell>
          <cell r="B6904" t="str">
            <v>LUVA PASSANTE EM COBRE, DN 28 MM, SEM ANEL DE SOLDA, INSTALADO EM RAMAL E SUB-RAMAL DE GÁS COMBUSTÍVEL - FORNECIMENTO E INSTALAÇÃO. AF_04/2022</v>
          </cell>
          <cell r="C6904" t="str">
            <v>UN</v>
          </cell>
          <cell r="D6904">
            <v>45.99</v>
          </cell>
          <cell r="E6904" t="str">
            <v>Instalações em Cobre</v>
          </cell>
          <cell r="F6904" t="str">
            <v>SINAPI Jun/26</v>
          </cell>
        </row>
        <row r="6905">
          <cell r="A6905">
            <v>103860</v>
          </cell>
          <cell r="B6905" t="str">
            <v>LUVA PASSANTE EM COBRE, DN 28 MM, SEM ANEL DE SOLDA, INSTALADO EM RAMAL E SUB-RAMAL DE GÁS MEDICINAL - FORNECIMENTO E INSTALAÇÃO. AF_04/2022</v>
          </cell>
          <cell r="C6905" t="str">
            <v>UN</v>
          </cell>
          <cell r="D6905">
            <v>36.700000000000003</v>
          </cell>
          <cell r="E6905" t="str">
            <v>Instalações em Cobre</v>
          </cell>
          <cell r="F6905" t="str">
            <v>SINAPI Jun/26</v>
          </cell>
        </row>
        <row r="6906">
          <cell r="A6906">
            <v>93113</v>
          </cell>
          <cell r="B6906" t="str">
            <v>LUVA PASSANTE EM COBRE, DN 28 MM, SEM ANEL DE SOLDA, INSTALADO EM RAMAL E SUB-RAMAL DE HIDRÁULICA PREDIAL - FORNECIMENTO E INSTALAÇÃO. AF_04/2022</v>
          </cell>
          <cell r="C6906" t="str">
            <v>UN</v>
          </cell>
          <cell r="D6906">
            <v>33.24</v>
          </cell>
          <cell r="E6906" t="str">
            <v>Instalações em Cobre</v>
          </cell>
          <cell r="F6906" t="str">
            <v>SINAPI Jun/26</v>
          </cell>
        </row>
        <row r="6907">
          <cell r="A6907">
            <v>93061</v>
          </cell>
          <cell r="B6907" t="str">
            <v>LUVA PASSANTE EM COBRE, DN 35 MM, SEM ANEL DE SOLDA, INSTALADO EM PRUMADA DE HIDRÁULICA PREDIAL - FORNECIMENTO E INSTALAÇÃO. AF_04/2022</v>
          </cell>
          <cell r="C6907" t="str">
            <v>UN</v>
          </cell>
          <cell r="D6907">
            <v>44.64</v>
          </cell>
          <cell r="E6907" t="str">
            <v>Instalações em Cobre</v>
          </cell>
          <cell r="F6907" t="str">
            <v>SINAPI Jun/26</v>
          </cell>
        </row>
        <row r="6908">
          <cell r="A6908">
            <v>93064</v>
          </cell>
          <cell r="B6908" t="str">
            <v>LUVA PASSANTE EM COBRE, DN 42 MM, SEM ANEL DE SOLDA, INSTALADO EM PRUMADA DE HIDRÁULICA PREDIAL - FORNECIMENTO E INSTALAÇÃO. AF_04/2022</v>
          </cell>
          <cell r="C6908" t="str">
            <v>UN</v>
          </cell>
          <cell r="D6908">
            <v>68.28</v>
          </cell>
          <cell r="E6908" t="str">
            <v>Instalações em Cobre</v>
          </cell>
          <cell r="F6908" t="str">
            <v>SINAPI Jun/26</v>
          </cell>
        </row>
        <row r="6909">
          <cell r="A6909">
            <v>93067</v>
          </cell>
          <cell r="B6909" t="str">
            <v>LUVA PASSANTE EM COBRE, DN 54 MM, SEM ANEL DE SOLDA, INSTALADO EM PRUMADA DE HIDRÁULICA PREDIAL - FORNECIMENTO E INSTALAÇÃO. AF_04/2022</v>
          </cell>
          <cell r="C6909" t="str">
            <v>UN</v>
          </cell>
          <cell r="D6909">
            <v>101.37</v>
          </cell>
          <cell r="E6909" t="str">
            <v>Instalações em Cobre</v>
          </cell>
          <cell r="F6909" t="str">
            <v>SINAPI Jun/26</v>
          </cell>
        </row>
        <row r="6910">
          <cell r="A6910">
            <v>93070</v>
          </cell>
          <cell r="B6910" t="str">
            <v>LUVA PASSANTE EM COBRE, DN 66 MM, SEM ANEL DE SOLDA, INSTALADO EM PRUMADA DE HIDRÁULICA PREDIAL - FORNECIMENTO E INSTALAÇÃO. AF_04/2022</v>
          </cell>
          <cell r="C6910" t="str">
            <v>UN</v>
          </cell>
          <cell r="D6910">
            <v>254.47</v>
          </cell>
          <cell r="E6910" t="str">
            <v>Instalações em Cobre</v>
          </cell>
          <cell r="F6910" t="str">
            <v>SINAPI Jun/26</v>
          </cell>
        </row>
        <row r="6911">
          <cell r="A6911">
            <v>93117</v>
          </cell>
          <cell r="B6911" t="str">
            <v>TE DUPLA CURVA EM BRONZE/LATÃO, DN 1/2" X 15 MM X 1/2", SEM ANEL DE SOLDA, ROSCA F X BOLSA X ROSCA F, INSTALADO EM RAMAL E SUB-RAMAL DE HIDRÁULICA PREDIAL - FORNECIMENTO E INSTALAÇÃO. AF_04/2022</v>
          </cell>
          <cell r="C6911" t="str">
            <v>UN</v>
          </cell>
          <cell r="D6911">
            <v>80.91</v>
          </cell>
          <cell r="E6911" t="str">
            <v>Instalações em Cobre</v>
          </cell>
          <cell r="F6911" t="str">
            <v>SINAPI Jun/26</v>
          </cell>
        </row>
        <row r="6912">
          <cell r="A6912">
            <v>93118</v>
          </cell>
          <cell r="B6912" t="str">
            <v>TE DUPLA CURVA EM BRONZE/LATÃO, DN 3/4" X 22 MM X 3/4", SEM ANEL DE SOLDA, ROSCA F X BOLSA X ROSCA F, INSTALADO EM RAMAL E SUB-RAMAL DE HIDRÁULICA PREDIAL - FORNECIMENTO E INSTALAÇÃO. AF_04/2022</v>
          </cell>
          <cell r="C6912" t="str">
            <v>UN</v>
          </cell>
          <cell r="D6912">
            <v>119.34</v>
          </cell>
          <cell r="E6912" t="str">
            <v>Instalações em Cobre</v>
          </cell>
          <cell r="F6912" t="str">
            <v>SINAPI Jun/26</v>
          </cell>
        </row>
        <row r="6913">
          <cell r="A6913">
            <v>92317</v>
          </cell>
          <cell r="B6913" t="str">
            <v>TE EM COBRE, DN 15 MM, SEM ANEL DE SOLDA, INSTALADO EM RAMAL DE DISTRIBUIÇÃO DE HIDRÁULICA PREDIAL - FORNECIMENTO E INSTALAÇÃO. AF_04/2022</v>
          </cell>
          <cell r="C6913" t="str">
            <v>UN</v>
          </cell>
          <cell r="D6913">
            <v>26.55</v>
          </cell>
          <cell r="E6913" t="str">
            <v>Instalações em Cobre</v>
          </cell>
          <cell r="F6913" t="str">
            <v>SINAPI Jun/26</v>
          </cell>
        </row>
        <row r="6914">
          <cell r="A6914">
            <v>92332</v>
          </cell>
          <cell r="B6914" t="str">
            <v>TE EM COBRE, DN 15 MM, SEM ANEL DE SOLDA, INSTALADO EM RAMAL E SUB-RAMAL DE HIDRÁULICA PREDIAL - FORNECIMENTO E INSTALAÇÃO. AF_04/2022</v>
          </cell>
          <cell r="C6914" t="str">
            <v>UN</v>
          </cell>
          <cell r="D6914">
            <v>27.08</v>
          </cell>
          <cell r="E6914" t="str">
            <v>Instalações em Cobre</v>
          </cell>
          <cell r="F6914" t="str">
            <v>SINAPI Jun/26</v>
          </cell>
        </row>
        <row r="6915">
          <cell r="A6915">
            <v>92299</v>
          </cell>
          <cell r="B6915" t="str">
            <v>TE EM COBRE, DN 22 MM, SEM ANEL DE SOLDA, INSTALADO EM PRUMADA DE HIDRÁULICA PREDIAL - FORNECIMENTO E INSTALAÇÃO. AF_04/2022</v>
          </cell>
          <cell r="C6915" t="str">
            <v>UN</v>
          </cell>
          <cell r="D6915">
            <v>32.6</v>
          </cell>
          <cell r="E6915" t="str">
            <v>Instalações em Cobre</v>
          </cell>
          <cell r="F6915" t="str">
            <v>SINAPI Jun/26</v>
          </cell>
        </row>
        <row r="6916">
          <cell r="A6916">
            <v>92318</v>
          </cell>
          <cell r="B6916" t="str">
            <v>TE EM COBRE, DN 22 MM, SEM ANEL DE SOLDA, INSTALADO EM RAMAL DE DISTRIBUIÇÃO DE HIDRÁULICA PREDIAL - FORNECIMENTO E INSTALAÇÃO. AF_04/2022</v>
          </cell>
          <cell r="C6916" t="str">
            <v>UN</v>
          </cell>
          <cell r="D6916">
            <v>41.03</v>
          </cell>
          <cell r="E6916" t="str">
            <v>Instalações em Cobre</v>
          </cell>
          <cell r="F6916" t="str">
            <v>SINAPI Jun/26</v>
          </cell>
        </row>
        <row r="6917">
          <cell r="A6917">
            <v>103833</v>
          </cell>
          <cell r="B6917" t="str">
            <v>TE EM COBRE, DN 22 MM, SEM ANEL DE SOLDA, INSTALADO EM RAMAL E SUB-RAMAL DE GÁS COMBUSTÍVEL - FORNECIMENTO E INSTALAÇÃO. AF_04/2022</v>
          </cell>
          <cell r="C6917" t="str">
            <v>UN</v>
          </cell>
          <cell r="D6917">
            <v>65.81</v>
          </cell>
          <cell r="E6917" t="str">
            <v>Instalações em Cobre</v>
          </cell>
          <cell r="F6917" t="str">
            <v>SINAPI Jun/26</v>
          </cell>
        </row>
        <row r="6918">
          <cell r="A6918">
            <v>92333</v>
          </cell>
          <cell r="B6918" t="str">
            <v>TE EM COBRE, DN 22 MM, SEM ANEL DE SOLDA, INSTALADO EM RAMAL E SUB-RAMAL DE HIDRÁULICA PREDIAL - FORNECIMENTO E INSTALAÇÃO. AF_04/2022</v>
          </cell>
          <cell r="C6918" t="str">
            <v>UN</v>
          </cell>
          <cell r="D6918">
            <v>47.28</v>
          </cell>
          <cell r="E6918" t="str">
            <v>Instalações em Cobre</v>
          </cell>
          <cell r="F6918" t="str">
            <v>SINAPI Jun/26</v>
          </cell>
        </row>
        <row r="6919">
          <cell r="A6919">
            <v>92300</v>
          </cell>
          <cell r="B6919" t="str">
            <v>TE EM COBRE, DN 28 MM, SEM ANEL DE SOLDA, INSTALADO EM PRUMADA DE HIDRÁULICA PREDIAL - FORNECIMENTO E INSTALAÇÃO. AF_04/2022</v>
          </cell>
          <cell r="C6919" t="str">
            <v>UN</v>
          </cell>
          <cell r="D6919">
            <v>49.48</v>
          </cell>
          <cell r="E6919" t="str">
            <v>Instalações em Cobre</v>
          </cell>
          <cell r="F6919" t="str">
            <v>SINAPI Jun/26</v>
          </cell>
        </row>
        <row r="6920">
          <cell r="A6920">
            <v>92319</v>
          </cell>
          <cell r="B6920" t="str">
            <v>TE EM COBRE, DN 28 MM, SEM ANEL DE SOLDA, INSTALADO EM RAMAL DE DISTRIBUIÇÃO DE HIDRÁULICA PREDIAL - FORNECIMENTO E INSTALAÇÃO. AF_04/2022</v>
          </cell>
          <cell r="C6920" t="str">
            <v>UN</v>
          </cell>
          <cell r="D6920">
            <v>57.27</v>
          </cell>
          <cell r="E6920" t="str">
            <v>Instalações em Cobre</v>
          </cell>
          <cell r="F6920" t="str">
            <v>SINAPI Jun/26</v>
          </cell>
        </row>
        <row r="6921">
          <cell r="A6921">
            <v>92334</v>
          </cell>
          <cell r="B6921" t="str">
            <v>TE EM COBRE, DN 28 MM, SEM ANEL DE SOLDA, INSTALADO EM RAMAL E SUB-RAMAL DE HIDRÁULICA PREDIAL - FORNECIMENTO E INSTALAÇÃO. AF_04/2022</v>
          </cell>
          <cell r="C6921" t="str">
            <v>UN</v>
          </cell>
          <cell r="D6921">
            <v>68.41</v>
          </cell>
          <cell r="E6921" t="str">
            <v>Instalações em Cobre</v>
          </cell>
          <cell r="F6921" t="str">
            <v>SINAPI Jun/26</v>
          </cell>
        </row>
        <row r="6922">
          <cell r="A6922">
            <v>92301</v>
          </cell>
          <cell r="B6922" t="str">
            <v>TE EM COBRE, DN 35 MM, SEM ANEL DE SOLDA, INSTALADO EM PRUMADA DE HIDRÁULICA PREDIAL - FORNECIMENTO E INSTALAÇÃO. AF_04/2022</v>
          </cell>
          <cell r="C6922" t="str">
            <v>UN</v>
          </cell>
          <cell r="D6922">
            <v>97.25</v>
          </cell>
          <cell r="E6922" t="str">
            <v>Instalações em Cobre</v>
          </cell>
          <cell r="F6922" t="str">
            <v>SINAPI Jun/26</v>
          </cell>
        </row>
        <row r="6923">
          <cell r="A6923">
            <v>92302</v>
          </cell>
          <cell r="B6923" t="str">
            <v>TE EM COBRE, DN 42 MM, SEM ANEL DE SOLDA, INSTALADO EM PRUMADA DE HIDRÁULICA PREDIAL - FORNECIMENTO E INSTALAÇÃO. AF_04/2022</v>
          </cell>
          <cell r="C6923" t="str">
            <v>UN</v>
          </cell>
          <cell r="D6923">
            <v>128.35</v>
          </cell>
          <cell r="E6923" t="str">
            <v>Instalações em Cobre</v>
          </cell>
          <cell r="F6923" t="str">
            <v>SINAPI Jun/26</v>
          </cell>
        </row>
        <row r="6924">
          <cell r="A6924">
            <v>92303</v>
          </cell>
          <cell r="B6924" t="str">
            <v>TE EM COBRE, DN 54 MM, SEM ANEL DE SOLDA, INSTALADO EM PRUMADA DE HIDRÁULICA PREDIAL - FORNECIMENTO E INSTALAÇÃO. AF_04/2022</v>
          </cell>
          <cell r="C6924" t="str">
            <v>UN</v>
          </cell>
          <cell r="D6924">
            <v>234.79</v>
          </cell>
          <cell r="E6924" t="str">
            <v>Instalações em Cobre</v>
          </cell>
          <cell r="F6924" t="str">
            <v>SINAPI Jun/26</v>
          </cell>
        </row>
        <row r="6925">
          <cell r="A6925">
            <v>92304</v>
          </cell>
          <cell r="B6925" t="str">
            <v>TE EM COBRE, DN 66 MM, SEM ANEL DE SOLDA, INSTALADO EM PRUMADA DE HIDRÁULICA PREDIAL - FORNECIMENTO E INSTALAÇÃO. AF_04/2022</v>
          </cell>
          <cell r="C6925" t="str">
            <v>UN</v>
          </cell>
          <cell r="D6925">
            <v>606.96</v>
          </cell>
          <cell r="E6925" t="str">
            <v>Instalações em Cobre</v>
          </cell>
          <cell r="F6925" t="str">
            <v>SINAPI Jun/26</v>
          </cell>
        </row>
        <row r="6926">
          <cell r="A6926">
            <v>103835</v>
          </cell>
          <cell r="B6926" t="str">
            <v>TUBO EM COBRE RÍGIDO, DN 15 MM, CLASSE A, SEM ISOLAMENTO, INSTALADO EM RAMAL E SUB-RAMAL DE GÁS MEDICINAL - FORNECIMENTO E INSTALAÇÃO. AF_04/2022</v>
          </cell>
          <cell r="C6926" t="str">
            <v>M</v>
          </cell>
          <cell r="D6926">
            <v>88.64</v>
          </cell>
          <cell r="E6926" t="str">
            <v>Instalações em Cobre</v>
          </cell>
          <cell r="F6926" t="str">
            <v>SINAPI Jun/26</v>
          </cell>
        </row>
        <row r="6927">
          <cell r="A6927">
            <v>92308</v>
          </cell>
          <cell r="B6927" t="str">
            <v>TUBO EM COBRE RÍGIDO, DN 15 MM, CLASSE E, COM ISOLAMENTO, INSTALADO EM RAMAL DE DISTRIBUIÇÃO DE HIDRÁULICA PREDIAL - FORNECIMENTO E INSTALAÇÃO. AF_04/2022</v>
          </cell>
          <cell r="C6927" t="str">
            <v>M</v>
          </cell>
          <cell r="D6927">
            <v>69.430000000000007</v>
          </cell>
          <cell r="E6927" t="str">
            <v>Instalações em Cobre</v>
          </cell>
          <cell r="F6927" t="str">
            <v>SINAPI Jun/26</v>
          </cell>
        </row>
        <row r="6928">
          <cell r="A6928">
            <v>103871</v>
          </cell>
          <cell r="B6928" t="str">
            <v>TUBO EM COBRE RÍGIDO, DN 15 MM, CLASSE E, COM ISOLAMENTO, INSTALADO EM RAMAL E SUB-RAMAL DE AQUECIMENTO SOLAR - FORNECIMENTO E INSTALAÇÃO. AF_04/2022</v>
          </cell>
          <cell r="C6928" t="str">
            <v>M</v>
          </cell>
          <cell r="D6928">
            <v>83.44</v>
          </cell>
          <cell r="E6928" t="str">
            <v>Instalações em Cobre</v>
          </cell>
          <cell r="F6928" t="str">
            <v>SINAPI Jun/26</v>
          </cell>
        </row>
        <row r="6929">
          <cell r="A6929">
            <v>92323</v>
          </cell>
          <cell r="B6929" t="str">
            <v>TUBO EM COBRE RÍGIDO, DN 15 MM, CLASSE E, COM ISOLAMENTO, INSTALADO EM RAMAL E SUB-RAMAL DE HIDRÁULICA PREDIAL - FORNECIMENTO E INSTALAÇÃO. AF_04/2022</v>
          </cell>
          <cell r="C6929" t="str">
            <v>M</v>
          </cell>
          <cell r="D6929">
            <v>82.67</v>
          </cell>
          <cell r="E6929" t="str">
            <v>Instalações em Cobre</v>
          </cell>
          <cell r="F6929" t="str">
            <v>SINAPI Jun/26</v>
          </cell>
        </row>
        <row r="6930">
          <cell r="A6930">
            <v>92305</v>
          </cell>
          <cell r="B6930" t="str">
            <v>TUBO EM COBRE RÍGIDO, DN 15 MM, CLASSE E, SEM ISOLAMENTO, INSTALADO EM RAMAL DE DISTRIBUIÇÃO DE HIDRÁULICA PREDIAL - FORNECIMENTO E INSTALAÇÃO. AF_04/2022</v>
          </cell>
          <cell r="C6930" t="str">
            <v>M</v>
          </cell>
          <cell r="D6930">
            <v>53.34</v>
          </cell>
          <cell r="E6930" t="str">
            <v>Instalações em Cobre</v>
          </cell>
          <cell r="F6930" t="str">
            <v>SINAPI Jun/26</v>
          </cell>
        </row>
        <row r="6931">
          <cell r="A6931">
            <v>103868</v>
          </cell>
          <cell r="B6931" t="str">
            <v>TUBO EM COBRE RÍGIDO, DN 15 MM, CLASSE E, SEM ISOLAMENTO, INSTALADO EM RAMAL E SUB-RAMAL DE AQUECIMENTO SOLAR - FORNECIMENTO E INSTALAÇÃO. AF_04/2022</v>
          </cell>
          <cell r="C6931" t="str">
            <v>M</v>
          </cell>
          <cell r="D6931">
            <v>71.7</v>
          </cell>
          <cell r="E6931" t="str">
            <v>Instalações em Cobre</v>
          </cell>
          <cell r="F6931" t="str">
            <v>SINAPI Jun/26</v>
          </cell>
        </row>
        <row r="6932">
          <cell r="A6932">
            <v>103802</v>
          </cell>
          <cell r="B6932" t="str">
            <v>TUBO EM COBRE RÍGIDO, DN 15 MM, CLASSE E, SEM ISOLAMENTO, INSTALADO EM RAMAL E SUB-RAMAL DE GÁS COMBUSTÍVEL - FORNECIMENTO E INSTALAÇÃO. AF_04/2022</v>
          </cell>
          <cell r="C6932" t="str">
            <v>M</v>
          </cell>
          <cell r="D6932">
            <v>56.67</v>
          </cell>
          <cell r="E6932" t="str">
            <v>Instalações em Cobre</v>
          </cell>
          <cell r="F6932" t="str">
            <v>SINAPI Jun/26</v>
          </cell>
        </row>
        <row r="6933">
          <cell r="A6933">
            <v>92320</v>
          </cell>
          <cell r="B6933" t="str">
            <v>TUBO EM COBRE RÍGIDO, DN 15 MM, CLASSE E, SEM ISOLAMENTO, INSTALADO EM RAMAL E SUB-RAMAL DE HIDRÁULICA PREDIAL - FORNECIMENTO E INSTALAÇÃO. AF_04/2022</v>
          </cell>
          <cell r="C6933" t="str">
            <v>M</v>
          </cell>
          <cell r="D6933">
            <v>70.760000000000005</v>
          </cell>
          <cell r="E6933" t="str">
            <v>Instalações em Cobre</v>
          </cell>
          <cell r="F6933" t="str">
            <v>SINAPI Jun/26</v>
          </cell>
        </row>
        <row r="6934">
          <cell r="A6934">
            <v>97335</v>
          </cell>
          <cell r="B6934" t="str">
            <v>TUBO EM COBRE RÍGIDO, DN 22 MM, CLASSE A, SEM ISOLAMENTO, INSTALADO EM PRUMADA DE GÁS COMBUSTÍVEL - FORNECIMENTO E INSTALAÇÃO. AF_04/2022</v>
          </cell>
          <cell r="C6934" t="str">
            <v>M</v>
          </cell>
          <cell r="D6934">
            <v>111.35</v>
          </cell>
          <cell r="E6934" t="str">
            <v>Instalações em Cobre</v>
          </cell>
          <cell r="F6934" t="str">
            <v>SINAPI Jun/26</v>
          </cell>
        </row>
        <row r="6935">
          <cell r="A6935">
            <v>103836</v>
          </cell>
          <cell r="B6935" t="str">
            <v>TUBO EM COBRE RÍGIDO, DN 22 MM, CLASSE A, SEM ISOLAMENTO, INSTALADO EM RAMAL E SUB-RAMAL DE GÁS MEDICINAL - FORNECIMENTO E INSTALAÇÃO. AF_04/2022</v>
          </cell>
          <cell r="C6935" t="str">
            <v>M</v>
          </cell>
          <cell r="D6935">
            <v>137.19</v>
          </cell>
          <cell r="E6935" t="str">
            <v>Instalações em Cobre</v>
          </cell>
          <cell r="F6935" t="str">
            <v>SINAPI Jun/26</v>
          </cell>
        </row>
        <row r="6936">
          <cell r="A6936">
            <v>92281</v>
          </cell>
          <cell r="B6936" t="str">
            <v>TUBO EM COBRE RÍGIDO, DN 22 MM, CLASSE E, COM ISOLAMENTO, INSTALADO EM PRUMADA DE HIDRÁULICA PREDIAL - FORNECIMENTO E INSTALAÇÃO. AF_04/2022</v>
          </cell>
          <cell r="C6936" t="str">
            <v>M</v>
          </cell>
          <cell r="D6936">
            <v>130.02000000000001</v>
          </cell>
          <cell r="E6936" t="str">
            <v>Instalações em Cobre</v>
          </cell>
          <cell r="F6936" t="str">
            <v>SINAPI Jun/26</v>
          </cell>
        </row>
        <row r="6937">
          <cell r="A6937">
            <v>92309</v>
          </cell>
          <cell r="B6937" t="str">
            <v>TUBO EM COBRE RÍGIDO, DN 22 MM, CLASSE E, COM ISOLAMENTO, INSTALADO EM RAMAL DE DISTRIBUIÇÃO DE HIDRÁULICA PREDIAL - FORNECIMENTO E INSTALAÇÃO. AF_04/2022</v>
          </cell>
          <cell r="C6937" t="str">
            <v>M</v>
          </cell>
          <cell r="D6937">
            <v>142.72999999999999</v>
          </cell>
          <cell r="E6937" t="str">
            <v>Instalações em Cobre</v>
          </cell>
          <cell r="F6937" t="str">
            <v>SINAPI Jun/26</v>
          </cell>
        </row>
        <row r="6938">
          <cell r="A6938">
            <v>103872</v>
          </cell>
          <cell r="B6938" t="str">
            <v>TUBO EM COBRE RÍGIDO, DN 22 MM, CLASSE E, COM ISOLAMENTO, INSTALADO EM RAMAL E SUB-RAMAL DE AQUECIMENTO SOLAR - FORNECIMENTO E INSTALAÇÃO. AF_04/2022</v>
          </cell>
          <cell r="C6938" t="str">
            <v>M</v>
          </cell>
          <cell r="D6938">
            <v>160.35</v>
          </cell>
          <cell r="E6938" t="str">
            <v>Instalações em Cobre</v>
          </cell>
          <cell r="F6938" t="str">
            <v>SINAPI Jun/26</v>
          </cell>
        </row>
        <row r="6939">
          <cell r="A6939">
            <v>92324</v>
          </cell>
          <cell r="B6939" t="str">
            <v>TUBO EM COBRE RÍGIDO, DN 22 MM, CLASSE E, COM ISOLAMENTO, INSTALADO EM RAMAL E SUB-RAMAL DE HIDRÁULICA PREDIAL - FORNECIMENTO E INSTALAÇÃO. AF_04/2022</v>
          </cell>
          <cell r="C6939" t="str">
            <v>M</v>
          </cell>
          <cell r="D6939">
            <v>168.55</v>
          </cell>
          <cell r="E6939" t="str">
            <v>Instalações em Cobre</v>
          </cell>
          <cell r="F6939" t="str">
            <v>SINAPI Jun/26</v>
          </cell>
        </row>
        <row r="6940">
          <cell r="A6940">
            <v>92275</v>
          </cell>
          <cell r="B6940" t="str">
            <v>TUBO EM COBRE RÍGIDO, DN 22 MM, CLASSE E, SEM ISOLAMENTO, INSTALADO EM PRUMADA DE HIDRÁULICA PREDIAL - FORNECIMENTO E INSTALAÇÃO. AF_04/2022</v>
          </cell>
          <cell r="C6940" t="str">
            <v>M</v>
          </cell>
          <cell r="D6940">
            <v>77.5</v>
          </cell>
          <cell r="E6940" t="str">
            <v>Instalações em Cobre</v>
          </cell>
          <cell r="F6940" t="str">
            <v>SINAPI Jun/26</v>
          </cell>
        </row>
        <row r="6941">
          <cell r="A6941">
            <v>92306</v>
          </cell>
          <cell r="B6941" t="str">
            <v>TUBO EM COBRE RÍGIDO, DN 22 MM, CLASSE E, SEM ISOLAMENTO, INSTALADO EM RAMAL DE DISTRIBUIÇÃO DE HIDRÁULICA PREDIAL - FORNECIMENTO E INSTALAÇÃO. AF_04/2022</v>
          </cell>
          <cell r="C6941" t="str">
            <v>M</v>
          </cell>
          <cell r="D6941">
            <v>85.98</v>
          </cell>
          <cell r="E6941" t="str">
            <v>Instalações em Cobre</v>
          </cell>
          <cell r="F6941" t="str">
            <v>SINAPI Jun/26</v>
          </cell>
        </row>
        <row r="6942">
          <cell r="A6942">
            <v>103869</v>
          </cell>
          <cell r="B6942" t="str">
            <v>TUBO EM COBRE RÍGIDO, DN 22 MM, CLASSE E, SEM ISOLAMENTO, INSTALADO EM RAMAL E SUB-RAMAL DE AQUECIMENTO SOLAR - FORNECIMENTO E INSTALAÇÃO. AF_04/2022</v>
          </cell>
          <cell r="C6942" t="str">
            <v>M</v>
          </cell>
          <cell r="D6942">
            <v>107.96</v>
          </cell>
          <cell r="E6942" t="str">
            <v>Instalações em Cobre</v>
          </cell>
          <cell r="F6942" t="str">
            <v>SINAPI Jun/26</v>
          </cell>
        </row>
        <row r="6943">
          <cell r="A6943">
            <v>103803</v>
          </cell>
          <cell r="B6943" t="str">
            <v>TUBO EM COBRE RÍGIDO, DN 22 MM, CLASSE E, SEM ISOLAMENTO, INSTALADO EM RAMAL E SUB-RAMAL DE GÁS COMBUSTÍVEL - FORNECIMENTO E INSTALAÇÃO. AF_04/2022</v>
          </cell>
          <cell r="C6943" t="str">
            <v>M</v>
          </cell>
          <cell r="D6943">
            <v>97.43</v>
          </cell>
          <cell r="E6943" t="str">
            <v>Instalações em Cobre</v>
          </cell>
          <cell r="F6943" t="str">
            <v>SINAPI Jun/26</v>
          </cell>
        </row>
        <row r="6944">
          <cell r="A6944">
            <v>92321</v>
          </cell>
          <cell r="B6944" t="str">
            <v>TUBO EM COBRE RÍGIDO, DN 22 MM, CLASSE E, SEM ISOLAMENTO, INSTALADO EM RAMAL E SUB-RAMAL DE HIDRÁULICA PREDIAL - FORNECIMENTO E INSTALAÇÃO. AF_04/2022</v>
          </cell>
          <cell r="C6944" t="str">
            <v>M</v>
          </cell>
          <cell r="D6944">
            <v>115.99</v>
          </cell>
          <cell r="E6944" t="str">
            <v>Instalações em Cobre</v>
          </cell>
          <cell r="F6944" t="str">
            <v>SINAPI Jun/26</v>
          </cell>
        </row>
        <row r="6945">
          <cell r="A6945">
            <v>97336</v>
          </cell>
          <cell r="B6945" t="str">
            <v>TUBO EM COBRE RÍGIDO, DN 28 MM, CLASSE A, SEM ISOLAMENTO, INSTALADO EM PRUMADA DE GÁS COMBUSTÍVEL - FORNECIMENTO E INSTALAÇÃO. AF_04/2022</v>
          </cell>
          <cell r="C6945" t="str">
            <v>M</v>
          </cell>
          <cell r="D6945">
            <v>141.72999999999999</v>
          </cell>
          <cell r="E6945" t="str">
            <v>Instalações em Cobre</v>
          </cell>
          <cell r="F6945" t="str">
            <v>SINAPI Jun/26</v>
          </cell>
        </row>
        <row r="6946">
          <cell r="A6946">
            <v>103837</v>
          </cell>
          <cell r="B6946" t="str">
            <v>TUBO EM COBRE RÍGIDO, DN 28 MM, CLASSE A, SEM ISOLAMENTO, INSTALADO EM RAMAL E SUB-RAMAL DE GÁS MEDICINAL - FORNECIMENTO E INSTALAÇÃO. AF_04/2022</v>
          </cell>
          <cell r="C6946" t="str">
            <v>M</v>
          </cell>
          <cell r="D6946">
            <v>172.84</v>
          </cell>
          <cell r="E6946" t="str">
            <v>Instalações em Cobre</v>
          </cell>
          <cell r="F6946" t="str">
            <v>SINAPI Jun/26</v>
          </cell>
        </row>
        <row r="6947">
          <cell r="A6947">
            <v>92282</v>
          </cell>
          <cell r="B6947" t="str">
            <v>TUBO EM COBRE RÍGIDO, DN 28 MM, CLASSE E, COM ISOLAMENTO, INSTALADO EM PRUMADA DE HIDRÁULICA PREDIAL - FORNECIMENTO E INSTALAÇÃO. AF_04/2022</v>
          </cell>
          <cell r="C6947" t="str">
            <v>M</v>
          </cell>
          <cell r="D6947">
            <v>153.05000000000001</v>
          </cell>
          <cell r="E6947" t="str">
            <v>Instalações em Cobre</v>
          </cell>
          <cell r="F6947" t="str">
            <v>SINAPI Jun/26</v>
          </cell>
        </row>
        <row r="6948">
          <cell r="A6948">
            <v>92310</v>
          </cell>
          <cell r="B6948" t="str">
            <v>TUBO EM COBRE RÍGIDO, DN 28 MM, CLASSE E, COM ISOLAMENTO, INSTALADO EM RAMAL DE DISTRIBUIÇÃO DE HIDRÁULICA PREDIAL - FORNECIMENTO E INSTALAÇÃO. AF_04/2022</v>
          </cell>
          <cell r="C6948" t="str">
            <v>M</v>
          </cell>
          <cell r="D6948">
            <v>166.14</v>
          </cell>
          <cell r="E6948" t="str">
            <v>Instalações em Cobre</v>
          </cell>
          <cell r="F6948" t="str">
            <v>SINAPI Jun/26</v>
          </cell>
        </row>
        <row r="6949">
          <cell r="A6949">
            <v>103873</v>
          </cell>
          <cell r="B6949" t="str">
            <v>TUBO EM COBRE RÍGIDO, DN 28 MM, CLASSE E, COM ISOLAMENTO, INSTALADO EM RAMAL E SUB-RAMAL DE AQUECIMENTO SOLAR - FORNECIMENTO E INSTALAÇÃO. AF_04/2022</v>
          </cell>
          <cell r="C6949" t="str">
            <v>M</v>
          </cell>
          <cell r="D6949">
            <v>186.85</v>
          </cell>
          <cell r="E6949" t="str">
            <v>Instalações em Cobre</v>
          </cell>
          <cell r="F6949" t="str">
            <v>SINAPI Jun/26</v>
          </cell>
        </row>
        <row r="6950">
          <cell r="A6950">
            <v>92325</v>
          </cell>
          <cell r="B6950" t="str">
            <v>TUBO EM COBRE RÍGIDO, DN 28 MM, CLASSE E, COM ISOLAMENTO, INSTALADO EM RAMAL E SUB-RAMAL DE HIDRÁULICA PREDIAL - FORNECIMENTO E INSTALAÇÃO. AF_04/2022</v>
          </cell>
          <cell r="C6950" t="str">
            <v>M</v>
          </cell>
          <cell r="D6950">
            <v>202.76</v>
          </cell>
          <cell r="E6950" t="str">
            <v>Instalações em Cobre</v>
          </cell>
          <cell r="F6950" t="str">
            <v>SINAPI Jun/26</v>
          </cell>
        </row>
        <row r="6951">
          <cell r="A6951">
            <v>92276</v>
          </cell>
          <cell r="B6951" t="str">
            <v>TUBO EM COBRE RÍGIDO, DN 28 MM, CLASSE E, SEM ISOLAMENTO, INSTALADO EM PRUMADA DE HIDRÁULICA PREDIAL - FORNECIMENTO E INSTALAÇÃO. AF_04/2022</v>
          </cell>
          <cell r="C6951" t="str">
            <v>M</v>
          </cell>
          <cell r="D6951">
            <v>98.44</v>
          </cell>
          <cell r="E6951" t="str">
            <v>Instalações em Cobre</v>
          </cell>
          <cell r="F6951" t="str">
            <v>SINAPI Jun/26</v>
          </cell>
        </row>
        <row r="6952">
          <cell r="A6952">
            <v>92307</v>
          </cell>
          <cell r="B6952" t="str">
            <v>TUBO EM COBRE RÍGIDO, DN 28 MM, CLASSE E, SEM ISOLAMENTO, INSTALADO EM RAMAL DE DISTRIBUIÇÃO DE HIDRÁULICA PREDIAL - FORNECIMENTO E INSTALAÇÃO. AF_04/2022</v>
          </cell>
          <cell r="C6952" t="str">
            <v>M</v>
          </cell>
          <cell r="D6952">
            <v>107.3</v>
          </cell>
          <cell r="E6952" t="str">
            <v>Instalações em Cobre</v>
          </cell>
          <cell r="F6952" t="str">
            <v>SINAPI Jun/26</v>
          </cell>
        </row>
        <row r="6953">
          <cell r="A6953">
            <v>103870</v>
          </cell>
          <cell r="B6953" t="str">
            <v>TUBO EM COBRE RÍGIDO, DN 28 MM, CLASSE E, SEM ISOLAMENTO, INSTALADO EM RAMAL E SUB-RAMAL DE AQUECIMENTO SOLAR - FORNECIMENTO E INSTALAÇÃO. AF_04/2022</v>
          </cell>
          <cell r="C6953" t="str">
            <v>M</v>
          </cell>
          <cell r="D6953">
            <v>132.36000000000001</v>
          </cell>
          <cell r="E6953" t="str">
            <v>Instalações em Cobre</v>
          </cell>
          <cell r="F6953" t="str">
            <v>SINAPI Jun/26</v>
          </cell>
        </row>
        <row r="6954">
          <cell r="A6954">
            <v>103804</v>
          </cell>
          <cell r="B6954" t="str">
            <v>TUBO EM COBRE RÍGIDO, DN 28 MM, CLASSE E, SEM ISOLAMENTO, INSTALADO EM RAMAL E SUB-RAMAL DE GÁS COMBUSTÍVEL - FORNECIMENTO E INSTALAÇÃO. AF_04/2022</v>
          </cell>
          <cell r="C6954" t="str">
            <v>M</v>
          </cell>
          <cell r="D6954">
            <v>117.4</v>
          </cell>
          <cell r="E6954" t="str">
            <v>Instalações em Cobre</v>
          </cell>
          <cell r="F6954" t="str">
            <v>SINAPI Jun/26</v>
          </cell>
        </row>
        <row r="6955">
          <cell r="A6955">
            <v>92322</v>
          </cell>
          <cell r="B6955" t="str">
            <v>TUBO EM COBRE RÍGIDO, DN 28 MM, CLASSE E, SEM ISOLAMENTO, INSTALADO EM RAMAL E SUB-RAMAL DE HIDRÁULICA PREDIAL - FORNECIMENTO E INSTALAÇÃO. AF_04/2022</v>
          </cell>
          <cell r="C6955" t="str">
            <v>M</v>
          </cell>
          <cell r="D6955">
            <v>148.1</v>
          </cell>
          <cell r="E6955" t="str">
            <v>Instalações em Cobre</v>
          </cell>
          <cell r="F6955" t="str">
            <v>SINAPI Jun/26</v>
          </cell>
        </row>
        <row r="6956">
          <cell r="A6956">
            <v>97337</v>
          </cell>
          <cell r="B6956" t="str">
            <v>TUBO EM COBRE RÍGIDO, DN 35 MM, CLASSE A, SEM ISOLAMENTO, INSTALADO EM PRUMADA DE GÁS COMBUSTÍVEL - FORNECIMENTO E INSTALAÇÃO. AF_04/2022</v>
          </cell>
          <cell r="C6956" t="str">
            <v>M</v>
          </cell>
          <cell r="D6956">
            <v>212.99</v>
          </cell>
          <cell r="E6956" t="str">
            <v>Instalações em Cobre</v>
          </cell>
          <cell r="F6956" t="str">
            <v>SINAPI Jun/26</v>
          </cell>
        </row>
        <row r="6957">
          <cell r="A6957">
            <v>92283</v>
          </cell>
          <cell r="B6957" t="str">
            <v>TUBO EM COBRE RÍGIDO, DN 35 MM, CLASSE E, COM ISOLAMENTO, INSTALADO EM PRUMADA DE HIDRÁULICA PREDIAL - FORNECIMENTO E INSTALAÇÃO. AF_04/2022</v>
          </cell>
          <cell r="C6957" t="str">
            <v>M</v>
          </cell>
          <cell r="D6957">
            <v>210.91</v>
          </cell>
          <cell r="E6957" t="str">
            <v>Instalações em Cobre</v>
          </cell>
          <cell r="F6957" t="str">
            <v>SINAPI Jun/26</v>
          </cell>
        </row>
        <row r="6958">
          <cell r="A6958">
            <v>92277</v>
          </cell>
          <cell r="B6958" t="str">
            <v>TUBO EM COBRE RÍGIDO, DN 35 MM, CLASSE E, SEM ISOLAMENTO, INSTALADO EM PRUMADA DE HIDRÁULICA PREDIAL - FORNECIMENTO E INSTALAÇÃO. AF_04/2022</v>
          </cell>
          <cell r="C6958" t="str">
            <v>M</v>
          </cell>
          <cell r="D6958">
            <v>142.12</v>
          </cell>
          <cell r="E6958" t="str">
            <v>Instalações em Cobre</v>
          </cell>
          <cell r="F6958" t="str">
            <v>SINAPI Jun/26</v>
          </cell>
        </row>
        <row r="6959">
          <cell r="A6959">
            <v>97338</v>
          </cell>
          <cell r="B6959" t="str">
            <v>TUBO EM COBRE RÍGIDO, DN 42 MM, CLASSE A, SEM ISOLAMENTO, INSTALADO EM PRUMADA DE GÁS COMBUSTÍVEL - FORNECIMENTO E INSTALAÇÃO. AF_04/2022</v>
          </cell>
          <cell r="C6959" t="str">
            <v>M</v>
          </cell>
          <cell r="D6959">
            <v>256.3</v>
          </cell>
          <cell r="E6959" t="str">
            <v>Instalações em Cobre</v>
          </cell>
          <cell r="F6959" t="str">
            <v>SINAPI Jun/26</v>
          </cell>
        </row>
        <row r="6960">
          <cell r="A6960">
            <v>92284</v>
          </cell>
          <cell r="B6960" t="str">
            <v>TUBO EM COBRE RÍGIDO, DN 42 MM, CLASSE E, COM ISOLAMENTO, INSTALADO EM PRUMADA DE HIDRÁULICA PREDIAL - FORNECIMENTO E INSTALAÇÃO. AF_04/2022</v>
          </cell>
          <cell r="C6960" t="str">
            <v>M</v>
          </cell>
          <cell r="D6960">
            <v>269.45999999999998</v>
          </cell>
          <cell r="E6960" t="str">
            <v>Instalações em Cobre</v>
          </cell>
          <cell r="F6960" t="str">
            <v>SINAPI Jun/26</v>
          </cell>
        </row>
        <row r="6961">
          <cell r="A6961">
            <v>92278</v>
          </cell>
          <cell r="B6961" t="str">
            <v>TUBO EM COBRE RÍGIDO, DN 42 MM, CLASSE E, SEM ISOLAMENTO, INSTALADO EM PRUMADA DE HIDRÁULICA PREDIAL - FORNECIMENTO E INSTALAÇÃO. AF_04/2022</v>
          </cell>
          <cell r="C6961" t="str">
            <v>M</v>
          </cell>
          <cell r="D6961">
            <v>191.18</v>
          </cell>
          <cell r="E6961" t="str">
            <v>Instalações em Cobre</v>
          </cell>
          <cell r="F6961" t="str">
            <v>SINAPI Jun/26</v>
          </cell>
        </row>
        <row r="6962">
          <cell r="A6962">
            <v>97339</v>
          </cell>
          <cell r="B6962" t="str">
            <v>TUBO EM COBRE RÍGIDO, DN 54 MM, CLASSE A, SEM ISOLAMENTO, INSTALADO EM PRUMADA DE GÁS COMBUSTÍVEL - FORNECIMENTO E INSTALAÇÃO. AF_04/2022</v>
          </cell>
          <cell r="C6962" t="str">
            <v>M</v>
          </cell>
          <cell r="D6962">
            <v>363.87</v>
          </cell>
          <cell r="E6962" t="str">
            <v>Instalações em Cobre</v>
          </cell>
          <cell r="F6962" t="str">
            <v>SINAPI Jun/26</v>
          </cell>
        </row>
        <row r="6963">
          <cell r="A6963">
            <v>92285</v>
          </cell>
          <cell r="B6963" t="str">
            <v>TUBO EM COBRE RÍGIDO, DN 54 MM, CLASSE E, COM ISOLAMENTO, INSTALADO EM PRUMADA DE HIDRÁULICA PREDIAL - FORNECIMENTO E INSTALAÇÃO. AF_04/2022</v>
          </cell>
          <cell r="C6963" t="str">
            <v>M</v>
          </cell>
          <cell r="D6963">
            <v>369.64</v>
          </cell>
          <cell r="E6963" t="str">
            <v>Instalações em Cobre</v>
          </cell>
          <cell r="F6963" t="str">
            <v>SINAPI Jun/26</v>
          </cell>
        </row>
        <row r="6964">
          <cell r="A6964">
            <v>92279</v>
          </cell>
          <cell r="B6964" t="str">
            <v>TUBO EM COBRE RÍGIDO, DN 54 MM, CLASSE E, SEM ISOLAMENTO, INSTALADO EM PRUMADA DE HIDRÁULICA PREDIAL - FORNECIMENTO E INSTALAÇÃO. AF_04/2022</v>
          </cell>
          <cell r="C6964" t="str">
            <v>M</v>
          </cell>
          <cell r="D6964">
            <v>276.24</v>
          </cell>
          <cell r="E6964" t="str">
            <v>Instalações em Cobre</v>
          </cell>
          <cell r="F6964" t="str">
            <v>SINAPI Jun/26</v>
          </cell>
        </row>
        <row r="6965">
          <cell r="A6965">
            <v>97340</v>
          </cell>
          <cell r="B6965" t="str">
            <v>TUBO EM COBRE RÍGIDO, DN 66 MM, CLASSE A, SEM ISOLAMENTO, INSTALADO EM PRUMADA DE GÁS COMBUSTÍVEL - FORNECIMENTO E INSTALAÇÃO. AF_04/2022</v>
          </cell>
          <cell r="C6965" t="str">
            <v>M</v>
          </cell>
          <cell r="D6965">
            <v>470.16</v>
          </cell>
          <cell r="E6965" t="str">
            <v>Instalações em Cobre</v>
          </cell>
          <cell r="F6965" t="str">
            <v>SINAPI Jun/26</v>
          </cell>
        </row>
        <row r="6966">
          <cell r="A6966">
            <v>92286</v>
          </cell>
          <cell r="B6966" t="str">
            <v>TUBO EM COBRE RÍGIDO, DN 66 MM, CLASSE E, COM ISOLAMENTO, INSTALADO EM PRUMADA DE HIDRÁULICA PREDIAL - FORNECIMENTO E INSTALAÇÃO. AF_04/2022</v>
          </cell>
          <cell r="C6966" t="str">
            <v>M</v>
          </cell>
          <cell r="D6966">
            <v>482.34</v>
          </cell>
          <cell r="E6966" t="str">
            <v>Instalações em Cobre</v>
          </cell>
          <cell r="F6966" t="str">
            <v>SINAPI Jun/26</v>
          </cell>
        </row>
        <row r="6967">
          <cell r="A6967">
            <v>92280</v>
          </cell>
          <cell r="B6967" t="str">
            <v>TUBO EM COBRE RÍGIDO, DN 66 MM, CLASSE E, SEM ISOLAMENTO, INSTALADO EM PRUMADA DE HIDRÁULICA PREDIAL - FORNECIMENTO E INSTALAÇÃO. AF_04/2022</v>
          </cell>
          <cell r="C6967" t="str">
            <v>M</v>
          </cell>
          <cell r="D6967">
            <v>387.65</v>
          </cell>
          <cell r="E6967" t="str">
            <v>Instalações em Cobre</v>
          </cell>
          <cell r="F6967" t="str">
            <v>SINAPI Jun/26</v>
          </cell>
        </row>
        <row r="6968">
          <cell r="A6968">
            <v>103901</v>
          </cell>
          <cell r="B6968" t="str">
            <v>TÊ EM COBRE, DN 15 MM, SEM ANEL DE SOLDA, INSTALADO EM RAMAL E SUB-RAMAL DE AQUECIMENTO SOLAR - FORNECIMENTO E INSTALAÇÃO. AF_04/2022</v>
          </cell>
          <cell r="C6968" t="str">
            <v>UN</v>
          </cell>
          <cell r="D6968">
            <v>36.159999999999997</v>
          </cell>
          <cell r="E6968" t="str">
            <v>Instalações em Cobre</v>
          </cell>
          <cell r="F6968" t="str">
            <v>SINAPI Jun/26</v>
          </cell>
        </row>
        <row r="6969">
          <cell r="A6969">
            <v>103832</v>
          </cell>
          <cell r="B6969" t="str">
            <v>TÊ EM COBRE, DN 15 MM, SEM ANEL DE SOLDA, INSTALADO EM RAMAL E SUB-RAMAL DE GÁS COMBUSTÍVEL - FORNECIMENTO E INSTALAÇÃO. AF_04/2022</v>
          </cell>
          <cell r="C6969" t="str">
            <v>UN</v>
          </cell>
          <cell r="D6969">
            <v>36.04</v>
          </cell>
          <cell r="E6969" t="str">
            <v>Instalações em Cobre</v>
          </cell>
          <cell r="F6969" t="str">
            <v>SINAPI Jun/26</v>
          </cell>
        </row>
        <row r="6970">
          <cell r="A6970">
            <v>103865</v>
          </cell>
          <cell r="B6970" t="str">
            <v>TÊ EM COBRE, DN 15 MM, SEM ANEL DE SOLDA, INSTALADO EM RAMAL E SUB-RAMAL DE GÁS MEDICINAL - FORNECIMENTO E INSTALAÇÃO. AF_04/2022</v>
          </cell>
          <cell r="C6970" t="str">
            <v>UN</v>
          </cell>
          <cell r="D6970">
            <v>34.58</v>
          </cell>
          <cell r="E6970" t="str">
            <v>Instalações em Cobre</v>
          </cell>
          <cell r="F6970" t="str">
            <v>SINAPI Jun/26</v>
          </cell>
        </row>
        <row r="6971">
          <cell r="A6971">
            <v>103902</v>
          </cell>
          <cell r="B6971" t="str">
            <v>TÊ EM COBRE, DN 22 MM, SEM ANEL DE SOLDA, INSTALADO EM RAMAL E SUB-RAMAL DE AQUECIMENTO SOLAR - FORNECIMENTO E INSTALAÇÃO. AF_04/2022</v>
          </cell>
          <cell r="C6971" t="str">
            <v>UN</v>
          </cell>
          <cell r="D6971">
            <v>52.8</v>
          </cell>
          <cell r="E6971" t="str">
            <v>Instalações em Cobre</v>
          </cell>
          <cell r="F6971" t="str">
            <v>SINAPI Jun/26</v>
          </cell>
        </row>
        <row r="6972">
          <cell r="A6972">
            <v>103866</v>
          </cell>
          <cell r="B6972" t="str">
            <v>TÊ EM COBRE, DN 22 MM, SEM ANEL DE SOLDA, INSTALADO EM RAMAL E SUB-RAMAL DE GÁS MEDICINAL - FORNECIMENTO E INSTALAÇÃO. AF_04/2022</v>
          </cell>
          <cell r="C6972" t="str">
            <v>UN</v>
          </cell>
          <cell r="D6972">
            <v>54.46</v>
          </cell>
          <cell r="E6972" t="str">
            <v>Instalações em Cobre</v>
          </cell>
          <cell r="F6972" t="str">
            <v>SINAPI Jun/26</v>
          </cell>
        </row>
        <row r="6973">
          <cell r="A6973">
            <v>103903</v>
          </cell>
          <cell r="B6973" t="str">
            <v>TÊ EM COBRE, DN 28 MM, SEM ANEL DE SOLDA, INSTALADO EM RAMAL E SUB-RAMAL DE AQUECIMENTO SOLAR - FORNECIMENTO E INSTALAÇÃO. AF_04/2022</v>
          </cell>
          <cell r="C6973" t="str">
            <v>UN</v>
          </cell>
          <cell r="D6973">
            <v>70.89</v>
          </cell>
          <cell r="E6973" t="str">
            <v>Instalações em Cobre</v>
          </cell>
          <cell r="F6973" t="str">
            <v>SINAPI Jun/26</v>
          </cell>
        </row>
        <row r="6974">
          <cell r="A6974">
            <v>103834</v>
          </cell>
          <cell r="B6974" t="str">
            <v>TÊ EM COBRE, DN 28 MM, SEM ANEL DE SOLDA, INSTALADO EM RAMAL E SUB-RAMAL DE GÁS COMBUSTÍVEL - FORNECIMENTO E INSTALAÇÃO. AF_04/2022</v>
          </cell>
          <cell r="C6974" t="str">
            <v>UN</v>
          </cell>
          <cell r="D6974">
            <v>95.14</v>
          </cell>
          <cell r="E6974" t="str">
            <v>Instalações em Cobre</v>
          </cell>
          <cell r="F6974" t="str">
            <v>SINAPI Jun/26</v>
          </cell>
        </row>
        <row r="6975">
          <cell r="A6975">
            <v>103867</v>
          </cell>
          <cell r="B6975" t="str">
            <v>TÊ EM COBRE, DN 28 MM, SEM ANEL DE SOLDA, INSTALADO EM RAMAL E SUB-RAMAL DE GÁS MEDICINAL - FORNECIMENTO E INSTALAÇÃO. AF_04/2022</v>
          </cell>
          <cell r="C6975" t="str">
            <v>UN</v>
          </cell>
          <cell r="D6975">
            <v>75.33</v>
          </cell>
          <cell r="E6975" t="str">
            <v>Instalações em Cobre</v>
          </cell>
          <cell r="F6975" t="str">
            <v>SINAPI Jun/26</v>
          </cell>
        </row>
        <row r="6976">
          <cell r="A6976">
            <v>105113</v>
          </cell>
          <cell r="B6976" t="str">
            <v>ESTRUTURA DE MADEIRA PROVISÓRIA PARA SUPORTE DE CAIXA D'ÁGUA ELEVADA DE 2000 LITROS. AF_03/2024</v>
          </cell>
          <cell r="C6976" t="str">
            <v>UN</v>
          </cell>
          <cell r="D6976">
            <v>8560.15</v>
          </cell>
          <cell r="E6976" t="str">
            <v>Instalações para Canteiros de Obras</v>
          </cell>
          <cell r="F6976" t="str">
            <v>SINAPI Jun/26</v>
          </cell>
        </row>
        <row r="6977">
          <cell r="A6977">
            <v>98461</v>
          </cell>
          <cell r="B6977" t="str">
            <v>ESTRUTURA DE MADEIRA PROVISÓRIA PARA SUPORTE DE CAIXA DÁGUA ELEVADA DE 1000 LITROS. AF_03/2024</v>
          </cell>
          <cell r="C6977" t="str">
            <v>UN</v>
          </cell>
          <cell r="D6977">
            <v>6486.15</v>
          </cell>
          <cell r="E6977" t="str">
            <v>Instalações para Canteiros de Obras</v>
          </cell>
          <cell r="F6977" t="str">
            <v>SINAPI Jun/26</v>
          </cell>
        </row>
        <row r="6978">
          <cell r="A6978">
            <v>98462</v>
          </cell>
          <cell r="B6978" t="str">
            <v>ESTRUTURA DE MADEIRA PROVISÓRIA PARA SUPORTE DE CAIXA DÁGUA ELEVADA DE 3000 LITROS. AF_03/2024</v>
          </cell>
          <cell r="C6978" t="str">
            <v>UN</v>
          </cell>
          <cell r="D6978">
            <v>11050.51</v>
          </cell>
          <cell r="E6978" t="str">
            <v>Instalações para Canteiros de Obras</v>
          </cell>
          <cell r="F6978" t="str">
            <v>SINAPI Jun/26</v>
          </cell>
        </row>
        <row r="6979">
          <cell r="A6979">
            <v>105130</v>
          </cell>
          <cell r="B6979" t="str">
            <v>EXECUÇÃO DE PILARETES PARA TAPUMES E CONSTRUÇÕES TEMPORÁRIAS. AF_03/2024</v>
          </cell>
          <cell r="C6979" t="str">
            <v>M</v>
          </cell>
          <cell r="D6979">
            <v>34.67</v>
          </cell>
          <cell r="E6979" t="str">
            <v>Instalações para Canteiros de Obras</v>
          </cell>
          <cell r="F6979" t="str">
            <v>SINAPI Jun/26</v>
          </cell>
        </row>
        <row r="6980">
          <cell r="A6980">
            <v>105114</v>
          </cell>
          <cell r="B6980" t="str">
            <v>EXECUÇÃO DOS APOIOS PARA CONTÊINER OU MÓDULO HABITÁVEL. AF_03/2024</v>
          </cell>
          <cell r="C6980" t="str">
            <v>M3</v>
          </cell>
          <cell r="D6980">
            <v>2100.7399999999998</v>
          </cell>
          <cell r="E6980" t="str">
            <v>Instalações para Canteiros de Obras</v>
          </cell>
          <cell r="F6980" t="str">
            <v>SINAPI Jun/26</v>
          </cell>
        </row>
        <row r="6981">
          <cell r="A6981">
            <v>105129</v>
          </cell>
          <cell r="B6981" t="str">
            <v>INSTALAÇÃO DE CATRACA ELETRÔNICA. AF_03/2024</v>
          </cell>
          <cell r="C6981" t="str">
            <v>UN</v>
          </cell>
          <cell r="D6981">
            <v>0</v>
          </cell>
          <cell r="E6981" t="str">
            <v>Instalações para Canteiros de Obras</v>
          </cell>
          <cell r="F6981" t="str">
            <v>SINAPI Jun/26</v>
          </cell>
        </row>
        <row r="6982">
          <cell r="A6982">
            <v>105127</v>
          </cell>
          <cell r="B6982" t="str">
            <v>INSTALAÇÃO DE CONCERTINA DUPLA CLIPADA, ESPIRAL DE 300 MM. AF_03/2024</v>
          </cell>
          <cell r="C6982" t="str">
            <v>M</v>
          </cell>
          <cell r="D6982">
            <v>28.99</v>
          </cell>
          <cell r="E6982" t="str">
            <v>Instalações para Canteiros de Obras</v>
          </cell>
          <cell r="F6982" t="str">
            <v>SINAPI Jun/26</v>
          </cell>
        </row>
        <row r="6983">
          <cell r="A6983">
            <v>105128</v>
          </cell>
          <cell r="B6983" t="str">
            <v>INSTALAÇÃO DE CONCERTINA FLAT, ESPIRAL DE 300 MM. AF_03/2024</v>
          </cell>
          <cell r="C6983" t="str">
            <v>M</v>
          </cell>
          <cell r="D6983">
            <v>99.63</v>
          </cell>
          <cell r="E6983" t="str">
            <v>Instalações para Canteiros de Obras</v>
          </cell>
          <cell r="F6983" t="str">
            <v>SINAPI Jun/26</v>
          </cell>
        </row>
        <row r="6984">
          <cell r="A6984">
            <v>105126</v>
          </cell>
          <cell r="B6984" t="str">
            <v>INSTALAÇÃO DE CONCERTINA SIMPLES, ESPIRAL DE 300 MM. AF_03/2024</v>
          </cell>
          <cell r="C6984" t="str">
            <v>M</v>
          </cell>
          <cell r="D6984">
            <v>32.65</v>
          </cell>
          <cell r="E6984" t="str">
            <v>Instalações para Canteiros de Obras</v>
          </cell>
          <cell r="F6984" t="str">
            <v>SINAPI Jun/26</v>
          </cell>
        </row>
        <row r="6985">
          <cell r="A6985">
            <v>105116</v>
          </cell>
          <cell r="B6985" t="str">
            <v>INSTALAÇÃO E DESINSTALAÇÃO MANUAL DE CONTÊINER OU MÓDULO HABITÁVEL PEQUENO. AF_03/2024</v>
          </cell>
          <cell r="C6985" t="str">
            <v>UN</v>
          </cell>
          <cell r="D6985">
            <v>15.98</v>
          </cell>
          <cell r="E6985" t="str">
            <v>Instalações para Canteiros de Obras</v>
          </cell>
          <cell r="F6985" t="str">
            <v>SINAPI Jun/26</v>
          </cell>
        </row>
        <row r="6986">
          <cell r="A6986">
            <v>105115</v>
          </cell>
          <cell r="B6986" t="str">
            <v>INSTALAÇÃO E DESINSTALAÇÃO MECANIZADA DE CONTÊINER OU MÓDULO HABITÁVEL DE USOS DIVERSOS. AF_03/2024</v>
          </cell>
          <cell r="C6986" t="str">
            <v>UN</v>
          </cell>
          <cell r="D6986">
            <v>156.12</v>
          </cell>
          <cell r="E6986" t="str">
            <v>Instalações para Canteiros de Obras</v>
          </cell>
          <cell r="F6986" t="str">
            <v>SINAPI Jun/26</v>
          </cell>
        </row>
        <row r="6987">
          <cell r="A6987">
            <v>98453</v>
          </cell>
          <cell r="B6987" t="str">
            <v>PAREDE DE MADEIRA COMPENSADA PARA CONSTRUÇÃO TEMPORÁRIA EM CHAPA DUPLA, EXTERNA, COM ÁREA LÍQUIDA MAIOR OU IGUAL A QUE 6 M², COM VÃO. AF_03/2024</v>
          </cell>
          <cell r="C6987" t="str">
            <v>M2</v>
          </cell>
          <cell r="D6987">
            <v>159.9</v>
          </cell>
          <cell r="E6987" t="str">
            <v>Instalações para Canteiros de Obras</v>
          </cell>
          <cell r="F6987" t="str">
            <v>SINAPI Jun/26</v>
          </cell>
        </row>
        <row r="6988">
          <cell r="A6988">
            <v>98454</v>
          </cell>
          <cell r="B6988" t="str">
            <v>PAREDE DE MADEIRA COMPENSADA PARA CONSTRUÇÃO TEMPORÁRIA EM CHAPA DUPLA, EXTERNA, COM ÁREA LÍQUIDA MENOR QUE 6 M², COM VÃO. AF_03/2024</v>
          </cell>
          <cell r="C6988" t="str">
            <v>M2</v>
          </cell>
          <cell r="D6988">
            <v>207.82</v>
          </cell>
          <cell r="E6988" t="str">
            <v>Instalações para Canteiros de Obras</v>
          </cell>
          <cell r="F6988" t="str">
            <v>SINAPI Jun/26</v>
          </cell>
        </row>
        <row r="6989">
          <cell r="A6989">
            <v>98449</v>
          </cell>
          <cell r="B6989" t="str">
            <v>PAREDE DE MADEIRA COMPENSADA PARA CONSTRUÇÃO TEMPORÁRIA EM CHAPA DUPLA, EXTERNA, SEM VÃO. AF_03/2024</v>
          </cell>
          <cell r="C6989" t="str">
            <v>M2</v>
          </cell>
          <cell r="D6989">
            <v>134.81</v>
          </cell>
          <cell r="E6989" t="str">
            <v>Instalações para Canteiros de Obras</v>
          </cell>
          <cell r="F6989" t="str">
            <v>SINAPI Jun/26</v>
          </cell>
        </row>
        <row r="6990">
          <cell r="A6990">
            <v>98455</v>
          </cell>
          <cell r="B6990" t="str">
            <v>PAREDE DE MADEIRA COMPENSADA PARA CONSTRUÇÃO TEMPORÁRIA EM CHAPA DUPLA, INTERNA, COM ÁREA LÍQUIDA MAIOR OU IGUAL A 6 M², COM VÃO. AF_03/2024</v>
          </cell>
          <cell r="C6990" t="str">
            <v>M2</v>
          </cell>
          <cell r="D6990">
            <v>123.57</v>
          </cell>
          <cell r="E6990" t="str">
            <v>Instalações para Canteiros de Obras</v>
          </cell>
          <cell r="F6990" t="str">
            <v>SINAPI Jun/26</v>
          </cell>
        </row>
        <row r="6991">
          <cell r="A6991">
            <v>98456</v>
          </cell>
          <cell r="B6991" t="str">
            <v>PAREDE DE MADEIRA COMPENSADA PARA CONSTRUÇÃO TEMPORÁRIA EM CHAPA DUPLA, INTERNA, COM ÁREA LÍQUIDA MENOR QUE 6 M², COM VÃO. AF_03/2024</v>
          </cell>
          <cell r="C6991" t="str">
            <v>M2</v>
          </cell>
          <cell r="D6991">
            <v>163.68</v>
          </cell>
          <cell r="E6991" t="str">
            <v>Instalações para Canteiros de Obras</v>
          </cell>
          <cell r="F6991" t="str">
            <v>SINAPI Jun/26</v>
          </cell>
        </row>
        <row r="6992">
          <cell r="A6992">
            <v>98451</v>
          </cell>
          <cell r="B6992" t="str">
            <v>PAREDE DE MADEIRA COMPENSADA PARA CONSTRUÇÃO TEMPORÁRIA EM CHAPA DUPLA, INTERNA, SEM VÃO. AF_03/2024</v>
          </cell>
          <cell r="C6992" t="str">
            <v>M2</v>
          </cell>
          <cell r="D6992">
            <v>104.08</v>
          </cell>
          <cell r="E6992" t="str">
            <v>Instalações para Canteiros de Obras</v>
          </cell>
          <cell r="F6992" t="str">
            <v>SINAPI Jun/26</v>
          </cell>
        </row>
        <row r="6993">
          <cell r="A6993">
            <v>98445</v>
          </cell>
          <cell r="B6993" t="str">
            <v>PAREDE DE MADEIRA COMPENSADA PARA CONSTRUÇÃO TEMPORÁRIA EM CHAPA SIMPLES, EXTERNA, COM ÁREA LÍQUIDA MAIOR OU IGUAL A 6 M², COM VÃO. AF_03/2024</v>
          </cell>
          <cell r="C6993" t="str">
            <v>M2</v>
          </cell>
          <cell r="D6993">
            <v>121.06</v>
          </cell>
          <cell r="E6993" t="str">
            <v>Instalações para Canteiros de Obras</v>
          </cell>
          <cell r="F6993" t="str">
            <v>SINAPI Jun/26</v>
          </cell>
        </row>
        <row r="6994">
          <cell r="A6994">
            <v>98446</v>
          </cell>
          <cell r="B6994" t="str">
            <v>PAREDE DE MADEIRA COMPENSADA PARA CONSTRUÇÃO TEMPORÁRIA EM CHAPA SIMPLES, EXTERNA, COM ÁREA LÍQUIDA MENOR QUE 6 M², COM VÃO. AF_03/2024</v>
          </cell>
          <cell r="C6994" t="str">
            <v>M2</v>
          </cell>
          <cell r="D6994">
            <v>158.75</v>
          </cell>
          <cell r="E6994" t="str">
            <v>Instalações para Canteiros de Obras</v>
          </cell>
          <cell r="F6994" t="str">
            <v>SINAPI Jun/26</v>
          </cell>
        </row>
        <row r="6995">
          <cell r="A6995">
            <v>98441</v>
          </cell>
          <cell r="B6995" t="str">
            <v>PAREDE DE MADEIRA COMPENSADA PARA CONSTRUÇÃO TEMPORÁRIA EM CHAPA SIMPLES, EXTERNA, SEM VÃO. AF_03/2024</v>
          </cell>
          <cell r="C6995" t="str">
            <v>M2</v>
          </cell>
          <cell r="D6995">
            <v>101.27</v>
          </cell>
          <cell r="E6995" t="str">
            <v>Instalações para Canteiros de Obras</v>
          </cell>
          <cell r="F6995" t="str">
            <v>SINAPI Jun/26</v>
          </cell>
        </row>
        <row r="6996">
          <cell r="A6996">
            <v>98447</v>
          </cell>
          <cell r="B6996" t="str">
            <v>PAREDE DE MADEIRA COMPENSADA PARA CONSTRUÇÃO TEMPORÁRIA EM CHAPA SIMPLES, INTERNA, COM ÁREA LÍQUIDA MAIOR OU IGUAL A 6 M², COM VÃO. AF_03/2024</v>
          </cell>
          <cell r="C6996" t="str">
            <v>M2</v>
          </cell>
          <cell r="D6996">
            <v>89.64</v>
          </cell>
          <cell r="E6996" t="str">
            <v>Instalações para Canteiros de Obras</v>
          </cell>
          <cell r="F6996" t="str">
            <v>SINAPI Jun/26</v>
          </cell>
        </row>
        <row r="6997">
          <cell r="A6997">
            <v>98448</v>
          </cell>
          <cell r="B6997" t="str">
            <v>PAREDE DE MADEIRA COMPENSADA PARA CONSTRUÇÃO TEMPORÁRIA EM CHAPA SIMPLES, INTERNA, COM ÁREA LÍQUIDA MENOR QUE 6 M², COM VÃO. AF_03/2024</v>
          </cell>
          <cell r="C6997" t="str">
            <v>M2</v>
          </cell>
          <cell r="D6997">
            <v>119.03</v>
          </cell>
          <cell r="E6997" t="str">
            <v>Instalações para Canteiros de Obras</v>
          </cell>
          <cell r="F6997" t="str">
            <v>SINAPI Jun/26</v>
          </cell>
        </row>
        <row r="6998">
          <cell r="A6998">
            <v>98443</v>
          </cell>
          <cell r="B6998" t="str">
            <v>PAREDE DE MADEIRA COMPENSADA PARA CONSTRUÇÃO TEMPORÁRIA EM CHAPA SIMPLES, INTERNA, SEM VÃO. AF_03/2024</v>
          </cell>
          <cell r="C6998" t="str">
            <v>M2</v>
          </cell>
          <cell r="D6998">
            <v>74.33</v>
          </cell>
          <cell r="E6998" t="str">
            <v>Instalações para Canteiros de Obras</v>
          </cell>
          <cell r="F6998" t="str">
            <v>SINAPI Jun/26</v>
          </cell>
        </row>
        <row r="6999">
          <cell r="A6999">
            <v>105122</v>
          </cell>
          <cell r="B6999" t="str">
            <v>PAREDE DE MADEIRA OSB PARA CONSTRUÇÃO TEMPORÁRIA EM CHAPA DUPLA, EXTERNA, COM ÁREA LÍQUIDA MAIOR OU IGUAL A QUE 6 M², COM VÃO. AF_03/2024</v>
          </cell>
          <cell r="C6999" t="str">
            <v>M2</v>
          </cell>
          <cell r="D6999">
            <v>0</v>
          </cell>
          <cell r="E6999" t="str">
            <v>Instalações para Canteiros de Obras</v>
          </cell>
          <cell r="F6999" t="str">
            <v>SINAPI Jun/26</v>
          </cell>
        </row>
        <row r="7000">
          <cell r="A7000">
            <v>105125</v>
          </cell>
          <cell r="B7000" t="str">
            <v>PAREDE DE MADEIRA OSB PARA CONSTRUÇÃO TEMPORÁRIA EM CHAPA DUPLA, EXTERNA, COM ÁREA LÍQUIDA MENOR QUE 6 M², COM VÃO. AF_03/2024</v>
          </cell>
          <cell r="C7000" t="str">
            <v>M2</v>
          </cell>
          <cell r="D7000">
            <v>0</v>
          </cell>
          <cell r="E7000" t="str">
            <v>Instalações para Canteiros de Obras</v>
          </cell>
          <cell r="F7000" t="str">
            <v>SINAPI Jun/26</v>
          </cell>
        </row>
        <row r="7001">
          <cell r="A7001">
            <v>105133</v>
          </cell>
          <cell r="B7001" t="str">
            <v>PAREDE DE MADEIRA OSB PARA CONSTRUÇÃO TEMPORÁRIA EM CHAPA DUPLA, EXTERNA, SEM VÃO. AF_03/2024</v>
          </cell>
          <cell r="C7001" t="str">
            <v>M2</v>
          </cell>
          <cell r="D7001">
            <v>0</v>
          </cell>
          <cell r="E7001" t="str">
            <v>Instalações para Canteiros de Obras</v>
          </cell>
          <cell r="F7001" t="str">
            <v>SINAPI Jun/26</v>
          </cell>
        </row>
        <row r="7002">
          <cell r="A7002">
            <v>105123</v>
          </cell>
          <cell r="B7002" t="str">
            <v>PAREDE DE MADEIRA OSB PARA CONSTRUÇÃO TEMPORÁRIA EM CHAPA DUPLA, INTERNA, COM ÁREA LÍQUIDA MAIOR OU IGUAL A 6 M², COM VÃO. AF_03/2024</v>
          </cell>
          <cell r="C7002" t="str">
            <v>M2</v>
          </cell>
          <cell r="D7002">
            <v>0</v>
          </cell>
          <cell r="E7002" t="str">
            <v>Instalações para Canteiros de Obras</v>
          </cell>
          <cell r="F7002" t="str">
            <v>SINAPI Jun/26</v>
          </cell>
        </row>
        <row r="7003">
          <cell r="A7003">
            <v>105124</v>
          </cell>
          <cell r="B7003" t="str">
            <v>PAREDE DE MADEIRA OSB PARA CONSTRUÇÃO TEMPORÁRIA EM CHAPA DUPLA, INTERNA, COM ÁREA LÍQUIDA MENOR QUE 6 M², COM VÃO. AF_03/2024</v>
          </cell>
          <cell r="C7003" t="str">
            <v>M2</v>
          </cell>
          <cell r="D7003">
            <v>0</v>
          </cell>
          <cell r="E7003" t="str">
            <v>Instalações para Canteiros de Obras</v>
          </cell>
          <cell r="F7003" t="str">
            <v>SINAPI Jun/26</v>
          </cell>
        </row>
        <row r="7004">
          <cell r="A7004">
            <v>105134</v>
          </cell>
          <cell r="B7004" t="str">
            <v>PAREDE DE MADEIRA OSB PARA CONSTRUÇÃO TEMPORÁRIA EM CHAPA DUPLA, INTERNA, SEM VÃO. AF_03/2024</v>
          </cell>
          <cell r="C7004" t="str">
            <v>M2</v>
          </cell>
          <cell r="D7004">
            <v>0</v>
          </cell>
          <cell r="E7004" t="str">
            <v>Instalações para Canteiros de Obras</v>
          </cell>
          <cell r="F7004" t="str">
            <v>SINAPI Jun/26</v>
          </cell>
        </row>
        <row r="7005">
          <cell r="A7005">
            <v>105117</v>
          </cell>
          <cell r="B7005" t="str">
            <v>PAREDE DE MADEIRA OSB PARA CONSTRUÇÃO TEMPORÁRIA EM CHAPA SIMPLES, EXTERNA, COM ÁREA LÍQUIDA MAIOR OU IGUAL A 6 M², COM VÃO. AF_03/2024</v>
          </cell>
          <cell r="C7005" t="str">
            <v>M2</v>
          </cell>
          <cell r="D7005">
            <v>0</v>
          </cell>
          <cell r="E7005" t="str">
            <v>Instalações para Canteiros de Obras</v>
          </cell>
          <cell r="F7005" t="str">
            <v>SINAPI Jun/26</v>
          </cell>
        </row>
        <row r="7006">
          <cell r="A7006">
            <v>105119</v>
          </cell>
          <cell r="B7006" t="str">
            <v>PAREDE DE MADEIRA OSB PARA CONSTRUÇÃO TEMPORÁRIA EM CHAPA SIMPLES, EXTERNA, COM ÁREA LÍQUIDA MENOR QUE 6 M², COM VÃO. AF_03/2024</v>
          </cell>
          <cell r="C7006" t="str">
            <v>M2</v>
          </cell>
          <cell r="D7006">
            <v>0</v>
          </cell>
          <cell r="E7006" t="str">
            <v>Instalações para Canteiros de Obras</v>
          </cell>
          <cell r="F7006" t="str">
            <v>SINAPI Jun/26</v>
          </cell>
        </row>
        <row r="7007">
          <cell r="A7007">
            <v>105131</v>
          </cell>
          <cell r="B7007" t="str">
            <v>PAREDE DE MADEIRA OSB PARA CONSTRUÇÃO TEMPORÁRIA EM CHAPA SIMPLES, EXTERNA, SEM VÃO. AF_03/2024</v>
          </cell>
          <cell r="C7007" t="str">
            <v>M2</v>
          </cell>
          <cell r="D7007">
            <v>0</v>
          </cell>
          <cell r="E7007" t="str">
            <v>Instalações para Canteiros de Obras</v>
          </cell>
          <cell r="F7007" t="str">
            <v>SINAPI Jun/26</v>
          </cell>
        </row>
        <row r="7008">
          <cell r="A7008">
            <v>105120</v>
          </cell>
          <cell r="B7008" t="str">
            <v>PAREDE DE MADEIRA OSB PARA CONSTRUÇÃO TEMPORÁRIA EM CHAPA SIMPLES, INTERNA, COM ÁREA LÍQUIDA MAIOR OU IGUAL A 6 M², COM VÃO. AF_03/2024</v>
          </cell>
          <cell r="C7008" t="str">
            <v>M2</v>
          </cell>
          <cell r="D7008">
            <v>0</v>
          </cell>
          <cell r="E7008" t="str">
            <v>Instalações para Canteiros de Obras</v>
          </cell>
          <cell r="F7008" t="str">
            <v>SINAPI Jun/26</v>
          </cell>
        </row>
        <row r="7009">
          <cell r="A7009">
            <v>105121</v>
          </cell>
          <cell r="B7009" t="str">
            <v>PAREDE DE MADEIRA OSB PARA CONSTRUÇÃO TEMPORÁRIA EM CHAPA SIMPLES, INTERNA, COM ÁREA LÍQUIDA MENOR QUE 6 M², COM VÃO. AF_03/2024</v>
          </cell>
          <cell r="C7009" t="str">
            <v>M2</v>
          </cell>
          <cell r="D7009">
            <v>0</v>
          </cell>
          <cell r="E7009" t="str">
            <v>Instalações para Canteiros de Obras</v>
          </cell>
          <cell r="F7009" t="str">
            <v>SINAPI Jun/26</v>
          </cell>
        </row>
        <row r="7010">
          <cell r="A7010">
            <v>105132</v>
          </cell>
          <cell r="B7010" t="str">
            <v>PAREDE DE MADEIRA OSB PARA CONSTRUÇÃO TEMPORÁRIA EM CHAPA SIMPLES, INTERNA, SEM VÃO. AF_03/2024</v>
          </cell>
          <cell r="C7010" t="str">
            <v>M2</v>
          </cell>
          <cell r="D7010">
            <v>0</v>
          </cell>
          <cell r="E7010" t="str">
            <v>Instalações para Canteiros de Obras</v>
          </cell>
          <cell r="F7010" t="str">
            <v>SINAPI Jun/26</v>
          </cell>
        </row>
        <row r="7011">
          <cell r="A7011">
            <v>98460</v>
          </cell>
          <cell r="B7011" t="str">
            <v>PISO PARA CONSTRUÇÃO TEMPORÁRIA EM MADEIRA, SEM REAPROVEITAMENTO. AF_03/2024</v>
          </cell>
          <cell r="C7011" t="str">
            <v>M2</v>
          </cell>
          <cell r="D7011">
            <v>75.33</v>
          </cell>
          <cell r="E7011" t="str">
            <v>Instalações para Canteiros de Obras</v>
          </cell>
          <cell r="F7011" t="str">
            <v>SINAPI Jun/26</v>
          </cell>
        </row>
        <row r="7012">
          <cell r="A7012">
            <v>98457</v>
          </cell>
          <cell r="B7012" t="str">
            <v>TAPUME COM CHAPA METÁLICA. AF_03/2024</v>
          </cell>
          <cell r="C7012" t="str">
            <v>M2</v>
          </cell>
          <cell r="D7012">
            <v>0</v>
          </cell>
          <cell r="E7012" t="str">
            <v>Instalações para Canteiros de Obras</v>
          </cell>
          <cell r="F7012" t="str">
            <v>SINAPI Jun/26</v>
          </cell>
        </row>
        <row r="7013">
          <cell r="A7013">
            <v>98458</v>
          </cell>
          <cell r="B7013" t="str">
            <v>TAPUME COM COMPENSADO DE MADEIRA. AF_03/2024</v>
          </cell>
          <cell r="C7013" t="str">
            <v>M2</v>
          </cell>
          <cell r="D7013">
            <v>100.62</v>
          </cell>
          <cell r="E7013" t="str">
            <v>Instalações para Canteiros de Obras</v>
          </cell>
          <cell r="F7013" t="str">
            <v>SINAPI Jun/26</v>
          </cell>
        </row>
        <row r="7014">
          <cell r="A7014">
            <v>98459</v>
          </cell>
          <cell r="B7014" t="str">
            <v>TAPUME COM TELHA METÁLICA. AF_03/2024</v>
          </cell>
          <cell r="C7014" t="str">
            <v>M2</v>
          </cell>
          <cell r="D7014">
            <v>100.79</v>
          </cell>
          <cell r="E7014" t="str">
            <v>Instalações para Canteiros de Obras</v>
          </cell>
          <cell r="F7014" t="str">
            <v>SINAPI Jun/26</v>
          </cell>
        </row>
        <row r="7015">
          <cell r="A7015">
            <v>105118</v>
          </cell>
          <cell r="B7015" t="str">
            <v>TAPUME EM CHAPA DE MADEIRA OSB. AF_03/2024</v>
          </cell>
          <cell r="C7015" t="str">
            <v>M2</v>
          </cell>
          <cell r="D7015">
            <v>0</v>
          </cell>
          <cell r="E7015" t="str">
            <v>Instalações para Canteiros de Obras</v>
          </cell>
          <cell r="F7015" t="str">
            <v>SINAPI Jun/26</v>
          </cell>
        </row>
        <row r="7016">
          <cell r="A7016">
            <v>106056</v>
          </cell>
          <cell r="B7016" t="str">
            <v>LAJE PRÉ-MOLDADA UNIDIRECIONAL COM VÃOS MAIORES QUE 3,0 M, BIAPOIADA, PARA PISO, ENCHIMENTO EM CERÂMICA, VIGOTA PROTENDIDA, ALTURA TOTAL DA LAJE "LT" = 12 CM (ENCHIMENTO+CAPA) = (8+4). AF_08/2025</v>
          </cell>
          <cell r="C7016" t="str">
            <v>M2</v>
          </cell>
          <cell r="D7016">
            <v>195.5</v>
          </cell>
          <cell r="E7016" t="str">
            <v>Lajes Pré-Moldadas</v>
          </cell>
          <cell r="F7016" t="str">
            <v>SINAPI Jun/26</v>
          </cell>
        </row>
        <row r="7017">
          <cell r="A7017">
            <v>106057</v>
          </cell>
          <cell r="B7017" t="str">
            <v>LAJE PRÉ-MOLDADA UNIDIRECIONAL COM VÃOS MAIORES QUE 3,0 M, BIAPOIADA, PARA PISO, ENCHIMENTO EM CERÂMICA, VIGOTA PROTENDIDA, ALTURA TOTAL DA LAJE "LT" = 16 CM (ENCHIMENTO+CAPA) = (12+4). AF_08/2025</v>
          </cell>
          <cell r="C7017" t="str">
            <v>M2</v>
          </cell>
          <cell r="D7017">
            <v>202.89</v>
          </cell>
          <cell r="E7017" t="str">
            <v>Lajes Pré-Moldadas</v>
          </cell>
          <cell r="F7017" t="str">
            <v>SINAPI Jun/26</v>
          </cell>
        </row>
        <row r="7018">
          <cell r="A7018">
            <v>104690</v>
          </cell>
          <cell r="B7018" t="str">
            <v>LAJE PRÉ-MOLDADA UNIDIRECIONAL COM VÃOS MAIORES QUE 3,0 M, BIAPOIADA, PARA PISO, ENCHIMENTO EM CERÂMICA, VIGOTA PROTENDIDA, ALTURA TOTAL DA LAJE "LT" = 20 CM (ENCHIMENTO+CAPA) = (16+4). AF_08/2025</v>
          </cell>
          <cell r="C7018" t="str">
            <v>M2</v>
          </cell>
          <cell r="D7018">
            <v>206.04</v>
          </cell>
          <cell r="E7018" t="str">
            <v>Lajes Pré-Moldadas</v>
          </cell>
          <cell r="F7018" t="str">
            <v>SINAPI Jun/26</v>
          </cell>
        </row>
        <row r="7019">
          <cell r="A7019">
            <v>101958</v>
          </cell>
          <cell r="B7019" t="str">
            <v>LAJE PRÉ-MOLDADA UNIDIRECIONAL COM VÃOS MAIORES QUE 3,0 M, BIAPOIADA, PARA PISO, ENCHIMENTO EM CERÂMICA, VIGOTA PROTENDIDA, ALTURA TOTAL DA LAJE "LT" = 25 CM (ENCHIMENTO+CAPA) = (20+5). AF_08/2025</v>
          </cell>
          <cell r="C7019" t="str">
            <v>M2</v>
          </cell>
          <cell r="D7019">
            <v>245.06</v>
          </cell>
          <cell r="E7019" t="str">
            <v>Lajes Pré-Moldadas</v>
          </cell>
          <cell r="F7019" t="str">
            <v>SINAPI Jun/26</v>
          </cell>
        </row>
        <row r="7020">
          <cell r="A7020">
            <v>106065</v>
          </cell>
          <cell r="B7020" t="str">
            <v>LAJE PRÉ-MOLDADA UNIDIRECIONAL COM VÃOS MAIORES QUE 3,0 M, BIAPOIADA, PARA PISO, ENCHIMENTO EM CERÂMICA, VIGOTA PROTENDIDA, ALTURA TOTAL DA LAJE "LT" = 30 CM (ENCHIMENTO+CAPA) = (25+5). AF_08/2025</v>
          </cell>
          <cell r="C7020" t="str">
            <v>M2</v>
          </cell>
          <cell r="D7020">
            <v>262.88</v>
          </cell>
          <cell r="E7020" t="str">
            <v>Lajes Pré-Moldadas</v>
          </cell>
          <cell r="F7020" t="str">
            <v>SINAPI Jun/26</v>
          </cell>
        </row>
        <row r="7021">
          <cell r="A7021">
            <v>101959</v>
          </cell>
          <cell r="B7021" t="str">
            <v>LAJE PRÉ-MOLDADA UNIDIRECIONAL COM VÃOS MAIORES QUE 3,0 M, BIAPOIADA, PARA PISO, ENCHIMENTO EM EPS, VIGOTA PROTENDIDA, ALTURA TOTAL DA LAJE "LT" = 12 CM (ENCHIMENTO+CAPA) = (8+4). AF_08/2025</v>
          </cell>
          <cell r="C7021" t="str">
            <v>M2</v>
          </cell>
          <cell r="D7021">
            <v>178.51</v>
          </cell>
          <cell r="E7021" t="str">
            <v>Lajes Pré-Moldadas</v>
          </cell>
          <cell r="F7021" t="str">
            <v>SINAPI Jun/26</v>
          </cell>
        </row>
        <row r="7022">
          <cell r="A7022">
            <v>101960</v>
          </cell>
          <cell r="B7022" t="str">
            <v>LAJE PRÉ-MOLDADA UNIDIRECIONAL COM VÃOS MAIORES QUE 3,0 M, BIAPOIADA, PARA PISO, ENCHIMENTO EM EPS, VIGOTA PROTENDIDA, ALTURA TOTAL DA LAJE "LT" = 16 CM (ENCHIMENTO+CAPA) = (12+4). AF_08/2025</v>
          </cell>
          <cell r="C7022" t="str">
            <v>M2</v>
          </cell>
          <cell r="D7022">
            <v>193.23</v>
          </cell>
          <cell r="E7022" t="str">
            <v>Lajes Pré-Moldadas</v>
          </cell>
          <cell r="F7022" t="str">
            <v>SINAPI Jun/26</v>
          </cell>
        </row>
        <row r="7023">
          <cell r="A7023">
            <v>106058</v>
          </cell>
          <cell r="B7023" t="str">
            <v>LAJE PRÉ-MOLDADA UNIDIRECIONAL COM VÃOS MAIORES QUE 3,0 M, BIAPOIADA, PARA PISO, ENCHIMENTO EM EPS, VIGOTA PROTENDIDA, ALTURA TOTAL DA LAJE "LT" = 20 CM (ENCHIMENTO+CAPA) = (16+4). AF_08/2025</v>
          </cell>
          <cell r="C7023" t="str">
            <v>M2</v>
          </cell>
          <cell r="D7023">
            <v>202.57</v>
          </cell>
          <cell r="E7023" t="str">
            <v>Lajes Pré-Moldadas</v>
          </cell>
          <cell r="F7023" t="str">
            <v>SINAPI Jun/26</v>
          </cell>
        </row>
        <row r="7024">
          <cell r="A7024">
            <v>101962</v>
          </cell>
          <cell r="B7024" t="str">
            <v>LAJE PRÉ-MOLDADA UNIDIRECIONAL COM VÃOS MAIORES QUE 3,0 M, BIAPOIADA, PARA PISO, ENCHIMENTO EM EPS, VIGOTA PROTENDIDA, ALTURA TOTAL DA LAJE "LT" = 25 CM (ENCHIMENTO+CAPA) = (20+5). AF_08/2025</v>
          </cell>
          <cell r="C7024" t="str">
            <v>M2</v>
          </cell>
          <cell r="D7024">
            <v>230.86</v>
          </cell>
          <cell r="E7024" t="str">
            <v>Lajes Pré-Moldadas</v>
          </cell>
          <cell r="F7024" t="str">
            <v>SINAPI Jun/26</v>
          </cell>
        </row>
        <row r="7025">
          <cell r="A7025">
            <v>106066</v>
          </cell>
          <cell r="B7025" t="str">
            <v>LAJE PRÉ-MOLDADA UNIDIRECIONAL COM VÃOS MAIORES QUE 3,0 M, BIAPOIADA, PARA PISO, ENCHIMENTO EM EPS, VIGOTA PROTENDIDA, ALTURA TOTAL DA LAJE "LT" = 30 CM (ENCHIMENTO+CAPA) = (25+5). AF_08/2025</v>
          </cell>
          <cell r="C7025" t="str">
            <v>M2</v>
          </cell>
          <cell r="D7025">
            <v>250.69</v>
          </cell>
          <cell r="E7025" t="str">
            <v>Lajes Pré-Moldadas</v>
          </cell>
          <cell r="F7025" t="str">
            <v>SINAPI Jun/26</v>
          </cell>
        </row>
        <row r="7026">
          <cell r="A7026">
            <v>106048</v>
          </cell>
          <cell r="B7026" t="str">
            <v>LAJE PRÉ-MOLDADA UNIDIRECIONAL COM VÃOS MENORES OU IGUAIS A 3,0 M, BIAPOIADA, PARA PISO, ENCHIMENTO EM CERÂMICA, VIGOTA PROTENDIDA, ALTURA TOTAL DA LAJE "LT" = 12 CM (ENCHIMENTO+CAPA) = (8+4). AF_08/2025</v>
          </cell>
          <cell r="C7026" t="str">
            <v>M2</v>
          </cell>
          <cell r="D7026">
            <v>162.47</v>
          </cell>
          <cell r="E7026" t="str">
            <v>Lajes Pré-Moldadas</v>
          </cell>
          <cell r="F7026" t="str">
            <v>SINAPI Jun/26</v>
          </cell>
        </row>
        <row r="7027">
          <cell r="A7027">
            <v>106049</v>
          </cell>
          <cell r="B7027" t="str">
            <v>LAJE PRÉ-MOLDADA UNIDIRECIONAL COM VÃOS MENORES OU IGUAIS A 3,0 M, BIAPOIADA, PARA PISO, ENCHIMENTO EM CERÂMICA, VIGOTA PROTENDIDA, ALTURA TOTAL DA LAJE "LT" = 16 CM (ENCHIMENTO+CAPA) = (12+4). AF_08/2025</v>
          </cell>
          <cell r="C7027" t="str">
            <v>M2</v>
          </cell>
          <cell r="D7027">
            <v>169.86</v>
          </cell>
          <cell r="E7027" t="str">
            <v>Lajes Pré-Moldadas</v>
          </cell>
          <cell r="F7027" t="str">
            <v>SINAPI Jun/26</v>
          </cell>
        </row>
        <row r="7028">
          <cell r="A7028">
            <v>106050</v>
          </cell>
          <cell r="B7028" t="str">
            <v>LAJE PRÉ-MOLDADA UNIDIRECIONAL COM VÃOS MENORES OU IGUAIS A 3,0 M, BIAPOIADA, PARA PISO, ENCHIMENTO EM CERÂMICA, VIGOTA PROTENDIDA, ALTURA TOTAL DA LAJE "LT" = 20 CM (ENCHIMENTO+CAPA) = (16+4). AF_08/2025</v>
          </cell>
          <cell r="C7028" t="str">
            <v>M2</v>
          </cell>
          <cell r="D7028">
            <v>181.26</v>
          </cell>
          <cell r="E7028" t="str">
            <v>Lajes Pré-Moldadas</v>
          </cell>
          <cell r="F7028" t="str">
            <v>SINAPI Jun/26</v>
          </cell>
        </row>
        <row r="7029">
          <cell r="A7029">
            <v>106051</v>
          </cell>
          <cell r="B7029" t="str">
            <v>LAJE PRÉ-MOLDADA UNIDIRECIONAL COM VÃOS MENORES OU IGUAIS A 3,0 M, BIAPOIADA, PARA PISO, ENCHIMENTO EM CERÂMICA, VIGOTA PROTENDIDA, ALTURA TOTAL DA LAJE "LT" = 25 CM (ENCHIMENTO+CAPA) = (20+5). AF_08/2025</v>
          </cell>
          <cell r="C7029" t="str">
            <v>M2</v>
          </cell>
          <cell r="D7029">
            <v>220.28</v>
          </cell>
          <cell r="E7029" t="str">
            <v>Lajes Pré-Moldadas</v>
          </cell>
          <cell r="F7029" t="str">
            <v>SINAPI Jun/26</v>
          </cell>
        </row>
        <row r="7030">
          <cell r="A7030">
            <v>106063</v>
          </cell>
          <cell r="B7030" t="str">
            <v>LAJE PRÉ-MOLDADA UNIDIRECIONAL COM VÃOS MENORES OU IGUAIS A 3,0 M, BIAPOIADA, PARA PISO, ENCHIMENTO EM CERÂMICA, VIGOTA PROTENDIDA, ALTURA TOTAL DA LAJE "LT" = 30 CM (ENCHIMENTO+CAPA) = (25+5). AF_08/2025</v>
          </cell>
          <cell r="C7030" t="str">
            <v>M2</v>
          </cell>
          <cell r="D7030">
            <v>238.1</v>
          </cell>
          <cell r="E7030" t="str">
            <v>Lajes Pré-Moldadas</v>
          </cell>
          <cell r="F7030" t="str">
            <v>SINAPI Jun/26</v>
          </cell>
        </row>
        <row r="7031">
          <cell r="A7031">
            <v>106052</v>
          </cell>
          <cell r="B7031" t="str">
            <v>LAJE PRÉ-MOLDADA UNIDIRECIONAL COM VÃOS MENORES OU IGUAIS A 3,0 M, BIAPOIADA, PARA PISO, ENCHIMENTO EM EPS, VIGOTA PROTENDIDA, ALTURA TOTAL DA LAJE "LT" = 12 CM (ENCHIMENTO+CAPA) = (8+4). AF_08/2025</v>
          </cell>
          <cell r="C7031" t="str">
            <v>M2</v>
          </cell>
          <cell r="D7031">
            <v>142.99</v>
          </cell>
          <cell r="E7031" t="str">
            <v>Lajes Pré-Moldadas</v>
          </cell>
          <cell r="F7031" t="str">
            <v>SINAPI Jun/26</v>
          </cell>
        </row>
        <row r="7032">
          <cell r="A7032">
            <v>106053</v>
          </cell>
          <cell r="B7032" t="str">
            <v>LAJE PRÉ-MOLDADA UNIDIRECIONAL COM VÃOS MENORES OU IGUAIS A 3,0 M, BIAPOIADA, PARA PISO, ENCHIMENTO EM EPS, VIGOTA PROTENDIDA, ALTURA TOTAL DA LAJE "LT" = 16 CM (ENCHIMENTO+CAPA) = (12+4). AF_08/2025</v>
          </cell>
          <cell r="C7032" t="str">
            <v>M2</v>
          </cell>
          <cell r="D7032">
            <v>157.71</v>
          </cell>
          <cell r="E7032" t="str">
            <v>Lajes Pré-Moldadas</v>
          </cell>
          <cell r="F7032" t="str">
            <v>SINAPI Jun/26</v>
          </cell>
        </row>
        <row r="7033">
          <cell r="A7033">
            <v>106054</v>
          </cell>
          <cell r="B7033" t="str">
            <v>LAJE PRÉ-MOLDADA UNIDIRECIONAL COM VÃOS MENORES OU IGUAIS A 3,0 M, BIAPOIADA, PARA PISO, ENCHIMENTO EM EPS, VIGOTA PROTENDIDA, ALTURA TOTAL DA LAJE "LT" = 20 CM (ENCHIMENTO+CAPA) = (16+4). AF_08/2025</v>
          </cell>
          <cell r="C7033" t="str">
            <v>M2</v>
          </cell>
          <cell r="D7033">
            <v>174.78</v>
          </cell>
          <cell r="E7033" t="str">
            <v>Lajes Pré-Moldadas</v>
          </cell>
          <cell r="F7033" t="str">
            <v>SINAPI Jun/26</v>
          </cell>
        </row>
        <row r="7034">
          <cell r="A7034">
            <v>106055</v>
          </cell>
          <cell r="B7034" t="str">
            <v>LAJE PRÉ-MOLDADA UNIDIRECIONAL COM VÃOS MENORES OU IGUAIS A 3,0 M, BIAPOIADA, PARA PISO, ENCHIMENTO EM EPS, VIGOTA PROTENDIDA, ALTURA TOTAL DA LAJE "LT" = 25 CM (ENCHIMENTO+CAPA) = (20+5). AF_08/2025</v>
          </cell>
          <cell r="C7034" t="str">
            <v>M2</v>
          </cell>
          <cell r="D7034">
            <v>203.07</v>
          </cell>
          <cell r="E7034" t="str">
            <v>Lajes Pré-Moldadas</v>
          </cell>
          <cell r="F7034" t="str">
            <v>SINAPI Jun/26</v>
          </cell>
        </row>
        <row r="7035">
          <cell r="A7035">
            <v>106064</v>
          </cell>
          <cell r="B7035" t="str">
            <v>LAJE PRÉ-MOLDADA UNIDIRECIONAL COM VÃOS MENORES OU IGUAIS A 3,0 M, BIAPOIADA, PARA PISO, ENCHIMENTO EM EPS, VIGOTA PROTENDIDA, ALTURA TOTAL DA LAJE "LT" = 30 CM (ENCHIMENTO+CAPA) = (25+5). AF_08/2025</v>
          </cell>
          <cell r="C7035" t="str">
            <v>M2</v>
          </cell>
          <cell r="D7035">
            <v>222.9</v>
          </cell>
          <cell r="E7035" t="str">
            <v>Lajes Pré-Moldadas</v>
          </cell>
          <cell r="F7035" t="str">
            <v>SINAPI Jun/26</v>
          </cell>
        </row>
        <row r="7036">
          <cell r="A7036">
            <v>106067</v>
          </cell>
          <cell r="B7036" t="str">
            <v>LAJE PRÉ-MOLDADA UNIDIRECIONAL, BIAPOIADA TIPO LAJE PAINEL TRELIÇADO MACIÇO (SEM ENCHIMENTO), PARA PISO, ALTURA TOTAL DA LAJE "LT" = 12 CM (PAINEL+CAPA) = (3+9). AF_08/2025</v>
          </cell>
          <cell r="C7036" t="str">
            <v>M2</v>
          </cell>
          <cell r="D7036">
            <v>297.72000000000003</v>
          </cell>
          <cell r="E7036" t="str">
            <v>Lajes Pré-Moldadas</v>
          </cell>
          <cell r="F7036" t="str">
            <v>SINAPI Jun/26</v>
          </cell>
        </row>
        <row r="7037">
          <cell r="A7037">
            <v>106070</v>
          </cell>
          <cell r="B7037" t="str">
            <v>LAJE PRÉ-MOLDADA UNIDIRECIONAL, BIAPOIADA TIPO LAJE PAINEL TRELIÇADO MACIÇO (SEM ENCHIMENTO), PARA PISO, ALTURA TOTAL DA LAJE "LT" = 16 CM (PAINEL+CAPA) = (3+13). AF_08/2025</v>
          </cell>
          <cell r="C7037" t="str">
            <v>M2</v>
          </cell>
          <cell r="D7037">
            <v>329.04</v>
          </cell>
          <cell r="E7037" t="str">
            <v>Lajes Pré-Moldadas</v>
          </cell>
          <cell r="F7037" t="str">
            <v>SINAPI Jun/26</v>
          </cell>
        </row>
        <row r="7038">
          <cell r="A7038">
            <v>106071</v>
          </cell>
          <cell r="B7038" t="str">
            <v>LAJE PRÉ-MOLDADA UNIDIRECIONAL, BIAPOIADA TIPO LAJE PAINEL TRELIÇADO MACIÇO (SEM ENCHIMENTO), PARA PISO, ALTURA TOTAL DA LAJE "LT" = 20 CM (PAINEL+CAPA) = (3+17). AF_08/2025</v>
          </cell>
          <cell r="C7038" t="str">
            <v>M2</v>
          </cell>
          <cell r="D7038">
            <v>380.42</v>
          </cell>
          <cell r="E7038" t="str">
            <v>Lajes Pré-Moldadas</v>
          </cell>
          <cell r="F7038" t="str">
            <v>SINAPI Jun/26</v>
          </cell>
        </row>
        <row r="7039">
          <cell r="A7039">
            <v>106072</v>
          </cell>
          <cell r="B7039" t="str">
            <v>LAJE PRÉ-MOLDADA UNIDIRECIONAL, BIAPOIADA TIPO LAJE PAINEL TRELIÇADO MACIÇO (SEM ENCHIMENTO), PARA PISO, ALTURA TOTAL DA LAJE "LT" = 25 CM (PAINEL+CAPA) = (3+22). AF_08/2025</v>
          </cell>
          <cell r="C7039" t="str">
            <v>M2</v>
          </cell>
          <cell r="D7039">
            <v>408.09</v>
          </cell>
          <cell r="E7039" t="str">
            <v>Lajes Pré-Moldadas</v>
          </cell>
          <cell r="F7039" t="str">
            <v>SINAPI Jun/26</v>
          </cell>
        </row>
        <row r="7040">
          <cell r="A7040">
            <v>106073</v>
          </cell>
          <cell r="B7040" t="str">
            <v>LAJE PRÉ-MOLDADA UNIDIRECIONAL, BIAPOIADA TIPO LAJE PAINEL TRELIÇADO MACIÇO (SEM ENCHIMENTO), PARA PISO, ALTURA TOTAL DA LAJE "LT" = 30 CM (PAINEL+CAPA) = (3+27). AF_08/2025</v>
          </cell>
          <cell r="C7040" t="str">
            <v>M2</v>
          </cell>
          <cell r="D7040">
            <v>494.81</v>
          </cell>
          <cell r="E7040" t="str">
            <v>Lajes Pré-Moldadas</v>
          </cell>
          <cell r="F7040" t="str">
            <v>SINAPI Jun/26</v>
          </cell>
        </row>
        <row r="7041">
          <cell r="A7041">
            <v>106068</v>
          </cell>
          <cell r="B7041" t="str">
            <v>LAJE PRÉ-MOLDADA UNIDIRECIONAL, BIAPOIADA TIPO LAJE PAINEL TRELIÇADO NERVURADO (COM ENCHIMENTO EM EPS), PARA PISO, ALTURA TOTAL DA LAJE "LT" = 12 CM (PAINEL+ENCHIMENTO+CAPA) = (3+5+4). AF_08/2025</v>
          </cell>
          <cell r="C7041" t="str">
            <v>M2</v>
          </cell>
          <cell r="D7041">
            <v>301.55</v>
          </cell>
          <cell r="E7041" t="str">
            <v>Lajes Pré-Moldadas</v>
          </cell>
          <cell r="F7041" t="str">
            <v>SINAPI Jun/26</v>
          </cell>
        </row>
        <row r="7042">
          <cell r="A7042">
            <v>106069</v>
          </cell>
          <cell r="B7042" t="str">
            <v>LAJE PRÉ-MOLDADA UNIDIRECIONAL, BIAPOIADA TIPO LAJE PAINEL TRELIÇADO NERVURADO (COM ENCHIMENTO EM EPS), PARA PISO, ALTURA TOTAL DA LAJE "LT" = 16 CM (PAINEL+ENCHIMENTO+CAPA) = (3+9+4). AF_08/2025</v>
          </cell>
          <cell r="C7042" t="str">
            <v>M2</v>
          </cell>
          <cell r="D7042">
            <v>330.89</v>
          </cell>
          <cell r="E7042" t="str">
            <v>Lajes Pré-Moldadas</v>
          </cell>
          <cell r="F7042" t="str">
            <v>SINAPI Jun/26</v>
          </cell>
        </row>
        <row r="7043">
          <cell r="A7043">
            <v>106074</v>
          </cell>
          <cell r="B7043" t="str">
            <v>LAJE PRÉ-MOLDADA UNIDIRECIONAL, BIAPOIADA TIPO LAJE PAINEL TRELIÇADO NERVURADO (COM ENCHIMENTO EM EPS), PARA PISO, ALTURA TOTAL DA LAJE "LT" = 20 CM (PAINEL+ENCHIMENTO+CAPA) = (3+13+4). AF_08/2025</v>
          </cell>
          <cell r="C7043" t="str">
            <v>M2</v>
          </cell>
          <cell r="D7043">
            <v>355.55</v>
          </cell>
          <cell r="E7043" t="str">
            <v>Lajes Pré-Moldadas</v>
          </cell>
          <cell r="F7043" t="str">
            <v>SINAPI Jun/26</v>
          </cell>
        </row>
        <row r="7044">
          <cell r="A7044">
            <v>106075</v>
          </cell>
          <cell r="B7044" t="str">
            <v>LAJE PRÉ-MOLDADA UNIDIRECIONAL, BIAPOIADA TIPO LAJE PAINEL TRELIÇADO NERVURADO (COM ENCHIMENTO EM EPS), PARA PISO, ALTURA TOTAL DA LAJE "LT" = 25 CM (PAINEL+ENCHIMENTO+CAPA) = (3+17+5). AF_08/2025</v>
          </cell>
          <cell r="C7044" t="str">
            <v>M2</v>
          </cell>
          <cell r="D7044">
            <v>390.76</v>
          </cell>
          <cell r="E7044" t="str">
            <v>Lajes Pré-Moldadas</v>
          </cell>
          <cell r="F7044" t="str">
            <v>SINAPI Jun/26</v>
          </cell>
        </row>
        <row r="7045">
          <cell r="A7045">
            <v>106076</v>
          </cell>
          <cell r="B7045" t="str">
            <v>LAJE PRÉ-MOLDADA UNIDIRECIONAL, BIAPOIADA TIPO LAJE PAINEL TRELIÇADO NERVURADO (COM ENCHIMENTO EM EPS), PARA PISO, ALTURA TOTAL DA LAJE "LT" = 30 CM (PAINEL+ENCHIMENTO+CAPA) = (3+22+5). AF_08/2025</v>
          </cell>
          <cell r="C7045" t="str">
            <v>M2</v>
          </cell>
          <cell r="D7045">
            <v>455.47</v>
          </cell>
          <cell r="E7045" t="str">
            <v>Lajes Pré-Moldadas</v>
          </cell>
          <cell r="F7045" t="str">
            <v>SINAPI Jun/26</v>
          </cell>
        </row>
        <row r="7046">
          <cell r="A7046">
            <v>101964</v>
          </cell>
          <cell r="B7046" t="str">
            <v>LAJE PRÉ-MOLDADA UNIDIRECIONAL, BIAPOIADA, PARA FORRO, ENCHIMENTO EM CERÂMICA, VIGOTA CONVENCIONAL, ALTURA TOTAL DA LAJE "LT" = 12 CM (ENCHIMENTO+CAPA) = (8+4). AF_08/2025</v>
          </cell>
          <cell r="C7046" t="str">
            <v>M2</v>
          </cell>
          <cell r="D7046">
            <v>194.68</v>
          </cell>
          <cell r="E7046" t="str">
            <v>Lajes Pré-Moldadas</v>
          </cell>
          <cell r="F7046" t="str">
            <v>SINAPI Jun/26</v>
          </cell>
        </row>
        <row r="7047">
          <cell r="A7047">
            <v>106059</v>
          </cell>
          <cell r="B7047" t="str">
            <v>LAJE PRÉ-MOLDADA UNIDIRECIONAL, BIAPOIADA, PARA FORRO, ENCHIMENTO EM CERÂMICA, VIGOTA TRELIÇADA, ALTURA TOTAL DA LAJE "LT" = 12 CM (ENCHIMENTO+CAPA) = (8+4). AF_08/2025</v>
          </cell>
          <cell r="C7047" t="str">
            <v>M2</v>
          </cell>
          <cell r="D7047">
            <v>209</v>
          </cell>
          <cell r="E7047" t="str">
            <v>Lajes Pré-Moldadas</v>
          </cell>
          <cell r="F7047" t="str">
            <v>SINAPI Jun/26</v>
          </cell>
        </row>
        <row r="7048">
          <cell r="A7048">
            <v>101963</v>
          </cell>
          <cell r="B7048" t="str">
            <v>LAJE PRÉ-MOLDADA UNIDIRECIONAL, BIAPOIADA, PARA PISO, ENCHIMENTO EM CERÂMICA, VIGOTA CONVENCIONAL, ALTURA TOTAL DA LAJE "LT" = 12 CM (ENCHIMENTO+CAPA) = (8+4). AF_08/2025</v>
          </cell>
          <cell r="C7048" t="str">
            <v>M2</v>
          </cell>
          <cell r="D7048">
            <v>215.33</v>
          </cell>
          <cell r="E7048" t="str">
            <v>Lajes Pré-Moldadas</v>
          </cell>
          <cell r="F7048" t="str">
            <v>SINAPI Jun/26</v>
          </cell>
        </row>
        <row r="7049">
          <cell r="A7049">
            <v>101947</v>
          </cell>
          <cell r="B7049" t="str">
            <v>LAJE PRÉ-MOLDADA UNIDIRECIONAL, BIAPOIADA, PARA PISO, ENCHIMENTO EM CERÂMICA, VIGOTA TRELIÇADA, ALTURA TOTAL DA LAJE "LT" = 12 CM (ENCHIMENTO+CAPA) = (8+4). AF_08/2025</v>
          </cell>
          <cell r="C7049" t="str">
            <v>M2</v>
          </cell>
          <cell r="D7049">
            <v>220.47</v>
          </cell>
          <cell r="E7049" t="str">
            <v>Lajes Pré-Moldadas</v>
          </cell>
          <cell r="F7049" t="str">
            <v>SINAPI Jun/26</v>
          </cell>
        </row>
        <row r="7050">
          <cell r="A7050">
            <v>101948</v>
          </cell>
          <cell r="B7050" t="str">
            <v>LAJE PRÉ-MOLDADA UNIDIRECIONAL, BIAPOIADA, PARA PISO, ENCHIMENTO EM CERÂMICA, VIGOTA TRELIÇADA, ALTURA TOTAL DA LAJE "LT" = 16 CM (ENCHIMENTO+CAPA) = (12+4). AF_08/2025</v>
          </cell>
          <cell r="C7050" t="str">
            <v>M2</v>
          </cell>
          <cell r="D7050">
            <v>233.3</v>
          </cell>
          <cell r="E7050" t="str">
            <v>Lajes Pré-Moldadas</v>
          </cell>
          <cell r="F7050" t="str">
            <v>SINAPI Jun/26</v>
          </cell>
        </row>
        <row r="7051">
          <cell r="A7051">
            <v>101949</v>
          </cell>
          <cell r="B7051" t="str">
            <v>LAJE PRÉ-MOLDADA UNIDIRECIONAL, BIAPOIADA, PARA PISO, ENCHIMENTO EM CERÂMICA, VIGOTA TRELIÇADA, ALTURA TOTAL DA LAJE "LT" = 20 CM (ENCHIMENTO+CAPA) = (16+4). AF_08/2025</v>
          </cell>
          <cell r="C7051" t="str">
            <v>M2</v>
          </cell>
          <cell r="D7051">
            <v>242.99</v>
          </cell>
          <cell r="E7051" t="str">
            <v>Lajes Pré-Moldadas</v>
          </cell>
          <cell r="F7051" t="str">
            <v>SINAPI Jun/26</v>
          </cell>
        </row>
        <row r="7052">
          <cell r="A7052">
            <v>101950</v>
          </cell>
          <cell r="B7052" t="str">
            <v>LAJE PRÉ-MOLDADA UNIDIRECIONAL, BIAPOIADA, PARA PISO, ENCHIMENTO EM CERÂMICA, VIGOTA TRELIÇADA, ALTURA TOTAL DA LAJE "LT" = 25 CM (ENCHIMENTO+CAPA) = (20+5). AF_08/2025</v>
          </cell>
          <cell r="C7052" t="str">
            <v>M2</v>
          </cell>
          <cell r="D7052">
            <v>277.26</v>
          </cell>
          <cell r="E7052" t="str">
            <v>Lajes Pré-Moldadas</v>
          </cell>
          <cell r="F7052" t="str">
            <v>SINAPI Jun/26</v>
          </cell>
        </row>
        <row r="7053">
          <cell r="A7053">
            <v>106061</v>
          </cell>
          <cell r="B7053" t="str">
            <v>LAJE PRÉ-MOLDADA UNIDIRECIONAL, BIAPOIADA, PARA PISO, ENCHIMENTO EM CERÂMICA, VIGOTA TRELIÇADA, ALTURA TOTAL DA LAJE "LT" = 30 CM (ENCHIMENTO+CAPA) = (25+5). AF_08/2025</v>
          </cell>
          <cell r="C7053" t="str">
            <v>M2</v>
          </cell>
          <cell r="D7053">
            <v>314.02</v>
          </cell>
          <cell r="E7053" t="str">
            <v>Lajes Pré-Moldadas</v>
          </cell>
          <cell r="F7053" t="str">
            <v>SINAPI Jun/26</v>
          </cell>
        </row>
        <row r="7054">
          <cell r="A7054">
            <v>101951</v>
          </cell>
          <cell r="B7054" t="str">
            <v>LAJE PRÉ-MOLDADA UNIDIRECIONAL, BIAPOIADA, PARA PISO, ENCHIMENTO EM EPS, VIGOTA TRELIÇADA, ALTURA TOTAL DA LAJE "LT" = 12 CM (ENCHIMENTO+CAPA) = (8+4). AF_08/2025</v>
          </cell>
          <cell r="C7054" t="str">
            <v>M2</v>
          </cell>
          <cell r="D7054">
            <v>219.97</v>
          </cell>
          <cell r="E7054" t="str">
            <v>Lajes Pré-Moldadas</v>
          </cell>
          <cell r="F7054" t="str">
            <v>SINAPI Jun/26</v>
          </cell>
        </row>
        <row r="7055">
          <cell r="A7055">
            <v>101952</v>
          </cell>
          <cell r="B7055" t="str">
            <v>LAJE PRÉ-MOLDADA UNIDIRECIONAL, BIAPOIADA, PARA PISO, ENCHIMENTO EM EPS, VIGOTA TRELIÇADA, ALTURA TOTAL DA LAJE "LT" = 16 CM (ENCHIMENTO+CAPA) = (12+4). AF_08/2025</v>
          </cell>
          <cell r="C7055" t="str">
            <v>M2</v>
          </cell>
          <cell r="D7055">
            <v>237.25</v>
          </cell>
          <cell r="E7055" t="str">
            <v>Lajes Pré-Moldadas</v>
          </cell>
          <cell r="F7055" t="str">
            <v>SINAPI Jun/26</v>
          </cell>
        </row>
        <row r="7056">
          <cell r="A7056">
            <v>101953</v>
          </cell>
          <cell r="B7056" t="str">
            <v>LAJE PRÉ-MOLDADA UNIDIRECIONAL, BIAPOIADA, PARA PISO, ENCHIMENTO EM EPS, VIGOTA TRELIÇADA, ALTURA TOTAL DA LAJE "LT" = 20 CM (ENCHIMENTO+CAPA) = (16+4). AF_08/2025</v>
          </cell>
          <cell r="C7056" t="str">
            <v>M2</v>
          </cell>
          <cell r="D7056">
            <v>253.02</v>
          </cell>
          <cell r="E7056" t="str">
            <v>Lajes Pré-Moldadas</v>
          </cell>
          <cell r="F7056" t="str">
            <v>SINAPI Jun/26</v>
          </cell>
        </row>
        <row r="7057">
          <cell r="A7057">
            <v>101954</v>
          </cell>
          <cell r="B7057" t="str">
            <v>LAJE PRÉ-MOLDADA UNIDIRECIONAL, BIAPOIADA, PARA PISO, ENCHIMENTO EM EPS, VIGOTA TRELIÇADA, ALTURA TOTAL DA LAJE "LT" = 25 CM (ENCHIMENTO+CAPA) = (20+5). AF_08/2025</v>
          </cell>
          <cell r="C7057" t="str">
            <v>M2</v>
          </cell>
          <cell r="D7057">
            <v>286.04000000000002</v>
          </cell>
          <cell r="E7057" t="str">
            <v>Lajes Pré-Moldadas</v>
          </cell>
          <cell r="F7057" t="str">
            <v>SINAPI Jun/26</v>
          </cell>
        </row>
        <row r="7058">
          <cell r="A7058">
            <v>106062</v>
          </cell>
          <cell r="B7058" t="str">
            <v>LAJE PRÉ-MOLDADA UNIDIRECIONAL, BIAPOIADA, PARA PISO, ENCHIMENTO EM EPS, VIGOTA TRELIÇADA, ALTURA TOTAL DA LAJE "LT" = 30 CM (ENCHIMENTO+CAPA) = (25+5). AF_08/2025</v>
          </cell>
          <cell r="C7058" t="str">
            <v>M2</v>
          </cell>
          <cell r="D7058">
            <v>311.14999999999998</v>
          </cell>
          <cell r="E7058" t="str">
            <v>Lajes Pré-Moldadas</v>
          </cell>
          <cell r="F7058" t="str">
            <v>SINAPI Jun/26</v>
          </cell>
        </row>
        <row r="7059">
          <cell r="A7059">
            <v>100323</v>
          </cell>
          <cell r="B7059" t="str">
            <v>LASTRO COM MATERIAL GRANULAR (AREIA MÉDIA), APLICADO EM PISOS OU LAJES SOBRE SOLO, ESPESSURA DE *10 CM*. AF_01/2024</v>
          </cell>
          <cell r="C7059" t="str">
            <v>M3</v>
          </cell>
          <cell r="D7059">
            <v>189.07</v>
          </cell>
          <cell r="E7059" t="str">
            <v>Lastro</v>
          </cell>
          <cell r="F7059" t="str">
            <v>SINAPI Jun/26</v>
          </cell>
        </row>
        <row r="7060">
          <cell r="A7060">
            <v>100324</v>
          </cell>
          <cell r="B7060" t="str">
            <v>LASTRO COM MATERIAL GRANULAR (PEDRA BRITADA N.1 E PEDRA BRITADA N.2), APLICADO EM PISOS OU LAJES SOBRE SOLO, ESPESSURA DE *10 CM*. AF_01/2024</v>
          </cell>
          <cell r="C7060" t="str">
            <v>M3</v>
          </cell>
          <cell r="D7060">
            <v>183.5</v>
          </cell>
          <cell r="E7060" t="str">
            <v>Lastro</v>
          </cell>
          <cell r="F7060" t="str">
            <v>SINAPI Jun/26</v>
          </cell>
        </row>
        <row r="7061">
          <cell r="A7061">
            <v>96624</v>
          </cell>
          <cell r="B7061" t="str">
            <v>LASTRO COM MATERIAL GRANULAR (PEDRA BRITADA N.2), APLICADO EM PISOS OU LAJES SOBRE SOLO, ESPESSURA DE *10 CM*. AF_01/2024</v>
          </cell>
          <cell r="C7061" t="str">
            <v>M3</v>
          </cell>
          <cell r="D7061">
            <v>183.78</v>
          </cell>
          <cell r="E7061" t="str">
            <v>Lastro</v>
          </cell>
          <cell r="F7061" t="str">
            <v>SINAPI Jun/26</v>
          </cell>
        </row>
        <row r="7062">
          <cell r="A7062">
            <v>100322</v>
          </cell>
          <cell r="B7062" t="str">
            <v>LASTRO COM MATERIAL GRANULAR (PEDRA BRITADA N.3), APLICADO EM PISOS OU LAJES SOBRE SOLO, ESPESSURA DE *10 CM*. AF_01/2024</v>
          </cell>
          <cell r="C7062" t="str">
            <v>M3</v>
          </cell>
          <cell r="D7062">
            <v>177.49</v>
          </cell>
          <cell r="E7062" t="str">
            <v>Lastro</v>
          </cell>
          <cell r="F7062" t="str">
            <v>SINAPI Jun/26</v>
          </cell>
        </row>
        <row r="7063">
          <cell r="A7063">
            <v>96623</v>
          </cell>
          <cell r="B7063" t="str">
            <v>LASTRO COM MATERIAL GRANULAR, APLICADO EM BLOCOS DE COROAMENTO, ESPESSURA DE *10 CM*. AF_01/2024</v>
          </cell>
          <cell r="C7063" t="str">
            <v>M3</v>
          </cell>
          <cell r="D7063">
            <v>203.77</v>
          </cell>
          <cell r="E7063" t="str">
            <v>Lastro</v>
          </cell>
          <cell r="F7063" t="str">
            <v>SINAPI Jun/26</v>
          </cell>
        </row>
        <row r="7064">
          <cell r="A7064">
            <v>96622</v>
          </cell>
          <cell r="B7064" t="str">
            <v>LASTRO COM MATERIAL GRANULAR, APLICADO EM PISOS OU LAJES SOBRE SOLO, ESPESSURA DE *5 CM*. AF_01/2024</v>
          </cell>
          <cell r="C7064" t="str">
            <v>M3</v>
          </cell>
          <cell r="D7064">
            <v>218.15</v>
          </cell>
          <cell r="E7064" t="str">
            <v>Lastro</v>
          </cell>
          <cell r="F7064" t="str">
            <v>SINAPI Jun/26</v>
          </cell>
        </row>
        <row r="7065">
          <cell r="A7065">
            <v>96621</v>
          </cell>
          <cell r="B7065" t="str">
            <v>LASTRO COM MATERIAL GRANULAR, APLICAÇÃO EM BLOCOS DE COROAMENTO, ESPESSURA DE *5 CM*. AF_01/2024</v>
          </cell>
          <cell r="C7065" t="str">
            <v>M3</v>
          </cell>
          <cell r="D7065">
            <v>238.14</v>
          </cell>
          <cell r="E7065" t="str">
            <v>Lastro</v>
          </cell>
          <cell r="F7065" t="str">
            <v>SINAPI Jun/26</v>
          </cell>
        </row>
        <row r="7066">
          <cell r="A7066">
            <v>96617</v>
          </cell>
          <cell r="B7066" t="str">
            <v>LASTRO DE CONCRETO MAGRO, APLICADO EM BLOCOS DE COROAMENTO OU SAPATAS, ESPESSURA DE 3 CM. AF_01/2024</v>
          </cell>
          <cell r="C7066" t="str">
            <v>M2</v>
          </cell>
          <cell r="D7066">
            <v>22.05</v>
          </cell>
          <cell r="E7066" t="str">
            <v>Lastro</v>
          </cell>
          <cell r="F7066" t="str">
            <v>SINAPI Jun/26</v>
          </cell>
        </row>
        <row r="7067">
          <cell r="A7067">
            <v>96619</v>
          </cell>
          <cell r="B7067" t="str">
            <v>LASTRO DE CONCRETO MAGRO, APLICADO EM BLOCOS DE COROAMENTO OU SAPATAS, ESPESSURA DE 5 CM. AF_01/2024</v>
          </cell>
          <cell r="C7067" t="str">
            <v>M2</v>
          </cell>
          <cell r="D7067">
            <v>44.02</v>
          </cell>
          <cell r="E7067" t="str">
            <v>Lastro</v>
          </cell>
          <cell r="F7067" t="str">
            <v>SINAPI Jun/26</v>
          </cell>
        </row>
        <row r="7068">
          <cell r="A7068">
            <v>96616</v>
          </cell>
          <cell r="B7068" t="str">
            <v>LASTRO DE CONCRETO MAGRO, APLICADO EM BLOCOS DE COROAMENTO OU SAPATAS. AF_01/2024</v>
          </cell>
          <cell r="C7068" t="str">
            <v>M3</v>
          </cell>
          <cell r="D7068">
            <v>880.59</v>
          </cell>
          <cell r="E7068" t="str">
            <v>Lastro</v>
          </cell>
          <cell r="F7068" t="str">
            <v>SINAPI Jun/26</v>
          </cell>
        </row>
        <row r="7069">
          <cell r="A7069">
            <v>95240</v>
          </cell>
          <cell r="B7069" t="str">
            <v>LASTRO DE CONCRETO MAGRO, APLICADO EM PISOS, LAJES SOBRE SOLO OU RADIERS, ESPESSURA DE 3 CM. AF_01/2024</v>
          </cell>
          <cell r="C7069" t="str">
            <v>M2</v>
          </cell>
          <cell r="D7069">
            <v>20.97</v>
          </cell>
          <cell r="E7069" t="str">
            <v>Lastro</v>
          </cell>
          <cell r="F7069" t="str">
            <v>SINAPI Jun/26</v>
          </cell>
        </row>
        <row r="7070">
          <cell r="A7070">
            <v>95241</v>
          </cell>
          <cell r="B7070" t="str">
            <v>LASTRO DE CONCRETO MAGRO, APLICADO EM PISOS, LAJES SOBRE SOLO OU RADIERS, ESPESSURA DE 5 CM. AF_01/2024</v>
          </cell>
          <cell r="C7070" t="str">
            <v>M2</v>
          </cell>
          <cell r="D7070">
            <v>39.86</v>
          </cell>
          <cell r="E7070" t="str">
            <v>Lastro</v>
          </cell>
          <cell r="F7070" t="str">
            <v>SINAPI Jun/26</v>
          </cell>
        </row>
        <row r="7071">
          <cell r="A7071">
            <v>96620</v>
          </cell>
          <cell r="B7071" t="str">
            <v>LASTRO DE CONCRETO MAGRO, APLICADO EM PISOS, LAJES SOBRE SOLO OU RADIERS. AF_01/2024</v>
          </cell>
          <cell r="C7071" t="str">
            <v>M3</v>
          </cell>
          <cell r="D7071">
            <v>797.53</v>
          </cell>
          <cell r="E7071" t="str">
            <v>Lastro</v>
          </cell>
          <cell r="F7071" t="str">
            <v>SINAPI Jun/26</v>
          </cell>
        </row>
        <row r="7072">
          <cell r="A7072">
            <v>104043</v>
          </cell>
          <cell r="B7072" t="str">
            <v>ADAPTADOR, POLIPROPILENO, PARA TUBOS EM PEAD, 20 MM X 1/2", PARA LIGAÇÃO PREDIAL DE ÁGUA. AF_06/2022</v>
          </cell>
          <cell r="C7072" t="str">
            <v>UN</v>
          </cell>
          <cell r="D7072">
            <v>10.63</v>
          </cell>
          <cell r="E7072" t="str">
            <v>Ligações Prediais de Água e Esgoto</v>
          </cell>
          <cell r="F7072" t="str">
            <v>SINAPI Jun/26</v>
          </cell>
        </row>
        <row r="7073">
          <cell r="A7073">
            <v>104044</v>
          </cell>
          <cell r="B7073" t="str">
            <v>ADAPTADOR, POLIPROPILENO, PARA TUBOS EM PEAD, 20 MM X 3/4", PARA LIGAÇÃO PREDIAL DE ÁGUA. AF_06/2022</v>
          </cell>
          <cell r="C7073" t="str">
            <v>UN</v>
          </cell>
          <cell r="D7073">
            <v>11.42</v>
          </cell>
          <cell r="E7073" t="str">
            <v>Ligações Prediais de Água e Esgoto</v>
          </cell>
          <cell r="F7073" t="str">
            <v>SINAPI Jun/26</v>
          </cell>
        </row>
        <row r="7074">
          <cell r="A7074">
            <v>104045</v>
          </cell>
          <cell r="B7074" t="str">
            <v>ADAPTADOR, POLIPROPILENO, PARA TUBOS EM PEAD, 32 MM X 1", PARA LIGAÇÃO PREDIAL DE ÁGUA. AF_06/2022</v>
          </cell>
          <cell r="C7074" t="str">
            <v>UN</v>
          </cell>
          <cell r="D7074">
            <v>17.39</v>
          </cell>
          <cell r="E7074" t="str">
            <v>Ligações Prediais de Água e Esgoto</v>
          </cell>
          <cell r="F7074" t="str">
            <v>SINAPI Jun/26</v>
          </cell>
        </row>
        <row r="7075">
          <cell r="A7075">
            <v>104049</v>
          </cell>
          <cell r="B7075" t="str">
            <v>ADAPTADOR, PVC, CURTO COM BOLSA E ROSCA, 20 MM X 1/2", PARA LIGAÇÃO PREDIAL DE ÁGUA. AF_06/2022</v>
          </cell>
          <cell r="C7075" t="str">
            <v>UN</v>
          </cell>
          <cell r="D7075">
            <v>7.8</v>
          </cell>
          <cell r="E7075" t="str">
            <v>Ligações Prediais de Água e Esgoto</v>
          </cell>
          <cell r="F7075" t="str">
            <v>SINAPI Jun/26</v>
          </cell>
        </row>
        <row r="7076">
          <cell r="A7076">
            <v>104050</v>
          </cell>
          <cell r="B7076" t="str">
            <v>ADAPTADOR, PVC, CURTO COM BOLSA E ROSCA, 32 MM X 1", PARA LIGAÇÃO PREDIAL DE ÁGUA. AF_06/2022</v>
          </cell>
          <cell r="C7076" t="str">
            <v>UN</v>
          </cell>
          <cell r="D7076">
            <v>11.58</v>
          </cell>
          <cell r="E7076" t="str">
            <v>Ligações Prediais de Água e Esgoto</v>
          </cell>
          <cell r="F7076" t="str">
            <v>SINAPI Jun/26</v>
          </cell>
        </row>
        <row r="7077">
          <cell r="A7077">
            <v>104084</v>
          </cell>
          <cell r="B7077" t="str">
            <v>CAP, PVC OCRE, JUNTA ELÁSTICA, DN 150 MM, PARA COLETOR PREDIAL DE ESGOTO. AF_06/2022</v>
          </cell>
          <cell r="C7077" t="str">
            <v>UN</v>
          </cell>
          <cell r="D7077">
            <v>103.48</v>
          </cell>
          <cell r="E7077" t="str">
            <v>Ligações Prediais de Água e Esgoto</v>
          </cell>
          <cell r="F7077" t="str">
            <v>SINAPI Jun/26</v>
          </cell>
        </row>
        <row r="7078">
          <cell r="A7078">
            <v>104037</v>
          </cell>
          <cell r="B7078" t="str">
            <v>COLAR DE TOMADA, FERRO FUNDIDO, COM PARAFUSOS, DN 50 MM X 3/4", PARA LIGAÇÃO PREDIAL DE ÁGUA. AF_06/2022</v>
          </cell>
          <cell r="C7078" t="str">
            <v>UN</v>
          </cell>
          <cell r="D7078">
            <v>0</v>
          </cell>
          <cell r="E7078" t="str">
            <v>Ligações Prediais de Água e Esgoto</v>
          </cell>
          <cell r="F7078" t="str">
            <v>SINAPI Jun/26</v>
          </cell>
        </row>
        <row r="7079">
          <cell r="A7079">
            <v>104035</v>
          </cell>
          <cell r="B7079" t="str">
            <v>COLAR DE TOMADA, POLIPROPILENO, COM PARAFUSOS, 63 MM X 1/2", PARA LIGAÇÃO PREDIAL DE ÁGUA. AF_06/2022</v>
          </cell>
          <cell r="C7079" t="str">
            <v>UN</v>
          </cell>
          <cell r="D7079">
            <v>48.43</v>
          </cell>
          <cell r="E7079" t="str">
            <v>Ligações Prediais de Água e Esgoto</v>
          </cell>
          <cell r="F7079" t="str">
            <v>SINAPI Jun/26</v>
          </cell>
        </row>
        <row r="7080">
          <cell r="A7080">
            <v>104036</v>
          </cell>
          <cell r="B7080" t="str">
            <v>COLAR DE TOMADA, POLIPROPILENO, COM PARAFUSOS, 63 MM X 3/4", PARA LIGAÇÃO PREDIAL DE ÁGUA. AF_06/2022</v>
          </cell>
          <cell r="C7080" t="str">
            <v>UN</v>
          </cell>
          <cell r="D7080">
            <v>49.99</v>
          </cell>
          <cell r="E7080" t="str">
            <v>Ligações Prediais de Água e Esgoto</v>
          </cell>
          <cell r="F7080" t="str">
            <v>SINAPI Jun/26</v>
          </cell>
        </row>
        <row r="7081">
          <cell r="A7081">
            <v>104034</v>
          </cell>
          <cell r="B7081" t="str">
            <v>COLAR DE TOMADA, PVC, COM TRAVAS, DE 110 MM X 1/2" OU 110 MM X 3/4", PARA LIGAÇÃO PREDIAL DE ÁGUA. AF_06/2022</v>
          </cell>
          <cell r="C7081" t="str">
            <v>UN</v>
          </cell>
          <cell r="D7081">
            <v>35.21</v>
          </cell>
          <cell r="E7081" t="str">
            <v>Ligações Prediais de Água e Esgoto</v>
          </cell>
          <cell r="F7081" t="str">
            <v>SINAPI Jun/26</v>
          </cell>
        </row>
        <row r="7082">
          <cell r="A7082">
            <v>104031</v>
          </cell>
          <cell r="B7082" t="str">
            <v>COLAR DE TOMADA, PVC, COM TRAVAS, DE 60 MM X 1/2" OU 60 MM X 3/4", PARA LIGAÇÃO PREDIAL DE ÁGUA. AF_06/2022</v>
          </cell>
          <cell r="C7082" t="str">
            <v>UN</v>
          </cell>
          <cell r="D7082">
            <v>24.31</v>
          </cell>
          <cell r="E7082" t="str">
            <v>Ligações Prediais de Água e Esgoto</v>
          </cell>
          <cell r="F7082" t="str">
            <v>SINAPI Jun/26</v>
          </cell>
        </row>
        <row r="7083">
          <cell r="A7083">
            <v>104032</v>
          </cell>
          <cell r="B7083" t="str">
            <v>COLAR DE TOMADA, PVC, COM TRAVAS, DE 75 MM X 1/2" OU 75 MM X 3/4", PARA LIGAÇÃO PREDIAL DE ÁGUA. AF_06/2022</v>
          </cell>
          <cell r="C7083" t="str">
            <v>UN</v>
          </cell>
          <cell r="D7083">
            <v>29.96</v>
          </cell>
          <cell r="E7083" t="str">
            <v>Ligações Prediais de Água e Esgoto</v>
          </cell>
          <cell r="F7083" t="str">
            <v>SINAPI Jun/26</v>
          </cell>
        </row>
        <row r="7084">
          <cell r="A7084">
            <v>104033</v>
          </cell>
          <cell r="B7084" t="str">
            <v>COLAR DE TOMADA, PVC, COM TRAVAS, DE 85 MM X 1/2" OU 85 MM X 3/4", PARA LIGAÇÃO PREDIAL DE ÁGUA. AF_06/2022</v>
          </cell>
          <cell r="C7084" t="str">
            <v>UN</v>
          </cell>
          <cell r="D7084">
            <v>27.59</v>
          </cell>
          <cell r="E7084" t="str">
            <v>Ligações Prediais de Água e Esgoto</v>
          </cell>
          <cell r="F7084" t="str">
            <v>SINAPI Jun/26</v>
          </cell>
        </row>
        <row r="7085">
          <cell r="A7085">
            <v>104038</v>
          </cell>
          <cell r="B7085" t="str">
            <v>COLAR TOMADA EM FERRO FUNDIDO, COM PARAFUSOS, SAIDA COM ROSCA, DN 75 MM X 3/4", PARA LIGACAO PREDIAL DE AGUA. AF_06/2022</v>
          </cell>
          <cell r="C7085" t="str">
            <v>UN</v>
          </cell>
          <cell r="D7085">
            <v>0</v>
          </cell>
          <cell r="E7085" t="str">
            <v>Ligações Prediais de Água e Esgoto</v>
          </cell>
          <cell r="F7085" t="str">
            <v>SINAPI Jun/26</v>
          </cell>
        </row>
        <row r="7086">
          <cell r="A7086">
            <v>104051</v>
          </cell>
          <cell r="B7086" t="str">
            <v>COTOVELO/JOELHO 90°, POLIPROPILENO, PARA TUBOS EM PEAD, 20 X 20 MM, PARA LIGAÇÃO PREDIAL DE ÁGUA. AF_06/2022</v>
          </cell>
          <cell r="C7086" t="str">
            <v>UN</v>
          </cell>
          <cell r="D7086">
            <v>9.52</v>
          </cell>
          <cell r="E7086" t="str">
            <v>Ligações Prediais de Água e Esgoto</v>
          </cell>
          <cell r="F7086" t="str">
            <v>SINAPI Jun/26</v>
          </cell>
        </row>
        <row r="7087">
          <cell r="A7087">
            <v>104052</v>
          </cell>
          <cell r="B7087" t="str">
            <v>COTOVELO/JOELHO 90°, POLIPROPILENO, PARA TUBOS EM PEAD, 32 X 32 MM, PARA LIGAÇÃO PREDIAL DE ÁGUA. AF_06/2022</v>
          </cell>
          <cell r="C7087" t="str">
            <v>UN</v>
          </cell>
          <cell r="D7087">
            <v>13.32</v>
          </cell>
          <cell r="E7087" t="str">
            <v>Ligações Prediais de Água e Esgoto</v>
          </cell>
          <cell r="F7087" t="str">
            <v>SINAPI Jun/26</v>
          </cell>
        </row>
        <row r="7088">
          <cell r="A7088">
            <v>104046</v>
          </cell>
          <cell r="B7088" t="str">
            <v>COTOVELO/JOELHO COM ADAPTADOR, POLIPROPILENO, PARA TUBOS EM PEAD, 20 MM X 1/2", PARA LIGAÇÃO PREDIAL DE ÁGUA. AF_06/2022</v>
          </cell>
          <cell r="C7088" t="str">
            <v>UN</v>
          </cell>
          <cell r="D7088">
            <v>10.199999999999999</v>
          </cell>
          <cell r="E7088" t="str">
            <v>Ligações Prediais de Água e Esgoto</v>
          </cell>
          <cell r="F7088" t="str">
            <v>SINAPI Jun/26</v>
          </cell>
        </row>
        <row r="7089">
          <cell r="A7089">
            <v>104047</v>
          </cell>
          <cell r="B7089" t="str">
            <v>COTOVELO/JOELHO COM ADAPTADOR, POLIPROPILENO, PARA TUBOS EM PEAD, 20 MM X 3/4", PARA LIGAÇÃO PREDIAL DE ÁGUA. AF_06/2022</v>
          </cell>
          <cell r="C7089" t="str">
            <v>UN</v>
          </cell>
          <cell r="D7089">
            <v>11.86</v>
          </cell>
          <cell r="E7089" t="str">
            <v>Ligações Prediais de Água e Esgoto</v>
          </cell>
          <cell r="F7089" t="str">
            <v>SINAPI Jun/26</v>
          </cell>
        </row>
        <row r="7090">
          <cell r="A7090">
            <v>104048</v>
          </cell>
          <cell r="B7090" t="str">
            <v>COTOVELO/JOELHO COM ADAPTADOR, POLIPROPILENO, PARA TUBOS EM PEAD, 32 MM X 1", PARA LIGAÇÃO PREDIAL DE ÁGUA. AF_06/2022</v>
          </cell>
          <cell r="C7090" t="str">
            <v>UN</v>
          </cell>
          <cell r="D7090">
            <v>17.010000000000002</v>
          </cell>
          <cell r="E7090" t="str">
            <v>Ligações Prediais de Água e Esgoto</v>
          </cell>
          <cell r="F7090" t="str">
            <v>SINAPI Jun/26</v>
          </cell>
        </row>
        <row r="7091">
          <cell r="A7091">
            <v>104063</v>
          </cell>
          <cell r="B7091" t="str">
            <v>CURVA LONGA, 45 GRAUS, PVC OCRE, JUNTA ELÁSTICA, DN 100 MM, PARA COLETOR PREDIAL DE ESGOTO. AF_06/2022</v>
          </cell>
          <cell r="C7091" t="str">
            <v>UN</v>
          </cell>
          <cell r="D7091">
            <v>88.49</v>
          </cell>
          <cell r="E7091" t="str">
            <v>Ligações Prediais de Água e Esgoto</v>
          </cell>
          <cell r="F7091" t="str">
            <v>SINAPI Jun/26</v>
          </cell>
        </row>
        <row r="7092">
          <cell r="A7092">
            <v>104065</v>
          </cell>
          <cell r="B7092" t="str">
            <v>CURVA LONGA, 45 GRAUS, PVC OCRE, JUNTA ELÁSTICA, DN 150 MM, PARA COLETOR PREDIAL DE ESGOTO. AF_06/2022</v>
          </cell>
          <cell r="C7092" t="str">
            <v>UN</v>
          </cell>
          <cell r="D7092">
            <v>190.37</v>
          </cell>
          <cell r="E7092" t="str">
            <v>Ligações Prediais de Água e Esgoto</v>
          </cell>
          <cell r="F7092" t="str">
            <v>SINAPI Jun/26</v>
          </cell>
        </row>
        <row r="7093">
          <cell r="A7093">
            <v>104062</v>
          </cell>
          <cell r="B7093" t="str">
            <v>CURVA LONGA, 90 GRAUS, PVC OCRE, JUNTA ELÁSTICA, DN 100 MM, PARA COLETOR PREDIAL DE ESGOTO. AF_06/2022</v>
          </cell>
          <cell r="C7093" t="str">
            <v>UN</v>
          </cell>
          <cell r="D7093">
            <v>93.15</v>
          </cell>
          <cell r="E7093" t="str">
            <v>Ligações Prediais de Água e Esgoto</v>
          </cell>
          <cell r="F7093" t="str">
            <v>SINAPI Jun/26</v>
          </cell>
        </row>
        <row r="7094">
          <cell r="A7094">
            <v>104064</v>
          </cell>
          <cell r="B7094" t="str">
            <v>CURVA LONGA, 90 GRAUS, PVC OCRE, JUNTA ELÁSTICA, DN 150 MM, PARA COLETOR PREDIAL DE ESGOTO. AF_06/2022</v>
          </cell>
          <cell r="C7094" t="str">
            <v>UN</v>
          </cell>
          <cell r="D7094">
            <v>225.4</v>
          </cell>
          <cell r="E7094" t="str">
            <v>Ligações Prediais de Água e Esgoto</v>
          </cell>
          <cell r="F7094" t="str">
            <v>SINAPI Jun/26</v>
          </cell>
        </row>
        <row r="7095">
          <cell r="A7095">
            <v>104059</v>
          </cell>
          <cell r="B7095" t="str">
            <v>LUVA, PVC, ROSCÁVEL, 1", PARA LIGAÇÃO PREDIAL DE ÁGUA. AF_06/2022</v>
          </cell>
          <cell r="C7095" t="str">
            <v>UN</v>
          </cell>
          <cell r="D7095">
            <v>14.11</v>
          </cell>
          <cell r="E7095" t="str">
            <v>Ligações Prediais de Água e Esgoto</v>
          </cell>
          <cell r="F7095" t="str">
            <v>SINAPI Jun/26</v>
          </cell>
        </row>
        <row r="7096">
          <cell r="A7096">
            <v>104058</v>
          </cell>
          <cell r="B7096" t="str">
            <v>LUVA, PVC, ROSCÁVEL, 1/2", PARA LIGAÇÃO PREDIAL DE ÁGUA. AF_06/2022</v>
          </cell>
          <cell r="C7096" t="str">
            <v>UN</v>
          </cell>
          <cell r="D7096">
            <v>9.68</v>
          </cell>
          <cell r="E7096" t="str">
            <v>Ligações Prediais de Água e Esgoto</v>
          </cell>
          <cell r="F7096" t="str">
            <v>SINAPI Jun/26</v>
          </cell>
        </row>
        <row r="7097">
          <cell r="A7097">
            <v>104082</v>
          </cell>
          <cell r="B7097" t="str">
            <v>PLUG, PVC OCRE, JUNTA ELÁSTICA, DN 100 MM, PARA COLETOR PREDIAL DE ESGOTO. AF_06/2022</v>
          </cell>
          <cell r="C7097" t="str">
            <v>UN</v>
          </cell>
          <cell r="D7097">
            <v>37.74</v>
          </cell>
          <cell r="E7097" t="str">
            <v>Ligações Prediais de Água e Esgoto</v>
          </cell>
          <cell r="F7097" t="str">
            <v>SINAPI Jun/26</v>
          </cell>
        </row>
        <row r="7098">
          <cell r="A7098">
            <v>104083</v>
          </cell>
          <cell r="B7098" t="str">
            <v>PLUG, PVC OCRE, JUNTA ELÁSTICA, DN 150 MM, PARA COLETOR PREDIAL DE ESGOTO. AF_06/2022</v>
          </cell>
          <cell r="C7098" t="str">
            <v>UN</v>
          </cell>
          <cell r="D7098">
            <v>90.27</v>
          </cell>
          <cell r="E7098" t="str">
            <v>Ligações Prediais de Água e Esgoto</v>
          </cell>
          <cell r="F7098" t="str">
            <v>SINAPI Jun/26</v>
          </cell>
        </row>
        <row r="7099">
          <cell r="A7099">
            <v>104057</v>
          </cell>
          <cell r="B7099" t="str">
            <v>REGISTRO ESFERA, LATÃO NIQUELADO, COM ROSCA, 3/4", PARA LIGAÇÃO PREDIAL DE ÁGUA. AF_06/2022</v>
          </cell>
          <cell r="C7099" t="str">
            <v>UN</v>
          </cell>
          <cell r="D7099">
            <v>0</v>
          </cell>
          <cell r="E7099" t="str">
            <v>Ligações Prediais de Água e Esgoto</v>
          </cell>
          <cell r="F7099" t="str">
            <v>SINAPI Jun/26</v>
          </cell>
        </row>
        <row r="7100">
          <cell r="A7100">
            <v>104056</v>
          </cell>
          <cell r="B7100" t="str">
            <v>REGISTRO ESFERA, PVC, COM ROSCA, 1/2", PARA LIGAÇÃO PREDIAL DE ÁGUA. AF_06/2022</v>
          </cell>
          <cell r="C7100" t="str">
            <v>UN</v>
          </cell>
          <cell r="D7100">
            <v>29.23</v>
          </cell>
          <cell r="E7100" t="str">
            <v>Ligações Prediais de Água e Esgoto</v>
          </cell>
          <cell r="F7100" t="str">
            <v>SINAPI Jun/26</v>
          </cell>
        </row>
        <row r="7101">
          <cell r="A7101">
            <v>104055</v>
          </cell>
          <cell r="B7101" t="str">
            <v>REGISTRO ESFERA, PVC, DE PASSEIO, PARA POLIETILENO, 20 MM, PARA LIGAÇÃO PREDIAL DE ÁGUA. AF_06/2022</v>
          </cell>
          <cell r="C7101" t="str">
            <v>UN</v>
          </cell>
          <cell r="D7101">
            <v>19.66</v>
          </cell>
          <cell r="E7101" t="str">
            <v>Ligações Prediais de Água e Esgoto</v>
          </cell>
          <cell r="F7101" t="str">
            <v>SINAPI Jun/26</v>
          </cell>
        </row>
        <row r="7102">
          <cell r="A7102">
            <v>104076</v>
          </cell>
          <cell r="B7102" t="str">
            <v>SELIM, PVC OCRE, COM TRAVA, DN 125 X 100 MM OU 150 X 100 MM, PARA COLETOR PREDIAL DE ESGOTO. AF_06/2022</v>
          </cell>
          <cell r="C7102" t="str">
            <v>UN</v>
          </cell>
          <cell r="D7102">
            <v>60.51</v>
          </cell>
          <cell r="E7102" t="str">
            <v>Ligações Prediais de Água e Esgoto</v>
          </cell>
          <cell r="F7102" t="str">
            <v>SINAPI Jun/26</v>
          </cell>
        </row>
        <row r="7103">
          <cell r="A7103">
            <v>104060</v>
          </cell>
          <cell r="B7103" t="str">
            <v>TUBO, PEAD, PE-80, DE = 20 MM X 2,3 MM, PARA LIGAÇÃO PREDIAL DE ÁGUA. AF_06/2022</v>
          </cell>
          <cell r="C7103" t="str">
            <v>M</v>
          </cell>
          <cell r="D7103">
            <v>10.84</v>
          </cell>
          <cell r="E7103" t="str">
            <v>Ligações Prediais de Água e Esgoto</v>
          </cell>
          <cell r="F7103" t="str">
            <v>SINAPI Jun/26</v>
          </cell>
        </row>
        <row r="7104">
          <cell r="A7104">
            <v>104061</v>
          </cell>
          <cell r="B7104" t="str">
            <v>TUBO, PEAD, PE-80, DE = 32 MM X 3,0 MM, PARA LIGAÇÃO PREDIAL DE ÁGUA. AF_06/2022</v>
          </cell>
          <cell r="C7104" t="str">
            <v>M</v>
          </cell>
          <cell r="D7104">
            <v>19.149999999999999</v>
          </cell>
          <cell r="E7104" t="str">
            <v>Ligações Prediais de Água e Esgoto</v>
          </cell>
          <cell r="F7104" t="str">
            <v>SINAPI Jun/26</v>
          </cell>
        </row>
        <row r="7105">
          <cell r="A7105">
            <v>104085</v>
          </cell>
          <cell r="B7105" t="str">
            <v>TUBO, PVC OCRE, JUNTA ELÁSTICA, DN 100 MM, PARA COLETOR PREDIAL DE ESGOTO. AF_06/2022</v>
          </cell>
          <cell r="C7105" t="str">
            <v>M</v>
          </cell>
          <cell r="D7105">
            <v>71.2</v>
          </cell>
          <cell r="E7105" t="str">
            <v>Ligações Prediais de Água e Esgoto</v>
          </cell>
          <cell r="F7105" t="str">
            <v>SINAPI Jun/26</v>
          </cell>
        </row>
        <row r="7106">
          <cell r="A7106">
            <v>104086</v>
          </cell>
          <cell r="B7106" t="str">
            <v>TUBO, PVC OCRE, JUNTA ELÁSTICA, DN 150 MM, PARA COLETOR PREDIAL DE ESGOTO. AF_06/2022</v>
          </cell>
          <cell r="C7106" t="str">
            <v>M</v>
          </cell>
          <cell r="D7106">
            <v>126.77</v>
          </cell>
          <cell r="E7106" t="str">
            <v>Ligações Prediais de Água e Esgoto</v>
          </cell>
          <cell r="F7106" t="str">
            <v>SINAPI Jun/26</v>
          </cell>
        </row>
        <row r="7107">
          <cell r="A7107">
            <v>104073</v>
          </cell>
          <cell r="B7107" t="str">
            <v>TÊ DE REDUÇÃO, PVC OCRE, JUNTA ELÁSTICA, DN 150 X 100 MM, PARA COLETOR PREDIAL DE ESGOTO. AF_06/2022</v>
          </cell>
          <cell r="C7107" t="str">
            <v>UN</v>
          </cell>
          <cell r="D7107">
            <v>0</v>
          </cell>
          <cell r="E7107" t="str">
            <v>Ligações Prediais de Água e Esgoto</v>
          </cell>
          <cell r="F7107" t="str">
            <v>SINAPI Jun/26</v>
          </cell>
        </row>
        <row r="7108">
          <cell r="A7108">
            <v>104074</v>
          </cell>
          <cell r="B7108" t="str">
            <v>TÊ DE REDUÇÃO, PVC OCRE, JUNTA ELÁSTICA, DN 300 X 100 MM, PARA COLETOR PREDIAL DE ESGOTO. AF_06/2022</v>
          </cell>
          <cell r="C7108" t="str">
            <v>UN</v>
          </cell>
          <cell r="D7108">
            <v>0</v>
          </cell>
          <cell r="E7108" t="str">
            <v>Ligações Prediais de Água e Esgoto</v>
          </cell>
          <cell r="F7108" t="str">
            <v>SINAPI Jun/26</v>
          </cell>
        </row>
        <row r="7109">
          <cell r="A7109">
            <v>104075</v>
          </cell>
          <cell r="B7109" t="str">
            <v>TÊ DE REDUÇÃO, PVC OCRE, JUNTA ELÁSTICA, DN 300 X 150 MM, PARA COLETOR PREDIAL DE ESGOTO. AF_06/2022</v>
          </cell>
          <cell r="C7109" t="str">
            <v>UN</v>
          </cell>
          <cell r="D7109">
            <v>0</v>
          </cell>
          <cell r="E7109" t="str">
            <v>Ligações Prediais de Água e Esgoto</v>
          </cell>
          <cell r="F7109" t="str">
            <v>SINAPI Jun/26</v>
          </cell>
        </row>
        <row r="7110">
          <cell r="A7110">
            <v>104039</v>
          </cell>
          <cell r="B7110" t="str">
            <v>TÊ DE SERVIÇO INTEGRADO, POLIPROPILENO, PARA TUBOS EM PEAD, 63 MM X 20 MM, PARA LIGAÇÃO PREDIAL DE ÁGUA. AF_06/2022</v>
          </cell>
          <cell r="C7110" t="str">
            <v>UN</v>
          </cell>
          <cell r="D7110">
            <v>88.48</v>
          </cell>
          <cell r="E7110" t="str">
            <v>Ligações Prediais de Água e Esgoto</v>
          </cell>
          <cell r="F7110" t="str">
            <v>SINAPI Jun/26</v>
          </cell>
        </row>
        <row r="7111">
          <cell r="A7111">
            <v>104040</v>
          </cell>
          <cell r="B7111" t="str">
            <v>TÊ DE SERVIÇO INTEGRADO, POLIPROPILENO, PARA TUBOS EM PEAD, 63 MM X 32 MM, PARA LIGAÇÃO PREDIAL DE ÁGUA. AF_06/2022</v>
          </cell>
          <cell r="C7111" t="str">
            <v>UN</v>
          </cell>
          <cell r="D7111">
            <v>0</v>
          </cell>
          <cell r="E7111" t="str">
            <v>Ligações Prediais de Água e Esgoto</v>
          </cell>
          <cell r="F7111" t="str">
            <v>SINAPI Jun/26</v>
          </cell>
        </row>
        <row r="7112">
          <cell r="A7112">
            <v>104041</v>
          </cell>
          <cell r="B7112" t="str">
            <v>TÊ DE SERVIÇO INTEGRADO, POLIPROPILENO, PARA TUBOS EM PEAD, 90 MM X 20 MM, PARA LIGAÇÃO PREDIAL DE ÁGUA. AF_06/2022</v>
          </cell>
          <cell r="C7112" t="str">
            <v>UN</v>
          </cell>
          <cell r="D7112">
            <v>0</v>
          </cell>
          <cell r="E7112" t="str">
            <v>Ligações Prediais de Água e Esgoto</v>
          </cell>
          <cell r="F7112" t="str">
            <v>SINAPI Jun/26</v>
          </cell>
        </row>
        <row r="7113">
          <cell r="A7113">
            <v>104042</v>
          </cell>
          <cell r="B7113" t="str">
            <v>TÊ DE SERVIÇO INTEGRADO, POLIPROPILENO, PARA TUBOS EM PEAD, 90 MM X 32 MM, PARA LIGAÇÃO PREDIAL DE ÁGUA. AF_06/2022</v>
          </cell>
          <cell r="C7113" t="str">
            <v>UN</v>
          </cell>
          <cell r="D7113">
            <v>0</v>
          </cell>
          <cell r="E7113" t="str">
            <v>Ligações Prediais de Água e Esgoto</v>
          </cell>
          <cell r="F7113" t="str">
            <v>SINAPI Jun/26</v>
          </cell>
        </row>
        <row r="7114">
          <cell r="A7114">
            <v>104072</v>
          </cell>
          <cell r="B7114" t="str">
            <v>TÊ, PVC OCRE, JUNTA ELÁSTICA, DN 200 MM, PARA COLETOR PREDIAL DE ESGOTO. AF_06/2022</v>
          </cell>
          <cell r="C7114" t="str">
            <v>UN</v>
          </cell>
          <cell r="D7114">
            <v>340.77</v>
          </cell>
          <cell r="E7114" t="str">
            <v>Ligações Prediais de Água e Esgoto</v>
          </cell>
          <cell r="F7114" t="str">
            <v>SINAPI Jun/26</v>
          </cell>
        </row>
        <row r="7115">
          <cell r="A7115">
            <v>104053</v>
          </cell>
          <cell r="B7115" t="str">
            <v>UNIÃO, POLIPROPILENO, PARA TUBOS EM PEAD, 20 MM, PARA LIGAÇÃO PREDIAL DE ÁGUA. AF_06/2022</v>
          </cell>
          <cell r="C7115" t="str">
            <v>UN</v>
          </cell>
          <cell r="D7115">
            <v>10.93</v>
          </cell>
          <cell r="E7115" t="str">
            <v>Ligações Prediais de Água e Esgoto</v>
          </cell>
          <cell r="F7115" t="str">
            <v>SINAPI Jun/26</v>
          </cell>
        </row>
        <row r="7116">
          <cell r="A7116">
            <v>104054</v>
          </cell>
          <cell r="B7116" t="str">
            <v>UNIÃO, POLIPROPILENO, PARA TUBOS EM PEAD, 32 MM, PARA LIGAÇÃO PREDIAL DE ÁGUA. AF_06/2022</v>
          </cell>
          <cell r="C7116" t="str">
            <v>UN</v>
          </cell>
          <cell r="D7116">
            <v>21.07</v>
          </cell>
          <cell r="E7116" t="str">
            <v>Ligações Prediais de Água e Esgoto</v>
          </cell>
          <cell r="F7116" t="str">
            <v>SINAPI Jun/26</v>
          </cell>
        </row>
        <row r="7117">
          <cell r="A7117">
            <v>99818</v>
          </cell>
          <cell r="B7117" t="str">
            <v>LIMPEZA DE BACIA SANITÁRIA, BIDÊ OU MICTÓRIO EM LOUÇA, INCLUSIVE METAIS CORRESPONDENTES. AF_10/2025_PS</v>
          </cell>
          <cell r="C7117" t="str">
            <v>UN</v>
          </cell>
          <cell r="D7117">
            <v>7.43</v>
          </cell>
          <cell r="E7117" t="str">
            <v>Limpeza de Obra</v>
          </cell>
          <cell r="F7117" t="str">
            <v>SINAPI Jun/26</v>
          </cell>
        </row>
        <row r="7118">
          <cell r="A7118">
            <v>99819</v>
          </cell>
          <cell r="B7118" t="str">
            <v>LIMPEZA DE BANCADA COM PLACA DE ROCHA (MÁRMORE OU GRANITO). AF_10/2025_PS</v>
          </cell>
          <cell r="C7118" t="str">
            <v>M2</v>
          </cell>
          <cell r="D7118">
            <v>24.67</v>
          </cell>
          <cell r="E7118" t="str">
            <v>Limpeza de Obra</v>
          </cell>
          <cell r="F7118" t="str">
            <v>SINAPI Jun/26</v>
          </cell>
        </row>
        <row r="7119">
          <cell r="A7119">
            <v>99817</v>
          </cell>
          <cell r="B7119" t="str">
            <v>LIMPEZA DE BANCADA COM PLACA DE ROCHA E CUBA DE LOUÇA, INCLUSIVE METAIS CORRESPONDENTES. AF_10/2025_PS</v>
          </cell>
          <cell r="C7119" t="str">
            <v>UN</v>
          </cell>
          <cell r="D7119">
            <v>8.5500000000000007</v>
          </cell>
          <cell r="E7119" t="str">
            <v>Limpeza de Obra</v>
          </cell>
          <cell r="F7119" t="str">
            <v>SINAPI Jun/26</v>
          </cell>
        </row>
        <row r="7120">
          <cell r="A7120">
            <v>99815</v>
          </cell>
          <cell r="B7120" t="str">
            <v>LIMPEZA DE BANCADA DE PIA COM PLACA DE ROCHA E CUBA DE INOX, INCLUSIVE METAIS CORRESPONDENTES. AF_10/2025_PS</v>
          </cell>
          <cell r="C7120" t="str">
            <v>UN</v>
          </cell>
          <cell r="D7120">
            <v>12.2</v>
          </cell>
          <cell r="E7120" t="str">
            <v>Limpeza de Obra</v>
          </cell>
          <cell r="F7120" t="str">
            <v>SINAPI Jun/26</v>
          </cell>
        </row>
        <row r="7121">
          <cell r="A7121">
            <v>99811</v>
          </cell>
          <cell r="B7121" t="str">
            <v>LIMPEZA DE CONTRAPISO COM VASSOURA A SECO. AF_10/2025</v>
          </cell>
          <cell r="C7121" t="str">
            <v>M2</v>
          </cell>
          <cell r="D7121">
            <v>0.92</v>
          </cell>
          <cell r="E7121" t="str">
            <v>Limpeza de Obra</v>
          </cell>
          <cell r="F7121" t="str">
            <v>SINAPI Jun/26</v>
          </cell>
        </row>
        <row r="7122">
          <cell r="A7122">
            <v>99826</v>
          </cell>
          <cell r="B7122" t="str">
            <v>LIMPEZA DE FORRO REMOVÍVEL COM PANO ÚMIDO. AF_10/2025_PS</v>
          </cell>
          <cell r="C7122" t="str">
            <v>M2</v>
          </cell>
          <cell r="D7122">
            <v>2.27</v>
          </cell>
          <cell r="E7122" t="str">
            <v>Limpeza de Obra</v>
          </cell>
          <cell r="F7122" t="str">
            <v>SINAPI Jun/26</v>
          </cell>
        </row>
        <row r="7123">
          <cell r="A7123">
            <v>106170</v>
          </cell>
          <cell r="B7123" t="str">
            <v>LIMPEZA DE GRADIL. AF_10/2025_PS</v>
          </cell>
          <cell r="C7123" t="str">
            <v>M2</v>
          </cell>
          <cell r="D7123">
            <v>9.3000000000000007</v>
          </cell>
          <cell r="E7123" t="str">
            <v>Limpeza de Obra</v>
          </cell>
          <cell r="F7123" t="str">
            <v>SINAPI Jun/26</v>
          </cell>
        </row>
        <row r="7124">
          <cell r="A7124">
            <v>99821</v>
          </cell>
          <cell r="B7124" t="str">
            <v>LIMPEZA DE JANELA DE VIDRO COM CAIXILHO EM AÇO/ALUMÍNIO/PVC. AF_10/2025_PS</v>
          </cell>
          <cell r="C7124" t="str">
            <v>M2</v>
          </cell>
          <cell r="D7124">
            <v>6.6</v>
          </cell>
          <cell r="E7124" t="str">
            <v>Limpeza de Obra</v>
          </cell>
          <cell r="F7124" t="str">
            <v>SINAPI Jun/26</v>
          </cell>
        </row>
        <row r="7125">
          <cell r="A7125">
            <v>99820</v>
          </cell>
          <cell r="B7125" t="str">
            <v>LIMPEZA DE JANELA INTEIRAMENTE DE VIDRO. AF_10/2025_PS</v>
          </cell>
          <cell r="C7125" t="str">
            <v>M2</v>
          </cell>
          <cell r="D7125">
            <v>3.55</v>
          </cell>
          <cell r="E7125" t="str">
            <v>Limpeza de Obra</v>
          </cell>
          <cell r="F7125" t="str">
            <v>SINAPI Jun/26</v>
          </cell>
        </row>
        <row r="7126">
          <cell r="A7126">
            <v>99805</v>
          </cell>
          <cell r="B7126" t="str">
            <v>LIMPEZA DE PISO CERÂMICO OU COM PEDRAS RÚSTICAS UTILIZANDO ÁCIDO MURIÁTICO. AF_10/2025_PS</v>
          </cell>
          <cell r="C7126" t="str">
            <v>M2</v>
          </cell>
          <cell r="D7126">
            <v>15.24</v>
          </cell>
          <cell r="E7126" t="str">
            <v>Limpeza de Obra</v>
          </cell>
          <cell r="F7126" t="str">
            <v>SINAPI Jun/26</v>
          </cell>
        </row>
        <row r="7127">
          <cell r="A7127">
            <v>99803</v>
          </cell>
          <cell r="B7127" t="str">
            <v>LIMPEZA DE PISO CERÂMICO OU PORCELANATO COM PANO ÚMIDO. AF_10/2025_PS</v>
          </cell>
          <cell r="C7127" t="str">
            <v>M2</v>
          </cell>
          <cell r="D7127">
            <v>5.5</v>
          </cell>
          <cell r="E7127" t="str">
            <v>Limpeza de Obra</v>
          </cell>
          <cell r="F7127" t="str">
            <v>SINAPI Jun/26</v>
          </cell>
        </row>
        <row r="7128">
          <cell r="A7128">
            <v>99802</v>
          </cell>
          <cell r="B7128" t="str">
            <v>LIMPEZA DE PISO CERÂMICO OU PORCELANATO COM VASSOURA A SECO. AF_10/2025</v>
          </cell>
          <cell r="C7128" t="str">
            <v>M2</v>
          </cell>
          <cell r="D7128">
            <v>0.74</v>
          </cell>
          <cell r="E7128" t="str">
            <v>Limpeza de Obra</v>
          </cell>
          <cell r="F7128" t="str">
            <v>SINAPI Jun/26</v>
          </cell>
        </row>
        <row r="7129">
          <cell r="A7129">
            <v>99810</v>
          </cell>
          <cell r="B7129" t="str">
            <v>LIMPEZA DE PISO CERÂMICO/ PORCELANATO/ MÁRMORE/ GRANITO UTILIZANDO DETERGENTE NEUTRO E ESCOVAÇÃO MANUAL. AF_10/2025_PS</v>
          </cell>
          <cell r="C7129" t="str">
            <v>M2</v>
          </cell>
          <cell r="D7129">
            <v>9</v>
          </cell>
          <cell r="E7129" t="str">
            <v>Limpeza de Obra</v>
          </cell>
          <cell r="F7129" t="str">
            <v>SINAPI Jun/26</v>
          </cell>
        </row>
        <row r="7130">
          <cell r="A7130">
            <v>99809</v>
          </cell>
          <cell r="B7130" t="str">
            <v>LIMPEZA DE PISO DE LADRILHO HIDRÁULICO COM PANO ÚMIDO. AF_10/2025_PS</v>
          </cell>
          <cell r="C7130" t="str">
            <v>M2</v>
          </cell>
          <cell r="D7130">
            <v>9.49</v>
          </cell>
          <cell r="E7130" t="str">
            <v>Limpeza de Obra</v>
          </cell>
          <cell r="F7130" t="str">
            <v>SINAPI Jun/26</v>
          </cell>
        </row>
        <row r="7131">
          <cell r="A7131">
            <v>99801</v>
          </cell>
          <cell r="B7131" t="str">
            <v>LIMPEZA DE PISO UTILIZANDO DETERGENTE NEUTRO E ESCOVAÇÃO MECÂNICA. AF_10/2025</v>
          </cell>
          <cell r="C7131" t="str">
            <v>M2</v>
          </cell>
          <cell r="D7131">
            <v>0</v>
          </cell>
          <cell r="E7131" t="str">
            <v>Limpeza de Obra</v>
          </cell>
          <cell r="F7131" t="str">
            <v>SINAPI Jun/26</v>
          </cell>
        </row>
        <row r="7132">
          <cell r="A7132">
            <v>106166</v>
          </cell>
          <cell r="B7132" t="str">
            <v>LIMPEZA DE PISO VINÍLICO COM VASSOURA E PANO ÚMIDO. AF_10/2025_PS</v>
          </cell>
          <cell r="C7132" t="str">
            <v>M2</v>
          </cell>
          <cell r="D7132">
            <v>1.89</v>
          </cell>
          <cell r="E7132" t="str">
            <v>Limpeza de Obra</v>
          </cell>
          <cell r="F7132" t="str">
            <v>SINAPI Jun/26</v>
          </cell>
        </row>
        <row r="7133">
          <cell r="A7133">
            <v>99822</v>
          </cell>
          <cell r="B7133" t="str">
            <v>LIMPEZA DE PORTA DE MADEIRA. AF_10/2025_PS</v>
          </cell>
          <cell r="C7133" t="str">
            <v>M2</v>
          </cell>
          <cell r="D7133">
            <v>1.48</v>
          </cell>
          <cell r="E7133" t="str">
            <v>Limpeza de Obra</v>
          </cell>
          <cell r="F7133" t="str">
            <v>SINAPI Jun/26</v>
          </cell>
        </row>
        <row r="7134">
          <cell r="A7134">
            <v>99825</v>
          </cell>
          <cell r="B7134" t="str">
            <v>LIMPEZA DE PORTA DE VIDRO COM CAIXILHO EM AÇO/ ALUMÍNIO/ PVC. AF_10/2025_PS</v>
          </cell>
          <cell r="C7134" t="str">
            <v>M2</v>
          </cell>
          <cell r="D7134">
            <v>6.32</v>
          </cell>
          <cell r="E7134" t="str">
            <v>Limpeza de Obra</v>
          </cell>
          <cell r="F7134" t="str">
            <v>SINAPI Jun/26</v>
          </cell>
        </row>
        <row r="7135">
          <cell r="A7135">
            <v>99824</v>
          </cell>
          <cell r="B7135" t="str">
            <v>LIMPEZA DE PORTA EM AÇO/ALUMÍNIO. AF_10/2025_PS</v>
          </cell>
          <cell r="C7135" t="str">
            <v>M2</v>
          </cell>
          <cell r="D7135">
            <v>3.72</v>
          </cell>
          <cell r="E7135" t="str">
            <v>Limpeza de Obra</v>
          </cell>
          <cell r="F7135" t="str">
            <v>SINAPI Jun/26</v>
          </cell>
        </row>
        <row r="7136">
          <cell r="A7136">
            <v>99823</v>
          </cell>
          <cell r="B7136" t="str">
            <v>LIMPEZA DE PORTA INTEIRAMENTE DE VIDRO. AF_10/2025_PS</v>
          </cell>
          <cell r="C7136" t="str">
            <v>M2</v>
          </cell>
          <cell r="D7136">
            <v>3.27</v>
          </cell>
          <cell r="E7136" t="str">
            <v>Limpeza de Obra</v>
          </cell>
          <cell r="F7136" t="str">
            <v>SINAPI Jun/26</v>
          </cell>
        </row>
        <row r="7137">
          <cell r="A7137">
            <v>99806</v>
          </cell>
          <cell r="B7137" t="str">
            <v>LIMPEZA DE REVESTIMENTO CERÂMICO EM PAREDE COM PANO ÚMIDO. AF_10/2025_PS</v>
          </cell>
          <cell r="C7137" t="str">
            <v>M2</v>
          </cell>
          <cell r="D7137">
            <v>3.95</v>
          </cell>
          <cell r="E7137" t="str">
            <v>Limpeza de Obra</v>
          </cell>
          <cell r="F7137" t="str">
            <v>SINAPI Jun/26</v>
          </cell>
        </row>
        <row r="7138">
          <cell r="A7138">
            <v>99813</v>
          </cell>
          <cell r="B7138" t="str">
            <v>LIMPEZA DE REVESTIMENTO CERÂMICO/ MÁRMORE/ GRANITO EM PAREDE UTILIZANDO DETERGENTE NEUTRO E ESCOVAÇÃO MANUAL. AF_10/2025_PS</v>
          </cell>
          <cell r="C7138" t="str">
            <v>M2</v>
          </cell>
          <cell r="D7138">
            <v>4.1500000000000004</v>
          </cell>
          <cell r="E7138" t="str">
            <v>Limpeza de Obra</v>
          </cell>
          <cell r="F7138" t="str">
            <v>SINAPI Jun/26</v>
          </cell>
        </row>
        <row r="7139">
          <cell r="A7139">
            <v>106169</v>
          </cell>
          <cell r="B7139" t="str">
            <v>LIMPEZA DE RODAS DE CAMINHÕES COM JATO DE ALTA PRESSÃO, POR EIXO. AF_10/2025</v>
          </cell>
          <cell r="C7139" t="str">
            <v>UN</v>
          </cell>
          <cell r="D7139">
            <v>4.8499999999999996</v>
          </cell>
          <cell r="E7139" t="str">
            <v>Limpeza de Obra</v>
          </cell>
          <cell r="F7139" t="str">
            <v>SINAPI Jun/26</v>
          </cell>
        </row>
        <row r="7140">
          <cell r="A7140">
            <v>106167</v>
          </cell>
          <cell r="B7140" t="str">
            <v>LIMPEZA DE RUA COM CAMINHÃO PIPA. AF_10/2025</v>
          </cell>
          <cell r="C7140" t="str">
            <v>M2</v>
          </cell>
          <cell r="D7140">
            <v>0.09</v>
          </cell>
          <cell r="E7140" t="str">
            <v>Limpeza de Obra</v>
          </cell>
          <cell r="F7140" t="str">
            <v>SINAPI Jun/26</v>
          </cell>
        </row>
        <row r="7141">
          <cell r="A7141">
            <v>106168</v>
          </cell>
          <cell r="B7141" t="str">
            <v>LIMPEZA DE RUA COM JATO DE ALTA PRESSÃO. AF_10/2025</v>
          </cell>
          <cell r="C7141" t="str">
            <v>M2</v>
          </cell>
          <cell r="D7141">
            <v>0.84</v>
          </cell>
          <cell r="E7141" t="str">
            <v>Limpeza de Obra</v>
          </cell>
          <cell r="F7141" t="str">
            <v>SINAPI Jun/26</v>
          </cell>
        </row>
        <row r="7142">
          <cell r="A7142">
            <v>99814</v>
          </cell>
          <cell r="B7142" t="str">
            <v>LIMPEZA DE SUPERFÍCIE PISO OU PAREDE COM JATO DE ALTA PRESSÃO. AF_10/2025</v>
          </cell>
          <cell r="C7142" t="str">
            <v>M2</v>
          </cell>
          <cell r="D7142">
            <v>2.23</v>
          </cell>
          <cell r="E7142" t="str">
            <v>Limpeza de Obra</v>
          </cell>
          <cell r="F7142" t="str">
            <v>SINAPI Jun/26</v>
          </cell>
        </row>
        <row r="7143">
          <cell r="A7143">
            <v>99816</v>
          </cell>
          <cell r="B7143" t="str">
            <v>LIMPEZA DE TANQUE OU LAVATÓRIO DE LOUÇA ISOLADO, INCLUSIVE METAIS CORRESPONDENTES. AF_10/2025_PS</v>
          </cell>
          <cell r="C7143" t="str">
            <v>UN</v>
          </cell>
          <cell r="D7143">
            <v>11.73</v>
          </cell>
          <cell r="E7143" t="str">
            <v>Limpeza de Obra</v>
          </cell>
          <cell r="F7143" t="str">
            <v>SINAPI Jun/26</v>
          </cell>
        </row>
        <row r="7144">
          <cell r="A7144">
            <v>106171</v>
          </cell>
          <cell r="B7144" t="str">
            <v>RETIRADA DE SALVA PISO DO CHÃO. AF_10/2025</v>
          </cell>
          <cell r="C7144" t="str">
            <v>M2</v>
          </cell>
          <cell r="D7144">
            <v>2.2799999999999998</v>
          </cell>
          <cell r="E7144" t="str">
            <v>Limpeza de Obra</v>
          </cell>
          <cell r="F7144" t="str">
            <v>SINAPI Jun/26</v>
          </cell>
        </row>
        <row r="7145">
          <cell r="A7145">
            <v>88238</v>
          </cell>
          <cell r="B7145" t="str">
            <v>AJUDANTE DE ARMADOR COM ENCARGOS COMPLEMENTARES</v>
          </cell>
          <cell r="C7145" t="str">
            <v>H</v>
          </cell>
          <cell r="D7145">
            <v>34.64</v>
          </cell>
          <cell r="E7145" t="str">
            <v>Livro SINAPI: Cálculos e Parâmetros</v>
          </cell>
          <cell r="F7145" t="str">
            <v>SINAPI Jun/26</v>
          </cell>
        </row>
        <row r="7146">
          <cell r="A7146">
            <v>101374</v>
          </cell>
          <cell r="B7146" t="str">
            <v>AJUDANTE DE ARMADOR COM ENCARGOS COMPLEMENTARES</v>
          </cell>
          <cell r="C7146" t="str">
            <v>MES</v>
          </cell>
          <cell r="D7146">
            <v>5934.23</v>
          </cell>
          <cell r="E7146" t="str">
            <v>Livro SINAPI: Cálculos e Parâmetros</v>
          </cell>
          <cell r="F7146" t="str">
            <v>SINAPI Jun/26</v>
          </cell>
        </row>
        <row r="7147">
          <cell r="A7147">
            <v>88239</v>
          </cell>
          <cell r="B7147" t="str">
            <v>AJUDANTE DE CARPINTEIRO COM ENCARGOS COMPLEMENTARES</v>
          </cell>
          <cell r="C7147" t="str">
            <v>H</v>
          </cell>
          <cell r="D7147">
            <v>34.270000000000003</v>
          </cell>
          <cell r="E7147" t="str">
            <v>Livro SINAPI: Cálculos e Parâmetros</v>
          </cell>
          <cell r="F7147" t="str">
            <v>SINAPI Jun/26</v>
          </cell>
        </row>
        <row r="7148">
          <cell r="A7148">
            <v>101375</v>
          </cell>
          <cell r="B7148" t="str">
            <v>AJUDANTE DE ELETRICISTA COM ENCARGOS COMPLEMENTARES</v>
          </cell>
          <cell r="C7148" t="str">
            <v>MES</v>
          </cell>
          <cell r="D7148">
            <v>5936.18</v>
          </cell>
          <cell r="E7148" t="str">
            <v>Livro SINAPI: Cálculos e Parâmetros</v>
          </cell>
          <cell r="F7148" t="str">
            <v>SINAPI Jun/26</v>
          </cell>
        </row>
        <row r="7149">
          <cell r="A7149">
            <v>88240</v>
          </cell>
          <cell r="B7149" t="str">
            <v>AJUDANTE DE ESTRUTURA METÁLICA COM ENCARGOS COMPLEMENTARES</v>
          </cell>
          <cell r="C7149" t="str">
            <v>H</v>
          </cell>
          <cell r="D7149">
            <v>33.380000000000003</v>
          </cell>
          <cell r="E7149" t="str">
            <v>Livro SINAPI: Cálculos e Parâmetros</v>
          </cell>
          <cell r="F7149" t="str">
            <v>SINAPI Jun/26</v>
          </cell>
        </row>
        <row r="7150">
          <cell r="A7150">
            <v>101376</v>
          </cell>
          <cell r="B7150" t="str">
            <v>AJUDANTE DE ESTRUTURAS METÁLICAS COM ENCARGOS COMPLEMENTARES</v>
          </cell>
          <cell r="C7150" t="str">
            <v>MES</v>
          </cell>
          <cell r="D7150">
            <v>5725.77</v>
          </cell>
          <cell r="E7150" t="str">
            <v>Livro SINAPI: Cálculos e Parâmetros</v>
          </cell>
          <cell r="F7150" t="str">
            <v>SINAPI Jun/26</v>
          </cell>
        </row>
        <row r="7151">
          <cell r="A7151">
            <v>88241</v>
          </cell>
          <cell r="B7151" t="str">
            <v>AJUDANTE DE OPERAÇÃO EM GERAL COM ENCARGOS COMPLEMENTARES</v>
          </cell>
          <cell r="C7151" t="str">
            <v>H</v>
          </cell>
          <cell r="D7151">
            <v>32.049999999999997</v>
          </cell>
          <cell r="E7151" t="str">
            <v>Livro SINAPI: Cálculos e Parâmetros</v>
          </cell>
          <cell r="F7151" t="str">
            <v>SINAPI Jun/26</v>
          </cell>
        </row>
        <row r="7152">
          <cell r="A7152">
            <v>101377</v>
          </cell>
          <cell r="B7152" t="str">
            <v>AJUDANTE DE OPERAÇÃO EM GERAL COM ENCARGOS COMPLEMENTARES</v>
          </cell>
          <cell r="C7152" t="str">
            <v>MES</v>
          </cell>
          <cell r="D7152">
            <v>5487.67</v>
          </cell>
          <cell r="E7152" t="str">
            <v>Livro SINAPI: Cálculos e Parâmetros</v>
          </cell>
          <cell r="F7152" t="str">
            <v>SINAPI Jun/26</v>
          </cell>
        </row>
        <row r="7153">
          <cell r="A7153">
            <v>88242</v>
          </cell>
          <cell r="B7153" t="str">
            <v>AJUDANTE DE PEDREIRO COM ENCARGOS COMPLEMENTARES</v>
          </cell>
          <cell r="C7153" t="str">
            <v>H</v>
          </cell>
          <cell r="D7153">
            <v>34.729999999999997</v>
          </cell>
          <cell r="E7153" t="str">
            <v>Livro SINAPI: Cálculos e Parâmetros</v>
          </cell>
          <cell r="F7153" t="str">
            <v>SINAPI Jun/26</v>
          </cell>
        </row>
        <row r="7154">
          <cell r="A7154">
            <v>100301</v>
          </cell>
          <cell r="B7154" t="str">
            <v>AJUDANTE DE PINTOR COM ENCARGOS COMPLEMENTARES</v>
          </cell>
          <cell r="C7154" t="str">
            <v>H</v>
          </cell>
          <cell r="D7154">
            <v>36.479999999999997</v>
          </cell>
          <cell r="E7154" t="str">
            <v>Livro SINAPI: Cálculos e Parâmetros</v>
          </cell>
          <cell r="F7154" t="str">
            <v>SINAPI Jun/26</v>
          </cell>
        </row>
        <row r="7155">
          <cell r="A7155">
            <v>101378</v>
          </cell>
          <cell r="B7155" t="str">
            <v>AJUDANTE DE PINTOR COM ENCARGOS COMPLEMENTARES</v>
          </cell>
          <cell r="C7155" t="str">
            <v>MES</v>
          </cell>
          <cell r="D7155">
            <v>6224.58</v>
          </cell>
          <cell r="E7155" t="str">
            <v>Livro SINAPI: Cálculos e Parâmetros</v>
          </cell>
          <cell r="F7155" t="str">
            <v>SINAPI Jun/26</v>
          </cell>
        </row>
        <row r="7156">
          <cell r="A7156">
            <v>101379</v>
          </cell>
          <cell r="B7156" t="str">
            <v>AJUDANTE DE SERRALHEIRO COM ENCARGOS COMPLEMENTARES</v>
          </cell>
          <cell r="C7156" t="str">
            <v>MES</v>
          </cell>
          <cell r="D7156">
            <v>5934.23</v>
          </cell>
          <cell r="E7156" t="str">
            <v>Livro SINAPI: Cálculos e Parâmetros</v>
          </cell>
          <cell r="F7156" t="str">
            <v>SINAPI Jun/26</v>
          </cell>
        </row>
        <row r="7157">
          <cell r="A7157">
            <v>88243</v>
          </cell>
          <cell r="B7157" t="str">
            <v>AJUDANTE ESPECIALIZADO COM ENCARGOS COMPLEMENTARES</v>
          </cell>
          <cell r="C7157" t="str">
            <v>H</v>
          </cell>
          <cell r="D7157">
            <v>33.57</v>
          </cell>
          <cell r="E7157" t="str">
            <v>Livro SINAPI: Cálculos e Parâmetros</v>
          </cell>
          <cell r="F7157" t="str">
            <v>SINAPI Jun/26</v>
          </cell>
        </row>
        <row r="7158">
          <cell r="A7158">
            <v>101380</v>
          </cell>
          <cell r="B7158" t="str">
            <v>AJUDANTE ESPECIALIZADO COM ENCARGOS COMPLEMENTARES</v>
          </cell>
          <cell r="C7158" t="str">
            <v>MES</v>
          </cell>
          <cell r="D7158">
            <v>5749.16</v>
          </cell>
          <cell r="E7158" t="str">
            <v>Livro SINAPI: Cálculos e Parâmetros</v>
          </cell>
          <cell r="F7158" t="str">
            <v>SINAPI Jun/26</v>
          </cell>
        </row>
        <row r="7159">
          <cell r="A7159">
            <v>90766</v>
          </cell>
          <cell r="B7159" t="str">
            <v>ALMOXARIFE COM ENCARGOS COMPLEMENTARES</v>
          </cell>
          <cell r="C7159" t="str">
            <v>H</v>
          </cell>
          <cell r="D7159">
            <v>45.22</v>
          </cell>
          <cell r="E7159" t="str">
            <v>Livro SINAPI: Cálculos e Parâmetros</v>
          </cell>
          <cell r="F7159" t="str">
            <v>SINAPI Jun/26</v>
          </cell>
        </row>
        <row r="7160">
          <cell r="A7160">
            <v>93563</v>
          </cell>
          <cell r="B7160" t="str">
            <v>ALMOXARIFE COM ENCARGOS COMPLEMENTARES</v>
          </cell>
          <cell r="C7160" t="str">
            <v>MES</v>
          </cell>
          <cell r="D7160">
            <v>7816.95</v>
          </cell>
          <cell r="E7160" t="str">
            <v>Livro SINAPI: Cálculos e Parâmetros</v>
          </cell>
          <cell r="F7160" t="str">
            <v>SINAPI Jun/26</v>
          </cell>
        </row>
        <row r="7161">
          <cell r="A7161">
            <v>90767</v>
          </cell>
          <cell r="B7161" t="str">
            <v>APONTADOR OU APROPRIADOR COM ENCARGOS COMPLEMENTARES</v>
          </cell>
          <cell r="C7161" t="str">
            <v>H</v>
          </cell>
          <cell r="D7161">
            <v>47.2</v>
          </cell>
          <cell r="E7161" t="str">
            <v>Livro SINAPI: Cálculos e Parâmetros</v>
          </cell>
          <cell r="F7161" t="str">
            <v>SINAPI Jun/26</v>
          </cell>
        </row>
        <row r="7162">
          <cell r="A7162">
            <v>93564</v>
          </cell>
          <cell r="B7162" t="str">
            <v>APONTADOR OU APROPRIADOR COM ENCARGOS COMPLEMENTARES</v>
          </cell>
          <cell r="C7162" t="str">
            <v>MES</v>
          </cell>
          <cell r="D7162">
            <v>8055.72</v>
          </cell>
          <cell r="E7162" t="str">
            <v>Livro SINAPI: Cálculos e Parâmetros</v>
          </cell>
          <cell r="F7162" t="str">
            <v>SINAPI Jun/26</v>
          </cell>
        </row>
        <row r="7163">
          <cell r="A7163">
            <v>88245</v>
          </cell>
          <cell r="B7163" t="str">
            <v>ARMADOR COM ENCARGOS COMPLEMENTARES</v>
          </cell>
          <cell r="C7163" t="str">
            <v>H</v>
          </cell>
          <cell r="D7163">
            <v>36.99</v>
          </cell>
          <cell r="E7163" t="str">
            <v>Livro SINAPI: Cálculos e Parâmetros</v>
          </cell>
          <cell r="F7163" t="str">
            <v>SINAPI Jun/26</v>
          </cell>
        </row>
        <row r="7164">
          <cell r="A7164">
            <v>101381</v>
          </cell>
          <cell r="B7164" t="str">
            <v>ARMADOR COM ENCARGOS COMPLEMENTARES</v>
          </cell>
          <cell r="C7164" t="str">
            <v>MES</v>
          </cell>
          <cell r="D7164">
            <v>6340.41</v>
          </cell>
          <cell r="E7164" t="str">
            <v>Livro SINAPI: Cálculos e Parâmetros</v>
          </cell>
          <cell r="F7164" t="str">
            <v>SINAPI Jun/26</v>
          </cell>
        </row>
        <row r="7165">
          <cell r="A7165">
            <v>90768</v>
          </cell>
          <cell r="B7165" t="str">
            <v>ARQUITETO DE OBRA JUNIOR COM ENCARGOS COMPLEMENTARES</v>
          </cell>
          <cell r="C7165" t="str">
            <v>H</v>
          </cell>
          <cell r="D7165">
            <v>138.47999999999999</v>
          </cell>
          <cell r="E7165" t="str">
            <v>Livro SINAPI: Cálculos e Parâmetros</v>
          </cell>
          <cell r="F7165" t="str">
            <v>SINAPI Jun/26</v>
          </cell>
        </row>
        <row r="7166">
          <cell r="A7166">
            <v>90769</v>
          </cell>
          <cell r="B7166" t="str">
            <v>ARQUITETO DE OBRA PLENO COM ENCARGOS COMPLEMENTARES</v>
          </cell>
          <cell r="C7166" t="str">
            <v>H</v>
          </cell>
          <cell r="D7166">
            <v>145.72</v>
          </cell>
          <cell r="E7166" t="str">
            <v>Livro SINAPI: Cálculos e Parâmetros</v>
          </cell>
          <cell r="F7166" t="str">
            <v>SINAPI Jun/26</v>
          </cell>
        </row>
        <row r="7167">
          <cell r="A7167">
            <v>90770</v>
          </cell>
          <cell r="B7167" t="str">
            <v>ARQUITETO DE OBRA SENIOR COM ENCARGOS COMPLEMENTARES</v>
          </cell>
          <cell r="C7167" t="str">
            <v>H</v>
          </cell>
          <cell r="D7167">
            <v>155.31</v>
          </cell>
          <cell r="E7167" t="str">
            <v>Livro SINAPI: Cálculos e Parâmetros</v>
          </cell>
          <cell r="F7167" t="str">
            <v>SINAPI Jun/26</v>
          </cell>
        </row>
        <row r="7168">
          <cell r="A7168">
            <v>93569</v>
          </cell>
          <cell r="B7168" t="str">
            <v>ARQUITETO JUNIOR COM ENCARGOS COMPLEMENTARES</v>
          </cell>
          <cell r="C7168" t="str">
            <v>MES</v>
          </cell>
          <cell r="D7168">
            <v>24005.77</v>
          </cell>
          <cell r="E7168" t="str">
            <v>Livro SINAPI: Cálculos e Parâmetros</v>
          </cell>
          <cell r="F7168" t="str">
            <v>SINAPI Jun/26</v>
          </cell>
        </row>
        <row r="7169">
          <cell r="A7169">
            <v>93570</v>
          </cell>
          <cell r="B7169" t="str">
            <v>ARQUITETO PLENO COM ENCARGOS COMPLEMENTARES</v>
          </cell>
          <cell r="C7169" t="str">
            <v>MES</v>
          </cell>
          <cell r="D7169">
            <v>25263.29</v>
          </cell>
          <cell r="E7169" t="str">
            <v>Livro SINAPI: Cálculos e Parâmetros</v>
          </cell>
          <cell r="F7169" t="str">
            <v>SINAPI Jun/26</v>
          </cell>
        </row>
        <row r="7170">
          <cell r="A7170">
            <v>93571</v>
          </cell>
          <cell r="B7170" t="str">
            <v>ARQUITETO SENIOR COM ENCARGOS COMPLEMENTARES</v>
          </cell>
          <cell r="C7170" t="str">
            <v>MES</v>
          </cell>
          <cell r="D7170">
            <v>26928.58</v>
          </cell>
          <cell r="E7170" t="str">
            <v>Livro SINAPI: Cálculos e Parâmetros</v>
          </cell>
          <cell r="F7170" t="str">
            <v>SINAPI Jun/26</v>
          </cell>
        </row>
        <row r="7171">
          <cell r="A7171">
            <v>101382</v>
          </cell>
          <cell r="B7171" t="str">
            <v>ASSENTADOR DE MANILHAS COM ENCARGOS COMPLEMENTARES</v>
          </cell>
          <cell r="C7171" t="str">
            <v>MES</v>
          </cell>
          <cell r="D7171">
            <v>5617.26</v>
          </cell>
          <cell r="E7171" t="str">
            <v>Livro SINAPI: Cálculos e Parâmetros</v>
          </cell>
          <cell r="F7171" t="str">
            <v>SINAPI Jun/26</v>
          </cell>
        </row>
        <row r="7172">
          <cell r="A7172">
            <v>88246</v>
          </cell>
          <cell r="B7172" t="str">
            <v>ASSENTADOR DE TUBOS COM ENCARGOS COMPLEMENTARES</v>
          </cell>
          <cell r="C7172" t="str">
            <v>H</v>
          </cell>
          <cell r="D7172">
            <v>32.83</v>
          </cell>
          <cell r="E7172" t="str">
            <v>Livro SINAPI: Cálculos e Parâmetros</v>
          </cell>
          <cell r="F7172" t="str">
            <v>SINAPI Jun/26</v>
          </cell>
        </row>
        <row r="7173">
          <cell r="A7173">
            <v>100303</v>
          </cell>
          <cell r="B7173" t="str">
            <v>AUXILIAR DE AZULEJISTA COM ENCARGOS COMPLEMENTARES</v>
          </cell>
          <cell r="C7173" t="str">
            <v>H</v>
          </cell>
          <cell r="D7173">
            <v>32.130000000000003</v>
          </cell>
          <cell r="E7173" t="str">
            <v>Livro SINAPI: Cálculos e Parâmetros</v>
          </cell>
          <cell r="F7173" t="str">
            <v>SINAPI Jun/26</v>
          </cell>
        </row>
        <row r="7174">
          <cell r="A7174">
            <v>101383</v>
          </cell>
          <cell r="B7174" t="str">
            <v>AUXILIAR DE AZULEJISTA COM ENCARGOS COMPLEMENTARES</v>
          </cell>
          <cell r="C7174" t="str">
            <v>MES</v>
          </cell>
          <cell r="D7174">
            <v>5486.56</v>
          </cell>
          <cell r="E7174" t="str">
            <v>Livro SINAPI: Cálculos e Parâmetros</v>
          </cell>
          <cell r="F7174" t="str">
            <v>SINAPI Jun/26</v>
          </cell>
        </row>
        <row r="7175">
          <cell r="A7175">
            <v>88247</v>
          </cell>
          <cell r="B7175" t="str">
            <v>AUXILIAR DE ELETRICISTA COM ENCARGOS COMPLEMENTARES</v>
          </cell>
          <cell r="C7175" t="str">
            <v>H</v>
          </cell>
          <cell r="D7175">
            <v>35.299999999999997</v>
          </cell>
          <cell r="E7175" t="str">
            <v>Livro SINAPI: Cálculos e Parâmetros</v>
          </cell>
          <cell r="F7175" t="str">
            <v>SINAPI Jun/26</v>
          </cell>
        </row>
        <row r="7176">
          <cell r="A7176">
            <v>88248</v>
          </cell>
          <cell r="B7176" t="str">
            <v>AUXILIAR DE ENCANADOR OU BOMBEIRO HIDRÁULICO COM ENCARGOS COMPLEMENTARES</v>
          </cell>
          <cell r="C7176" t="str">
            <v>H</v>
          </cell>
          <cell r="D7176">
            <v>34.26</v>
          </cell>
          <cell r="E7176" t="str">
            <v>Livro SINAPI: Cálculos e Parâmetros</v>
          </cell>
          <cell r="F7176" t="str">
            <v>SINAPI Jun/26</v>
          </cell>
        </row>
        <row r="7177">
          <cell r="A7177">
            <v>101384</v>
          </cell>
          <cell r="B7177" t="str">
            <v>AUXILIAR DE ENCANADOR OU BOMBEIRO HIDRÁULICO COM ENCARGOS COMPLEMENTARES</v>
          </cell>
          <cell r="C7177" t="str">
            <v>MES</v>
          </cell>
          <cell r="D7177">
            <v>5843.4</v>
          </cell>
          <cell r="E7177" t="str">
            <v>Livro SINAPI: Cálculos e Parâmetros</v>
          </cell>
          <cell r="F7177" t="str">
            <v>SINAPI Jun/26</v>
          </cell>
        </row>
        <row r="7178">
          <cell r="A7178">
            <v>90772</v>
          </cell>
          <cell r="B7178" t="str">
            <v>AUXILIAR DE ESCRITORIO COM ENCARGOS COMPLEMENTARES</v>
          </cell>
          <cell r="C7178" t="str">
            <v>H</v>
          </cell>
          <cell r="D7178">
            <v>39.909999999999997</v>
          </cell>
          <cell r="E7178" t="str">
            <v>Livro SINAPI: Cálculos e Parâmetros</v>
          </cell>
          <cell r="F7178" t="str">
            <v>SINAPI Jun/26</v>
          </cell>
        </row>
        <row r="7179">
          <cell r="A7179">
            <v>93566</v>
          </cell>
          <cell r="B7179" t="str">
            <v>AUXILIAR DE ESCRITORIO COM ENCARGOS COMPLEMENTARES</v>
          </cell>
          <cell r="C7179" t="str">
            <v>MES</v>
          </cell>
          <cell r="D7179">
            <v>6893.11</v>
          </cell>
          <cell r="E7179" t="str">
            <v>Livro SINAPI: Cálculos e Parâmetros</v>
          </cell>
          <cell r="F7179" t="str">
            <v>SINAPI Jun/26</v>
          </cell>
        </row>
        <row r="7180">
          <cell r="A7180">
            <v>101385</v>
          </cell>
          <cell r="B7180" t="str">
            <v>AUXILIAR DE LABORATORISTA DE SOLOS E DE CONCRETO COM ENCARGOS COMPLEMENTARES</v>
          </cell>
          <cell r="C7180" t="str">
            <v>MES</v>
          </cell>
          <cell r="D7180">
            <v>8403.98</v>
          </cell>
          <cell r="E7180" t="str">
            <v>Livro SINAPI: Cálculos e Parâmetros</v>
          </cell>
          <cell r="F7180" t="str">
            <v>SINAPI Jun/26</v>
          </cell>
        </row>
        <row r="7181">
          <cell r="A7181">
            <v>88249</v>
          </cell>
          <cell r="B7181" t="str">
            <v>AUXILIAR DE LABORATÓRIO COM ENCARGOS COMPLEMENTARES</v>
          </cell>
          <cell r="C7181" t="str">
            <v>H</v>
          </cell>
          <cell r="D7181">
            <v>48.7</v>
          </cell>
          <cell r="E7181" t="str">
            <v>Livro SINAPI: Cálculos e Parâmetros</v>
          </cell>
          <cell r="F7181" t="str">
            <v>SINAPI Jun/26</v>
          </cell>
        </row>
        <row r="7182">
          <cell r="A7182">
            <v>88250</v>
          </cell>
          <cell r="B7182" t="str">
            <v>AUXILIAR DE MECÂNICO COM ENCARGOS COMPLEMENTARES</v>
          </cell>
          <cell r="C7182" t="str">
            <v>H</v>
          </cell>
          <cell r="D7182">
            <v>33.380000000000003</v>
          </cell>
          <cell r="E7182" t="str">
            <v>Livro SINAPI: Cálculos e Parâmetros</v>
          </cell>
          <cell r="F7182" t="str">
            <v>SINAPI Jun/26</v>
          </cell>
        </row>
        <row r="7183">
          <cell r="A7183">
            <v>101386</v>
          </cell>
          <cell r="B7183" t="str">
            <v>AUXILIAR DE MECÂNICO COM ENCARGOS COMPLEMENTARES</v>
          </cell>
          <cell r="C7183" t="str">
            <v>MES</v>
          </cell>
          <cell r="D7183">
            <v>5725.77</v>
          </cell>
          <cell r="E7183" t="str">
            <v>Livro SINAPI: Cálculos e Parâmetros</v>
          </cell>
          <cell r="F7183" t="str">
            <v>SINAPI Jun/26</v>
          </cell>
        </row>
        <row r="7184">
          <cell r="A7184">
            <v>101387</v>
          </cell>
          <cell r="B7184" t="str">
            <v>AUXILIAR DE PEDREIRO COM ENCARGOS COMPLEMENTARES</v>
          </cell>
          <cell r="C7184" t="str">
            <v>MES</v>
          </cell>
          <cell r="D7184">
            <v>5934.23</v>
          </cell>
          <cell r="E7184" t="str">
            <v>Livro SINAPI: Cálculos e Parâmetros</v>
          </cell>
          <cell r="F7184" t="str">
            <v>SINAPI Jun/26</v>
          </cell>
        </row>
        <row r="7185">
          <cell r="A7185">
            <v>88251</v>
          </cell>
          <cell r="B7185" t="str">
            <v>AUXILIAR DE SERRALHEIRO COM ENCARGOS COMPLEMENTARES</v>
          </cell>
          <cell r="C7185" t="str">
            <v>H</v>
          </cell>
          <cell r="D7185">
            <v>34.64</v>
          </cell>
          <cell r="E7185" t="str">
            <v>Livro SINAPI: Cálculos e Parâmetros</v>
          </cell>
          <cell r="F7185" t="str">
            <v>SINAPI Jun/26</v>
          </cell>
        </row>
        <row r="7186">
          <cell r="A7186">
            <v>88252</v>
          </cell>
          <cell r="B7186" t="str">
            <v>AUXILIAR DE SERVIÇOS GERAIS COM ENCARGOS COMPLEMENTARES</v>
          </cell>
          <cell r="C7186" t="str">
            <v>H</v>
          </cell>
          <cell r="D7186">
            <v>31.96</v>
          </cell>
          <cell r="E7186" t="str">
            <v>Livro SINAPI: Cálculos e Parâmetros</v>
          </cell>
          <cell r="F7186" t="str">
            <v>SINAPI Jun/26</v>
          </cell>
        </row>
        <row r="7187">
          <cell r="A7187">
            <v>101388</v>
          </cell>
          <cell r="B7187" t="str">
            <v>AUXILIAR DE SERVIÇOS GERAIS COM ENCARGOS COMPLEMENTARES</v>
          </cell>
          <cell r="C7187" t="str">
            <v>MES</v>
          </cell>
          <cell r="D7187">
            <v>5470.4</v>
          </cell>
          <cell r="E7187" t="str">
            <v>Livro SINAPI: Cálculos e Parâmetros</v>
          </cell>
          <cell r="F7187" t="str">
            <v>SINAPI Jun/26</v>
          </cell>
        </row>
        <row r="7188">
          <cell r="A7188">
            <v>88253</v>
          </cell>
          <cell r="B7188" t="str">
            <v>AUXILIAR DE TOPÓGRAFO COM ENCARGOS COMPLEMENTARES</v>
          </cell>
          <cell r="C7188" t="str">
            <v>H</v>
          </cell>
          <cell r="D7188">
            <v>44.38</v>
          </cell>
          <cell r="E7188" t="str">
            <v>Livro SINAPI: Cálculos e Parâmetros</v>
          </cell>
          <cell r="F7188" t="str">
            <v>SINAPI Jun/26</v>
          </cell>
        </row>
        <row r="7189">
          <cell r="A7189">
            <v>101389</v>
          </cell>
          <cell r="B7189" t="str">
            <v>AUXILIAR DE TOPÓGRAFO COM ENCARGOS COMPLEMENTARES</v>
          </cell>
          <cell r="C7189" t="str">
            <v>MES</v>
          </cell>
          <cell r="D7189">
            <v>7649.26</v>
          </cell>
          <cell r="E7189" t="str">
            <v>Livro SINAPI: Cálculos e Parâmetros</v>
          </cell>
          <cell r="F7189" t="str">
            <v>SINAPI Jun/26</v>
          </cell>
        </row>
        <row r="7190">
          <cell r="A7190">
            <v>101390</v>
          </cell>
          <cell r="B7190" t="str">
            <v>AUXILIAR TÉCNICO / ASSISTENTE DE ENGENHARIA COM ENCARGOS COMPLEMENTARES</v>
          </cell>
          <cell r="C7190" t="str">
            <v>MES</v>
          </cell>
          <cell r="D7190">
            <v>8189.31</v>
          </cell>
          <cell r="E7190" t="str">
            <v>Livro SINAPI: Cálculos e Parâmetros</v>
          </cell>
          <cell r="F7190" t="str">
            <v>SINAPI Jun/26</v>
          </cell>
        </row>
        <row r="7191">
          <cell r="A7191">
            <v>88255</v>
          </cell>
          <cell r="B7191" t="str">
            <v>AUXILIAR TÉCNICO DE ENGENHARIA COM ENCARGOS COMPLEMENTARES</v>
          </cell>
          <cell r="C7191" t="str">
            <v>H</v>
          </cell>
          <cell r="D7191">
            <v>47.48</v>
          </cell>
          <cell r="E7191" t="str">
            <v>Livro SINAPI: Cálculos e Parâmetros</v>
          </cell>
          <cell r="F7191" t="str">
            <v>SINAPI Jun/26</v>
          </cell>
        </row>
        <row r="7192">
          <cell r="A7192">
            <v>88256</v>
          </cell>
          <cell r="B7192" t="str">
            <v>AZULEJISTA OU LADRILHEIRO COM ENCARGOS COMPLEMENTARES</v>
          </cell>
          <cell r="C7192" t="str">
            <v>H</v>
          </cell>
          <cell r="D7192">
            <v>37.08</v>
          </cell>
          <cell r="E7192" t="str">
            <v>Livro SINAPI: Cálculos e Parâmetros</v>
          </cell>
          <cell r="F7192" t="str">
            <v>SINAPI Jun/26</v>
          </cell>
        </row>
        <row r="7193">
          <cell r="A7193">
            <v>101391</v>
          </cell>
          <cell r="B7193" t="str">
            <v>AZULEJISTA OU LADRILHEIRO COM ENCARGOS COMPLEMENTARES</v>
          </cell>
          <cell r="C7193" t="str">
            <v>MES</v>
          </cell>
          <cell r="D7193">
            <v>6340.41</v>
          </cell>
          <cell r="E7193" t="str">
            <v>Livro SINAPI: Cálculos e Parâmetros</v>
          </cell>
          <cell r="F7193" t="str">
            <v>SINAPI Jun/26</v>
          </cell>
        </row>
        <row r="7194">
          <cell r="A7194">
            <v>88257</v>
          </cell>
          <cell r="B7194" t="str">
            <v>BLASTER, DINAMITADOR OU CABO DE FOGO COM ENCARGOS COMPLEMENTARES</v>
          </cell>
          <cell r="C7194" t="str">
            <v>H</v>
          </cell>
          <cell r="D7194">
            <v>41.64</v>
          </cell>
          <cell r="E7194" t="str">
            <v>Livro SINAPI: Cálculos e Parâmetros</v>
          </cell>
          <cell r="F7194" t="str">
            <v>SINAPI Jun/26</v>
          </cell>
        </row>
        <row r="7195">
          <cell r="A7195">
            <v>101392</v>
          </cell>
          <cell r="B7195" t="str">
            <v>BLASTER, DINAMITADOR OU CABO DE FORÇA COM ENCARGOS COMPLEMENTARES</v>
          </cell>
          <cell r="C7195" t="str">
            <v>MES</v>
          </cell>
          <cell r="D7195">
            <v>7118.78</v>
          </cell>
          <cell r="E7195" t="str">
            <v>Livro SINAPI: Cálculos e Parâmetros</v>
          </cell>
          <cell r="F7195" t="str">
            <v>SINAPI Jun/26</v>
          </cell>
        </row>
        <row r="7196">
          <cell r="A7196">
            <v>88260</v>
          </cell>
          <cell r="B7196" t="str">
            <v>CALCETEIRO COM ENCARGOS COMPLEMENTARES</v>
          </cell>
          <cell r="C7196" t="str">
            <v>H</v>
          </cell>
          <cell r="D7196">
            <v>36.97</v>
          </cell>
          <cell r="E7196" t="str">
            <v>Livro SINAPI: Cálculos e Parâmetros</v>
          </cell>
          <cell r="F7196" t="str">
            <v>SINAPI Jun/26</v>
          </cell>
        </row>
        <row r="7197">
          <cell r="A7197">
            <v>101394</v>
          </cell>
          <cell r="B7197" t="str">
            <v>CALCETEIRO COM ENCARGOS COMPLEMENTARES</v>
          </cell>
          <cell r="C7197" t="str">
            <v>MES</v>
          </cell>
          <cell r="D7197">
            <v>6340.37</v>
          </cell>
          <cell r="E7197" t="str">
            <v>Livro SINAPI: Cálculos e Parâmetros</v>
          </cell>
          <cell r="F7197" t="str">
            <v>SINAPI Jun/26</v>
          </cell>
        </row>
        <row r="7198">
          <cell r="A7198">
            <v>101395</v>
          </cell>
          <cell r="B7198" t="str">
            <v>CARPINTEIRO AUXILIAR COM ENCARGOS COMPLEMENTARES</v>
          </cell>
          <cell r="C7198" t="str">
            <v>MES</v>
          </cell>
          <cell r="D7198">
            <v>5857.28</v>
          </cell>
          <cell r="E7198" t="str">
            <v>Livro SINAPI: Cálculos e Parâmetros</v>
          </cell>
          <cell r="F7198" t="str">
            <v>SINAPI Jun/26</v>
          </cell>
        </row>
        <row r="7199">
          <cell r="A7199">
            <v>88261</v>
          </cell>
          <cell r="B7199" t="str">
            <v>CARPINTEIRO DE ESQUADRIAS COM ENCARGOS COMPLEMENTARES</v>
          </cell>
          <cell r="C7199" t="str">
            <v>H</v>
          </cell>
          <cell r="D7199">
            <v>36.619999999999997</v>
          </cell>
          <cell r="E7199" t="str">
            <v>Livro SINAPI: Cálculos e Parâmetros</v>
          </cell>
          <cell r="F7199" t="str">
            <v>SINAPI Jun/26</v>
          </cell>
        </row>
        <row r="7200">
          <cell r="A7200">
            <v>101396</v>
          </cell>
          <cell r="B7200" t="str">
            <v>CARPINTEIRO DE ESQUADRIAS COM ENCARGOS COMPLEMENTARES</v>
          </cell>
          <cell r="C7200" t="str">
            <v>MES</v>
          </cell>
          <cell r="D7200">
            <v>6263.46</v>
          </cell>
          <cell r="E7200" t="str">
            <v>Livro SINAPI: Cálculos e Parâmetros</v>
          </cell>
          <cell r="F7200" t="str">
            <v>SINAPI Jun/26</v>
          </cell>
        </row>
        <row r="7201">
          <cell r="A7201">
            <v>88262</v>
          </cell>
          <cell r="B7201" t="str">
            <v>CARPINTEIRO DE FORMAS COM ENCARGOS COMPLEMENTARES</v>
          </cell>
          <cell r="C7201" t="str">
            <v>H</v>
          </cell>
          <cell r="D7201">
            <v>36.53</v>
          </cell>
          <cell r="E7201" t="str">
            <v>Livro SINAPI: Cálculos e Parâmetros</v>
          </cell>
          <cell r="F7201" t="str">
            <v>SINAPI Jun/26</v>
          </cell>
        </row>
        <row r="7202">
          <cell r="A7202">
            <v>101397</v>
          </cell>
          <cell r="B7202" t="str">
            <v>CARPINTEIRO DE FORMAS COM ENCARGOS COMPLEMENTARES</v>
          </cell>
          <cell r="C7202" t="str">
            <v>MES</v>
          </cell>
          <cell r="D7202">
            <v>6263.46</v>
          </cell>
          <cell r="E7202" t="str">
            <v>Livro SINAPI: Cálculos e Parâmetros</v>
          </cell>
          <cell r="F7202" t="str">
            <v>SINAPI Jun/26</v>
          </cell>
        </row>
        <row r="7203">
          <cell r="A7203">
            <v>101398</v>
          </cell>
          <cell r="B7203" t="str">
            <v>CAVOUQUEIRO OU OPERADOR DE PERFURATRIZ COM ENCARGOS COMPLEMENTARES</v>
          </cell>
          <cell r="C7203" t="str">
            <v>MES</v>
          </cell>
          <cell r="D7203">
            <v>8455.58</v>
          </cell>
          <cell r="E7203" t="str">
            <v>Livro SINAPI: Cálculos e Parâmetros</v>
          </cell>
          <cell r="F7203" t="str">
            <v>SINAPI Jun/26</v>
          </cell>
        </row>
        <row r="7204">
          <cell r="A7204">
            <v>88263</v>
          </cell>
          <cell r="B7204" t="str">
            <v>CAVOUQUEIRO OU OPERADOR PERFURATRIZ/ROMPEDOR COM ENCARGOS COMPLEMENTARES</v>
          </cell>
          <cell r="C7204" t="str">
            <v>H</v>
          </cell>
          <cell r="D7204">
            <v>49.14</v>
          </cell>
          <cell r="E7204" t="str">
            <v>Livro SINAPI: Cálculos e Parâmetros</v>
          </cell>
          <cell r="F7204" t="str">
            <v>SINAPI Jun/26</v>
          </cell>
        </row>
        <row r="7205">
          <cell r="A7205">
            <v>95308</v>
          </cell>
          <cell r="B7205" t="str">
            <v>CURSO DE CAPACITAÇÃO PARA AJUDANTE DE ARMADOR (ENCARGOS COMPLEMENTARES) - HORISTA</v>
          </cell>
          <cell r="C7205" t="str">
            <v>H</v>
          </cell>
          <cell r="D7205">
            <v>0.28000000000000003</v>
          </cell>
          <cell r="E7205" t="str">
            <v>Livro SINAPI: Cálculos e Parâmetros</v>
          </cell>
          <cell r="F7205" t="str">
            <v>SINAPI Jun/26</v>
          </cell>
        </row>
        <row r="7206">
          <cell r="A7206">
            <v>101286</v>
          </cell>
          <cell r="B7206" t="str">
            <v>CURSO DE CAPACITAÇÃO PARA AJUDANTE DE ARMADOR (ENCARGOS COMPLEMENTARES) - MENSALISTA</v>
          </cell>
          <cell r="C7206" t="str">
            <v>MES</v>
          </cell>
          <cell r="D7206">
            <v>38.159999999999997</v>
          </cell>
          <cell r="E7206" t="str">
            <v>Livro SINAPI: Cálculos e Parâmetros</v>
          </cell>
          <cell r="F7206" t="str">
            <v>SINAPI Jun/26</v>
          </cell>
        </row>
        <row r="7207">
          <cell r="A7207">
            <v>95309</v>
          </cell>
          <cell r="B7207" t="str">
            <v>CURSO DE CAPACITAÇÃO PARA AJUDANTE DE CARPINTEIRO (ENCARGOS COMPLEMENTARES) - HORISTA</v>
          </cell>
          <cell r="C7207" t="str">
            <v>H</v>
          </cell>
          <cell r="D7207">
            <v>0.37</v>
          </cell>
          <cell r="E7207" t="str">
            <v>Livro SINAPI: Cálculos e Parâmetros</v>
          </cell>
          <cell r="F7207" t="str">
            <v>SINAPI Jun/26</v>
          </cell>
        </row>
        <row r="7208">
          <cell r="A7208">
            <v>101287</v>
          </cell>
          <cell r="B7208" t="str">
            <v>CURSO DE CAPACITAÇÃO PARA AJUDANTE DE ELETRICISTA (ENCARGOS COMPLEMENTARES) - MENSALISTA</v>
          </cell>
          <cell r="C7208" t="str">
            <v>MES</v>
          </cell>
          <cell r="D7208">
            <v>123.44</v>
          </cell>
          <cell r="E7208" t="str">
            <v>Livro SINAPI: Cálculos e Parâmetros</v>
          </cell>
          <cell r="F7208" t="str">
            <v>SINAPI Jun/26</v>
          </cell>
        </row>
        <row r="7209">
          <cell r="A7209">
            <v>95310</v>
          </cell>
          <cell r="B7209" t="str">
            <v>CURSO DE CAPACITAÇÃO PARA AJUDANTE DE ESTRUTURA METÁLICA (ENCARGOS COMPLEMENTARES) - HORISTA</v>
          </cell>
          <cell r="C7209" t="str">
            <v>H</v>
          </cell>
          <cell r="D7209">
            <v>0.28000000000000003</v>
          </cell>
          <cell r="E7209" t="str">
            <v>Livro SINAPI: Cálculos e Parâmetros</v>
          </cell>
          <cell r="F7209" t="str">
            <v>SINAPI Jun/26</v>
          </cell>
        </row>
        <row r="7210">
          <cell r="A7210">
            <v>101288</v>
          </cell>
          <cell r="B7210" t="str">
            <v>CURSO DE CAPACITAÇÃO PARA AJUDANTE DE ESTRUTURAS METÁLICAS(ENCARGOS COMPLEMENTARES) - MENSALISTA</v>
          </cell>
          <cell r="C7210" t="str">
            <v>MES</v>
          </cell>
          <cell r="D7210">
            <v>38.159999999999997</v>
          </cell>
          <cell r="E7210" t="str">
            <v>Livro SINAPI: Cálculos e Parâmetros</v>
          </cell>
          <cell r="F7210" t="str">
            <v>SINAPI Jun/26</v>
          </cell>
        </row>
        <row r="7211">
          <cell r="A7211">
            <v>95311</v>
          </cell>
          <cell r="B7211" t="str">
            <v>CURSO DE CAPACITAÇÃO PARA AJUDANTE DE OPERAÇÃO EM GERAL (ENCARGOS COMPLEMENTARES) - HORISTA</v>
          </cell>
          <cell r="C7211" t="str">
            <v>H</v>
          </cell>
          <cell r="D7211">
            <v>0.25</v>
          </cell>
          <cell r="E7211" t="str">
            <v>Livro SINAPI: Cálculos e Parâmetros</v>
          </cell>
          <cell r="F7211" t="str">
            <v>SINAPI Jun/26</v>
          </cell>
        </row>
        <row r="7212">
          <cell r="A7212">
            <v>101289</v>
          </cell>
          <cell r="B7212" t="str">
            <v>CURSO DE CAPACITAÇÃO PARA AJUDANTE DE OPERAÇÃO EM GERAL (ENCARGOS COMPLEMENTARES) - MENSALISTA</v>
          </cell>
          <cell r="C7212" t="str">
            <v>MES</v>
          </cell>
          <cell r="D7212">
            <v>34.28</v>
          </cell>
          <cell r="E7212" t="str">
            <v>Livro SINAPI: Cálculos e Parâmetros</v>
          </cell>
          <cell r="F7212" t="str">
            <v>SINAPI Jun/26</v>
          </cell>
        </row>
        <row r="7213">
          <cell r="A7213">
            <v>95312</v>
          </cell>
          <cell r="B7213" t="str">
            <v>CURSO DE CAPACITAÇÃO PARA AJUDANTE DE PEDREIRO (ENCARGOS COMPLEMENTARES) - HORISTA</v>
          </cell>
          <cell r="C7213" t="str">
            <v>H</v>
          </cell>
          <cell r="D7213">
            <v>0.37</v>
          </cell>
          <cell r="E7213" t="str">
            <v>Livro SINAPI: Cálculos e Parâmetros</v>
          </cell>
          <cell r="F7213" t="str">
            <v>SINAPI Jun/26</v>
          </cell>
        </row>
        <row r="7214">
          <cell r="A7214">
            <v>100291</v>
          </cell>
          <cell r="B7214" t="str">
            <v>CURSO DE CAPACITAÇÃO PARA AJUDANTE DE PINTOR (ENCARGOS COMPLEMENTARES) - HORISTA</v>
          </cell>
          <cell r="C7214" t="str">
            <v>H</v>
          </cell>
          <cell r="D7214">
            <v>0.37</v>
          </cell>
          <cell r="E7214" t="str">
            <v>Livro SINAPI: Cálculos e Parâmetros</v>
          </cell>
          <cell r="F7214" t="str">
            <v>SINAPI Jun/26</v>
          </cell>
        </row>
        <row r="7215">
          <cell r="A7215">
            <v>101290</v>
          </cell>
          <cell r="B7215" t="str">
            <v>CURSO DE CAPACITAÇÃO PARA AJUDANTE DE PINTOR (ENCARGOS COMPLEMENTARES) - MENSALISTA</v>
          </cell>
          <cell r="C7215" t="str">
            <v>MES</v>
          </cell>
          <cell r="D7215">
            <v>48.83</v>
          </cell>
          <cell r="E7215" t="str">
            <v>Livro SINAPI: Cálculos e Parâmetros</v>
          </cell>
          <cell r="F7215" t="str">
            <v>SINAPI Jun/26</v>
          </cell>
        </row>
        <row r="7216">
          <cell r="A7216">
            <v>101291</v>
          </cell>
          <cell r="B7216" t="str">
            <v>CURSO DE CAPACITAÇÃO PARA AJUDANTE DE SERRALHEIRO (ENCARGOS COMPLEMENTARES) - MENSALISTA</v>
          </cell>
          <cell r="C7216" t="str">
            <v>MES</v>
          </cell>
          <cell r="D7216">
            <v>38.159999999999997</v>
          </cell>
          <cell r="E7216" t="str">
            <v>Livro SINAPI: Cálculos e Parâmetros</v>
          </cell>
          <cell r="F7216" t="str">
            <v>SINAPI Jun/26</v>
          </cell>
        </row>
        <row r="7217">
          <cell r="A7217">
            <v>95313</v>
          </cell>
          <cell r="B7217" t="str">
            <v>CURSO DE CAPACITAÇÃO PARA AJUDANTE ESPECIALIZADO (ENCARGOS COMPLEMENTARES) - HORISTA</v>
          </cell>
          <cell r="C7217" t="str">
            <v>H</v>
          </cell>
          <cell r="D7217">
            <v>0.27</v>
          </cell>
          <cell r="E7217" t="str">
            <v>Livro SINAPI: Cálculos e Parâmetros</v>
          </cell>
          <cell r="F7217" t="str">
            <v>SINAPI Jun/26</v>
          </cell>
        </row>
        <row r="7218">
          <cell r="A7218">
            <v>101292</v>
          </cell>
          <cell r="B7218" t="str">
            <v>CURSO DE CAPACITAÇÃO PARA AJUDANTE ESPECIALIZADO (ENCARGOS COMPLEMENTARES) - MENSALISTA</v>
          </cell>
          <cell r="C7218" t="str">
            <v>MES</v>
          </cell>
          <cell r="D7218">
            <v>36.68</v>
          </cell>
          <cell r="E7218" t="str">
            <v>Livro SINAPI: Cálculos e Parâmetros</v>
          </cell>
          <cell r="F7218" t="str">
            <v>SINAPI Jun/26</v>
          </cell>
        </row>
        <row r="7219">
          <cell r="A7219">
            <v>95392</v>
          </cell>
          <cell r="B7219" t="str">
            <v>CURSO DE CAPACITAÇÃO PARA ALMOXARIFE (ENCARGOS COMPLEMENTARES) - HORISTA</v>
          </cell>
          <cell r="C7219" t="str">
            <v>H</v>
          </cell>
          <cell r="D7219">
            <v>0.18</v>
          </cell>
          <cell r="E7219" t="str">
            <v>Livro SINAPI: Cálculos e Parâmetros</v>
          </cell>
          <cell r="F7219" t="str">
            <v>SINAPI Jun/26</v>
          </cell>
        </row>
        <row r="7220">
          <cell r="A7220">
            <v>95413</v>
          </cell>
          <cell r="B7220" t="str">
            <v>CURSO DE CAPACITAÇÃO PARA ALMOXARIFE (ENCARGOS COMPLEMENTARES) - MENSALISTA</v>
          </cell>
          <cell r="C7220" t="str">
            <v>MES</v>
          </cell>
          <cell r="D7220">
            <v>24.92</v>
          </cell>
          <cell r="E7220" t="str">
            <v>Livro SINAPI: Cálculos e Parâmetros</v>
          </cell>
          <cell r="F7220" t="str">
            <v>SINAPI Jun/26</v>
          </cell>
        </row>
        <row r="7221">
          <cell r="A7221">
            <v>95393</v>
          </cell>
          <cell r="B7221" t="str">
            <v>CURSO DE CAPACITAÇÃO PARA APONTADOR OU APROPRIADOR (ENCARGOS COMPLEMENTARES) - HORISTA</v>
          </cell>
          <cell r="C7221" t="str">
            <v>H</v>
          </cell>
          <cell r="D7221">
            <v>0.81</v>
          </cell>
          <cell r="E7221" t="str">
            <v>Livro SINAPI: Cálculos e Parâmetros</v>
          </cell>
          <cell r="F7221" t="str">
            <v>SINAPI Jun/26</v>
          </cell>
        </row>
        <row r="7222">
          <cell r="A7222">
            <v>95414</v>
          </cell>
          <cell r="B7222" t="str">
            <v>CURSO DE CAPACITAÇÃO PARA APONTADOR OU APROPRIADOR (ENCARGOS COMPLEMENTARES) - MENSALISTA</v>
          </cell>
          <cell r="C7222" t="str">
            <v>MES</v>
          </cell>
          <cell r="D7222">
            <v>107.73</v>
          </cell>
          <cell r="E7222" t="str">
            <v>Livro SINAPI: Cálculos e Parâmetros</v>
          </cell>
          <cell r="F7222" t="str">
            <v>SINAPI Jun/26</v>
          </cell>
        </row>
        <row r="7223">
          <cell r="A7223">
            <v>95314</v>
          </cell>
          <cell r="B7223" t="str">
            <v>CURSO DE CAPACITAÇÃO PARA ARMADOR (ENCARGOS COMPLEMENTARES) - HORISTA</v>
          </cell>
          <cell r="C7223" t="str">
            <v>H</v>
          </cell>
          <cell r="D7223">
            <v>0.31</v>
          </cell>
          <cell r="E7223" t="str">
            <v>Livro SINAPI: Cálculos e Parâmetros</v>
          </cell>
          <cell r="F7223" t="str">
            <v>SINAPI Jun/26</v>
          </cell>
        </row>
        <row r="7224">
          <cell r="A7224">
            <v>101293</v>
          </cell>
          <cell r="B7224" t="str">
            <v>CURSO DE CAPACITAÇÃO PARA ARMADOR (ENCARGOS COMPLEMENTARES) - MENSALISTA</v>
          </cell>
          <cell r="C7224" t="str">
            <v>MES</v>
          </cell>
          <cell r="D7224">
            <v>41.69</v>
          </cell>
          <cell r="E7224" t="str">
            <v>Livro SINAPI: Cálculos e Parâmetros</v>
          </cell>
          <cell r="F7224" t="str">
            <v>SINAPI Jun/26</v>
          </cell>
        </row>
        <row r="7225">
          <cell r="A7225">
            <v>95394</v>
          </cell>
          <cell r="B7225" t="str">
            <v>CURSO DE CAPACITAÇÃO PARA ARQUITETO DE OBRA JÚNIOR (ENCARGOS COMPLEMENTARES) - HORISTA</v>
          </cell>
          <cell r="C7225" t="str">
            <v>H</v>
          </cell>
          <cell r="D7225">
            <v>1.08</v>
          </cell>
          <cell r="E7225" t="str">
            <v>Livro SINAPI: Cálculos e Parâmetros</v>
          </cell>
          <cell r="F7225" t="str">
            <v>SINAPI Jun/26</v>
          </cell>
        </row>
        <row r="7226">
          <cell r="A7226">
            <v>95395</v>
          </cell>
          <cell r="B7226" t="str">
            <v>CURSO DE CAPACITAÇÃO PARA ARQUITETO DE OBRA PLENO (ENCARGOS COMPLEMENTARES) - HORISTA</v>
          </cell>
          <cell r="C7226" t="str">
            <v>H</v>
          </cell>
          <cell r="D7226">
            <v>1.1399999999999999</v>
          </cell>
          <cell r="E7226" t="str">
            <v>Livro SINAPI: Cálculos e Parâmetros</v>
          </cell>
          <cell r="F7226" t="str">
            <v>SINAPI Jun/26</v>
          </cell>
        </row>
        <row r="7227">
          <cell r="A7227">
            <v>95396</v>
          </cell>
          <cell r="B7227" t="str">
            <v>CURSO DE CAPACITAÇÃO PARA ARQUITETO DE OBRA SÊNIOR (ENCARGOS COMPLEMENTARES) - HORISTA</v>
          </cell>
          <cell r="C7227" t="str">
            <v>H</v>
          </cell>
          <cell r="D7227">
            <v>1.22</v>
          </cell>
          <cell r="E7227" t="str">
            <v>Livro SINAPI: Cálculos e Parâmetros</v>
          </cell>
          <cell r="F7227" t="str">
            <v>SINAPI Jun/26</v>
          </cell>
        </row>
        <row r="7228">
          <cell r="A7228">
            <v>95419</v>
          </cell>
          <cell r="B7228" t="str">
            <v>CURSO DE CAPACITAÇÃO PARA ARQUITETO JÚNIOR (ENCARGOS COMPLEMENTARES) - MENSALISTA</v>
          </cell>
          <cell r="C7228" t="str">
            <v>MES</v>
          </cell>
          <cell r="D7228">
            <v>143.04</v>
          </cell>
          <cell r="E7228" t="str">
            <v>Livro SINAPI: Cálculos e Parâmetros</v>
          </cell>
          <cell r="F7228" t="str">
            <v>SINAPI Jun/26</v>
          </cell>
        </row>
        <row r="7229">
          <cell r="A7229">
            <v>95420</v>
          </cell>
          <cell r="B7229" t="str">
            <v>CURSO DE CAPACITAÇÃO PARA ARQUITETO PLENO (ENCARGOS COMPLEMENTARES) - MENSALISTA</v>
          </cell>
          <cell r="C7229" t="str">
            <v>MES</v>
          </cell>
          <cell r="D7229">
            <v>150.91</v>
          </cell>
          <cell r="E7229" t="str">
            <v>Livro SINAPI: Cálculos e Parâmetros</v>
          </cell>
          <cell r="F7229" t="str">
            <v>SINAPI Jun/26</v>
          </cell>
        </row>
        <row r="7230">
          <cell r="A7230">
            <v>95421</v>
          </cell>
          <cell r="B7230" t="str">
            <v>CURSO DE CAPACITAÇÃO PARA ARQUITETO SÊNIOR (ENCARGOS COMPLEMENTARES) - MENSALISTA</v>
          </cell>
          <cell r="C7230" t="str">
            <v>MES</v>
          </cell>
          <cell r="D7230">
            <v>161.33000000000001</v>
          </cell>
          <cell r="E7230" t="str">
            <v>Livro SINAPI: Cálculos e Parâmetros</v>
          </cell>
          <cell r="F7230" t="str">
            <v>SINAPI Jun/26</v>
          </cell>
        </row>
        <row r="7231">
          <cell r="A7231">
            <v>101294</v>
          </cell>
          <cell r="B7231" t="str">
            <v>CURSO DE CAPACITAÇÃO PARA ASSENTADOR DE MANILHA (ENCARGOS COMPLEMENTARES) - MENSALISTA</v>
          </cell>
          <cell r="C7231" t="str">
            <v>MES</v>
          </cell>
          <cell r="D7231">
            <v>47.62</v>
          </cell>
          <cell r="E7231" t="str">
            <v>Livro SINAPI: Cálculos e Parâmetros</v>
          </cell>
          <cell r="F7231" t="str">
            <v>SINAPI Jun/26</v>
          </cell>
        </row>
        <row r="7232">
          <cell r="A7232">
            <v>95315</v>
          </cell>
          <cell r="B7232" t="str">
            <v>CURSO DE CAPACITAÇÃO PARA ASSENTADOR DE TUBOS (ENCARGOS COMPLEMENTARES) - HORISTA</v>
          </cell>
          <cell r="C7232" t="str">
            <v>H</v>
          </cell>
          <cell r="D7232">
            <v>0.36</v>
          </cell>
          <cell r="E7232" t="str">
            <v>Livro SINAPI: Cálculos e Parâmetros</v>
          </cell>
          <cell r="F7232" t="str">
            <v>SINAPI Jun/26</v>
          </cell>
        </row>
        <row r="7233">
          <cell r="A7233">
            <v>100293</v>
          </cell>
          <cell r="B7233" t="str">
            <v>CURSO DE CAPACITAÇÃO PARA AUXILIAR DE AZULEJISTA (ENCARGOS COMPLEMENTARES) - HORISTA</v>
          </cell>
          <cell r="C7233" t="str">
            <v>H</v>
          </cell>
          <cell r="D7233">
            <v>0.33</v>
          </cell>
          <cell r="E7233" t="str">
            <v>Livro SINAPI: Cálculos e Parâmetros</v>
          </cell>
          <cell r="F7233" t="str">
            <v>SINAPI Jun/26</v>
          </cell>
        </row>
        <row r="7234">
          <cell r="A7234">
            <v>101295</v>
          </cell>
          <cell r="B7234" t="str">
            <v>CURSO DE CAPACITAÇÃO PARA AUXILIAR DE AZULEJISTA (ENCARGOS COMPLEMENTARES) - MENSALISTA</v>
          </cell>
          <cell r="C7234" t="str">
            <v>MES</v>
          </cell>
          <cell r="D7234">
            <v>43.85</v>
          </cell>
          <cell r="E7234" t="str">
            <v>Livro SINAPI: Cálculos e Parâmetros</v>
          </cell>
          <cell r="F7234" t="str">
            <v>SINAPI Jun/26</v>
          </cell>
        </row>
        <row r="7235">
          <cell r="A7235">
            <v>95316</v>
          </cell>
          <cell r="B7235" t="str">
            <v>CURSO DE CAPACITAÇÃO PARA AUXILIAR DE ELETRICISTA (ENCARGOS COMPLEMENTARES) - HORISTA</v>
          </cell>
          <cell r="C7235" t="str">
            <v>H</v>
          </cell>
          <cell r="D7235">
            <v>0.93</v>
          </cell>
          <cell r="E7235" t="str">
            <v>Livro SINAPI: Cálculos e Parâmetros</v>
          </cell>
          <cell r="F7235" t="str">
            <v>SINAPI Jun/26</v>
          </cell>
        </row>
        <row r="7236">
          <cell r="A7236">
            <v>95317</v>
          </cell>
          <cell r="B7236" t="str">
            <v>CURSO DE CAPACITAÇÃO PARA AUXILIAR DE ENCANADOR OU BOMBEIRO HIDRÁULICO (ENCARGOS COMPLEMENTARES) - HORISTA</v>
          </cell>
          <cell r="C7236" t="str">
            <v>H</v>
          </cell>
          <cell r="D7236">
            <v>0.45</v>
          </cell>
          <cell r="E7236" t="str">
            <v>Livro SINAPI: Cálculos e Parâmetros</v>
          </cell>
          <cell r="F7236" t="str">
            <v>SINAPI Jun/26</v>
          </cell>
        </row>
        <row r="7237">
          <cell r="A7237">
            <v>101296</v>
          </cell>
          <cell r="B7237" t="str">
            <v>CURSO DE CAPACITAÇÃO PARA AUXILIAR DE ENCANADOR OU BOMBEIRO HIDRÁULICO (ENCARGOS COMPLEMENTARES) - MENSALISTA</v>
          </cell>
          <cell r="C7237" t="str">
            <v>MES</v>
          </cell>
          <cell r="D7237">
            <v>59.46</v>
          </cell>
          <cell r="E7237" t="str">
            <v>Livro SINAPI: Cálculos e Parâmetros</v>
          </cell>
          <cell r="F7237" t="str">
            <v>SINAPI Jun/26</v>
          </cell>
        </row>
        <row r="7238">
          <cell r="A7238">
            <v>95398</v>
          </cell>
          <cell r="B7238" t="str">
            <v>CURSO DE CAPACITAÇÃO PARA AUXILIAR DE ESCRITÓRIO (ENCARGOS COMPLEMENTARES) - HORISTA</v>
          </cell>
          <cell r="C7238" t="str">
            <v>H</v>
          </cell>
          <cell r="D7238">
            <v>0.16</v>
          </cell>
          <cell r="E7238" t="str">
            <v>Livro SINAPI: Cálculos e Parâmetros</v>
          </cell>
          <cell r="F7238" t="str">
            <v>SINAPI Jun/26</v>
          </cell>
        </row>
        <row r="7239">
          <cell r="A7239">
            <v>95416</v>
          </cell>
          <cell r="B7239" t="str">
            <v>CURSO DE CAPACITAÇÃO PARA AUXILIAR DE ESCRITÓRIO (ENCARGOS COMPLEMENTARES) - MENSALISTA</v>
          </cell>
          <cell r="C7239" t="str">
            <v>MES</v>
          </cell>
          <cell r="D7239">
            <v>21.38</v>
          </cell>
          <cell r="E7239" t="str">
            <v>Livro SINAPI: Cálculos e Parâmetros</v>
          </cell>
          <cell r="F7239" t="str">
            <v>SINAPI Jun/26</v>
          </cell>
        </row>
        <row r="7240">
          <cell r="A7240">
            <v>101297</v>
          </cell>
          <cell r="B7240" t="str">
            <v>CURSO DE CAPACITAÇÃO PARA AUXILIAR DE LABORATORIO (ENCARGOS COMPLEMENTARES) - MENSALISTA</v>
          </cell>
          <cell r="C7240" t="str">
            <v>MES</v>
          </cell>
          <cell r="D7240">
            <v>44.41</v>
          </cell>
          <cell r="E7240" t="str">
            <v>Livro SINAPI: Cálculos e Parâmetros</v>
          </cell>
          <cell r="F7240" t="str">
            <v>SINAPI Jun/26</v>
          </cell>
        </row>
        <row r="7241">
          <cell r="A7241">
            <v>95318</v>
          </cell>
          <cell r="B7241" t="str">
            <v>CURSO DE CAPACITAÇÃO PARA AUXILIAR DE LABORATÓRIO (ENCARGOS COMPLEMENTARES) - HORISTA</v>
          </cell>
          <cell r="C7241" t="str">
            <v>H</v>
          </cell>
          <cell r="D7241">
            <v>0.33</v>
          </cell>
          <cell r="E7241" t="str">
            <v>Livro SINAPI: Cálculos e Parâmetros</v>
          </cell>
          <cell r="F7241" t="str">
            <v>SINAPI Jun/26</v>
          </cell>
        </row>
        <row r="7242">
          <cell r="A7242">
            <v>101298</v>
          </cell>
          <cell r="B7242" t="str">
            <v>CURSO DE CAPACITAÇÃO PARA AUXILIAR DE MECANICO (ENCARGOS COMPLEMENTARES) - MENSALISTA</v>
          </cell>
          <cell r="C7242" t="str">
            <v>MES</v>
          </cell>
          <cell r="D7242">
            <v>38.159999999999997</v>
          </cell>
          <cell r="E7242" t="str">
            <v>Livro SINAPI: Cálculos e Parâmetros</v>
          </cell>
          <cell r="F7242" t="str">
            <v>SINAPI Jun/26</v>
          </cell>
        </row>
        <row r="7243">
          <cell r="A7243">
            <v>95319</v>
          </cell>
          <cell r="B7243" t="str">
            <v>CURSO DE CAPACITAÇÃO PARA AUXILIAR DE MECÂNICO (ENCARGOS COMPLEMENTARES) - HORISTA</v>
          </cell>
          <cell r="C7243" t="str">
            <v>H</v>
          </cell>
          <cell r="D7243">
            <v>0.28000000000000003</v>
          </cell>
          <cell r="E7243" t="str">
            <v>Livro SINAPI: Cálculos e Parâmetros</v>
          </cell>
          <cell r="F7243" t="str">
            <v>SINAPI Jun/26</v>
          </cell>
        </row>
        <row r="7244">
          <cell r="A7244">
            <v>101299</v>
          </cell>
          <cell r="B7244" t="str">
            <v>CURSO DE CAPACITAÇÃO PARA AUXILIAR DE PEDREIRO (ENCARGOS COMPLEMENTARES) - MENSALISTA</v>
          </cell>
          <cell r="C7244" t="str">
            <v>MES</v>
          </cell>
          <cell r="D7244">
            <v>48.83</v>
          </cell>
          <cell r="E7244" t="str">
            <v>Livro SINAPI: Cálculos e Parâmetros</v>
          </cell>
          <cell r="F7244" t="str">
            <v>SINAPI Jun/26</v>
          </cell>
        </row>
        <row r="7245">
          <cell r="A7245">
            <v>95320</v>
          </cell>
          <cell r="B7245" t="str">
            <v>CURSO DE CAPACITAÇÃO PARA AUXILIAR DE SERRALHEIRO (ENCARGOS COMPLEMENTARES) - HORISTA</v>
          </cell>
          <cell r="C7245" t="str">
            <v>H</v>
          </cell>
          <cell r="D7245">
            <v>0.28000000000000003</v>
          </cell>
          <cell r="E7245" t="str">
            <v>Livro SINAPI: Cálculos e Parâmetros</v>
          </cell>
          <cell r="F7245" t="str">
            <v>SINAPI Jun/26</v>
          </cell>
        </row>
        <row r="7246">
          <cell r="A7246">
            <v>95321</v>
          </cell>
          <cell r="B7246" t="str">
            <v>CURSO DE CAPACITAÇÃO PARA AUXILIAR DE SERVIÇOS GERAIS (ENCARGOS COMPLEMENTARES) - HORISTA</v>
          </cell>
          <cell r="C7246" t="str">
            <v>H</v>
          </cell>
          <cell r="D7246">
            <v>0.25</v>
          </cell>
          <cell r="E7246" t="str">
            <v>Livro SINAPI: Cálculos e Parâmetros</v>
          </cell>
          <cell r="F7246" t="str">
            <v>SINAPI Jun/26</v>
          </cell>
        </row>
        <row r="7247">
          <cell r="A7247">
            <v>101300</v>
          </cell>
          <cell r="B7247" t="str">
            <v>CURSO DE CAPACITAÇÃO PARA AUXILIAR DE SERVIÇOS GERAIS (ENCARGOS COMPLEMENTARES) - MENSALISTA</v>
          </cell>
          <cell r="C7247" t="str">
            <v>MES</v>
          </cell>
          <cell r="D7247">
            <v>34.26</v>
          </cell>
          <cell r="E7247" t="str">
            <v>Livro SINAPI: Cálculos e Parâmetros</v>
          </cell>
          <cell r="F7247" t="str">
            <v>SINAPI Jun/26</v>
          </cell>
        </row>
        <row r="7248">
          <cell r="A7248">
            <v>95322</v>
          </cell>
          <cell r="B7248" t="str">
            <v>CURSO DE CAPACITAÇÃO PARA AUXILIAR DE TOPÓGRAFO (ENCARGOS COMPLEMENTARES) - HORISTA</v>
          </cell>
          <cell r="C7248" t="str">
            <v>H</v>
          </cell>
          <cell r="D7248">
            <v>0.3</v>
          </cell>
          <cell r="E7248" t="str">
            <v>Livro SINAPI: Cálculos e Parâmetros</v>
          </cell>
          <cell r="F7248" t="str">
            <v>SINAPI Jun/26</v>
          </cell>
        </row>
        <row r="7249">
          <cell r="A7249">
            <v>101301</v>
          </cell>
          <cell r="B7249" t="str">
            <v>CURSO DE CAPACITAÇÃO PARA AUXILIAR DE TOPÓGRAFO (ENCARGOS COMPLEMENTARES) - MENSALISTA</v>
          </cell>
          <cell r="C7249" t="str">
            <v>MES</v>
          </cell>
          <cell r="D7249">
            <v>39.65</v>
          </cell>
          <cell r="E7249" t="str">
            <v>Livro SINAPI: Cálculos e Parâmetros</v>
          </cell>
          <cell r="F7249" t="str">
            <v>SINAPI Jun/26</v>
          </cell>
        </row>
        <row r="7250">
          <cell r="A7250">
            <v>95323</v>
          </cell>
          <cell r="B7250" t="str">
            <v>CURSO DE CAPACITAÇÃO PARA AUXILIAR TÉCNICO DE ENGENHARIA (ENCARGOS COMPLEMENTARES) - HORISTA</v>
          </cell>
          <cell r="C7250" t="str">
            <v>H</v>
          </cell>
          <cell r="D7250">
            <v>0.32</v>
          </cell>
          <cell r="E7250" t="str">
            <v>Livro SINAPI: Cálculos e Parâmetros</v>
          </cell>
          <cell r="F7250" t="str">
            <v>SINAPI Jun/26</v>
          </cell>
        </row>
        <row r="7251">
          <cell r="A7251">
            <v>101302</v>
          </cell>
          <cell r="B7251" t="str">
            <v>CURSO DE CAPACITAÇÃO PARA AUXILIAR TÉCNICO DE ENGENHARIA (ENCARGOS COMPLEMENTARES) - MENSALISTA</v>
          </cell>
          <cell r="C7251" t="str">
            <v>MES</v>
          </cell>
          <cell r="D7251">
            <v>42.92</v>
          </cell>
          <cell r="E7251" t="str">
            <v>Livro SINAPI: Cálculos e Parâmetros</v>
          </cell>
          <cell r="F7251" t="str">
            <v>SINAPI Jun/26</v>
          </cell>
        </row>
        <row r="7252">
          <cell r="A7252">
            <v>95324</v>
          </cell>
          <cell r="B7252" t="str">
            <v>CURSO DE CAPACITAÇÃO PARA AZULEJISTA OU LADRILHEIRO (ENCARGOS COMPLEMENTARES) - HORISTA</v>
          </cell>
          <cell r="C7252" t="str">
            <v>H</v>
          </cell>
          <cell r="D7252">
            <v>0.4</v>
          </cell>
          <cell r="E7252" t="str">
            <v>Livro SINAPI: Cálculos e Parâmetros</v>
          </cell>
          <cell r="F7252" t="str">
            <v>SINAPI Jun/26</v>
          </cell>
        </row>
        <row r="7253">
          <cell r="A7253">
            <v>101304</v>
          </cell>
          <cell r="B7253" t="str">
            <v>CURSO DE CAPACITAÇÃO PARA AZULEJISTA OU LADRILHEIRO (ENCARGOS COMPLEMENTARES) - MENSALISTA</v>
          </cell>
          <cell r="C7253" t="str">
            <v>MES</v>
          </cell>
          <cell r="D7253">
            <v>53.35</v>
          </cell>
          <cell r="E7253" t="str">
            <v>Livro SINAPI: Cálculos e Parâmetros</v>
          </cell>
          <cell r="F7253" t="str">
            <v>SINAPI Jun/26</v>
          </cell>
        </row>
        <row r="7254">
          <cell r="A7254">
            <v>95325</v>
          </cell>
          <cell r="B7254" t="str">
            <v>CURSO DE CAPACITAÇÃO PARA BLASTER, DINAMITADOR OU CABO DE FOGO (ENCARGOS COMPLEMENTARES) - HORISTA</v>
          </cell>
          <cell r="C7254" t="str">
            <v>H</v>
          </cell>
          <cell r="D7254">
            <v>0.59</v>
          </cell>
          <cell r="E7254" t="str">
            <v>Livro SINAPI: Cálculos e Parâmetros</v>
          </cell>
          <cell r="F7254" t="str">
            <v>SINAPI Jun/26</v>
          </cell>
        </row>
        <row r="7255">
          <cell r="A7255">
            <v>101305</v>
          </cell>
          <cell r="B7255" t="str">
            <v>CURSO DE CAPACITAÇÃO PARA BLASTER, DINAMITADOR OU CABO DE FORÇA (ENCARGOS COMPLEMENTARES) - MENSALISTA</v>
          </cell>
          <cell r="C7255" t="str">
            <v>MES</v>
          </cell>
          <cell r="D7255">
            <v>78.319999999999993</v>
          </cell>
          <cell r="E7255" t="str">
            <v>Livro SINAPI: Cálculos e Parâmetros</v>
          </cell>
          <cell r="F7255" t="str">
            <v>SINAPI Jun/26</v>
          </cell>
        </row>
        <row r="7256">
          <cell r="A7256">
            <v>95328</v>
          </cell>
          <cell r="B7256" t="str">
            <v>CURSO DE CAPACITAÇÃO PARA CALCETEIRO (ENCARGOS COMPLEMENTARES) - HORISTA</v>
          </cell>
          <cell r="C7256" t="str">
            <v>H</v>
          </cell>
          <cell r="D7256">
            <v>0.31</v>
          </cell>
          <cell r="E7256" t="str">
            <v>Livro SINAPI: Cálculos e Parâmetros</v>
          </cell>
          <cell r="F7256" t="str">
            <v>SINAPI Jun/26</v>
          </cell>
        </row>
        <row r="7257">
          <cell r="A7257">
            <v>101307</v>
          </cell>
          <cell r="B7257" t="str">
            <v>CURSO DE CAPACITAÇÃO PARA CALCETEIRO (ENCARGOS COMPLEMENTARES) - MENSALISTA</v>
          </cell>
          <cell r="C7257" t="str">
            <v>MES</v>
          </cell>
          <cell r="D7257">
            <v>41.69</v>
          </cell>
          <cell r="E7257" t="str">
            <v>Livro SINAPI: Cálculos e Parâmetros</v>
          </cell>
          <cell r="F7257" t="str">
            <v>SINAPI Jun/26</v>
          </cell>
        </row>
        <row r="7258">
          <cell r="A7258">
            <v>101309</v>
          </cell>
          <cell r="B7258" t="str">
            <v>CURSO DE CAPACITAÇÃO PARA CARPINTEIRO AUXILIAR (ENCARGOS COMPLEMENTARES) - MENSALISTA</v>
          </cell>
          <cell r="C7258" t="str">
            <v>MES</v>
          </cell>
          <cell r="D7258">
            <v>48.83</v>
          </cell>
          <cell r="E7258" t="str">
            <v>Livro SINAPI: Cálculos e Parâmetros</v>
          </cell>
          <cell r="F7258" t="str">
            <v>SINAPI Jun/26</v>
          </cell>
        </row>
        <row r="7259">
          <cell r="A7259">
            <v>95329</v>
          </cell>
          <cell r="B7259" t="str">
            <v>CURSO DE CAPACITAÇÃO PARA CARPINTEIRO DE ESQUADRIA (ENCARGOS COMPLEMENTARES) - HORISTA</v>
          </cell>
          <cell r="C7259" t="str">
            <v>H</v>
          </cell>
          <cell r="D7259">
            <v>0.4</v>
          </cell>
          <cell r="E7259" t="str">
            <v>Livro SINAPI: Cálculos e Parâmetros</v>
          </cell>
          <cell r="F7259" t="str">
            <v>SINAPI Jun/26</v>
          </cell>
        </row>
        <row r="7260">
          <cell r="A7260">
            <v>101310</v>
          </cell>
          <cell r="B7260" t="str">
            <v>CURSO DE CAPACITAÇÃO PARA CARPINTEIRO DE ESQUADRIAS (ENCARGOS COMPLEMENTARES) - MENSALISTA</v>
          </cell>
          <cell r="C7260" t="str">
            <v>MES</v>
          </cell>
          <cell r="D7260">
            <v>53.35</v>
          </cell>
          <cell r="E7260" t="str">
            <v>Livro SINAPI: Cálculos e Parâmetros</v>
          </cell>
          <cell r="F7260" t="str">
            <v>SINAPI Jun/26</v>
          </cell>
        </row>
        <row r="7261">
          <cell r="A7261">
            <v>101311</v>
          </cell>
          <cell r="B7261" t="str">
            <v>CURSO DE CAPACITAÇÃO PARA CARPINTEIRO DE FORMAS (ENCARGOS COMPLEMENTARES) - MENSALISTA</v>
          </cell>
          <cell r="C7261" t="str">
            <v>MES</v>
          </cell>
          <cell r="D7261">
            <v>41.69</v>
          </cell>
          <cell r="E7261" t="str">
            <v>Livro SINAPI: Cálculos e Parâmetros</v>
          </cell>
          <cell r="F7261" t="str">
            <v>SINAPI Jun/26</v>
          </cell>
        </row>
        <row r="7262">
          <cell r="A7262">
            <v>95330</v>
          </cell>
          <cell r="B7262" t="str">
            <v>CURSO DE CAPACITAÇÃO PARA CARPINTEIRO DE FÔRMAS (ENCARGOS COMPLEMENTARES) - HORISTA</v>
          </cell>
          <cell r="C7262" t="str">
            <v>H</v>
          </cell>
          <cell r="D7262">
            <v>0.31</v>
          </cell>
          <cell r="E7262" t="str">
            <v>Livro SINAPI: Cálculos e Parâmetros</v>
          </cell>
          <cell r="F7262" t="str">
            <v>SINAPI Jun/26</v>
          </cell>
        </row>
        <row r="7263">
          <cell r="A7263">
            <v>101312</v>
          </cell>
          <cell r="B7263" t="str">
            <v>CURSO DE CAPACITAÇÃO PARA CAVOUQUEIRO OU OPERADOR DE PERFURATRIZ (ENCARGOS COMPLEMENTARES) - MENSALISTA</v>
          </cell>
          <cell r="C7263" t="str">
            <v>MES</v>
          </cell>
          <cell r="D7263">
            <v>61.88</v>
          </cell>
          <cell r="E7263" t="str">
            <v>Livro SINAPI: Cálculos e Parâmetros</v>
          </cell>
          <cell r="F7263" t="str">
            <v>SINAPI Jun/26</v>
          </cell>
        </row>
        <row r="7264">
          <cell r="A7264">
            <v>95331</v>
          </cell>
          <cell r="B7264" t="str">
            <v>CURSO DE CAPACITAÇÃO PARA CAVOUQUEIRO OU OPERADOR PERFURATRIZ/ROMPEDOR (ENCARGOS COMPLEMENTARES) - HORISTA</v>
          </cell>
          <cell r="C7264" t="str">
            <v>H</v>
          </cell>
          <cell r="D7264">
            <v>0.46</v>
          </cell>
          <cell r="E7264" t="str">
            <v>Livro SINAPI: Cálculos e Parâmetros</v>
          </cell>
          <cell r="F7264" t="str">
            <v>SINAPI Jun/26</v>
          </cell>
        </row>
        <row r="7265">
          <cell r="A7265">
            <v>95400</v>
          </cell>
          <cell r="B7265" t="str">
            <v>CURSO DE CAPACITAÇÃO PARA DESENHISTA PROJETISTA (ENCARGOS COMPLEMENTARES) - HORISTA</v>
          </cell>
          <cell r="C7265" t="str">
            <v>H</v>
          </cell>
          <cell r="D7265">
            <v>0.32</v>
          </cell>
          <cell r="E7265" t="str">
            <v>Livro SINAPI: Cálculos e Parâmetros</v>
          </cell>
          <cell r="F7265" t="str">
            <v>SINAPI Jun/26</v>
          </cell>
        </row>
        <row r="7266">
          <cell r="A7266">
            <v>95411</v>
          </cell>
          <cell r="B7266" t="str">
            <v>CURSO DE CAPACITAÇÃO PARA DESENHISTA PROJETISTA (ENCARGOS COMPLEMENTARES) - MENSALISTA</v>
          </cell>
          <cell r="C7266" t="str">
            <v>MES</v>
          </cell>
          <cell r="D7266">
            <v>43.38</v>
          </cell>
          <cell r="E7266" t="str">
            <v>Livro SINAPI: Cálculos e Parâmetros</v>
          </cell>
          <cell r="F7266" t="str">
            <v>SINAPI Jun/26</v>
          </cell>
        </row>
        <row r="7267">
          <cell r="A7267">
            <v>95332</v>
          </cell>
          <cell r="B7267" t="str">
            <v>CURSO DE CAPACITAÇÃO PARA ELETRICISTA (ENCARGOS COMPLEMENTARES) - HORISTA</v>
          </cell>
          <cell r="C7267" t="str">
            <v>H</v>
          </cell>
          <cell r="D7267">
            <v>1.3</v>
          </cell>
          <cell r="E7267" t="str">
            <v>Livro SINAPI: Cálculos e Parâmetros</v>
          </cell>
          <cell r="F7267" t="str">
            <v>SINAPI Jun/26</v>
          </cell>
        </row>
        <row r="7268">
          <cell r="A7268">
            <v>101313</v>
          </cell>
          <cell r="B7268" t="str">
            <v>CURSO DE CAPACITAÇÃO PARA ELETRICISTA (ENCARGOS COMPLEMENTARES) - MENSALISTA</v>
          </cell>
          <cell r="C7268" t="str">
            <v>MES</v>
          </cell>
          <cell r="D7268">
            <v>172.13</v>
          </cell>
          <cell r="E7268" t="str">
            <v>Livro SINAPI: Cálculos e Parâmetros</v>
          </cell>
          <cell r="F7268" t="str">
            <v>SINAPI Jun/26</v>
          </cell>
        </row>
        <row r="7269">
          <cell r="A7269">
            <v>95334</v>
          </cell>
          <cell r="B7269" t="str">
            <v>CURSO DE CAPACITAÇÃO PARA ELETROTÉCNICO (ENCARGOS COMPLEMENTARES) - HORISTA</v>
          </cell>
          <cell r="C7269" t="str">
            <v>H</v>
          </cell>
          <cell r="D7269">
            <v>1.26</v>
          </cell>
          <cell r="E7269" t="str">
            <v>Livro SINAPI: Cálculos e Parâmetros</v>
          </cell>
          <cell r="F7269" t="str">
            <v>SINAPI Jun/26</v>
          </cell>
        </row>
        <row r="7270">
          <cell r="A7270">
            <v>101315</v>
          </cell>
          <cell r="B7270" t="str">
            <v>CURSO DE CAPACITAÇÃO PARA ELETROTÉCNICO (ENCARGOS COMPLEMENTARES) - MENSALISTA</v>
          </cell>
          <cell r="C7270" t="str">
            <v>MES</v>
          </cell>
          <cell r="D7270">
            <v>167.52</v>
          </cell>
          <cell r="E7270" t="str">
            <v>Livro SINAPI: Cálculos e Parâmetros</v>
          </cell>
          <cell r="F7270" t="str">
            <v>SINAPI Jun/26</v>
          </cell>
        </row>
        <row r="7271">
          <cell r="A7271">
            <v>95335</v>
          </cell>
          <cell r="B7271" t="str">
            <v>CURSO DE CAPACITAÇÃO PARA ENCANADOR OU BOMBEIRO HIDRÁULICO (ENCARGOS COMPLEMENTARES) - HORISTA</v>
          </cell>
          <cell r="C7271" t="str">
            <v>H</v>
          </cell>
          <cell r="D7271">
            <v>0.56000000000000005</v>
          </cell>
          <cell r="E7271" t="str">
            <v>Livro SINAPI: Cálculos e Parâmetros</v>
          </cell>
          <cell r="F7271" t="str">
            <v>SINAPI Jun/26</v>
          </cell>
        </row>
        <row r="7272">
          <cell r="A7272">
            <v>101316</v>
          </cell>
          <cell r="B7272" t="str">
            <v>CURSO DE CAPACITAÇÃO PARA ENCANADOR OU BOMBEIRO HIDRÁULICO (ENCARGOS COMPLEMENTARES) - MENSALISTA</v>
          </cell>
          <cell r="C7272" t="str">
            <v>MES</v>
          </cell>
          <cell r="D7272">
            <v>75</v>
          </cell>
          <cell r="E7272" t="str">
            <v>Livro SINAPI: Cálculos e Parâmetros</v>
          </cell>
          <cell r="F7272" t="str">
            <v>SINAPI Jun/26</v>
          </cell>
        </row>
        <row r="7273">
          <cell r="A7273">
            <v>95401</v>
          </cell>
          <cell r="B7273" t="str">
            <v>CURSO DE CAPACITAÇÃO PARA ENCARREGADO GERAL (ENCARGOS COMPLEMENTARES) - HORISTA</v>
          </cell>
          <cell r="C7273" t="str">
            <v>H</v>
          </cell>
          <cell r="D7273">
            <v>1.02</v>
          </cell>
          <cell r="E7273" t="str">
            <v>Livro SINAPI: Cálculos e Parâmetros</v>
          </cell>
          <cell r="F7273" t="str">
            <v>SINAPI Jun/26</v>
          </cell>
        </row>
        <row r="7274">
          <cell r="A7274">
            <v>95422</v>
          </cell>
          <cell r="B7274" t="str">
            <v>CURSO DE CAPACITAÇÃO PARA ENCARREGADO GERAL DE OBRAS (ENCARGOS COMPLEMENTARES) - MENSALISTA</v>
          </cell>
          <cell r="C7274" t="str">
            <v>MES</v>
          </cell>
          <cell r="D7274">
            <v>135.38</v>
          </cell>
          <cell r="E7274" t="str">
            <v>Livro SINAPI: Cálculos e Parâmetros</v>
          </cell>
          <cell r="F7274" t="str">
            <v>SINAPI Jun/26</v>
          </cell>
        </row>
        <row r="7275">
          <cell r="A7275">
            <v>95402</v>
          </cell>
          <cell r="B7275" t="str">
            <v>CURSO DE CAPACITAÇÃO PARA ENGENHEIRO CIVIL DE OBRA JÚNIOR (ENCARGOS COMPLEMENTARES) - HORISTA</v>
          </cell>
          <cell r="C7275" t="str">
            <v>H</v>
          </cell>
          <cell r="D7275">
            <v>1.98</v>
          </cell>
          <cell r="E7275" t="str">
            <v>Livro SINAPI: Cálculos e Parâmetros</v>
          </cell>
          <cell r="F7275" t="str">
            <v>SINAPI Jun/26</v>
          </cell>
        </row>
        <row r="7276">
          <cell r="A7276">
            <v>95415</v>
          </cell>
          <cell r="B7276" t="str">
            <v>CURSO DE CAPACITAÇÃO PARA ENGENHEIRO CIVIL DE OBRA JÚNIOR (ENCARGOS COMPLEMENTARES) - MENSALISTA</v>
          </cell>
          <cell r="C7276" t="str">
            <v>MES</v>
          </cell>
          <cell r="D7276">
            <v>262.27</v>
          </cell>
          <cell r="E7276" t="str">
            <v>Livro SINAPI: Cálculos e Parâmetros</v>
          </cell>
          <cell r="F7276" t="str">
            <v>SINAPI Jun/26</v>
          </cell>
        </row>
        <row r="7277">
          <cell r="A7277">
            <v>95403</v>
          </cell>
          <cell r="B7277" t="str">
            <v>CURSO DE CAPACITAÇÃO PARA ENGENHEIRO CIVIL DE OBRA PLENO (ENCARGOS COMPLEMENTARES) - HORISTA</v>
          </cell>
          <cell r="C7277" t="str">
            <v>H</v>
          </cell>
          <cell r="D7277">
            <v>2.02</v>
          </cell>
          <cell r="E7277" t="str">
            <v>Livro SINAPI: Cálculos e Parâmetros</v>
          </cell>
          <cell r="F7277" t="str">
            <v>SINAPI Jun/26</v>
          </cell>
        </row>
        <row r="7278">
          <cell r="A7278">
            <v>95417</v>
          </cell>
          <cell r="B7278" t="str">
            <v>CURSO DE CAPACITAÇÃO PARA ENGENHEIRO CIVIL DE OBRA PLENO (ENCARGOS COMPLEMENTARES) - MENSALISTA</v>
          </cell>
          <cell r="C7278" t="str">
            <v>MES</v>
          </cell>
          <cell r="D7278">
            <v>266.8</v>
          </cell>
          <cell r="E7278" t="str">
            <v>Livro SINAPI: Cálculos e Parâmetros</v>
          </cell>
          <cell r="F7278" t="str">
            <v>SINAPI Jun/26</v>
          </cell>
        </row>
        <row r="7279">
          <cell r="A7279">
            <v>95404</v>
          </cell>
          <cell r="B7279" t="str">
            <v>CURSO DE CAPACITAÇÃO PARA ENGENHEIRO CIVIL DE OBRA SÊNIOR (ENCARGOS COMPLEMENTARES) - HORISTA</v>
          </cell>
          <cell r="C7279" t="str">
            <v>H</v>
          </cell>
          <cell r="D7279">
            <v>2.83</v>
          </cell>
          <cell r="E7279" t="str">
            <v>Livro SINAPI: Cálculos e Parâmetros</v>
          </cell>
          <cell r="F7279" t="str">
            <v>SINAPI Jun/26</v>
          </cell>
        </row>
        <row r="7280">
          <cell r="A7280">
            <v>95418</v>
          </cell>
          <cell r="B7280" t="str">
            <v>CURSO DE CAPACITAÇÃO PARA ENGENHEIRO CIVIL DE OBRA SÊNIOR (ENCARGOS COMPLEMENTARES) - MENSALISTA</v>
          </cell>
          <cell r="C7280" t="str">
            <v>MES</v>
          </cell>
          <cell r="D7280">
            <v>373.74</v>
          </cell>
          <cell r="E7280" t="str">
            <v>Livro SINAPI: Cálculos e Parâmetros</v>
          </cell>
          <cell r="F7280" t="str">
            <v>SINAPI Jun/26</v>
          </cell>
        </row>
        <row r="7281">
          <cell r="A7281">
            <v>95337</v>
          </cell>
          <cell r="B7281" t="str">
            <v>CURSO DE CAPACITAÇÃO PARA GESSEIRO (ENCARGOS COMPLEMENTARES) - HORISTA</v>
          </cell>
          <cell r="C7281" t="str">
            <v>H</v>
          </cell>
          <cell r="D7281">
            <v>0.31</v>
          </cell>
          <cell r="E7281" t="str">
            <v>Livro SINAPI: Cálculos e Parâmetros</v>
          </cell>
          <cell r="F7281" t="str">
            <v>SINAPI Jun/26</v>
          </cell>
        </row>
        <row r="7282">
          <cell r="A7282">
            <v>101322</v>
          </cell>
          <cell r="B7282" t="str">
            <v>CURSO DE CAPACITAÇÃO PARA GESSEIRO (ENCARGOS COMPLEMENTARES) - MENSALISTA</v>
          </cell>
          <cell r="C7282" t="str">
            <v>MES</v>
          </cell>
          <cell r="D7282">
            <v>41.69</v>
          </cell>
          <cell r="E7282" t="str">
            <v>Livro SINAPI: Cálculos e Parâmetros</v>
          </cell>
          <cell r="F7282" t="str">
            <v>SINAPI Jun/26</v>
          </cell>
        </row>
        <row r="7283">
          <cell r="A7283">
            <v>95338</v>
          </cell>
          <cell r="B7283" t="str">
            <v>CURSO DE CAPACITAÇÃO PARA IMPERMEABILIZADOR (ENCARGOS COMPLEMENTARES) - HORISTA</v>
          </cell>
          <cell r="C7283" t="str">
            <v>H</v>
          </cell>
          <cell r="D7283">
            <v>0.57999999999999996</v>
          </cell>
          <cell r="E7283" t="str">
            <v>Livro SINAPI: Cálculos e Parâmetros</v>
          </cell>
          <cell r="F7283" t="str">
            <v>SINAPI Jun/26</v>
          </cell>
        </row>
        <row r="7284">
          <cell r="A7284">
            <v>101323</v>
          </cell>
          <cell r="B7284" t="str">
            <v>CURSO DE CAPACITAÇÃO PARA IMPERMEABILIZADOR (ENCARGOS COMPLEMENTARES) - MENSALISTA</v>
          </cell>
          <cell r="C7284" t="str">
            <v>MES</v>
          </cell>
          <cell r="D7284">
            <v>76.62</v>
          </cell>
          <cell r="E7284" t="str">
            <v>Livro SINAPI: Cálculos e Parâmetros</v>
          </cell>
          <cell r="F7284" t="str">
            <v>SINAPI Jun/26</v>
          </cell>
        </row>
        <row r="7285">
          <cell r="A7285">
            <v>102918</v>
          </cell>
          <cell r="B7285" t="str">
            <v>CURSO DE CAPACITAÇÃO PARA INSTALADOR DE PISO ELEVADO (ENCARGOS COMPLEMENTARES) - HORISTA</v>
          </cell>
          <cell r="C7285" t="str">
            <v>H</v>
          </cell>
          <cell r="D7285">
            <v>0</v>
          </cell>
          <cell r="E7285" t="str">
            <v>Livro SINAPI: Cálculos e Parâmetros</v>
          </cell>
          <cell r="F7285" t="str">
            <v>SINAPI Jun/26</v>
          </cell>
        </row>
        <row r="7286">
          <cell r="A7286">
            <v>101325</v>
          </cell>
          <cell r="B7286" t="str">
            <v>CURSO DE CAPACITAÇÃO PARA INSTALADOR DE TUBULAÇÕES (ENCARGOS COMPLEMENTARES) - MENSALISTA</v>
          </cell>
          <cell r="C7286" t="str">
            <v>MES</v>
          </cell>
          <cell r="D7286">
            <v>67.97</v>
          </cell>
          <cell r="E7286" t="str">
            <v>Livro SINAPI: Cálculos e Parâmetros</v>
          </cell>
          <cell r="F7286" t="str">
            <v>SINAPI Jun/26</v>
          </cell>
        </row>
        <row r="7287">
          <cell r="A7287">
            <v>95390</v>
          </cell>
          <cell r="B7287" t="str">
            <v>CURSO DE CAPACITAÇÃO PARA JARDINEIRO (ENCARGOS COMPLEMENTARES) - HORISTA</v>
          </cell>
          <cell r="C7287" t="str">
            <v>H</v>
          </cell>
          <cell r="D7287">
            <v>0.12</v>
          </cell>
          <cell r="E7287" t="str">
            <v>Livro SINAPI: Cálculos e Parâmetros</v>
          </cell>
          <cell r="F7287" t="str">
            <v>SINAPI Jun/26</v>
          </cell>
        </row>
        <row r="7288">
          <cell r="A7288">
            <v>101326</v>
          </cell>
          <cell r="B7288" t="str">
            <v>CURSO DE CAPACITAÇÃO PARA JARDINEIRO (ENCARGOS COMPLEMENTARES) - MENSALISTA</v>
          </cell>
          <cell r="C7288" t="str">
            <v>MES</v>
          </cell>
          <cell r="D7288">
            <v>16.18</v>
          </cell>
          <cell r="E7288" t="str">
            <v>Livro SINAPI: Cálculos e Parâmetros</v>
          </cell>
          <cell r="F7288" t="str">
            <v>SINAPI Jun/26</v>
          </cell>
        </row>
        <row r="7289">
          <cell r="A7289">
            <v>95340</v>
          </cell>
          <cell r="B7289" t="str">
            <v>CURSO DE CAPACITAÇÃO PARA MARCENEIRO (ENCARGOS COMPLEMENTARES) - HORISTA</v>
          </cell>
          <cell r="C7289" t="str">
            <v>H</v>
          </cell>
          <cell r="D7289">
            <v>0.4</v>
          </cell>
          <cell r="E7289" t="str">
            <v>Livro SINAPI: Cálculos e Parâmetros</v>
          </cell>
          <cell r="F7289" t="str">
            <v>SINAPI Jun/26</v>
          </cell>
        </row>
        <row r="7290">
          <cell r="A7290">
            <v>101330</v>
          </cell>
          <cell r="B7290" t="str">
            <v>CURSO DE CAPACITAÇÃO PARA MARCENEIRO (ENCARGOS COMPLEMENTARES) - MENSALISTA</v>
          </cell>
          <cell r="C7290" t="str">
            <v>MES</v>
          </cell>
          <cell r="D7290">
            <v>53.35</v>
          </cell>
          <cell r="E7290" t="str">
            <v>Livro SINAPI: Cálculos e Parâmetros</v>
          </cell>
          <cell r="F7290" t="str">
            <v>SINAPI Jun/26</v>
          </cell>
        </row>
        <row r="7291">
          <cell r="A7291">
            <v>101331</v>
          </cell>
          <cell r="B7291" t="str">
            <v>CURSO DE CAPACITAÇÃO PARA MARMORISTA / GRANITEIRO (ENCARGOS COMPLEMENTARES) - MENSALISTA</v>
          </cell>
          <cell r="C7291" t="str">
            <v>MES</v>
          </cell>
          <cell r="D7291">
            <v>55.28</v>
          </cell>
          <cell r="E7291" t="str">
            <v>Livro SINAPI: Cálculos e Parâmetros</v>
          </cell>
          <cell r="F7291" t="str">
            <v>SINAPI Jun/26</v>
          </cell>
        </row>
        <row r="7292">
          <cell r="A7292">
            <v>95341</v>
          </cell>
          <cell r="B7292" t="str">
            <v>CURSO DE CAPACITAÇÃO PARA MARMORISTA/GRANITEIRO (ENCARGOS COMPLEMENTARES) - HORISTA</v>
          </cell>
          <cell r="C7292" t="str">
            <v>H</v>
          </cell>
          <cell r="D7292">
            <v>0.41</v>
          </cell>
          <cell r="E7292" t="str">
            <v>Livro SINAPI: Cálculos e Parâmetros</v>
          </cell>
          <cell r="F7292" t="str">
            <v>SINAPI Jun/26</v>
          </cell>
        </row>
        <row r="7293">
          <cell r="A7293">
            <v>95339</v>
          </cell>
          <cell r="B7293" t="str">
            <v>CURSO DE CAPACITAÇÃO PARA MAÇARIQUEIRO (ENCARGOS COMPLEMENTARES) - HORISTA</v>
          </cell>
          <cell r="C7293" t="str">
            <v>H</v>
          </cell>
          <cell r="D7293">
            <v>0.59</v>
          </cell>
          <cell r="E7293" t="str">
            <v>Livro SINAPI: Cálculos e Parâmetros</v>
          </cell>
          <cell r="F7293" t="str">
            <v>SINAPI Jun/26</v>
          </cell>
        </row>
        <row r="7294">
          <cell r="A7294">
            <v>101329</v>
          </cell>
          <cell r="B7294" t="str">
            <v>CURSO DE CAPACITAÇÃO PARA MAÇARIQUEIRO (ENCARGOS COMPLEMENTARES) - MENSALISTA</v>
          </cell>
          <cell r="C7294" t="str">
            <v>MES</v>
          </cell>
          <cell r="D7294">
            <v>78.06</v>
          </cell>
          <cell r="E7294" t="str">
            <v>Livro SINAPI: Cálculos e Parâmetros</v>
          </cell>
          <cell r="F7294" t="str">
            <v>SINAPI Jun/26</v>
          </cell>
        </row>
        <row r="7295">
          <cell r="A7295">
            <v>95342</v>
          </cell>
          <cell r="B7295" t="str">
            <v>CURSO DE CAPACITAÇÃO PARA MECÂNICO DE EQUIPAMENTOS PESADOS (ENCARGOS COMPLEMENTARES) - HORISTA</v>
          </cell>
          <cell r="C7295" t="str">
            <v>H</v>
          </cell>
          <cell r="D7295">
            <v>0.35</v>
          </cell>
          <cell r="E7295" t="str">
            <v>Livro SINAPI: Cálculos e Parâmetros</v>
          </cell>
          <cell r="F7295" t="str">
            <v>SINAPI Jun/26</v>
          </cell>
        </row>
        <row r="7296">
          <cell r="A7296">
            <v>101333</v>
          </cell>
          <cell r="B7296" t="str">
            <v>CURSO DE CAPACITAÇÃO PARA MECÂNICO DE EQUIPAMENTOS PESADOS (ENCARGOS COMPLEMENTARES) - MENSALISTA</v>
          </cell>
          <cell r="C7296" t="str">
            <v>MES</v>
          </cell>
          <cell r="D7296">
            <v>47.08</v>
          </cell>
          <cell r="E7296" t="str">
            <v>Livro SINAPI: Cálculos e Parâmetros</v>
          </cell>
          <cell r="F7296" t="str">
            <v>SINAPI Jun/26</v>
          </cell>
        </row>
        <row r="7297">
          <cell r="A7297">
            <v>100298</v>
          </cell>
          <cell r="B7297" t="str">
            <v>CURSO DE CAPACITAÇÃO PARA MECÂNICO DE REFRIGERAÇÃO (ENCARGOS COMPLEMENTARES) - HORISTA</v>
          </cell>
          <cell r="C7297" t="str">
            <v>H</v>
          </cell>
          <cell r="D7297">
            <v>0.96</v>
          </cell>
          <cell r="E7297" t="str">
            <v>Livro SINAPI: Cálculos e Parâmetros</v>
          </cell>
          <cell r="F7297" t="str">
            <v>SINAPI Jun/26</v>
          </cell>
        </row>
        <row r="7298">
          <cell r="A7298">
            <v>101334</v>
          </cell>
          <cell r="B7298" t="str">
            <v>CURSO DE CAPACITAÇÃO PARA MECÂNICO DE REFRIGERAÇÃO (ENCARGOS COMPLEMENTARES) - MENSALISTA</v>
          </cell>
          <cell r="C7298" t="str">
            <v>MES</v>
          </cell>
          <cell r="D7298">
            <v>127.64</v>
          </cell>
          <cell r="E7298" t="str">
            <v>Livro SINAPI: Cálculos e Parâmetros</v>
          </cell>
          <cell r="F7298" t="str">
            <v>SINAPI Jun/26</v>
          </cell>
        </row>
        <row r="7299">
          <cell r="A7299">
            <v>95405</v>
          </cell>
          <cell r="B7299" t="str">
            <v>CURSO DE CAPACITAÇÃO PARA MESTRE DE OBRAS (ENCARGOS COMPLEMENTARES) - HORISTA</v>
          </cell>
          <cell r="C7299" t="str">
            <v>H</v>
          </cell>
          <cell r="D7299">
            <v>1.67</v>
          </cell>
          <cell r="E7299" t="str">
            <v>Livro SINAPI: Cálculos e Parâmetros</v>
          </cell>
          <cell r="F7299" t="str">
            <v>SINAPI Jun/26</v>
          </cell>
        </row>
        <row r="7300">
          <cell r="A7300">
            <v>95423</v>
          </cell>
          <cell r="B7300" t="str">
            <v>CURSO DE CAPACITAÇÃO PARA MESTRE DE OBRAS (ENCARGOS COMPLEMENTARES) - MENSALISTA</v>
          </cell>
          <cell r="C7300" t="str">
            <v>MES</v>
          </cell>
          <cell r="D7300">
            <v>220.83</v>
          </cell>
          <cell r="E7300" t="str">
            <v>Livro SINAPI: Cálculos e Parâmetros</v>
          </cell>
          <cell r="F7300" t="str">
            <v>SINAPI Jun/26</v>
          </cell>
        </row>
        <row r="7301">
          <cell r="A7301">
            <v>100295</v>
          </cell>
          <cell r="B7301" t="str">
            <v>CURSO DE CAPACITAÇÃO PARA MONTADOR DE ELETROELETRONICOS (ENCARGOS COMPLEMENTARES) - HORISTA</v>
          </cell>
          <cell r="C7301" t="str">
            <v>H</v>
          </cell>
          <cell r="D7301">
            <v>1.06</v>
          </cell>
          <cell r="E7301" t="str">
            <v>Livro SINAPI: Cálculos e Parâmetros</v>
          </cell>
          <cell r="F7301" t="str">
            <v>SINAPI Jun/26</v>
          </cell>
        </row>
        <row r="7302">
          <cell r="A7302">
            <v>101303</v>
          </cell>
          <cell r="B7302" t="str">
            <v>CURSO DE CAPACITAÇÃO PARA MONTADOR DE ELETROELETRONICOS(ENCARGOS COMPLEMENTARES) - MENSALISTA</v>
          </cell>
          <cell r="C7302" t="str">
            <v>MES</v>
          </cell>
          <cell r="D7302">
            <v>140.65</v>
          </cell>
          <cell r="E7302" t="str">
            <v>Livro SINAPI: Cálculos e Parâmetros</v>
          </cell>
          <cell r="F7302" t="str">
            <v>SINAPI Jun/26</v>
          </cell>
        </row>
        <row r="7303">
          <cell r="A7303">
            <v>95344</v>
          </cell>
          <cell r="B7303" t="str">
            <v>CURSO DE CAPACITAÇÃO PARA MONTADOR DE ESTRUTURA METÁLICA (ENCARGOS COMPLEMENTARES) - HORISTA</v>
          </cell>
          <cell r="C7303" t="str">
            <v>H</v>
          </cell>
          <cell r="D7303">
            <v>0.31</v>
          </cell>
          <cell r="E7303" t="str">
            <v>Livro SINAPI: Cálculos e Parâmetros</v>
          </cell>
          <cell r="F7303" t="str">
            <v>SINAPI Jun/26</v>
          </cell>
        </row>
        <row r="7304">
          <cell r="A7304">
            <v>101308</v>
          </cell>
          <cell r="B7304" t="str">
            <v>CURSO DE CAPACITAÇÃO PARA MONTADOR DE ESTRUTURAS METALICAS (ENCARGOS COMPLEMENTARES) - MENSALISTA</v>
          </cell>
          <cell r="C7304" t="str">
            <v>MES</v>
          </cell>
          <cell r="D7304">
            <v>41.53</v>
          </cell>
          <cell r="E7304" t="str">
            <v>Livro SINAPI: Cálculos e Parâmetros</v>
          </cell>
          <cell r="F7304" t="str">
            <v>SINAPI Jun/26</v>
          </cell>
        </row>
        <row r="7305">
          <cell r="A7305">
            <v>105536</v>
          </cell>
          <cell r="B7305" t="str">
            <v>CURSO DE CAPACITAÇÃO PARA MONTADOR DE FÔRMAS DO SISTEMA DE PAREDES DE CONCRETO (ENCARGOS COMPLEMENTARES) - HORISTA</v>
          </cell>
          <cell r="C7305" t="str">
            <v>H</v>
          </cell>
          <cell r="D7305">
            <v>0</v>
          </cell>
          <cell r="E7305" t="str">
            <v>Livro SINAPI: Cálculos e Parâmetros</v>
          </cell>
          <cell r="F7305" t="str">
            <v>SINAPI Jun/26</v>
          </cell>
        </row>
        <row r="7306">
          <cell r="A7306">
            <v>101320</v>
          </cell>
          <cell r="B7306" t="str">
            <v>CURSO DE CAPACITAÇÃO PARA MONTADOR DE MAQUINAS (ENCARGOS COMPLEMENTARES) - MENSALISTA</v>
          </cell>
          <cell r="C7306" t="str">
            <v>MES</v>
          </cell>
          <cell r="D7306">
            <v>35.85</v>
          </cell>
          <cell r="E7306" t="str">
            <v>Livro SINAPI: Cálculos e Parâmetros</v>
          </cell>
          <cell r="F7306" t="str">
            <v>SINAPI Jun/26</v>
          </cell>
        </row>
        <row r="7307">
          <cell r="A7307">
            <v>95343</v>
          </cell>
          <cell r="B7307" t="str">
            <v>CURSO DE CAPACITAÇÃO PARA MONTADOR DE TUBO AÇO/EQUIPAMENTOS (ENCARGOS COMPLEMENTARES) - HORISTA</v>
          </cell>
          <cell r="C7307" t="str">
            <v>H</v>
          </cell>
          <cell r="D7307">
            <v>0.51</v>
          </cell>
          <cell r="E7307" t="str">
            <v>Livro SINAPI: Cálculos e Parâmetros</v>
          </cell>
          <cell r="F7307" t="str">
            <v>SINAPI Jun/26</v>
          </cell>
        </row>
        <row r="7308">
          <cell r="A7308">
            <v>95345</v>
          </cell>
          <cell r="B7308" t="str">
            <v>CURSO DE CAPACITAÇÃO PARA MONTADOR ELETROMECÂNICO (ENCARGOS COMPLEMENTARES) - HORISTA</v>
          </cell>
          <cell r="C7308" t="str">
            <v>H</v>
          </cell>
          <cell r="D7308">
            <v>1</v>
          </cell>
          <cell r="E7308" t="str">
            <v>Livro SINAPI: Cálculos e Parâmetros</v>
          </cell>
          <cell r="F7308" t="str">
            <v>SINAPI Jun/26</v>
          </cell>
        </row>
        <row r="7309">
          <cell r="A7309">
            <v>95346</v>
          </cell>
          <cell r="B7309" t="str">
            <v>CURSO DE CAPACITAÇÃO PARA MOTORISTA DE BASCULANTE (ENCARGOS COMPLEMENTARES) - HORISTA</v>
          </cell>
          <cell r="C7309" t="str">
            <v>H</v>
          </cell>
          <cell r="D7309">
            <v>0.16</v>
          </cell>
          <cell r="E7309" t="str">
            <v>Livro SINAPI: Cálculos e Parâmetros</v>
          </cell>
          <cell r="F7309" t="str">
            <v>SINAPI Jun/26</v>
          </cell>
        </row>
        <row r="7310">
          <cell r="A7310">
            <v>101324</v>
          </cell>
          <cell r="B7310" t="str">
            <v>CURSO DE CAPACITAÇÃO PARA MOTORISTA DE CAMINHAO-BASCULANTE (ENCARGOS COMPLEMENTARES) - MENSALISTA</v>
          </cell>
          <cell r="C7310" t="str">
            <v>MES</v>
          </cell>
          <cell r="D7310">
            <v>21.13</v>
          </cell>
          <cell r="E7310" t="str">
            <v>Livro SINAPI: Cálculos e Parâmetros</v>
          </cell>
          <cell r="F7310" t="str">
            <v>SINAPI Jun/26</v>
          </cell>
        </row>
        <row r="7311">
          <cell r="A7311">
            <v>101328</v>
          </cell>
          <cell r="B7311" t="str">
            <v>CURSO DE CAPACITAÇÃO PARA MOTORISTA DE CAMINHAO-CARRETA (ENCARGOS COMPLEMENTARES) - MENSALISTA</v>
          </cell>
          <cell r="C7311" t="str">
            <v>MES</v>
          </cell>
          <cell r="D7311">
            <v>25.29</v>
          </cell>
          <cell r="E7311" t="str">
            <v>Livro SINAPI: Cálculos e Parâmetros</v>
          </cell>
          <cell r="F7311" t="str">
            <v>SINAPI Jun/26</v>
          </cell>
        </row>
        <row r="7312">
          <cell r="A7312">
            <v>95347</v>
          </cell>
          <cell r="B7312" t="str">
            <v>CURSO DE CAPACITAÇÃO PARA MOTORISTA DE CAMINHÃO (ENCARGOS COMPLEMENTARES) - HORISTA</v>
          </cell>
          <cell r="C7312" t="str">
            <v>H</v>
          </cell>
          <cell r="D7312">
            <v>0.15</v>
          </cell>
          <cell r="E7312" t="str">
            <v>Livro SINAPI: Cálculos e Parâmetros</v>
          </cell>
          <cell r="F7312" t="str">
            <v>SINAPI Jun/26</v>
          </cell>
        </row>
        <row r="7313">
          <cell r="A7313">
            <v>95408</v>
          </cell>
          <cell r="B7313" t="str">
            <v>CURSO DE CAPACITAÇÃO PARA MOTORISTA DE CAMINHÃO (ENCARGOS COMPLEMENTARES) - MENSALISTA</v>
          </cell>
          <cell r="C7313" t="str">
            <v>MES</v>
          </cell>
          <cell r="D7313">
            <v>20.329999999999998</v>
          </cell>
          <cell r="E7313" t="str">
            <v>Livro SINAPI: Cálculos e Parâmetros</v>
          </cell>
          <cell r="F7313" t="str">
            <v>SINAPI Jun/26</v>
          </cell>
        </row>
        <row r="7314">
          <cell r="A7314">
            <v>95348</v>
          </cell>
          <cell r="B7314" t="str">
            <v>CURSO DE CAPACITAÇÃO PARA MOTORISTA DE CAMINHÃO E CARRETA (ENCARGOS COMPLEMENTARES) - HORISTA</v>
          </cell>
          <cell r="C7314" t="str">
            <v>H</v>
          </cell>
          <cell r="D7314">
            <v>0.19</v>
          </cell>
          <cell r="E7314" t="str">
            <v>Livro SINAPI: Cálculos e Parâmetros</v>
          </cell>
          <cell r="F7314" t="str">
            <v>SINAPI Jun/26</v>
          </cell>
        </row>
        <row r="7315">
          <cell r="A7315">
            <v>101332</v>
          </cell>
          <cell r="B7315" t="str">
            <v>CURSO DE CAPACITAÇÃO PARA MOTORISTA DE CARRO DE PASSEIO (ENCARGOS COMPLEMENTARES) - MENSALISTA</v>
          </cell>
          <cell r="C7315" t="str">
            <v>MES</v>
          </cell>
          <cell r="D7315">
            <v>16.940000000000001</v>
          </cell>
          <cell r="E7315" t="str">
            <v>Livro SINAPI: Cálculos e Parâmetros</v>
          </cell>
          <cell r="F7315" t="str">
            <v>SINAPI Jun/26</v>
          </cell>
        </row>
        <row r="7316">
          <cell r="A7316">
            <v>95349</v>
          </cell>
          <cell r="B7316" t="str">
            <v>CURSO DE CAPACITAÇÃO PARA MOTORISTA DE VEÍCULO LEVE (ENCARGOS COMPLEMENTARES) - HORISTA</v>
          </cell>
          <cell r="C7316" t="str">
            <v>H</v>
          </cell>
          <cell r="D7316">
            <v>0.12</v>
          </cell>
          <cell r="E7316" t="str">
            <v>Livro SINAPI: Cálculos e Parâmetros</v>
          </cell>
          <cell r="F7316" t="str">
            <v>SINAPI Jun/26</v>
          </cell>
        </row>
        <row r="7317">
          <cell r="A7317">
            <v>101336</v>
          </cell>
          <cell r="B7317" t="str">
            <v>CURSO DE CAPACITAÇÃO PARA MOTORISTA OPERADOR DE CAMINHAO COM MUNCK (ENCARGOS COMPLEMENTARES) - MENSALISTA</v>
          </cell>
          <cell r="C7317" t="str">
            <v>MES</v>
          </cell>
          <cell r="D7317">
            <v>73.41</v>
          </cell>
          <cell r="E7317" t="str">
            <v>Livro SINAPI: Cálculos e Parâmetros</v>
          </cell>
          <cell r="F7317" t="str">
            <v>SINAPI Jun/26</v>
          </cell>
        </row>
        <row r="7318">
          <cell r="A7318">
            <v>95351</v>
          </cell>
          <cell r="B7318" t="str">
            <v>CURSO DE CAPACITAÇÃO PARA MOTORISTA OPERADOR DE MUNCK (ENCARGOS COMPLEMENTARES) - HORISTA</v>
          </cell>
          <cell r="C7318" t="str">
            <v>H</v>
          </cell>
          <cell r="D7318">
            <v>0.55000000000000004</v>
          </cell>
          <cell r="E7318" t="str">
            <v>Livro SINAPI: Cálculos e Parâmetros</v>
          </cell>
          <cell r="F7318" t="str">
            <v>SINAPI Jun/26</v>
          </cell>
        </row>
        <row r="7319">
          <cell r="A7319">
            <v>95352</v>
          </cell>
          <cell r="B7319" t="str">
            <v>CURSO DE CAPACITAÇÃO PARA NIVELADOR (ENCARGOS COMPLEMENTARES) - HORISTA</v>
          </cell>
          <cell r="C7319" t="str">
            <v>H</v>
          </cell>
          <cell r="D7319">
            <v>0.2</v>
          </cell>
          <cell r="E7319" t="str">
            <v>Livro SINAPI: Cálculos e Parâmetros</v>
          </cell>
          <cell r="F7319" t="str">
            <v>SINAPI Jun/26</v>
          </cell>
        </row>
        <row r="7320">
          <cell r="A7320">
            <v>101337</v>
          </cell>
          <cell r="B7320" t="str">
            <v>CURSO DE CAPACITAÇÃO PARA NIVELADOR (ENCARGOS COMPLEMENTARES) - MENSALISTA</v>
          </cell>
          <cell r="C7320" t="str">
            <v>MES</v>
          </cell>
          <cell r="D7320">
            <v>27.49</v>
          </cell>
          <cell r="E7320" t="str">
            <v>Livro SINAPI: Cálculos e Parâmetros</v>
          </cell>
          <cell r="F7320" t="str">
            <v>SINAPI Jun/26</v>
          </cell>
        </row>
        <row r="7321">
          <cell r="A7321">
            <v>101338</v>
          </cell>
          <cell r="B7321" t="str">
            <v>CURSO DE CAPACITAÇÃO PARA OPERADOR DE BATE-ESTACAS (ENCARGOS COMPLEMENTARES) - MENSALISTA</v>
          </cell>
          <cell r="C7321" t="str">
            <v>MES</v>
          </cell>
          <cell r="D7321">
            <v>35.08</v>
          </cell>
          <cell r="E7321" t="str">
            <v>Livro SINAPI: Cálculos e Parâmetros</v>
          </cell>
          <cell r="F7321" t="str">
            <v>SINAPI Jun/26</v>
          </cell>
        </row>
        <row r="7322">
          <cell r="A7322">
            <v>95354</v>
          </cell>
          <cell r="B7322" t="str">
            <v>CURSO DE CAPACITAÇÃO PARA OPERADOR DE BETONEIRA (CAMINHÃO) (ENCARGOS COMPLEMENTARES) - HORISTA</v>
          </cell>
          <cell r="C7322" t="str">
            <v>H</v>
          </cell>
          <cell r="D7322">
            <v>0.24</v>
          </cell>
          <cell r="E7322" t="str">
            <v>Livro SINAPI: Cálculos e Parâmetros</v>
          </cell>
          <cell r="F7322" t="str">
            <v>SINAPI Jun/26</v>
          </cell>
        </row>
        <row r="7323">
          <cell r="A7323">
            <v>101339</v>
          </cell>
          <cell r="B7323" t="str">
            <v>CURSO DE CAPACITAÇÃO PARA OPERADOR DE BETONEIRA (ENCARGOS COMPLEMENTARES) - MENSALISTA</v>
          </cell>
          <cell r="C7323" t="str">
            <v>MES</v>
          </cell>
          <cell r="D7323">
            <v>32.299999999999997</v>
          </cell>
          <cell r="E7323" t="str">
            <v>Livro SINAPI: Cálculos e Parâmetros</v>
          </cell>
          <cell r="F7323" t="str">
            <v>SINAPI Jun/26</v>
          </cell>
        </row>
        <row r="7324">
          <cell r="A7324">
            <v>101340</v>
          </cell>
          <cell r="B7324" t="str">
            <v>CURSO DE CAPACITAÇÃO PARA OPERADOR DE BETONEIRA ESTACIONARIA / MISTURADOR (ENCARGOS COMPLEMENTARES) - MENSALISTA</v>
          </cell>
          <cell r="C7324" t="str">
            <v>MES</v>
          </cell>
          <cell r="D7324">
            <v>29.29</v>
          </cell>
          <cell r="E7324" t="str">
            <v>Livro SINAPI: Cálculos e Parâmetros</v>
          </cell>
          <cell r="F7324" t="str">
            <v>SINAPI Jun/26</v>
          </cell>
        </row>
        <row r="7325">
          <cell r="A7325">
            <v>95389</v>
          </cell>
          <cell r="B7325" t="str">
            <v>CURSO DE CAPACITAÇÃO PARA OPERADOR DE BETONEIRA ESTACIONÁRIA/MISTURADOR (ENCARGOS COMPLEMENTARES) - HORISTA</v>
          </cell>
          <cell r="C7325" t="str">
            <v>H</v>
          </cell>
          <cell r="D7325">
            <v>0.22</v>
          </cell>
          <cell r="E7325" t="str">
            <v>Livro SINAPI: Cálculos e Parâmetros</v>
          </cell>
          <cell r="F7325" t="str">
            <v>SINAPI Jun/26</v>
          </cell>
        </row>
        <row r="7326">
          <cell r="A7326">
            <v>101341</v>
          </cell>
          <cell r="B7326" t="str">
            <v>CURSO DE CAPACITAÇÃO PARA OPERADOR DE COMPRESSOR DE AR OU COMPRESSORISTA (ENCARGOS COMPLEMENTARES) - MENSALISTA</v>
          </cell>
          <cell r="C7326" t="str">
            <v>MES</v>
          </cell>
          <cell r="D7326">
            <v>27.42</v>
          </cell>
          <cell r="E7326" t="str">
            <v>Livro SINAPI: Cálculos e Parâmetros</v>
          </cell>
          <cell r="F7326" t="str">
            <v>SINAPI Jun/26</v>
          </cell>
        </row>
        <row r="7327">
          <cell r="A7327">
            <v>95355</v>
          </cell>
          <cell r="B7327" t="str">
            <v>CURSO DE CAPACITAÇÃO PARA OPERADOR DE COMPRESSOR OU COMPRESSORISTA (ENCARGOS COMPLEMENTARES) - HORISTA</v>
          </cell>
          <cell r="C7327" t="str">
            <v>H</v>
          </cell>
          <cell r="D7327">
            <v>0.2</v>
          </cell>
          <cell r="E7327" t="str">
            <v>Livro SINAPI: Cálculos e Parâmetros</v>
          </cell>
          <cell r="F7327" t="str">
            <v>SINAPI Jun/26</v>
          </cell>
        </row>
        <row r="7328">
          <cell r="A7328">
            <v>95356</v>
          </cell>
          <cell r="B7328" t="str">
            <v>CURSO DE CAPACITAÇÃO PARA OPERADOR DE DEMARCADORA DE FAIXAS (ENCARGOS COMPLEMENTARES) - HORISTA</v>
          </cell>
          <cell r="C7328" t="str">
            <v>H</v>
          </cell>
          <cell r="D7328">
            <v>0.24</v>
          </cell>
          <cell r="E7328" t="str">
            <v>Livro SINAPI: Cálculos e Parâmetros</v>
          </cell>
          <cell r="F7328" t="str">
            <v>SINAPI Jun/26</v>
          </cell>
        </row>
        <row r="7329">
          <cell r="A7329">
            <v>101342</v>
          </cell>
          <cell r="B7329" t="str">
            <v>CURSO DE CAPACITAÇÃO PARA OPERADOR DE DEMARCADORA DE FAIXAS DE TRAFEGO (ENCARGOS COMPLEMENTARES) - MENSALISTA</v>
          </cell>
          <cell r="C7329" t="str">
            <v>MES</v>
          </cell>
          <cell r="D7329">
            <v>32.299999999999997</v>
          </cell>
          <cell r="E7329" t="str">
            <v>Livro SINAPI: Cálculos e Parâmetros</v>
          </cell>
          <cell r="F7329" t="str">
            <v>SINAPI Jun/26</v>
          </cell>
        </row>
        <row r="7330">
          <cell r="A7330">
            <v>95357</v>
          </cell>
          <cell r="B7330" t="str">
            <v>CURSO DE CAPACITAÇÃO PARA OPERADOR DE ESCAVADEIRA (ENCARGOS COMPLEMENTARES) - HORISTA</v>
          </cell>
          <cell r="C7330" t="str">
            <v>H</v>
          </cell>
          <cell r="D7330">
            <v>0.45</v>
          </cell>
          <cell r="E7330" t="str">
            <v>Livro SINAPI: Cálculos e Parâmetros</v>
          </cell>
          <cell r="F7330" t="str">
            <v>SINAPI Jun/26</v>
          </cell>
        </row>
        <row r="7331">
          <cell r="A7331">
            <v>101343</v>
          </cell>
          <cell r="B7331" t="str">
            <v>CURSO DE CAPACITAÇÃO PARA OPERADOR DE ESCAVADEIRA (ENCARGOS COMPLEMENTARES) - MENSALISTA</v>
          </cell>
          <cell r="C7331" t="str">
            <v>MES</v>
          </cell>
          <cell r="D7331">
            <v>59.82</v>
          </cell>
          <cell r="E7331" t="str">
            <v>Livro SINAPI: Cálculos e Parâmetros</v>
          </cell>
          <cell r="F7331" t="str">
            <v>SINAPI Jun/26</v>
          </cell>
        </row>
        <row r="7332">
          <cell r="A7332">
            <v>95358</v>
          </cell>
          <cell r="B7332" t="str">
            <v>CURSO DE CAPACITAÇÃO PARA OPERADOR DE GUINCHO (ENCARGOS COMPLEMENTARES) - HORISTA</v>
          </cell>
          <cell r="C7332" t="str">
            <v>H</v>
          </cell>
          <cell r="D7332">
            <v>0.44</v>
          </cell>
          <cell r="E7332" t="str">
            <v>Livro SINAPI: Cálculos e Parâmetros</v>
          </cell>
          <cell r="F7332" t="str">
            <v>SINAPI Jun/26</v>
          </cell>
        </row>
        <row r="7333">
          <cell r="A7333">
            <v>101344</v>
          </cell>
          <cell r="B7333" t="str">
            <v>CURSO DE CAPACITAÇÃO PARA OPERADOR DE GUINCHO OU GUINCHEIRO (ENCARGOS COMPLEMENTARES) - MENSALISTA</v>
          </cell>
          <cell r="C7333" t="str">
            <v>MES</v>
          </cell>
          <cell r="D7333">
            <v>58.93</v>
          </cell>
          <cell r="E7333" t="str">
            <v>Livro SINAPI: Cálculos e Parâmetros</v>
          </cell>
          <cell r="F7333" t="str">
            <v>SINAPI Jun/26</v>
          </cell>
        </row>
        <row r="7334">
          <cell r="A7334">
            <v>95359</v>
          </cell>
          <cell r="B7334" t="str">
            <v>CURSO DE CAPACITAÇÃO PARA OPERADOR DE GUINDASTE (ENCARGOS COMPLEMENTARES) - HORISTA</v>
          </cell>
          <cell r="C7334" t="str">
            <v>H</v>
          </cell>
          <cell r="D7334">
            <v>0.46</v>
          </cell>
          <cell r="E7334" t="str">
            <v>Livro SINAPI: Cálculos e Parâmetros</v>
          </cell>
          <cell r="F7334" t="str">
            <v>SINAPI Jun/26</v>
          </cell>
        </row>
        <row r="7335">
          <cell r="A7335">
            <v>101345</v>
          </cell>
          <cell r="B7335" t="str">
            <v>CURSO DE CAPACITAÇÃO PARA OPERADOR DE GUINDASTE (ENCARGOS COMPLEMENTARES) - MENSALISTA</v>
          </cell>
          <cell r="C7335" t="str">
            <v>MES</v>
          </cell>
          <cell r="D7335">
            <v>60.96</v>
          </cell>
          <cell r="E7335" t="str">
            <v>Livro SINAPI: Cálculos e Parâmetros</v>
          </cell>
          <cell r="F7335" t="str">
            <v>SINAPI Jun/26</v>
          </cell>
        </row>
        <row r="7336">
          <cell r="A7336">
            <v>101346</v>
          </cell>
          <cell r="B7336" t="str">
            <v>CURSO DE CAPACITAÇÃO PARA OPERADOR DE JATO ABRASIVO OU JATISTA (ENCARGOS COMPLEMENTARES) - MENSALISTA</v>
          </cell>
          <cell r="C7336" t="str">
            <v>MES</v>
          </cell>
          <cell r="D7336">
            <v>33.28</v>
          </cell>
          <cell r="E7336" t="str">
            <v>Livro SINAPI: Cálculos e Parâmetros</v>
          </cell>
          <cell r="F7336" t="str">
            <v>SINAPI Jun/26</v>
          </cell>
        </row>
        <row r="7337">
          <cell r="A7337">
            <v>101347</v>
          </cell>
          <cell r="B7337" t="str">
            <v>CURSO DE CAPACITAÇÃO PARA OPERADOR DE MAQUINAS E TRATORES DIVERSOS (ENCARGOS COMPLEMENTARES) - MENSALISTA</v>
          </cell>
          <cell r="C7337" t="str">
            <v>MES</v>
          </cell>
          <cell r="D7337">
            <v>48.11</v>
          </cell>
          <cell r="E7337" t="str">
            <v>Livro SINAPI: Cálculos e Parâmetros</v>
          </cell>
          <cell r="F7337" t="str">
            <v>SINAPI Jun/26</v>
          </cell>
        </row>
        <row r="7338">
          <cell r="A7338">
            <v>95361</v>
          </cell>
          <cell r="B7338" t="str">
            <v>CURSO DE CAPACITAÇÃO PARA OPERADOR DE MARTELETE OU MARTELETEIRO (ENCARGOS COMPLEMENTARES) - HORISTA</v>
          </cell>
          <cell r="C7338" t="str">
            <v>H</v>
          </cell>
          <cell r="D7338">
            <v>0.22</v>
          </cell>
          <cell r="E7338" t="str">
            <v>Livro SINAPI: Cálculos e Parâmetros</v>
          </cell>
          <cell r="F7338" t="str">
            <v>SINAPI Jun/26</v>
          </cell>
        </row>
        <row r="7339">
          <cell r="A7339">
            <v>101348</v>
          </cell>
          <cell r="B7339" t="str">
            <v>CURSO DE CAPACITAÇÃO PARA OPERADOR DE MARTELETE OU MARTELETEIRO (ENCARGOS COMPLEMENTARES) - MENSALISTA</v>
          </cell>
          <cell r="C7339" t="str">
            <v>MES</v>
          </cell>
          <cell r="D7339">
            <v>29.92</v>
          </cell>
          <cell r="E7339" t="str">
            <v>Livro SINAPI: Cálculos e Parâmetros</v>
          </cell>
          <cell r="F7339" t="str">
            <v>SINAPI Jun/26</v>
          </cell>
        </row>
        <row r="7340">
          <cell r="A7340">
            <v>101349</v>
          </cell>
          <cell r="B7340" t="str">
            <v>CURSO DE CAPACITAÇÃO PARA OPERADOR DE MOTO SCRAPER (ENCARGOS COMPLEMENTARES) - MENSALISTA</v>
          </cell>
          <cell r="C7340" t="str">
            <v>MES</v>
          </cell>
          <cell r="D7340">
            <v>44.64</v>
          </cell>
          <cell r="E7340" t="str">
            <v>Livro SINAPI: Cálculos e Parâmetros</v>
          </cell>
          <cell r="F7340" t="str">
            <v>SINAPI Jun/26</v>
          </cell>
        </row>
        <row r="7341">
          <cell r="A7341">
            <v>95362</v>
          </cell>
          <cell r="B7341" t="str">
            <v>CURSO DE CAPACITAÇÃO PARA OPERADOR DE MOTO-ESCREIPER (ENCARGOS COMPLEMENTARES) - HORISTA</v>
          </cell>
          <cell r="C7341" t="str">
            <v>H</v>
          </cell>
          <cell r="D7341">
            <v>0.33</v>
          </cell>
          <cell r="E7341" t="str">
            <v>Livro SINAPI: Cálculos e Parâmetros</v>
          </cell>
          <cell r="F7341" t="str">
            <v>SINAPI Jun/26</v>
          </cell>
        </row>
        <row r="7342">
          <cell r="A7342">
            <v>95363</v>
          </cell>
          <cell r="B7342" t="str">
            <v>CURSO DE CAPACITAÇÃO PARA OPERADOR DE MOTONIVELADORA (ENCARGOS COMPLEMENTARES) - HORISTA</v>
          </cell>
          <cell r="C7342" t="str">
            <v>H</v>
          </cell>
          <cell r="D7342">
            <v>0.33</v>
          </cell>
          <cell r="E7342" t="str">
            <v>Livro SINAPI: Cálculos e Parâmetros</v>
          </cell>
          <cell r="F7342" t="str">
            <v>SINAPI Jun/26</v>
          </cell>
        </row>
        <row r="7343">
          <cell r="A7343">
            <v>101350</v>
          </cell>
          <cell r="B7343" t="str">
            <v>CURSO DE CAPACITAÇÃO PARA OPERADOR DE MOTONIVELADORA (ENCARGOS COMPLEMENTARES) - MENSALISTA</v>
          </cell>
          <cell r="C7343" t="str">
            <v>MES</v>
          </cell>
          <cell r="D7343">
            <v>44.64</v>
          </cell>
          <cell r="E7343" t="str">
            <v>Livro SINAPI: Cálculos e Parâmetros</v>
          </cell>
          <cell r="F7343" t="str">
            <v>SINAPI Jun/26</v>
          </cell>
        </row>
        <row r="7344">
          <cell r="A7344">
            <v>95360</v>
          </cell>
          <cell r="B7344" t="str">
            <v>CURSO DE CAPACITAÇÃO PARA OPERADOR DE MÁQUINAS E EQUIPAMENTOS (ENCARGOS COMPLEMENTARES) - HORISTA</v>
          </cell>
          <cell r="C7344" t="str">
            <v>H</v>
          </cell>
          <cell r="D7344">
            <v>0.36</v>
          </cell>
          <cell r="E7344" t="str">
            <v>Livro SINAPI: Cálculos e Parâmetros</v>
          </cell>
          <cell r="F7344" t="str">
            <v>SINAPI Jun/26</v>
          </cell>
        </row>
        <row r="7345">
          <cell r="A7345">
            <v>101351</v>
          </cell>
          <cell r="B7345" t="str">
            <v>CURSO DE CAPACITAÇÃO PARA OPERADOR DE PA CARREGADEIRA (ENCARGOS COMPLEMENTARES) - MENSALISTA</v>
          </cell>
          <cell r="C7345" t="str">
            <v>MES</v>
          </cell>
          <cell r="D7345">
            <v>32.299999999999997</v>
          </cell>
          <cell r="E7345" t="str">
            <v>Livro SINAPI: Cálculos e Parâmetros</v>
          </cell>
          <cell r="F7345" t="str">
            <v>SINAPI Jun/26</v>
          </cell>
        </row>
        <row r="7346">
          <cell r="A7346">
            <v>95365</v>
          </cell>
          <cell r="B7346" t="str">
            <v>CURSO DE CAPACITAÇÃO PARA OPERADOR DE PAVIMENTADORA (ENCARGOS COMPLEMENTARES) - HORISTA</v>
          </cell>
          <cell r="C7346" t="str">
            <v>H</v>
          </cell>
          <cell r="D7346">
            <v>0.24</v>
          </cell>
          <cell r="E7346" t="str">
            <v>Livro SINAPI: Cálculos e Parâmetros</v>
          </cell>
          <cell r="F7346" t="str">
            <v>SINAPI Jun/26</v>
          </cell>
        </row>
        <row r="7347">
          <cell r="A7347">
            <v>101352</v>
          </cell>
          <cell r="B7347" t="str">
            <v>CURSO DE CAPACITAÇÃO PARA OPERADOR DE PAVIMENTADORA / MESA VIBROACABADORA (ENCARGOS COMPLEMENTARES) - MENSALISTA</v>
          </cell>
          <cell r="C7347" t="str">
            <v>MES</v>
          </cell>
          <cell r="D7347">
            <v>32.299999999999997</v>
          </cell>
          <cell r="E7347" t="str">
            <v>Livro SINAPI: Cálculos e Parâmetros</v>
          </cell>
          <cell r="F7347" t="str">
            <v>SINAPI Jun/26</v>
          </cell>
        </row>
        <row r="7348">
          <cell r="A7348">
            <v>95364</v>
          </cell>
          <cell r="B7348" t="str">
            <v>CURSO DE CAPACITAÇÃO PARA OPERADOR DE PÁ CARREGADEIRA (ENCARGOS COMPLEMENTARES) - HORISTA</v>
          </cell>
          <cell r="C7348" t="str">
            <v>H</v>
          </cell>
          <cell r="D7348">
            <v>0.24</v>
          </cell>
          <cell r="E7348" t="str">
            <v>Livro SINAPI: Cálculos e Parâmetros</v>
          </cell>
          <cell r="F7348" t="str">
            <v>SINAPI Jun/26</v>
          </cell>
        </row>
        <row r="7349">
          <cell r="A7349">
            <v>95366</v>
          </cell>
          <cell r="B7349" t="str">
            <v>CURSO DE CAPACITAÇÃO PARA OPERADOR DE ROLO COMPACTADOR (ENCARGOS COMPLEMENTARES) - HORISTA</v>
          </cell>
          <cell r="C7349" t="str">
            <v>H</v>
          </cell>
          <cell r="D7349">
            <v>0.24</v>
          </cell>
          <cell r="E7349" t="str">
            <v>Livro SINAPI: Cálculos e Parâmetros</v>
          </cell>
          <cell r="F7349" t="str">
            <v>SINAPI Jun/26</v>
          </cell>
        </row>
        <row r="7350">
          <cell r="A7350">
            <v>101353</v>
          </cell>
          <cell r="B7350" t="str">
            <v>CURSO DE CAPACITAÇÃO PARA OPERADOR DE ROLO COMPACTADOR (ENCARGOS COMPLEMENTARES) - MENSALISTA</v>
          </cell>
          <cell r="C7350" t="str">
            <v>MES</v>
          </cell>
          <cell r="D7350">
            <v>32.869999999999997</v>
          </cell>
          <cell r="E7350" t="str">
            <v>Livro SINAPI: Cálculos e Parâmetros</v>
          </cell>
          <cell r="F7350" t="str">
            <v>SINAPI Jun/26</v>
          </cell>
        </row>
        <row r="7351">
          <cell r="A7351">
            <v>95367</v>
          </cell>
          <cell r="B7351" t="str">
            <v>CURSO DE CAPACITAÇÃO PARA OPERADOR DE USINA DE ASFALTO, DE SOLOS OU DE CONCRETO (ENCARGOS COMPLEMENTARES) - HORISTA</v>
          </cell>
          <cell r="C7351" t="str">
            <v>H</v>
          </cell>
          <cell r="D7351">
            <v>0.33</v>
          </cell>
          <cell r="E7351" t="str">
            <v>Livro SINAPI: Cálculos e Parâmetros</v>
          </cell>
          <cell r="F7351" t="str">
            <v>SINAPI Jun/26</v>
          </cell>
        </row>
        <row r="7352">
          <cell r="A7352">
            <v>101355</v>
          </cell>
          <cell r="B7352" t="str">
            <v>CURSO DE CAPACITAÇÃO PARA OPERADOR DE USINA DE ASFALTO, DE SOLOS OU DE CONCRETO (ENCARGOS COMPLEMENTARES) - MENSALISTA</v>
          </cell>
          <cell r="C7352" t="str">
            <v>MES</v>
          </cell>
          <cell r="D7352">
            <v>44.64</v>
          </cell>
          <cell r="E7352" t="str">
            <v>Livro SINAPI: Cálculos e Parâmetros</v>
          </cell>
          <cell r="F7352" t="str">
            <v>SINAPI Jun/26</v>
          </cell>
        </row>
        <row r="7353">
          <cell r="A7353">
            <v>95368</v>
          </cell>
          <cell r="B7353" t="str">
            <v>CURSO DE CAPACITAÇÃO PARA OPERADOR JATO DE AREIA OU JATISTA (ENCARGOS COMPLEMENTARES) - HORISTA</v>
          </cell>
          <cell r="C7353" t="str">
            <v>H</v>
          </cell>
          <cell r="D7353">
            <v>0.25</v>
          </cell>
          <cell r="E7353" t="str">
            <v>Livro SINAPI: Cálculos e Parâmetros</v>
          </cell>
          <cell r="F7353" t="str">
            <v>SINAPI Jun/26</v>
          </cell>
        </row>
        <row r="7354">
          <cell r="A7354">
            <v>95369</v>
          </cell>
          <cell r="B7354" t="str">
            <v>CURSO DE CAPACITAÇÃO PARA OPERADOR PARA BATE ESTACAS (ENCARGOS COMPLEMENTARES) - HORISTA</v>
          </cell>
          <cell r="C7354" t="str">
            <v>H</v>
          </cell>
          <cell r="D7354">
            <v>0.26</v>
          </cell>
          <cell r="E7354" t="str">
            <v>Livro SINAPI: Cálculos e Parâmetros</v>
          </cell>
          <cell r="F7354" t="str">
            <v>SINAPI Jun/26</v>
          </cell>
        </row>
        <row r="7355">
          <cell r="A7355">
            <v>95370</v>
          </cell>
          <cell r="B7355" t="str">
            <v>CURSO DE CAPACITAÇÃO PARA PASTILHEIRO (ENCARGOS COMPLEMENTARES) - HORISTA</v>
          </cell>
          <cell r="C7355" t="str">
            <v>H</v>
          </cell>
          <cell r="D7355">
            <v>0.4</v>
          </cell>
          <cell r="E7355" t="str">
            <v>Livro SINAPI: Cálculos e Parâmetros</v>
          </cell>
          <cell r="F7355" t="str">
            <v>SINAPI Jun/26</v>
          </cell>
        </row>
        <row r="7356">
          <cell r="A7356">
            <v>101356</v>
          </cell>
          <cell r="B7356" t="str">
            <v>CURSO DE CAPACITAÇÃO PARA PASTILHEIRO (ENCARGOS COMPLEMENTARES) - MENSALISTA</v>
          </cell>
          <cell r="C7356" t="str">
            <v>MES</v>
          </cell>
          <cell r="D7356">
            <v>53.35</v>
          </cell>
          <cell r="E7356" t="str">
            <v>Livro SINAPI: Cálculos e Parâmetros</v>
          </cell>
          <cell r="F7356" t="str">
            <v>SINAPI Jun/26</v>
          </cell>
        </row>
        <row r="7357">
          <cell r="A7357">
            <v>95371</v>
          </cell>
          <cell r="B7357" t="str">
            <v>CURSO DE CAPACITAÇÃO PARA PEDREIRO (ENCARGOS COMPLEMENTARES) - HORISTA</v>
          </cell>
          <cell r="C7357" t="str">
            <v>H</v>
          </cell>
          <cell r="D7357">
            <v>0.57999999999999996</v>
          </cell>
          <cell r="E7357" t="str">
            <v>Livro SINAPI: Cálculos e Parâmetros</v>
          </cell>
          <cell r="F7357" t="str">
            <v>SINAPI Jun/26</v>
          </cell>
        </row>
        <row r="7358">
          <cell r="A7358">
            <v>101357</v>
          </cell>
          <cell r="B7358" t="str">
            <v>CURSO DE CAPACITAÇÃO PARA PEDREIRO (ENCARGOS COMPLEMENTARES) - MENSALISTA</v>
          </cell>
          <cell r="C7358" t="str">
            <v>MES</v>
          </cell>
          <cell r="D7358">
            <v>76.62</v>
          </cell>
          <cell r="E7358" t="str">
            <v>Livro SINAPI: Cálculos e Parâmetros</v>
          </cell>
          <cell r="F7358" t="str">
            <v>SINAPI Jun/26</v>
          </cell>
        </row>
        <row r="7359">
          <cell r="A7359">
            <v>95372</v>
          </cell>
          <cell r="B7359" t="str">
            <v>CURSO DE CAPACITAÇÃO PARA PINTOR (ENCARGOS COMPLEMENTARES) - HORISTA</v>
          </cell>
          <cell r="C7359" t="str">
            <v>H</v>
          </cell>
          <cell r="D7359">
            <v>0.4</v>
          </cell>
          <cell r="E7359" t="str">
            <v>Livro SINAPI: Cálculos e Parâmetros</v>
          </cell>
          <cell r="F7359" t="str">
            <v>SINAPI Jun/26</v>
          </cell>
        </row>
        <row r="7360">
          <cell r="A7360">
            <v>101358</v>
          </cell>
          <cell r="B7360" t="str">
            <v>CURSO DE CAPACITAÇÃO PARA PINTOR (ENCARGOS COMPLEMENTARES) - MENSALISTA</v>
          </cell>
          <cell r="C7360" t="str">
            <v>MES</v>
          </cell>
          <cell r="D7360">
            <v>53.35</v>
          </cell>
          <cell r="E7360" t="str">
            <v>Livro SINAPI: Cálculos e Parâmetros</v>
          </cell>
          <cell r="F7360" t="str">
            <v>SINAPI Jun/26</v>
          </cell>
        </row>
        <row r="7361">
          <cell r="A7361">
            <v>95373</v>
          </cell>
          <cell r="B7361" t="str">
            <v>CURSO DE CAPACITAÇÃO PARA PINTOR DE LETREIROS (ENCARGOS COMPLEMENTARES) - HORISTA</v>
          </cell>
          <cell r="C7361" t="str">
            <v>H</v>
          </cell>
          <cell r="D7361">
            <v>0.37</v>
          </cell>
          <cell r="E7361" t="str">
            <v>Livro SINAPI: Cálculos e Parâmetros</v>
          </cell>
          <cell r="F7361" t="str">
            <v>SINAPI Jun/26</v>
          </cell>
        </row>
        <row r="7362">
          <cell r="A7362">
            <v>101359</v>
          </cell>
          <cell r="B7362" t="str">
            <v>CURSO DE CAPACITAÇÃO PARA PINTOR DE LETREIROS (ENCARGOS COMPLEMENTARES) - MENSALISTA</v>
          </cell>
          <cell r="C7362" t="str">
            <v>MES</v>
          </cell>
          <cell r="D7362">
            <v>49.2</v>
          </cell>
          <cell r="E7362" t="str">
            <v>Livro SINAPI: Cálculos e Parâmetros</v>
          </cell>
          <cell r="F7362" t="str">
            <v>SINAPI Jun/26</v>
          </cell>
        </row>
        <row r="7363">
          <cell r="A7363">
            <v>101360</v>
          </cell>
          <cell r="B7363" t="str">
            <v>CURSO DE CAPACITAÇÃO PARA PINTOR PARA TINTA EPOXI (ENCARGOS COMPLEMENTARES) - MENSALISTA</v>
          </cell>
          <cell r="C7363" t="str">
            <v>MES</v>
          </cell>
          <cell r="D7363">
            <v>53.35</v>
          </cell>
          <cell r="E7363" t="str">
            <v>Livro SINAPI: Cálculos e Parâmetros</v>
          </cell>
          <cell r="F7363" t="str">
            <v>SINAPI Jun/26</v>
          </cell>
        </row>
        <row r="7364">
          <cell r="A7364">
            <v>95374</v>
          </cell>
          <cell r="B7364" t="str">
            <v>CURSO DE CAPACITAÇÃO PARA PINTOR PARA TINTA EPÓXI (ENCARGOS COMPLEMENTARES) - HORISTA</v>
          </cell>
          <cell r="C7364" t="str">
            <v>H</v>
          </cell>
          <cell r="D7364">
            <v>0.4</v>
          </cell>
          <cell r="E7364" t="str">
            <v>Livro SINAPI: Cálculos e Parâmetros</v>
          </cell>
          <cell r="F7364" t="str">
            <v>SINAPI Jun/26</v>
          </cell>
        </row>
        <row r="7365">
          <cell r="A7365">
            <v>95375</v>
          </cell>
          <cell r="B7365" t="str">
            <v>CURSO DE CAPACITAÇÃO PARA POCEIRO (ENCARGOS COMPLEMENTARES) - HORISTA</v>
          </cell>
          <cell r="C7365" t="str">
            <v>H</v>
          </cell>
          <cell r="D7365">
            <v>0.56999999999999995</v>
          </cell>
          <cell r="E7365" t="str">
            <v>Livro SINAPI: Cálculos e Parâmetros</v>
          </cell>
          <cell r="F7365" t="str">
            <v>SINAPI Jun/26</v>
          </cell>
        </row>
        <row r="7366">
          <cell r="A7366">
            <v>101361</v>
          </cell>
          <cell r="B7366" t="str">
            <v>CURSO DE CAPACITAÇÃO PARA POCEIRO / ESCAVADOR DE VALAS E TUBULOES (ENCARGOS COMPLEMENTARES) - MENSALISTA</v>
          </cell>
          <cell r="C7366" t="str">
            <v>MES</v>
          </cell>
          <cell r="D7366">
            <v>76.33</v>
          </cell>
          <cell r="E7366" t="str">
            <v>Livro SINAPI: Cálculos e Parâmetros</v>
          </cell>
          <cell r="F7366" t="str">
            <v>SINAPI Jun/26</v>
          </cell>
        </row>
        <row r="7367">
          <cell r="A7367">
            <v>95376</v>
          </cell>
          <cell r="B7367" t="str">
            <v>CURSO DE CAPACITAÇÃO PARA RASTELEIRO (ENCARGOS COMPLEMENTARES) - HORISTA</v>
          </cell>
          <cell r="C7367" t="str">
            <v>H</v>
          </cell>
          <cell r="D7367">
            <v>0.13</v>
          </cell>
          <cell r="E7367" t="str">
            <v>Livro SINAPI: Cálculos e Parâmetros</v>
          </cell>
          <cell r="F7367" t="str">
            <v>SINAPI Jun/26</v>
          </cell>
        </row>
        <row r="7368">
          <cell r="A7368">
            <v>95377</v>
          </cell>
          <cell r="B7368" t="str">
            <v>CURSO DE CAPACITAÇÃO PARA SERRALHEIRO (ENCARGOS COMPLEMENTARES) - HORISTA</v>
          </cell>
          <cell r="C7368" t="str">
            <v>H</v>
          </cell>
          <cell r="D7368">
            <v>0.32</v>
          </cell>
          <cell r="E7368" t="str">
            <v>Livro SINAPI: Cálculos e Parâmetros</v>
          </cell>
          <cell r="F7368" t="str">
            <v>SINAPI Jun/26</v>
          </cell>
        </row>
        <row r="7369">
          <cell r="A7369">
            <v>101363</v>
          </cell>
          <cell r="B7369" t="str">
            <v>CURSO DE CAPACITAÇÃO PARA SERRALHEIRO (ENCARGOS COMPLEMENTARES) - MENSALISTA</v>
          </cell>
          <cell r="C7369" t="str">
            <v>MES</v>
          </cell>
          <cell r="D7369">
            <v>42.81</v>
          </cell>
          <cell r="E7369" t="str">
            <v>Livro SINAPI: Cálculos e Parâmetros</v>
          </cell>
          <cell r="F7369" t="str">
            <v>SINAPI Jun/26</v>
          </cell>
        </row>
        <row r="7370">
          <cell r="A7370">
            <v>95378</v>
          </cell>
          <cell r="B7370" t="str">
            <v>CURSO DE CAPACITAÇÃO PARA SERVENTE (ENCARGOS COMPLEMENTARES) - HORISTA</v>
          </cell>
          <cell r="C7370" t="str">
            <v>H</v>
          </cell>
          <cell r="D7370">
            <v>0.47</v>
          </cell>
          <cell r="E7370" t="str">
            <v>Livro SINAPI: Cálculos e Parâmetros</v>
          </cell>
          <cell r="F7370" t="str">
            <v>SINAPI Jun/26</v>
          </cell>
        </row>
        <row r="7371">
          <cell r="A7371">
            <v>101364</v>
          </cell>
          <cell r="B7371" t="str">
            <v>CURSO DE CAPACITAÇÃO PARA SERVENTE DE OBRAS (ENCARGOS COMPLEMENTARES) - MENSALISTA</v>
          </cell>
          <cell r="C7371" t="str">
            <v>MES</v>
          </cell>
          <cell r="D7371">
            <v>62.96</v>
          </cell>
          <cell r="E7371" t="str">
            <v>Livro SINAPI: Cálculos e Parâmetros</v>
          </cell>
          <cell r="F7371" t="str">
            <v>SINAPI Jun/26</v>
          </cell>
        </row>
        <row r="7372">
          <cell r="A7372">
            <v>95379</v>
          </cell>
          <cell r="B7372" t="str">
            <v>CURSO DE CAPACITAÇÃO PARA SOLDADOR (ENCARGOS COMPLEMENTARES) - HORISTA</v>
          </cell>
          <cell r="C7372" t="str">
            <v>H</v>
          </cell>
          <cell r="D7372">
            <v>0.38</v>
          </cell>
          <cell r="E7372" t="str">
            <v>Livro SINAPI: Cálculos e Parâmetros</v>
          </cell>
          <cell r="F7372" t="str">
            <v>SINAPI Jun/26</v>
          </cell>
        </row>
        <row r="7373">
          <cell r="A7373">
            <v>101365</v>
          </cell>
          <cell r="B7373" t="str">
            <v>CURSO DE CAPACITAÇÃO PARA SOLDADOR (ENCARGOS COMPLEMENTARES) - MENSALISTA</v>
          </cell>
          <cell r="C7373" t="str">
            <v>MES</v>
          </cell>
          <cell r="D7373">
            <v>50.88</v>
          </cell>
          <cell r="E7373" t="str">
            <v>Livro SINAPI: Cálculos e Parâmetros</v>
          </cell>
          <cell r="F7373" t="str">
            <v>SINAPI Jun/26</v>
          </cell>
        </row>
        <row r="7374">
          <cell r="A7374">
            <v>95380</v>
          </cell>
          <cell r="B7374" t="str">
            <v>CURSO DE CAPACITAÇÃO PARA SOLDADOR A (PARA SOLDA A SER TESTADA COM RAIOS X) (ENCARGOS COMPLEMENTARES) - HORISTA</v>
          </cell>
          <cell r="C7374" t="str">
            <v>H</v>
          </cell>
          <cell r="D7374">
            <v>0.41</v>
          </cell>
          <cell r="E7374" t="str">
            <v>Livro SINAPI: Cálculos e Parâmetros</v>
          </cell>
          <cell r="F7374" t="str">
            <v>SINAPI Jun/26</v>
          </cell>
        </row>
        <row r="7375">
          <cell r="A7375">
            <v>101366</v>
          </cell>
          <cell r="B7375" t="str">
            <v>CURSO DE CAPACITAÇÃO PARA SOLDADOR ELETRICO (ENCARGOS COMPLEMENTARES) - MENSALISTA</v>
          </cell>
          <cell r="C7375" t="str">
            <v>MES</v>
          </cell>
          <cell r="D7375">
            <v>54.84</v>
          </cell>
          <cell r="E7375" t="str">
            <v>Livro SINAPI: Cálculos e Parâmetros</v>
          </cell>
          <cell r="F7375" t="str">
            <v>SINAPI Jun/26</v>
          </cell>
        </row>
        <row r="7376">
          <cell r="A7376">
            <v>100535</v>
          </cell>
          <cell r="B7376" t="str">
            <v>CURSO DE CAPACITAÇÃO PARA TECNICO DE EDIFICACOES (ENCARGOS COMPLEMENTARES) - HORISTA</v>
          </cell>
          <cell r="C7376" t="str">
            <v>H</v>
          </cell>
          <cell r="D7376">
            <v>1.1399999999999999</v>
          </cell>
          <cell r="E7376" t="str">
            <v>Livro SINAPI: Cálculos e Parâmetros</v>
          </cell>
          <cell r="F7376" t="str">
            <v>SINAPI Jun/26</v>
          </cell>
        </row>
        <row r="7377">
          <cell r="A7377">
            <v>100536</v>
          </cell>
          <cell r="B7377" t="str">
            <v>CURSO DE CAPACITAÇÃO PARA TECNICO DE EDIFICACOES (ENCARGOS COMPLEMENTARES) - MENSALISTA</v>
          </cell>
          <cell r="C7377" t="str">
            <v>MES</v>
          </cell>
          <cell r="D7377">
            <v>150.6</v>
          </cell>
          <cell r="E7377" t="str">
            <v>Livro SINAPI: Cálculos e Parâmetros</v>
          </cell>
          <cell r="F7377" t="str">
            <v>SINAPI Jun/26</v>
          </cell>
        </row>
        <row r="7378">
          <cell r="A7378">
            <v>101368</v>
          </cell>
          <cell r="B7378" t="str">
            <v>CURSO DE CAPACITAÇÃO PARA TECNICO EM LABORATORIO E CAMPO DE CONSTRUCAO CIVIL (ENCARGOS COMPLEMENTARES) - MENSALISTA</v>
          </cell>
          <cell r="C7378" t="str">
            <v>MES</v>
          </cell>
          <cell r="D7378">
            <v>65.13</v>
          </cell>
          <cell r="E7378" t="str">
            <v>Livro SINAPI: Cálculos e Parâmetros</v>
          </cell>
          <cell r="F7378" t="str">
            <v>SINAPI Jun/26</v>
          </cell>
        </row>
        <row r="7379">
          <cell r="A7379">
            <v>101369</v>
          </cell>
          <cell r="B7379" t="str">
            <v>CURSO DE CAPACITAÇÃO PARA TECNICO EM SONDAGEM (ENCARGOS COMPLEMENTARES) - MENSALISTA</v>
          </cell>
          <cell r="C7379" t="str">
            <v>MES</v>
          </cell>
          <cell r="D7379">
            <v>52.57</v>
          </cell>
          <cell r="E7379" t="str">
            <v>Livro SINAPI: Cálculos e Parâmetros</v>
          </cell>
          <cell r="F7379" t="str">
            <v>SINAPI Jun/26</v>
          </cell>
        </row>
        <row r="7380">
          <cell r="A7380">
            <v>95385</v>
          </cell>
          <cell r="B7380" t="str">
            <v>CURSO DE CAPACITAÇÃO PARA TELHADISTA (ENCARGOS COMPLEMENTARES) - HORISTA</v>
          </cell>
          <cell r="C7380" t="str">
            <v>H</v>
          </cell>
          <cell r="D7380">
            <v>0.31</v>
          </cell>
          <cell r="E7380" t="str">
            <v>Livro SINAPI: Cálculos e Parâmetros</v>
          </cell>
          <cell r="F7380" t="str">
            <v>SINAPI Jun/26</v>
          </cell>
        </row>
        <row r="7381">
          <cell r="A7381">
            <v>101370</v>
          </cell>
          <cell r="B7381" t="str">
            <v>CURSO DE CAPACITAÇÃO PARA TELHADOR (ENCARGOS COMPLEMENTARES) - MENSALISTA</v>
          </cell>
          <cell r="C7381" t="str">
            <v>MES</v>
          </cell>
          <cell r="D7381">
            <v>41.69</v>
          </cell>
          <cell r="E7381" t="str">
            <v>Livro SINAPI: Cálculos e Parâmetros</v>
          </cell>
          <cell r="F7381" t="str">
            <v>SINAPI Jun/26</v>
          </cell>
        </row>
        <row r="7382">
          <cell r="A7382">
            <v>95406</v>
          </cell>
          <cell r="B7382" t="str">
            <v>CURSO DE CAPACITAÇÃO PARA TOPÓGRAFO (ENCARGOS COMPLEMENTARES) - HORISTA</v>
          </cell>
          <cell r="C7382" t="str">
            <v>H</v>
          </cell>
          <cell r="D7382">
            <v>0.66</v>
          </cell>
          <cell r="E7382" t="str">
            <v>Livro SINAPI: Cálculos e Parâmetros</v>
          </cell>
          <cell r="F7382" t="str">
            <v>SINAPI Jun/26</v>
          </cell>
        </row>
        <row r="7383">
          <cell r="A7383">
            <v>95424</v>
          </cell>
          <cell r="B7383" t="str">
            <v>CURSO DE CAPACITAÇÃO PARA TOPÓGRAFO (ENCARGOS COMPLEMENTARES) - MENSALISTA</v>
          </cell>
          <cell r="C7383" t="str">
            <v>MES</v>
          </cell>
          <cell r="D7383">
            <v>88.12</v>
          </cell>
          <cell r="E7383" t="str">
            <v>Livro SINAPI: Cálculos e Parâmetros</v>
          </cell>
          <cell r="F7383" t="str">
            <v>SINAPI Jun/26</v>
          </cell>
        </row>
        <row r="7384">
          <cell r="A7384">
            <v>95386</v>
          </cell>
          <cell r="B7384" t="str">
            <v>CURSO DE CAPACITAÇÃO PARA TRATORISTA (ENCARGOS COMPLEMENTARES) - HORISTA</v>
          </cell>
          <cell r="C7384" t="str">
            <v>H</v>
          </cell>
          <cell r="D7384">
            <v>0.36</v>
          </cell>
          <cell r="E7384" t="str">
            <v>Livro SINAPI: Cálculos e Parâmetros</v>
          </cell>
          <cell r="F7384" t="str">
            <v>SINAPI Jun/26</v>
          </cell>
        </row>
        <row r="7385">
          <cell r="A7385">
            <v>95383</v>
          </cell>
          <cell r="B7385" t="str">
            <v>CURSO DE CAPACITAÇÃO PARA TÉCNICO DE LABORATÓRIO (ENCARGOS COMPLEMENTARES) - HORISTA</v>
          </cell>
          <cell r="C7385" t="str">
            <v>H</v>
          </cell>
          <cell r="D7385">
            <v>0.49</v>
          </cell>
          <cell r="E7385" t="str">
            <v>Livro SINAPI: Cálculos e Parâmetros</v>
          </cell>
          <cell r="F7385" t="str">
            <v>SINAPI Jun/26</v>
          </cell>
        </row>
        <row r="7386">
          <cell r="A7386">
            <v>95384</v>
          </cell>
          <cell r="B7386" t="str">
            <v>CURSO DE CAPACITAÇÃO PARA TÉCNICO DE SONDAGEM (ENCARGOS COMPLEMENTARES) - HORISTA</v>
          </cell>
          <cell r="C7386" t="str">
            <v>H</v>
          </cell>
          <cell r="D7386">
            <v>0.39</v>
          </cell>
          <cell r="E7386" t="str">
            <v>Livro SINAPI: Cálculos e Parâmetros</v>
          </cell>
          <cell r="F7386" t="str">
            <v>SINAPI Jun/26</v>
          </cell>
        </row>
        <row r="7387">
          <cell r="A7387">
            <v>100299</v>
          </cell>
          <cell r="B7387" t="str">
            <v>CURSO DE CAPACITAÇÃO PARA TÉCNICO EM SEGURANÇA DO TRABALHO (ENCARGOS COMPLEMENTARES) - HORISTA</v>
          </cell>
          <cell r="C7387" t="str">
            <v>H</v>
          </cell>
          <cell r="D7387">
            <v>1.3</v>
          </cell>
          <cell r="E7387" t="str">
            <v>Livro SINAPI: Cálculos e Parâmetros</v>
          </cell>
          <cell r="F7387" t="str">
            <v>SINAPI Jun/26</v>
          </cell>
        </row>
        <row r="7388">
          <cell r="A7388">
            <v>100315</v>
          </cell>
          <cell r="B7388" t="str">
            <v>CURSO DE CAPACITAÇÃO PARA TÉCNICO EM SEGURANÇA DO TRABALHO (ENCARGOS COMPLEMENTARES) - MENSALISTA</v>
          </cell>
          <cell r="C7388" t="str">
            <v>MES</v>
          </cell>
          <cell r="D7388">
            <v>171.91</v>
          </cell>
          <cell r="E7388" t="str">
            <v>Livro SINAPI: Cálculos e Parâmetros</v>
          </cell>
          <cell r="F7388" t="str">
            <v>SINAPI Jun/26</v>
          </cell>
        </row>
        <row r="7389">
          <cell r="A7389">
            <v>95387</v>
          </cell>
          <cell r="B7389" t="str">
            <v>CURSO DE CAPACITAÇÃO PARA VIDRACEIRO (ENCARGOS COMPLEMENTARES) - HORISTA</v>
          </cell>
          <cell r="C7389" t="str">
            <v>H</v>
          </cell>
          <cell r="D7389">
            <v>0.33</v>
          </cell>
          <cell r="E7389" t="str">
            <v>Livro SINAPI: Cálculos e Parâmetros</v>
          </cell>
          <cell r="F7389" t="str">
            <v>SINAPI Jun/26</v>
          </cell>
        </row>
        <row r="7390">
          <cell r="A7390">
            <v>101371</v>
          </cell>
          <cell r="B7390" t="str">
            <v>CURSO DE CAPACITAÇÃO PARA VIDRACEIRO (ENCARGOS COMPLEMENTARES) - MENSALISTA</v>
          </cell>
          <cell r="C7390" t="str">
            <v>MES</v>
          </cell>
          <cell r="D7390">
            <v>43.86</v>
          </cell>
          <cell r="E7390" t="str">
            <v>Livro SINAPI: Cálculos e Parâmetros</v>
          </cell>
          <cell r="F7390" t="str">
            <v>SINAPI Jun/26</v>
          </cell>
        </row>
        <row r="7391">
          <cell r="A7391">
            <v>100288</v>
          </cell>
          <cell r="B7391" t="str">
            <v>CURSO DE CAPACITAÇÃO PARA VIGIA DIURNO (ENCARGOS COMPLEMENTARES) - HORISTA</v>
          </cell>
          <cell r="C7391" t="str">
            <v>H</v>
          </cell>
          <cell r="D7391">
            <v>0.12</v>
          </cell>
          <cell r="E7391" t="str">
            <v>Livro SINAPI: Cálculos e Parâmetros</v>
          </cell>
          <cell r="F7391" t="str">
            <v>SINAPI Jun/26</v>
          </cell>
        </row>
        <row r="7392">
          <cell r="A7392">
            <v>101372</v>
          </cell>
          <cell r="B7392" t="str">
            <v>CURSO DE CAPACITAÇÃO PARA VIGIA DIURNO (ENCARGOS COMPLEMENTARES) - MENSALISTA</v>
          </cell>
          <cell r="C7392" t="str">
            <v>MES</v>
          </cell>
          <cell r="D7392">
            <v>16.899999999999999</v>
          </cell>
          <cell r="E7392" t="str">
            <v>Livro SINAPI: Cálculos e Parâmetros</v>
          </cell>
          <cell r="F7392" t="str">
            <v>SINAPI Jun/26</v>
          </cell>
        </row>
        <row r="7393">
          <cell r="A7393">
            <v>90775</v>
          </cell>
          <cell r="B7393" t="str">
            <v>DESENHISTA PROJETISTA COM ENCARGOS COMPLEMENTARES</v>
          </cell>
          <cell r="C7393" t="str">
            <v>H</v>
          </cell>
          <cell r="D7393">
            <v>72.89</v>
          </cell>
          <cell r="E7393" t="str">
            <v>Livro SINAPI: Cálculos e Parâmetros</v>
          </cell>
          <cell r="F7393" t="str">
            <v>SINAPI Jun/26</v>
          </cell>
        </row>
        <row r="7394">
          <cell r="A7394">
            <v>93561</v>
          </cell>
          <cell r="B7394" t="str">
            <v>DESENHISTA PROJETISTA COM ENCARGOS COMPLEMENTARES</v>
          </cell>
          <cell r="C7394" t="str">
            <v>MES</v>
          </cell>
          <cell r="D7394">
            <v>12640.75</v>
          </cell>
          <cell r="E7394" t="str">
            <v>Livro SINAPI: Cálculos e Parâmetros</v>
          </cell>
          <cell r="F7394" t="str">
            <v>SINAPI Jun/26</v>
          </cell>
        </row>
        <row r="7395">
          <cell r="A7395">
            <v>88264</v>
          </cell>
          <cell r="B7395" t="str">
            <v>ELETRICISTA COM ENCARGOS COMPLEMENTARES</v>
          </cell>
          <cell r="C7395" t="str">
            <v>H</v>
          </cell>
          <cell r="D7395">
            <v>45.56</v>
          </cell>
          <cell r="E7395" t="str">
            <v>Livro SINAPI: Cálculos e Parâmetros</v>
          </cell>
          <cell r="F7395" t="str">
            <v>SINAPI Jun/26</v>
          </cell>
        </row>
        <row r="7396">
          <cell r="A7396">
            <v>101399</v>
          </cell>
          <cell r="B7396" t="str">
            <v>ELETRICISTA COM ENCARGOS COMPLEMENTARES</v>
          </cell>
          <cell r="C7396" t="str">
            <v>MES</v>
          </cell>
          <cell r="D7396">
            <v>7667.98</v>
          </cell>
          <cell r="E7396" t="str">
            <v>Livro SINAPI: Cálculos e Parâmetros</v>
          </cell>
          <cell r="F7396" t="str">
            <v>SINAPI Jun/26</v>
          </cell>
        </row>
        <row r="7397">
          <cell r="A7397">
            <v>88266</v>
          </cell>
          <cell r="B7397" t="str">
            <v>ELETROTÉCNICO COM ENCARGOS COMPLEMENTARES</v>
          </cell>
          <cell r="C7397" t="str">
            <v>H</v>
          </cell>
          <cell r="D7397">
            <v>51.69</v>
          </cell>
          <cell r="E7397" t="str">
            <v>Livro SINAPI: Cálculos e Parâmetros</v>
          </cell>
          <cell r="F7397" t="str">
            <v>SINAPI Jun/26</v>
          </cell>
        </row>
        <row r="7398">
          <cell r="A7398">
            <v>101401</v>
          </cell>
          <cell r="B7398" t="str">
            <v>ELETROTÉCNICO COM ENCARGOS COMPLEMENTARES</v>
          </cell>
          <cell r="C7398" t="str">
            <v>MES</v>
          </cell>
          <cell r="D7398">
            <v>8750.09</v>
          </cell>
          <cell r="E7398" t="str">
            <v>Livro SINAPI: Cálculos e Parâmetros</v>
          </cell>
          <cell r="F7398" t="str">
            <v>SINAPI Jun/26</v>
          </cell>
        </row>
        <row r="7399">
          <cell r="A7399">
            <v>88267</v>
          </cell>
          <cell r="B7399" t="str">
            <v>ENCANADOR OU BOMBEIRO HIDRÁULICO COM ENCARGOS COMPLEMENTARES</v>
          </cell>
          <cell r="C7399" t="str">
            <v>H</v>
          </cell>
          <cell r="D7399">
            <v>40.92</v>
          </cell>
          <cell r="E7399" t="str">
            <v>Livro SINAPI: Cálculos e Parâmetros</v>
          </cell>
          <cell r="F7399" t="str">
            <v>SINAPI Jun/26</v>
          </cell>
        </row>
        <row r="7400">
          <cell r="A7400">
            <v>101402</v>
          </cell>
          <cell r="B7400" t="str">
            <v>ENCANADOR OU BOMBEIRO HIDRÁULICO COM ENCARGOS COMPLEMENTARES</v>
          </cell>
          <cell r="C7400" t="str">
            <v>MES</v>
          </cell>
          <cell r="D7400">
            <v>6991.47</v>
          </cell>
          <cell r="E7400" t="str">
            <v>Livro SINAPI: Cálculos e Parâmetros</v>
          </cell>
          <cell r="F7400" t="str">
            <v>SINAPI Jun/26</v>
          </cell>
        </row>
        <row r="7401">
          <cell r="A7401">
            <v>90776</v>
          </cell>
          <cell r="B7401" t="str">
            <v>ENCARREGADO GERAL COM ENCARGOS COMPLEMENTARES</v>
          </cell>
          <cell r="C7401" t="str">
            <v>H</v>
          </cell>
          <cell r="D7401">
            <v>57.89</v>
          </cell>
          <cell r="E7401" t="str">
            <v>Livro SINAPI: Cálculos e Parâmetros</v>
          </cell>
          <cell r="F7401" t="str">
            <v>SINAPI Jun/26</v>
          </cell>
        </row>
        <row r="7402">
          <cell r="A7402">
            <v>93572</v>
          </cell>
          <cell r="B7402" t="str">
            <v>ENCARREGADO GERAL DE OBRAS COM ENCARGOS COMPLEMENTARES</v>
          </cell>
          <cell r="C7402" t="str">
            <v>MES</v>
          </cell>
          <cell r="D7402">
            <v>9886.23</v>
          </cell>
          <cell r="E7402" t="str">
            <v>Livro SINAPI: Cálculos e Parâmetros</v>
          </cell>
          <cell r="F7402" t="str">
            <v>SINAPI Jun/26</v>
          </cell>
        </row>
        <row r="7403">
          <cell r="A7403">
            <v>90777</v>
          </cell>
          <cell r="B7403" t="str">
            <v>ENGENHEIRO CIVIL DE OBRA JUNIOR COM ENCARGOS COMPLEMENTARES</v>
          </cell>
          <cell r="C7403" t="str">
            <v>H</v>
          </cell>
          <cell r="D7403">
            <v>143.6</v>
          </cell>
          <cell r="E7403" t="str">
            <v>Livro SINAPI: Cálculos e Parâmetros</v>
          </cell>
          <cell r="F7403" t="str">
            <v>SINAPI Jun/26</v>
          </cell>
        </row>
        <row r="7404">
          <cell r="A7404">
            <v>93565</v>
          </cell>
          <cell r="B7404" t="str">
            <v>ENGENHEIRO CIVIL DE OBRA JUNIOR COM ENCARGOS COMPLEMENTARES</v>
          </cell>
          <cell r="C7404" t="str">
            <v>MES</v>
          </cell>
          <cell r="D7404">
            <v>24741.89</v>
          </cell>
          <cell r="E7404" t="str">
            <v>Livro SINAPI: Cálculos e Parâmetros</v>
          </cell>
          <cell r="F7404" t="str">
            <v>SINAPI Jun/26</v>
          </cell>
        </row>
        <row r="7405">
          <cell r="A7405">
            <v>90778</v>
          </cell>
          <cell r="B7405" t="str">
            <v>ENGENHEIRO CIVIL DE OBRA PLENO COM ENCARGOS COMPLEMENTARES</v>
          </cell>
          <cell r="C7405" t="str">
            <v>H</v>
          </cell>
          <cell r="D7405">
            <v>145.96</v>
          </cell>
          <cell r="E7405" t="str">
            <v>Livro SINAPI: Cálculos e Parâmetros</v>
          </cell>
          <cell r="F7405" t="str">
            <v>SINAPI Jun/26</v>
          </cell>
        </row>
        <row r="7406">
          <cell r="A7406">
            <v>93567</v>
          </cell>
          <cell r="B7406" t="str">
            <v>ENGENHEIRO CIVIL DE OBRA PLENO COM ENCARGOS COMPLEMENTARES</v>
          </cell>
          <cell r="C7406" t="str">
            <v>MES</v>
          </cell>
          <cell r="D7406">
            <v>25149.06</v>
          </cell>
          <cell r="E7406" t="str">
            <v>Livro SINAPI: Cálculos e Parâmetros</v>
          </cell>
          <cell r="F7406" t="str">
            <v>SINAPI Jun/26</v>
          </cell>
        </row>
        <row r="7407">
          <cell r="A7407">
            <v>90779</v>
          </cell>
          <cell r="B7407" t="str">
            <v>ENGENHEIRO CIVIL DE OBRA SENIOR COM ENCARGOS COMPLEMENTARES</v>
          </cell>
          <cell r="C7407" t="str">
            <v>H</v>
          </cell>
          <cell r="D7407">
            <v>201.66</v>
          </cell>
          <cell r="E7407" t="str">
            <v>Livro SINAPI: Cálculos e Parâmetros</v>
          </cell>
          <cell r="F7407" t="str">
            <v>SINAPI Jun/26</v>
          </cell>
        </row>
        <row r="7408">
          <cell r="A7408">
            <v>93568</v>
          </cell>
          <cell r="B7408" t="str">
            <v>ENGENHEIRO CIVIL DE OBRA SENIOR COM ENCARGOS COMPLEMENTARES</v>
          </cell>
          <cell r="C7408" t="str">
            <v>MES</v>
          </cell>
          <cell r="D7408">
            <v>34765.53</v>
          </cell>
          <cell r="E7408" t="str">
            <v>Livro SINAPI: Cálculos e Parâmetros</v>
          </cell>
          <cell r="F7408" t="str">
            <v>SINAPI Jun/26</v>
          </cell>
        </row>
        <row r="7409">
          <cell r="A7409">
            <v>88269</v>
          </cell>
          <cell r="B7409" t="str">
            <v>GESSEIRO COM ENCARGOS COMPLEMENTARES</v>
          </cell>
          <cell r="C7409" t="str">
            <v>H</v>
          </cell>
          <cell r="D7409">
            <v>36.99</v>
          </cell>
          <cell r="E7409" t="str">
            <v>Livro SINAPI: Cálculos e Parâmetros</v>
          </cell>
          <cell r="F7409" t="str">
            <v>SINAPI Jun/26</v>
          </cell>
        </row>
        <row r="7410">
          <cell r="A7410">
            <v>101407</v>
          </cell>
          <cell r="B7410" t="str">
            <v>GESSEIRO COM ENCARGOS COMPLEMENTARES</v>
          </cell>
          <cell r="C7410" t="str">
            <v>MES</v>
          </cell>
          <cell r="D7410">
            <v>6340.41</v>
          </cell>
          <cell r="E7410" t="str">
            <v>Livro SINAPI: Cálculos e Parâmetros</v>
          </cell>
          <cell r="F7410" t="str">
            <v>SINAPI Jun/26</v>
          </cell>
        </row>
        <row r="7411">
          <cell r="A7411">
            <v>88270</v>
          </cell>
          <cell r="B7411" t="str">
            <v>IMPERMEABILIZADOR COM ENCARGOS COMPLEMENTARES</v>
          </cell>
          <cell r="C7411" t="str">
            <v>H</v>
          </cell>
          <cell r="D7411">
            <v>37.26</v>
          </cell>
          <cell r="E7411" t="str">
            <v>Livro SINAPI: Cálculos e Parâmetros</v>
          </cell>
          <cell r="F7411" t="str">
            <v>SINAPI Jun/26</v>
          </cell>
        </row>
        <row r="7412">
          <cell r="A7412">
            <v>101408</v>
          </cell>
          <cell r="B7412" t="str">
            <v>IMPERMEABILIZADOR COM ENCARGOS COMPLEMENTARES</v>
          </cell>
          <cell r="C7412" t="str">
            <v>MES</v>
          </cell>
          <cell r="D7412">
            <v>6340.41</v>
          </cell>
          <cell r="E7412" t="str">
            <v>Livro SINAPI: Cálculos e Parâmetros</v>
          </cell>
          <cell r="F7412" t="str">
            <v>SINAPI Jun/26</v>
          </cell>
        </row>
        <row r="7413">
          <cell r="A7413">
            <v>102919</v>
          </cell>
          <cell r="B7413" t="str">
            <v>INSTALADOR DE PISO ELEVADO COM ENCARGOS COMPLEMENTARES</v>
          </cell>
          <cell r="C7413" t="str">
            <v>H</v>
          </cell>
          <cell r="D7413">
            <v>0</v>
          </cell>
          <cell r="E7413" t="str">
            <v>Livro SINAPI: Cálculos e Parâmetros</v>
          </cell>
          <cell r="F7413" t="str">
            <v>SINAPI Jun/26</v>
          </cell>
        </row>
        <row r="7414">
          <cell r="A7414">
            <v>101409</v>
          </cell>
          <cell r="B7414" t="str">
            <v>INSTALADOR DE TUBULAÇÕES COM ENCARGOS COMPLEMENTARES</v>
          </cell>
          <cell r="C7414" t="str">
            <v>MES</v>
          </cell>
          <cell r="D7414">
            <v>7446.71</v>
          </cell>
          <cell r="E7414" t="str">
            <v>Livro SINAPI: Cálculos e Parâmetros</v>
          </cell>
          <cell r="F7414" t="str">
            <v>SINAPI Jun/26</v>
          </cell>
        </row>
        <row r="7415">
          <cell r="A7415">
            <v>88441</v>
          </cell>
          <cell r="B7415" t="str">
            <v>JARDINEIRO COM ENCARGOS COMPLEMENTARES</v>
          </cell>
          <cell r="C7415" t="str">
            <v>H</v>
          </cell>
          <cell r="D7415">
            <v>33.53</v>
          </cell>
          <cell r="E7415" t="str">
            <v>Livro SINAPI: Cálculos e Parâmetros</v>
          </cell>
          <cell r="F7415" t="str">
            <v>SINAPI Jun/26</v>
          </cell>
        </row>
        <row r="7416">
          <cell r="A7416">
            <v>101410</v>
          </cell>
          <cell r="B7416" t="str">
            <v>JARDINEIRO COM ENCARGOS COMPLEMENTARES</v>
          </cell>
          <cell r="C7416" t="str">
            <v>MES</v>
          </cell>
          <cell r="D7416">
            <v>5769.66</v>
          </cell>
          <cell r="E7416" t="str">
            <v>Livro SINAPI: Cálculos e Parâmetros</v>
          </cell>
          <cell r="F7416" t="str">
            <v>SINAPI Jun/26</v>
          </cell>
        </row>
        <row r="7417">
          <cell r="A7417">
            <v>88272</v>
          </cell>
          <cell r="B7417" t="str">
            <v>MACARIQUEIRO COM ENCARGOS COMPLEMENTARES</v>
          </cell>
          <cell r="C7417" t="str">
            <v>H</v>
          </cell>
          <cell r="D7417">
            <v>44.05</v>
          </cell>
          <cell r="E7417" t="str">
            <v>Livro SINAPI: Cálculos e Parâmetros</v>
          </cell>
          <cell r="F7417" t="str">
            <v>SINAPI Jun/26</v>
          </cell>
        </row>
        <row r="7418">
          <cell r="A7418">
            <v>88273</v>
          </cell>
          <cell r="B7418" t="str">
            <v>MARCENEIRO COM ENCARGOS COMPLEMENTARES</v>
          </cell>
          <cell r="C7418" t="str">
            <v>H</v>
          </cell>
          <cell r="D7418">
            <v>36.619999999999997</v>
          </cell>
          <cell r="E7418" t="str">
            <v>Livro SINAPI: Cálculos e Parâmetros</v>
          </cell>
          <cell r="F7418" t="str">
            <v>SINAPI Jun/26</v>
          </cell>
        </row>
        <row r="7419">
          <cell r="A7419">
            <v>101413</v>
          </cell>
          <cell r="B7419" t="str">
            <v>MARCENEIRO COM ENCARGOS COMPLEMENTARES</v>
          </cell>
          <cell r="C7419" t="str">
            <v>MES</v>
          </cell>
          <cell r="D7419">
            <v>6263.46</v>
          </cell>
          <cell r="E7419" t="str">
            <v>Livro SINAPI: Cálculos e Parâmetros</v>
          </cell>
          <cell r="F7419" t="str">
            <v>SINAPI Jun/26</v>
          </cell>
        </row>
        <row r="7420">
          <cell r="A7420">
            <v>101414</v>
          </cell>
          <cell r="B7420" t="str">
            <v>MARMORISTA / GRANITEIRO COM ENCARGOS COMPLEMENTARES</v>
          </cell>
          <cell r="C7420" t="str">
            <v>MES</v>
          </cell>
          <cell r="D7420">
            <v>6514.33</v>
          </cell>
          <cell r="E7420" t="str">
            <v>Livro SINAPI: Cálculos e Parâmetros</v>
          </cell>
          <cell r="F7420" t="str">
            <v>SINAPI Jun/26</v>
          </cell>
        </row>
        <row r="7421">
          <cell r="A7421">
            <v>88274</v>
          </cell>
          <cell r="B7421" t="str">
            <v>MARMORISTA/GRANITEIRO COM ENCARGOS COMPLEMENTARES</v>
          </cell>
          <cell r="C7421" t="str">
            <v>H</v>
          </cell>
          <cell r="D7421">
            <v>38.08</v>
          </cell>
          <cell r="E7421" t="str">
            <v>Livro SINAPI: Cálculos e Parâmetros</v>
          </cell>
          <cell r="F7421" t="str">
            <v>SINAPI Jun/26</v>
          </cell>
        </row>
        <row r="7422">
          <cell r="A7422">
            <v>101412</v>
          </cell>
          <cell r="B7422" t="str">
            <v>MAÇARIQUEIRO COM ENCARGOS COMPLEMENTARES</v>
          </cell>
          <cell r="C7422" t="str">
            <v>MES</v>
          </cell>
          <cell r="D7422">
            <v>7519.82</v>
          </cell>
          <cell r="E7422" t="str">
            <v>Livro SINAPI: Cálculos e Parâmetros</v>
          </cell>
          <cell r="F7422" t="str">
            <v>SINAPI Jun/26</v>
          </cell>
        </row>
        <row r="7423">
          <cell r="A7423">
            <v>101415</v>
          </cell>
          <cell r="B7423" t="str">
            <v>MECÂNICO DE EQUIPAMENTOS PESADOS COM ENCARGOS COMPLEMENTARES</v>
          </cell>
          <cell r="C7423" t="str">
            <v>MES</v>
          </cell>
          <cell r="D7423">
            <v>8856.31</v>
          </cell>
          <cell r="E7423" t="str">
            <v>Livro SINAPI: Cálculos e Parâmetros</v>
          </cell>
          <cell r="F7423" t="str">
            <v>SINAPI Jun/26</v>
          </cell>
        </row>
        <row r="7424">
          <cell r="A7424">
            <v>100308</v>
          </cell>
          <cell r="B7424" t="str">
            <v>MECÂNICO DE REFRIGERAÇÃO COM ENCARGOS COMPLEMENTARES</v>
          </cell>
          <cell r="C7424" t="str">
            <v>H</v>
          </cell>
          <cell r="D7424">
            <v>45.24</v>
          </cell>
          <cell r="E7424" t="str">
            <v>Livro SINAPI: Cálculos e Parâmetros</v>
          </cell>
          <cell r="F7424" t="str">
            <v>SINAPI Jun/26</v>
          </cell>
        </row>
        <row r="7425">
          <cell r="A7425">
            <v>101416</v>
          </cell>
          <cell r="B7425" t="str">
            <v>MECÂNICO DE REFRIGERAÇÃO COM ENCARGOS COMPLEMENTARES</v>
          </cell>
          <cell r="C7425" t="str">
            <v>MES</v>
          </cell>
          <cell r="D7425">
            <v>7675.32</v>
          </cell>
          <cell r="E7425" t="str">
            <v>Livro SINAPI: Cálculos e Parâmetros</v>
          </cell>
          <cell r="F7425" t="str">
            <v>SINAPI Jun/26</v>
          </cell>
        </row>
        <row r="7426">
          <cell r="A7426">
            <v>88275</v>
          </cell>
          <cell r="B7426" t="str">
            <v>MECÃNICO DE EQUIPAMENTOS PESADOS COM ENCARGOS COMPLEMENTARES</v>
          </cell>
          <cell r="C7426" t="str">
            <v>H</v>
          </cell>
          <cell r="D7426">
            <v>51.31</v>
          </cell>
          <cell r="E7426" t="str">
            <v>Livro SINAPI: Cálculos e Parâmetros</v>
          </cell>
          <cell r="F7426" t="str">
            <v>SINAPI Jun/26</v>
          </cell>
        </row>
        <row r="7427">
          <cell r="A7427">
            <v>90780</v>
          </cell>
          <cell r="B7427" t="str">
            <v>MESTRE DE OBRAS COM ENCARGOS COMPLEMENTARES</v>
          </cell>
          <cell r="C7427" t="str">
            <v>H</v>
          </cell>
          <cell r="D7427">
            <v>89.08</v>
          </cell>
          <cell r="E7427" t="str">
            <v>Livro SINAPI: Cálculos e Parâmetros</v>
          </cell>
          <cell r="F7427" t="str">
            <v>SINAPI Jun/26</v>
          </cell>
        </row>
        <row r="7428">
          <cell r="A7428">
            <v>94295</v>
          </cell>
          <cell r="B7428" t="str">
            <v>MESTRE DE OBRAS COM ENCARGOS COMPLEMENTARES</v>
          </cell>
          <cell r="C7428" t="str">
            <v>MES</v>
          </cell>
          <cell r="D7428">
            <v>15237.39</v>
          </cell>
          <cell r="E7428" t="str">
            <v>Livro SINAPI: Cálculos e Parâmetros</v>
          </cell>
          <cell r="F7428" t="str">
            <v>SINAPI Jun/26</v>
          </cell>
        </row>
        <row r="7429">
          <cell r="A7429">
            <v>88277</v>
          </cell>
          <cell r="B7429" t="str">
            <v>MONTADOR (TUBO AÇO/EQUIPAMENTOS) COM ENCARGOS COMPLEMENTARES</v>
          </cell>
          <cell r="C7429" t="str">
            <v>H</v>
          </cell>
          <cell r="D7429">
            <v>43.43</v>
          </cell>
          <cell r="E7429" t="str">
            <v>Livro SINAPI: Cálculos e Parâmetros</v>
          </cell>
          <cell r="F7429" t="str">
            <v>SINAPI Jun/26</v>
          </cell>
        </row>
        <row r="7430">
          <cell r="A7430">
            <v>100307</v>
          </cell>
          <cell r="B7430" t="str">
            <v>MONTADOR DE ELETROELETRÔNICOS COM ENCARGOS COMPLEMENTARES</v>
          </cell>
          <cell r="C7430" t="str">
            <v>H</v>
          </cell>
          <cell r="D7430">
            <v>44.89</v>
          </cell>
          <cell r="E7430" t="str">
            <v>Livro SINAPI: Cálculos e Parâmetros</v>
          </cell>
          <cell r="F7430" t="str">
            <v>SINAPI Jun/26</v>
          </cell>
        </row>
        <row r="7431">
          <cell r="A7431">
            <v>101417</v>
          </cell>
          <cell r="B7431" t="str">
            <v>MONTADOR DE ELETROELETRÔNICOS COM ENCARGOS COMPLEMENTARES</v>
          </cell>
          <cell r="C7431" t="str">
            <v>MES</v>
          </cell>
          <cell r="D7431">
            <v>7594.18</v>
          </cell>
          <cell r="E7431" t="str">
            <v>Livro SINAPI: Cálculos e Parâmetros</v>
          </cell>
          <cell r="F7431" t="str">
            <v>SINAPI Jun/26</v>
          </cell>
        </row>
        <row r="7432">
          <cell r="A7432">
            <v>88278</v>
          </cell>
          <cell r="B7432" t="str">
            <v>MONTADOR DE ESTRUTURAS METÁLICAS COM ENCARGOS COMPLEMENTARES</v>
          </cell>
          <cell r="C7432" t="str">
            <v>H</v>
          </cell>
          <cell r="D7432">
            <v>35.619999999999997</v>
          </cell>
          <cell r="E7432" t="str">
            <v>Livro SINAPI: Cálculos e Parâmetros</v>
          </cell>
          <cell r="F7432" t="str">
            <v>SINAPI Jun/26</v>
          </cell>
        </row>
        <row r="7433">
          <cell r="A7433">
            <v>101418</v>
          </cell>
          <cell r="B7433" t="str">
            <v>MONTADOR DE ESTRUTURAS METÁLICAS COM ENCARGOS COMPLEMENTARES</v>
          </cell>
          <cell r="C7433" t="str">
            <v>MES</v>
          </cell>
          <cell r="D7433">
            <v>6113.92</v>
          </cell>
          <cell r="E7433" t="str">
            <v>Livro SINAPI: Cálculos e Parâmetros</v>
          </cell>
          <cell r="F7433" t="str">
            <v>SINAPI Jun/26</v>
          </cell>
        </row>
        <row r="7434">
          <cell r="A7434">
            <v>105535</v>
          </cell>
          <cell r="B7434" t="str">
            <v>MONTADOR DE FÔRMAS DO SISTEMA DE PAREDES DE CONCRETO COM ENCARGOS COMPLEMENTARES</v>
          </cell>
          <cell r="C7434" t="str">
            <v>H</v>
          </cell>
          <cell r="D7434">
            <v>0</v>
          </cell>
          <cell r="E7434" t="str">
            <v>Livro SINAPI: Cálculos e Parâmetros</v>
          </cell>
          <cell r="F7434" t="str">
            <v>SINAPI Jun/26</v>
          </cell>
        </row>
        <row r="7435">
          <cell r="A7435">
            <v>101419</v>
          </cell>
          <cell r="B7435" t="str">
            <v>MONTADOR DE MÁQUINAS COM ENCARGOS COMPLEMENTARES</v>
          </cell>
          <cell r="C7435" t="str">
            <v>MES</v>
          </cell>
          <cell r="D7435">
            <v>7272.21</v>
          </cell>
          <cell r="E7435" t="str">
            <v>Livro SINAPI: Cálculos e Parâmetros</v>
          </cell>
          <cell r="F7435" t="str">
            <v>SINAPI Jun/26</v>
          </cell>
        </row>
        <row r="7436">
          <cell r="A7436">
            <v>88279</v>
          </cell>
          <cell r="B7436" t="str">
            <v>MONTADOR ELETROMECÂNICO COM ENCARGOS COMPLEMENTARES</v>
          </cell>
          <cell r="C7436" t="str">
            <v>H</v>
          </cell>
          <cell r="D7436">
            <v>42.98</v>
          </cell>
          <cell r="E7436" t="str">
            <v>Livro SINAPI: Cálculos e Parâmetros</v>
          </cell>
          <cell r="F7436" t="str">
            <v>SINAPI Jun/26</v>
          </cell>
        </row>
        <row r="7437">
          <cell r="A7437">
            <v>88281</v>
          </cell>
          <cell r="B7437" t="str">
            <v>MOTORISTA DE BASCULANTE COM ENCARGOS COMPLEMENTARES</v>
          </cell>
          <cell r="C7437" t="str">
            <v>H</v>
          </cell>
          <cell r="D7437">
            <v>39.68</v>
          </cell>
          <cell r="E7437" t="str">
            <v>Livro SINAPI: Cálculos e Parâmetros</v>
          </cell>
          <cell r="F7437" t="str">
            <v>SINAPI Jun/26</v>
          </cell>
        </row>
        <row r="7438">
          <cell r="A7438">
            <v>93558</v>
          </cell>
          <cell r="B7438" t="str">
            <v>MOTORISTA DE CAMINHAO COM ENCARGOS COMPLEMENTARES</v>
          </cell>
          <cell r="C7438" t="str">
            <v>MES</v>
          </cell>
          <cell r="D7438">
            <v>6644.12</v>
          </cell>
          <cell r="E7438" t="str">
            <v>Livro SINAPI: Cálculos e Parâmetros</v>
          </cell>
          <cell r="F7438" t="str">
            <v>SINAPI Jun/26</v>
          </cell>
        </row>
        <row r="7439">
          <cell r="A7439">
            <v>101420</v>
          </cell>
          <cell r="B7439" t="str">
            <v>MOTORISTA DE CAMINHÃO BASCULANTE COM ENCARGOS COMPLEMENTARES</v>
          </cell>
          <cell r="C7439" t="str">
            <v>MES</v>
          </cell>
          <cell r="D7439">
            <v>6852.29</v>
          </cell>
          <cell r="E7439" t="str">
            <v>Livro SINAPI: Cálculos e Parâmetros</v>
          </cell>
          <cell r="F7439" t="str">
            <v>SINAPI Jun/26</v>
          </cell>
        </row>
        <row r="7440">
          <cell r="A7440">
            <v>101421</v>
          </cell>
          <cell r="B7440" t="str">
            <v>MOTORISTA DE CAMINHÃO CARRETA COM ENCARGOS COMPLEMENTARES</v>
          </cell>
          <cell r="C7440" t="str">
            <v>MES</v>
          </cell>
          <cell r="D7440">
            <v>7938.82</v>
          </cell>
          <cell r="E7440" t="str">
            <v>Livro SINAPI: Cálculos e Parâmetros</v>
          </cell>
          <cell r="F7440" t="str">
            <v>SINAPI Jun/26</v>
          </cell>
        </row>
        <row r="7441">
          <cell r="A7441">
            <v>88282</v>
          </cell>
          <cell r="B7441" t="str">
            <v>MOTORISTA DE CAMINHÃO COM ENCARGOS COMPLEMENTARES</v>
          </cell>
          <cell r="C7441" t="str">
            <v>H</v>
          </cell>
          <cell r="D7441">
            <v>38.49</v>
          </cell>
          <cell r="E7441" t="str">
            <v>Livro SINAPI: Cálculos e Parâmetros</v>
          </cell>
          <cell r="F7441" t="str">
            <v>SINAPI Jun/26</v>
          </cell>
        </row>
        <row r="7442">
          <cell r="A7442">
            <v>88283</v>
          </cell>
          <cell r="B7442" t="str">
            <v>MOTORISTA DE CAMINHÃO E CARRETA COM ENCARGOS COMPLEMENTARES</v>
          </cell>
          <cell r="C7442" t="str">
            <v>H</v>
          </cell>
          <cell r="D7442">
            <v>45.91</v>
          </cell>
          <cell r="E7442" t="str">
            <v>Livro SINAPI: Cálculos e Parâmetros</v>
          </cell>
          <cell r="F7442" t="str">
            <v>SINAPI Jun/26</v>
          </cell>
        </row>
        <row r="7443">
          <cell r="A7443">
            <v>101422</v>
          </cell>
          <cell r="B7443" t="str">
            <v>MOTORISTA DE CARRO DE PASSEIO COM ENCARGOS COMPLEMENTARES</v>
          </cell>
          <cell r="C7443" t="str">
            <v>MES</v>
          </cell>
          <cell r="D7443">
            <v>5757.2</v>
          </cell>
          <cell r="E7443" t="str">
            <v>Livro SINAPI: Cálculos e Parâmetros</v>
          </cell>
          <cell r="F7443" t="str">
            <v>SINAPI Jun/26</v>
          </cell>
        </row>
        <row r="7444">
          <cell r="A7444">
            <v>88284</v>
          </cell>
          <cell r="B7444" t="str">
            <v>MOTORISTA DE VEÍCULO LEVE COM ENCARGOS COMPLEMENTARES</v>
          </cell>
          <cell r="C7444" t="str">
            <v>H</v>
          </cell>
          <cell r="D7444">
            <v>33.39</v>
          </cell>
          <cell r="E7444" t="str">
            <v>Livro SINAPI: Cálculos e Parâmetros</v>
          </cell>
          <cell r="F7444" t="str">
            <v>SINAPI Jun/26</v>
          </cell>
        </row>
        <row r="7445">
          <cell r="A7445">
            <v>101424</v>
          </cell>
          <cell r="B7445" t="str">
            <v>MOTORISTA OPERADOR DE CAMINHÃO COM MUNCK COM ENCARGOS COMPLEMENTARES</v>
          </cell>
          <cell r="C7445" t="str">
            <v>MES</v>
          </cell>
          <cell r="D7445">
            <v>7288.61</v>
          </cell>
          <cell r="E7445" t="str">
            <v>Livro SINAPI: Cálculos e Parâmetros</v>
          </cell>
          <cell r="F7445" t="str">
            <v>SINAPI Jun/26</v>
          </cell>
        </row>
        <row r="7446">
          <cell r="A7446">
            <v>88286</v>
          </cell>
          <cell r="B7446" t="str">
            <v>MOTORISTA OPERADOR DE MUNCK COM ENCARGOS COMPLEMENTARES</v>
          </cell>
          <cell r="C7446" t="str">
            <v>H</v>
          </cell>
          <cell r="D7446">
            <v>42.57</v>
          </cell>
          <cell r="E7446" t="str">
            <v>Livro SINAPI: Cálculos e Parâmetros</v>
          </cell>
          <cell r="F7446" t="str">
            <v>SINAPI Jun/26</v>
          </cell>
        </row>
        <row r="7447">
          <cell r="A7447">
            <v>88288</v>
          </cell>
          <cell r="B7447" t="str">
            <v>NIVELADOR COM ENCARGOS COMPLEMENTARES</v>
          </cell>
          <cell r="C7447" t="str">
            <v>H</v>
          </cell>
          <cell r="D7447">
            <v>33.19</v>
          </cell>
          <cell r="E7447" t="str">
            <v>Livro SINAPI: Cálculos e Parâmetros</v>
          </cell>
          <cell r="F7447" t="str">
            <v>SINAPI Jun/26</v>
          </cell>
        </row>
        <row r="7448">
          <cell r="A7448">
            <v>101425</v>
          </cell>
          <cell r="B7448" t="str">
            <v>NIVELADOR COM ENCARGOS COMPLEMENTARES</v>
          </cell>
          <cell r="C7448" t="str">
            <v>MES</v>
          </cell>
          <cell r="D7448">
            <v>5705.78</v>
          </cell>
          <cell r="E7448" t="str">
            <v>Livro SINAPI: Cálculos e Parâmetros</v>
          </cell>
          <cell r="F7448" t="str">
            <v>SINAPI Jun/26</v>
          </cell>
        </row>
        <row r="7449">
          <cell r="A7449">
            <v>101426</v>
          </cell>
          <cell r="B7449" t="str">
            <v>OPERADOR DE BATE-ESTACA COM ENCARGOS COMPLEMENTARES</v>
          </cell>
          <cell r="C7449" t="str">
            <v>MES</v>
          </cell>
          <cell r="D7449">
            <v>6939.46</v>
          </cell>
          <cell r="E7449" t="str">
            <v>Livro SINAPI: Cálculos e Parâmetros</v>
          </cell>
          <cell r="F7449" t="str">
            <v>SINAPI Jun/26</v>
          </cell>
        </row>
        <row r="7450">
          <cell r="A7450">
            <v>88291</v>
          </cell>
          <cell r="B7450" t="str">
            <v>OPERADOR DE BETONEIRA (CAMINHÃO) COM ENCARGOS COMPLEMENTARES</v>
          </cell>
          <cell r="C7450" t="str">
            <v>H</v>
          </cell>
          <cell r="D7450">
            <v>37.72</v>
          </cell>
          <cell r="E7450" t="str">
            <v>Livro SINAPI: Cálculos e Parâmetros</v>
          </cell>
          <cell r="F7450" t="str">
            <v>SINAPI Jun/26</v>
          </cell>
        </row>
        <row r="7451">
          <cell r="A7451">
            <v>101427</v>
          </cell>
          <cell r="B7451" t="str">
            <v>OPERADOR DE BETONEIRA (CAMINHÃO) COM ENCARGOS COMPLEMENTARES</v>
          </cell>
          <cell r="C7451" t="str">
            <v>MES</v>
          </cell>
          <cell r="D7451">
            <v>6494.59</v>
          </cell>
          <cell r="E7451" t="str">
            <v>Livro SINAPI: Cálculos e Parâmetros</v>
          </cell>
          <cell r="F7451" t="str">
            <v>SINAPI Jun/26</v>
          </cell>
        </row>
        <row r="7452">
          <cell r="A7452">
            <v>101428</v>
          </cell>
          <cell r="B7452" t="str">
            <v>OPERADOR DE BETONEIRA ESTACIONÁRIA COM ENCARGOS COMPLEMENTARES</v>
          </cell>
          <cell r="C7452" t="str">
            <v>MES</v>
          </cell>
          <cell r="D7452">
            <v>6013.44</v>
          </cell>
          <cell r="E7452" t="str">
            <v>Livro SINAPI: Cálculos e Parâmetros</v>
          </cell>
          <cell r="F7452" t="str">
            <v>SINAPI Jun/26</v>
          </cell>
        </row>
        <row r="7453">
          <cell r="A7453">
            <v>88377</v>
          </cell>
          <cell r="B7453" t="str">
            <v>OPERADOR DE BETONEIRA ESTACIONÁRIA/MISTURADOR COM ENCARGOS COMPLEMENTARES</v>
          </cell>
          <cell r="C7453" t="str">
            <v>H</v>
          </cell>
          <cell r="D7453">
            <v>34.950000000000003</v>
          </cell>
          <cell r="E7453" t="str">
            <v>Livro SINAPI: Cálculos e Parâmetros</v>
          </cell>
          <cell r="F7453" t="str">
            <v>SINAPI Jun/26</v>
          </cell>
        </row>
        <row r="7454">
          <cell r="A7454">
            <v>101429</v>
          </cell>
          <cell r="B7454" t="str">
            <v>OPERADOR DE COMPRESSOR DE AR OU COMPRESSORISTA COM ENCARGOS COMPLEMENTARES</v>
          </cell>
          <cell r="C7454" t="str">
            <v>MES</v>
          </cell>
          <cell r="D7454">
            <v>5715.71</v>
          </cell>
          <cell r="E7454" t="str">
            <v>Livro SINAPI: Cálculos e Parâmetros</v>
          </cell>
          <cell r="F7454" t="str">
            <v>SINAPI Jun/26</v>
          </cell>
        </row>
        <row r="7455">
          <cell r="A7455">
            <v>88292</v>
          </cell>
          <cell r="B7455" t="str">
            <v>OPERADOR DE COMPRESSOR OU COMPRESSORISTA COM ENCARGOS COMPLEMENTARES</v>
          </cell>
          <cell r="C7455" t="str">
            <v>H</v>
          </cell>
          <cell r="D7455">
            <v>33.229999999999997</v>
          </cell>
          <cell r="E7455" t="str">
            <v>Livro SINAPI: Cálculos e Parâmetros</v>
          </cell>
          <cell r="F7455" t="str">
            <v>SINAPI Jun/26</v>
          </cell>
        </row>
        <row r="7456">
          <cell r="A7456">
            <v>88293</v>
          </cell>
          <cell r="B7456" t="str">
            <v>OPERADOR DE DEMARCADORA DE FAIXAS COM ENCARGOS COMPLEMENTARES</v>
          </cell>
          <cell r="C7456" t="str">
            <v>H</v>
          </cell>
          <cell r="D7456">
            <v>37.72</v>
          </cell>
          <cell r="E7456" t="str">
            <v>Livro SINAPI: Cálculos e Parâmetros</v>
          </cell>
          <cell r="F7456" t="str">
            <v>SINAPI Jun/26</v>
          </cell>
        </row>
        <row r="7457">
          <cell r="A7457">
            <v>101430</v>
          </cell>
          <cell r="B7457" t="str">
            <v>OPERADOR DE DEMARCADORA DE FAIXAS DE TRÁFEGO COM ENCARGOS COMPLEMENTARES</v>
          </cell>
          <cell r="C7457" t="str">
            <v>MES</v>
          </cell>
          <cell r="D7457">
            <v>6494.59</v>
          </cell>
          <cell r="E7457" t="str">
            <v>Livro SINAPI: Cálculos e Parâmetros</v>
          </cell>
          <cell r="F7457" t="str">
            <v>SINAPI Jun/26</v>
          </cell>
        </row>
        <row r="7458">
          <cell r="A7458">
            <v>88294</v>
          </cell>
          <cell r="B7458" t="str">
            <v>OPERADOR DE ESCAVADEIRA COM ENCARGOS COMPLEMENTARES</v>
          </cell>
          <cell r="C7458" t="str">
            <v>H</v>
          </cell>
          <cell r="D7458">
            <v>47.78</v>
          </cell>
          <cell r="E7458" t="str">
            <v>Livro SINAPI: Cálculos e Parâmetros</v>
          </cell>
          <cell r="F7458" t="str">
            <v>SINAPI Jun/26</v>
          </cell>
        </row>
        <row r="7459">
          <cell r="A7459">
            <v>101431</v>
          </cell>
          <cell r="B7459" t="str">
            <v>OPERADOR DE ESCAVADEIRA COM ENCARGOS COMPLEMENTARES</v>
          </cell>
          <cell r="C7459" t="str">
            <v>MES</v>
          </cell>
          <cell r="D7459">
            <v>8218.2900000000009</v>
          </cell>
          <cell r="E7459" t="str">
            <v>Livro SINAPI: Cálculos e Parâmetros</v>
          </cell>
          <cell r="F7459" t="str">
            <v>SINAPI Jun/26</v>
          </cell>
        </row>
        <row r="7460">
          <cell r="A7460">
            <v>88295</v>
          </cell>
          <cell r="B7460" t="str">
            <v>OPERADOR DE GUINCHO COM ENCARGOS COMPLEMENTARES</v>
          </cell>
          <cell r="C7460" t="str">
            <v>H</v>
          </cell>
          <cell r="D7460">
            <v>35.75</v>
          </cell>
          <cell r="E7460" t="str">
            <v>Livro SINAPI: Cálculos e Parâmetros</v>
          </cell>
          <cell r="F7460" t="str">
            <v>SINAPI Jun/26</v>
          </cell>
        </row>
        <row r="7461">
          <cell r="A7461">
            <v>101432</v>
          </cell>
          <cell r="B7461" t="str">
            <v>OPERADOR DE GUINCHO OU GUINCHEIRO COM ENCARGOS COMPLEMENTARES</v>
          </cell>
          <cell r="C7461" t="str">
            <v>MES</v>
          </cell>
          <cell r="D7461">
            <v>6113.92</v>
          </cell>
          <cell r="E7461" t="str">
            <v>Livro SINAPI: Cálculos e Parâmetros</v>
          </cell>
          <cell r="F7461" t="str">
            <v>SINAPI Jun/26</v>
          </cell>
        </row>
        <row r="7462">
          <cell r="A7462">
            <v>88296</v>
          </cell>
          <cell r="B7462" t="str">
            <v>OPERADOR DE GUINDASTE COM ENCARGOS COMPLEMENTARES</v>
          </cell>
          <cell r="C7462" t="str">
            <v>H</v>
          </cell>
          <cell r="D7462">
            <v>36.69</v>
          </cell>
          <cell r="E7462" t="str">
            <v>Livro SINAPI: Cálculos e Parâmetros</v>
          </cell>
          <cell r="F7462" t="str">
            <v>SINAPI Jun/26</v>
          </cell>
        </row>
        <row r="7463">
          <cell r="A7463">
            <v>101433</v>
          </cell>
          <cell r="B7463" t="str">
            <v>OPERADOR DE GUINDASTE COM ENCARGOS COMPLEMENTARES</v>
          </cell>
          <cell r="C7463" t="str">
            <v>MES</v>
          </cell>
          <cell r="D7463">
            <v>6278.29</v>
          </cell>
          <cell r="E7463" t="str">
            <v>Livro SINAPI: Cálculos e Parâmetros</v>
          </cell>
          <cell r="F7463" t="str">
            <v>SINAPI Jun/26</v>
          </cell>
        </row>
        <row r="7464">
          <cell r="A7464">
            <v>101434</v>
          </cell>
          <cell r="B7464" t="str">
            <v>OPERADOR DE JATO ABRASIVO OU JATISTA COM ENCARGOS COMPLEMENTARES</v>
          </cell>
          <cell r="C7464" t="str">
            <v>MES</v>
          </cell>
          <cell r="D7464">
            <v>5164.66</v>
          </cell>
          <cell r="E7464" t="str">
            <v>Livro SINAPI: Cálculos e Parâmetros</v>
          </cell>
          <cell r="F7464" t="str">
            <v>SINAPI Jun/26</v>
          </cell>
        </row>
        <row r="7465">
          <cell r="A7465">
            <v>88298</v>
          </cell>
          <cell r="B7465" t="str">
            <v>OPERADOR DE MARTELETE OU MARTELETEIRO COM ENCARGOS COMPLEMENTARES</v>
          </cell>
          <cell r="C7465" t="str">
            <v>H</v>
          </cell>
          <cell r="D7465">
            <v>35.53</v>
          </cell>
          <cell r="E7465" t="str">
            <v>Livro SINAPI: Cálculos e Parâmetros</v>
          </cell>
          <cell r="F7465" t="str">
            <v>SINAPI Jun/26</v>
          </cell>
        </row>
        <row r="7466">
          <cell r="A7466">
            <v>101436</v>
          </cell>
          <cell r="B7466" t="str">
            <v>OPERADOR DE MARTELETE OU MARTELETEIRO COM ENCARGOS COMPLEMENTARES</v>
          </cell>
          <cell r="C7466" t="str">
            <v>MES</v>
          </cell>
          <cell r="D7466">
            <v>6113.92</v>
          </cell>
          <cell r="E7466" t="str">
            <v>Livro SINAPI: Cálculos e Parâmetros</v>
          </cell>
          <cell r="F7466" t="str">
            <v>SINAPI Jun/26</v>
          </cell>
        </row>
        <row r="7467">
          <cell r="A7467">
            <v>101437</v>
          </cell>
          <cell r="B7467" t="str">
            <v>OPERADOR DE MOTO SCRAPER COM ENCARGOS COMPLEMENTARES</v>
          </cell>
          <cell r="C7467" t="str">
            <v>MES</v>
          </cell>
          <cell r="D7467">
            <v>8466.43</v>
          </cell>
          <cell r="E7467" t="str">
            <v>Livro SINAPI: Cálculos e Parâmetros</v>
          </cell>
          <cell r="F7467" t="str">
            <v>SINAPI Jun/26</v>
          </cell>
        </row>
        <row r="7468">
          <cell r="A7468">
            <v>88299</v>
          </cell>
          <cell r="B7468" t="str">
            <v>OPERADOR DE MOTO-ESCREIPER COM ENCARGOS COMPLEMENTARES</v>
          </cell>
          <cell r="C7468" t="str">
            <v>H</v>
          </cell>
          <cell r="D7468">
            <v>49.06</v>
          </cell>
          <cell r="E7468" t="str">
            <v>Livro SINAPI: Cálculos e Parâmetros</v>
          </cell>
          <cell r="F7468" t="str">
            <v>SINAPI Jun/26</v>
          </cell>
        </row>
        <row r="7469">
          <cell r="A7469">
            <v>88300</v>
          </cell>
          <cell r="B7469" t="str">
            <v>OPERADOR DE MOTONIVELADORA COM ENCARGOS COMPLEMENTARES</v>
          </cell>
          <cell r="C7469" t="str">
            <v>H</v>
          </cell>
          <cell r="D7469">
            <v>49.06</v>
          </cell>
          <cell r="E7469" t="str">
            <v>Livro SINAPI: Cálculos e Parâmetros</v>
          </cell>
          <cell r="F7469" t="str">
            <v>SINAPI Jun/26</v>
          </cell>
        </row>
        <row r="7470">
          <cell r="A7470">
            <v>101438</v>
          </cell>
          <cell r="B7470" t="str">
            <v>OPERADOR DE MOTONIVELADORA COM ENCARGOS COMPLEMENTARES</v>
          </cell>
          <cell r="C7470" t="str">
            <v>MES</v>
          </cell>
          <cell r="D7470">
            <v>8466.43</v>
          </cell>
          <cell r="E7470" t="str">
            <v>Livro SINAPI: Cálculos e Parâmetros</v>
          </cell>
          <cell r="F7470" t="str">
            <v>SINAPI Jun/26</v>
          </cell>
        </row>
        <row r="7471">
          <cell r="A7471">
            <v>88297</v>
          </cell>
          <cell r="B7471" t="str">
            <v>OPERADOR DE MÁQUINAS E EQUIPAMENTOS COM ENCARGOS COMPLEMENTARES</v>
          </cell>
          <cell r="C7471" t="str">
            <v>H</v>
          </cell>
          <cell r="D7471">
            <v>39.99</v>
          </cell>
          <cell r="E7471" t="str">
            <v>Livro SINAPI: Cálculos e Parâmetros</v>
          </cell>
          <cell r="F7471" t="str">
            <v>SINAPI Jun/26</v>
          </cell>
        </row>
        <row r="7472">
          <cell r="A7472">
            <v>101435</v>
          </cell>
          <cell r="B7472" t="str">
            <v>OPERADOR DE MÁQUINAS E TRATORES DIVERSOS COM ENCARGOS COMPLEMENTARES</v>
          </cell>
          <cell r="C7472" t="str">
            <v>MES</v>
          </cell>
          <cell r="D7472">
            <v>6871.1</v>
          </cell>
          <cell r="E7472" t="str">
            <v>Livro SINAPI: Cálculos e Parâmetros</v>
          </cell>
          <cell r="F7472" t="str">
            <v>SINAPI Jun/26</v>
          </cell>
        </row>
        <row r="7473">
          <cell r="A7473">
            <v>101440</v>
          </cell>
          <cell r="B7473" t="str">
            <v>OPERADOR DE PAVIMENTADORA / MESA VIBROACABADORA COM ENCARGOS COMPLEMENTARES</v>
          </cell>
          <cell r="C7473" t="str">
            <v>MES</v>
          </cell>
          <cell r="D7473">
            <v>6494.59</v>
          </cell>
          <cell r="E7473" t="str">
            <v>Livro SINAPI: Cálculos e Parâmetros</v>
          </cell>
          <cell r="F7473" t="str">
            <v>SINAPI Jun/26</v>
          </cell>
        </row>
        <row r="7474">
          <cell r="A7474">
            <v>88302</v>
          </cell>
          <cell r="B7474" t="str">
            <v>OPERADOR DE PAVIMENTADORA COM ENCARGOS COMPLEMENTARES</v>
          </cell>
          <cell r="C7474" t="str">
            <v>H</v>
          </cell>
          <cell r="D7474">
            <v>37.72</v>
          </cell>
          <cell r="E7474" t="str">
            <v>Livro SINAPI: Cálculos e Parâmetros</v>
          </cell>
          <cell r="F7474" t="str">
            <v>SINAPI Jun/26</v>
          </cell>
        </row>
        <row r="7475">
          <cell r="A7475">
            <v>88301</v>
          </cell>
          <cell r="B7475" t="str">
            <v>OPERADOR DE PÁ CARREGADEIRA COM ENCARGOS COMPLEMENTARES</v>
          </cell>
          <cell r="C7475" t="str">
            <v>H</v>
          </cell>
          <cell r="D7475">
            <v>37.72</v>
          </cell>
          <cell r="E7475" t="str">
            <v>Livro SINAPI: Cálculos e Parâmetros</v>
          </cell>
          <cell r="F7475" t="str">
            <v>SINAPI Jun/26</v>
          </cell>
        </row>
        <row r="7476">
          <cell r="A7476">
            <v>101439</v>
          </cell>
          <cell r="B7476" t="str">
            <v>OPERADOR DE PÁ CARREGADEIRA COM ENCARGOS COMPLEMENTARES</v>
          </cell>
          <cell r="C7476" t="str">
            <v>MES</v>
          </cell>
          <cell r="D7476">
            <v>6494.59</v>
          </cell>
          <cell r="E7476" t="str">
            <v>Livro SINAPI: Cálculos e Parâmetros</v>
          </cell>
          <cell r="F7476" t="str">
            <v>SINAPI Jun/26</v>
          </cell>
        </row>
        <row r="7477">
          <cell r="A7477">
            <v>88303</v>
          </cell>
          <cell r="B7477" t="str">
            <v>OPERADOR DE ROLO COMPACTADOR COM ENCARGOS COMPLEMENTARES</v>
          </cell>
          <cell r="C7477" t="str">
            <v>H</v>
          </cell>
          <cell r="D7477">
            <v>38.24</v>
          </cell>
          <cell r="E7477" t="str">
            <v>Livro SINAPI: Cálculos e Parâmetros</v>
          </cell>
          <cell r="F7477" t="str">
            <v>SINAPI Jun/26</v>
          </cell>
        </row>
        <row r="7478">
          <cell r="A7478">
            <v>101441</v>
          </cell>
          <cell r="B7478" t="str">
            <v>OPERADOR DE ROLO COMPACTADOR COM ENCARGOS COMPLEMENTARES</v>
          </cell>
          <cell r="C7478" t="str">
            <v>MES</v>
          </cell>
          <cell r="D7478">
            <v>6586.23</v>
          </cell>
          <cell r="E7478" t="str">
            <v>Livro SINAPI: Cálculos e Parâmetros</v>
          </cell>
          <cell r="F7478" t="str">
            <v>SINAPI Jun/26</v>
          </cell>
        </row>
        <row r="7479">
          <cell r="A7479">
            <v>88304</v>
          </cell>
          <cell r="B7479" t="str">
            <v>OPERADOR DE USINA DE ASFALTO, DE SOLOS OU DE CONCRETO COM ENCARGOS COMPLEMENTARES</v>
          </cell>
          <cell r="C7479" t="str">
            <v>H</v>
          </cell>
          <cell r="D7479">
            <v>49.06</v>
          </cell>
          <cell r="E7479" t="str">
            <v>Livro SINAPI: Cálculos e Parâmetros</v>
          </cell>
          <cell r="F7479" t="str">
            <v>SINAPI Jun/26</v>
          </cell>
        </row>
        <row r="7480">
          <cell r="A7480">
            <v>101443</v>
          </cell>
          <cell r="B7480" t="str">
            <v>OPERADOR DE USINA DE ASFALTO, DE SOLOS OU DE CONCRETO COM ENCARGOS COMPLEMENTARES</v>
          </cell>
          <cell r="C7480" t="str">
            <v>MES</v>
          </cell>
          <cell r="D7480">
            <v>8466.43</v>
          </cell>
          <cell r="E7480" t="str">
            <v>Livro SINAPI: Cálculos e Parâmetros</v>
          </cell>
          <cell r="F7480" t="str">
            <v>SINAPI Jun/26</v>
          </cell>
        </row>
        <row r="7481">
          <cell r="A7481">
            <v>88306</v>
          </cell>
          <cell r="B7481" t="str">
            <v>OPERADOR JATO DE AREIA OU JATISTA COM ENCARGOS COMPLEMENTARES</v>
          </cell>
          <cell r="C7481" t="str">
            <v>H</v>
          </cell>
          <cell r="D7481">
            <v>30.14</v>
          </cell>
          <cell r="E7481" t="str">
            <v>Livro SINAPI: Cálculos e Parâmetros</v>
          </cell>
          <cell r="F7481" t="str">
            <v>SINAPI Jun/26</v>
          </cell>
        </row>
        <row r="7482">
          <cell r="A7482">
            <v>88307</v>
          </cell>
          <cell r="B7482" t="str">
            <v>OPERADOR PARA BATE ESTACAS COM ENCARGOS COMPLEMENTARES</v>
          </cell>
          <cell r="C7482" t="str">
            <v>H</v>
          </cell>
          <cell r="D7482">
            <v>40.28</v>
          </cell>
          <cell r="E7482" t="str">
            <v>Livro SINAPI: Cálculos e Parâmetros</v>
          </cell>
          <cell r="F7482" t="str">
            <v>SINAPI Jun/26</v>
          </cell>
        </row>
        <row r="7483">
          <cell r="A7483">
            <v>88308</v>
          </cell>
          <cell r="B7483" t="str">
            <v>PASTILHEIRO COM ENCARGOS COMPLEMENTARES</v>
          </cell>
          <cell r="C7483" t="str">
            <v>H</v>
          </cell>
          <cell r="D7483">
            <v>37.08</v>
          </cell>
          <cell r="E7483" t="str">
            <v>Livro SINAPI: Cálculos e Parâmetros</v>
          </cell>
          <cell r="F7483" t="str">
            <v>SINAPI Jun/26</v>
          </cell>
        </row>
        <row r="7484">
          <cell r="A7484">
            <v>101444</v>
          </cell>
          <cell r="B7484" t="str">
            <v>PASTILHEIRO COM ENCARGOS COMPLEMENTARES</v>
          </cell>
          <cell r="C7484" t="str">
            <v>MES</v>
          </cell>
          <cell r="D7484">
            <v>6340.41</v>
          </cell>
          <cell r="E7484" t="str">
            <v>Livro SINAPI: Cálculos e Parâmetros</v>
          </cell>
          <cell r="F7484" t="str">
            <v>SINAPI Jun/26</v>
          </cell>
        </row>
        <row r="7485">
          <cell r="A7485">
            <v>88309</v>
          </cell>
          <cell r="B7485" t="str">
            <v>PEDREIRO COM ENCARGOS COMPLEMENTARES</v>
          </cell>
          <cell r="C7485" t="str">
            <v>H</v>
          </cell>
          <cell r="D7485">
            <v>37.26</v>
          </cell>
          <cell r="E7485" t="str">
            <v>Livro SINAPI: Cálculos e Parâmetros</v>
          </cell>
          <cell r="F7485" t="str">
            <v>SINAPI Jun/26</v>
          </cell>
        </row>
        <row r="7486">
          <cell r="A7486">
            <v>101445</v>
          </cell>
          <cell r="B7486" t="str">
            <v>PEDREIRO COM ENCARGOS COMPLEMENTARES</v>
          </cell>
          <cell r="C7486" t="str">
            <v>MES</v>
          </cell>
          <cell r="D7486">
            <v>6340.41</v>
          </cell>
          <cell r="E7486" t="str">
            <v>Livro SINAPI: Cálculos e Parâmetros</v>
          </cell>
          <cell r="F7486" t="str">
            <v>SINAPI Jun/26</v>
          </cell>
        </row>
        <row r="7487">
          <cell r="A7487">
            <v>88310</v>
          </cell>
          <cell r="B7487" t="str">
            <v>PINTOR COM ENCARGOS COMPLEMENTARES</v>
          </cell>
          <cell r="C7487" t="str">
            <v>H</v>
          </cell>
          <cell r="D7487">
            <v>38.83</v>
          </cell>
          <cell r="E7487" t="str">
            <v>Livro SINAPI: Cálculos e Parâmetros</v>
          </cell>
          <cell r="F7487" t="str">
            <v>SINAPI Jun/26</v>
          </cell>
        </row>
        <row r="7488">
          <cell r="A7488">
            <v>101446</v>
          </cell>
          <cell r="B7488" t="str">
            <v>PINTOR COM ENCARGOS COMPLEMENTARES</v>
          </cell>
          <cell r="C7488" t="str">
            <v>MES</v>
          </cell>
          <cell r="D7488">
            <v>6630.76</v>
          </cell>
          <cell r="E7488" t="str">
            <v>Livro SINAPI: Cálculos e Parâmetros</v>
          </cell>
          <cell r="F7488" t="str">
            <v>SINAPI Jun/26</v>
          </cell>
        </row>
        <row r="7489">
          <cell r="A7489">
            <v>88311</v>
          </cell>
          <cell r="B7489" t="str">
            <v>PINTOR DE LETREIROS COM ENCARGOS COMPLEMENTARES</v>
          </cell>
          <cell r="C7489" t="str">
            <v>H</v>
          </cell>
          <cell r="D7489">
            <v>36.65</v>
          </cell>
          <cell r="E7489" t="str">
            <v>Livro SINAPI: Cálculos e Parâmetros</v>
          </cell>
          <cell r="F7489" t="str">
            <v>SINAPI Jun/26</v>
          </cell>
        </row>
        <row r="7490">
          <cell r="A7490">
            <v>101447</v>
          </cell>
          <cell r="B7490" t="str">
            <v>PINTOR DE LETREIROS COM ENCARGOS COMPLEMENTARES</v>
          </cell>
          <cell r="C7490" t="str">
            <v>MES</v>
          </cell>
          <cell r="D7490">
            <v>6257.52</v>
          </cell>
          <cell r="E7490" t="str">
            <v>Livro SINAPI: Cálculos e Parâmetros</v>
          </cell>
          <cell r="F7490" t="str">
            <v>SINAPI Jun/26</v>
          </cell>
        </row>
        <row r="7491">
          <cell r="A7491">
            <v>88312</v>
          </cell>
          <cell r="B7491" t="str">
            <v>PINTOR PARA TINTA EPÓXI COM ENCARGOS COMPLEMENTARES</v>
          </cell>
          <cell r="C7491" t="str">
            <v>H</v>
          </cell>
          <cell r="D7491">
            <v>38.83</v>
          </cell>
          <cell r="E7491" t="str">
            <v>Livro SINAPI: Cálculos e Parâmetros</v>
          </cell>
          <cell r="F7491" t="str">
            <v>SINAPI Jun/26</v>
          </cell>
        </row>
        <row r="7492">
          <cell r="A7492">
            <v>101448</v>
          </cell>
          <cell r="B7492" t="str">
            <v>PINTOR PARA TINTA EPÓXI COM ENCARGOS COMPLEMENTARES</v>
          </cell>
          <cell r="C7492" t="str">
            <v>MES</v>
          </cell>
          <cell r="D7492">
            <v>6630.76</v>
          </cell>
          <cell r="E7492" t="str">
            <v>Livro SINAPI: Cálculos e Parâmetros</v>
          </cell>
          <cell r="F7492" t="str">
            <v>SINAPI Jun/26</v>
          </cell>
        </row>
        <row r="7493">
          <cell r="A7493">
            <v>101449</v>
          </cell>
          <cell r="B7493" t="str">
            <v>POCEIRO / ESCAVADOR DE VALAS COM ENCARGOS COMPLEMENTARES</v>
          </cell>
          <cell r="C7493" t="str">
            <v>MES</v>
          </cell>
          <cell r="D7493">
            <v>6113.92</v>
          </cell>
          <cell r="E7493" t="str">
            <v>Livro SINAPI: Cálculos e Parâmetros</v>
          </cell>
          <cell r="F7493" t="str">
            <v>SINAPI Jun/26</v>
          </cell>
        </row>
        <row r="7494">
          <cell r="A7494">
            <v>88313</v>
          </cell>
          <cell r="B7494" t="str">
            <v>POCEIRO COM ENCARGOS COMPLEMENTARES</v>
          </cell>
          <cell r="C7494" t="str">
            <v>H</v>
          </cell>
          <cell r="D7494">
            <v>35.880000000000003</v>
          </cell>
          <cell r="E7494" t="str">
            <v>Livro SINAPI: Cálculos e Parâmetros</v>
          </cell>
          <cell r="F7494" t="str">
            <v>SINAPI Jun/26</v>
          </cell>
        </row>
        <row r="7495">
          <cell r="A7495">
            <v>88314</v>
          </cell>
          <cell r="B7495" t="str">
            <v>RASTELEIRO COM ENCARGOS COMPLEMENTARES</v>
          </cell>
          <cell r="C7495" t="str">
            <v>H</v>
          </cell>
          <cell r="D7495">
            <v>35.53</v>
          </cell>
          <cell r="E7495" t="str">
            <v>Livro SINAPI: Cálculos e Parâmetros</v>
          </cell>
          <cell r="F7495" t="str">
            <v>SINAPI Jun/26</v>
          </cell>
        </row>
        <row r="7496">
          <cell r="A7496">
            <v>88315</v>
          </cell>
          <cell r="B7496" t="str">
            <v>SERRALHEIRO COM ENCARGOS COMPLEMENTARES</v>
          </cell>
          <cell r="C7496" t="str">
            <v>H</v>
          </cell>
          <cell r="D7496">
            <v>37.729999999999997</v>
          </cell>
          <cell r="E7496" t="str">
            <v>Livro SINAPI: Cálculos e Parâmetros</v>
          </cell>
          <cell r="F7496" t="str">
            <v>SINAPI Jun/26</v>
          </cell>
        </row>
        <row r="7497">
          <cell r="A7497">
            <v>101451</v>
          </cell>
          <cell r="B7497" t="str">
            <v>SERRALHEIRO COM ENCARGOS COMPLEMENTARES</v>
          </cell>
          <cell r="C7497" t="str">
            <v>MES</v>
          </cell>
          <cell r="D7497">
            <v>6469.6</v>
          </cell>
          <cell r="E7497" t="str">
            <v>Livro SINAPI: Cálculos e Parâmetros</v>
          </cell>
          <cell r="F7497" t="str">
            <v>SINAPI Jun/26</v>
          </cell>
        </row>
        <row r="7498">
          <cell r="A7498">
            <v>88316</v>
          </cell>
          <cell r="B7498" t="str">
            <v>SERVENTE COM ENCARGOS COMPLEMENTARES</v>
          </cell>
          <cell r="C7498" t="str">
            <v>H</v>
          </cell>
          <cell r="D7498">
            <v>32.18</v>
          </cell>
          <cell r="E7498" t="str">
            <v>Livro SINAPI: Cálculos e Parâmetros</v>
          </cell>
          <cell r="F7498" t="str">
            <v>SINAPI Jun/26</v>
          </cell>
        </row>
        <row r="7499">
          <cell r="A7499">
            <v>101452</v>
          </cell>
          <cell r="B7499" t="str">
            <v>SERVENTE DE OBRAS COM ENCARGOS COMPLEMENTARES</v>
          </cell>
          <cell r="C7499" t="str">
            <v>MES</v>
          </cell>
          <cell r="D7499">
            <v>5470.4</v>
          </cell>
          <cell r="E7499" t="str">
            <v>Livro SINAPI: Cálculos e Parâmetros</v>
          </cell>
          <cell r="F7499" t="str">
            <v>SINAPI Jun/26</v>
          </cell>
        </row>
        <row r="7500">
          <cell r="A7500">
            <v>88318</v>
          </cell>
          <cell r="B7500" t="str">
            <v>SOLDADOR A (PARA SOLDA A SER TESTADA COM RAIOS "X") COM ENCARGOS COMPLEMENTARES</v>
          </cell>
          <cell r="C7500" t="str">
            <v>H</v>
          </cell>
          <cell r="D7500">
            <v>46.99</v>
          </cell>
          <cell r="E7500" t="str">
            <v>Livro SINAPI: Cálculos e Parâmetros</v>
          </cell>
          <cell r="F7500" t="str">
            <v>SINAPI Jun/26</v>
          </cell>
        </row>
        <row r="7501">
          <cell r="A7501">
            <v>88317</v>
          </cell>
          <cell r="B7501" t="str">
            <v>SOLDADOR COM ENCARGOS COMPLEMENTARES</v>
          </cell>
          <cell r="C7501" t="str">
            <v>H</v>
          </cell>
          <cell r="D7501">
            <v>44.38</v>
          </cell>
          <cell r="E7501" t="str">
            <v>Livro SINAPI: Cálculos e Parâmetros</v>
          </cell>
          <cell r="F7501" t="str">
            <v>SINAPI Jun/26</v>
          </cell>
        </row>
        <row r="7502">
          <cell r="A7502">
            <v>101453</v>
          </cell>
          <cell r="B7502" t="str">
            <v>SOLDADOR COM ENCARGOS COMPLEMENTARES</v>
          </cell>
          <cell r="C7502" t="str">
            <v>MES</v>
          </cell>
          <cell r="D7502">
            <v>7610.66</v>
          </cell>
          <cell r="E7502" t="str">
            <v>Livro SINAPI: Cálculos e Parâmetros</v>
          </cell>
          <cell r="F7502" t="str">
            <v>SINAPI Jun/26</v>
          </cell>
        </row>
        <row r="7503">
          <cell r="A7503">
            <v>101454</v>
          </cell>
          <cell r="B7503" t="str">
            <v>SOLDADOR ELÉTRICO COM ENCARGOS COMPLEMENTARES</v>
          </cell>
          <cell r="C7503" t="str">
            <v>MES</v>
          </cell>
          <cell r="D7503">
            <v>8065.51</v>
          </cell>
          <cell r="E7503" t="str">
            <v>Livro SINAPI: Cálculos e Parâmetros</v>
          </cell>
          <cell r="F7503" t="str">
            <v>SINAPI Jun/26</v>
          </cell>
        </row>
        <row r="7504">
          <cell r="A7504">
            <v>100533</v>
          </cell>
          <cell r="B7504" t="str">
            <v>TECNICO DE EDIFICACOES COM ENCARGOS COMPLEMENTARES</v>
          </cell>
          <cell r="C7504" t="str">
            <v>H</v>
          </cell>
          <cell r="D7504">
            <v>72.55</v>
          </cell>
          <cell r="E7504" t="str">
            <v>Livro SINAPI: Cálculos e Parâmetros</v>
          </cell>
          <cell r="F7504" t="str">
            <v>SINAPI Jun/26</v>
          </cell>
        </row>
        <row r="7505">
          <cell r="A7505">
            <v>100534</v>
          </cell>
          <cell r="B7505" t="str">
            <v>TECNICO DE EDIFICACOES COM ENCARGOS COMPLEMENTARES</v>
          </cell>
          <cell r="C7505" t="str">
            <v>MES</v>
          </cell>
          <cell r="D7505">
            <v>12432.12</v>
          </cell>
          <cell r="E7505" t="str">
            <v>Livro SINAPI: Cálculos e Parâmetros</v>
          </cell>
          <cell r="F7505" t="str">
            <v>SINAPI Jun/26</v>
          </cell>
        </row>
        <row r="7506">
          <cell r="A7506">
            <v>88323</v>
          </cell>
          <cell r="B7506" t="str">
            <v>TELHADISTA COM ENCARGOS COMPLEMENTARES</v>
          </cell>
          <cell r="C7506" t="str">
            <v>H</v>
          </cell>
          <cell r="D7506">
            <v>36.53</v>
          </cell>
          <cell r="E7506" t="str">
            <v>Livro SINAPI: Cálculos e Parâmetros</v>
          </cell>
          <cell r="F7506" t="str">
            <v>SINAPI Jun/26</v>
          </cell>
        </row>
        <row r="7507">
          <cell r="A7507">
            <v>101458</v>
          </cell>
          <cell r="B7507" t="str">
            <v>TELHADOR COM ENCARGOS COMPLEMENTARES</v>
          </cell>
          <cell r="C7507" t="str">
            <v>MES</v>
          </cell>
          <cell r="D7507">
            <v>6263.46</v>
          </cell>
          <cell r="E7507" t="str">
            <v>Livro SINAPI: Cálculos e Parâmetros</v>
          </cell>
          <cell r="F7507" t="str">
            <v>SINAPI Jun/26</v>
          </cell>
        </row>
        <row r="7508">
          <cell r="A7508">
            <v>90781</v>
          </cell>
          <cell r="B7508" t="str">
            <v>TOPOGRAFO COM ENCARGOS COMPLEMENTARES</v>
          </cell>
          <cell r="C7508" t="str">
            <v>H</v>
          </cell>
          <cell r="D7508">
            <v>88.95</v>
          </cell>
          <cell r="E7508" t="str">
            <v>Livro SINAPI: Cálculos e Parâmetros</v>
          </cell>
          <cell r="F7508" t="str">
            <v>SINAPI Jun/26</v>
          </cell>
        </row>
        <row r="7509">
          <cell r="A7509">
            <v>94296</v>
          </cell>
          <cell r="B7509" t="str">
            <v>TOPOGRAFO COM ENCARGOS COMPLEMENTARES</v>
          </cell>
          <cell r="C7509" t="str">
            <v>MES</v>
          </cell>
          <cell r="D7509">
            <v>15391.28</v>
          </cell>
          <cell r="E7509" t="str">
            <v>Livro SINAPI: Cálculos e Parâmetros</v>
          </cell>
          <cell r="F7509" t="str">
            <v>SINAPI Jun/26</v>
          </cell>
        </row>
        <row r="7510">
          <cell r="A7510">
            <v>88324</v>
          </cell>
          <cell r="B7510" t="str">
            <v>TRATORISTA COM ENCARGOS COMPLEMENTARES</v>
          </cell>
          <cell r="C7510" t="str">
            <v>H</v>
          </cell>
          <cell r="D7510">
            <v>39.99</v>
          </cell>
          <cell r="E7510" t="str">
            <v>Livro SINAPI: Cálculos e Parâmetros</v>
          </cell>
          <cell r="F7510" t="str">
            <v>SINAPI Jun/26</v>
          </cell>
        </row>
        <row r="7511">
          <cell r="A7511">
            <v>88321</v>
          </cell>
          <cell r="B7511" t="str">
            <v>TÉCNICO DE LABORATÓRIO COM ENCARGOS COMPLEMENTARES</v>
          </cell>
          <cell r="C7511" t="str">
            <v>H</v>
          </cell>
          <cell r="D7511">
            <v>67.78</v>
          </cell>
          <cell r="E7511" t="str">
            <v>Livro SINAPI: Cálculos e Parâmetros</v>
          </cell>
          <cell r="F7511" t="str">
            <v>SINAPI Jun/26</v>
          </cell>
        </row>
        <row r="7512">
          <cell r="A7512">
            <v>101456</v>
          </cell>
          <cell r="B7512" t="str">
            <v>TÉCNICO DE LABORATÓRIO E CAMPO DE CONSTRUÇÃO COM ENCARGOS COMPLEMENTARES</v>
          </cell>
          <cell r="C7512" t="str">
            <v>MES</v>
          </cell>
          <cell r="D7512">
            <v>11715</v>
          </cell>
          <cell r="E7512" t="str">
            <v>Livro SINAPI: Cálculos e Parâmetros</v>
          </cell>
          <cell r="F7512" t="str">
            <v>SINAPI Jun/26</v>
          </cell>
        </row>
        <row r="7513">
          <cell r="A7513">
            <v>100309</v>
          </cell>
          <cell r="B7513" t="str">
            <v>TÉCNICO EM SEGURANÇA DO TRABALHO COM ENCARGOS COMPLEMENTARES</v>
          </cell>
          <cell r="C7513" t="str">
            <v>H</v>
          </cell>
          <cell r="D7513">
            <v>81.66</v>
          </cell>
          <cell r="E7513" t="str">
            <v>Livro SINAPI: Cálculos e Parâmetros</v>
          </cell>
          <cell r="F7513" t="str">
            <v>SINAPI Jun/26</v>
          </cell>
        </row>
        <row r="7514">
          <cell r="A7514">
            <v>100321</v>
          </cell>
          <cell r="B7514" t="str">
            <v>TÉCNICO EM SEGURANÇA DO TRABALHO COM ENCARGOS COMPLEMENTARES</v>
          </cell>
          <cell r="C7514" t="str">
            <v>MES</v>
          </cell>
          <cell r="D7514">
            <v>14006.1</v>
          </cell>
          <cell r="E7514" t="str">
            <v>Livro SINAPI: Cálculos e Parâmetros</v>
          </cell>
          <cell r="F7514" t="str">
            <v>SINAPI Jun/26</v>
          </cell>
        </row>
        <row r="7515">
          <cell r="A7515">
            <v>88322</v>
          </cell>
          <cell r="B7515" t="str">
            <v>TÉCNICO EM SONDAGEM COM ENCARGOS COMPLEMENTARES</v>
          </cell>
          <cell r="C7515" t="str">
            <v>H</v>
          </cell>
          <cell r="D7515">
            <v>42.95</v>
          </cell>
          <cell r="E7515" t="str">
            <v>Livro SINAPI: Cálculos e Parâmetros</v>
          </cell>
          <cell r="F7515" t="str">
            <v>SINAPI Jun/26</v>
          </cell>
        </row>
        <row r="7516">
          <cell r="A7516">
            <v>101457</v>
          </cell>
          <cell r="B7516" t="str">
            <v>TÉCNICO EM SONDAGEM COM ENCARGOS COMPLEMENTARES</v>
          </cell>
          <cell r="C7516" t="str">
            <v>MES</v>
          </cell>
          <cell r="D7516">
            <v>7384.57</v>
          </cell>
          <cell r="E7516" t="str">
            <v>Livro SINAPI: Cálculos e Parâmetros</v>
          </cell>
          <cell r="F7516" t="str">
            <v>SINAPI Jun/26</v>
          </cell>
        </row>
        <row r="7517">
          <cell r="A7517">
            <v>88325</v>
          </cell>
          <cell r="B7517" t="str">
            <v>VIDRACEIRO COM ENCARGOS COMPLEMENTARES</v>
          </cell>
          <cell r="C7517" t="str">
            <v>H</v>
          </cell>
          <cell r="D7517">
            <v>32.130000000000003</v>
          </cell>
          <cell r="E7517" t="str">
            <v>Livro SINAPI: Cálculos e Parâmetros</v>
          </cell>
          <cell r="F7517" t="str">
            <v>SINAPI Jun/26</v>
          </cell>
        </row>
        <row r="7518">
          <cell r="A7518">
            <v>101459</v>
          </cell>
          <cell r="B7518" t="str">
            <v>VIDRACEIRO COM ENCARGOS COMPLEMENTARES</v>
          </cell>
          <cell r="C7518" t="str">
            <v>MES</v>
          </cell>
          <cell r="D7518">
            <v>5486.9</v>
          </cell>
          <cell r="E7518" t="str">
            <v>Livro SINAPI: Cálculos e Parâmetros</v>
          </cell>
          <cell r="F7518" t="str">
            <v>SINAPI Jun/26</v>
          </cell>
        </row>
        <row r="7519">
          <cell r="A7519">
            <v>100289</v>
          </cell>
          <cell r="B7519" t="str">
            <v>VIGIA DIURNO COM ENCARGOS COMPLEMENTARES</v>
          </cell>
          <cell r="C7519" t="str">
            <v>H</v>
          </cell>
          <cell r="D7519">
            <v>34.49</v>
          </cell>
          <cell r="E7519" t="str">
            <v>Livro SINAPI: Cálculos e Parâmetros</v>
          </cell>
          <cell r="F7519" t="str">
            <v>SINAPI Jun/26</v>
          </cell>
        </row>
        <row r="7520">
          <cell r="A7520">
            <v>101460</v>
          </cell>
          <cell r="B7520" t="str">
            <v>VIGIA DIURNO COM ENCARGOS COMPLEMENTARES</v>
          </cell>
          <cell r="C7520" t="str">
            <v>MES</v>
          </cell>
          <cell r="D7520">
            <v>5940.95</v>
          </cell>
          <cell r="E7520" t="str">
            <v>Livro SINAPI: Cálculos e Parâmetros</v>
          </cell>
          <cell r="F7520" t="str">
            <v>SINAPI Jun/26</v>
          </cell>
        </row>
        <row r="7521">
          <cell r="A7521">
            <v>105011</v>
          </cell>
          <cell r="B7521" t="str">
            <v>EXECUÇÃO DE LINHAS DE REFERÊNCIA EM GABARITO OU CAVALETE. AF_03/2024</v>
          </cell>
          <cell r="C7521" t="str">
            <v>M</v>
          </cell>
          <cell r="D7521">
            <v>0.74</v>
          </cell>
          <cell r="E7521" t="str">
            <v>Locação de Obras</v>
          </cell>
          <cell r="F7521" t="str">
            <v>SINAPI Jun/26</v>
          </cell>
        </row>
        <row r="7522">
          <cell r="A7522">
            <v>99061</v>
          </cell>
          <cell r="B7522" t="str">
            <v>LOCAÇÃO COM CAVALETE COM ALTURA DE 0,50 M - 2 UTILIZAÇÕES. AF_03/2024</v>
          </cell>
          <cell r="C7522" t="str">
            <v>UN</v>
          </cell>
          <cell r="D7522">
            <v>153.97</v>
          </cell>
          <cell r="E7522" t="str">
            <v>Locação de Obras</v>
          </cell>
          <cell r="F7522" t="str">
            <v>SINAPI Jun/26</v>
          </cell>
        </row>
        <row r="7523">
          <cell r="A7523">
            <v>99060</v>
          </cell>
          <cell r="B7523" t="str">
            <v>LOCAÇÃO COM CAVALETE COM ALTURA DE 1,00 M - 2 UTILIZAÇÕES. AF_03/2024</v>
          </cell>
          <cell r="C7523" t="str">
            <v>UN</v>
          </cell>
          <cell r="D7523">
            <v>249.38</v>
          </cell>
          <cell r="E7523" t="str">
            <v>Locação de Obras</v>
          </cell>
          <cell r="F7523" t="str">
            <v>SINAPI Jun/26</v>
          </cell>
        </row>
        <row r="7524">
          <cell r="A7524">
            <v>105008</v>
          </cell>
          <cell r="B7524" t="str">
            <v>LOCAÇÃO COM USO EXCLUSIVO DE EQUIPAMENTO TOPOGRÁFICO. AF_03/2024</v>
          </cell>
          <cell r="C7524" t="str">
            <v>UN</v>
          </cell>
          <cell r="D7524">
            <v>0</v>
          </cell>
          <cell r="E7524" t="str">
            <v>Locação de Obras</v>
          </cell>
          <cell r="F7524" t="str">
            <v>SINAPI Jun/26</v>
          </cell>
        </row>
        <row r="7525">
          <cell r="A7525">
            <v>105009</v>
          </cell>
          <cell r="B7525" t="str">
            <v>LOCAÇÃO CONVENCIONAL DE OBRA, UTILIZANDO GABARITO DE TÁBUAS CORRIDAS PONTALETADAS A CADA 1,50M - 2 UTILIZAÇÕES. AF_03/2024</v>
          </cell>
          <cell r="C7525" t="str">
            <v>M</v>
          </cell>
          <cell r="D7525">
            <v>101.35</v>
          </cell>
          <cell r="E7525" t="str">
            <v>Locação de Obras</v>
          </cell>
          <cell r="F7525" t="str">
            <v>SINAPI Jun/26</v>
          </cell>
        </row>
        <row r="7526">
          <cell r="A7526">
            <v>99059</v>
          </cell>
          <cell r="B7526" t="str">
            <v>LOCAÇÃO CONVENCIONAL DE OBRA, UTILIZANDO GABARITO DE TÁBUAS CORRIDAS PONTALETADAS A CADA 2,00M - 2 UTILIZAÇÕES. AF_03/2024</v>
          </cell>
          <cell r="C7526" t="str">
            <v>M</v>
          </cell>
          <cell r="D7526">
            <v>82.1</v>
          </cell>
          <cell r="E7526" t="str">
            <v>Locação de Obras</v>
          </cell>
          <cell r="F7526" t="str">
            <v>SINAPI Jun/26</v>
          </cell>
        </row>
        <row r="7527">
          <cell r="A7527">
            <v>105137</v>
          </cell>
          <cell r="B7527" t="str">
            <v>LOCAÇÃO DE PAVIMENTAÇÃO. AF_03/2024</v>
          </cell>
          <cell r="C7527" t="str">
            <v>M</v>
          </cell>
          <cell r="D7527">
            <v>0</v>
          </cell>
          <cell r="E7527" t="str">
            <v>Locação de Obras</v>
          </cell>
          <cell r="F7527" t="str">
            <v>SINAPI Jun/26</v>
          </cell>
        </row>
        <row r="7528">
          <cell r="A7528">
            <v>105136</v>
          </cell>
          <cell r="B7528" t="str">
            <v>LOCAÇÃO DE PONTO PARA REFERÊNCIA TOPOGRÁFICA. AF_03/2024</v>
          </cell>
          <cell r="C7528" t="str">
            <v>UN</v>
          </cell>
          <cell r="D7528">
            <v>0</v>
          </cell>
          <cell r="E7528" t="str">
            <v>Locação de Obras</v>
          </cell>
          <cell r="F7528" t="str">
            <v>SINAPI Jun/26</v>
          </cell>
        </row>
        <row r="7529">
          <cell r="A7529">
            <v>105007</v>
          </cell>
          <cell r="B7529" t="str">
            <v>LOCAÇÃO DE PRAÇAS EM PONTALETEAMENTO. AF_03/2024</v>
          </cell>
          <cell r="C7529" t="str">
            <v>UN</v>
          </cell>
          <cell r="D7529">
            <v>52.18</v>
          </cell>
          <cell r="E7529" t="str">
            <v>Locação de Obras</v>
          </cell>
          <cell r="F7529" t="str">
            <v>SINAPI Jun/26</v>
          </cell>
        </row>
        <row r="7530">
          <cell r="A7530">
            <v>99063</v>
          </cell>
          <cell r="B7530" t="str">
            <v>LOCAÇÃO DE REDE DE ÁGUA OU ESGOTO. AF_03/2024</v>
          </cell>
          <cell r="C7530" t="str">
            <v>M</v>
          </cell>
          <cell r="D7530">
            <v>12.26</v>
          </cell>
          <cell r="E7530" t="str">
            <v>Locação de Obras</v>
          </cell>
          <cell r="F7530" t="str">
            <v>SINAPI Jun/26</v>
          </cell>
        </row>
        <row r="7531">
          <cell r="A7531">
            <v>105010</v>
          </cell>
          <cell r="B7531" t="str">
            <v>MARCAÇÃO DE PONTOS EM GABARITO OU CAVALETE, COM USO DE ESTAÇÃO TOTAL. AF_03/2024</v>
          </cell>
          <cell r="C7531" t="str">
            <v>UN</v>
          </cell>
          <cell r="D7531">
            <v>0</v>
          </cell>
          <cell r="E7531" t="str">
            <v>Locação de Obras</v>
          </cell>
          <cell r="F7531" t="str">
            <v>SINAPI Jun/26</v>
          </cell>
        </row>
        <row r="7532">
          <cell r="A7532">
            <v>99062</v>
          </cell>
          <cell r="B7532" t="str">
            <v>MARCAÇÃO DE PONTOS EM GABARITO OU CAVALETE. AF_03/2024</v>
          </cell>
          <cell r="C7532" t="str">
            <v>UN</v>
          </cell>
          <cell r="D7532">
            <v>2.81</v>
          </cell>
          <cell r="E7532" t="str">
            <v>Locação de Obras</v>
          </cell>
          <cell r="F7532" t="str">
            <v>SINAPI Jun/26</v>
          </cell>
        </row>
        <row r="7533">
          <cell r="A7533">
            <v>100857</v>
          </cell>
          <cell r="B7533" t="str">
            <v>ACABAMENTO MONOCOMANDO PARA CHUVEIRO - FORNECIMENTO E INSTALAÇÃO. AF_02/2026</v>
          </cell>
          <cell r="C7533" t="str">
            <v>UN</v>
          </cell>
          <cell r="D7533">
            <v>521.79999999999995</v>
          </cell>
          <cell r="E7533" t="str">
            <v>Louças e Metais</v>
          </cell>
          <cell r="F7533" t="str">
            <v>SINAPI Jun/26</v>
          </cell>
        </row>
        <row r="7534">
          <cell r="A7534">
            <v>86905</v>
          </cell>
          <cell r="B7534" t="str">
            <v>APARELHO MISTURADOR DE MESA PARA LAVATÓRIO, PADRÃO MÉDIO - FORNECIMENTO E INSTALAÇÃO. AF_02/2026</v>
          </cell>
          <cell r="C7534" t="str">
            <v>UN</v>
          </cell>
          <cell r="D7534">
            <v>406.36</v>
          </cell>
          <cell r="E7534" t="str">
            <v>Louças e Metais</v>
          </cell>
          <cell r="F7534" t="str">
            <v>SINAPI Jun/26</v>
          </cell>
        </row>
        <row r="7535">
          <cell r="A7535">
            <v>86908</v>
          </cell>
          <cell r="B7535" t="str">
            <v>APARELHO MISTURADOR DE MESA PARA PIA DE COZINHA, PADRÃO MÉDIO - FORNECIMENTO E INSTALAÇÃO. AF_02/2026</v>
          </cell>
          <cell r="C7535" t="str">
            <v>UN</v>
          </cell>
          <cell r="D7535">
            <v>478.87</v>
          </cell>
          <cell r="E7535" t="str">
            <v>Louças e Metais</v>
          </cell>
          <cell r="F7535" t="str">
            <v>SINAPI Jun/26</v>
          </cell>
        </row>
        <row r="7536">
          <cell r="A7536">
            <v>100849</v>
          </cell>
          <cell r="B7536" t="str">
            <v>ASSENTO SANITÁRIO CONVENCIONAL - FORNECIMENTO E INSTALAÇÃO. AF_02/2026</v>
          </cell>
          <cell r="C7536" t="str">
            <v>UN</v>
          </cell>
          <cell r="D7536">
            <v>46.25</v>
          </cell>
          <cell r="E7536" t="str">
            <v>Louças e Metais</v>
          </cell>
          <cell r="F7536" t="str">
            <v>SINAPI Jun/26</v>
          </cell>
        </row>
        <row r="7537">
          <cell r="A7537">
            <v>100851</v>
          </cell>
          <cell r="B7537" t="str">
            <v>ASSENTO SANITÁRIO INFANTIL - FORNECIMENTO E INSTALAÇÃO. AF_02/2026</v>
          </cell>
          <cell r="C7537" t="str">
            <v>UN</v>
          </cell>
          <cell r="D7537">
            <v>91.6</v>
          </cell>
          <cell r="E7537" t="str">
            <v>Louças e Metais</v>
          </cell>
          <cell r="F7537" t="str">
            <v>SINAPI Jun/26</v>
          </cell>
        </row>
        <row r="7538">
          <cell r="A7538">
            <v>100850</v>
          </cell>
          <cell r="B7538" t="str">
            <v>ASSENTO SANITÁRIO PARA PCD - FORNECIMENTO E INSTALAÇÃO. AF_02/2026</v>
          </cell>
          <cell r="C7538" t="str">
            <v>UN</v>
          </cell>
          <cell r="D7538">
            <v>0</v>
          </cell>
          <cell r="E7538" t="str">
            <v>Louças e Metais</v>
          </cell>
          <cell r="F7538" t="str">
            <v>SINAPI Jun/26</v>
          </cell>
        </row>
        <row r="7539">
          <cell r="A7539">
            <v>86888</v>
          </cell>
          <cell r="B7539" t="str">
            <v>BACIA SANITÁRIA COM CAIXA ACOPLADA LOUÇA BRANCA - FORNECIMENTO E INSTALAÇÃO. AF_02/2026</v>
          </cell>
          <cell r="C7539" t="str">
            <v>UN</v>
          </cell>
          <cell r="D7539">
            <v>590.12</v>
          </cell>
          <cell r="E7539" t="str">
            <v>Louças e Metais</v>
          </cell>
          <cell r="F7539" t="str">
            <v>SINAPI Jun/26</v>
          </cell>
        </row>
        <row r="7540">
          <cell r="A7540">
            <v>86932</v>
          </cell>
          <cell r="B7540" t="str">
            <v>BACIA SANITÁRIA COM CAIXA ACOPLADA LOUÇA BRANCA - PADRÃO MÉDIO, INCLUSO ENGATE FLEXÍVEL EM METAL CROMADO, 1/2" X 40 CM - FORNECIMENTO E INSTALAÇÃO. AF_02/2026</v>
          </cell>
          <cell r="C7540" t="str">
            <v>UN</v>
          </cell>
          <cell r="D7540">
            <v>644.16</v>
          </cell>
          <cell r="E7540" t="str">
            <v>Louças e Metais</v>
          </cell>
          <cell r="F7540" t="str">
            <v>SINAPI Jun/26</v>
          </cell>
        </row>
        <row r="7541">
          <cell r="A7541">
            <v>86931</v>
          </cell>
          <cell r="B7541" t="str">
            <v>BACIA SANITÁRIA COM CAIXA ACOPLADA LOUÇA BRANCA, INCLUSO ENGATE FLEXÍVEL EM PLÁSTICO BRANCO, 1/2" X 40 CM - FORNECIMENTO E INSTALAÇÃO. AF_02/2026</v>
          </cell>
          <cell r="C7541" t="str">
            <v>UN</v>
          </cell>
          <cell r="D7541">
            <v>606.20000000000005</v>
          </cell>
          <cell r="E7541" t="str">
            <v>Louças e Metais</v>
          </cell>
          <cell r="F7541" t="str">
            <v>SINAPI Jun/26</v>
          </cell>
        </row>
        <row r="7542">
          <cell r="A7542">
            <v>106771</v>
          </cell>
          <cell r="B7542" t="str">
            <v>BACIA SANITÁRIA COM CAIXA ACOPLADA PARA PCD COM FURO FRONTAL EM LOUÇA BRANCA SEM ASSENTO - FORNECIMENTO E INSTALAÇÃO. AF_02/2026</v>
          </cell>
          <cell r="C7542" t="str">
            <v>UN</v>
          </cell>
          <cell r="D7542">
            <v>0</v>
          </cell>
          <cell r="E7542" t="str">
            <v>Louças e Metais</v>
          </cell>
          <cell r="F7542" t="str">
            <v>SINAPI Jun/26</v>
          </cell>
        </row>
        <row r="7543">
          <cell r="A7543">
            <v>100878</v>
          </cell>
          <cell r="B7543" t="str">
            <v>BACIA SANITÁRIA COM CAIXA ACOPLADA, LOUÇA BRANCA - PADRÃO ALTO - FORNECIMENTO E INSTALAÇÃO. AF_02/2026</v>
          </cell>
          <cell r="C7543" t="str">
            <v>UN</v>
          </cell>
          <cell r="D7543">
            <v>802.42</v>
          </cell>
          <cell r="E7543" t="str">
            <v>Louças e Metais</v>
          </cell>
          <cell r="F7543" t="str">
            <v>SINAPI Jun/26</v>
          </cell>
        </row>
        <row r="7544">
          <cell r="A7544">
            <v>95471</v>
          </cell>
          <cell r="B7544" t="str">
            <v>BACIA SANITÁRIA EM LOUÇA BRANCA PARA PCD SEM FURO FRONTAL, COM TUBO DE LIGAÇÃO CROMADO, SEM ASSENTO - FORNECIMENTO E INSTALAÇÃO. AF_02/2026_PS</v>
          </cell>
          <cell r="C7544" t="str">
            <v>UN</v>
          </cell>
          <cell r="D7544">
            <v>964.21</v>
          </cell>
          <cell r="E7544" t="str">
            <v>Louças e Metais</v>
          </cell>
          <cell r="F7544" t="str">
            <v>SINAPI Jun/26</v>
          </cell>
        </row>
        <row r="7545">
          <cell r="A7545">
            <v>95469</v>
          </cell>
          <cell r="B7545" t="str">
            <v>BACIA SANITÁRIA EM LOUÇA BRANCA, COM TUBO DE LIGAÇÃO CROMADO - FORNECIMENTO E INSTALAÇÃO. AF_02/2026_PS</v>
          </cell>
          <cell r="C7545" t="str">
            <v>UN</v>
          </cell>
          <cell r="D7545">
            <v>376.4</v>
          </cell>
          <cell r="E7545" t="str">
            <v>Louças e Metais</v>
          </cell>
          <cell r="F7545" t="str">
            <v>SINAPI Jun/26</v>
          </cell>
        </row>
        <row r="7546">
          <cell r="A7546">
            <v>100848</v>
          </cell>
          <cell r="B7546" t="str">
            <v>BACIA SANITÁRIA INFANTIL LOUÇA BRANCA, COM TUBO DE LIGAÇÃO CROMADO - FORNECIMENTO E INSTALAÇÃO. AF_02/2026_PS</v>
          </cell>
          <cell r="C7546" t="str">
            <v>UN</v>
          </cell>
          <cell r="D7546">
            <v>688.02</v>
          </cell>
          <cell r="E7546" t="str">
            <v>Louças e Metais</v>
          </cell>
          <cell r="F7546" t="str">
            <v>SINAPI Jun/26</v>
          </cell>
        </row>
        <row r="7547">
          <cell r="A7547">
            <v>86895</v>
          </cell>
          <cell r="B7547" t="str">
            <v>BANCADA DE GRANITO CINZA POLIDO, DE 0,50 X 0,60 M, PARA LAVATÓRIO - FORNECIMENTO E INSTALAÇÃO. AF_02/2026</v>
          </cell>
          <cell r="C7547" t="str">
            <v>UN</v>
          </cell>
          <cell r="D7547">
            <v>371.17</v>
          </cell>
          <cell r="E7547" t="str">
            <v>Louças e Metais</v>
          </cell>
          <cell r="F7547" t="str">
            <v>SINAPI Jun/26</v>
          </cell>
        </row>
        <row r="7548">
          <cell r="A7548">
            <v>86889</v>
          </cell>
          <cell r="B7548" t="str">
            <v>BANCADA DE GRANITO CINZA POLIDO, DE 1,50 X 0,60 M, PARA PIA DE COZINHA - FORNECIMENTO E INSTALAÇÃO. AF_02/2026</v>
          </cell>
          <cell r="C7548" t="str">
            <v>UN</v>
          </cell>
          <cell r="D7548">
            <v>840.19</v>
          </cell>
          <cell r="E7548" t="str">
            <v>Louças e Metais</v>
          </cell>
          <cell r="F7548" t="str">
            <v>SINAPI Jun/26</v>
          </cell>
        </row>
        <row r="7549">
          <cell r="A7549">
            <v>106780</v>
          </cell>
          <cell r="B7549" t="str">
            <v>BANCADA DE GRANITO CINZA POLIDO, DE 2,00 X 0,60 M, PARA LAVATÓRIO - FORNECIMENTO E INSTALAÇÃO. AF_02/2026</v>
          </cell>
          <cell r="C7549" t="str">
            <v>UN</v>
          </cell>
          <cell r="D7549">
            <v>1105.7</v>
          </cell>
          <cell r="E7549" t="str">
            <v>Louças e Metais</v>
          </cell>
          <cell r="F7549" t="str">
            <v>SINAPI Jun/26</v>
          </cell>
        </row>
        <row r="7550">
          <cell r="A7550">
            <v>106781</v>
          </cell>
          <cell r="B7550" t="str">
            <v>BANCADA DE GRANITO CINZA POLIDO, DE 3,00 X 0,60 M, PARA LAVATÓRIO - FORNECIMENTO E INSTALAÇÃO. AF_02/2026</v>
          </cell>
          <cell r="C7550" t="str">
            <v>UN</v>
          </cell>
          <cell r="D7550">
            <v>1631.41</v>
          </cell>
          <cell r="E7550" t="str">
            <v>Louças e Metais</v>
          </cell>
          <cell r="F7550" t="str">
            <v>SINAPI Jun/26</v>
          </cell>
        </row>
        <row r="7551">
          <cell r="A7551">
            <v>86899</v>
          </cell>
          <cell r="B7551" t="str">
            <v>BANCADA DE MÁRMORE BRANCO POLIDO, DE 0,50 X 0,60 M, PARA LAVATÓRIO - FORNECIMENTO E INSTALAÇÃO. AF_02/2026</v>
          </cell>
          <cell r="C7551" t="str">
            <v>UN</v>
          </cell>
          <cell r="D7551">
            <v>375.14</v>
          </cell>
          <cell r="E7551" t="str">
            <v>Louças e Metais</v>
          </cell>
          <cell r="F7551" t="str">
            <v>SINAPI Jun/26</v>
          </cell>
        </row>
        <row r="7552">
          <cell r="A7552">
            <v>86893</v>
          </cell>
          <cell r="B7552" t="str">
            <v>BANCADA DE MÁRMORE BRANCO POLIDO, DE 1,50 X 0,60 M, PARA PIA DE COZINHA - FORNECIMENTO E INSTALAÇÃO. AF_02/2026</v>
          </cell>
          <cell r="C7552" t="str">
            <v>UN</v>
          </cell>
          <cell r="D7552">
            <v>850.77</v>
          </cell>
          <cell r="E7552" t="str">
            <v>Louças e Metais</v>
          </cell>
          <cell r="F7552" t="str">
            <v>SINAPI Jun/26</v>
          </cell>
        </row>
        <row r="7553">
          <cell r="A7553">
            <v>86934</v>
          </cell>
          <cell r="B7553" t="str">
            <v>BANCADA DE MÁRMORE SINTÉTICO 120 X 60CM, COM CUBA INTEGRADA, INCLUSO SIFÃO TIPO FLEXÍVEL EM PVC, VÁLVULA EM PLÁSTICO CROMADO TIPO AMERICANA E TORNEIRA CROMADA LONGA, DE PAREDE, PADRÃO POPULAR - FORNECIMENTO E INSTALAÇÃO. AF_02/2026</v>
          </cell>
          <cell r="C7553" t="str">
            <v>UN</v>
          </cell>
          <cell r="D7553">
            <v>553.59</v>
          </cell>
          <cell r="E7553" t="str">
            <v>Louças e Metais</v>
          </cell>
          <cell r="F7553" t="str">
            <v>SINAPI Jun/26</v>
          </cell>
        </row>
        <row r="7554">
          <cell r="A7554">
            <v>86933</v>
          </cell>
          <cell r="B7554" t="str">
            <v>BANCADA DE MÁRMORE SINTÉTICO 120 X 60CM, COM CUBA INTEGRADA, INCLUSO SIFÃO TIPO GARRAFA EM PVC, VÁLVULA EM PLÁSTICO CROMADO TIPO AMERICANA E TORNEIRA CROMADA LONGA, DE PAREDE, PADRÃO POPULAR - FORNECIMENTO E INSTALAÇÃO. AF_02/2026</v>
          </cell>
          <cell r="C7554" t="str">
            <v>UN</v>
          </cell>
          <cell r="D7554">
            <v>566.44000000000005</v>
          </cell>
          <cell r="E7554" t="str">
            <v>Louças e Metais</v>
          </cell>
          <cell r="F7554" t="str">
            <v>SINAPI Jun/26</v>
          </cell>
        </row>
        <row r="7555">
          <cell r="A7555">
            <v>86894</v>
          </cell>
          <cell r="B7555" t="str">
            <v>BANCADA DE MÁRMORE SINTÉTICO, DE 120 X 60CM, COM CUBA INTEGRADA - FORNECIMENTO E INSTALAÇÃO. AF_02/2026</v>
          </cell>
          <cell r="C7555" t="str">
            <v>UN</v>
          </cell>
          <cell r="D7555">
            <v>419.22</v>
          </cell>
          <cell r="E7555" t="str">
            <v>Louças e Metais</v>
          </cell>
          <cell r="F7555" t="str">
            <v>SINAPI Jun/26</v>
          </cell>
        </row>
        <row r="7556">
          <cell r="A7556">
            <v>93441</v>
          </cell>
          <cell r="B7556" t="str">
            <v>BANCADA GRANITO CINZA 150 X 60 CM, COM CUBA DE EMBUTIR DE AÇO, VÁLVULA AMERICANA EM METAL, SIFÃO FLEXÍVEL EM PVC, ENGATE FLEXÍVEL 30 CM, TORNEIRA CROMADA LONGA, DE PAREDE, 1/2" OU 3/4", P/ COZINHA, PADRÃO POPULAR - FORNEC. E INSTALAÇÃO. AF_02/2026</v>
          </cell>
          <cell r="C7556" t="str">
            <v>UN</v>
          </cell>
          <cell r="D7556">
            <v>1442.41</v>
          </cell>
          <cell r="E7556" t="str">
            <v>Louças e Metais</v>
          </cell>
          <cell r="F7556" t="str">
            <v>SINAPI Jun/26</v>
          </cell>
        </row>
        <row r="7557">
          <cell r="A7557">
            <v>93396</v>
          </cell>
          <cell r="B7557" t="str">
            <v>BANCADA GRANITO CINZA, 50 X 60 CM, INCL. CUBA DE EMBUTIR OVAL LOUÇA BRANCA 35 X 50 CM, VÁLVULA METAL CROMADO, SIFÃO FLEXÍVEL PVC, ENGATE 30 CM FLEXÍVEL PLÁSTICO E TORNEIRA CROMADA DE MESA, PADRÃO POPULAR - FORNEC. E INSTALAÇÃO. AF_02/2026</v>
          </cell>
          <cell r="C7557" t="str">
            <v>UN</v>
          </cell>
          <cell r="D7557">
            <v>952.32</v>
          </cell>
          <cell r="E7557" t="str">
            <v>Louças e Metais</v>
          </cell>
          <cell r="F7557" t="str">
            <v>SINAPI Jun/26</v>
          </cell>
        </row>
        <row r="7558">
          <cell r="A7558">
            <v>93442</v>
          </cell>
          <cell r="B7558" t="str">
            <v>BANCADA MÁRMORE BRANCO 150 X 60 CM, COM CUBA DE EMBUTIR DE AÇO, VÁLVULA AMERICANA E SIFÃO TIPO GARRAFA EM METAL, ENGATE FLEXÍVEL 30 CM, TORNEIRA CROMADA, DE MESA, 1/2" OU 3/4", PARA PIA COZINHA, PADRÃO ALTO - FORNEC. E INSTALAÇÃO. AF_02/2026</v>
          </cell>
          <cell r="C7558" t="str">
            <v>UN</v>
          </cell>
          <cell r="D7558">
            <v>1710.12</v>
          </cell>
          <cell r="E7558" t="str">
            <v>Louças e Metais</v>
          </cell>
          <cell r="F7558" t="str">
            <v>SINAPI Jun/26</v>
          </cell>
        </row>
        <row r="7559">
          <cell r="A7559">
            <v>86947</v>
          </cell>
          <cell r="B7559" t="str">
            <v>BANCADA MÁRMORE BRANCO, 50 X 60 CM, INCLUSO CUBA DE EMBUTIR OVAL EM LOUÇA BRANCA 35 X 50 CM, VÁLVULA, SIFÃO TIPO GARRAFA E ENGATE FLEXÍVEL 40 CM EM METAL CROMADO E APARELHO MISTURADOR DE MESA, PADRÃO MÉDIO - FORNEC. E INSTALAÇÃO. AF_02/2026</v>
          </cell>
          <cell r="C7559" t="str">
            <v>UN</v>
          </cell>
          <cell r="D7559">
            <v>1626.11</v>
          </cell>
          <cell r="E7559" t="str">
            <v>Louças e Metais</v>
          </cell>
          <cell r="F7559" t="str">
            <v>SINAPI Jun/26</v>
          </cell>
        </row>
        <row r="7560">
          <cell r="A7560">
            <v>100875</v>
          </cell>
          <cell r="B7560" t="str">
            <v>BANCO ARTICULADO, EM AÇO INOX, PARA PCD, FIXADO NA PAREDE - FORNECIMENTO E INSTALAÇÃO. AF_02/2026</v>
          </cell>
          <cell r="C7560" t="str">
            <v>UN</v>
          </cell>
          <cell r="D7560">
            <v>1066.6099999999999</v>
          </cell>
          <cell r="E7560" t="str">
            <v>Louças e Metais</v>
          </cell>
          <cell r="F7560" t="str">
            <v>SINAPI Jun/26</v>
          </cell>
        </row>
        <row r="7561">
          <cell r="A7561">
            <v>100863</v>
          </cell>
          <cell r="B7561" t="str">
            <v>BARRA DE APOIO EM "L", EM AÇO INOX POLIDO 70 X 70 CM, FIXADA NA PAREDE - FORNECIMENTO E INSTALAÇÃO. AF_02/2026</v>
          </cell>
          <cell r="C7561" t="str">
            <v>UN</v>
          </cell>
          <cell r="D7561">
            <v>611.13</v>
          </cell>
          <cell r="E7561" t="str">
            <v>Louças e Metais</v>
          </cell>
          <cell r="F7561" t="str">
            <v>SINAPI Jun/26</v>
          </cell>
        </row>
        <row r="7562">
          <cell r="A7562">
            <v>100864</v>
          </cell>
          <cell r="B7562" t="str">
            <v>BARRA DE APOIO EM "L", EM AÇO INOX POLIDO 80 X 80 CM, FIXADA NA PAREDE - FORNECIMENTO E INSTALAÇÃO. AF_02/2026</v>
          </cell>
          <cell r="C7562" t="str">
            <v>UN</v>
          </cell>
          <cell r="D7562">
            <v>667.59</v>
          </cell>
          <cell r="E7562" t="str">
            <v>Louças e Metais</v>
          </cell>
          <cell r="F7562" t="str">
            <v>SINAPI Jun/26</v>
          </cell>
        </row>
        <row r="7563">
          <cell r="A7563">
            <v>100865</v>
          </cell>
          <cell r="B7563" t="str">
            <v>BARRA DE APOIO LATERAL ARTICULADA, COM TRAVA, EM AÇO INOX POLIDO, FIXADA NA PAREDE - FORNECIMENTO E INSTALAÇÃO. AF_02/2026</v>
          </cell>
          <cell r="C7563" t="str">
            <v>UN</v>
          </cell>
          <cell r="D7563">
            <v>576.47</v>
          </cell>
          <cell r="E7563" t="str">
            <v>Louças e Metais</v>
          </cell>
          <cell r="F7563" t="str">
            <v>SINAPI Jun/26</v>
          </cell>
        </row>
        <row r="7564">
          <cell r="A7564">
            <v>100870</v>
          </cell>
          <cell r="B7564" t="str">
            <v>BARRA DE APOIO RETA, EM ALUMÍNIO, COMPRIMENTO 60 CM, FIXADA NA PAREDE - FORNECIMENTO E INSTALAÇÃO. AF_02/2026</v>
          </cell>
          <cell r="C7564" t="str">
            <v>UN</v>
          </cell>
          <cell r="D7564">
            <v>325.76</v>
          </cell>
          <cell r="E7564" t="str">
            <v>Louças e Metais</v>
          </cell>
          <cell r="F7564" t="str">
            <v>SINAPI Jun/26</v>
          </cell>
        </row>
        <row r="7565">
          <cell r="A7565">
            <v>100871</v>
          </cell>
          <cell r="B7565" t="str">
            <v>BARRA DE APOIO RETA, EM ALUMÍNIO, COMPRIMENTO 70 CM, FIXADA NA PAREDE - FORNECIMENTO E INSTALAÇÃO. AF_02/2026</v>
          </cell>
          <cell r="C7565" t="str">
            <v>UN</v>
          </cell>
          <cell r="D7565">
            <v>351.18</v>
          </cell>
          <cell r="E7565" t="str">
            <v>Louças e Metais</v>
          </cell>
          <cell r="F7565" t="str">
            <v>SINAPI Jun/26</v>
          </cell>
        </row>
        <row r="7566">
          <cell r="A7566">
            <v>100872</v>
          </cell>
          <cell r="B7566" t="str">
            <v>BARRA DE APOIO RETA, EM ALUMÍNIO, COMPRIMENTO 80 CM, FIXADA NA PAREDE - FORNECIMENTO E INSTALAÇÃO. AF_02/2026</v>
          </cell>
          <cell r="C7566" t="str">
            <v>UN</v>
          </cell>
          <cell r="D7566">
            <v>367.4</v>
          </cell>
          <cell r="E7566" t="str">
            <v>Louças e Metais</v>
          </cell>
          <cell r="F7566" t="str">
            <v>SINAPI Jun/26</v>
          </cell>
        </row>
        <row r="7567">
          <cell r="A7567">
            <v>100873</v>
          </cell>
          <cell r="B7567" t="str">
            <v>BARRA DE APOIO RETA, EM ALUMÍNIO, COMPRIMENTO 90 CM, FIXADA NA PAREDE - FORNECIMENTO E INSTALAÇÃO. AF_02/2026</v>
          </cell>
          <cell r="C7567" t="str">
            <v>UN</v>
          </cell>
          <cell r="D7567">
            <v>377.53</v>
          </cell>
          <cell r="E7567" t="str">
            <v>Louças e Metais</v>
          </cell>
          <cell r="F7567" t="str">
            <v>SINAPI Jun/26</v>
          </cell>
        </row>
        <row r="7568">
          <cell r="A7568">
            <v>106770</v>
          </cell>
          <cell r="B7568" t="str">
            <v>BARRA DE APOIO RETA, EM AÇO INOX POLIDO, COMPRIMENTO 40 CM, FIXADA NA PAREDE - FORNECIMENTO E INSTALAÇÃO. AF_02/2026</v>
          </cell>
          <cell r="C7568" t="str">
            <v>UN</v>
          </cell>
          <cell r="D7568">
            <v>0</v>
          </cell>
          <cell r="E7568" t="str">
            <v>Louças e Metais</v>
          </cell>
          <cell r="F7568" t="str">
            <v>SINAPI Jun/26</v>
          </cell>
        </row>
        <row r="7569">
          <cell r="A7569">
            <v>100866</v>
          </cell>
          <cell r="B7569" t="str">
            <v>BARRA DE APOIO RETA, EM AÇO INOX POLIDO, COMPRIMENTO 60 CM, FIXADA NA PAREDE - FORNECIMENTO E INSTALAÇÃO. AF_02/2026</v>
          </cell>
          <cell r="C7569" t="str">
            <v>UN</v>
          </cell>
          <cell r="D7569">
            <v>320.83999999999997</v>
          </cell>
          <cell r="E7569" t="str">
            <v>Louças e Metais</v>
          </cell>
          <cell r="F7569" t="str">
            <v>SINAPI Jun/26</v>
          </cell>
        </row>
        <row r="7570">
          <cell r="A7570">
            <v>100867</v>
          </cell>
          <cell r="B7570" t="str">
            <v>BARRA DE APOIO RETA, EM AÇO INOX POLIDO, COMPRIMENTO 70 CM, FIXADA NA PAREDE - FORNECIMENTO E INSTALAÇÃO. AF_02/2026</v>
          </cell>
          <cell r="C7570" t="str">
            <v>UN</v>
          </cell>
          <cell r="D7570">
            <v>339.46</v>
          </cell>
          <cell r="E7570" t="str">
            <v>Louças e Metais</v>
          </cell>
          <cell r="F7570" t="str">
            <v>SINAPI Jun/26</v>
          </cell>
        </row>
        <row r="7571">
          <cell r="A7571">
            <v>100868</v>
          </cell>
          <cell r="B7571" t="str">
            <v>BARRA DE APOIO RETA, EM AÇO INOX POLIDO, COMPRIMENTO 80 CM, FIXADA NA PAREDE - FORNECIMENTO E INSTALAÇÃO. AF_02/2026</v>
          </cell>
          <cell r="C7571" t="str">
            <v>UN</v>
          </cell>
          <cell r="D7571">
            <v>351.85</v>
          </cell>
          <cell r="E7571" t="str">
            <v>Louças e Metais</v>
          </cell>
          <cell r="F7571" t="str">
            <v>SINAPI Jun/26</v>
          </cell>
        </row>
        <row r="7572">
          <cell r="A7572">
            <v>100869</v>
          </cell>
          <cell r="B7572" t="str">
            <v>BARRA DE APOIO RETA, EM AÇO INOX POLIDO, COMPRIMENTO 90 CM, FIXADA NA PAREDE - FORNECIMENTO E INSTALAÇÃO. AF_02/2026</v>
          </cell>
          <cell r="C7572" t="str">
            <v>UN</v>
          </cell>
          <cell r="D7572">
            <v>361.35</v>
          </cell>
          <cell r="E7572" t="str">
            <v>Louças e Metais</v>
          </cell>
          <cell r="F7572" t="str">
            <v>SINAPI Jun/26</v>
          </cell>
        </row>
        <row r="7573">
          <cell r="A7573">
            <v>106764</v>
          </cell>
          <cell r="B7573" t="str">
            <v>CABIDE METÁLICO TIPO GANCHO EM METAL CROMADO, INCLUSO FIXAÇÃO. AF_02/2026</v>
          </cell>
          <cell r="C7573" t="str">
            <v>UN</v>
          </cell>
          <cell r="D7573">
            <v>51.28</v>
          </cell>
          <cell r="E7573" t="str">
            <v>Louças e Metais</v>
          </cell>
          <cell r="F7573" t="str">
            <v>SINAPI Jun/26</v>
          </cell>
        </row>
        <row r="7574">
          <cell r="A7574">
            <v>100860</v>
          </cell>
          <cell r="B7574" t="str">
            <v>CHUVEIRO ELÉTRICO COMUM CORPO PLÁSTICO, TIPO DUCHA - FORNECIMENTO E INSTALAÇÃO. AF_02/2026</v>
          </cell>
          <cell r="C7574" t="str">
            <v>UN</v>
          </cell>
          <cell r="D7574">
            <v>186.48</v>
          </cell>
          <cell r="E7574" t="str">
            <v>Louças e Metais</v>
          </cell>
          <cell r="F7574" t="str">
            <v>SINAPI Jun/26</v>
          </cell>
        </row>
        <row r="7575">
          <cell r="A7575">
            <v>86936</v>
          </cell>
          <cell r="B7575" t="str">
            <v>CUBA DE EMBUTIR DE AÇO INOXIDÁVEL MÉDIA, INCLUSO VÁLVULA TIPO AMERICANA E SIFÃO TIPO GARRAFA EM METAL CROMADO - FORNECIMENTO E INSTALAÇÃO. AF_02/2026</v>
          </cell>
          <cell r="C7575" t="str">
            <v>UN</v>
          </cell>
          <cell r="D7575">
            <v>482.05</v>
          </cell>
          <cell r="E7575" t="str">
            <v>Louças e Metais</v>
          </cell>
          <cell r="F7575" t="str">
            <v>SINAPI Jun/26</v>
          </cell>
        </row>
        <row r="7576">
          <cell r="A7576">
            <v>86935</v>
          </cell>
          <cell r="B7576" t="str">
            <v>CUBA DE EMBUTIR DE AÇO INOXIDÁVEL MÉDIA, INCLUSO VÁLVULA TIPO AMERICANA EM METAL CROMADO E SIFÃO FLEXÍVEL EM PVC - FORNECIMENTO E INSTALAÇÃO. AF_02/2026</v>
          </cell>
          <cell r="C7576" t="str">
            <v>UN</v>
          </cell>
          <cell r="D7576">
            <v>297.74</v>
          </cell>
          <cell r="E7576" t="str">
            <v>Louças e Metais</v>
          </cell>
          <cell r="F7576" t="str">
            <v>SINAPI Jun/26</v>
          </cell>
        </row>
        <row r="7577">
          <cell r="A7577">
            <v>86938</v>
          </cell>
          <cell r="B7577" t="str">
            <v>CUBA DE EMBUTIR OVAL EM LOUÇA BRANCA, 35 X 50 CM OU EQUIVALENTE, INCLUSO VÁLVULA E SIFÃO TIPO GARRAFA EM METAL CROMADO - FORNECIMENTO E INSTALAÇÃO. AF_02/2026</v>
          </cell>
          <cell r="C7577" t="str">
            <v>UN</v>
          </cell>
          <cell r="D7577">
            <v>444.27</v>
          </cell>
          <cell r="E7577" t="str">
            <v>Louças e Metais</v>
          </cell>
          <cell r="F7577" t="str">
            <v>SINAPI Jun/26</v>
          </cell>
        </row>
        <row r="7578">
          <cell r="A7578">
            <v>86937</v>
          </cell>
          <cell r="B7578" t="str">
            <v>CUBA DE EMBUTIR OVAL EM LOUÇA BRANCA, 35 X 50 CM OU EQUIVALENTE, INCLUSO VÁLVULA EM METAL CROMADO E SIFÃO FLEXÍVEL EM PVC - FORNECIMENTO E INSTALAÇÃO. AF_02/2026</v>
          </cell>
          <cell r="C7578" t="str">
            <v>UN</v>
          </cell>
          <cell r="D7578">
            <v>259.95999999999998</v>
          </cell>
          <cell r="E7578" t="str">
            <v>Louças e Metais</v>
          </cell>
          <cell r="F7578" t="str">
            <v>SINAPI Jun/26</v>
          </cell>
        </row>
        <row r="7579">
          <cell r="A7579">
            <v>86901</v>
          </cell>
          <cell r="B7579" t="str">
            <v>CUBA DE EMBUTIR OVAL EM LOUÇA BRANCA, 35 X 50CM OU EQUIVALENTE - FORNECIMENTO E INSTALAÇÃO. AF_02/2026</v>
          </cell>
          <cell r="C7579" t="str">
            <v>UN</v>
          </cell>
          <cell r="D7579">
            <v>177.91</v>
          </cell>
          <cell r="E7579" t="str">
            <v>Louças e Metais</v>
          </cell>
          <cell r="F7579" t="str">
            <v>SINAPI Jun/26</v>
          </cell>
        </row>
        <row r="7580">
          <cell r="A7580">
            <v>106773</v>
          </cell>
          <cell r="B7580" t="str">
            <v>CUBA DE EMBUTIR REDONDA EM LOUÇA BRANCA, 36 CM OU EQUIVALENTE - FORNECIMENTO E INSTALAÇÃO. AF_02/2026</v>
          </cell>
          <cell r="C7580" t="str">
            <v>UN</v>
          </cell>
          <cell r="D7580">
            <v>0</v>
          </cell>
          <cell r="E7580" t="str">
            <v>Louças e Metais</v>
          </cell>
          <cell r="F7580" t="str">
            <v>SINAPI Jun/26</v>
          </cell>
        </row>
        <row r="7581">
          <cell r="A7581">
            <v>86900</v>
          </cell>
          <cell r="B7581" t="str">
            <v>CUBA DE EMBUTIR RETANGULAR DE AÇO INOXIDÁVEL, 46 X 30 X 12 CM - FORNECIMENTO E INSTALAÇÃO. AF_02/2026</v>
          </cell>
          <cell r="C7581" t="str">
            <v>UN</v>
          </cell>
          <cell r="D7581">
            <v>210.76</v>
          </cell>
          <cell r="E7581" t="str">
            <v>Louças e Metais</v>
          </cell>
          <cell r="F7581" t="str">
            <v>SINAPI Jun/26</v>
          </cell>
        </row>
        <row r="7582">
          <cell r="A7582">
            <v>100852</v>
          </cell>
          <cell r="B7582" t="str">
            <v>CUBA DE EMBUTIR RETANGULAR DE AÇO INOXIDÁVEL, 56 X 33 X 12 CM - FORNECIMENTO E INSTALAÇÃO. AF_02/2026</v>
          </cell>
          <cell r="C7582" t="str">
            <v>UN</v>
          </cell>
          <cell r="D7582">
            <v>230.24</v>
          </cell>
          <cell r="E7582" t="str">
            <v>Louças e Metais</v>
          </cell>
          <cell r="F7582" t="str">
            <v>SINAPI Jun/26</v>
          </cell>
        </row>
        <row r="7583">
          <cell r="A7583">
            <v>106769</v>
          </cell>
          <cell r="B7583" t="str">
            <v>DISPENSER DE MESA, PARA SABONETE LÍQUIDO ACABAMENTO METAL CROMADO, ACIONAMENTO HIDROMECÂNICO POR LEVE PRESSÃO MANUAL. AF_02/2026</v>
          </cell>
          <cell r="C7583" t="str">
            <v>UN</v>
          </cell>
          <cell r="D7583">
            <v>0</v>
          </cell>
          <cell r="E7583" t="str">
            <v>Louças e Metais</v>
          </cell>
          <cell r="F7583" t="str">
            <v>SINAPI Jun/26</v>
          </cell>
        </row>
        <row r="7584">
          <cell r="A7584">
            <v>106768</v>
          </cell>
          <cell r="B7584" t="str">
            <v>DISPENSER DE PLÁSTICO COM ALAVANCA PARA TOALHA DE PAPEL EM BOBINA, INCLUSO FIXAÇÃO. AF_02/2026</v>
          </cell>
          <cell r="C7584" t="str">
            <v>UN</v>
          </cell>
          <cell r="D7584">
            <v>0</v>
          </cell>
          <cell r="E7584" t="str">
            <v>Louças e Metais</v>
          </cell>
          <cell r="F7584" t="str">
            <v>SINAPI Jun/26</v>
          </cell>
        </row>
        <row r="7585">
          <cell r="A7585">
            <v>106766</v>
          </cell>
          <cell r="B7585" t="str">
            <v>DISPENSER DE PLÁSTICO PARA PAPEL HIGIÊNICO, INCLUSO FIXAÇÃO. AF_02/2026</v>
          </cell>
          <cell r="C7585" t="str">
            <v>UN</v>
          </cell>
          <cell r="D7585">
            <v>87.64</v>
          </cell>
          <cell r="E7585" t="str">
            <v>Louças e Metais</v>
          </cell>
          <cell r="F7585" t="str">
            <v>SINAPI Jun/26</v>
          </cell>
        </row>
        <row r="7586">
          <cell r="A7586">
            <v>106765</v>
          </cell>
          <cell r="B7586" t="str">
            <v>DISPENSER DE PLÁSTICO PARA TOALHA DE PAPEL INTERFOLHADA, INCLUSO FIXAÇÃO. AF_02/2026</v>
          </cell>
          <cell r="C7586" t="str">
            <v>UN</v>
          </cell>
          <cell r="D7586">
            <v>87.64</v>
          </cell>
          <cell r="E7586" t="str">
            <v>Louças e Metais</v>
          </cell>
          <cell r="F7586" t="str">
            <v>SINAPI Jun/26</v>
          </cell>
        </row>
        <row r="7587">
          <cell r="A7587">
            <v>106774</v>
          </cell>
          <cell r="B7587" t="str">
            <v>DUCHA HIGIÊNICA EM METAL CROMADO, COM GATILHO E REGISTRO - FORNECIMENTO E INSTALAÇÃO. AF_02/2026</v>
          </cell>
          <cell r="C7587" t="str">
            <v>UN</v>
          </cell>
          <cell r="D7587">
            <v>0</v>
          </cell>
          <cell r="E7587" t="str">
            <v>Louças e Metais</v>
          </cell>
          <cell r="F7587" t="str">
            <v>SINAPI Jun/26</v>
          </cell>
        </row>
        <row r="7588">
          <cell r="A7588">
            <v>86886</v>
          </cell>
          <cell r="B7588" t="str">
            <v>ENGATE FLEXÍVEL EM INOX, 1/2" X 30 CM - FORNECIMENTO E INSTALAÇÃO. AF_02/2026</v>
          </cell>
          <cell r="C7588" t="str">
            <v>UN</v>
          </cell>
          <cell r="D7588">
            <v>50.07</v>
          </cell>
          <cell r="E7588" t="str">
            <v>Louças e Metais</v>
          </cell>
          <cell r="F7588" t="str">
            <v>SINAPI Jun/26</v>
          </cell>
        </row>
        <row r="7589">
          <cell r="A7589">
            <v>86887</v>
          </cell>
          <cell r="B7589" t="str">
            <v>ENGATE FLEXÍVEL EM INOX, 1/2" X 40 CM - FORNECIMENTO E INSTALAÇÃO. AF_02/2026</v>
          </cell>
          <cell r="C7589" t="str">
            <v>UN</v>
          </cell>
          <cell r="D7589">
            <v>54.04</v>
          </cell>
          <cell r="E7589" t="str">
            <v>Louças e Metais</v>
          </cell>
          <cell r="F7589" t="str">
            <v>SINAPI Jun/26</v>
          </cell>
        </row>
        <row r="7590">
          <cell r="A7590">
            <v>86884</v>
          </cell>
          <cell r="B7590" t="str">
            <v>ENGATE FLEXÍVEL EM PLÁSTICO BRANCO, 1/2" X 30CM - FORNECIMENTO E INSTALAÇÃO. AF_02/2026</v>
          </cell>
          <cell r="C7590" t="str">
            <v>UN</v>
          </cell>
          <cell r="D7590">
            <v>14.43</v>
          </cell>
          <cell r="E7590" t="str">
            <v>Louças e Metais</v>
          </cell>
          <cell r="F7590" t="str">
            <v>SINAPI Jun/26</v>
          </cell>
        </row>
        <row r="7591">
          <cell r="A7591">
            <v>86885</v>
          </cell>
          <cell r="B7591" t="str">
            <v>ENGATE FLEXÍVEL EM PLÁSTICO BRANCO, 1/2" X 40CM - FORNECIMENTO E INSTALAÇÃO. AF_02/2026</v>
          </cell>
          <cell r="C7591" t="str">
            <v>UN</v>
          </cell>
          <cell r="D7591">
            <v>16.079999999999998</v>
          </cell>
          <cell r="E7591" t="str">
            <v>Louças e Metais</v>
          </cell>
          <cell r="F7591" t="str">
            <v>SINAPI Jun/26</v>
          </cell>
        </row>
        <row r="7592">
          <cell r="A7592">
            <v>95546</v>
          </cell>
          <cell r="B7592" t="str">
            <v>KIT DE ACESSÓRIOS PARA BANHEIRO EM METAL CROMADO, 5 PEÇAS, INCLUSO FIXAÇÃO. AF_02/2026</v>
          </cell>
          <cell r="C7592" t="str">
            <v>UN</v>
          </cell>
          <cell r="D7592">
            <v>241.48</v>
          </cell>
          <cell r="E7592" t="str">
            <v>Louças e Metais</v>
          </cell>
          <cell r="F7592" t="str">
            <v>SINAPI Jun/26</v>
          </cell>
        </row>
        <row r="7593">
          <cell r="A7593">
            <v>106775</v>
          </cell>
          <cell r="B7593" t="str">
            <v>LAVATÓRIO LOUÇA BRANCA COM COLUNA SUSPENSA, PCD, *43 X 53* CM - FORNECIMENTO E INSTALAÇÃO. AF_02/2026</v>
          </cell>
          <cell r="C7593" t="str">
            <v>UN</v>
          </cell>
          <cell r="D7593">
            <v>0</v>
          </cell>
          <cell r="E7593" t="str">
            <v>Louças e Metais</v>
          </cell>
          <cell r="F7593" t="str">
            <v>SINAPI Jun/26</v>
          </cell>
        </row>
        <row r="7594">
          <cell r="A7594">
            <v>86902</v>
          </cell>
          <cell r="B7594" t="str">
            <v>LAVATÓRIO LOUÇA BRANCA COM COLUNA, *44 X 35* CM, PADRÃO POPULAR - FORNECIMENTO E INSTALAÇÃO. AF_02/2026</v>
          </cell>
          <cell r="C7594" t="str">
            <v>UN</v>
          </cell>
          <cell r="D7594">
            <v>342.79</v>
          </cell>
          <cell r="E7594" t="str">
            <v>Louças e Metais</v>
          </cell>
          <cell r="F7594" t="str">
            <v>SINAPI Jun/26</v>
          </cell>
        </row>
        <row r="7595">
          <cell r="A7595">
            <v>86939</v>
          </cell>
          <cell r="B7595" t="str">
            <v>LAVATÓRIO LOUÇA BRANCA COM COLUNA, *44 X 35* CM, PADRÃO POPULAR, INCLUSO SIFÃO FLEXÍVEL EM PVC, VÁLVULA E ENGATE FLEXÍVEL 30 CM EM PLÁSTICO E COM TORNEIRA CROMADA PADRÃO POPULAR - FORNECIMENTO E INSTALAÇÃO. AF_02/2026</v>
          </cell>
          <cell r="C7595" t="str">
            <v>UN</v>
          </cell>
          <cell r="D7595">
            <v>459.02</v>
          </cell>
          <cell r="E7595" t="str">
            <v>Louças e Metais</v>
          </cell>
          <cell r="F7595" t="str">
            <v>SINAPI Jun/26</v>
          </cell>
        </row>
        <row r="7596">
          <cell r="A7596">
            <v>86903</v>
          </cell>
          <cell r="B7596" t="str">
            <v>LAVATÓRIO LOUÇA BRANCA COM COLUNA, *54 X 44* CM OU EQUIVALENTE, PADRÃO MÉDIO - FORNECIMENTO E INSTALAÇÃO. AF_02/2026</v>
          </cell>
          <cell r="C7596" t="str">
            <v>UN</v>
          </cell>
          <cell r="D7596">
            <v>415.44</v>
          </cell>
          <cell r="E7596" t="str">
            <v>Louças e Metais</v>
          </cell>
          <cell r="F7596" t="str">
            <v>SINAPI Jun/26</v>
          </cell>
        </row>
        <row r="7597">
          <cell r="A7597">
            <v>86940</v>
          </cell>
          <cell r="B7597" t="str">
            <v>LAVATÓRIO LOUÇA BRANCA COM COLUNA, 45 X 55 CM OU EQUIVALENTE, PADRÃO MÉDIO, INCLUSO SIFÃO TIPO GARRAFA, VÁLVULA E ENGATE FLEXÍVEL DE 40 CM EM METAL CROMADO, COM APARELHO MISTURADOR PADRÃO MÉDIO - FORNECIMENTO E INSTALAÇÃO. AF_02/2026</v>
          </cell>
          <cell r="C7597" t="str">
            <v>UN</v>
          </cell>
          <cell r="D7597">
            <v>1196.24</v>
          </cell>
          <cell r="E7597" t="str">
            <v>Louças e Metais</v>
          </cell>
          <cell r="F7597" t="str">
            <v>SINAPI Jun/26</v>
          </cell>
        </row>
        <row r="7598">
          <cell r="A7598">
            <v>86941</v>
          </cell>
          <cell r="B7598" t="str">
            <v>LAVATÓRIO LOUÇA BRANCA COM COLUNA, 45 X 55 CM OU EQUIVALENTE, PADRÃO MÉDIO, INCLUSO SIFÃO TIPO GARRAFA, VÁLVULA E ENGATE FLEXÍVEL DE 40 CM EM METAL CROMADO, COM TORNEIRA CROMADA DE MESA, PADRÃO MÉDIO - FORNECIMENTO E INSTALAÇÃO. AF_02/2026</v>
          </cell>
          <cell r="C7598" t="str">
            <v>UN</v>
          </cell>
          <cell r="D7598">
            <v>877.66</v>
          </cell>
          <cell r="E7598" t="str">
            <v>Louças e Metais</v>
          </cell>
          <cell r="F7598" t="str">
            <v>SINAPI Jun/26</v>
          </cell>
        </row>
        <row r="7599">
          <cell r="A7599">
            <v>86904</v>
          </cell>
          <cell r="B7599" t="str">
            <v>LAVATÓRIO LOUÇA BRANCA SUSPENSO, *40 X 30* CM OU EQUIVALENTE, PADRÃO POPULAR - FORNECIMENTO E INSTALAÇÃO. AF_02/2026</v>
          </cell>
          <cell r="C7599" t="str">
            <v>UN</v>
          </cell>
          <cell r="D7599">
            <v>173.27</v>
          </cell>
          <cell r="E7599" t="str">
            <v>Louças e Metais</v>
          </cell>
          <cell r="F7599" t="str">
            <v>SINAPI Jun/26</v>
          </cell>
        </row>
        <row r="7600">
          <cell r="A7600">
            <v>86943</v>
          </cell>
          <cell r="B7600" t="str">
            <v>LAVATÓRIO LOUÇA BRANCA SUSPENSO, *40 X 30* CM OU EQUIVALENTE, PADRÃO POPULAR, INCLUSO SIFÃO FLEXÍVEL EM PVC, VÁLVULA E ENGATE FLEXÍVEL 30 CM EM PLÁSTICO E TORNEIRA CROMADA DE MESA, PADRÃO POPULAR - FORNECIMENTO E INSTALAÇÃO. AF_02/2026</v>
          </cell>
          <cell r="C7600" t="str">
            <v>UN</v>
          </cell>
          <cell r="D7600">
            <v>289.5</v>
          </cell>
          <cell r="E7600" t="str">
            <v>Louças e Metais</v>
          </cell>
          <cell r="F7600" t="str">
            <v>SINAPI Jun/26</v>
          </cell>
        </row>
        <row r="7601">
          <cell r="A7601">
            <v>86942</v>
          </cell>
          <cell r="B7601" t="str">
            <v>LAVATÓRIO LOUÇA BRANCA SUSPENSO, *40 X 30* CM OU EQUIVALENTE, PADRÃO POPULAR, INCLUSO SIFÃO TIPO GARRAFA EM PVC, VÁLVULA E ENGATE FLEXÍVEL 30 CM EM PLÁSTICO E TORNEIRA CROMADA DE MESA, PADRÃO POPULAR - FORNECIMENTO E INSTALAÇÃO. AF_02/2026</v>
          </cell>
          <cell r="C7601" t="str">
            <v>UN</v>
          </cell>
          <cell r="D7601">
            <v>302.35000000000002</v>
          </cell>
          <cell r="E7601" t="str">
            <v>Louças e Metais</v>
          </cell>
          <cell r="F7601" t="str">
            <v>SINAPI Jun/26</v>
          </cell>
        </row>
        <row r="7602">
          <cell r="A7602">
            <v>100856</v>
          </cell>
          <cell r="B7602" t="str">
            <v>MANOPLA E CANOPLA CROMADA - FORNECIMENTO E INSTALAÇÃO. AF_02/2026</v>
          </cell>
          <cell r="C7602" t="str">
            <v>UN</v>
          </cell>
          <cell r="D7602">
            <v>39.81</v>
          </cell>
          <cell r="E7602" t="str">
            <v>Louças e Metais</v>
          </cell>
          <cell r="F7602" t="str">
            <v>SINAPI Jun/26</v>
          </cell>
        </row>
        <row r="7603">
          <cell r="A7603">
            <v>106776</v>
          </cell>
          <cell r="B7603" t="str">
            <v>MICTÓRIO COLETIVO EM AÇO INOXIDÁVEL, 1,0 M - FORNECIMENTO E INSTALAÇÃO. AF_02/2026</v>
          </cell>
          <cell r="C7603" t="str">
            <v>UN</v>
          </cell>
          <cell r="D7603">
            <v>729.16</v>
          </cell>
          <cell r="E7603" t="str">
            <v>Louças e Metais</v>
          </cell>
          <cell r="F7603" t="str">
            <v>SINAPI Jun/26</v>
          </cell>
        </row>
        <row r="7604">
          <cell r="A7604">
            <v>100858</v>
          </cell>
          <cell r="B7604" t="str">
            <v>MICTÓRIO SIFONADO COM VÁLVULA DE DESCARGA EM LOUÇA BRANCA - PADRÃO MÉDIO - FORNECIMENTO E INSTALAÇÃO. AF_02/2026</v>
          </cell>
          <cell r="C7604" t="str">
            <v>UN</v>
          </cell>
          <cell r="D7604">
            <v>861.59</v>
          </cell>
          <cell r="E7604" t="str">
            <v>Louças e Metais</v>
          </cell>
          <cell r="F7604" t="str">
            <v>SINAPI Jun/26</v>
          </cell>
        </row>
        <row r="7605">
          <cell r="A7605">
            <v>100859</v>
          </cell>
          <cell r="B7605" t="str">
            <v>MICTÓRIO SIFONADO LOUÇA BRANCA PARA ENTRADA DE ÁGUA EMBUTIDA - PADRÃO ALTO - FORNECIMENTO E INSTALAÇÃO. AF_02/2026</v>
          </cell>
          <cell r="C7605" t="str">
            <v>UN</v>
          </cell>
          <cell r="D7605">
            <v>1251.26</v>
          </cell>
          <cell r="E7605" t="str">
            <v>Louças e Metais</v>
          </cell>
          <cell r="F7605" t="str">
            <v>SINAPI Jun/26</v>
          </cell>
        </row>
        <row r="7606">
          <cell r="A7606">
            <v>95544</v>
          </cell>
          <cell r="B7606" t="str">
            <v>PAPELEIRA DE PAREDE EM METAL CROMADO SEM TAMPA, INCLUSO FIXAÇÃO. AF_02/2026</v>
          </cell>
          <cell r="C7606" t="str">
            <v>UN</v>
          </cell>
          <cell r="D7606">
            <v>67.22</v>
          </cell>
          <cell r="E7606" t="str">
            <v>Louças e Metais</v>
          </cell>
          <cell r="F7606" t="str">
            <v>SINAPI Jun/26</v>
          </cell>
        </row>
        <row r="7607">
          <cell r="A7607">
            <v>106772</v>
          </cell>
          <cell r="B7607" t="str">
            <v>PIA DE AÇO INOX, DE *0,55 X 1,20* M COM 1 CUBA - FORNECIMENTO E INSTALAÇÃO. AF_02/2026</v>
          </cell>
          <cell r="C7607" t="str">
            <v>UN</v>
          </cell>
          <cell r="D7607">
            <v>346.53</v>
          </cell>
          <cell r="E7607" t="str">
            <v>Louças e Metais</v>
          </cell>
          <cell r="F7607" t="str">
            <v>SINAPI Jun/26</v>
          </cell>
        </row>
        <row r="7608">
          <cell r="A7608">
            <v>95543</v>
          </cell>
          <cell r="B7608" t="str">
            <v>PORTA TOALHA BANHO EM METAL CROMADO, TIPO BARRA, INCLUSO FIXAÇÃO. AF_02/2026</v>
          </cell>
          <cell r="C7608" t="str">
            <v>UN</v>
          </cell>
          <cell r="D7608">
            <v>96.2</v>
          </cell>
          <cell r="E7608" t="str">
            <v>Louças e Metais</v>
          </cell>
          <cell r="F7608" t="str">
            <v>SINAPI Jun/26</v>
          </cell>
        </row>
        <row r="7609">
          <cell r="A7609">
            <v>95542</v>
          </cell>
          <cell r="B7609" t="str">
            <v>PORTA TOALHA ROSTO EM METAL CROMADO, TIPO ARGOLA, INCLUSO FIXAÇÃO. AF_02/2026</v>
          </cell>
          <cell r="C7609" t="str">
            <v>UN</v>
          </cell>
          <cell r="D7609">
            <v>56.08</v>
          </cell>
          <cell r="E7609" t="str">
            <v>Louças e Metais</v>
          </cell>
          <cell r="F7609" t="str">
            <v>SINAPI Jun/26</v>
          </cell>
        </row>
        <row r="7610">
          <cell r="A7610">
            <v>106767</v>
          </cell>
          <cell r="B7610" t="str">
            <v>PRATELEIRA DE VIDRO COM SUPORTE CROMADO, INCLUSO FIXAÇÃO. AF_02/2026</v>
          </cell>
          <cell r="C7610" t="str">
            <v>UN</v>
          </cell>
          <cell r="D7610">
            <v>0</v>
          </cell>
          <cell r="E7610" t="str">
            <v>Louças e Metais</v>
          </cell>
          <cell r="F7610" t="str">
            <v>SINAPI Jun/26</v>
          </cell>
        </row>
        <row r="7611">
          <cell r="A7611">
            <v>100874</v>
          </cell>
          <cell r="B7611" t="str">
            <v>PUXADOR PARA PCD, FIXADO NA PORTA - FORNECIMENTO E INSTALAÇÃO. AF_02/2026</v>
          </cell>
          <cell r="C7611" t="str">
            <v>UN</v>
          </cell>
          <cell r="D7611">
            <v>320.83999999999997</v>
          </cell>
          <cell r="E7611" t="str">
            <v>Louças e Metais</v>
          </cell>
          <cell r="F7611" t="str">
            <v>SINAPI Jun/26</v>
          </cell>
        </row>
        <row r="7612">
          <cell r="A7612">
            <v>95545</v>
          </cell>
          <cell r="B7612" t="str">
            <v>SABONETEIRA DE PAREDE EM METAL CROMADO, INCLUSO FIXAÇÃO. AF_02/2026</v>
          </cell>
          <cell r="C7612" t="str">
            <v>UN</v>
          </cell>
          <cell r="D7612">
            <v>66.03</v>
          </cell>
          <cell r="E7612" t="str">
            <v>Louças e Metais</v>
          </cell>
          <cell r="F7612" t="str">
            <v>SINAPI Jun/26</v>
          </cell>
        </row>
        <row r="7613">
          <cell r="A7613">
            <v>95547</v>
          </cell>
          <cell r="B7613" t="str">
            <v>SABONETEIRA PLÁSTICA TIPO DISPENSER PARA SABONETE LÍQUIDO COM RESERVATÓRIO 800 A 1500 ML, INCLUSO FIXAÇÃO. AF_02/2026</v>
          </cell>
          <cell r="C7613" t="str">
            <v>UN</v>
          </cell>
          <cell r="D7613">
            <v>75.36</v>
          </cell>
          <cell r="E7613" t="str">
            <v>Louças e Metais</v>
          </cell>
          <cell r="F7613" t="str">
            <v>SINAPI Jun/26</v>
          </cell>
        </row>
        <row r="7614">
          <cell r="A7614">
            <v>86883</v>
          </cell>
          <cell r="B7614" t="str">
            <v>SIFÃO DO TIPO FLEXÍVEL EM PVC 1" X 1.1/2" - FORNECIMENTO E INSTALAÇÃO. AF_02/2026</v>
          </cell>
          <cell r="C7614" t="str">
            <v>UN</v>
          </cell>
          <cell r="D7614">
            <v>14.94</v>
          </cell>
          <cell r="E7614" t="str">
            <v>Louças e Metais</v>
          </cell>
          <cell r="F7614" t="str">
            <v>SINAPI Jun/26</v>
          </cell>
        </row>
        <row r="7615">
          <cell r="A7615">
            <v>86881</v>
          </cell>
          <cell r="B7615" t="str">
            <v>SIFÃO DO TIPO GARRAFA EM METAL CROMADO 1" X 1.1/2" - FORNECIMENTO E INSTALAÇÃO. AF_02/2026</v>
          </cell>
          <cell r="C7615" t="str">
            <v>UN</v>
          </cell>
          <cell r="D7615">
            <v>199.25</v>
          </cell>
          <cell r="E7615" t="str">
            <v>Louças e Metais</v>
          </cell>
          <cell r="F7615" t="str">
            <v>SINAPI Jun/26</v>
          </cell>
        </row>
        <row r="7616">
          <cell r="A7616">
            <v>86882</v>
          </cell>
          <cell r="B7616" t="str">
            <v>SIFÃO DO TIPO GARRAFA/COPO EM PVC 1.1/4" X 1.1/2" - FORNECIMENTO E INSTALAÇÃO. AF_02/2026</v>
          </cell>
          <cell r="C7616" t="str">
            <v>UN</v>
          </cell>
          <cell r="D7616">
            <v>27.79</v>
          </cell>
          <cell r="E7616" t="str">
            <v>Louças e Metais</v>
          </cell>
          <cell r="F7616" t="str">
            <v>SINAPI Jun/26</v>
          </cell>
        </row>
        <row r="7617">
          <cell r="A7617">
            <v>100861</v>
          </cell>
          <cell r="B7617" t="str">
            <v>SUPORTE MÃO FRANCESA EM AÇO, ABAS IGUAIS 30 CM, CAPACIDADE MÍNIMA 60 KG, BRANCO - FORNECIMENTO E INSTALAÇÃO. AF_02/2026</v>
          </cell>
          <cell r="C7617" t="str">
            <v>UN</v>
          </cell>
          <cell r="D7617">
            <v>47.8</v>
          </cell>
          <cell r="E7617" t="str">
            <v>Louças e Metais</v>
          </cell>
          <cell r="F7617" t="str">
            <v>SINAPI Jun/26</v>
          </cell>
        </row>
        <row r="7618">
          <cell r="A7618">
            <v>100862</v>
          </cell>
          <cell r="B7618" t="str">
            <v>SUPORTE MÃO FRANCESA EM AÇO, ABAS IGUAIS 40 CM, CAPACIDADE MÍNIMA 70 KG, BRANCO - FORNECIMENTO E INSTALAÇÃO. AF_02/2026</v>
          </cell>
          <cell r="C7618" t="str">
            <v>UN</v>
          </cell>
          <cell r="D7618">
            <v>51.21</v>
          </cell>
          <cell r="E7618" t="str">
            <v>Louças e Metais</v>
          </cell>
          <cell r="F7618" t="str">
            <v>SINAPI Jun/26</v>
          </cell>
        </row>
        <row r="7619">
          <cell r="A7619">
            <v>86872</v>
          </cell>
          <cell r="B7619" t="str">
            <v>TANQUE DE LOUÇA BRANCA COM COLUNA, 30L OU EQUIVALENTE - FORNECIMENTO E INSTALAÇÃO. AF_02/2026</v>
          </cell>
          <cell r="C7619" t="str">
            <v>UN</v>
          </cell>
          <cell r="D7619">
            <v>868.94</v>
          </cell>
          <cell r="E7619" t="str">
            <v>Louças e Metais</v>
          </cell>
          <cell r="F7619" t="str">
            <v>SINAPI Jun/26</v>
          </cell>
        </row>
        <row r="7620">
          <cell r="A7620">
            <v>86919</v>
          </cell>
          <cell r="B7620" t="str">
            <v>TANQUE DE LOUÇA BRANCA COM COLUNA, 30L OU EQUIVALENTE, INCLUSO SIFÃO FLEXÍVEL EM PVC, VÁLVULA METÁLICA E TORNEIRA DE METAL CROMADO PADRÃO MÉDIO - FORNECIMENTO E INSTALAÇÃO. AF_02/2026</v>
          </cell>
          <cell r="C7620" t="str">
            <v>UN</v>
          </cell>
          <cell r="D7620">
            <v>1050.8900000000001</v>
          </cell>
          <cell r="E7620" t="str">
            <v>Louças e Metais</v>
          </cell>
          <cell r="F7620" t="str">
            <v>SINAPI Jun/26</v>
          </cell>
        </row>
        <row r="7621">
          <cell r="A7621">
            <v>86920</v>
          </cell>
          <cell r="B7621" t="str">
            <v>TANQUE DE LOUÇA BRANCA COM COLUNA, 30L OU EQUIVALENTE, INCLUSO SIFÃO FLEXÍVEL EM PVC, VÁLVULA PLÁSTICA E TORNEIRA DE METAL CROMADO PADRÃO POPULAR - FORNECIMENTO E INSTALAÇÃO. AF_02/2026</v>
          </cell>
          <cell r="C7621" t="str">
            <v>UN</v>
          </cell>
          <cell r="D7621">
            <v>953.18</v>
          </cell>
          <cell r="E7621" t="str">
            <v>Louças e Metais</v>
          </cell>
          <cell r="F7621" t="str">
            <v>SINAPI Jun/26</v>
          </cell>
        </row>
        <row r="7622">
          <cell r="A7622">
            <v>86921</v>
          </cell>
          <cell r="B7622" t="str">
            <v>TANQUE DE LOUÇA BRANCA COM COLUNA, 30L OU EQUIVALENTE, INCLUSO SIFÃO FLEXÍVEL EM PVC, VÁLVULA PLÁSTICA E TORNEIRA DE PLÁSTICO - FORNECIMENTO E INSTALAÇÃO. AF_02/2026</v>
          </cell>
          <cell r="C7622" t="str">
            <v>UN</v>
          </cell>
          <cell r="D7622">
            <v>924.58</v>
          </cell>
          <cell r="E7622" t="str">
            <v>Louças e Metais</v>
          </cell>
          <cell r="F7622" t="str">
            <v>SINAPI Jun/26</v>
          </cell>
        </row>
        <row r="7623">
          <cell r="A7623">
            <v>86874</v>
          </cell>
          <cell r="B7623" t="str">
            <v>TANQUE DE LOUÇA BRANCA SUSPENSO, *20*L OU EQUIVALENTE - FORNECIMENTO E INSTALAÇÃO. AF_02/2026</v>
          </cell>
          <cell r="C7623" t="str">
            <v>UN</v>
          </cell>
          <cell r="D7623">
            <v>601.38</v>
          </cell>
          <cell r="E7623" t="str">
            <v>Louças e Metais</v>
          </cell>
          <cell r="F7623" t="str">
            <v>SINAPI Jun/26</v>
          </cell>
        </row>
        <row r="7624">
          <cell r="A7624">
            <v>86922</v>
          </cell>
          <cell r="B7624" t="str">
            <v>TANQUE DE LOUÇA BRANCA SUSPENSO, 20L OU EQUIVALENTE, INCLUSO SIFÃO TIPO GARRAFA EM METAL CROMADO, VÁLVULA METÁLICA E TORNEIRA DE METAL CROMADO PADRÃO MÉDIO - FORNECIMENTO E INSTALAÇÃO. AF_02/2026</v>
          </cell>
          <cell r="C7624" t="str">
            <v>UN</v>
          </cell>
          <cell r="D7624">
            <v>967.64</v>
          </cell>
          <cell r="E7624" t="str">
            <v>Louças e Metais</v>
          </cell>
          <cell r="F7624" t="str">
            <v>SINAPI Jun/26</v>
          </cell>
        </row>
        <row r="7625">
          <cell r="A7625">
            <v>86923</v>
          </cell>
          <cell r="B7625" t="str">
            <v>TANQUE DE LOUÇA BRANCA SUSPENSO, 20L OU EQUIVALENTE, INCLUSO SIFÃO TIPO GARRAFA EM PVC, VÁLVULA PLÁSTICA E TORNEIRA DE METAL CROMADO PADRÃO POPULAR - FORNECIMENTO E INSTALAÇÃO. AF_02/2026</v>
          </cell>
          <cell r="C7625" t="str">
            <v>UN</v>
          </cell>
          <cell r="D7625">
            <v>698.47</v>
          </cell>
          <cell r="E7625" t="str">
            <v>Louças e Metais</v>
          </cell>
          <cell r="F7625" t="str">
            <v>SINAPI Jun/26</v>
          </cell>
        </row>
        <row r="7626">
          <cell r="A7626">
            <v>86924</v>
          </cell>
          <cell r="B7626" t="str">
            <v>TANQUE DE LOUÇA BRANCA SUSPENSO, 20L OU EQUIVALENTE, INCLUSO SIFÃO TIPO GARRAFA EM PVC, VÁLVULA PLÁSTICA E TORNEIRA DE PLÁSTICO - FORNECIMENTO E INSTALAÇÃO. AF_02/2026</v>
          </cell>
          <cell r="C7626" t="str">
            <v>UN</v>
          </cell>
          <cell r="D7626">
            <v>669.87</v>
          </cell>
          <cell r="E7626" t="str">
            <v>Louças e Metais</v>
          </cell>
          <cell r="F7626" t="str">
            <v>SINAPI Jun/26</v>
          </cell>
        </row>
        <row r="7627">
          <cell r="A7627">
            <v>86875</v>
          </cell>
          <cell r="B7627" t="str">
            <v>TANQUE DE MÁRMORE SINTÉTICO COM COLUNA, 22L OU EQUIVALENTE FORNECIMENTO E INSTALAÇÃO. AF_02/2026</v>
          </cell>
          <cell r="C7627" t="str">
            <v>UN</v>
          </cell>
          <cell r="D7627">
            <v>739.02</v>
          </cell>
          <cell r="E7627" t="str">
            <v>Louças e Metais</v>
          </cell>
          <cell r="F7627" t="str">
            <v>SINAPI Jun/26</v>
          </cell>
        </row>
        <row r="7628">
          <cell r="A7628">
            <v>86925</v>
          </cell>
          <cell r="B7628" t="str">
            <v>TANQUE DE MÁRMORE SINTÉTICO COM COLUNA, 22L OU EQUIVALENTE, INCLUSO SIFÃO FLEXÍVEL EM PVC, VÁLVULA PLÁSTICA E TORNEIRA DE METAL CROMADO PADRÃO POPULAR - FORNECIMENTO E INSTALAÇÃO. AF_02/2026</v>
          </cell>
          <cell r="C7628" t="str">
            <v>UN</v>
          </cell>
          <cell r="D7628">
            <v>823.26</v>
          </cell>
          <cell r="E7628" t="str">
            <v>Louças e Metais</v>
          </cell>
          <cell r="F7628" t="str">
            <v>SINAPI Jun/26</v>
          </cell>
        </row>
        <row r="7629">
          <cell r="A7629">
            <v>86926</v>
          </cell>
          <cell r="B7629" t="str">
            <v>TANQUE DE MÁRMORE SINTÉTICO COM COLUNA, 22L OU EQUIVALENTE, INCLUSO SIFÃO FLEXÍVEL EM PVC, VÁLVULA PLÁSTICA E TORNEIRA DE PLÁSTICO - FORNECIMENTO E INSTALAÇÃO. AF_02/2026</v>
          </cell>
          <cell r="C7629" t="str">
            <v>UN</v>
          </cell>
          <cell r="D7629">
            <v>794.66</v>
          </cell>
          <cell r="E7629" t="str">
            <v>Louças e Metais</v>
          </cell>
          <cell r="F7629" t="str">
            <v>SINAPI Jun/26</v>
          </cell>
        </row>
        <row r="7630">
          <cell r="A7630">
            <v>86876</v>
          </cell>
          <cell r="B7630" t="str">
            <v>TANQUE DE MÁRMORE SINTÉTICO SUSPENSO, 22L OU EQUIVALENTE - FORNECIMENTO E INSTALAÇÃO. AF_02/2026</v>
          </cell>
          <cell r="C7630" t="str">
            <v>UN</v>
          </cell>
          <cell r="D7630">
            <v>417.27</v>
          </cell>
          <cell r="E7630" t="str">
            <v>Louças e Metais</v>
          </cell>
          <cell r="F7630" t="str">
            <v>SINAPI Jun/26</v>
          </cell>
        </row>
        <row r="7631">
          <cell r="A7631">
            <v>86929</v>
          </cell>
          <cell r="B7631" t="str">
            <v>TANQUE DE MÁRMORE SINTÉTICO SUSPENSO, 22L OU EQUIVALENTE, INCLUSO SIFÃO FLEXÍVEL EM PVC, VÁLVULA PLÁSTICA E TORNEIRA DE METAL CROMADO PADRÃO POPULAR - FORNECIMENTO E INSTALAÇÃO. AF_02/2026</v>
          </cell>
          <cell r="C7631" t="str">
            <v>UN</v>
          </cell>
          <cell r="D7631">
            <v>501.51</v>
          </cell>
          <cell r="E7631" t="str">
            <v>Louças e Metais</v>
          </cell>
          <cell r="F7631" t="str">
            <v>SINAPI Jun/26</v>
          </cell>
        </row>
        <row r="7632">
          <cell r="A7632">
            <v>86930</v>
          </cell>
          <cell r="B7632" t="str">
            <v>TANQUE DE MÁRMORE SINTÉTICO SUSPENSO, 22L OU EQUIVALENTE, INCLUSO SIFÃO FLEXÍVEL EM PVC, VÁLVULA PLÁSTICA E TORNEIRA DE PLÁSTICO - FORNECIMENTO E INSTALAÇÃO. AF_02/2026</v>
          </cell>
          <cell r="C7632" t="str">
            <v>UN</v>
          </cell>
          <cell r="D7632">
            <v>472.91</v>
          </cell>
          <cell r="E7632" t="str">
            <v>Louças e Metais</v>
          </cell>
          <cell r="F7632" t="str">
            <v>SINAPI Jun/26</v>
          </cell>
        </row>
        <row r="7633">
          <cell r="A7633">
            <v>86927</v>
          </cell>
          <cell r="B7633" t="str">
            <v>TANQUE DE MÁRMORE SINTÉTICO SUSPENSO, 22L OU EQUIVALENTE, INCLUSO SIFÃO TIPO GARRAFA EM PVC, VÁLVULA PLÁSTICA E TORNEIRA DE METAL CROMADO PADRÃO POPULAR - FORNEC. E INSTALAÇÃO. AF_02/2026</v>
          </cell>
          <cell r="C7633" t="str">
            <v>UN</v>
          </cell>
          <cell r="D7633">
            <v>514.36</v>
          </cell>
          <cell r="E7633" t="str">
            <v>Louças e Metais</v>
          </cell>
          <cell r="F7633" t="str">
            <v>SINAPI Jun/26</v>
          </cell>
        </row>
        <row r="7634">
          <cell r="A7634">
            <v>86928</v>
          </cell>
          <cell r="B7634" t="str">
            <v>TANQUE DE MÁRMORE SINTÉTICO SUSPENSO, 22L OU EQUIVALENTE, INCLUSO SIFÃO TIPO GARRAFA EM PVC, VÁLVULA PLÁSTICA E TORNEIRA DE PLÁSTICO - FORNECIMENTO E INSTALAÇÃO. AF_02/2026</v>
          </cell>
          <cell r="C7634" t="str">
            <v>UN</v>
          </cell>
          <cell r="D7634">
            <v>485.76</v>
          </cell>
          <cell r="E7634" t="str">
            <v>Louças e Metais</v>
          </cell>
          <cell r="F7634" t="str">
            <v>SINAPI Jun/26</v>
          </cell>
        </row>
        <row r="7635">
          <cell r="A7635">
            <v>106777</v>
          </cell>
          <cell r="B7635" t="str">
            <v>TANQUE EM AÇO INOXIDÁVEL SUSPENSO, 30L OU EQUIVALENTE - FORNECIMENTO E INSTALAÇÃO. AF_02/2026</v>
          </cell>
          <cell r="C7635" t="str">
            <v>UN</v>
          </cell>
          <cell r="D7635">
            <v>0</v>
          </cell>
          <cell r="E7635" t="str">
            <v>Louças e Metais</v>
          </cell>
          <cell r="F7635" t="str">
            <v>SINAPI Jun/26</v>
          </cell>
        </row>
        <row r="7636">
          <cell r="A7636">
            <v>86914</v>
          </cell>
          <cell r="B7636" t="str">
            <v>TORNEIRA CROMADA 1/2" OU 3/4" PARA TANQUE, PADRÃO MÉDIO - FORNECIMENTO E INSTALAÇÃO. AF_02/2026</v>
          </cell>
          <cell r="C7636" t="str">
            <v>UN</v>
          </cell>
          <cell r="D7636">
            <v>99.9</v>
          </cell>
          <cell r="E7636" t="str">
            <v>Louças e Metais</v>
          </cell>
          <cell r="F7636" t="str">
            <v>SINAPI Jun/26</v>
          </cell>
        </row>
        <row r="7637">
          <cell r="A7637">
            <v>86913</v>
          </cell>
          <cell r="B7637" t="str">
            <v>TORNEIRA CROMADA 1/2" OU 3/4" PARA TANQUE, PADRÃO POPULAR - FORNECIMENTO E INSTALAÇÃO. AF_02/2026</v>
          </cell>
          <cell r="C7637" t="str">
            <v>UN</v>
          </cell>
          <cell r="D7637">
            <v>57.4</v>
          </cell>
          <cell r="E7637" t="str">
            <v>Louças e Metais</v>
          </cell>
          <cell r="F7637" t="str">
            <v>SINAPI Jun/26</v>
          </cell>
        </row>
        <row r="7638">
          <cell r="A7638">
            <v>106778</v>
          </cell>
          <cell r="B7638" t="str">
            <v>TORNEIRA CROMADA DE MESA COM ALAVANCA, PARA LAVATÓRIO DE SANITÁRIO PCD - FORNECIMENTO E INSTALAÇÃO. AF_02/2026</v>
          </cell>
          <cell r="C7638" t="str">
            <v>UN</v>
          </cell>
          <cell r="D7638">
            <v>0</v>
          </cell>
          <cell r="E7638" t="str">
            <v>Louças e Metais</v>
          </cell>
          <cell r="F7638" t="str">
            <v>SINAPI Jun/26</v>
          </cell>
        </row>
        <row r="7639">
          <cell r="A7639">
            <v>106779</v>
          </cell>
          <cell r="B7639" t="str">
            <v>TORNEIRA CROMADA DE MESA COM FECHAMENTO AUTOMÁTICO, PARA LAVATÓRIO - FORNECIMENTO E INSTALAÇÃO. AF_02/2026</v>
          </cell>
          <cell r="C7639" t="str">
            <v>UN</v>
          </cell>
          <cell r="D7639">
            <v>148.75</v>
          </cell>
          <cell r="E7639" t="str">
            <v>Louças e Metais</v>
          </cell>
          <cell r="F7639" t="str">
            <v>SINAPI Jun/26</v>
          </cell>
        </row>
        <row r="7640">
          <cell r="A7640">
            <v>100854</v>
          </cell>
          <cell r="B7640" t="str">
            <v>TORNEIRA CROMADA DE MESA PARA LAVATÓRIO COM SENSOR DE PRESENÇA. AF_02/2026</v>
          </cell>
          <cell r="C7640" t="str">
            <v>UN</v>
          </cell>
          <cell r="D7640">
            <v>1756.75</v>
          </cell>
          <cell r="E7640" t="str">
            <v>Louças e Metais</v>
          </cell>
          <cell r="F7640" t="str">
            <v>SINAPI Jun/26</v>
          </cell>
        </row>
        <row r="7641">
          <cell r="A7641">
            <v>100853</v>
          </cell>
          <cell r="B7641" t="str">
            <v>TORNEIRA CROMADA DE MESA PARA LAVATÓRIO, TIPO MONOCOMANDO. AF_02/2026</v>
          </cell>
          <cell r="C7641" t="str">
            <v>UN</v>
          </cell>
          <cell r="D7641">
            <v>347.15</v>
          </cell>
          <cell r="E7641" t="str">
            <v>Louças e Metais</v>
          </cell>
          <cell r="F7641" t="str">
            <v>SINAPI Jun/26</v>
          </cell>
        </row>
        <row r="7642">
          <cell r="A7642">
            <v>86915</v>
          </cell>
          <cell r="B7642" t="str">
            <v>TORNEIRA CROMADA DE MESA, 1/2" OU 3/4", PARA LAVATÓRIO, PADRÃO MÉDIO - FORNECIMENTO E INSTALAÇÃO. AF_02/2026</v>
          </cell>
          <cell r="C7642" t="str">
            <v>UN</v>
          </cell>
          <cell r="D7642">
            <v>141.82</v>
          </cell>
          <cell r="E7642" t="str">
            <v>Louças e Metais</v>
          </cell>
          <cell r="F7642" t="str">
            <v>SINAPI Jun/26</v>
          </cell>
        </row>
        <row r="7643">
          <cell r="A7643">
            <v>86906</v>
          </cell>
          <cell r="B7643" t="str">
            <v>TORNEIRA CROMADA DE MESA, 1/2" OU 3/4", PARA LAVATÓRIO, PADRÃO POPULAR - FORNECIMENTO E INSTALAÇÃO. AF_02/2026</v>
          </cell>
          <cell r="C7643" t="str">
            <v>UN</v>
          </cell>
          <cell r="D7643">
            <v>74.959999999999994</v>
          </cell>
          <cell r="E7643" t="str">
            <v>Louças e Metais</v>
          </cell>
          <cell r="F7643" t="str">
            <v>SINAPI Jun/26</v>
          </cell>
        </row>
        <row r="7644">
          <cell r="A7644">
            <v>86911</v>
          </cell>
          <cell r="B7644" t="str">
            <v>TORNEIRA CROMADA LONGA, DE PAREDE, 1/2" OU 3/4", PARA PIA DE COZINHA, PADRÃO POPULAR - FORNECIMENTO E INSTALAÇÃO. AF_02/2026</v>
          </cell>
          <cell r="C7644" t="str">
            <v>UN</v>
          </cell>
          <cell r="D7644">
            <v>88.48</v>
          </cell>
          <cell r="E7644" t="str">
            <v>Louças e Metais</v>
          </cell>
          <cell r="F7644" t="str">
            <v>SINAPI Jun/26</v>
          </cell>
        </row>
        <row r="7645">
          <cell r="A7645">
            <v>86909</v>
          </cell>
          <cell r="B7645" t="str">
            <v>TORNEIRA CROMADA TUBO MÓVEL, DE MESA, 1/2" OU 3/4", PARA PIA DE COZINHA, PADRÃO ALTO - FORNECIMENTO E INSTALAÇÃO. AF_02/2026</v>
          </cell>
          <cell r="C7645" t="str">
            <v>UN</v>
          </cell>
          <cell r="D7645">
            <v>131.07</v>
          </cell>
          <cell r="E7645" t="str">
            <v>Louças e Metais</v>
          </cell>
          <cell r="F7645" t="str">
            <v>SINAPI Jun/26</v>
          </cell>
        </row>
        <row r="7646">
          <cell r="A7646">
            <v>86910</v>
          </cell>
          <cell r="B7646" t="str">
            <v>TORNEIRA CROMADA TUBO MÓVEL, DE PAREDE, 1/2" OU 3/4", PARA PIA DE COZINHA, PADRÃO MÉDIO - FORNECIMENTO E INSTALAÇÃO. AF_02/2026</v>
          </cell>
          <cell r="C7646" t="str">
            <v>UN</v>
          </cell>
          <cell r="D7646">
            <v>127.93</v>
          </cell>
          <cell r="E7646" t="str">
            <v>Louças e Metais</v>
          </cell>
          <cell r="F7646" t="str">
            <v>SINAPI Jun/26</v>
          </cell>
        </row>
        <row r="7647">
          <cell r="A7647">
            <v>86916</v>
          </cell>
          <cell r="B7647" t="str">
            <v>TORNEIRA PLÁSTICA 3/4" PARA TANQUE - FORNECIMENTO E INSTALAÇÃO. AF_02/2026</v>
          </cell>
          <cell r="C7647" t="str">
            <v>UN</v>
          </cell>
          <cell r="D7647">
            <v>28.8</v>
          </cell>
          <cell r="E7647" t="str">
            <v>Louças e Metais</v>
          </cell>
          <cell r="F7647" t="str">
            <v>SINAPI Jun/26</v>
          </cell>
        </row>
        <row r="7648">
          <cell r="A7648">
            <v>86877</v>
          </cell>
          <cell r="B7648" t="str">
            <v>VÁLVULA EM METAL CROMADO 1.1/2" X 1.1/2" PARA TANQUE OU LAVATÓRIO, COM OU SEM LADRÃO - FORNECIMENTO E INSTALAÇÃO. AF_02/2026</v>
          </cell>
          <cell r="C7648" t="str">
            <v>UN</v>
          </cell>
          <cell r="D7648">
            <v>67.11</v>
          </cell>
          <cell r="E7648" t="str">
            <v>Louças e Metais</v>
          </cell>
          <cell r="F7648" t="str">
            <v>SINAPI Jun/26</v>
          </cell>
        </row>
        <row r="7649">
          <cell r="A7649">
            <v>86878</v>
          </cell>
          <cell r="B7649" t="str">
            <v>VÁLVULA EM METAL CROMADO TIPO AMERICANA 3.1/2" X 1.1/2" PARA PIA - FORNECIMENTO E INSTALAÇÃO. AF_02/2026</v>
          </cell>
          <cell r="C7649" t="str">
            <v>UN</v>
          </cell>
          <cell r="D7649">
            <v>72.040000000000006</v>
          </cell>
          <cell r="E7649" t="str">
            <v>Louças e Metais</v>
          </cell>
          <cell r="F7649" t="str">
            <v>SINAPI Jun/26</v>
          </cell>
        </row>
        <row r="7650">
          <cell r="A7650">
            <v>86879</v>
          </cell>
          <cell r="B7650" t="str">
            <v>VÁLVULA EM PLÁSTICO 1" PARA PIA, TANQUE OU LAVATÓRIO, COM OU SEM LADRÃO - FORNECIMENTO E INSTALAÇÃO. AF_02/2026</v>
          </cell>
          <cell r="C7650" t="str">
            <v>UN</v>
          </cell>
          <cell r="D7650">
            <v>11.9</v>
          </cell>
          <cell r="E7650" t="str">
            <v>Louças e Metais</v>
          </cell>
          <cell r="F7650" t="str">
            <v>SINAPI Jun/26</v>
          </cell>
        </row>
        <row r="7651">
          <cell r="A7651">
            <v>86880</v>
          </cell>
          <cell r="B7651" t="str">
            <v>VÁLVULA EM PLÁSTICO CROMADO TIPO AMERICANA 3.1/2" X 1.1/2" SEM ADAPTADOR PARA PIA - FORNECIMENTO E INSTALAÇÃO. AF_02/2026</v>
          </cell>
          <cell r="C7651" t="str">
            <v>UN</v>
          </cell>
          <cell r="D7651">
            <v>30.95</v>
          </cell>
          <cell r="E7651" t="str">
            <v>Louças e Metais</v>
          </cell>
          <cell r="F7651" t="str">
            <v>SINAPI Jun/26</v>
          </cell>
        </row>
        <row r="7652">
          <cell r="A7652">
            <v>101663</v>
          </cell>
          <cell r="B7652" t="str">
            <v>ABRAÇADEIRA DE FIXAÇÃO DE BRAÇOS DE LUMINÁRIAS DE 2" - FORNECIMENTO E INSTALAÇÃO. AF_02/2025</v>
          </cell>
          <cell r="C7652" t="str">
            <v>UN</v>
          </cell>
          <cell r="D7652">
            <v>32.97</v>
          </cell>
          <cell r="E7652" t="str">
            <v>Luminárias Externas</v>
          </cell>
          <cell r="F7652" t="str">
            <v>SINAPI Jun/26</v>
          </cell>
        </row>
        <row r="7653">
          <cell r="A7653">
            <v>101664</v>
          </cell>
          <cell r="B7653" t="str">
            <v>ABRAÇADEIRA DE FIXAÇÃO DE BRAÇOS DE LUMINÁRIAS DE 3" - FORNECIMENTO E INSTALAÇÃO. AF_02/2025</v>
          </cell>
          <cell r="C7653" t="str">
            <v>UN</v>
          </cell>
          <cell r="D7653">
            <v>34.01</v>
          </cell>
          <cell r="E7653" t="str">
            <v>Luminárias Externas</v>
          </cell>
          <cell r="F7653" t="str">
            <v>SINAPI Jun/26</v>
          </cell>
        </row>
        <row r="7654">
          <cell r="A7654">
            <v>101665</v>
          </cell>
          <cell r="B7654" t="str">
            <v>ABRAÇADEIRA DE FIXAÇÃO DE BRAÇOS DE LUMINÁRIAS DE 4" - FORNECIMENTO E INSTALAÇÃO. AF_02/2025</v>
          </cell>
          <cell r="C7654" t="str">
            <v>UN</v>
          </cell>
          <cell r="D7654">
            <v>38.5</v>
          </cell>
          <cell r="E7654" t="str">
            <v>Luminárias Externas</v>
          </cell>
          <cell r="F7654" t="str">
            <v>SINAPI Jun/26</v>
          </cell>
        </row>
        <row r="7655">
          <cell r="A7655">
            <v>101634</v>
          </cell>
          <cell r="B7655" t="str">
            <v>BRAÇO PARA ILUMINAÇÃO PÚBLICA, EM TUBO DE AÇO GALVANIZADO, COMPRIMENTO DE 1,20 M, PARA FIXAÇÃO EM POSTE DE CONCRETO - FORNECIMENTO E INSTALAÇÃO. AF_02/2025</v>
          </cell>
          <cell r="C7655" t="str">
            <v>UN</v>
          </cell>
          <cell r="D7655">
            <v>0</v>
          </cell>
          <cell r="E7655" t="str">
            <v>Luminárias Externas</v>
          </cell>
          <cell r="F7655" t="str">
            <v>SINAPI Jun/26</v>
          </cell>
        </row>
        <row r="7656">
          <cell r="A7656">
            <v>101635</v>
          </cell>
          <cell r="B7656" t="str">
            <v>BRAÇO PARA ILUMINAÇÃO PÚBLICA, EM TUBO DE AÇO GALVANIZADO, COMPRIMENTO DE 1,20 M, PARA FIXAÇÃO EM POSTE METÁLICO - FORNECIMENTO E INSTALAÇÃO. AF_02/2025</v>
          </cell>
          <cell r="C7656" t="str">
            <v>UN</v>
          </cell>
          <cell r="D7656">
            <v>0</v>
          </cell>
          <cell r="E7656" t="str">
            <v>Luminárias Externas</v>
          </cell>
          <cell r="F7656" t="str">
            <v>SINAPI Jun/26</v>
          </cell>
        </row>
        <row r="7657">
          <cell r="A7657">
            <v>101636</v>
          </cell>
          <cell r="B7657" t="str">
            <v>BRAÇO PARA ILUMINAÇÃO PÚBLICA, EM TUBO DE AÇO GALVANIZADO, COMPRIMENTO DE 1,50 M, PARA FIXAÇÃO EM POSTE DE CONCRETO - FORNECIMENTO E INSTALAÇÃO. AF_02/2025_PS</v>
          </cell>
          <cell r="C7657" t="str">
            <v>UN</v>
          </cell>
          <cell r="D7657">
            <v>159.46</v>
          </cell>
          <cell r="E7657" t="str">
            <v>Luminárias Externas</v>
          </cell>
          <cell r="F7657" t="str">
            <v>SINAPI Jun/26</v>
          </cell>
        </row>
        <row r="7658">
          <cell r="A7658">
            <v>101637</v>
          </cell>
          <cell r="B7658" t="str">
            <v>BRAÇO PARA ILUMINAÇÃO PÚBLICA, EM TUBO DE AÇO GALVANIZADO, COMPRIMENTO DE 1,50 M, PARA FIXAÇÃO EM POSTE METÁLICO - FORNECIMENTO E INSTALAÇÃO. AF_02/2025_PS</v>
          </cell>
          <cell r="C7658" t="str">
            <v>UN</v>
          </cell>
          <cell r="D7658">
            <v>153.19999999999999</v>
          </cell>
          <cell r="E7658" t="str">
            <v>Luminárias Externas</v>
          </cell>
          <cell r="F7658" t="str">
            <v>SINAPI Jun/26</v>
          </cell>
        </row>
        <row r="7659">
          <cell r="A7659">
            <v>101638</v>
          </cell>
          <cell r="B7659" t="str">
            <v>BRAÇO PARA ILUMINAÇÃO PÚBLICA, EM TUBO DE AÇO GALVANIZADO, COMPRIMENTO DE 3,50 M, PARA FIXAÇÃO EM POSTE DE CONCRETO - FORNECIMENTO E INSTALAÇÃO. AF_02/2025</v>
          </cell>
          <cell r="C7659" t="str">
            <v>UN</v>
          </cell>
          <cell r="D7659">
            <v>0</v>
          </cell>
          <cell r="E7659" t="str">
            <v>Luminárias Externas</v>
          </cell>
          <cell r="F7659" t="str">
            <v>SINAPI Jun/26</v>
          </cell>
        </row>
        <row r="7660">
          <cell r="A7660">
            <v>101639</v>
          </cell>
          <cell r="B7660" t="str">
            <v>BRAÇO PARA ILUMINAÇÃO PÚBLICA, EM TUBO DE AÇO GALVANIZADO, COMPRIMENTO DE 3,50 M, PARA FIXAÇÃO EM POSTE METÁLICO - FORNECIMENTO E INSTALAÇÃO. AF_02/2025</v>
          </cell>
          <cell r="C7660" t="str">
            <v>UN</v>
          </cell>
          <cell r="D7660">
            <v>0</v>
          </cell>
          <cell r="E7660" t="str">
            <v>Luminárias Externas</v>
          </cell>
          <cell r="F7660" t="str">
            <v>SINAPI Jun/26</v>
          </cell>
        </row>
        <row r="7661">
          <cell r="A7661">
            <v>105919</v>
          </cell>
          <cell r="B7661" t="str">
            <v>LUMINÁRIA DE LED PARA ILUMINAÇÃO PÚBLICA, 1000 W - FORNECIMENTO E INSTALAÇÃO. AF_02/2025</v>
          </cell>
          <cell r="C7661" t="str">
            <v>UN</v>
          </cell>
          <cell r="D7661">
            <v>0</v>
          </cell>
          <cell r="E7661" t="str">
            <v>Luminárias Externas</v>
          </cell>
          <cell r="F7661" t="str">
            <v>SINAPI Jun/26</v>
          </cell>
        </row>
        <row r="7662">
          <cell r="A7662">
            <v>101658</v>
          </cell>
          <cell r="B7662" t="str">
            <v>LUMINÁRIA DE LED PARA ILUMINAÇÃO PÚBLICA, DE 138 W ATÉ 180 W - FORNECIMENTO E INSTALAÇÃO. AF_02/2025_PS</v>
          </cell>
          <cell r="C7662" t="str">
            <v>UN</v>
          </cell>
          <cell r="D7662">
            <v>426.36</v>
          </cell>
          <cell r="E7662" t="str">
            <v>Luminárias Externas</v>
          </cell>
          <cell r="F7662" t="str">
            <v>SINAPI Jun/26</v>
          </cell>
        </row>
        <row r="7663">
          <cell r="A7663">
            <v>101659</v>
          </cell>
          <cell r="B7663" t="str">
            <v>LUMINÁRIA DE LED PARA ILUMINAÇÃO PÚBLICA, DE 181 W ATÉ 239 W - FORNECIMENTO E INSTALAÇÃO. AF_02/2025_PS</v>
          </cell>
          <cell r="C7663" t="str">
            <v>UN</v>
          </cell>
          <cell r="D7663">
            <v>481.65</v>
          </cell>
          <cell r="E7663" t="str">
            <v>Luminárias Externas</v>
          </cell>
          <cell r="F7663" t="str">
            <v>SINAPI Jun/26</v>
          </cell>
        </row>
        <row r="7664">
          <cell r="A7664">
            <v>101660</v>
          </cell>
          <cell r="B7664" t="str">
            <v>LUMINÁRIA DE LED PARA ILUMINAÇÃO PÚBLICA, DE 240 W ATÉ 350 W - FORNECIMENTO E INSTALAÇÃO. AF_02/2025_PS</v>
          </cell>
          <cell r="C7664" t="str">
            <v>UN</v>
          </cell>
          <cell r="D7664">
            <v>742.61</v>
          </cell>
          <cell r="E7664" t="str">
            <v>Luminárias Externas</v>
          </cell>
          <cell r="F7664" t="str">
            <v>SINAPI Jun/26</v>
          </cell>
        </row>
        <row r="7665">
          <cell r="A7665">
            <v>101654</v>
          </cell>
          <cell r="B7665" t="str">
            <v>LUMINÁRIA DE LED PARA ILUMINAÇÃO PÚBLICA, DE 33 W ATÉ 50 W - FORNECIMENTO E INSTALAÇÃO. AF_02/2025_PS</v>
          </cell>
          <cell r="C7665" t="str">
            <v>UN</v>
          </cell>
          <cell r="D7665">
            <v>187.05</v>
          </cell>
          <cell r="E7665" t="str">
            <v>Luminárias Externas</v>
          </cell>
          <cell r="F7665" t="str">
            <v>SINAPI Jun/26</v>
          </cell>
        </row>
        <row r="7666">
          <cell r="A7666">
            <v>101655</v>
          </cell>
          <cell r="B7666" t="str">
            <v>LUMINÁRIA DE LED PARA ILUMINAÇÃO PÚBLICA, DE 51 W ATÉ 67 W - FORNECIMENTO E INSTALAÇÃO. AF_02/2025_PS</v>
          </cell>
          <cell r="C7666" t="str">
            <v>UN</v>
          </cell>
          <cell r="D7666">
            <v>273.95999999999998</v>
          </cell>
          <cell r="E7666" t="str">
            <v>Luminárias Externas</v>
          </cell>
          <cell r="F7666" t="str">
            <v>SINAPI Jun/26</v>
          </cell>
        </row>
        <row r="7667">
          <cell r="A7667">
            <v>101656</v>
          </cell>
          <cell r="B7667" t="str">
            <v>LUMINÁRIA DE LED PARA ILUMINAÇÃO PÚBLICA, DE 68 W ATÉ 97 W - FORNECIMENTO E INSTALAÇÃO. AF_02/2025_PS</v>
          </cell>
          <cell r="C7667" t="str">
            <v>UN</v>
          </cell>
          <cell r="D7667">
            <v>294.25</v>
          </cell>
          <cell r="E7667" t="str">
            <v>Luminárias Externas</v>
          </cell>
          <cell r="F7667" t="str">
            <v>SINAPI Jun/26</v>
          </cell>
        </row>
        <row r="7668">
          <cell r="A7668">
            <v>101657</v>
          </cell>
          <cell r="B7668" t="str">
            <v>LUMINÁRIA DE LED PARA ILUMINAÇÃO PÚBLICA, DE 98 W ATÉ 137 W - FORNECIMENTO E INSTALAÇÃO. AF_02/2025_PS</v>
          </cell>
          <cell r="C7668" t="str">
            <v>UN</v>
          </cell>
          <cell r="D7668">
            <v>337.48</v>
          </cell>
          <cell r="E7668" t="str">
            <v>Luminárias Externas</v>
          </cell>
          <cell r="F7668" t="str">
            <v>SINAPI Jun/26</v>
          </cell>
        </row>
        <row r="7669">
          <cell r="A7669">
            <v>105923</v>
          </cell>
          <cell r="B7669" t="str">
            <v>LUMINÁRIA REFLETOR LED PARA ILUMINAÇÃO PÚBLICA, 1000 W - FORNECIMENTO E INSTALAÇÃO. AF_02/2025</v>
          </cell>
          <cell r="C7669" t="str">
            <v>UN</v>
          </cell>
          <cell r="D7669">
            <v>0</v>
          </cell>
          <cell r="E7669" t="str">
            <v>Luminárias Externas</v>
          </cell>
          <cell r="F7669" t="str">
            <v>SINAPI Jun/26</v>
          </cell>
        </row>
        <row r="7670">
          <cell r="A7670">
            <v>105921</v>
          </cell>
          <cell r="B7670" t="str">
            <v>LUMINÁRIA REFLETOR LED PARA ILUMINAÇÃO PÚBLICA, 200 W - FORNECIMENTO E INSTALAÇÃO. AF_02/2025</v>
          </cell>
          <cell r="C7670" t="str">
            <v>UN</v>
          </cell>
          <cell r="D7670">
            <v>0</v>
          </cell>
          <cell r="E7670" t="str">
            <v>Luminárias Externas</v>
          </cell>
          <cell r="F7670" t="str">
            <v>SINAPI Jun/26</v>
          </cell>
        </row>
        <row r="7671">
          <cell r="A7671">
            <v>105920</v>
          </cell>
          <cell r="B7671" t="str">
            <v>LUMINÁRIA REFLETOR LED PARA ILUMINAÇÃO PÚBLICA, 50 W - FORNECIMENTO E INSTALAÇÃO. AF_02/2025</v>
          </cell>
          <cell r="C7671" t="str">
            <v>UN</v>
          </cell>
          <cell r="D7671">
            <v>0</v>
          </cell>
          <cell r="E7671" t="str">
            <v>Luminárias Externas</v>
          </cell>
          <cell r="F7671" t="str">
            <v>SINAPI Jun/26</v>
          </cell>
        </row>
        <row r="7672">
          <cell r="A7672">
            <v>105922</v>
          </cell>
          <cell r="B7672" t="str">
            <v>LUMINÁRIA REFLETOR LED PARA ILUMINAÇÃO PÚBLICA, 600 W - FORNECIMENTO E INSTALAÇÃO. AF_02/2025</v>
          </cell>
          <cell r="C7672" t="str">
            <v>UN</v>
          </cell>
          <cell r="D7672">
            <v>0</v>
          </cell>
          <cell r="E7672" t="str">
            <v>Luminárias Externas</v>
          </cell>
          <cell r="F7672" t="str">
            <v>SINAPI Jun/26</v>
          </cell>
        </row>
        <row r="7673">
          <cell r="A7673">
            <v>101632</v>
          </cell>
          <cell r="B7673" t="str">
            <v>RELÉ FOTOELÉTRICO PARA COMANDO DE ILUMINAÇÃO EXTERNA 1000 W - FORNECIMENTO E INSTALAÇÃO. AF_02/2025</v>
          </cell>
          <cell r="C7673" t="str">
            <v>UN</v>
          </cell>
          <cell r="D7673">
            <v>28.54</v>
          </cell>
          <cell r="E7673" t="str">
            <v>Luminárias Externas</v>
          </cell>
          <cell r="F7673" t="str">
            <v>SINAPI Jun/26</v>
          </cell>
        </row>
        <row r="7674">
          <cell r="A7674">
            <v>101661</v>
          </cell>
          <cell r="B7674" t="str">
            <v>SUBSTITUIÇÃO DE LUMINÁRIA DE VAPOR DE MERCÚRIO/VAPOR DE SÓDIO POR LUMINÁRIA DE LED PARA ILUMINAÇÃO PÚBLICA (NÃO INCLUI FORNECIMENTO). AF_02/2025_PS</v>
          </cell>
          <cell r="C7674" t="str">
            <v>UN</v>
          </cell>
          <cell r="D7674">
            <v>166.02</v>
          </cell>
          <cell r="E7674" t="str">
            <v>Luminárias Externas</v>
          </cell>
          <cell r="F7674" t="str">
            <v>SINAPI Jun/26</v>
          </cell>
        </row>
        <row r="7675">
          <cell r="A7675">
            <v>105924</v>
          </cell>
          <cell r="B7675" t="str">
            <v>SUBSTITUIÇÃO DE LUMINÁRIA REFLETOR LED PARA ILUMINAÇÃO PÚBLICA (NÃO INCLUI FORNECIMENTO). AF_02/2025</v>
          </cell>
          <cell r="C7675" t="str">
            <v>UN</v>
          </cell>
          <cell r="D7675">
            <v>18.809999999999999</v>
          </cell>
          <cell r="E7675" t="str">
            <v>Luminárias Externas</v>
          </cell>
          <cell r="F7675" t="str">
            <v>SINAPI Jun/26</v>
          </cell>
        </row>
        <row r="7676">
          <cell r="A7676">
            <v>101651</v>
          </cell>
          <cell r="B7676" t="str">
            <v>SUBSTITUIÇÃO DE LÂMPADA PARA ILUMINAÇÃO PÚBLICA (NÃO INCLUI FORNECIMENTO). AF_02/2025_PS</v>
          </cell>
          <cell r="C7676" t="str">
            <v>UN</v>
          </cell>
          <cell r="D7676">
            <v>71.540000000000006</v>
          </cell>
          <cell r="E7676" t="str">
            <v>Luminárias Externas</v>
          </cell>
          <cell r="F7676" t="str">
            <v>SINAPI Jun/26</v>
          </cell>
        </row>
        <row r="7677">
          <cell r="A7677">
            <v>101630</v>
          </cell>
          <cell r="B7677" t="str">
            <v>SUBSTITUIÇÃO DE REATOR PARA ILUMINAÇÃO PÚBLICA (NÃO INCLUI FORNECIMENTO). AF_02/2025_PS</v>
          </cell>
          <cell r="C7677" t="str">
            <v>UN</v>
          </cell>
          <cell r="D7677">
            <v>86.95</v>
          </cell>
          <cell r="E7677" t="str">
            <v>Luminárias Externas</v>
          </cell>
          <cell r="F7677" t="str">
            <v>SINAPI Jun/26</v>
          </cell>
        </row>
        <row r="7678">
          <cell r="A7678">
            <v>101633</v>
          </cell>
          <cell r="B7678" t="str">
            <v>SUBSTITUIÇÃO DE RELÉ FOTOELÉTRICO PARA COMANDO DE ILUMINAÇÃO EXTERNA 1000 W - FORNECIMENTO E INSTALAÇÃO. AF_02/2025_PS</v>
          </cell>
          <cell r="C7678" t="str">
            <v>UN</v>
          </cell>
          <cell r="D7678">
            <v>96.5</v>
          </cell>
          <cell r="E7678" t="str">
            <v>Luminárias Externas</v>
          </cell>
          <cell r="F7678" t="str">
            <v>SINAPI Jun/26</v>
          </cell>
        </row>
        <row r="7679">
          <cell r="A7679">
            <v>104219</v>
          </cell>
          <cell r="B7679" t="str">
            <v>EMBOÇO OU MASSA ÚNICA EM ARGAMASSA INDUSTRIALIZADA, PREPARO MECÂNICA E APLICAÇÃO COM EQUIPAMENTO DE MISTURA E PROJEÇÃO DE 1,5 M3/H DE ARGAMASSA EM PANOS DE FACHADA COM PRESENÇA DE VÃOS, ESPESSURA DE 25 MM, ACESSO POR ANDAIME. AF_08/2022</v>
          </cell>
          <cell r="C7679" t="str">
            <v>M2</v>
          </cell>
          <cell r="D7679">
            <v>93</v>
          </cell>
          <cell r="E7679" t="str">
            <v>Massa Única Externa</v>
          </cell>
          <cell r="F7679" t="str">
            <v>SINAPI Jun/26</v>
          </cell>
        </row>
        <row r="7680">
          <cell r="A7680">
            <v>104223</v>
          </cell>
          <cell r="B7680" t="str">
            <v>EMBOÇO OU MASSA ÚNICA EM ARGAMASSA INDUSTRIALIZADA, PREPARO MECÂNICA E APLICAÇÃO COM EQUIPAMENTO DE MISTURA E PROJEÇÃO DE 1,5 M3/H DE ARGAMASSA EM PANOS DE FACHADA COM PRESENÇA DE VÃOS, ESPESSURA DE 35 MM, ACESSO POR ANDAIME. AF_08/2022</v>
          </cell>
          <cell r="C7680" t="str">
            <v>M2</v>
          </cell>
          <cell r="D7680">
            <v>121.66</v>
          </cell>
          <cell r="E7680" t="str">
            <v>Massa Única Externa</v>
          </cell>
          <cell r="F7680" t="str">
            <v>SINAPI Jun/26</v>
          </cell>
        </row>
        <row r="7681">
          <cell r="A7681">
            <v>104227</v>
          </cell>
          <cell r="B7681" t="str">
            <v>EMBOÇO OU MASSA ÚNICA EM ARGAMASSA INDUSTRIALIZADA, PREPARO MECÂNICA E APLICAÇÃO COM EQUIPAMENTO DE MISTURA E PROJEÇÃO DE 1,5 M3/H DE ARGAMASSA EM PANOS DE FACHADA COM PRESENÇA DE VÃOS, ESPESSURA DE 45 MM, ACESSO POR ANDAIME. AF_08/2022</v>
          </cell>
          <cell r="C7681" t="str">
            <v>M2</v>
          </cell>
          <cell r="D7681">
            <v>139.69999999999999</v>
          </cell>
          <cell r="E7681" t="str">
            <v>Massa Única Externa</v>
          </cell>
          <cell r="F7681" t="str">
            <v>SINAPI Jun/26</v>
          </cell>
        </row>
        <row r="7682">
          <cell r="A7682">
            <v>104231</v>
          </cell>
          <cell r="B7682" t="str">
            <v>EMBOÇO OU MASSA ÚNICA EM ARGAMASSA INDUSTRIALIZADA, PREPARO MECÂNICA E APLICAÇÃO COM EQUIPAMENTO DE MISTURA E PROJEÇÃO DE 1,5 M3/H DE ARGAMASSA EM PANOS DE FACHADA COM PRESENÇA DE VÃOS, ESPESSURA DE 50 MM, ACESSO POR ANDAIME. AF_08/2022</v>
          </cell>
          <cell r="C7682" t="str">
            <v>M2</v>
          </cell>
          <cell r="D7682">
            <v>154.19999999999999</v>
          </cell>
          <cell r="E7682" t="str">
            <v>Massa Única Externa</v>
          </cell>
          <cell r="F7682" t="str">
            <v>SINAPI Jun/26</v>
          </cell>
        </row>
        <row r="7683">
          <cell r="A7683">
            <v>104235</v>
          </cell>
          <cell r="B7683" t="str">
            <v>EMBOÇO OU MASSA ÚNICA EM ARGAMASSA INDUSTRIALIZADA, PREPARO MECÂNICA E APLICAÇÃO COM EQUIPAMENTO DE MISTURA E PROJEÇÃO DE 1,5 M3/H DE ARGAMASSA EM PANOS DE FACHADA SEM PRESENÇA DE VÃOS, ESPESSURA DE 25 MM, ACESSO POR ANDAIME. AF_08/2022</v>
          </cell>
          <cell r="C7683" t="str">
            <v>M2</v>
          </cell>
          <cell r="D7683">
            <v>74.599999999999994</v>
          </cell>
          <cell r="E7683" t="str">
            <v>Massa Única Externa</v>
          </cell>
          <cell r="F7683" t="str">
            <v>SINAPI Jun/26</v>
          </cell>
        </row>
        <row r="7684">
          <cell r="A7684">
            <v>104239</v>
          </cell>
          <cell r="B7684" t="str">
            <v>EMBOÇO OU MASSA ÚNICA EM ARGAMASSA INDUSTRIALIZADA, PREPARO MECÂNICA E APLICAÇÃO COM EQUIPAMENTO DE MISTURA E PROJEÇÃO DE 1,5 M3/H DE ARGAMASSA EM PANOS DE FACHADA SEM PRESENÇA DE VÃOS, ESPESSURA DE 35 MM, ACESSO POR ANDAIME. AF_08/2022</v>
          </cell>
          <cell r="C7684" t="str">
            <v>M2</v>
          </cell>
          <cell r="D7684">
            <v>102.16</v>
          </cell>
          <cell r="E7684" t="str">
            <v>Massa Única Externa</v>
          </cell>
          <cell r="F7684" t="str">
            <v>SINAPI Jun/26</v>
          </cell>
        </row>
        <row r="7685">
          <cell r="A7685">
            <v>104243</v>
          </cell>
          <cell r="B7685" t="str">
            <v>EMBOÇO OU MASSA ÚNICA EM ARGAMASSA INDUSTRIALIZADA, PREPARO MECÂNICA E APLICAÇÃO COM EQUIPAMENTO DE MISTURA E PROJEÇÃO DE 1,5 M3/H DE ARGAMASSA EM PANOS DE FACHADA SEM PRESENÇA DE VÃOS, ESPESSURA DE 45 MM, ACESSO POR ANDAIME. AF_08/2022</v>
          </cell>
          <cell r="C7685" t="str">
            <v>M2</v>
          </cell>
          <cell r="D7685">
            <v>119.02</v>
          </cell>
          <cell r="E7685" t="str">
            <v>Massa Única Externa</v>
          </cell>
          <cell r="F7685" t="str">
            <v>SINAPI Jun/26</v>
          </cell>
        </row>
        <row r="7686">
          <cell r="A7686">
            <v>104247</v>
          </cell>
          <cell r="B7686" t="str">
            <v>EMBOÇO OU MASSA ÚNICA EM ARGAMASSA INDUSTRIALIZADA, PREPARO MECÂNICA E APLICAÇÃO COM EQUIPAMENTO DE MISTURA E PROJEÇÃO DE 1,5 M3/H DE ARGAMASSA EM PANOS DE FACHADA SEM PRESENÇA DE VÃOS, ESPESSURA DE 50 MM, ACESSO POR ANDAIME. AF_08/2022</v>
          </cell>
          <cell r="C7686" t="str">
            <v>M2</v>
          </cell>
          <cell r="D7686">
            <v>126.61</v>
          </cell>
          <cell r="E7686" t="str">
            <v>Massa Única Externa</v>
          </cell>
          <cell r="F7686" t="str">
            <v>SINAPI Jun/26</v>
          </cell>
        </row>
        <row r="7687">
          <cell r="A7687">
            <v>87795</v>
          </cell>
          <cell r="B7687" t="str">
            <v>EMBOÇO OU MASSA ÚNICA EM ARGAMASSA INDUSTRIALIZADA, PREPARO MECÂNICO E APLICAÇÃO COM EQUIPAMENTO DE MISTURA E PROJEÇÃO DE 1,5 M3/H DE ARGAMASSA EM PANOS CEGOS DE FACHADA (SEM PRESENÇA DE VÃOS), ESPESSURA DE 25 MM. AF_08/2022</v>
          </cell>
          <cell r="C7687" t="str">
            <v>M2</v>
          </cell>
          <cell r="D7687">
            <v>77.599999999999994</v>
          </cell>
          <cell r="E7687" t="str">
            <v>Massa Única Externa</v>
          </cell>
          <cell r="F7687" t="str">
            <v>SINAPI Jun/26</v>
          </cell>
        </row>
        <row r="7688">
          <cell r="A7688">
            <v>87800</v>
          </cell>
          <cell r="B7688" t="str">
            <v>EMBOÇO OU MASSA ÚNICA EM ARGAMASSA INDUSTRIALIZADA, PREPARO MECÂNICO E APLICAÇÃO COM EQUIPAMENTO DE MISTURA E PROJEÇÃO DE 1,5 M3/H DE ARGAMASSA EM PANOS CEGOS DE FACHADA (SEM PRESENÇA DE VÃOS), ESPESSURA DE 35 MM. AF_08/2022</v>
          </cell>
          <cell r="C7688" t="str">
            <v>M2</v>
          </cell>
          <cell r="D7688">
            <v>106.46</v>
          </cell>
          <cell r="E7688" t="str">
            <v>Massa Única Externa</v>
          </cell>
          <cell r="F7688" t="str">
            <v>SINAPI Jun/26</v>
          </cell>
        </row>
        <row r="7689">
          <cell r="A7689">
            <v>87804</v>
          </cell>
          <cell r="B7689" t="str">
            <v>EMBOÇO OU MASSA ÚNICA EM ARGAMASSA INDUSTRIALIZADA, PREPARO MECÂNICO E APLICAÇÃO COM EQUIPAMENTO DE MISTURA E PROJEÇÃO DE 1,5 M3/H DE ARGAMASSA EM PANOS CEGOS DE FACHADA (SEM PRESENÇA DE VÃOS), ESPESSURA DE 45 MM. AF_08/2022</v>
          </cell>
          <cell r="C7689" t="str">
            <v>M2</v>
          </cell>
          <cell r="D7689">
            <v>123.32</v>
          </cell>
          <cell r="E7689" t="str">
            <v>Massa Única Externa</v>
          </cell>
          <cell r="F7689" t="str">
            <v>SINAPI Jun/26</v>
          </cell>
        </row>
        <row r="7690">
          <cell r="A7690">
            <v>87808</v>
          </cell>
          <cell r="B7690" t="str">
            <v>EMBOÇO OU MASSA ÚNICA EM ARGAMASSA INDUSTRIALIZADA, PREPARO MECÂNICO E APLICAÇÃO COM EQUIPAMENTO DE MISTURA E PROJEÇÃO DE 1,5 M3/H DE ARGAMASSA EM PANOS CEGOS DE FACHADA (SEM PRESENÇA DE VÃOS), ESPESSURA MAIOR OU IGUAL A 50 MM. AF_08/2022</v>
          </cell>
          <cell r="C7690" t="str">
            <v>M2</v>
          </cell>
          <cell r="D7690">
            <v>130.78</v>
          </cell>
          <cell r="E7690" t="str">
            <v>Massa Única Externa</v>
          </cell>
          <cell r="F7690" t="str">
            <v>SINAPI Jun/26</v>
          </cell>
        </row>
        <row r="7691">
          <cell r="A7691">
            <v>87778</v>
          </cell>
          <cell r="B7691" t="str">
            <v>EMBOÇO OU MASSA ÚNICA EM ARGAMASSA INDUSTRIALIZADA, PREPARO MECÂNICO E APLICAÇÃO COM EQUIPAMENTO DE MISTURA E PROJEÇÃO DE 1,5 M3/H DE ARGAMASSA EM PANOS DE FACHADA COM PRESENÇA DE VÃOS, ESPESSURA DE 25 MM. AF_08/2022</v>
          </cell>
          <cell r="C7691" t="str">
            <v>M2</v>
          </cell>
          <cell r="D7691">
            <v>97.85</v>
          </cell>
          <cell r="E7691" t="str">
            <v>Massa Única Externa</v>
          </cell>
          <cell r="F7691" t="str">
            <v>SINAPI Jun/26</v>
          </cell>
        </row>
        <row r="7692">
          <cell r="A7692">
            <v>87783</v>
          </cell>
          <cell r="B7692" t="str">
            <v>EMBOÇO OU MASSA ÚNICA EM ARGAMASSA INDUSTRIALIZADA, PREPARO MECÂNICO E APLICAÇÃO COM EQUIPAMENTO DE MISTURA E PROJEÇÃO DE 1,5 M3/H DE ARGAMASSA EM PANOS DE FACHADA COM PRESENÇA DE VÃOS, ESPESSURA DE 35 MM. AF_08/2022</v>
          </cell>
          <cell r="C7692" t="str">
            <v>M2</v>
          </cell>
          <cell r="D7692">
            <v>127.98</v>
          </cell>
          <cell r="E7692" t="str">
            <v>Massa Única Externa</v>
          </cell>
          <cell r="F7692" t="str">
            <v>SINAPI Jun/26</v>
          </cell>
        </row>
        <row r="7693">
          <cell r="A7693">
            <v>87787</v>
          </cell>
          <cell r="B7693" t="str">
            <v>EMBOÇO OU MASSA ÚNICA EM ARGAMASSA INDUSTRIALIZADA, PREPARO MECÂNICO E APLICAÇÃO COM EQUIPAMENTO DE MISTURA E PROJEÇÃO DE 1,5 M3/H DE ARGAMASSA EM PANOS DE FACHADA COM PRESENÇA DE VÃOS, ESPESSURA DE 45 MM. AF_08/2022</v>
          </cell>
          <cell r="C7693" t="str">
            <v>M2</v>
          </cell>
          <cell r="D7693">
            <v>146.02000000000001</v>
          </cell>
          <cell r="E7693" t="str">
            <v>Massa Única Externa</v>
          </cell>
          <cell r="F7693" t="str">
            <v>SINAPI Jun/26</v>
          </cell>
        </row>
        <row r="7694">
          <cell r="A7694">
            <v>87791</v>
          </cell>
          <cell r="B7694" t="str">
            <v>EMBOÇO OU MASSA ÚNICA EM ARGAMASSA INDUSTRIALIZADA, PREPARO MECÂNICO E APLICAÇÃO COM EQUIPAMENTO DE MISTURA E PROJEÇÃO DE 1,5 M3/H DE ARGAMASSA EM PANOS DE FACHADA COM PRESENÇA DE VÃOS, ESPESSURA MAIOR OU IGUAL A 50 MM. AF_08/2022</v>
          </cell>
          <cell r="C7694" t="str">
            <v>M2</v>
          </cell>
          <cell r="D7694">
            <v>161.13</v>
          </cell>
          <cell r="E7694" t="str">
            <v>Massa Única Externa</v>
          </cell>
          <cell r="F7694" t="str">
            <v>SINAPI Jun/26</v>
          </cell>
        </row>
        <row r="7695">
          <cell r="A7695">
            <v>87832</v>
          </cell>
          <cell r="B7695" t="str">
            <v>EMBOÇO OU MASSA ÚNICA EM ARGAMASSA INDUSTRIALIZADA, PREPARO MECÂNICO E APLICAÇÃO COM EQUIPAMENTO DE MISTURA E PROJEÇÃO DE 1,5 M3/H DE ARGAMASSA NAS PAREDES INTERNAS DA SACADA, ESPESSURA 35 MM, SEM USO DE TELA METÁLICA. AF_08/2022</v>
          </cell>
          <cell r="C7695" t="str">
            <v>M2</v>
          </cell>
          <cell r="D7695">
            <v>156.91</v>
          </cell>
          <cell r="E7695" t="str">
            <v>Massa Única Externa</v>
          </cell>
          <cell r="F7695" t="str">
            <v>SINAPI Jun/26</v>
          </cell>
        </row>
        <row r="7696">
          <cell r="A7696">
            <v>87812</v>
          </cell>
          <cell r="B7696" t="str">
            <v>EMBOÇO OU MASSA ÚNICA EM ARGAMASSA INDUSTRIALIZADA, PREPARO MECÂNICO E APLICAÇÃO COM EQUIPAMENTO DE MISTURA E PROJEÇÃO DE 1,5 M3/H EM SUPERFÍCIES EXTERNAS DA SACADA, ESPESSURA 25 MM, SEM USO DE TELA METÁLICA. AF_08/2022</v>
          </cell>
          <cell r="C7696" t="str">
            <v>M2</v>
          </cell>
          <cell r="D7696">
            <v>126.12</v>
          </cell>
          <cell r="E7696" t="str">
            <v>Massa Única Externa</v>
          </cell>
          <cell r="F7696" t="str">
            <v>SINAPI Jun/26</v>
          </cell>
        </row>
        <row r="7697">
          <cell r="A7697">
            <v>87816</v>
          </cell>
          <cell r="B7697" t="str">
            <v>EMBOÇO OU MASSA ÚNICA EM ARGAMASSA INDUSTRIALIZADA, PREPARO MECÂNICO E APLICAÇÃO COM EQUIPAMENTO DE MISTURA E PROJEÇÃO DE 1,5 M3/H EM SUPERFÍCIES EXTERNAS DA SACADA, ESPESSURA 35 MM, SEM USO DE TELA METÁLICA. AF_08/2022</v>
          </cell>
          <cell r="C7697" t="str">
            <v>M2</v>
          </cell>
          <cell r="D7697">
            <v>155.06</v>
          </cell>
          <cell r="E7697" t="str">
            <v>Massa Única Externa</v>
          </cell>
          <cell r="F7697" t="str">
            <v>SINAPI Jun/26</v>
          </cell>
        </row>
        <row r="7698">
          <cell r="A7698">
            <v>87820</v>
          </cell>
          <cell r="B7698" t="str">
            <v>EMBOÇO OU MASSA ÚNICA EM ARGAMASSA INDUSTRIALIZADA, PREPARO MECÂNICO E APLICAÇÃO COM EQUIPAMENTO DE MISTURA E PROJEÇÃO DE 1,5 M3/H EM SUPERFÍCIES EXTERNAS DA SACADA, ESPESSURA 45 MM, SEM USO DE TELA METÁLICA. AF_08/2022</v>
          </cell>
          <cell r="C7698" t="str">
            <v>M2</v>
          </cell>
          <cell r="D7698">
            <v>171.92</v>
          </cell>
          <cell r="E7698" t="str">
            <v>Massa Única Externa</v>
          </cell>
          <cell r="F7698" t="str">
            <v>SINAPI Jun/26</v>
          </cell>
        </row>
        <row r="7699">
          <cell r="A7699">
            <v>87824</v>
          </cell>
          <cell r="B7699" t="str">
            <v>EMBOÇO OU MASSA ÚNICA EM ARGAMASSA INDUSTRIALIZADA, PREPARO MECÂNICO E APLICAÇÃO COM EQUIPAMENTO DE MISTURA E PROJEÇÃO DE 1,5 M3/H EM SUPERFÍCIES EXTERNAS DA SACADA, ESPESSURA MAIOR OU IGUAL A 50 MM, SEM USO DE TELA METÁLICA. AF_08/2022</v>
          </cell>
          <cell r="C7699" t="str">
            <v>M2</v>
          </cell>
          <cell r="D7699">
            <v>201.04</v>
          </cell>
          <cell r="E7699" t="str">
            <v>Massa Única Externa</v>
          </cell>
          <cell r="F7699" t="str">
            <v>SINAPI Jun/26</v>
          </cell>
        </row>
        <row r="7700">
          <cell r="A7700">
            <v>87828</v>
          </cell>
          <cell r="B7700" t="str">
            <v>EMBOÇO OU MASSA ÚNICA EM ARGAMASSA INDUSTRIALIZADA, PREPARO MECÂNICO E APLICAÇÃO COM EQUIPAMENTO DE MISTURA E PROJEÇÃO DE 1,5 M3/H NAS PAREDES INTERNAS DA SACADA, ESPESSURA 25 MM, SEM USO DE TELA METÁLICA. AF_08/2022</v>
          </cell>
          <cell r="C7700" t="str">
            <v>M2</v>
          </cell>
          <cell r="D7700">
            <v>126.06</v>
          </cell>
          <cell r="E7700" t="str">
            <v>Massa Única Externa</v>
          </cell>
          <cell r="F7700" t="str">
            <v>SINAPI Jun/26</v>
          </cell>
        </row>
        <row r="7701">
          <cell r="A7701">
            <v>104251</v>
          </cell>
          <cell r="B7701" t="str">
            <v>EMBOÇO OU MASSA ÚNICA EM ARGAMASSA INDUSTRIALIZADA, PREPARO MECÂNICO E APLICAÇÃO COM EQUIPAMENTO DE MISTURA E PROJEÇÃO DE 1,5 M3/H, NAS SUPERFÍCIES EXTERNAS DA SACADA, ESPESSURA DE 25 MM, ACESSO POR ANDAIME, SEM USO DE TELA METÁLICA. AF_08/2022</v>
          </cell>
          <cell r="C7701" t="str">
            <v>M2</v>
          </cell>
          <cell r="D7701">
            <v>117.37</v>
          </cell>
          <cell r="E7701" t="str">
            <v>Massa Única Externa</v>
          </cell>
          <cell r="F7701" t="str">
            <v>SINAPI Jun/26</v>
          </cell>
        </row>
        <row r="7702">
          <cell r="A7702">
            <v>104255</v>
          </cell>
          <cell r="B7702" t="str">
            <v>EMBOÇO OU MASSA ÚNICA EM ARGAMASSA INDUSTRIALIZADA, PREPARO MECÂNICO E APLICAÇÃO COM EQUIPAMENTO DE MISTURA E PROJEÇÃO DE 1,5 M3/H, NAS SUPERFÍCIES EXTERNAS DA SACADA, ESPESSURA DE 35 MM, ACESSO POR ANDAIME, SEM USO DE TELA METÁLICA. AF_08/2022</v>
          </cell>
          <cell r="C7702" t="str">
            <v>M2</v>
          </cell>
          <cell r="D7702">
            <v>144.91999999999999</v>
          </cell>
          <cell r="E7702" t="str">
            <v>Massa Única Externa</v>
          </cell>
          <cell r="F7702" t="str">
            <v>SINAPI Jun/26</v>
          </cell>
        </row>
        <row r="7703">
          <cell r="A7703">
            <v>104259</v>
          </cell>
          <cell r="B7703" t="str">
            <v>EMBOÇO OU MASSA ÚNICA EM ARGAMASSA INDUSTRIALIZADA, PREPARO MECÂNICO E APLICAÇÃO COM EQUIPAMENTO DE MISTURA E PROJEÇÃO DE 1,5 M3/H, NAS SUPERFÍCIES EXTERNAS DA SACADA, ESPESSURA DE 45 MM, ACESSO POR ANDAIME, SEM USO DE TELA METÁLICA. AF_08/2022</v>
          </cell>
          <cell r="C7703" t="str">
            <v>M2</v>
          </cell>
          <cell r="D7703">
            <v>161.78</v>
          </cell>
          <cell r="E7703" t="str">
            <v>Massa Única Externa</v>
          </cell>
          <cell r="F7703" t="str">
            <v>SINAPI Jun/26</v>
          </cell>
        </row>
        <row r="7704">
          <cell r="A7704">
            <v>104263</v>
          </cell>
          <cell r="B7704" t="str">
            <v>EMBOÇO OU MASSA ÚNICA EM ARGAMASSA INDUSTRIALIZADA, PREPARO MECÂNICO E APLICAÇÃO COM EQUIPAMENTO DE MISTURA E PROJEÇÃO DE 1,5 M3/H, NAS SUPERFÍCIES EXTERNAS DA SACADA, ESPESSURA DE 50 MM, ACESSO POR ANDAIME, SEM USO DE TELA METÁLICA. AF_08/2022</v>
          </cell>
          <cell r="C7704" t="str">
            <v>M2</v>
          </cell>
          <cell r="D7704">
            <v>188.55</v>
          </cell>
          <cell r="E7704" t="str">
            <v>Massa Única Externa</v>
          </cell>
          <cell r="F7704" t="str">
            <v>SINAPI Jun/26</v>
          </cell>
        </row>
        <row r="7705">
          <cell r="A7705">
            <v>87794</v>
          </cell>
          <cell r="B7705" t="str">
            <v>EMBOÇO OU MASSA ÚNICA EM ARGAMASSA TRAÇO 1:2:8, PREPARO MANUAL, APLICADA MANUALMENTE EM PANOS CEGOS DE FACHADA (SEM PRESENÇA DE VÃOS), ESPESSURA DE 25 MM. AF_09/2022</v>
          </cell>
          <cell r="C7705" t="str">
            <v>M2</v>
          </cell>
          <cell r="D7705">
            <v>54.06</v>
          </cell>
          <cell r="E7705" t="str">
            <v>Massa Única Externa</v>
          </cell>
          <cell r="F7705" t="str">
            <v>SINAPI Jun/26</v>
          </cell>
        </row>
        <row r="7706">
          <cell r="A7706">
            <v>87799</v>
          </cell>
          <cell r="B7706" t="str">
            <v>EMBOÇO OU MASSA ÚNICA EM ARGAMASSA TRAÇO 1:2:8, PREPARO MANUAL, APLICADA MANUALMENTE EM PANOS CEGOS DE FACHADA (SEM PRESENÇA DE VÃOS), ESPESSURA DE 35 MM. AF_08/2022</v>
          </cell>
          <cell r="C7706" t="str">
            <v>M2</v>
          </cell>
          <cell r="D7706">
            <v>75.28</v>
          </cell>
          <cell r="E7706" t="str">
            <v>Massa Única Externa</v>
          </cell>
          <cell r="F7706" t="str">
            <v>SINAPI Jun/26</v>
          </cell>
        </row>
        <row r="7707">
          <cell r="A7707">
            <v>87803</v>
          </cell>
          <cell r="B7707" t="str">
            <v>EMBOÇO OU MASSA ÚNICA EM ARGAMASSA TRAÇO 1:2:8, PREPARO MANUAL, APLICADA MANUALMENTE EM PANOS CEGOS DE FACHADA (SEM PRESENÇA DE VÃOS), ESPESSURA DE 45 MM. AF_08/2022</v>
          </cell>
          <cell r="C7707" t="str">
            <v>M2</v>
          </cell>
          <cell r="D7707">
            <v>83.24</v>
          </cell>
          <cell r="E7707" t="str">
            <v>Massa Única Externa</v>
          </cell>
          <cell r="F7707" t="str">
            <v>SINAPI Jun/26</v>
          </cell>
        </row>
        <row r="7708">
          <cell r="A7708">
            <v>87807</v>
          </cell>
          <cell r="B7708" t="str">
            <v>EMBOÇO OU MASSA ÚNICA EM ARGAMASSA TRAÇO 1:2:8, PREPARO MANUAL, APLICADA MANUALMENTE EM PANOS CEGOS DE FACHADA (SEM PRESENÇA DE VÃOS), ESPESSURA MAIOR OU IGUAL A 50 MM. AF_08/2022</v>
          </cell>
          <cell r="C7708" t="str">
            <v>M2</v>
          </cell>
          <cell r="D7708">
            <v>91.03</v>
          </cell>
          <cell r="E7708" t="str">
            <v>Massa Única Externa</v>
          </cell>
          <cell r="F7708" t="str">
            <v>SINAPI Jun/26</v>
          </cell>
        </row>
        <row r="7709">
          <cell r="A7709">
            <v>104218</v>
          </cell>
          <cell r="B7709" t="str">
            <v>EMBOÇO OU MASSA ÚNICA EM ARGAMASSA TRAÇO 1:2:8, PREPARO MANUAL, APLICADA MANUALMENTE EM PANOS DE FACHADA COM PRESENÇA DE VÃOS, ESPESSURA DE 25 MM, ACESSO POR ANDAIME. AF_08/2022</v>
          </cell>
          <cell r="C7709" t="str">
            <v>M2</v>
          </cell>
          <cell r="D7709">
            <v>68.78</v>
          </cell>
          <cell r="E7709" t="str">
            <v>Massa Única Externa</v>
          </cell>
          <cell r="F7709" t="str">
            <v>SINAPI Jun/26</v>
          </cell>
        </row>
        <row r="7710">
          <cell r="A7710">
            <v>87777</v>
          </cell>
          <cell r="B7710" t="str">
            <v>EMBOÇO OU MASSA ÚNICA EM ARGAMASSA TRAÇO 1:2:8, PREPARO MANUAL, APLICADA MANUALMENTE EM PANOS DE FACHADA COM PRESENÇA DE VÃOS, ESPESSURA DE 25 MM. AF_08/2022</v>
          </cell>
          <cell r="C7710" t="str">
            <v>M2</v>
          </cell>
          <cell r="D7710">
            <v>74.19</v>
          </cell>
          <cell r="E7710" t="str">
            <v>Massa Única Externa</v>
          </cell>
          <cell r="F7710" t="str">
            <v>SINAPI Jun/26</v>
          </cell>
        </row>
        <row r="7711">
          <cell r="A7711">
            <v>104222</v>
          </cell>
          <cell r="B7711" t="str">
            <v>EMBOÇO OU MASSA ÚNICA EM ARGAMASSA TRAÇO 1:2:8, PREPARO MANUAL, APLICADA MANUALMENTE EM PANOS DE FACHADA COM PRESENÇA DE VÃOS, ESPESSURA DE 35 MM, ACESSO POR ANDAIME. AF_08/2022</v>
          </cell>
          <cell r="C7711" t="str">
            <v>M2</v>
          </cell>
          <cell r="D7711">
            <v>88.96</v>
          </cell>
          <cell r="E7711" t="str">
            <v>Massa Única Externa</v>
          </cell>
          <cell r="F7711" t="str">
            <v>SINAPI Jun/26</v>
          </cell>
        </row>
        <row r="7712">
          <cell r="A7712">
            <v>87781</v>
          </cell>
          <cell r="B7712" t="str">
            <v>EMBOÇO OU MASSA ÚNICA EM ARGAMASSA TRAÇO 1:2:8, PREPARO MANUAL, APLICADA MANUALMENTE EM PANOS DE FACHADA COM PRESENÇA DE VÃOS, ESPESSURA DE 35 MM. AF_08/2022</v>
          </cell>
          <cell r="C7712" t="str">
            <v>M2</v>
          </cell>
          <cell r="D7712">
            <v>95.9</v>
          </cell>
          <cell r="E7712" t="str">
            <v>Massa Única Externa</v>
          </cell>
          <cell r="F7712" t="str">
            <v>SINAPI Jun/26</v>
          </cell>
        </row>
        <row r="7713">
          <cell r="A7713">
            <v>104226</v>
          </cell>
          <cell r="B7713" t="str">
            <v>EMBOÇO OU MASSA ÚNICA EM ARGAMASSA TRAÇO 1:2:8, PREPARO MANUAL, APLICADA MANUALMENTE EM PANOS DE FACHADA COM PRESENÇA DE VÃOS, ESPESSURA DE 45 MM, ACESSO POR ANDAIME. AF_08/2022</v>
          </cell>
          <cell r="C7713" t="str">
            <v>M2</v>
          </cell>
          <cell r="D7713">
            <v>97.47</v>
          </cell>
          <cell r="E7713" t="str">
            <v>Massa Única Externa</v>
          </cell>
          <cell r="F7713" t="str">
            <v>SINAPI Jun/26</v>
          </cell>
        </row>
        <row r="7714">
          <cell r="A7714">
            <v>87786</v>
          </cell>
          <cell r="B7714" t="str">
            <v>EMBOÇO OU MASSA ÚNICA EM ARGAMASSA TRAÇO 1:2:8, PREPARO MANUAL, APLICADA MANUALMENTE EM PANOS DE FACHADA COM PRESENÇA DE VÃOS, ESPESSURA DE 45 MM. AF_08/2022</v>
          </cell>
          <cell r="C7714" t="str">
            <v>M2</v>
          </cell>
          <cell r="D7714">
            <v>104.41</v>
          </cell>
          <cell r="E7714" t="str">
            <v>Massa Única Externa</v>
          </cell>
          <cell r="F7714" t="str">
            <v>SINAPI Jun/26</v>
          </cell>
        </row>
        <row r="7715">
          <cell r="A7715">
            <v>104230</v>
          </cell>
          <cell r="B7715" t="str">
            <v>EMBOÇO OU MASSA ÚNICA EM ARGAMASSA TRAÇO 1:2:8, PREPARO MANUAL, APLICADA MANUALMENTE EM PANOS DE FACHADA COM PRESENÇA DE VÃOS, ESPESSURA DE 50 MM, ACESSO POR ANDAIME. AF_08/2022</v>
          </cell>
          <cell r="C7715" t="str">
            <v>M2</v>
          </cell>
          <cell r="D7715">
            <v>115.02</v>
          </cell>
          <cell r="E7715" t="str">
            <v>Massa Única Externa</v>
          </cell>
          <cell r="F7715" t="str">
            <v>SINAPI Jun/26</v>
          </cell>
        </row>
        <row r="7716">
          <cell r="A7716">
            <v>104234</v>
          </cell>
          <cell r="B7716" t="str">
            <v>EMBOÇO OU MASSA ÚNICA EM ARGAMASSA TRAÇO 1:2:8, PREPARO MANUAL, APLICADA MANUALMENTE EM PANOS DE FACHADA SEM PRESENÇA DE VÃOS, ESPESSURA DE 25 MM, ACESSO POR ANDAIME. AF_08/2022</v>
          </cell>
          <cell r="C7716" t="str">
            <v>M2</v>
          </cell>
          <cell r="D7716">
            <v>50.87</v>
          </cell>
          <cell r="E7716" t="str">
            <v>Massa Única Externa</v>
          </cell>
          <cell r="F7716" t="str">
            <v>SINAPI Jun/26</v>
          </cell>
        </row>
        <row r="7717">
          <cell r="A7717">
            <v>104238</v>
          </cell>
          <cell r="B7717" t="str">
            <v>EMBOÇO OU MASSA ÚNICA EM ARGAMASSA TRAÇO 1:2:8, PREPARO MANUAL, APLICADA MANUALMENTE EM PANOS DE FACHADA SEM PRESENÇA DE VÃOS, ESPESSURA DE 35 MM, ACESSO POR ANDAIME. AF_08/2022</v>
          </cell>
          <cell r="C7717" t="str">
            <v>M2</v>
          </cell>
          <cell r="D7717">
            <v>70.56</v>
          </cell>
          <cell r="E7717" t="str">
            <v>Massa Única Externa</v>
          </cell>
          <cell r="F7717" t="str">
            <v>SINAPI Jun/26</v>
          </cell>
        </row>
        <row r="7718">
          <cell r="A7718">
            <v>104242</v>
          </cell>
          <cell r="B7718" t="str">
            <v>EMBOÇO OU MASSA ÚNICA EM ARGAMASSA TRAÇO 1:2:8, PREPARO MANUAL, APLICADA MANUALMENTE EM PANOS DE FACHADA SEM PRESENÇA DE VÃOS, ESPESSURA DE 45 MM, ACESSO POR ANDAIME. AF_08/2022</v>
          </cell>
          <cell r="C7718" t="str">
            <v>M2</v>
          </cell>
          <cell r="D7718">
            <v>78.52</v>
          </cell>
          <cell r="E7718" t="str">
            <v>Massa Única Externa</v>
          </cell>
          <cell r="F7718" t="str">
            <v>SINAPI Jun/26</v>
          </cell>
        </row>
        <row r="7719">
          <cell r="A7719">
            <v>104246</v>
          </cell>
          <cell r="B7719" t="str">
            <v>EMBOÇO OU MASSA ÚNICA EM ARGAMASSA TRAÇO 1:2:8, PREPARO MANUAL, APLICADA MANUALMENTE EM PANOS DE FACHADA SEM PRESENÇA DE VÃOS, ESPESSURA DE 50 MM, ACESSO POR ANDAIME. AF_08/2022</v>
          </cell>
          <cell r="C7719" t="str">
            <v>M2</v>
          </cell>
          <cell r="D7719">
            <v>85.83</v>
          </cell>
          <cell r="E7719" t="str">
            <v>Massa Única Externa</v>
          </cell>
          <cell r="F7719" t="str">
            <v>SINAPI Jun/26</v>
          </cell>
        </row>
        <row r="7720">
          <cell r="A7720">
            <v>104250</v>
          </cell>
          <cell r="B7720" t="str">
            <v>EMBOÇO OU MASSA ÚNICA EM ARGAMASSA TRAÇO 1:2:8, PREPARO MANUAL, APLICADA MANUALMENTE EM SUPERFÍCIES EXTERNAS DA SACADA, ESPESSURA DE 25 MM, ACESSO POR ANDAIME, SEM USO DE TELA METÁLICA. AF_08/2022</v>
          </cell>
          <cell r="C7720" t="str">
            <v>M2</v>
          </cell>
          <cell r="D7720">
            <v>98.01</v>
          </cell>
          <cell r="E7720" t="str">
            <v>Massa Única Externa</v>
          </cell>
          <cell r="F7720" t="str">
            <v>SINAPI Jun/26</v>
          </cell>
        </row>
        <row r="7721">
          <cell r="A7721">
            <v>87811</v>
          </cell>
          <cell r="B7721" t="str">
            <v>EMBOÇO OU MASSA ÚNICA EM ARGAMASSA TRAÇO 1:2:8, PREPARO MANUAL, APLICADA MANUALMENTE EM SUPERFÍCIES EXTERNAS DA SACADA, ESPESSURA DE 25 MM, SEM USO DE TELA METÁLICA DE REFORÇO CONTRA FISSURAÇÃO. AF_08/2022</v>
          </cell>
          <cell r="C7721" t="str">
            <v>M2</v>
          </cell>
          <cell r="D7721">
            <v>107.73</v>
          </cell>
          <cell r="E7721" t="str">
            <v>Massa Única Externa</v>
          </cell>
          <cell r="F7721" t="str">
            <v>SINAPI Jun/26</v>
          </cell>
        </row>
        <row r="7722">
          <cell r="A7722">
            <v>104254</v>
          </cell>
          <cell r="B7722" t="str">
            <v>EMBOÇO OU MASSA ÚNICA EM ARGAMASSA TRAÇO 1:2:8, PREPARO MANUAL, APLICADA MANUALMENTE EM SUPERFÍCIES EXTERNAS DA SACADA, ESPESSURA DE 35 MM, ACESSO POR ANDAIME, SEM USO DE TELA METÁLICA. AF_08/2022</v>
          </cell>
          <cell r="C7722" t="str">
            <v>M2</v>
          </cell>
          <cell r="D7722">
            <v>117.7</v>
          </cell>
          <cell r="E7722" t="str">
            <v>Massa Única Externa</v>
          </cell>
          <cell r="F7722" t="str">
            <v>SINAPI Jun/26</v>
          </cell>
        </row>
        <row r="7723">
          <cell r="A7723">
            <v>87815</v>
          </cell>
          <cell r="B7723" t="str">
            <v>EMBOÇO OU MASSA ÚNICA EM ARGAMASSA TRAÇO 1:2:8, PREPARO MANUAL, APLICADA MANUALMENTE EM SUPERFÍCIES EXTERNAS DA SACADA, ESPESSURA DE 35 MM, SEM USO DE TELA METÁLICA DE REFORÇO CONTRA FISSURAÇÃO. AF_08/2022</v>
          </cell>
          <cell r="C7723" t="str">
            <v>M2</v>
          </cell>
          <cell r="D7723">
            <v>128.94999999999999</v>
          </cell>
          <cell r="E7723" t="str">
            <v>Massa Única Externa</v>
          </cell>
          <cell r="F7723" t="str">
            <v>SINAPI Jun/26</v>
          </cell>
        </row>
        <row r="7724">
          <cell r="A7724">
            <v>104258</v>
          </cell>
          <cell r="B7724" t="str">
            <v>EMBOÇO OU MASSA ÚNICA EM ARGAMASSA TRAÇO 1:2:8, PREPARO MANUAL, APLICADA MANUALMENTE EM SUPERFÍCIES EXTERNAS DA SACADA, ESPESSURA DE 45 MM, ACESSO POR ANDAIME, SEM USO DE TELA METÁLICA. AF_08/2022</v>
          </cell>
          <cell r="C7724" t="str">
            <v>M2</v>
          </cell>
          <cell r="D7724">
            <v>125.66</v>
          </cell>
          <cell r="E7724" t="str">
            <v>Massa Única Externa</v>
          </cell>
          <cell r="F7724" t="str">
            <v>SINAPI Jun/26</v>
          </cell>
        </row>
        <row r="7725">
          <cell r="A7725">
            <v>87819</v>
          </cell>
          <cell r="B7725" t="str">
            <v>EMBOÇO OU MASSA ÚNICA EM ARGAMASSA TRAÇO 1:2:8, PREPARO MANUAL, APLICADA MANUALMENTE EM SUPERFÍCIES EXTERNAS DA SACADA, ESPESSURA DE 45 MM, SEM USO DE TELA METÁLICA DE REFORÇO CONTRA FISSURAÇÃO. AF_08/2022</v>
          </cell>
          <cell r="C7725" t="str">
            <v>M2</v>
          </cell>
          <cell r="D7725">
            <v>136.91</v>
          </cell>
          <cell r="E7725" t="str">
            <v>Massa Única Externa</v>
          </cell>
          <cell r="F7725" t="str">
            <v>SINAPI Jun/26</v>
          </cell>
        </row>
        <row r="7726">
          <cell r="A7726">
            <v>104262</v>
          </cell>
          <cell r="B7726" t="str">
            <v>EMBOÇO OU MASSA ÚNICA EM ARGAMASSA TRAÇO 1:2:8, PREPARO MANUAL, APLICADA MANUALMENTE EM SUPERFÍCIES EXTERNAS DA SACADA, ESPESSURA DE 50 MM, ACESSO POR ANDAIME, SEM USO DE TELA METÁLICA. AF_08/2022</v>
          </cell>
          <cell r="C7726" t="str">
            <v>M2</v>
          </cell>
          <cell r="D7726">
            <v>162.82</v>
          </cell>
          <cell r="E7726" t="str">
            <v>Massa Única Externa</v>
          </cell>
          <cell r="F7726" t="str">
            <v>SINAPI Jun/26</v>
          </cell>
        </row>
        <row r="7727">
          <cell r="A7727">
            <v>87823</v>
          </cell>
          <cell r="B7727" t="str">
            <v>EMBOÇO OU MASSA ÚNICA EM ARGAMASSA TRAÇO 1:2:8, PREPARO MANUAL, APLICADA MANUALMENTE EM SUPERFÍCIES EXTERNAS DA SACADA, ESPESSURA MAIOR OU IGUAL A 50 MM, SEM USO DE TELA METÁLICA DE REFORÇO CONTRA FISSURAÇÃO. AF_08/2022</v>
          </cell>
          <cell r="C7727" t="str">
            <v>M2</v>
          </cell>
          <cell r="D7727">
            <v>178.17</v>
          </cell>
          <cell r="E7727" t="str">
            <v>Massa Única Externa</v>
          </cell>
          <cell r="F7727" t="str">
            <v>SINAPI Jun/26</v>
          </cell>
        </row>
        <row r="7728">
          <cell r="A7728">
            <v>87827</v>
          </cell>
          <cell r="B7728" t="str">
            <v>EMBOÇO OU MASSA ÚNICA EM ARGAMASSA TRAÇO 1:2:8, PREPARO MANUAL, APLICADA MANUALMENTE NAS PAREDES INTERNAS DA SACADA, ESPESSURA DE 25 MM, SEM USO DE TELA METÁLICA DE REFORÇO CONTRA FISSURAÇÃO. AF_08/2022</v>
          </cell>
          <cell r="C7728" t="str">
            <v>M2</v>
          </cell>
          <cell r="D7728">
            <v>100.55</v>
          </cell>
          <cell r="E7728" t="str">
            <v>Massa Única Externa</v>
          </cell>
          <cell r="F7728" t="str">
            <v>SINAPI Jun/26</v>
          </cell>
        </row>
        <row r="7729">
          <cell r="A7729">
            <v>87831</v>
          </cell>
          <cell r="B7729" t="str">
            <v>EMBOÇO OU MASSA ÚNICA EM ARGAMASSA TRAÇO 1:2:8, PREPARO MANUAL, APLICADA MANUALMENTE NAS PAREDES INTERNAS DA SACADA, ESPESSURA DE 35 MM, SEM USO DE TELA METÁLICA DE REFORÇO CONTRA FISSURAÇÃO. AF_08/2022</v>
          </cell>
          <cell r="C7729" t="str">
            <v>M2</v>
          </cell>
          <cell r="D7729">
            <v>121.58</v>
          </cell>
          <cell r="E7729" t="str">
            <v>Massa Única Externa</v>
          </cell>
          <cell r="F7729" t="str">
            <v>SINAPI Jun/26</v>
          </cell>
        </row>
        <row r="7730">
          <cell r="A7730">
            <v>104220</v>
          </cell>
          <cell r="B7730" t="str">
            <v>EMBOÇO OU MASSA ÚNICA EM ARGAMASSA TRAÇO 1:2:8, PREPARO MECÂNICA COM BETONEIRA 400 L, APLICADA COM PROJETOR TIPO CANEQUINHA EM PANOS DE FACHADA COM PRESENÇA DE VÃOS, ESPESSURA DE 25 MM, ACESSO POR ANDAIME. AF_08/2022</v>
          </cell>
          <cell r="C7730" t="str">
            <v>M2</v>
          </cell>
          <cell r="D7730">
            <v>65.84</v>
          </cell>
          <cell r="E7730" t="str">
            <v>Massa Única Externa</v>
          </cell>
          <cell r="F7730" t="str">
            <v>SINAPI Jun/26</v>
          </cell>
        </row>
        <row r="7731">
          <cell r="A7731">
            <v>104203</v>
          </cell>
          <cell r="B7731" t="str">
            <v>EMBOÇO OU MASSA ÚNICA EM ARGAMASSA TRAÇO 1:2:8, PREPARO MECÂNICA COM BETONEIRA 400 L, APLICADA COM PROJETOR TIPO CANEQUINHA EM PANOS DE FACHADA COM PRESENÇA DE VÃOS, ESPESSURA DE 25 MM, ACESSO POR BALANCIM MANUAL. AF_08/2022</v>
          </cell>
          <cell r="C7731" t="str">
            <v>M2</v>
          </cell>
          <cell r="D7731">
            <v>71.319999999999993</v>
          </cell>
          <cell r="E7731" t="str">
            <v>Massa Única Externa</v>
          </cell>
          <cell r="F7731" t="str">
            <v>SINAPI Jun/26</v>
          </cell>
        </row>
        <row r="7732">
          <cell r="A7732">
            <v>104224</v>
          </cell>
          <cell r="B7732" t="str">
            <v>EMBOÇO OU MASSA ÚNICA EM ARGAMASSA TRAÇO 1:2:8, PREPARO MECÂNICA COM BETONEIRA 400 L, APLICADA COM PROJETOR TIPO CANEQUINHA EM PANOS DE FACHADA COM PRESENÇA DE VÃOS, ESPESSURA DE 35 MM, ACESSO POR ANDAIME. AF_08/2022</v>
          </cell>
          <cell r="C7732" t="str">
            <v>M2</v>
          </cell>
          <cell r="D7732">
            <v>85.06</v>
          </cell>
          <cell r="E7732" t="str">
            <v>Massa Única Externa</v>
          </cell>
          <cell r="F7732" t="str">
            <v>SINAPI Jun/26</v>
          </cell>
        </row>
        <row r="7733">
          <cell r="A7733">
            <v>104204</v>
          </cell>
          <cell r="B7733" t="str">
            <v>EMBOÇO OU MASSA ÚNICA EM ARGAMASSA TRAÇO 1:2:8, PREPARO MECÂNICA COM BETONEIRA 400 L, APLICADA COM PROJETOR TIPO CANEQUINHA EM PANOS DE FACHADA COM PRESENÇA DE VÃOS, ESPESSURA DE 35 MM, ACESSO POR BALANCIM MANUAL. AF_08/2022</v>
          </cell>
          <cell r="C7733" t="str">
            <v>M2</v>
          </cell>
          <cell r="D7733">
            <v>92.19</v>
          </cell>
          <cell r="E7733" t="str">
            <v>Massa Única Externa</v>
          </cell>
          <cell r="F7733" t="str">
            <v>SINAPI Jun/26</v>
          </cell>
        </row>
        <row r="7734">
          <cell r="A7734">
            <v>104228</v>
          </cell>
          <cell r="B7734" t="str">
            <v>EMBOÇO OU MASSA ÚNICA EM ARGAMASSA TRAÇO 1:2:8, PREPARO MECÂNICA COM BETONEIRA 400 L, APLICADA COM PROJETOR TIPO CANEQUINHA EM PANOS DE FACHADA COM PRESENÇA DE VÃOS, ESPESSURA DE 45 MM, ACESSO POR ANDAIME. AF_08/2022</v>
          </cell>
          <cell r="C7734" t="str">
            <v>M2</v>
          </cell>
          <cell r="D7734">
            <v>92.29</v>
          </cell>
          <cell r="E7734" t="str">
            <v>Massa Única Externa</v>
          </cell>
          <cell r="F7734" t="str">
            <v>SINAPI Jun/26</v>
          </cell>
        </row>
        <row r="7735">
          <cell r="A7735">
            <v>104205</v>
          </cell>
          <cell r="B7735" t="str">
            <v>EMBOÇO OU MASSA ÚNICA EM ARGAMASSA TRAÇO 1:2:8, PREPARO MECÂNICA COM BETONEIRA 400 L, APLICADA COM PROJETOR TIPO CANEQUINHA EM PANOS DE FACHADA COM PRESENÇA DE VÃOS, ESPESSURA DE 45 MM, ACESSO POR BALANCIM MANUAL. AF_08/2022</v>
          </cell>
          <cell r="C7735" t="str">
            <v>M2</v>
          </cell>
          <cell r="D7735">
            <v>99.43</v>
          </cell>
          <cell r="E7735" t="str">
            <v>Massa Única Externa</v>
          </cell>
          <cell r="F7735" t="str">
            <v>SINAPI Jun/26</v>
          </cell>
        </row>
        <row r="7736">
          <cell r="A7736">
            <v>104232</v>
          </cell>
          <cell r="B7736" t="str">
            <v>EMBOÇO OU MASSA ÚNICA EM ARGAMASSA TRAÇO 1:2:8, PREPARO MECÂNICA COM BETONEIRA 400 L, APLICADA COM PROJETOR TIPO CANEQUINHA EM PANOS DE FACHADA COM PRESENÇA DE VÃOS, ESPESSURA DE 50 MM, ACESSO POR ANDAIME. AF_08/2022</v>
          </cell>
          <cell r="C7736" t="str">
            <v>M2</v>
          </cell>
          <cell r="D7736">
            <v>102.16</v>
          </cell>
          <cell r="E7736" t="str">
            <v>Massa Única Externa</v>
          </cell>
          <cell r="F7736" t="str">
            <v>SINAPI Jun/26</v>
          </cell>
        </row>
        <row r="7737">
          <cell r="A7737">
            <v>104206</v>
          </cell>
          <cell r="B7737" t="str">
            <v>EMBOÇO OU MASSA ÚNICA EM ARGAMASSA TRAÇO 1:2:8, PREPARO MECÂNICA COM BETONEIRA 400 L, APLICADA COM PROJETOR TIPO CANEQUINHA EM PANOS DE FACHADA COM PRESENÇA DE VÃOS, ESPESSURA DE 50 MM, ACESSO POR BALANCIM MANUAL. AF_08/2022</v>
          </cell>
          <cell r="C7737" t="str">
            <v>M2</v>
          </cell>
          <cell r="D7737">
            <v>109.98</v>
          </cell>
          <cell r="E7737" t="str">
            <v>Massa Única Externa</v>
          </cell>
          <cell r="F7737" t="str">
            <v>SINAPI Jun/26</v>
          </cell>
        </row>
        <row r="7738">
          <cell r="A7738">
            <v>104236</v>
          </cell>
          <cell r="B7738" t="str">
            <v>EMBOÇO OU MASSA ÚNICA EM ARGAMASSA TRAÇO 1:2:8, PREPARO MECÂNICA COM BETONEIRA 400 L, APLICADA COM PROJETOR TIPO CANEQUINHA EM PANOS DE FACHADA SEM PRESENÇA DE VÃOS, ESPESSURA DE 25 MM, ACESSO POR ANDAIME. AF_08/2022</v>
          </cell>
          <cell r="C7738" t="str">
            <v>M2</v>
          </cell>
          <cell r="D7738">
            <v>47.76</v>
          </cell>
          <cell r="E7738" t="str">
            <v>Massa Única Externa</v>
          </cell>
          <cell r="F7738" t="str">
            <v>SINAPI Jun/26</v>
          </cell>
        </row>
        <row r="7739">
          <cell r="A7739">
            <v>104207</v>
          </cell>
          <cell r="B7739" t="str">
            <v>EMBOÇO OU MASSA ÚNICA EM ARGAMASSA TRAÇO 1:2:8, PREPARO MECÂNICA COM BETONEIRA 400 L, APLICADA COM PROJETOR TIPO CANEQUINHA EM PANOS DE FACHADA SEM PRESENÇA DE VÃOS, ESPESSURA DE 25 MM, ACESSO POR BALANCIM MANUAL. AF_08/2022</v>
          </cell>
          <cell r="C7739" t="str">
            <v>M2</v>
          </cell>
          <cell r="D7739">
            <v>51.15</v>
          </cell>
          <cell r="E7739" t="str">
            <v>Massa Única Externa</v>
          </cell>
          <cell r="F7739" t="str">
            <v>SINAPI Jun/26</v>
          </cell>
        </row>
        <row r="7740">
          <cell r="A7740">
            <v>104240</v>
          </cell>
          <cell r="B7740" t="str">
            <v>EMBOÇO OU MASSA ÚNICA EM ARGAMASSA TRAÇO 1:2:8, PREPARO MECÂNICA COM BETONEIRA 400 L, APLICADA COM PROJETOR TIPO CANEQUINHA EM PANOS DE FACHADA SEM PRESENÇA DE VÃOS, ESPESSURA DE 35 MM, ACESSO POR ANDAIME. AF_08/2022</v>
          </cell>
          <cell r="C7740" t="str">
            <v>M2</v>
          </cell>
          <cell r="D7740">
            <v>66.64</v>
          </cell>
          <cell r="E7740" t="str">
            <v>Massa Única Externa</v>
          </cell>
          <cell r="F7740" t="str">
            <v>SINAPI Jun/26</v>
          </cell>
        </row>
        <row r="7741">
          <cell r="A7741">
            <v>104208</v>
          </cell>
          <cell r="B7741" t="str">
            <v>EMBOÇO OU MASSA ÚNICA EM ARGAMASSA TRAÇO 1:2:8, PREPARO MECÂNICA COM BETONEIRA 400 L, APLICADA COM PROJETOR TIPO CANEQUINHA EM PANOS DE FACHADA SEM PRESENÇA DE VÃOS, ESPESSURA DE 35 MM, ACESSO POR BALANCIM MANUAL. AF_08/2022</v>
          </cell>
          <cell r="C7741" t="str">
            <v>M2</v>
          </cell>
          <cell r="D7741">
            <v>71.5</v>
          </cell>
          <cell r="E7741" t="str">
            <v>Massa Única Externa</v>
          </cell>
          <cell r="F7741" t="str">
            <v>SINAPI Jun/26</v>
          </cell>
        </row>
        <row r="7742">
          <cell r="A7742">
            <v>104244</v>
          </cell>
          <cell r="B7742" t="str">
            <v>EMBOÇO OU MASSA ÚNICA EM ARGAMASSA TRAÇO 1:2:8, PREPARO MECÂNICA COM BETONEIRA 400 L, APLICADA COM PROJETOR TIPO CANEQUINHA EM PANOS DE FACHADA SEM PRESENÇA DE VÃOS, ESPESSURA DE 45 MM, ACESSO POR ANDAIME. AF_08/2022</v>
          </cell>
          <cell r="C7742" t="str">
            <v>M2</v>
          </cell>
          <cell r="D7742">
            <v>73.45</v>
          </cell>
          <cell r="E7742" t="str">
            <v>Massa Única Externa</v>
          </cell>
          <cell r="F7742" t="str">
            <v>SINAPI Jun/26</v>
          </cell>
        </row>
        <row r="7743">
          <cell r="A7743">
            <v>104209</v>
          </cell>
          <cell r="B7743" t="str">
            <v>EMBOÇO OU MASSA ÚNICA EM ARGAMASSA TRAÇO 1:2:8, PREPARO MECÂNICA COM BETONEIRA 400 L, APLICADA COM PROJETOR TIPO CANEQUINHA EM PANOS DE FACHADA SEM PRESENÇA DE VÃOS, ESPESSURA DE 45 MM, ACESSO POR BALANCIM MANUAL. AF_08/2022</v>
          </cell>
          <cell r="C7743" t="str">
            <v>M2</v>
          </cell>
          <cell r="D7743">
            <v>78.31</v>
          </cell>
          <cell r="E7743" t="str">
            <v>Massa Única Externa</v>
          </cell>
          <cell r="F7743" t="str">
            <v>SINAPI Jun/26</v>
          </cell>
        </row>
        <row r="7744">
          <cell r="A7744">
            <v>104248</v>
          </cell>
          <cell r="B7744" t="str">
            <v>EMBOÇO OU MASSA ÚNICA EM ARGAMASSA TRAÇO 1:2:8, PREPARO MECÂNICA COM BETONEIRA 400 L, APLICADA COM PROJETOR TIPO CANEQUINHA EM PANOS DE FACHADA SEM PRESENÇA DE VÃOS, ESPESSURA DE 50 MM, ACESSO POR ANDAIME. AF_08/2022</v>
          </cell>
          <cell r="C7744" t="str">
            <v>M2</v>
          </cell>
          <cell r="D7744">
            <v>75.91</v>
          </cell>
          <cell r="E7744" t="str">
            <v>Massa Única Externa</v>
          </cell>
          <cell r="F7744" t="str">
            <v>SINAPI Jun/26</v>
          </cell>
        </row>
        <row r="7745">
          <cell r="A7745">
            <v>104210</v>
          </cell>
          <cell r="B7745" t="str">
            <v>EMBOÇO OU MASSA ÚNICA EM ARGAMASSA TRAÇO 1:2:8, PREPARO MECÂNICA COM BETONEIRA 400 L, APLICADA COM PROJETOR TIPO CANEQUINHA EM PANOS DE FACHADA SEM PRESENÇA DE VÃOS, ESPESSURA DE 50 MM, ACESSO POR BALANCIM MANUAL. AF_08/2022</v>
          </cell>
          <cell r="C7745" t="str">
            <v>M2</v>
          </cell>
          <cell r="D7745">
            <v>80.61</v>
          </cell>
          <cell r="E7745" t="str">
            <v>Massa Única Externa</v>
          </cell>
          <cell r="F7745" t="str">
            <v>SINAPI Jun/26</v>
          </cell>
        </row>
        <row r="7746">
          <cell r="A7746">
            <v>104252</v>
          </cell>
          <cell r="B7746" t="str">
            <v>EMBOÇO OU MASSA ÚNICA EM ARGAMASSA TRAÇO 1:2:8, PREPARO MECÂNICA COM BETONEIRA 400 L, APLICADA COM PROJETOR TIPO CANEQUINHA EM SUPERFÍCIES EXTERNAS DA SACADA, ESPESSURA DE 25 MM, ACESSO POR ANDAIME, SEM USO DE TELA METÁLICA. AF_08/2022</v>
          </cell>
          <cell r="C7746" t="str">
            <v>M2</v>
          </cell>
          <cell r="D7746">
            <v>96.34</v>
          </cell>
          <cell r="E7746" t="str">
            <v>Massa Única Externa</v>
          </cell>
          <cell r="F7746" t="str">
            <v>SINAPI Jun/26</v>
          </cell>
        </row>
        <row r="7747">
          <cell r="A7747">
            <v>104211</v>
          </cell>
          <cell r="B7747" t="str">
            <v>EMBOÇO OU MASSA ÚNICA EM ARGAMASSA TRAÇO 1:2:8, PREPARO MECÂNICA COM BETONEIRA 400 L, APLICADA COM PROJETOR TIPO CANEQUINHA EM SUPERFÍCIES EXTERNAS DA SACADA, ESPESSURA DE 25 MM, ACESSO POR BALANCIM MANUAL, SEM USO DE TELA METÁLICA. AF_08/2022</v>
          </cell>
          <cell r="C7747" t="str">
            <v>M2</v>
          </cell>
          <cell r="D7747">
            <v>106.22</v>
          </cell>
          <cell r="E7747" t="str">
            <v>Massa Única Externa</v>
          </cell>
          <cell r="F7747" t="str">
            <v>SINAPI Jun/26</v>
          </cell>
        </row>
        <row r="7748">
          <cell r="A7748">
            <v>104212</v>
          </cell>
          <cell r="B7748" t="str">
            <v>EMBOÇO OU MASSA ÚNICA EM ARGAMASSA TRAÇO 1:2:8, PREPARO MECÂNICA COM BETONEIRA 400 L, APLICADA COM PROJETOR TIPO CANEQUINHA EM SUPERFÍCIES EXTERNAS DA SACADA, ESPESSURA DE 35 MM, ACESSO POR BALANCIM MANUAL, SEM USO DE TELA METÁLICA. AF_08/2022</v>
          </cell>
          <cell r="C7748" t="str">
            <v>M2</v>
          </cell>
          <cell r="D7748">
            <v>126.66</v>
          </cell>
          <cell r="E7748" t="str">
            <v>Massa Única Externa</v>
          </cell>
          <cell r="F7748" t="str">
            <v>SINAPI Jun/26</v>
          </cell>
        </row>
        <row r="7749">
          <cell r="A7749">
            <v>104213</v>
          </cell>
          <cell r="B7749" t="str">
            <v>EMBOÇO OU MASSA ÚNICA EM ARGAMASSA TRAÇO 1:2:8, PREPARO MECÂNICA COM BETONEIRA 400 L, APLICADA COM PROJETOR TIPO CANEQUINHA EM SUPERFÍCIES EXTERNAS DA SACADA, ESPESSURA DE 45 MM, ACESSO POR BALANCIM MANUAL, SEM USO DE TELA METÁLICA. AF_08/2022</v>
          </cell>
          <cell r="C7749" t="str">
            <v>M2</v>
          </cell>
          <cell r="D7749">
            <v>133.47</v>
          </cell>
          <cell r="E7749" t="str">
            <v>Massa Única Externa</v>
          </cell>
          <cell r="F7749" t="str">
            <v>SINAPI Jun/26</v>
          </cell>
        </row>
        <row r="7750">
          <cell r="A7750">
            <v>104214</v>
          </cell>
          <cell r="B7750" t="str">
            <v>EMBOÇO OU MASSA ÚNICA EM ARGAMASSA TRAÇO 1:2:8, PREPARO MECÂNICA COM BETONEIRA 400 L, APLICADA COM PROJETOR TIPO CANEQUINHA EM SUPERFÍCIES EXTERNAS DA SACADA, ESPESSURA DE 50 MM, ACESSO POR BALANCIM MANUAL, SEM USO DE TELA METÁLICA. AF_08/2022</v>
          </cell>
          <cell r="C7750" t="str">
            <v>M2</v>
          </cell>
          <cell r="D7750">
            <v>160.22999999999999</v>
          </cell>
          <cell r="E7750" t="str">
            <v>Massa Única Externa</v>
          </cell>
          <cell r="F7750" t="str">
            <v>SINAPI Jun/26</v>
          </cell>
        </row>
        <row r="7751">
          <cell r="A7751">
            <v>104215</v>
          </cell>
          <cell r="B7751" t="str">
            <v>EMBOÇO OU MASSA ÚNICA EM ARGAMASSA TRAÇO 1:2:8, PREPARO MECÂNICA COM BETONEIRA 400 L, APLICADA COM PROJETOR TIPO CANEQUINHA EM SUPERFÍCIES INTERNAS DA SACADA, ESPESSURA DE 25 MM, SEM USO DE TELA METÁLICA. AF_08/2022</v>
          </cell>
          <cell r="C7751" t="str">
            <v>M2</v>
          </cell>
          <cell r="D7751">
            <v>97.6</v>
          </cell>
          <cell r="E7751" t="str">
            <v>Massa Única Externa</v>
          </cell>
          <cell r="F7751" t="str">
            <v>SINAPI Jun/26</v>
          </cell>
        </row>
        <row r="7752">
          <cell r="A7752">
            <v>104216</v>
          </cell>
          <cell r="B7752" t="str">
            <v>EMBOÇO OU MASSA ÚNICA EM ARGAMASSA TRAÇO 1:2:8, PREPARO MECÂNICA COM BETONEIRA 400 L, APLICADA COM PROJETOR TIPO CANEQUINHA EM SUPERFÍCIES INTERNAS DA SACADA, ESPESSURA DE 35 MM, SEM USO DE TELA METÁLICA. AF_08/2022</v>
          </cell>
          <cell r="C7752" t="str">
            <v>M2</v>
          </cell>
          <cell r="D7752">
            <v>117.35</v>
          </cell>
          <cell r="E7752" t="str">
            <v>Massa Única Externa</v>
          </cell>
          <cell r="F7752" t="str">
            <v>SINAPI Jun/26</v>
          </cell>
        </row>
        <row r="7753">
          <cell r="A7753">
            <v>104217</v>
          </cell>
          <cell r="B7753" t="str">
            <v>EMBOÇO OU MASSA ÚNICA EM ARGAMASSA TRAÇO 1:2:8, PREPARO MECÂNICA COM BETONEIRA 400 L, APLICADA MANUALMENTE EM PANOS DE FACHADA COM PRESENÇA DE VÃOS, ESPESSURA DE 25 MM, ACESSO POR ANDAIME. AF_08/2022</v>
          </cell>
          <cell r="C7753" t="str">
            <v>M2</v>
          </cell>
          <cell r="D7753">
            <v>62.85</v>
          </cell>
          <cell r="E7753" t="str">
            <v>Massa Única Externa</v>
          </cell>
          <cell r="F7753" t="str">
            <v>SINAPI Jun/26</v>
          </cell>
        </row>
        <row r="7754">
          <cell r="A7754">
            <v>104221</v>
          </cell>
          <cell r="B7754" t="str">
            <v>EMBOÇO OU MASSA ÚNICA EM ARGAMASSA TRAÇO 1:2:8, PREPARO MECÂNICA COM BETONEIRA 400 L, APLICADA MANUALMENTE EM PANOS DE FACHADA COM PRESENÇA DE VÃOS, ESPESSURA DE 35 MM, ACESSO POR ANDAIME. AF_08/2022</v>
          </cell>
          <cell r="C7754" t="str">
            <v>M2</v>
          </cell>
          <cell r="D7754">
            <v>81</v>
          </cell>
          <cell r="E7754" t="str">
            <v>Massa Única Externa</v>
          </cell>
          <cell r="F7754" t="str">
            <v>SINAPI Jun/26</v>
          </cell>
        </row>
        <row r="7755">
          <cell r="A7755">
            <v>104225</v>
          </cell>
          <cell r="B7755" t="str">
            <v>EMBOÇO OU MASSA ÚNICA EM ARGAMASSA TRAÇO 1:2:8, PREPARO MECÂNICA COM BETONEIRA 400 L, APLICADA MANUALMENTE EM PANOS DE FACHADA COM PRESENÇA DE VÃOS, ESPESSURA DE 45 MM, ACESSO POR ANDAIME. AF_08/2022</v>
          </cell>
          <cell r="C7755" t="str">
            <v>M2</v>
          </cell>
          <cell r="D7755">
            <v>87.49</v>
          </cell>
          <cell r="E7755" t="str">
            <v>Massa Única Externa</v>
          </cell>
          <cell r="F7755" t="str">
            <v>SINAPI Jun/26</v>
          </cell>
        </row>
        <row r="7756">
          <cell r="A7756">
            <v>104229</v>
          </cell>
          <cell r="B7756" t="str">
            <v>EMBOÇO OU MASSA ÚNICA EM ARGAMASSA TRAÇO 1:2:8, PREPARO MECÂNICA COM BETONEIRA 400 L, APLICADA MANUALMENTE EM PANOS DE FACHADA COM PRESENÇA DE VÃOS, ESPESSURA DE 50 MM, ACESSO POR ANDAIME. AF_08/2022</v>
          </cell>
          <cell r="C7756" t="str">
            <v>M2</v>
          </cell>
          <cell r="D7756">
            <v>104.04</v>
          </cell>
          <cell r="E7756" t="str">
            <v>Massa Única Externa</v>
          </cell>
          <cell r="F7756" t="str">
            <v>SINAPI Jun/26</v>
          </cell>
        </row>
        <row r="7757">
          <cell r="A7757">
            <v>104233</v>
          </cell>
          <cell r="B7757" t="str">
            <v>EMBOÇO OU MASSA ÚNICA EM ARGAMASSA TRAÇO 1:2:8, PREPARO MECÂNICA COM BETONEIRA 400 L, APLICADA MANUALMENTE EM PANOS DE FACHADA SEM PRESENÇA DE VÃOS, ESPESSURA DE 25 MM, ACESSO POR ANDAIME. AF_08/2022</v>
          </cell>
          <cell r="C7757" t="str">
            <v>M2</v>
          </cell>
          <cell r="D7757">
            <v>45.34</v>
          </cell>
          <cell r="E7757" t="str">
            <v>Massa Única Externa</v>
          </cell>
          <cell r="F7757" t="str">
            <v>SINAPI Jun/26</v>
          </cell>
        </row>
        <row r="7758">
          <cell r="A7758">
            <v>104237</v>
          </cell>
          <cell r="B7758" t="str">
            <v>EMBOÇO OU MASSA ÚNICA EM ARGAMASSA TRAÇO 1:2:8, PREPARO MECÂNICA COM BETONEIRA 400 L, APLICADA MANUALMENTE EM PANOS DE FACHADA SEM PRESENÇA DE VÃOS, ESPESSURA DE 35 MM, ACESSO POR ANDAIME. AF_08/2022</v>
          </cell>
          <cell r="C7758" t="str">
            <v>M2</v>
          </cell>
          <cell r="D7758">
            <v>63.13</v>
          </cell>
          <cell r="E7758" t="str">
            <v>Massa Única Externa</v>
          </cell>
          <cell r="F7758" t="str">
            <v>SINAPI Jun/26</v>
          </cell>
        </row>
        <row r="7759">
          <cell r="A7759">
            <v>104241</v>
          </cell>
          <cell r="B7759" t="str">
            <v>EMBOÇO OU MASSA ÚNICA EM ARGAMASSA TRAÇO 1:2:8, PREPARO MECÂNICA COM BETONEIRA 400 L, APLICADA MANUALMENTE EM PANOS DE FACHADA SEM PRESENÇA DE VÃOS, ESPESSURA DE 45 MM, ACESSO POR ANDAIME. AF_08/2022</v>
          </cell>
          <cell r="C7759" t="str">
            <v>M2</v>
          </cell>
          <cell r="D7759">
            <v>69.2</v>
          </cell>
          <cell r="E7759" t="str">
            <v>Massa Única Externa</v>
          </cell>
          <cell r="F7759" t="str">
            <v>SINAPI Jun/26</v>
          </cell>
        </row>
        <row r="7760">
          <cell r="A7760">
            <v>104245</v>
          </cell>
          <cell r="B7760" t="str">
            <v>EMBOÇO OU MASSA ÚNICA EM ARGAMASSA TRAÇO 1:2:8, PREPARO MECÂNICA COM BETONEIRA 400 L, APLICADA MANUALMENTE EM PANOS DE FACHADA SEM PRESENÇA DE VÃOS, ESPESSURA DE 50 MM, ACESSO POR ANDAIME. AF_08/2022</v>
          </cell>
          <cell r="C7760" t="str">
            <v>M2</v>
          </cell>
          <cell r="D7760">
            <v>75.569999999999993</v>
          </cell>
          <cell r="E7760" t="str">
            <v>Massa Única Externa</v>
          </cell>
          <cell r="F7760" t="str">
            <v>SINAPI Jun/26</v>
          </cell>
        </row>
        <row r="7761">
          <cell r="A7761">
            <v>104249</v>
          </cell>
          <cell r="B7761" t="str">
            <v>EMBOÇO OU MASSA ÚNICA EM ARGAMASSA TRAÇO 1:2:8, PREPARO MECÂNICA COM BETONEIRA 400 L, APLICADA MANUALMENTE EM SUPERFÍCIES EXTERNAS DA SACADA, ESPESSURA DE 25 MM, ACESSO POR ANDAIME, SEM USO DE TELA METÁLICA. AF_08/2022</v>
          </cell>
          <cell r="C7761" t="str">
            <v>M2</v>
          </cell>
          <cell r="D7761">
            <v>92.48</v>
          </cell>
          <cell r="E7761" t="str">
            <v>Massa Única Externa</v>
          </cell>
          <cell r="F7761" t="str">
            <v>SINAPI Jun/26</v>
          </cell>
        </row>
        <row r="7762">
          <cell r="A7762">
            <v>104253</v>
          </cell>
          <cell r="B7762" t="str">
            <v>EMBOÇO OU MASSA ÚNICA EM ARGAMASSA TRAÇO 1:2:8, PREPARO MECÂNICA COM BETONEIRA 400 L, APLICADA MANUALMENTE EM SUPERFÍCIES EXTERNAS DA SACADA, ESPESSURA DE 35 MM, ACESSO POR ANDAIME, SEM USO DE TELA METÁLICA. AF_08/2022</v>
          </cell>
          <cell r="C7762" t="str">
            <v>M2</v>
          </cell>
          <cell r="D7762">
            <v>110.27</v>
          </cell>
          <cell r="E7762" t="str">
            <v>Massa Única Externa</v>
          </cell>
          <cell r="F7762" t="str">
            <v>SINAPI Jun/26</v>
          </cell>
        </row>
        <row r="7763">
          <cell r="A7763">
            <v>104256</v>
          </cell>
          <cell r="B7763" t="str">
            <v>EMBOÇO OU MASSA ÚNICA EM ARGAMASSA TRAÇO 1:2:8, PREPARO MECÂNICO COM BETONEIRA 400 L, APLICADA COM PROJETOR TIPO CANEQUINHA EM SUPERFÍCIES EXTERNAS DA SACADA, ESPESSURA DE 35 MM, ACESSO POR ANDAIME, SEM USO DE TELA METÁLICA. AF_08/2022</v>
          </cell>
          <cell r="C7763" t="str">
            <v>M2</v>
          </cell>
          <cell r="D7763">
            <v>115.21</v>
          </cell>
          <cell r="E7763" t="str">
            <v>Massa Única Externa</v>
          </cell>
          <cell r="F7763" t="str">
            <v>SINAPI Jun/26</v>
          </cell>
        </row>
        <row r="7764">
          <cell r="A7764">
            <v>104260</v>
          </cell>
          <cell r="B7764" t="str">
            <v>EMBOÇO OU MASSA ÚNICA EM ARGAMASSA TRAÇO 1:2:8, PREPARO MECÂNICO COM BETONEIRA 400 L, APLICADA COM PROJETOR TIPO CANEQUINHA EM SUPERFÍCIES EXTERNAS DA SACADA, ESPESSURA DE 45 MM, ACESSO POR ANDAIME, SEM USO DE TELA METÁLICA. AF_08/2022</v>
          </cell>
          <cell r="C7764" t="str">
            <v>M2</v>
          </cell>
          <cell r="D7764">
            <v>122.02</v>
          </cell>
          <cell r="E7764" t="str">
            <v>Massa Única Externa</v>
          </cell>
          <cell r="F7764" t="str">
            <v>SINAPI Jun/26</v>
          </cell>
        </row>
        <row r="7765">
          <cell r="A7765">
            <v>104264</v>
          </cell>
          <cell r="B7765" t="str">
            <v>EMBOÇO OU MASSA ÚNICA EM ARGAMASSA TRAÇO 1:2:8, PREPARO MECÂNICO COM BETONEIRA 400 L, APLICADA COM PROJETOR TIPO CANEQUINHA EM SUPERFÍCIES EXTERNAS DA SACADA, ESPESSURA DE 50 MM, ACESSO POR ANDAIME, SEM USO DE TELA METÁLICA. AF_08/2022</v>
          </cell>
          <cell r="C7765" t="str">
            <v>M2</v>
          </cell>
          <cell r="D7765">
            <v>146.13</v>
          </cell>
          <cell r="E7765" t="str">
            <v>Massa Única Externa</v>
          </cell>
          <cell r="F7765" t="str">
            <v>SINAPI Jun/26</v>
          </cell>
        </row>
        <row r="7766">
          <cell r="A7766">
            <v>87792</v>
          </cell>
          <cell r="B7766" t="str">
            <v>EMBOÇO OU MASSA ÚNICA EM ARGAMASSA TRAÇO 1:2:8, PREPARO MECÂNICO COM BETONEIRA 400 L, APLICADA MANUALMENTE EM PANOS CEGOS DE FACHADA (SEM PRESENÇA DE VÃOS), ESPESSURA DE 25 MM. AF_08/2022</v>
          </cell>
          <cell r="C7766" t="str">
            <v>M2</v>
          </cell>
          <cell r="D7766">
            <v>48.53</v>
          </cell>
          <cell r="E7766" t="str">
            <v>Massa Única Externa</v>
          </cell>
          <cell r="F7766" t="str">
            <v>SINAPI Jun/26</v>
          </cell>
        </row>
        <row r="7767">
          <cell r="A7767">
            <v>87797</v>
          </cell>
          <cell r="B7767" t="str">
            <v>EMBOÇO OU MASSA ÚNICA EM ARGAMASSA TRAÇO 1:2:8, PREPARO MECÂNICO COM BETONEIRA 400 L, APLICADA MANUALMENTE EM PANOS CEGOS DE FACHADA (SEM PRESENÇA DE VÃOS), ESPESSURA DE 35 MM. AF_08/2022</v>
          </cell>
          <cell r="C7767" t="str">
            <v>M2</v>
          </cell>
          <cell r="D7767">
            <v>67.849999999999994</v>
          </cell>
          <cell r="E7767" t="str">
            <v>Massa Única Externa</v>
          </cell>
          <cell r="F7767" t="str">
            <v>SINAPI Jun/26</v>
          </cell>
        </row>
        <row r="7768">
          <cell r="A7768">
            <v>87801</v>
          </cell>
          <cell r="B7768" t="str">
            <v>EMBOÇO OU MASSA ÚNICA EM ARGAMASSA TRAÇO 1:2:8, PREPARO MECÂNICO COM BETONEIRA 400 L, APLICADA MANUALMENTE EM PANOS CEGOS DE FACHADA (SEM PRESENÇA DE VÃOS), ESPESSURA DE 45 MM. AF_08/2022</v>
          </cell>
          <cell r="C7768" t="str">
            <v>M2</v>
          </cell>
          <cell r="D7768">
            <v>73.92</v>
          </cell>
          <cell r="E7768" t="str">
            <v>Massa Única Externa</v>
          </cell>
          <cell r="F7768" t="str">
            <v>SINAPI Jun/26</v>
          </cell>
        </row>
        <row r="7769">
          <cell r="A7769">
            <v>87805</v>
          </cell>
          <cell r="B7769" t="str">
            <v>EMBOÇO OU MASSA ÚNICA EM ARGAMASSA TRAÇO 1:2:8, PREPARO MECÂNICO COM BETONEIRA 400 L, APLICADA MANUALMENTE EM PANOS CEGOS DE FACHADA (SEM PRESENÇA DE VÃOS), ESPESSURA MAIOR OU IGUAL A 50 MM. AF_08/2022</v>
          </cell>
          <cell r="C7769" t="str">
            <v>M2</v>
          </cell>
          <cell r="D7769">
            <v>80.77</v>
          </cell>
          <cell r="E7769" t="str">
            <v>Massa Única Externa</v>
          </cell>
          <cell r="F7769" t="str">
            <v>SINAPI Jun/26</v>
          </cell>
        </row>
        <row r="7770">
          <cell r="A7770">
            <v>87775</v>
          </cell>
          <cell r="B7770" t="str">
            <v>EMBOÇO OU MASSA ÚNICA EM ARGAMASSA TRAÇO 1:2:8, PREPARO MECÂNICO COM BETONEIRA 400 L, APLICADA MANUALMENTE EM PANOS DE FACHADA COM PRESENÇA DE VÃOS, ESPESSURA DE 25 MM. AF_08/2022</v>
          </cell>
          <cell r="C7770" t="str">
            <v>M2</v>
          </cell>
          <cell r="D7770">
            <v>68.260000000000005</v>
          </cell>
          <cell r="E7770" t="str">
            <v>Massa Única Externa</v>
          </cell>
          <cell r="F7770" t="str">
            <v>SINAPI Jun/26</v>
          </cell>
        </row>
        <row r="7771">
          <cell r="A7771">
            <v>87779</v>
          </cell>
          <cell r="B7771" t="str">
            <v>EMBOÇO OU MASSA ÚNICA EM ARGAMASSA TRAÇO 1:2:8, PREPARO MECÂNICO COM BETONEIRA 400 L, APLICADA MANUALMENTE EM PANOS DE FACHADA COM PRESENÇA DE VÃOS, ESPESSURA DE 35 MM. AF_08/2022</v>
          </cell>
          <cell r="C7771" t="str">
            <v>M2</v>
          </cell>
          <cell r="D7771">
            <v>87.94</v>
          </cell>
          <cell r="E7771" t="str">
            <v>Massa Única Externa</v>
          </cell>
          <cell r="F7771" t="str">
            <v>SINAPI Jun/26</v>
          </cell>
        </row>
        <row r="7772">
          <cell r="A7772">
            <v>87784</v>
          </cell>
          <cell r="B7772" t="str">
            <v>EMBOÇO OU MASSA ÚNICA EM ARGAMASSA TRAÇO 1:2:8, PREPARO MECÂNICO COM BETONEIRA 400 L, APLICADA MANUALMENTE EM PANOS DE FACHADA COM PRESENÇA DE VÃOS, ESPESSURA DE 45 MM. AF_08/2022</v>
          </cell>
          <cell r="C7772" t="str">
            <v>M2</v>
          </cell>
          <cell r="D7772">
            <v>94.43</v>
          </cell>
          <cell r="E7772" t="str">
            <v>Massa Única Externa</v>
          </cell>
          <cell r="F7772" t="str">
            <v>SINAPI Jun/26</v>
          </cell>
        </row>
        <row r="7773">
          <cell r="A7773">
            <v>87788</v>
          </cell>
          <cell r="B7773" t="str">
            <v>EMBOÇO OU MASSA ÚNICA EM ARGAMASSA TRAÇO 1:2:8, PREPARO MECÂNICO COM BETONEIRA 400 L, APLICADA MANUALMENTE EM PANOS DE FACHADA COM PRESENÇA DE VÃOS, ESPESSURA MAIOR OU IGUAL A 50 MM. AF_08/2022</v>
          </cell>
          <cell r="C7773" t="str">
            <v>M2</v>
          </cell>
          <cell r="D7773">
            <v>112.65</v>
          </cell>
          <cell r="E7773" t="str">
            <v>Massa Única Externa</v>
          </cell>
          <cell r="F7773" t="str">
            <v>SINAPI Jun/26</v>
          </cell>
        </row>
        <row r="7774">
          <cell r="A7774">
            <v>87809</v>
          </cell>
          <cell r="B7774" t="str">
            <v>EMBOÇO OU MASSA ÚNICA EM ARGAMASSA TRAÇO 1:2:8, PREPARO MECÂNICO COM BETONEIRA 400 L, APLICADA MANUALMENTE EM SUPERFÍCIES EXTERNAS DA SACADA, ESPESSURA DE 25 MM, SEM USO DE TELA METÁLICA DE REFORÇO CONTRA FISSURAÇÃO. AF_08/2022</v>
          </cell>
          <cell r="C7774" t="str">
            <v>M2</v>
          </cell>
          <cell r="D7774">
            <v>102.2</v>
          </cell>
          <cell r="E7774" t="str">
            <v>Massa Única Externa</v>
          </cell>
          <cell r="F7774" t="str">
            <v>SINAPI Jun/26</v>
          </cell>
        </row>
        <row r="7775">
          <cell r="A7775">
            <v>87813</v>
          </cell>
          <cell r="B7775" t="str">
            <v>EMBOÇO OU MASSA ÚNICA EM ARGAMASSA TRAÇO 1:2:8, PREPARO MECÂNICO COM BETONEIRA 400 L, APLICADA MANUALMENTE EM SUPERFÍCIES EXTERNAS DA SACADA, ESPESSURA DE 35 MM, SEM USO DE TELA METÁLICA DE REFORÇO CONTRA FISSURAÇÃO. AF_08/2022</v>
          </cell>
          <cell r="C7775" t="str">
            <v>M2</v>
          </cell>
          <cell r="D7775">
            <v>121.52</v>
          </cell>
          <cell r="E7775" t="str">
            <v>Massa Única Externa</v>
          </cell>
          <cell r="F7775" t="str">
            <v>SINAPI Jun/26</v>
          </cell>
        </row>
        <row r="7776">
          <cell r="A7776">
            <v>104257</v>
          </cell>
          <cell r="B7776" t="str">
            <v>EMBOÇO OU MASSA ÚNICA EM ARGAMASSA TRAÇO 1:2:8, PREPARO MECÂNICO COM BETONEIRA 400 L, APLICADA MANUALMENTE EM SUPERFÍCIES EXTERNAS DA SACADA, ESPESSURA DE 45 MM, ACESSO POR ANDAIME, SEM USO DE TELA METÁLICA. AF_08/2022</v>
          </cell>
          <cell r="C7776" t="str">
            <v>M2</v>
          </cell>
          <cell r="D7776">
            <v>116.34</v>
          </cell>
          <cell r="E7776" t="str">
            <v>Massa Única Externa</v>
          </cell>
          <cell r="F7776" t="str">
            <v>SINAPI Jun/26</v>
          </cell>
        </row>
        <row r="7777">
          <cell r="A7777">
            <v>87817</v>
          </cell>
          <cell r="B7777" t="str">
            <v>EMBOÇO OU MASSA ÚNICA EM ARGAMASSA TRAÇO 1:2:8, PREPARO MECÂNICO COM BETONEIRA 400 L, APLICADA MANUALMENTE EM SUPERFÍCIES EXTERNAS DA SACADA, ESPESSURA DE 45 MM, SEM USO DE TELA METÁLICA DE REFORÇO CONTRA FISSURAÇÃO. AF_08/2022</v>
          </cell>
          <cell r="C7777" t="str">
            <v>M2</v>
          </cell>
          <cell r="D7777">
            <v>127.59</v>
          </cell>
          <cell r="E7777" t="str">
            <v>Massa Única Externa</v>
          </cell>
          <cell r="F7777" t="str">
            <v>SINAPI Jun/26</v>
          </cell>
        </row>
        <row r="7778">
          <cell r="A7778">
            <v>104261</v>
          </cell>
          <cell r="B7778" t="str">
            <v>EMBOÇO OU MASSA ÚNICA EM ARGAMASSA TRAÇO 1:2:8, PREPARO MECÂNICO COM BETONEIRA 400 L, APLICADA MANUALMENTE EM SUPERFÍCIES EXTERNAS DA SACADA, ESPESSURA DE 50 MM, ACESSO POR ANDAIME, SEM USO DE TELA METÁLICA. AF_08/2022</v>
          </cell>
          <cell r="C7778" t="str">
            <v>M2</v>
          </cell>
          <cell r="D7778">
            <v>152.56</v>
          </cell>
          <cell r="E7778" t="str">
            <v>Massa Única Externa</v>
          </cell>
          <cell r="F7778" t="str">
            <v>SINAPI Jun/26</v>
          </cell>
        </row>
        <row r="7779">
          <cell r="A7779">
            <v>87821</v>
          </cell>
          <cell r="B7779" t="str">
            <v>EMBOÇO OU MASSA ÚNICA EM ARGAMASSA TRAÇO 1:2:8, PREPARO MECÂNICO COM BETONEIRA 400 L, APLICADA MANUALMENTE EM SUPERFÍCIES EXTERNAS DA SACADA, ESPESSURA MAIOR OU IGUAL A 50 MM, SEM USO DE TELA METÁLICA DE REFORÇO CONTRA FISSURAÇÃO. AF_08/2022</v>
          </cell>
          <cell r="C7779" t="str">
            <v>M2</v>
          </cell>
          <cell r="D7779">
            <v>167.91</v>
          </cell>
          <cell r="E7779" t="str">
            <v>Massa Única Externa</v>
          </cell>
          <cell r="F7779" t="str">
            <v>SINAPI Jun/26</v>
          </cell>
        </row>
        <row r="7780">
          <cell r="A7780">
            <v>87825</v>
          </cell>
          <cell r="B7780" t="str">
            <v>EMBOÇO OU MASSA ÚNICA EM ARGAMASSA TRAÇO 1:2:8, PREPARO MECÂNICO COM BETONEIRA 400 L, APLICADA MANUALMENTE NAS PAREDES INTERNAS DA SACADA, ESPESSURA DE 25 MM, SEM USO DE TELA METÁLICA DE REFORÇO CONTRA FISSURAÇÃO. AF_08/2022</v>
          </cell>
          <cell r="C7780" t="str">
            <v>M2</v>
          </cell>
          <cell r="D7780">
            <v>93.77</v>
          </cell>
          <cell r="E7780" t="str">
            <v>Massa Única Externa</v>
          </cell>
          <cell r="F7780" t="str">
            <v>SINAPI Jun/26</v>
          </cell>
        </row>
        <row r="7781">
          <cell r="A7781">
            <v>87829</v>
          </cell>
          <cell r="B7781" t="str">
            <v>EMBOÇO OU MASSA ÚNICA EM ARGAMASSA TRAÇO 1:2:8, PREPARO MECÂNICO COM BETONEIRA 400 L, APLICADA MANUALMENTE NAS PAREDES INTERNAS DA SACADA, ESPESSURA DE 35 MM, SEM USO DE TELA METÁLICA DE REFORÇO CONTRA FISSURAÇÃO. AF_08/2022</v>
          </cell>
          <cell r="C7781" t="str">
            <v>M2</v>
          </cell>
          <cell r="D7781">
            <v>112.49</v>
          </cell>
          <cell r="E7781" t="str">
            <v>Massa Única Externa</v>
          </cell>
          <cell r="F7781" t="str">
            <v>SINAPI Jun/26</v>
          </cell>
        </row>
        <row r="7782">
          <cell r="A7782">
            <v>87557</v>
          </cell>
          <cell r="B7782" t="str">
            <v>EMBOÇO, EM ARGAMASSA INDUSTRIALIZADA, PREPARO MECÂNICO, APLICADO COM EQUIPAMENTO DE MISTURA E PROJEÇÃO DE ARGAMASSA EM PAREDES INTERNAS, E = 10MM, COM TALISCAS. AF_03/2024</v>
          </cell>
          <cell r="C7782" t="str">
            <v>M2</v>
          </cell>
          <cell r="D7782">
            <v>44.97</v>
          </cell>
          <cell r="E7782" t="str">
            <v>Massa Única Interna</v>
          </cell>
          <cell r="F7782" t="str">
            <v>SINAPI Jun/26</v>
          </cell>
        </row>
        <row r="7783">
          <cell r="A7783">
            <v>87539</v>
          </cell>
          <cell r="B7783" t="str">
            <v>EMBOÇO, EM ARGAMASSA INDUSTRIALIZADA, PREPARO MECÂNICO, APLICADO COM EQUIPAMENTO DE MISTURA E PROJEÇÃO DE ARGAMASSA EM PAREDES INTERNAS, E = 17,5MM, COM TALISCAS. AF_03/2024</v>
          </cell>
          <cell r="C7783" t="str">
            <v>M2</v>
          </cell>
          <cell r="D7783">
            <v>67.38</v>
          </cell>
          <cell r="E7783" t="str">
            <v>Massa Única Interna</v>
          </cell>
          <cell r="F7783" t="str">
            <v>SINAPI Jun/26</v>
          </cell>
        </row>
        <row r="7784">
          <cell r="A7784">
            <v>104972</v>
          </cell>
          <cell r="B7784" t="str">
            <v>EMBOÇO, EM ARGAMASSA TRAÇO 1:2:8, PREPARO MANUAL, APLICADO MANUALMENTE EM PAREDES INTERNAS DE AMBIENTES COM PÉ-DIREITO DUPLO E ÁREA ENTRE 5M² E 10M², E = 10MM, COM TALISCAS. AF_03/2024</v>
          </cell>
          <cell r="C7784" t="str">
            <v>M2</v>
          </cell>
          <cell r="D7784">
            <v>44.08</v>
          </cell>
          <cell r="E7784" t="str">
            <v>Massa Única Interna</v>
          </cell>
          <cell r="F7784" t="str">
            <v>SINAPI Jun/26</v>
          </cell>
        </row>
        <row r="7785">
          <cell r="A7785">
            <v>104954</v>
          </cell>
          <cell r="B7785" t="str">
            <v>EMBOÇO, EM ARGAMASSA TRAÇO 1:2:8, PREPARO MANUAL, APLICADO MANUALMENTE EM PAREDES INTERNAS DE AMBIENTES COM PÉ-DIREITO DUPLO E ÁREA ENTRE 5M² E 10M², E = 17,5MM, COM TALISCAS. AF_03/2024</v>
          </cell>
          <cell r="C7785" t="str">
            <v>M2</v>
          </cell>
          <cell r="D7785">
            <v>60.56</v>
          </cell>
          <cell r="E7785" t="str">
            <v>Massa Única Interna</v>
          </cell>
          <cell r="F7785" t="str">
            <v>SINAPI Jun/26</v>
          </cell>
        </row>
        <row r="7786">
          <cell r="A7786">
            <v>104976</v>
          </cell>
          <cell r="B7786" t="str">
            <v>EMBOÇO, EM ARGAMASSA TRAÇO 1:2:8, PREPARO MANUAL, APLICADO MANUALMENTE EM PAREDES INTERNAS DE AMBIENTES COM PÉ-DIREITO DUPLO E ÁREA MAIOR QUE 10M², E = 10MM, COM TALISCAS. AF_03/2024</v>
          </cell>
          <cell r="C7786" t="str">
            <v>M2</v>
          </cell>
          <cell r="D7786">
            <v>38.61</v>
          </cell>
          <cell r="E7786" t="str">
            <v>Massa Única Interna</v>
          </cell>
          <cell r="F7786" t="str">
            <v>SINAPI Jun/26</v>
          </cell>
        </row>
        <row r="7787">
          <cell r="A7787">
            <v>104966</v>
          </cell>
          <cell r="B7787" t="str">
            <v>EMBOÇO, EM ARGAMASSA TRAÇO 1:2:8, PREPARO MANUAL, APLICADO MANUALMENTE EM PAREDES INTERNAS DE AMBIENTES COM PÉ-DIREITO DUPLO E ÁREA MAIOR QUE 10M², E = 17,5MM, COM TALISCAS. AF_03/2024</v>
          </cell>
          <cell r="C7787" t="str">
            <v>M2</v>
          </cell>
          <cell r="D7787">
            <v>55.08</v>
          </cell>
          <cell r="E7787" t="str">
            <v>Massa Única Interna</v>
          </cell>
          <cell r="F7787" t="str">
            <v>SINAPI Jun/26</v>
          </cell>
        </row>
        <row r="7788">
          <cell r="A7788">
            <v>104968</v>
          </cell>
          <cell r="B7788" t="str">
            <v>EMBOÇO, EM ARGAMASSA TRAÇO 1:2:8, PREPARO MANUAL, APLICADO MANUALMENTE EM PAREDES INTERNAS DE AMBIENTES COM PÉ-DIREITO DUPLO E ÁREA MENOR QUE 5M², E = 10MM, COM TALISCAS. AF_03/2024</v>
          </cell>
          <cell r="C7788" t="str">
            <v>M2</v>
          </cell>
          <cell r="D7788">
            <v>53.27</v>
          </cell>
          <cell r="E7788" t="str">
            <v>Massa Única Interna</v>
          </cell>
          <cell r="F7788" t="str">
            <v>SINAPI Jun/26</v>
          </cell>
        </row>
        <row r="7789">
          <cell r="A7789">
            <v>104962</v>
          </cell>
          <cell r="B7789" t="str">
            <v>EMBOÇO, EM ARGAMASSA TRAÇO 1:2:8, PREPARO MANUAL, APLICADO MANUALMENTE EM PAREDES INTERNAS DE AMBIENTES COM PÉ-DIREITO DUPLO E ÁREA MENOR QUE 5M², E = 17,5MM, COM TALISCAS. AF_03/2024</v>
          </cell>
          <cell r="C7789" t="str">
            <v>M2</v>
          </cell>
          <cell r="D7789">
            <v>69.75</v>
          </cell>
          <cell r="E7789" t="str">
            <v>Massa Única Interna</v>
          </cell>
          <cell r="F7789" t="str">
            <v>SINAPI Jun/26</v>
          </cell>
        </row>
        <row r="7790">
          <cell r="A7790">
            <v>87550</v>
          </cell>
          <cell r="B7790" t="str">
            <v>EMBOÇO, EM ARGAMASSA TRAÇO 1:2:8, PREPARO MANUAL, APLICADO MANUALMENTE EM PAREDES INTERNAS DE AMBIENTES COM ÁREA ENTRE 5M² E 10M², E = 10MM, COM TALISCAS. AF_03/2024</v>
          </cell>
          <cell r="C7790" t="str">
            <v>M2</v>
          </cell>
          <cell r="D7790">
            <v>33.93</v>
          </cell>
          <cell r="E7790" t="str">
            <v>Massa Única Interna</v>
          </cell>
          <cell r="F7790" t="str">
            <v>SINAPI Jun/26</v>
          </cell>
        </row>
        <row r="7791">
          <cell r="A7791">
            <v>87532</v>
          </cell>
          <cell r="B7791" t="str">
            <v>EMBOÇO, EM ARGAMASSA TRAÇO 1:2:8, PREPARO MANUAL, APLICADO MANUALMENTE EM PAREDES INTERNAS DE AMBIENTES COM ÁREA ENTRE 5M² E 10M², E = 17,5MM, COM TALISCAS. AF_03/2024</v>
          </cell>
          <cell r="C7791" t="str">
            <v>M2</v>
          </cell>
          <cell r="D7791">
            <v>47.66</v>
          </cell>
          <cell r="E7791" t="str">
            <v>Massa Única Interna</v>
          </cell>
          <cell r="F7791" t="str">
            <v>SINAPI Jun/26</v>
          </cell>
        </row>
        <row r="7792">
          <cell r="A7792">
            <v>87554</v>
          </cell>
          <cell r="B7792" t="str">
            <v>EMBOÇO, EM ARGAMASSA TRAÇO 1:2:8, PREPARO MANUAL, APLICADO MANUALMENTE EM PAREDES INTERNAS DE AMBIENTES COM ÁREA MAIOR QUE 10M², E = 10MM, COM TALISCAS. AF_03/2024</v>
          </cell>
          <cell r="C7792" t="str">
            <v>M2</v>
          </cell>
          <cell r="D7792">
            <v>30.39</v>
          </cell>
          <cell r="E7792" t="str">
            <v>Massa Única Interna</v>
          </cell>
          <cell r="F7792" t="str">
            <v>SINAPI Jun/26</v>
          </cell>
        </row>
        <row r="7793">
          <cell r="A7793">
            <v>87536</v>
          </cell>
          <cell r="B7793" t="str">
            <v>EMBOÇO, EM ARGAMASSA TRAÇO 1:2:8, PREPARO MANUAL, APLICADO MANUALMENTE EM PAREDES INTERNAS DE AMBIENTES COM ÁREA MAIOR QUE 10M², E = 17,5MM, COM TALISCAS. AF_03/2024</v>
          </cell>
          <cell r="C7793" t="str">
            <v>M2</v>
          </cell>
          <cell r="D7793">
            <v>44.12</v>
          </cell>
          <cell r="E7793" t="str">
            <v>Massa Única Interna</v>
          </cell>
          <cell r="F7793" t="str">
            <v>SINAPI Jun/26</v>
          </cell>
        </row>
        <row r="7794">
          <cell r="A7794">
            <v>87528</v>
          </cell>
          <cell r="B7794" t="str">
            <v>EMBOÇO, EM ARGAMASSA TRAÇO 1:2:8, PREPARO MANUAL, APLICADO MANUALMENTE EM PAREDES INTERNAS DE AMBIENTES COM ÁREA MENOR QUE 5M², E = 17,5MM, COM TALISCAS. AF_03/2024</v>
          </cell>
          <cell r="C7794" t="str">
            <v>M2</v>
          </cell>
          <cell r="D7794">
            <v>53.59</v>
          </cell>
          <cell r="E7794" t="str">
            <v>Massa Única Interna</v>
          </cell>
          <cell r="F7794" t="str">
            <v>SINAPI Jun/26</v>
          </cell>
        </row>
        <row r="7795">
          <cell r="A7795">
            <v>87546</v>
          </cell>
          <cell r="B7795" t="str">
            <v>EMBOÇO, EM ARGAMASSA TRAÇO 1:2:8, PREPARO MANUAL, APLICADO MANUALMENTE EM PAREDES INTERNAS, PARA AMBIENTES COM ÁREA MENOR QUE 5M², E = 10MM, COM TALISCAS. AF_03/2024</v>
          </cell>
          <cell r="C7795" t="str">
            <v>M2</v>
          </cell>
          <cell r="D7795">
            <v>39.85</v>
          </cell>
          <cell r="E7795" t="str">
            <v>Massa Única Interna</v>
          </cell>
          <cell r="F7795" t="str">
            <v>SINAPI Jun/26</v>
          </cell>
        </row>
        <row r="7796">
          <cell r="A7796">
            <v>104971</v>
          </cell>
          <cell r="B7796" t="str">
            <v>EMBOÇO, EM ARGAMASSA TRAÇO 1:2:8, PREPARO MECÂNICO, APLICADO MANUALMENTE EM PAREDES INTERNAS DE AMBIENTES COM PÉ-DIREITO DUPLO E ÁREA ENTRE 5M² E 10M², E = 10MM, COM TALISCAS. AF_03/2024</v>
          </cell>
          <cell r="C7796" t="str">
            <v>M2</v>
          </cell>
          <cell r="D7796">
            <v>40.409999999999997</v>
          </cell>
          <cell r="E7796" t="str">
            <v>Massa Única Interna</v>
          </cell>
          <cell r="F7796" t="str">
            <v>SINAPI Jun/26</v>
          </cell>
        </row>
        <row r="7797">
          <cell r="A7797">
            <v>104965</v>
          </cell>
          <cell r="B7797" t="str">
            <v>EMBOÇO, EM ARGAMASSA TRAÇO 1:2:8, PREPARO MECÂNICO, APLICADO MANUALMENTE EM PAREDES INTERNAS DE AMBIENTES COM PÉ-DIREITO DUPLO E ÁREA ENTRE 5M² E 10M², E = 17,5MM, COM TALISCAS. AF_03/2024</v>
          </cell>
          <cell r="C7797" t="str">
            <v>M2</v>
          </cell>
          <cell r="D7797">
            <v>54.81</v>
          </cell>
          <cell r="E7797" t="str">
            <v>Massa Única Interna</v>
          </cell>
          <cell r="F7797" t="str">
            <v>SINAPI Jun/26</v>
          </cell>
        </row>
        <row r="7798">
          <cell r="A7798">
            <v>104975</v>
          </cell>
          <cell r="B7798" t="str">
            <v>EMBOÇO, EM ARGAMASSA TRAÇO 1:2:8, PREPARO MECÂNICO, APLICADO MANUALMENTE EM PAREDES INTERNAS DE AMBIENTES COM PÉ-DIREITO DUPLO E ÁREA MAIOR QUE 10M², E = 10MM, COM TALISCAS. AF_03/2024</v>
          </cell>
          <cell r="C7798" t="str">
            <v>M2</v>
          </cell>
          <cell r="D7798">
            <v>34.94</v>
          </cell>
          <cell r="E7798" t="str">
            <v>Massa Única Interna</v>
          </cell>
          <cell r="F7798" t="str">
            <v>SINAPI Jun/26</v>
          </cell>
        </row>
        <row r="7799">
          <cell r="A7799">
            <v>104957</v>
          </cell>
          <cell r="B7799" t="str">
            <v>EMBOÇO, EM ARGAMASSA TRAÇO 1:2:8, PREPARO MECÂNICO, APLICADO MANUALMENTE EM PAREDES INTERNAS DE AMBIENTES COM PÉ-DIREITO DUPLO E ÁREA MAIOR QUE 10M², E = 17,5MM, COM TALISCAS. AF_03/2024</v>
          </cell>
          <cell r="C7799" t="str">
            <v>M2</v>
          </cell>
          <cell r="D7799">
            <v>49.33</v>
          </cell>
          <cell r="E7799" t="str">
            <v>Massa Única Interna</v>
          </cell>
          <cell r="F7799" t="str">
            <v>SINAPI Jun/26</v>
          </cell>
        </row>
        <row r="7800">
          <cell r="A7800">
            <v>104967</v>
          </cell>
          <cell r="B7800" t="str">
            <v>EMBOÇO, EM ARGAMASSA TRAÇO 1:2:8, PREPARO MECÂNICO, APLICADO MANUALMENTE EM PAREDES INTERNAS DE AMBIENTES COM PÉ-DIREITO DUPLO E ÁREA MENOR QUE 5M², E = 10MM, COM TALISCAS. AF_03/2024</v>
          </cell>
          <cell r="C7800" t="str">
            <v>M2</v>
          </cell>
          <cell r="D7800">
            <v>49.6</v>
          </cell>
          <cell r="E7800" t="str">
            <v>Massa Única Interna</v>
          </cell>
          <cell r="F7800" t="str">
            <v>SINAPI Jun/26</v>
          </cell>
        </row>
        <row r="7801">
          <cell r="A7801">
            <v>104961</v>
          </cell>
          <cell r="B7801" t="str">
            <v>EMBOÇO, EM ARGAMASSA TRAÇO 1:2:8, PREPARO MECÂNICO, APLICADO MANUALMENTE EM PAREDES INTERNAS DE AMBIENTES COM PÉ-DIREITO DUPLO E ÁREA MENOR QUE 5M², E = 17,5MM, COM TALISCAS. AF_03/2024</v>
          </cell>
          <cell r="C7801" t="str">
            <v>M2</v>
          </cell>
          <cell r="D7801">
            <v>64</v>
          </cell>
          <cell r="E7801" t="str">
            <v>Massa Única Interna</v>
          </cell>
          <cell r="F7801" t="str">
            <v>SINAPI Jun/26</v>
          </cell>
        </row>
        <row r="7802">
          <cell r="A7802">
            <v>87549</v>
          </cell>
          <cell r="B7802" t="str">
            <v>EMBOÇO, EM ARGAMASSA TRAÇO 1:2:8, PREPARO MECÂNICO, APLICADO MANUALMENTE EM PAREDES INTERNAS DE AMBIENTES COM ÁREA ENTRE 5M² E 10M², E = 10MM, COM TALISCAS. AF_03/2024</v>
          </cell>
          <cell r="C7802" t="str">
            <v>M2</v>
          </cell>
          <cell r="D7802">
            <v>30.26</v>
          </cell>
          <cell r="E7802" t="str">
            <v>Massa Única Interna</v>
          </cell>
          <cell r="F7802" t="str">
            <v>SINAPI Jun/26</v>
          </cell>
        </row>
        <row r="7803">
          <cell r="A7803">
            <v>87531</v>
          </cell>
          <cell r="B7803" t="str">
            <v>EMBOÇO, EM ARGAMASSA TRAÇO 1:2:8, PREPARO MECÂNICO, APLICADO MANUALMENTE EM PAREDES INTERNAS DE AMBIENTES COM ÁREA ENTRE 5M² E 10M², E = 17,5MM, COM TALISCAS. AF_03/2024</v>
          </cell>
          <cell r="C7803" t="str">
            <v>M2</v>
          </cell>
          <cell r="D7803">
            <v>41.91</v>
          </cell>
          <cell r="E7803" t="str">
            <v>Massa Única Interna</v>
          </cell>
          <cell r="F7803" t="str">
            <v>SINAPI Jun/26</v>
          </cell>
        </row>
        <row r="7804">
          <cell r="A7804">
            <v>87553</v>
          </cell>
          <cell r="B7804" t="str">
            <v>EMBOÇO, EM ARGAMASSA TRAÇO 1:2:8, PREPARO MECÂNICO, APLICADO MANUALMENTE EM PAREDES INTERNAS DE AMBIENTES COM ÁREA MAIOR QUE 10M², E = 10MM, COM TALISCAS. AF_03/2024</v>
          </cell>
          <cell r="C7804" t="str">
            <v>M2</v>
          </cell>
          <cell r="D7804">
            <v>26.72</v>
          </cell>
          <cell r="E7804" t="str">
            <v>Massa Única Interna</v>
          </cell>
          <cell r="F7804" t="str">
            <v>SINAPI Jun/26</v>
          </cell>
        </row>
        <row r="7805">
          <cell r="A7805">
            <v>87535</v>
          </cell>
          <cell r="B7805" t="str">
            <v>EMBOÇO, EM ARGAMASSA TRAÇO 1:2:8, PREPARO MECÂNICO, APLICADO MANUALMENTE EM PAREDES INTERNAS DE AMBIENTES COM ÁREA MAIOR QUE 10M², E = 17,5MM, COM TALISCAS. AF_03/2024</v>
          </cell>
          <cell r="C7805" t="str">
            <v>M2</v>
          </cell>
          <cell r="D7805">
            <v>38.369999999999997</v>
          </cell>
          <cell r="E7805" t="str">
            <v>Massa Única Interna</v>
          </cell>
          <cell r="F7805" t="str">
            <v>SINAPI Jun/26</v>
          </cell>
        </row>
        <row r="7806">
          <cell r="A7806">
            <v>87527</v>
          </cell>
          <cell r="B7806" t="str">
            <v>EMBOÇO, EM ARGAMASSA TRAÇO 1:2:8, PREPARO MECÂNICO, APLICADO MANUALMENTE EM PAREDES INTERNAS DE AMBIENTES COM ÁREA MENOR QUE 5M², E =17,5MM, COM TALISCAS. AF_03/2024</v>
          </cell>
          <cell r="C7806" t="str">
            <v>M2</v>
          </cell>
          <cell r="D7806">
            <v>47.84</v>
          </cell>
          <cell r="E7806" t="str">
            <v>Massa Única Interna</v>
          </cell>
          <cell r="F7806" t="str">
            <v>SINAPI Jun/26</v>
          </cell>
        </row>
        <row r="7807">
          <cell r="A7807">
            <v>87545</v>
          </cell>
          <cell r="B7807" t="str">
            <v>EMBOÇO, EM ARGAMASSA TRAÇO 1:2:8, PREPARO MECÂNICO, APLICADO MANUALMENTE EM PAREDES INTERNAS, PARA AMBIENTES COM ÁREA MENOR QUE 5M², E = 10MM, COM TALISCAS. AF_03/2024</v>
          </cell>
          <cell r="C7807" t="str">
            <v>M2</v>
          </cell>
          <cell r="D7807">
            <v>36.18</v>
          </cell>
          <cell r="E7807" t="str">
            <v>Massa Única Interna</v>
          </cell>
          <cell r="F7807" t="str">
            <v>SINAPI Jun/26</v>
          </cell>
        </row>
        <row r="7808">
          <cell r="A7808">
            <v>104960</v>
          </cell>
          <cell r="B7808" t="str">
            <v>MASSA ÚNICA, EM ARGAMASSA INDUSTRIALIZADA, PREPARO MECÂNICO, APLICADA COM EQUIPAMENTO DE MISTURA E PROJEÇÃO DE ARGAMASSA EM PAREDES INTERNAS, E = 10MM, COM TALISCAS. AF_03/2024</v>
          </cell>
          <cell r="C7808" t="str">
            <v>M2</v>
          </cell>
          <cell r="D7808">
            <v>42.92</v>
          </cell>
          <cell r="E7808" t="str">
            <v>Massa Única Interna</v>
          </cell>
          <cell r="F7808" t="str">
            <v>SINAPI Jun/26</v>
          </cell>
        </row>
        <row r="7809">
          <cell r="A7809">
            <v>87561</v>
          </cell>
          <cell r="B7809" t="str">
            <v>MASSA ÚNICA, EM ARGAMASSA INDUSTRIALIZADA, PREPARO MECÂNICO, APLICADA COM EQUIPAMENTO DE MISTURA E PROJEÇÃO DE ARGAMASSA EM PAREDES INTERNAS, E = 10MM, SEM TALISCAS. AF_03/2024</v>
          </cell>
          <cell r="C7809" t="str">
            <v>M2</v>
          </cell>
          <cell r="D7809">
            <v>44.22</v>
          </cell>
          <cell r="E7809" t="str">
            <v>Massa Única Interna</v>
          </cell>
          <cell r="F7809" t="str">
            <v>SINAPI Jun/26</v>
          </cell>
        </row>
        <row r="7810">
          <cell r="A7810">
            <v>104953</v>
          </cell>
          <cell r="B7810" t="str">
            <v>MASSA ÚNICA, EM ARGAMASSA INDUSTRIALIZADA, PREPARO MECÂNICO, APLICADA COM EQUIPAMENTO DE MISTURA E PROJEÇÃO DE ARGAMASSA EM PAREDES INTERNAS, E = 17,5MM, COM TALISCAS. AF_03/2024</v>
          </cell>
          <cell r="C7810" t="str">
            <v>M2</v>
          </cell>
          <cell r="D7810">
            <v>65.33</v>
          </cell>
          <cell r="E7810" t="str">
            <v>Massa Única Interna</v>
          </cell>
          <cell r="F7810" t="str">
            <v>SINAPI Jun/26</v>
          </cell>
        </row>
        <row r="7811">
          <cell r="A7811">
            <v>87543</v>
          </cell>
          <cell r="B7811" t="str">
            <v>MASSA ÚNICA, EM ARGAMASSA INDUSTRIALIZADA, PREPARO MECÂNICO, APLICADA COM EQUIPAMENTO DE MISTURA E PROJEÇÃO DE ARGAMASSA EM PAREDES INTERNAS, E = 5MM, SEM TALISCAS. AF_03/2024</v>
          </cell>
          <cell r="C7811" t="str">
            <v>M2</v>
          </cell>
          <cell r="D7811">
            <v>26.5</v>
          </cell>
          <cell r="E7811" t="str">
            <v>Massa Única Interna</v>
          </cell>
          <cell r="F7811" t="str">
            <v>SINAPI Jun/26</v>
          </cell>
        </row>
        <row r="7812">
          <cell r="A7812">
            <v>104959</v>
          </cell>
          <cell r="B7812" t="str">
            <v>MASSA ÚNICA, EM ARGAMASSA TRAÇO 1:2:8 PREPARO MANUAL, APLICADA MANUALMENTE EM PAREDES INTERNAS DE AMBIENTES COM ÁREA MAIOR QUE 10M², E = 10MM, COM TALISCAS. AF_03/2024</v>
          </cell>
          <cell r="C7812" t="str">
            <v>M2</v>
          </cell>
          <cell r="D7812">
            <v>31.26</v>
          </cell>
          <cell r="E7812" t="str">
            <v>Massa Única Interna</v>
          </cell>
          <cell r="F7812" t="str">
            <v>SINAPI Jun/26</v>
          </cell>
        </row>
        <row r="7813">
          <cell r="A7813">
            <v>104958</v>
          </cell>
          <cell r="B7813" t="str">
            <v>MASSA ÚNICA, EM ARGAMASSA TRAÇO 1:2:8 PREPARO MECÂNICO, APLICADA MANUALMENTE EM PAREDES INTERNAS DE AMBIENTES COM ÁREA MAIOR QUE 10M², E = 10MM, COM TALISCAS. AF_03/2024</v>
          </cell>
          <cell r="C7813" t="str">
            <v>M2</v>
          </cell>
          <cell r="D7813">
            <v>27.59</v>
          </cell>
          <cell r="E7813" t="str">
            <v>Massa Única Interna</v>
          </cell>
          <cell r="F7813" t="str">
            <v>SINAPI Jun/26</v>
          </cell>
        </row>
        <row r="7814">
          <cell r="A7814">
            <v>104970</v>
          </cell>
          <cell r="B7814" t="str">
            <v>MASSA ÚNICA, EM ARGAMASSA TRAÇO 1:2:8, PREPARO MANUAL, APLICADA MANUALMENTE EM PAREDES INTERNAS DE AMBIENTES COM PÉ-DIREITO DUPLO E ÁREA ENTRE 5M² E 10M², E = 10MM, COM TALISCAS. AF_03/2024</v>
          </cell>
          <cell r="C7814" t="str">
            <v>M2</v>
          </cell>
          <cell r="D7814">
            <v>46.74</v>
          </cell>
          <cell r="E7814" t="str">
            <v>Massa Única Interna</v>
          </cell>
          <cell r="F7814" t="str">
            <v>SINAPI Jun/26</v>
          </cell>
        </row>
        <row r="7815">
          <cell r="A7815">
            <v>104964</v>
          </cell>
          <cell r="B7815" t="str">
            <v>MASSA ÚNICA, EM ARGAMASSA TRAÇO 1:2:8, PREPARO MANUAL, APLICADA MANUALMENTE EM PAREDES INTERNAS DE AMBIENTES COM PÉ-DIREITO DUPLO E ÁREA ENTRE 5M² E 10M², E = 17,5MM, COM TALISCAS. AF_03/2024</v>
          </cell>
          <cell r="C7815" t="str">
            <v>M2</v>
          </cell>
          <cell r="D7815">
            <v>63.22</v>
          </cell>
          <cell r="E7815" t="str">
            <v>Massa Única Interna</v>
          </cell>
          <cell r="F7815" t="str">
            <v>SINAPI Jun/26</v>
          </cell>
        </row>
        <row r="7816">
          <cell r="A7816">
            <v>104956</v>
          </cell>
          <cell r="B7816" t="str">
            <v>MASSA ÚNICA, EM ARGAMASSA TRAÇO 1:2:8, PREPARO MANUAL, APLICADA MANUALMENTE EM PAREDES INTERNAS DE AMBIENTES COM PÉ-DIREITO DUPLO E ÁREA MAIOR QUE 10M², E = 17,5MM, COM TALISCAS. AF_03/2024</v>
          </cell>
          <cell r="C7816" t="str">
            <v>M2</v>
          </cell>
          <cell r="D7816">
            <v>56.45</v>
          </cell>
          <cell r="E7816" t="str">
            <v>Massa Única Interna</v>
          </cell>
          <cell r="F7816" t="str">
            <v>SINAPI Jun/26</v>
          </cell>
        </row>
        <row r="7817">
          <cell r="A7817">
            <v>104974</v>
          </cell>
          <cell r="B7817" t="str">
            <v>MASSA ÚNICA, EM ARGAMASSA TRAÇO 1:2:8, PREPARO MANUAL, APLICADA MANUALMENTE EM PAREDES INTERNAS DE AMBIENTES COM PÉ-DIREITO DUPLO ÁREA MAIOR QUE 10M², E = 10MM, COM TALISCAS. AF_03/2024</v>
          </cell>
          <cell r="C7817" t="str">
            <v>M2</v>
          </cell>
          <cell r="D7817">
            <v>39.979999999999997</v>
          </cell>
          <cell r="E7817" t="str">
            <v>Massa Única Interna</v>
          </cell>
          <cell r="F7817" t="str">
            <v>SINAPI Jun/26</v>
          </cell>
        </row>
        <row r="7818">
          <cell r="A7818">
            <v>87548</v>
          </cell>
          <cell r="B7818" t="str">
            <v>MASSA ÚNICA, EM ARGAMASSA TRAÇO 1:2:8, PREPARO MANUAL, APLICADA MANUALMENTE EM PAREDES INTERNAS DE AMBIENTES COM ÁREA ENTRE 5M² E 10M², E = 10MM, COM TALISCAS. AF_03/2024</v>
          </cell>
          <cell r="C7818" t="str">
            <v>M2</v>
          </cell>
          <cell r="D7818">
            <v>35.630000000000003</v>
          </cell>
          <cell r="E7818" t="str">
            <v>Massa Única Interna</v>
          </cell>
          <cell r="F7818" t="str">
            <v>SINAPI Jun/26</v>
          </cell>
        </row>
        <row r="7819">
          <cell r="A7819">
            <v>87530</v>
          </cell>
          <cell r="B7819" t="str">
            <v>MASSA ÚNICA, EM ARGAMASSA TRAÇO 1:2:8, PREPARO MANUAL, APLICADA MANUALMENTE EM PAREDES INTERNAS DE AMBIENTES COM ÁREA ENTRE 5M² E 10M², E = 17,5MM, COM TALISCAS. AF_03/2024</v>
          </cell>
          <cell r="C7819" t="str">
            <v>M2</v>
          </cell>
          <cell r="D7819">
            <v>49.38</v>
          </cell>
          <cell r="E7819" t="str">
            <v>Massa Única Interna</v>
          </cell>
          <cell r="F7819" t="str">
            <v>SINAPI Jun/26</v>
          </cell>
        </row>
        <row r="7820">
          <cell r="A7820">
            <v>104952</v>
          </cell>
          <cell r="B7820" t="str">
            <v>MASSA ÚNICA, EM ARGAMASSA TRAÇO 1:2:8, PREPARO MANUAL, APLICADA MANUALMENTE EM PAREDES INTERNAS DE AMBIENTES COM ÁREA MAIOR QUE 10M², E = 17,5MM, COM TALISCAS. AF_03/2024</v>
          </cell>
          <cell r="C7820" t="str">
            <v>M2</v>
          </cell>
          <cell r="D7820">
            <v>45.01</v>
          </cell>
          <cell r="E7820" t="str">
            <v>Massa Única Interna</v>
          </cell>
          <cell r="F7820" t="str">
            <v>SINAPI Jun/26</v>
          </cell>
        </row>
        <row r="7821">
          <cell r="A7821">
            <v>104969</v>
          </cell>
          <cell r="B7821" t="str">
            <v>MASSA ÚNICA, EM ARGAMASSA TRAÇO 1:2:8, PREPARO MECÂNICO, APLICADA MANUALMENTE EM PAREDES INTERNAS DE AMBIENTES COM PÉ-DIREITO DUPLO E ÁREA ENTRE 5M² E 10M², E = 10MM, COM TALISCAS. AF_03/2024</v>
          </cell>
          <cell r="C7821" t="str">
            <v>M2</v>
          </cell>
          <cell r="D7821">
            <v>43.07</v>
          </cell>
          <cell r="E7821" t="str">
            <v>Massa Única Interna</v>
          </cell>
          <cell r="F7821" t="str">
            <v>SINAPI Jun/26</v>
          </cell>
        </row>
        <row r="7822">
          <cell r="A7822">
            <v>104963</v>
          </cell>
          <cell r="B7822" t="str">
            <v>MASSA ÚNICA, EM ARGAMASSA TRAÇO 1:2:8, PREPARO MECÂNICO, APLICADA MANUALMENTE EM PAREDES INTERNAS DE AMBIENTES COM PÉ-DIREITO DUPLO E ÁREA ENTRE 5M² E 10M², E = 17,5MM, COM TALISCAS. AF_03/2024</v>
          </cell>
          <cell r="C7822" t="str">
            <v>M2</v>
          </cell>
          <cell r="D7822">
            <v>57.47</v>
          </cell>
          <cell r="E7822" t="str">
            <v>Massa Única Interna</v>
          </cell>
          <cell r="F7822" t="str">
            <v>SINAPI Jun/26</v>
          </cell>
        </row>
        <row r="7823">
          <cell r="A7823">
            <v>104955</v>
          </cell>
          <cell r="B7823" t="str">
            <v>MASSA ÚNICA, EM ARGAMASSA TRAÇO 1:2:8, PREPARO MECÂNICO, APLICADA MANUALMENTE EM PAREDES INTERNAS DE AMBIENTES COM PÉ-DIREITO DUPLO E ÁREA MAIOR QUE 10M², E = 17,5MM, COM TALISCAS. AF_03/2024</v>
          </cell>
          <cell r="C7823" t="str">
            <v>M2</v>
          </cell>
          <cell r="D7823">
            <v>50.7</v>
          </cell>
          <cell r="E7823" t="str">
            <v>Massa Única Interna</v>
          </cell>
          <cell r="F7823" t="str">
            <v>SINAPI Jun/26</v>
          </cell>
        </row>
        <row r="7824">
          <cell r="A7824">
            <v>104973</v>
          </cell>
          <cell r="B7824" t="str">
            <v>MASSA ÚNICA, EM ARGAMASSA TRAÇO 1:2:8, PREPARO MECÂNICO, APLICADA MANUALMENTE EM PAREDES INTERNAS DE AMBIENTES COM PÉ-DIREITO DUPLO ÁREA MAIOR QUE 10M², E = 10MM, COM TALISCAS. AF_03/2024</v>
          </cell>
          <cell r="C7824" t="str">
            <v>M2</v>
          </cell>
          <cell r="D7824">
            <v>36.31</v>
          </cell>
          <cell r="E7824" t="str">
            <v>Massa Única Interna</v>
          </cell>
          <cell r="F7824" t="str">
            <v>SINAPI Jun/26</v>
          </cell>
        </row>
        <row r="7825">
          <cell r="A7825">
            <v>87547</v>
          </cell>
          <cell r="B7825" t="str">
            <v>MASSA ÚNICA, EM ARGAMASSA TRAÇO 1:2:8, PREPARO MECÂNICO, APLICADA MANUALMENTE EM PAREDES INTERNAS DE AMBIENTES COM ÁREA ENTRE 5M² E 10M², E = 10MM, COM TALISCAS. AF_03/2024</v>
          </cell>
          <cell r="C7825" t="str">
            <v>M2</v>
          </cell>
          <cell r="D7825">
            <v>31.96</v>
          </cell>
          <cell r="E7825" t="str">
            <v>Massa Única Interna</v>
          </cell>
          <cell r="F7825" t="str">
            <v>SINAPI Jun/26</v>
          </cell>
        </row>
        <row r="7826">
          <cell r="A7826">
            <v>87529</v>
          </cell>
          <cell r="B7826" t="str">
            <v>MASSA ÚNICA, EM ARGAMASSA TRAÇO 1:2:8, PREPARO MECÂNICO, APLICADA MANUALMENTE EM PAREDES INTERNAS DE AMBIENTES COM ÁREA ENTRE 5M² E 10M², E = 17,5MM, COM TALISCAS. AF_03/2024</v>
          </cell>
          <cell r="C7826" t="str">
            <v>M2</v>
          </cell>
          <cell r="D7826">
            <v>43.63</v>
          </cell>
          <cell r="E7826" t="str">
            <v>Massa Única Interna</v>
          </cell>
          <cell r="F7826" t="str">
            <v>SINAPI Jun/26</v>
          </cell>
        </row>
        <row r="7827">
          <cell r="A7827">
            <v>104951</v>
          </cell>
          <cell r="B7827" t="str">
            <v>MASSA ÚNICA, EM ARGAMASSA TRAÇO 1:2:8, PREPARO MECÂNICO, APLICADA MANUALMENTE EM PAREDES INTERNAS DE AMBIENTES COM ÁREA MAIOR QUE 10M², E = 17,5MM, COM TALISCAS. AF_03/2024</v>
          </cell>
          <cell r="C7827" t="str">
            <v>M2</v>
          </cell>
          <cell r="D7827">
            <v>39.26</v>
          </cell>
          <cell r="E7827" t="str">
            <v>Massa Única Interna</v>
          </cell>
          <cell r="F7827" t="str">
            <v>SINAPI Jun/26</v>
          </cell>
        </row>
        <row r="7828">
          <cell r="A7828">
            <v>104978</v>
          </cell>
          <cell r="B7828" t="str">
            <v>MASSA ÚNICA, EM ARGAMASSA TRAÇO 1:2:8, PREPARO MECÂNICO, APLICADA MANUALMENTE EM TETO DE AMBIENTES COM PAREDES EM PÉ-DIREITO DUPLO, E = 10MM, COM TALISCAS. AF_03/2024</v>
          </cell>
          <cell r="C7828" t="str">
            <v>M2</v>
          </cell>
          <cell r="D7828">
            <v>46.42</v>
          </cell>
          <cell r="E7828" t="str">
            <v>Massa Única Interna</v>
          </cell>
          <cell r="F7828" t="str">
            <v>SINAPI Jun/26</v>
          </cell>
        </row>
        <row r="7829">
          <cell r="A7829">
            <v>104977</v>
          </cell>
          <cell r="B7829" t="str">
            <v>MASSA ÚNICA, EM ARGAMASSA TRAÇO 1:2:8, PREPARO MECÂNICO, APLICADA MANUALMENTE EM TETO DE AMBIENTES COM PAREDES EM PÉ-DIREITO DUPLO, E = 17,5MM, COM TALISCAS. AF_03/2024</v>
          </cell>
          <cell r="C7829" t="str">
            <v>M2</v>
          </cell>
          <cell r="D7829">
            <v>60.58</v>
          </cell>
          <cell r="E7829" t="str">
            <v>Massa Única Interna</v>
          </cell>
          <cell r="F7829" t="str">
            <v>SINAPI Jun/26</v>
          </cell>
        </row>
        <row r="7830">
          <cell r="A7830">
            <v>90408</v>
          </cell>
          <cell r="B7830" t="str">
            <v>MASSA ÚNICA, EM ARGAMASSA TRAÇO 1:2:8, PREPARO MECÂNICO, APLICADA MANUALMENTE EM TETO, E = 10MM, COM TALISCAS. AF_03/2024</v>
          </cell>
          <cell r="C7830" t="str">
            <v>M2</v>
          </cell>
          <cell r="D7830">
            <v>40.159999999999997</v>
          </cell>
          <cell r="E7830" t="str">
            <v>Massa Única Interna</v>
          </cell>
          <cell r="F7830" t="str">
            <v>SINAPI Jun/26</v>
          </cell>
        </row>
        <row r="7831">
          <cell r="A7831">
            <v>90406</v>
          </cell>
          <cell r="B7831" t="str">
            <v>MASSA ÚNICA, EM ARGAMASSA TRAÇO 1:2:8, PREPARO MECÂNICO, APLICADA MANUALMENTE EM TETO, E = 17,5MM, COM TALISCAS. AF_03/2024</v>
          </cell>
          <cell r="C7831" t="str">
            <v>M2</v>
          </cell>
          <cell r="D7831">
            <v>52.96</v>
          </cell>
          <cell r="E7831" t="str">
            <v>Massa Única Interna</v>
          </cell>
          <cell r="F7831" t="str">
            <v>SINAPI Jun/26</v>
          </cell>
        </row>
        <row r="7832">
          <cell r="A7832">
            <v>106626</v>
          </cell>
          <cell r="B7832" t="str">
            <v>CARGA, MANOBRA E DESCARGA DE ESCAVADEIRA SOBRE ESTEIRAS, PESO OPERACIONAL DE 17 T, EM CAVALO MECÂNICO 6X2 COM PRANCHA RETA. AF_01/2026</v>
          </cell>
          <cell r="C7832" t="str">
            <v>UN</v>
          </cell>
          <cell r="D7832">
            <v>0</v>
          </cell>
          <cell r="E7832" t="str">
            <v>Mobilização e desmobilização de equipamentos pesados</v>
          </cell>
          <cell r="F7832" t="str">
            <v>SINAPI Jun/26</v>
          </cell>
        </row>
        <row r="7833">
          <cell r="A7833">
            <v>106627</v>
          </cell>
          <cell r="B7833" t="str">
            <v>CARGA, MANOBRA E DESCARGA DE FRESADORA DE ASFALTO A FRIO SOBRE RODAS, LARGURA 1,0 M, PESO OPERACIONAL DE 14,7 T, EM CAVALO MECÂNICO 6X2 COM PRANCHA RETA. AF_01/2026</v>
          </cell>
          <cell r="C7833" t="str">
            <v>UN</v>
          </cell>
          <cell r="D7833">
            <v>0</v>
          </cell>
          <cell r="E7833" t="str">
            <v>Mobilização e desmobilização de equipamentos pesados</v>
          </cell>
          <cell r="F7833" t="str">
            <v>SINAPI Jun/26</v>
          </cell>
        </row>
        <row r="7834">
          <cell r="A7834">
            <v>106628</v>
          </cell>
          <cell r="B7834" t="str">
            <v>CARGA, MANOBRA E DESCARGA DE FRESADORA DE ASFALTO A FRIO SOBRE RODAS, LARGURA 2,0 M, PESO OPERACIONAL DE 27,7 T, EM CAVALO MECÂNICO 6X2 COM PRANCHA REBAIXADA. AF_01/2026</v>
          </cell>
          <cell r="C7834" t="str">
            <v>UN</v>
          </cell>
          <cell r="D7834">
            <v>0</v>
          </cell>
          <cell r="E7834" t="str">
            <v>Mobilização e desmobilização de equipamentos pesados</v>
          </cell>
          <cell r="F7834" t="str">
            <v>SINAPI Jun/26</v>
          </cell>
        </row>
        <row r="7835">
          <cell r="A7835">
            <v>106629</v>
          </cell>
          <cell r="B7835" t="str">
            <v>CARGA, MANOBRA E DESCARGA DE GUINDASTE HIDRÁULICO AUTOPROPELIDO, COM LANÇA TRELIÇADA 41 M, PESO OPERACIONAL DE 43 T, EM CAVALO MECÂNICO 6X2 COM PRANCHA REBAIXADA. AF_01/2026</v>
          </cell>
          <cell r="C7835" t="str">
            <v>UN</v>
          </cell>
          <cell r="D7835">
            <v>0</v>
          </cell>
          <cell r="E7835" t="str">
            <v>Mobilização e desmobilização de equipamentos pesados</v>
          </cell>
          <cell r="F7835" t="str">
            <v>SINAPI Jun/26</v>
          </cell>
        </row>
        <row r="7836">
          <cell r="A7836">
            <v>106631</v>
          </cell>
          <cell r="B7836" t="str">
            <v>CARGA, MANOBRA E DESCARGA DE MINICARREGADEIRA SOBRE RODAS, PESO OPERACIONAL DE 2,58 T, EM CAMINHÃO GUINCHO-SOCORRO 23000 KG. AF_01/2026</v>
          </cell>
          <cell r="C7836" t="str">
            <v>UN</v>
          </cell>
          <cell r="D7836">
            <v>0</v>
          </cell>
          <cell r="E7836" t="str">
            <v>Mobilização e desmobilização de equipamentos pesados</v>
          </cell>
          <cell r="F7836" t="str">
            <v>SINAPI Jun/26</v>
          </cell>
        </row>
        <row r="7837">
          <cell r="A7837">
            <v>106630</v>
          </cell>
          <cell r="B7837" t="str">
            <v>CARGA, MANOBRA E DESCARGA DE MINICARREGADEIRA SOBRE RODAS, PESO OPERACIONAL DE 2,58 T, EM CAMINHÃO PLATAFORMA 16000 KG. AF_01/2026</v>
          </cell>
          <cell r="C7837" t="str">
            <v>UN</v>
          </cell>
          <cell r="D7837">
            <v>0</v>
          </cell>
          <cell r="E7837" t="str">
            <v>Mobilização e desmobilização de equipamentos pesados</v>
          </cell>
          <cell r="F7837" t="str">
            <v>SINAPI Jun/26</v>
          </cell>
        </row>
        <row r="7838">
          <cell r="A7838">
            <v>106633</v>
          </cell>
          <cell r="B7838" t="str">
            <v>CARGA, MANOBRA E DESCARGA DE MINIESCAVADEIRA SOBRE ESTEIRA, PESO OPERACIONAL DE 3,5 T, EM CAMINHÃO GUINCHO-SOCORRO 23000 KG. AF_01/2026</v>
          </cell>
          <cell r="C7838" t="str">
            <v>UN</v>
          </cell>
          <cell r="D7838">
            <v>0</v>
          </cell>
          <cell r="E7838" t="str">
            <v>Mobilização e desmobilização de equipamentos pesados</v>
          </cell>
          <cell r="F7838" t="str">
            <v>SINAPI Jun/26</v>
          </cell>
        </row>
        <row r="7839">
          <cell r="A7839">
            <v>106632</v>
          </cell>
          <cell r="B7839" t="str">
            <v>CARGA, MANOBRA E DESCARGA DE MINIESCAVADEIRA SOBRE ESTEIRA, PESO OPERACIONAL DE 3,5 T, EM CAMINHÃO PLATAFORMA 16000 KG. AF_01/2026</v>
          </cell>
          <cell r="C7839" t="str">
            <v>UN</v>
          </cell>
          <cell r="D7839">
            <v>0</v>
          </cell>
          <cell r="E7839" t="str">
            <v>Mobilização e desmobilização de equipamentos pesados</v>
          </cell>
          <cell r="F7839" t="str">
            <v>SINAPI Jun/26</v>
          </cell>
        </row>
        <row r="7840">
          <cell r="A7840">
            <v>106634</v>
          </cell>
          <cell r="B7840" t="str">
            <v>CARGA, MANOBRA E DESCARGA DE MOTONIVELADORA, PESO OPERACIONAL DE 13 T, EM CAMINHÃO PLATAFORMA 23000 KG. AF_01/2026</v>
          </cell>
          <cell r="C7840" t="str">
            <v>UN</v>
          </cell>
          <cell r="D7840">
            <v>0</v>
          </cell>
          <cell r="E7840" t="str">
            <v>Mobilização e desmobilização de equipamentos pesados</v>
          </cell>
          <cell r="F7840" t="str">
            <v>SINAPI Jun/26</v>
          </cell>
        </row>
        <row r="7841">
          <cell r="A7841">
            <v>106636</v>
          </cell>
          <cell r="B7841" t="str">
            <v>CARGA, MANOBRA E DESCARGA DE PÁ CARREGADEIRA SOBRE RODAS, CAÇAMBA DE 1,7 A 2,8 M3, PESO OPERACIONAL DE 11,63 T, EM CAMINHÃO PLATAFORMA 23000 KG. AF_01/2026</v>
          </cell>
          <cell r="C7841" t="str">
            <v>UN</v>
          </cell>
          <cell r="D7841">
            <v>0</v>
          </cell>
          <cell r="E7841" t="str">
            <v>Mobilização e desmobilização de equipamentos pesados</v>
          </cell>
          <cell r="F7841" t="str">
            <v>SINAPI Jun/26</v>
          </cell>
        </row>
        <row r="7842">
          <cell r="A7842">
            <v>106635</v>
          </cell>
          <cell r="B7842" t="str">
            <v>CARGA, MANOBRA E DESCARGA DE PÁ CARREGADEIRA SOBRE RODAS, CAÇAMBA DE 2,5 A 3,5 M3, PESO OPERACIONAL DE 18,34 T, EM CAVALO MECÂNICO 6X2 COM PRANCHA RETA. AF_01/2026</v>
          </cell>
          <cell r="C7842" t="str">
            <v>UN</v>
          </cell>
          <cell r="D7842">
            <v>0</v>
          </cell>
          <cell r="E7842" t="str">
            <v>Mobilização e desmobilização de equipamentos pesados</v>
          </cell>
          <cell r="F7842" t="str">
            <v>SINAPI Jun/26</v>
          </cell>
        </row>
        <row r="7843">
          <cell r="A7843">
            <v>106637</v>
          </cell>
          <cell r="B7843" t="str">
            <v>CARGA, MANOBRA E DESCARGA DE RECICLADORA DE ASFALTO A FRIO SOBRE RODAS, LARGURA 2,0 M, PESO OPERACIONAL DE 24,2 T, EM CAVALO MECÂNICO 6X2 COM PRANCHA REBAIXADA. AF_01/2026</v>
          </cell>
          <cell r="C7843" t="str">
            <v>UN</v>
          </cell>
          <cell r="D7843">
            <v>0</v>
          </cell>
          <cell r="E7843" t="str">
            <v>Mobilização e desmobilização de equipamentos pesados</v>
          </cell>
          <cell r="F7843" t="str">
            <v>SINAPI Jun/26</v>
          </cell>
        </row>
        <row r="7844">
          <cell r="A7844">
            <v>106639</v>
          </cell>
          <cell r="B7844" t="str">
            <v>CARGA, MANOBRA E DESCARGA DE RETROESCAVADEIRA SOBRE RODAS COM CARREGADEIRA E MARTELO ROMPEDOR HIDRÁULICO, PESO OPERACIONAL DE 6,67 T, EM CAMINHÃO GUINCHO-SOCORRO 23000 KG. AF_01/2026</v>
          </cell>
          <cell r="C7844" t="str">
            <v>UN</v>
          </cell>
          <cell r="D7844">
            <v>0</v>
          </cell>
          <cell r="E7844" t="str">
            <v>Mobilização e desmobilização de equipamentos pesados</v>
          </cell>
          <cell r="F7844" t="str">
            <v>SINAPI Jun/26</v>
          </cell>
        </row>
        <row r="7845">
          <cell r="A7845">
            <v>106638</v>
          </cell>
          <cell r="B7845" t="str">
            <v>CARGA, MANOBRA E DESCARGA DE RETROESCAVADEIRA SOBRE RODAS COM CARREGADEIRA E MARTELO ROMPEDOR HIDRÁULICO, PESO OPERACIONAL DE 6,67 T, EM CAMINHÃO PLATAFORMA 16000 KG. AF_01/2026</v>
          </cell>
          <cell r="C7845" t="str">
            <v>UN</v>
          </cell>
          <cell r="D7845">
            <v>0</v>
          </cell>
          <cell r="E7845" t="str">
            <v>Mobilização e desmobilização de equipamentos pesados</v>
          </cell>
          <cell r="F7845" t="str">
            <v>SINAPI Jun/26</v>
          </cell>
        </row>
        <row r="7846">
          <cell r="A7846">
            <v>106641</v>
          </cell>
          <cell r="B7846" t="str">
            <v>CARGA, MANOBRA E DESCARGA DE RETROESCAVADEIRA SOBRE RODAS COM CARREGADEIRA, PESO OPERACIONAL DE 7,14 T, EM CAMINHÃO GUINCHO-SOCORRO 23000 KG. AF_01/2026</v>
          </cell>
          <cell r="C7846" t="str">
            <v>UN</v>
          </cell>
          <cell r="D7846">
            <v>0</v>
          </cell>
          <cell r="E7846" t="str">
            <v>Mobilização e desmobilização de equipamentos pesados</v>
          </cell>
          <cell r="F7846" t="str">
            <v>SINAPI Jun/26</v>
          </cell>
        </row>
        <row r="7847">
          <cell r="A7847">
            <v>106640</v>
          </cell>
          <cell r="B7847" t="str">
            <v>CARGA, MANOBRA E DESCARGA DE RETROESCAVADEIRA SOBRE RODAS COM CARREGADEIRA, PESO OPERACIONAL DE 7,14 T, EM CAMINHÃO PLATAFORMA 16000 KG. AF_01/2026</v>
          </cell>
          <cell r="C7847" t="str">
            <v>UN</v>
          </cell>
          <cell r="D7847">
            <v>0</v>
          </cell>
          <cell r="E7847" t="str">
            <v>Mobilização e desmobilização de equipamentos pesados</v>
          </cell>
          <cell r="F7847" t="str">
            <v>SINAPI Jun/26</v>
          </cell>
        </row>
        <row r="7848">
          <cell r="A7848">
            <v>106644</v>
          </cell>
          <cell r="B7848" t="str">
            <v>CARGA, MANOBRA E DESCARGA DE ROLO COMPACTADOR DE CARNEIRO VIBRATORIO, PESO OPERACIONAL SEM LASTRO DE 11,95 T, EM CAMINHÃO PLATAFORMA 23000 KG. AF_01/2026</v>
          </cell>
          <cell r="C7848" t="str">
            <v>UN</v>
          </cell>
          <cell r="D7848">
            <v>0</v>
          </cell>
          <cell r="E7848" t="str">
            <v>Mobilização e desmobilização de equipamentos pesados</v>
          </cell>
          <cell r="F7848" t="str">
            <v>SINAPI Jun/26</v>
          </cell>
        </row>
        <row r="7849">
          <cell r="A7849">
            <v>106646</v>
          </cell>
          <cell r="B7849" t="str">
            <v>CARGA, MANOBRA E DESCARGA DE ROLO COMPACTADOR DE CARNEIRO VIBRATORIO, PESO OPERACIONAL SEM LASTRO DE 7,4 T, EM CAMINHÃO GUINCHO-SOCORRO 23000 KG. AF_01/2026</v>
          </cell>
          <cell r="C7849" t="str">
            <v>UN</v>
          </cell>
          <cell r="D7849">
            <v>0</v>
          </cell>
          <cell r="E7849" t="str">
            <v>Mobilização e desmobilização de equipamentos pesados</v>
          </cell>
          <cell r="F7849" t="str">
            <v>SINAPI Jun/26</v>
          </cell>
        </row>
        <row r="7850">
          <cell r="A7850">
            <v>106645</v>
          </cell>
          <cell r="B7850" t="str">
            <v>CARGA, MANOBRA E DESCARGA DE ROLO COMPACTADOR DE CARNEIRO VIBRATORIO, PESO OPERACIONAL SEM LASTRO DE 7,4 T, EM CAMINHÃO PLATAFORMA 16000 KG. AF_01/2026</v>
          </cell>
          <cell r="C7850" t="str">
            <v>UN</v>
          </cell>
          <cell r="D7850">
            <v>0</v>
          </cell>
          <cell r="E7850" t="str">
            <v>Mobilização e desmobilização de equipamentos pesados</v>
          </cell>
          <cell r="F7850" t="str">
            <v>SINAPI Jun/26</v>
          </cell>
        </row>
        <row r="7851">
          <cell r="A7851">
            <v>106643</v>
          </cell>
          <cell r="B7851" t="str">
            <v>CARGA, MANOBRA E DESCARGA DE ROLO COMPACTADOR DE PNEUS, PESO OPERACIONAL SEM LASTRO DE 10,8 T, EM CAMINHÃO PLATAFORMA 23000 KG. AF_01/2026</v>
          </cell>
          <cell r="C7851" t="str">
            <v>UN</v>
          </cell>
          <cell r="D7851">
            <v>0</v>
          </cell>
          <cell r="E7851" t="str">
            <v>Mobilização e desmobilização de equipamentos pesados</v>
          </cell>
          <cell r="F7851" t="str">
            <v>SINAPI Jun/26</v>
          </cell>
        </row>
        <row r="7852">
          <cell r="A7852">
            <v>106642</v>
          </cell>
          <cell r="B7852" t="str">
            <v>CARGA, MANOBRA E DESCARGA DE ROLO COMPACTADOR DE PNEUS, PESO OPERACIONAL SEM LASTRO DE 9,5 T, EM CAMINHÃO PLATAFORMA 16000 KG. AF_01/2026</v>
          </cell>
          <cell r="C7852" t="str">
            <v>UN</v>
          </cell>
          <cell r="D7852">
            <v>0</v>
          </cell>
          <cell r="E7852" t="str">
            <v>Mobilização e desmobilização de equipamentos pesados</v>
          </cell>
          <cell r="F7852" t="str">
            <v>SINAPI Jun/26</v>
          </cell>
        </row>
        <row r="7853">
          <cell r="A7853">
            <v>106649</v>
          </cell>
          <cell r="B7853" t="str">
            <v>CARGA, MANOBRA E DESCARGA DE ROLO COMPACTADOR VIBRATORIO TAMDEM LISO, PESO OPERACIONAL SEM LASTRO DE 10,2 T, EM CAMINHÃO PLATAFORMA 23000 KG. AF_01/2026</v>
          </cell>
          <cell r="C7853" t="str">
            <v>UN</v>
          </cell>
          <cell r="D7853">
            <v>0</v>
          </cell>
          <cell r="E7853" t="str">
            <v>Mobilização e desmobilização de equipamentos pesados</v>
          </cell>
          <cell r="F7853" t="str">
            <v>SINAPI Jun/26</v>
          </cell>
        </row>
        <row r="7854">
          <cell r="A7854">
            <v>106648</v>
          </cell>
          <cell r="B7854" t="str">
            <v>CARGA, MANOBRA E DESCARGA DE ROLO COMPACTADOR VIBRATORIO TAMDEM LISO, PESO OPERACIONAL SEM LASTRO DE 6,5 T, EM CAMINHÃO GUINCHO-SOCORRO 23000 KG. AF_01/2026</v>
          </cell>
          <cell r="C7854" t="str">
            <v>UN</v>
          </cell>
          <cell r="D7854">
            <v>0</v>
          </cell>
          <cell r="E7854" t="str">
            <v>Mobilização e desmobilização de equipamentos pesados</v>
          </cell>
          <cell r="F7854" t="str">
            <v>SINAPI Jun/26</v>
          </cell>
        </row>
        <row r="7855">
          <cell r="A7855">
            <v>106647</v>
          </cell>
          <cell r="B7855" t="str">
            <v>CARGA, MANOBRA E DESCARGA DE ROLO COMPACTADOR VIBRATORIO TAMDEM LISO, PESO OPERACIONAL SEM LASTRO DE 6,5 T, EM CAMINHÃO PLATAFORMA 16000 KG. AF_01/2026</v>
          </cell>
          <cell r="C7855" t="str">
            <v>UN</v>
          </cell>
          <cell r="D7855">
            <v>0</v>
          </cell>
          <cell r="E7855" t="str">
            <v>Mobilização e desmobilização de equipamentos pesados</v>
          </cell>
          <cell r="F7855" t="str">
            <v>SINAPI Jun/26</v>
          </cell>
        </row>
        <row r="7856">
          <cell r="A7856">
            <v>106652</v>
          </cell>
          <cell r="B7856" t="str">
            <v>CARGA, MANOBRA E DESCARGA DE TRATOR DE ESTEIRAS, PESO OPERACIONAL DE 12,9 T, EM CAMINHÃO PLATAFORMA 23000 KG. AF_01/2026</v>
          </cell>
          <cell r="C7856" t="str">
            <v>UN</v>
          </cell>
          <cell r="D7856">
            <v>0</v>
          </cell>
          <cell r="E7856" t="str">
            <v>Mobilização e desmobilização de equipamentos pesados</v>
          </cell>
          <cell r="F7856" t="str">
            <v>SINAPI Jun/26</v>
          </cell>
        </row>
        <row r="7857">
          <cell r="A7857">
            <v>106653</v>
          </cell>
          <cell r="B7857" t="str">
            <v>CARGA, MANOBRA E DESCARGA DE TRATOR DE ESTEIRAS, PESO OPERACIONAL DE 16,7 T, EM CAVALO MECÂNICO 6X2 COM PRANCHA RETA. AF_01/2026</v>
          </cell>
          <cell r="C7857" t="str">
            <v>UN</v>
          </cell>
          <cell r="D7857">
            <v>0</v>
          </cell>
          <cell r="E7857" t="str">
            <v>Mobilização e desmobilização de equipamentos pesados</v>
          </cell>
          <cell r="F7857" t="str">
            <v>SINAPI Jun/26</v>
          </cell>
        </row>
        <row r="7858">
          <cell r="A7858">
            <v>106654</v>
          </cell>
          <cell r="B7858" t="str">
            <v>CARGA, MANOBRA E DESCARGA DE TRATOR DE ESTEIRAS, PESO OPERACIONAL DE 38,5 T, EM CAVALO MECÂNICO 6X2 COM PRANCHA REBAIXADA. AF_01/2026</v>
          </cell>
          <cell r="C7858" t="str">
            <v>UN</v>
          </cell>
          <cell r="D7858">
            <v>0</v>
          </cell>
          <cell r="E7858" t="str">
            <v>Mobilização e desmobilização de equipamentos pesados</v>
          </cell>
          <cell r="F7858" t="str">
            <v>SINAPI Jun/26</v>
          </cell>
        </row>
        <row r="7859">
          <cell r="A7859">
            <v>106651</v>
          </cell>
          <cell r="B7859" t="str">
            <v>CARGA, MANOBRA E DESCARGA DE TRATOR DE ESTEIRAS, PESO OPERACIONAL DE 9,4 T, EM CAMINHÃO GUINCHO-SOCORRO 23000 KG. AF_01/2026</v>
          </cell>
          <cell r="C7859" t="str">
            <v>UN</v>
          </cell>
          <cell r="D7859">
            <v>0</v>
          </cell>
          <cell r="E7859" t="str">
            <v>Mobilização e desmobilização de equipamentos pesados</v>
          </cell>
          <cell r="F7859" t="str">
            <v>SINAPI Jun/26</v>
          </cell>
        </row>
        <row r="7860">
          <cell r="A7860">
            <v>106650</v>
          </cell>
          <cell r="B7860" t="str">
            <v>CARGA, MANOBRA E DESCARGA DE TRATOR DE ESTEIRAS, PESO OPERACIONAL DE 9,4 T, EM CAMINHÃO PLATAFORMA 16000 KG. AF_01/2026</v>
          </cell>
          <cell r="C7860" t="str">
            <v>UN</v>
          </cell>
          <cell r="D7860">
            <v>0</v>
          </cell>
          <cell r="E7860" t="str">
            <v>Mobilização e desmobilização de equipamentos pesados</v>
          </cell>
          <cell r="F7860" t="str">
            <v>SINAPI Jun/26</v>
          </cell>
        </row>
        <row r="7861">
          <cell r="A7861">
            <v>106655</v>
          </cell>
          <cell r="B7861" t="str">
            <v>CARGA, MANOBRA E DESCARGA DE TRATOR DE PNEUS 85 CV COM GRADE DE DISCOS ACOPLADA, PESO OPERACIONAL DO CONJUNTO DE 7,018 T, EM CAVALO MECÂNICO 6X2 COM PRANCHA REBAIXADA. AF_01/2026</v>
          </cell>
          <cell r="C7861" t="str">
            <v>UN</v>
          </cell>
          <cell r="D7861">
            <v>0</v>
          </cell>
          <cell r="E7861" t="str">
            <v>Mobilização e desmobilização de equipamentos pesados</v>
          </cell>
          <cell r="F7861" t="str">
            <v>SINAPI Jun/26</v>
          </cell>
        </row>
        <row r="7862">
          <cell r="A7862">
            <v>106657</v>
          </cell>
          <cell r="B7862" t="str">
            <v>CARGA, MANOBRA E DESCARGA DE TRATOR DE PNEUS 85 CV COM VASSOURA MECÂNICA ACOPLADA, PESO OPERACIONAL DO CONJUNTO DE 5,495 T, EM CAMINHÃO GUINCHO-SOCORRO 23000 KG. AF_01/2026</v>
          </cell>
          <cell r="C7862" t="str">
            <v>UN</v>
          </cell>
          <cell r="D7862">
            <v>0</v>
          </cell>
          <cell r="E7862" t="str">
            <v>Mobilização e desmobilização de equipamentos pesados</v>
          </cell>
          <cell r="F7862" t="str">
            <v>SINAPI Jun/26</v>
          </cell>
        </row>
        <row r="7863">
          <cell r="A7863">
            <v>106656</v>
          </cell>
          <cell r="B7863" t="str">
            <v>CARGA, MANOBRA E DESCARGA DE TRATOR DE PNEUS 85 CV COM VASSOURA MECÂNICA ACOPLADA, PESO OPERACIONAL DO CONJUNTO DE 5,495 T, EM CAMINHÃO PLATAFORMA 16000 KG. AF_01/2026</v>
          </cell>
          <cell r="C7863" t="str">
            <v>UN</v>
          </cell>
          <cell r="D7863">
            <v>0</v>
          </cell>
          <cell r="E7863" t="str">
            <v>Mobilização e desmobilização de equipamentos pesados</v>
          </cell>
          <cell r="F7863" t="str">
            <v>SINAPI Jun/26</v>
          </cell>
        </row>
        <row r="7864">
          <cell r="A7864">
            <v>106661</v>
          </cell>
          <cell r="B7864" t="str">
            <v>CARGA, MANOBRA E DESCARGA DE TRATOR DE PNEUS 85 CV, PESO COM LASTRO DE 4,675 T, EM CAMINHÃO GUINCHO-SOCORRO 23000 KG. AF_01/2026</v>
          </cell>
          <cell r="C7864" t="str">
            <v>UN</v>
          </cell>
          <cell r="D7864">
            <v>0</v>
          </cell>
          <cell r="E7864" t="str">
            <v>Mobilização e desmobilização de equipamentos pesados</v>
          </cell>
          <cell r="F7864" t="str">
            <v>SINAPI Jun/26</v>
          </cell>
        </row>
        <row r="7865">
          <cell r="A7865">
            <v>106660</v>
          </cell>
          <cell r="B7865" t="str">
            <v>CARGA, MANOBRA E DESCARGA DE TRATOR DE PNEUS 85 CV, PESO COM LASTRO DE 4,675 T, EM CAMINHÃO PLATAFORMA 16000 KG. AF_01/2026</v>
          </cell>
          <cell r="C7865" t="str">
            <v>UN</v>
          </cell>
          <cell r="D7865">
            <v>0</v>
          </cell>
          <cell r="E7865" t="str">
            <v>Mobilização e desmobilização de equipamentos pesados</v>
          </cell>
          <cell r="F7865" t="str">
            <v>SINAPI Jun/26</v>
          </cell>
        </row>
        <row r="7866">
          <cell r="A7866">
            <v>106659</v>
          </cell>
          <cell r="B7866" t="str">
            <v>CARGA, MANOBRA E DESCARGA DE TRATOR DE PNEUS COM ESPARGIDOR DE ASFALTO COM TANQUE 2500 L, PESO OPERACIONAL DE 9,51 T, EM CAMINHÃO GUINCHO-SOCORRO 23000 KG. AF_01/2026</v>
          </cell>
          <cell r="C7866" t="str">
            <v>UN</v>
          </cell>
          <cell r="D7866">
            <v>0</v>
          </cell>
          <cell r="E7866" t="str">
            <v>Mobilização e desmobilização de equipamentos pesados</v>
          </cell>
          <cell r="F7866" t="str">
            <v>SINAPI Jun/26</v>
          </cell>
        </row>
        <row r="7867">
          <cell r="A7867">
            <v>106658</v>
          </cell>
          <cell r="B7867" t="str">
            <v>CARGA, MANOBRA E DESCARGA DE TRATOR DE PNEUS COM ESPARGIDOR DE ASFALTO COM TANQUE 2500 L, PESO OPERACIONAL DE 9,51 T, EM CAMINHÃO PLATAFORMA 16000 KG. AF_01/2026</v>
          </cell>
          <cell r="C7867" t="str">
            <v>UN</v>
          </cell>
          <cell r="D7867">
            <v>0</v>
          </cell>
          <cell r="E7867" t="str">
            <v>Mobilização e desmobilização de equipamentos pesados</v>
          </cell>
          <cell r="F7867" t="str">
            <v>SINAPI Jun/26</v>
          </cell>
        </row>
        <row r="7868">
          <cell r="A7868">
            <v>106663</v>
          </cell>
          <cell r="B7868" t="str">
            <v>CARGA, MANOBRA E DESCARGA DE VIBROACABADORA DE ASFALTO SOBRE ESTEIRAS, LARGURA DE PAVIMENTAÇÃO 1,90 M A 5,30 M, PESO OPERACIONAL DE 13,575 T, EM CAMINHÃO PLATAFORMA 23000 KG. AF_01/2026</v>
          </cell>
          <cell r="C7868" t="str">
            <v>UN</v>
          </cell>
          <cell r="D7868">
            <v>0</v>
          </cell>
          <cell r="E7868" t="str">
            <v>Mobilização e desmobilização de equipamentos pesados</v>
          </cell>
          <cell r="F7868" t="str">
            <v>SINAPI Jun/26</v>
          </cell>
        </row>
        <row r="7869">
          <cell r="A7869">
            <v>106662</v>
          </cell>
          <cell r="B7869" t="str">
            <v>CARGA, MANOBRA E DESCARGA DE VIBROACABADORA DE ASFALTO SOBRE ESTEIRAS, LARGURA DE PAVIMENTAÇÃO MÁXIMA 8,00 M, PESO OPERACIONAL DE 18,4 T, EM CAVALO MECÂNICO 6X2 COM PRANCHA RETA. AF_01/2026</v>
          </cell>
          <cell r="C7869" t="str">
            <v>UN</v>
          </cell>
          <cell r="D7869">
            <v>0</v>
          </cell>
          <cell r="E7869" t="str">
            <v>Mobilização e desmobilização de equipamentos pesados</v>
          </cell>
          <cell r="F7869" t="str">
            <v>SINAPI Jun/26</v>
          </cell>
        </row>
        <row r="7870">
          <cell r="A7870">
            <v>106664</v>
          </cell>
          <cell r="B7870" t="str">
            <v>CARGA, MANOBRA E DESCARGA DE VIBROACABADORA DE ASFALTO SOBRE RODAS, LARGURA DE PAVIMENTAÇÃO 1,70 M A 4,20 M, PESO OPERACIONAL DE 12,5 T, EM CAMINHÃO PLATAFORMA 23000 KG. AF_01/2026</v>
          </cell>
          <cell r="C7870" t="str">
            <v>UN</v>
          </cell>
          <cell r="D7870">
            <v>0</v>
          </cell>
          <cell r="E7870" t="str">
            <v>Mobilização e desmobilização de equipamentos pesados</v>
          </cell>
          <cell r="F7870" t="str">
            <v>SINAPI Jun/26</v>
          </cell>
        </row>
        <row r="7871">
          <cell r="A7871">
            <v>106602</v>
          </cell>
          <cell r="B7871" t="str">
            <v>TRANSPORTE DE EQUIPAMENTO PESADO COM CAMINHÃO GUINCHO-SOCORRO 23000 KG, EM VIA INTERNA (DENTRO DO CANTEIRO) EM LEITO NATURAL. AF_01/2026</v>
          </cell>
          <cell r="C7871" t="str">
            <v>UNXKM</v>
          </cell>
          <cell r="D7871">
            <v>0</v>
          </cell>
          <cell r="E7871" t="str">
            <v>Mobilização e desmobilização de equipamentos pesados</v>
          </cell>
          <cell r="F7871" t="str">
            <v>SINAPI Jun/26</v>
          </cell>
        </row>
        <row r="7872">
          <cell r="A7872">
            <v>106603</v>
          </cell>
          <cell r="B7872" t="str">
            <v>TRANSPORTE DE EQUIPAMENTO PESADO COM CAMINHÃO GUINCHO-SOCORRO 23000 KG, EM VIA INTERNA (DENTRO DO CANTEIRO) EM REVESTIMENTO PRIMÁRIO. AF_01/2026</v>
          </cell>
          <cell r="C7872" t="str">
            <v>UNXKM</v>
          </cell>
          <cell r="D7872">
            <v>0</v>
          </cell>
          <cell r="E7872" t="str">
            <v>Mobilização e desmobilização de equipamentos pesados</v>
          </cell>
          <cell r="F7872" t="str">
            <v>SINAPI Jun/26</v>
          </cell>
        </row>
        <row r="7873">
          <cell r="A7873">
            <v>106604</v>
          </cell>
          <cell r="B7873" t="str">
            <v>TRANSPORTE DE EQUIPAMENTO PESADO COM CAMINHÃO GUINCHO-SOCORRO 23000 KG, EM VIA INTERNA (DENTRO DO CANTEIRO) PAVIMENTADA. AF_01/2026</v>
          </cell>
          <cell r="C7873" t="str">
            <v>UNXKM</v>
          </cell>
          <cell r="D7873">
            <v>0</v>
          </cell>
          <cell r="E7873" t="str">
            <v>Mobilização e desmobilização de equipamentos pesados</v>
          </cell>
          <cell r="F7873" t="str">
            <v>SINAPI Jun/26</v>
          </cell>
        </row>
        <row r="7874">
          <cell r="A7874">
            <v>106598</v>
          </cell>
          <cell r="B7874" t="str">
            <v>TRANSPORTE DE EQUIPAMENTO PESADO COM CAMINHÃO GUINCHO-SOCORRO 23000 KG, EM VIA URBANA EM LEITO NATURAL. AF_01/2026</v>
          </cell>
          <cell r="C7874" t="str">
            <v>UNXKM</v>
          </cell>
          <cell r="D7874">
            <v>0</v>
          </cell>
          <cell r="E7874" t="str">
            <v>Mobilização e desmobilização de equipamentos pesados</v>
          </cell>
          <cell r="F7874" t="str">
            <v>SINAPI Jun/26</v>
          </cell>
        </row>
        <row r="7875">
          <cell r="A7875">
            <v>106599</v>
          </cell>
          <cell r="B7875" t="str">
            <v>TRANSPORTE DE EQUIPAMENTO PESADO COM CAMINHÃO GUINCHO-SOCORRO 23000 KG, EM VIA URBANA EM REVESTIMENTO PRIMÁRIO. AF_01/2026</v>
          </cell>
          <cell r="C7875" t="str">
            <v>UNXKM</v>
          </cell>
          <cell r="D7875">
            <v>0</v>
          </cell>
          <cell r="E7875" t="str">
            <v>Mobilização e desmobilização de equipamentos pesados</v>
          </cell>
          <cell r="F7875" t="str">
            <v>SINAPI Jun/26</v>
          </cell>
        </row>
        <row r="7876">
          <cell r="A7876">
            <v>106601</v>
          </cell>
          <cell r="B7876" t="str">
            <v>TRANSPORTE DE EQUIPAMENTO PESADO COM CAMINHÃO GUINCHO-SOCORRO 23000 KG, EM VIA URBANA PAVIMENTADA, ADICIONAL PARA DMT EXCEDENTE A 30 KM. AF_01/2026</v>
          </cell>
          <cell r="C7876" t="str">
            <v>UNXKM</v>
          </cell>
          <cell r="D7876">
            <v>0</v>
          </cell>
          <cell r="E7876" t="str">
            <v>Mobilização e desmobilização de equipamentos pesados</v>
          </cell>
          <cell r="F7876" t="str">
            <v>SINAPI Jun/26</v>
          </cell>
        </row>
        <row r="7877">
          <cell r="A7877">
            <v>106600</v>
          </cell>
          <cell r="B7877" t="str">
            <v>TRANSPORTE DE EQUIPAMENTO PESADO COM CAMINHÃO GUINCHO-SOCORRO 23000 KG, EM VIA URBANA PAVIMENTADA, DMT ATÉ 30 KM. AF_01/2026</v>
          </cell>
          <cell r="C7877" t="str">
            <v>UNXKM</v>
          </cell>
          <cell r="D7877">
            <v>0</v>
          </cell>
          <cell r="E7877" t="str">
            <v>Mobilização e desmobilização de equipamentos pesados</v>
          </cell>
          <cell r="F7877" t="str">
            <v>SINAPI Jun/26</v>
          </cell>
        </row>
        <row r="7878">
          <cell r="A7878">
            <v>106609</v>
          </cell>
          <cell r="B7878" t="str">
            <v>TRANSPORTE DE EQUIPAMENTO PESADO COM CAMINHÃO GUINCHO-SOCORRO 29000 KG, EM VIA INTERNA (DENTRO DO CANTEIRO) EM LEITO NATURAL. AF_01/2026</v>
          </cell>
          <cell r="C7878" t="str">
            <v>UNXKM</v>
          </cell>
          <cell r="D7878">
            <v>0</v>
          </cell>
          <cell r="E7878" t="str">
            <v>Mobilização e desmobilização de equipamentos pesados</v>
          </cell>
          <cell r="F7878" t="str">
            <v>SINAPI Jun/26</v>
          </cell>
        </row>
        <row r="7879">
          <cell r="A7879">
            <v>106610</v>
          </cell>
          <cell r="B7879" t="str">
            <v>TRANSPORTE DE EQUIPAMENTO PESADO COM CAMINHÃO GUINCHO-SOCORRO 29000 KG, EM VIA INTERNA (DENTRO DO CANTEIRO) EM REVESTIMENTO PRIMÁRIO. AF_01/2026</v>
          </cell>
          <cell r="C7879" t="str">
            <v>UNXKM</v>
          </cell>
          <cell r="D7879">
            <v>0</v>
          </cell>
          <cell r="E7879" t="str">
            <v>Mobilização e desmobilização de equipamentos pesados</v>
          </cell>
          <cell r="F7879" t="str">
            <v>SINAPI Jun/26</v>
          </cell>
        </row>
        <row r="7880">
          <cell r="A7880">
            <v>106611</v>
          </cell>
          <cell r="B7880" t="str">
            <v>TRANSPORTE DE EQUIPAMENTO PESADO COM CAMINHÃO GUINCHO-SOCORRO 29000 KG, EM VIA INTERNA (DENTRO DO CANTEIRO) PAVIMENTADA. AF_01/2026</v>
          </cell>
          <cell r="C7880" t="str">
            <v>UNXKM</v>
          </cell>
          <cell r="D7880">
            <v>0</v>
          </cell>
          <cell r="E7880" t="str">
            <v>Mobilização e desmobilização de equipamentos pesados</v>
          </cell>
          <cell r="F7880" t="str">
            <v>SINAPI Jun/26</v>
          </cell>
        </row>
        <row r="7881">
          <cell r="A7881">
            <v>106605</v>
          </cell>
          <cell r="B7881" t="str">
            <v>TRANSPORTE DE EQUIPAMENTO PESADO COM CAMINHÃO GUINCHO-SOCORRO 29000 KG, EM VIA URBANA EM LEITO NATURAL. AF_01/2026</v>
          </cell>
          <cell r="C7881" t="str">
            <v>UNXKM</v>
          </cell>
          <cell r="D7881">
            <v>0</v>
          </cell>
          <cell r="E7881" t="str">
            <v>Mobilização e desmobilização de equipamentos pesados</v>
          </cell>
          <cell r="F7881" t="str">
            <v>SINAPI Jun/26</v>
          </cell>
        </row>
        <row r="7882">
          <cell r="A7882">
            <v>106606</v>
          </cell>
          <cell r="B7882" t="str">
            <v>TRANSPORTE DE EQUIPAMENTO PESADO COM CAMINHÃO GUINCHO-SOCORRO 29000 KG, EM VIA URBANA EM REVESTIMENTO PRIMÁRIO. AF_01/2026</v>
          </cell>
          <cell r="C7882" t="str">
            <v>UNXKM</v>
          </cell>
          <cell r="D7882">
            <v>0</v>
          </cell>
          <cell r="E7882" t="str">
            <v>Mobilização e desmobilização de equipamentos pesados</v>
          </cell>
          <cell r="F7882" t="str">
            <v>SINAPI Jun/26</v>
          </cell>
        </row>
        <row r="7883">
          <cell r="A7883">
            <v>106608</v>
          </cell>
          <cell r="B7883" t="str">
            <v>TRANSPORTE DE EQUIPAMENTO PESADO COM CAMINHÃO GUINCHO-SOCORRO 29000 KG, EM VIA URBANA PAVIMENTADA, ADICIONAL PARA DMT EXCEDENTE A 30 KM. AF_01/2026</v>
          </cell>
          <cell r="C7883" t="str">
            <v>UNXKM</v>
          </cell>
          <cell r="D7883">
            <v>0</v>
          </cell>
          <cell r="E7883" t="str">
            <v>Mobilização e desmobilização de equipamentos pesados</v>
          </cell>
          <cell r="F7883" t="str">
            <v>SINAPI Jun/26</v>
          </cell>
        </row>
        <row r="7884">
          <cell r="A7884">
            <v>106607</v>
          </cell>
          <cell r="B7884" t="str">
            <v>TRANSPORTE DE EQUIPAMENTO PESADO COM CAMINHÃO GUINCHO-SOCORRO 29000 KG, EM VIA URBANA PAVIMENTADA, DMT ATÉ 30 KM. AF_01/2026</v>
          </cell>
          <cell r="C7884" t="str">
            <v>UNXKM</v>
          </cell>
          <cell r="D7884">
            <v>0</v>
          </cell>
          <cell r="E7884" t="str">
            <v>Mobilização e desmobilização de equipamentos pesados</v>
          </cell>
          <cell r="F7884" t="str">
            <v>SINAPI Jun/26</v>
          </cell>
        </row>
        <row r="7885">
          <cell r="A7885">
            <v>106581</v>
          </cell>
          <cell r="B7885" t="str">
            <v>TRANSPORTE DE EQUIPAMENTO PESADO COM CAMINHÃO PLATAFORMA 16000 KG, EM VIA INTERNA (DENTRO DO CANTEIRO) EM LEITO NATURAL. AF_01/2026</v>
          </cell>
          <cell r="C7885" t="str">
            <v>UNXKM</v>
          </cell>
          <cell r="D7885">
            <v>0</v>
          </cell>
          <cell r="E7885" t="str">
            <v>Mobilização e desmobilização de equipamentos pesados</v>
          </cell>
          <cell r="F7885" t="str">
            <v>SINAPI Jun/26</v>
          </cell>
        </row>
        <row r="7886">
          <cell r="A7886">
            <v>106582</v>
          </cell>
          <cell r="B7886" t="str">
            <v>TRANSPORTE DE EQUIPAMENTO PESADO COM CAMINHÃO PLATAFORMA 16000 KG, EM VIA INTERNA (DENTRO DO CANTEIRO) EM REVESTIMENTO PRIMÁRIO. AF_01/2026</v>
          </cell>
          <cell r="C7886" t="str">
            <v>UNXKM</v>
          </cell>
          <cell r="D7886">
            <v>0</v>
          </cell>
          <cell r="E7886" t="str">
            <v>Mobilização e desmobilização de equipamentos pesados</v>
          </cell>
          <cell r="F7886" t="str">
            <v>SINAPI Jun/26</v>
          </cell>
        </row>
        <row r="7887">
          <cell r="A7887">
            <v>106583</v>
          </cell>
          <cell r="B7887" t="str">
            <v>TRANSPORTE DE EQUIPAMENTO PESADO COM CAMINHÃO PLATAFORMA 16000 KG, EM VIA INTERNA (DENTRO DO CANTEIRO) PAVIMENTADA. AF_01/2026</v>
          </cell>
          <cell r="C7887" t="str">
            <v>UNXKM</v>
          </cell>
          <cell r="D7887">
            <v>0</v>
          </cell>
          <cell r="E7887" t="str">
            <v>Mobilização e desmobilização de equipamentos pesados</v>
          </cell>
          <cell r="F7887" t="str">
            <v>SINAPI Jun/26</v>
          </cell>
        </row>
        <row r="7888">
          <cell r="A7888">
            <v>106577</v>
          </cell>
          <cell r="B7888" t="str">
            <v>TRANSPORTE DE EQUIPAMENTO PESADO COM CAMINHÃO PLATAFORMA 16000 KG, EM VIA URBANA EM LEITO NATURAL. AF_01/2026</v>
          </cell>
          <cell r="C7888" t="str">
            <v>UNXKM</v>
          </cell>
          <cell r="D7888">
            <v>0</v>
          </cell>
          <cell r="E7888" t="str">
            <v>Mobilização e desmobilização de equipamentos pesados</v>
          </cell>
          <cell r="F7888" t="str">
            <v>SINAPI Jun/26</v>
          </cell>
        </row>
        <row r="7889">
          <cell r="A7889">
            <v>106578</v>
          </cell>
          <cell r="B7889" t="str">
            <v>TRANSPORTE DE EQUIPAMENTO PESADO COM CAMINHÃO PLATAFORMA 16000 KG, EM VIA URBANA EM REVESTIMENTO PRIMÁRIO. AF_01/2026</v>
          </cell>
          <cell r="C7889" t="str">
            <v>UNXKM</v>
          </cell>
          <cell r="D7889">
            <v>0</v>
          </cell>
          <cell r="E7889" t="str">
            <v>Mobilização e desmobilização de equipamentos pesados</v>
          </cell>
          <cell r="F7889" t="str">
            <v>SINAPI Jun/26</v>
          </cell>
        </row>
        <row r="7890">
          <cell r="A7890">
            <v>106580</v>
          </cell>
          <cell r="B7890" t="str">
            <v>TRANSPORTE DE EQUIPAMENTO PESADO COM CAMINHÃO PLATAFORMA 16000 KG, EM VIA URBANA PAVIMENTADA, ADICIONAL PARA DMT EXCEDENTE A 30 KM. AF_01/2026</v>
          </cell>
          <cell r="C7890" t="str">
            <v>UNXKM</v>
          </cell>
          <cell r="D7890">
            <v>0</v>
          </cell>
          <cell r="E7890" t="str">
            <v>Mobilização e desmobilização de equipamentos pesados</v>
          </cell>
          <cell r="F7890" t="str">
            <v>SINAPI Jun/26</v>
          </cell>
        </row>
        <row r="7891">
          <cell r="A7891">
            <v>106579</v>
          </cell>
          <cell r="B7891" t="str">
            <v>TRANSPORTE DE EQUIPAMENTO PESADO COM CAMINHÃO PLATAFORMA 16000 KG, EM VIA URBANA PAVIMENTADA, DMT ATÉ 30 KM. AF_01/2026</v>
          </cell>
          <cell r="C7891" t="str">
            <v>UNXKM</v>
          </cell>
          <cell r="D7891">
            <v>0</v>
          </cell>
          <cell r="E7891" t="str">
            <v>Mobilização e desmobilização de equipamentos pesados</v>
          </cell>
          <cell r="F7891" t="str">
            <v>SINAPI Jun/26</v>
          </cell>
        </row>
        <row r="7892">
          <cell r="A7892">
            <v>106588</v>
          </cell>
          <cell r="B7892" t="str">
            <v>TRANSPORTE DE EQUIPAMENTO PESADO COM CAMINHÃO PLATAFORMA 23000 KG, EM VIA INTERNA (DENTRO DO CANTEIRO) EM LEITO NATURAL. AF_01/2026</v>
          </cell>
          <cell r="C7892" t="str">
            <v>UNXKM</v>
          </cell>
          <cell r="D7892">
            <v>0</v>
          </cell>
          <cell r="E7892" t="str">
            <v>Mobilização e desmobilização de equipamentos pesados</v>
          </cell>
          <cell r="F7892" t="str">
            <v>SINAPI Jun/26</v>
          </cell>
        </row>
        <row r="7893">
          <cell r="A7893">
            <v>106589</v>
          </cell>
          <cell r="B7893" t="str">
            <v>TRANSPORTE DE EQUIPAMENTO PESADO COM CAMINHÃO PLATAFORMA 23000 KG, EM VIA INTERNA (DENTRO DO CANTEIRO) EM REVESTIMENTO PRIMÁRIO. AF_01/2026</v>
          </cell>
          <cell r="C7893" t="str">
            <v>UNXKM</v>
          </cell>
          <cell r="D7893">
            <v>0</v>
          </cell>
          <cell r="E7893" t="str">
            <v>Mobilização e desmobilização de equipamentos pesados</v>
          </cell>
          <cell r="F7893" t="str">
            <v>SINAPI Jun/26</v>
          </cell>
        </row>
        <row r="7894">
          <cell r="A7894">
            <v>106590</v>
          </cell>
          <cell r="B7894" t="str">
            <v>TRANSPORTE DE EQUIPAMENTO PESADO COM CAMINHÃO PLATAFORMA 23000 KG, EM VIA INTERNA (DENTRO DO CANTEIRO) PAVIMENTADA. AF_01/2026</v>
          </cell>
          <cell r="C7894" t="str">
            <v>UNXKM</v>
          </cell>
          <cell r="D7894">
            <v>0</v>
          </cell>
          <cell r="E7894" t="str">
            <v>Mobilização e desmobilização de equipamentos pesados</v>
          </cell>
          <cell r="F7894" t="str">
            <v>SINAPI Jun/26</v>
          </cell>
        </row>
        <row r="7895">
          <cell r="A7895">
            <v>106584</v>
          </cell>
          <cell r="B7895" t="str">
            <v>TRANSPORTE DE EQUIPAMENTO PESADO COM CAMINHÃO PLATAFORMA 23000 KG, EM VIA URBANA EM LEITO NATURAL. AF_01/2026</v>
          </cell>
          <cell r="C7895" t="str">
            <v>UNXKM</v>
          </cell>
          <cell r="D7895">
            <v>0</v>
          </cell>
          <cell r="E7895" t="str">
            <v>Mobilização e desmobilização de equipamentos pesados</v>
          </cell>
          <cell r="F7895" t="str">
            <v>SINAPI Jun/26</v>
          </cell>
        </row>
        <row r="7896">
          <cell r="A7896">
            <v>106585</v>
          </cell>
          <cell r="B7896" t="str">
            <v>TRANSPORTE DE EQUIPAMENTO PESADO COM CAMINHÃO PLATAFORMA 23000 KG, EM VIA URBANA EM REVESTIMENTO PRIMÁRIO. AF_01/2026</v>
          </cell>
          <cell r="C7896" t="str">
            <v>UNXKM</v>
          </cell>
          <cell r="D7896">
            <v>0</v>
          </cell>
          <cell r="E7896" t="str">
            <v>Mobilização e desmobilização de equipamentos pesados</v>
          </cell>
          <cell r="F7896" t="str">
            <v>SINAPI Jun/26</v>
          </cell>
        </row>
        <row r="7897">
          <cell r="A7897">
            <v>106587</v>
          </cell>
          <cell r="B7897" t="str">
            <v>TRANSPORTE DE EQUIPAMENTO PESADO COM CAMINHÃO PLATAFORMA 23000 KG, EM VIA URBANA PAVIMENTADA, ADICIONAL PARA DMT EXCEDENTE A 30 KM. AF_01/2026</v>
          </cell>
          <cell r="C7897" t="str">
            <v>UNXKM</v>
          </cell>
          <cell r="D7897">
            <v>0</v>
          </cell>
          <cell r="E7897" t="str">
            <v>Mobilização e desmobilização de equipamentos pesados</v>
          </cell>
          <cell r="F7897" t="str">
            <v>SINAPI Jun/26</v>
          </cell>
        </row>
        <row r="7898">
          <cell r="A7898">
            <v>106586</v>
          </cell>
          <cell r="B7898" t="str">
            <v>TRANSPORTE DE EQUIPAMENTO PESADO COM CAMINHÃO PLATAFORMA 23000 KG, EM VIA URBANA PAVIMENTADA, DMT ATÉ 30 KM. AF_01/2026</v>
          </cell>
          <cell r="C7898" t="str">
            <v>UNXKM</v>
          </cell>
          <cell r="D7898">
            <v>0</v>
          </cell>
          <cell r="E7898" t="str">
            <v>Mobilização e desmobilização de equipamentos pesados</v>
          </cell>
          <cell r="F7898" t="str">
            <v>SINAPI Jun/26</v>
          </cell>
        </row>
        <row r="7899">
          <cell r="A7899">
            <v>106595</v>
          </cell>
          <cell r="B7899" t="str">
            <v>TRANSPORTE DE EQUIPAMENTO PESADO COM CAMINHÃO PLATAFORMA 29000 KG, EM VIA INTERNA (DENTRO DO CANTEIRO) EM LEITO NATURAL. AF_01/2026</v>
          </cell>
          <cell r="C7899" t="str">
            <v>UNXKM</v>
          </cell>
          <cell r="D7899">
            <v>0</v>
          </cell>
          <cell r="E7899" t="str">
            <v>Mobilização e desmobilização de equipamentos pesados</v>
          </cell>
          <cell r="F7899" t="str">
            <v>SINAPI Jun/26</v>
          </cell>
        </row>
        <row r="7900">
          <cell r="A7900">
            <v>106596</v>
          </cell>
          <cell r="B7900" t="str">
            <v>TRANSPORTE DE EQUIPAMENTO PESADO COM CAMINHÃO PLATAFORMA 29000 KG, EM VIA INTERNA (DENTRO DO CANTEIRO) EM REVESTIMENTO PRIMÁRIO. AF_01/2026</v>
          </cell>
          <cell r="C7900" t="str">
            <v>UNXKM</v>
          </cell>
          <cell r="D7900">
            <v>0</v>
          </cell>
          <cell r="E7900" t="str">
            <v>Mobilização e desmobilização de equipamentos pesados</v>
          </cell>
          <cell r="F7900" t="str">
            <v>SINAPI Jun/26</v>
          </cell>
        </row>
        <row r="7901">
          <cell r="A7901">
            <v>106597</v>
          </cell>
          <cell r="B7901" t="str">
            <v>TRANSPORTE DE EQUIPAMENTO PESADO COM CAMINHÃO PLATAFORMA 29000 KG, EM VIA INTERNA (DENTRO DO CANTEIRO) PAVIMENTADA. AF_01/2026</v>
          </cell>
          <cell r="C7901" t="str">
            <v>UNXKM</v>
          </cell>
          <cell r="D7901">
            <v>0</v>
          </cell>
          <cell r="E7901" t="str">
            <v>Mobilização e desmobilização de equipamentos pesados</v>
          </cell>
          <cell r="F7901" t="str">
            <v>SINAPI Jun/26</v>
          </cell>
        </row>
        <row r="7902">
          <cell r="A7902">
            <v>106591</v>
          </cell>
          <cell r="B7902" t="str">
            <v>TRANSPORTE DE EQUIPAMENTO PESADO COM CAMINHÃO PLATAFORMA 29000 KG, EM VIA URBANA EM LEITO NATURAL. AF_01/2026</v>
          </cell>
          <cell r="C7902" t="str">
            <v>UNXKM</v>
          </cell>
          <cell r="D7902">
            <v>0</v>
          </cell>
          <cell r="E7902" t="str">
            <v>Mobilização e desmobilização de equipamentos pesados</v>
          </cell>
          <cell r="F7902" t="str">
            <v>SINAPI Jun/26</v>
          </cell>
        </row>
        <row r="7903">
          <cell r="A7903">
            <v>106592</v>
          </cell>
          <cell r="B7903" t="str">
            <v>TRANSPORTE DE EQUIPAMENTO PESADO COM CAMINHÃO PLATAFORMA 29000 KG, EM VIA URBANA EM REVESTIMENTO PRIMÁRIO. AF_01/2026</v>
          </cell>
          <cell r="C7903" t="str">
            <v>UNXKM</v>
          </cell>
          <cell r="D7903">
            <v>0</v>
          </cell>
          <cell r="E7903" t="str">
            <v>Mobilização e desmobilização de equipamentos pesados</v>
          </cell>
          <cell r="F7903" t="str">
            <v>SINAPI Jun/26</v>
          </cell>
        </row>
        <row r="7904">
          <cell r="A7904">
            <v>106594</v>
          </cell>
          <cell r="B7904" t="str">
            <v>TRANSPORTE DE EQUIPAMENTO PESADO COM CAMINHÃO PLATAFORMA 29000 KG, EM VIA URBANA PAVIMENTADA, ADICIONAL PARA DMT EXCEDENTE A 30 KM. AF_01/2026</v>
          </cell>
          <cell r="C7904" t="str">
            <v>UNXKM</v>
          </cell>
          <cell r="D7904">
            <v>0</v>
          </cell>
          <cell r="E7904" t="str">
            <v>Mobilização e desmobilização de equipamentos pesados</v>
          </cell>
          <cell r="F7904" t="str">
            <v>SINAPI Jun/26</v>
          </cell>
        </row>
        <row r="7905">
          <cell r="A7905">
            <v>106593</v>
          </cell>
          <cell r="B7905" t="str">
            <v>TRANSPORTE DE EQUIPAMENTO PESADO COM CAMINHÃO PLATAFORMA 29000 KG, EM VIA URBANA PAVIMENTADA, DMT ATÉ 30 KM. AF_01/2026</v>
          </cell>
          <cell r="C7905" t="str">
            <v>UNXKM</v>
          </cell>
          <cell r="D7905">
            <v>0</v>
          </cell>
          <cell r="E7905" t="str">
            <v>Mobilização e desmobilização de equipamentos pesados</v>
          </cell>
          <cell r="F7905" t="str">
            <v>SINAPI Jun/26</v>
          </cell>
        </row>
        <row r="7906">
          <cell r="A7906">
            <v>106616</v>
          </cell>
          <cell r="B7906" t="str">
            <v>TRANSPORTE DE EQUIPAMENTO PESADO COM CAVALO MECÂNICO 6X2 COM PRANCHA REBAIXADA KG, EM VIA INTERNA (DENTRO DO CANTEIRO) EM LEITO NATURAL. AF_01/2026</v>
          </cell>
          <cell r="C7906" t="str">
            <v>UNXKM</v>
          </cell>
          <cell r="D7906">
            <v>0</v>
          </cell>
          <cell r="E7906" t="str">
            <v>Mobilização e desmobilização de equipamentos pesados</v>
          </cell>
          <cell r="F7906" t="str">
            <v>SINAPI Jun/26</v>
          </cell>
        </row>
        <row r="7907">
          <cell r="A7907">
            <v>106617</v>
          </cell>
          <cell r="B7907" t="str">
            <v>TRANSPORTE DE EQUIPAMENTO PESADO COM CAVALO MECÂNICO 6X2 COM PRANCHA REBAIXADA KG, EM VIA INTERNA (DENTRO DO CANTEIRO) EM REVESTIMENTO PRIMÁRIO. AF_01/2026</v>
          </cell>
          <cell r="C7907" t="str">
            <v>UNXKM</v>
          </cell>
          <cell r="D7907">
            <v>0</v>
          </cell>
          <cell r="E7907" t="str">
            <v>Mobilização e desmobilização de equipamentos pesados</v>
          </cell>
          <cell r="F7907" t="str">
            <v>SINAPI Jun/26</v>
          </cell>
        </row>
        <row r="7908">
          <cell r="A7908">
            <v>106618</v>
          </cell>
          <cell r="B7908" t="str">
            <v>TRANSPORTE DE EQUIPAMENTO PESADO COM CAVALO MECÂNICO 6X2 COM PRANCHA REBAIXADA KG, EM VIA INTERNA (DENTRO DO CANTEIRO) PAVIMENTADA. AF_01/2026</v>
          </cell>
          <cell r="C7908" t="str">
            <v>UNXKM</v>
          </cell>
          <cell r="D7908">
            <v>0</v>
          </cell>
          <cell r="E7908" t="str">
            <v>Mobilização e desmobilização de equipamentos pesados</v>
          </cell>
          <cell r="F7908" t="str">
            <v>SINAPI Jun/26</v>
          </cell>
        </row>
        <row r="7909">
          <cell r="A7909">
            <v>106612</v>
          </cell>
          <cell r="B7909" t="str">
            <v>TRANSPORTE DE EQUIPAMENTO PESADO COM CAVALO MECÂNICO 6X2 COM PRANCHA REBAIXADA KG, EM VIA URBANA EM LEITO NATURAL. AF_01/2026</v>
          </cell>
          <cell r="C7909" t="str">
            <v>UNXKM</v>
          </cell>
          <cell r="D7909">
            <v>0</v>
          </cell>
          <cell r="E7909" t="str">
            <v>Mobilização e desmobilização de equipamentos pesados</v>
          </cell>
          <cell r="F7909" t="str">
            <v>SINAPI Jun/26</v>
          </cell>
        </row>
        <row r="7910">
          <cell r="A7910">
            <v>106613</v>
          </cell>
          <cell r="B7910" t="str">
            <v>TRANSPORTE DE EQUIPAMENTO PESADO COM CAVALO MECÂNICO 6X2 COM PRANCHA REBAIXADA KG, EM VIA URBANA EM REVESTIMENTO PRIMÁRIO. AF_01/2026</v>
          </cell>
          <cell r="C7910" t="str">
            <v>UNXKM</v>
          </cell>
          <cell r="D7910">
            <v>0</v>
          </cell>
          <cell r="E7910" t="str">
            <v>Mobilização e desmobilização de equipamentos pesados</v>
          </cell>
          <cell r="F7910" t="str">
            <v>SINAPI Jun/26</v>
          </cell>
        </row>
        <row r="7911">
          <cell r="A7911">
            <v>106615</v>
          </cell>
          <cell r="B7911" t="str">
            <v>TRANSPORTE DE EQUIPAMENTO PESADO COM CAVALO MECÂNICO 6X2 COM PRANCHA REBAIXADA KG, EM VIA URBANA PAVIMENTADA, ADICIONAL PARA DMT EXCEDENTE A 30 KM. AF_01/2026</v>
          </cell>
          <cell r="C7911" t="str">
            <v>UNXKM</v>
          </cell>
          <cell r="D7911">
            <v>0</v>
          </cell>
          <cell r="E7911" t="str">
            <v>Mobilização e desmobilização de equipamentos pesados</v>
          </cell>
          <cell r="F7911" t="str">
            <v>SINAPI Jun/26</v>
          </cell>
        </row>
        <row r="7912">
          <cell r="A7912">
            <v>106614</v>
          </cell>
          <cell r="B7912" t="str">
            <v>TRANSPORTE DE EQUIPAMENTO PESADO COM CAVALO MECÂNICO 6X2 COM PRANCHA REBAIXADA KG, EM VIA URBANA PAVIMENTADA, DMT ATÉ 30 KM. AF_01/2026</v>
          </cell>
          <cell r="C7912" t="str">
            <v>UNXKM</v>
          </cell>
          <cell r="D7912">
            <v>0</v>
          </cell>
          <cell r="E7912" t="str">
            <v>Mobilização e desmobilização de equipamentos pesados</v>
          </cell>
          <cell r="F7912" t="str">
            <v>SINAPI Jun/26</v>
          </cell>
        </row>
        <row r="7913">
          <cell r="A7913">
            <v>106623</v>
          </cell>
          <cell r="B7913" t="str">
            <v>TRANSPORTE DE EQUIPAMENTO PESADO COM CAVALO MECÂNICO 6X2 COM PRANCHA RETA KG, EM VIA INTERNA (DENTRO DO CANTEIRO) EM LEITO NATURAL. AF_01/2026</v>
          </cell>
          <cell r="C7913" t="str">
            <v>UNXKM</v>
          </cell>
          <cell r="D7913">
            <v>0</v>
          </cell>
          <cell r="E7913" t="str">
            <v>Mobilização e desmobilização de equipamentos pesados</v>
          </cell>
          <cell r="F7913" t="str">
            <v>SINAPI Jun/26</v>
          </cell>
        </row>
        <row r="7914">
          <cell r="A7914">
            <v>106624</v>
          </cell>
          <cell r="B7914" t="str">
            <v>TRANSPORTE DE EQUIPAMENTO PESADO COM CAVALO MECÂNICO 6X2 COM PRANCHA RETA KG, EM VIA INTERNA (DENTRO DO CANTEIRO) EM REVESTIMENTO PRIMÁRIO. AF_01/2026</v>
          </cell>
          <cell r="C7914" t="str">
            <v>UNXKM</v>
          </cell>
          <cell r="D7914">
            <v>0</v>
          </cell>
          <cell r="E7914" t="str">
            <v>Mobilização e desmobilização de equipamentos pesados</v>
          </cell>
          <cell r="F7914" t="str">
            <v>SINAPI Jun/26</v>
          </cell>
        </row>
        <row r="7915">
          <cell r="A7915">
            <v>106625</v>
          </cell>
          <cell r="B7915" t="str">
            <v>TRANSPORTE DE EQUIPAMENTO PESADO COM CAVALO MECÂNICO 6X2 COM PRANCHA RETA KG, EM VIA INTERNA (DENTRO DO CANTEIRO) PAVIMENTADA. AF_01/2026</v>
          </cell>
          <cell r="C7915" t="str">
            <v>UNXKM</v>
          </cell>
          <cell r="D7915">
            <v>0</v>
          </cell>
          <cell r="E7915" t="str">
            <v>Mobilização e desmobilização de equipamentos pesados</v>
          </cell>
          <cell r="F7915" t="str">
            <v>SINAPI Jun/26</v>
          </cell>
        </row>
        <row r="7916">
          <cell r="A7916">
            <v>106619</v>
          </cell>
          <cell r="B7916" t="str">
            <v>TRANSPORTE DE EQUIPAMENTO PESADO COM CAVALO MECÂNICO 6X2 COM PRANCHA RETA KG, EM VIA URBANA EM LEITO NATURAL. AF_01/2026</v>
          </cell>
          <cell r="C7916" t="str">
            <v>UNXKM</v>
          </cell>
          <cell r="D7916">
            <v>0</v>
          </cell>
          <cell r="E7916" t="str">
            <v>Mobilização e desmobilização de equipamentos pesados</v>
          </cell>
          <cell r="F7916" t="str">
            <v>SINAPI Jun/26</v>
          </cell>
        </row>
        <row r="7917">
          <cell r="A7917">
            <v>106620</v>
          </cell>
          <cell r="B7917" t="str">
            <v>TRANSPORTE DE EQUIPAMENTO PESADO COM CAVALO MECÂNICO 6X2 COM PRANCHA RETA KG, EM VIA URBANA EM REVESTIMENTO PRIMÁRIO. AF_01/2026</v>
          </cell>
          <cell r="C7917" t="str">
            <v>UNXKM</v>
          </cell>
          <cell r="D7917">
            <v>0</v>
          </cell>
          <cell r="E7917" t="str">
            <v>Mobilização e desmobilização de equipamentos pesados</v>
          </cell>
          <cell r="F7917" t="str">
            <v>SINAPI Jun/26</v>
          </cell>
        </row>
        <row r="7918">
          <cell r="A7918">
            <v>106622</v>
          </cell>
          <cell r="B7918" t="str">
            <v>TRANSPORTE DE EQUIPAMENTO PESADO COM CAVALO MECÂNICO 6X2 COM PRANCHA RETA KG, EM VIA URBANA PAVIMENTADA, ADICIONAL PARA DMT EXCEDENTE A 30 KM. AF_01/2026</v>
          </cell>
          <cell r="C7918" t="str">
            <v>UNXKM</v>
          </cell>
          <cell r="D7918">
            <v>0</v>
          </cell>
          <cell r="E7918" t="str">
            <v>Mobilização e desmobilização de equipamentos pesados</v>
          </cell>
          <cell r="F7918" t="str">
            <v>SINAPI Jun/26</v>
          </cell>
        </row>
        <row r="7919">
          <cell r="A7919">
            <v>106621</v>
          </cell>
          <cell r="B7919" t="str">
            <v>TRANSPORTE DE EQUIPAMENTO PESADO COM CAVALO MECÂNICO 6X2 COM PRANCHA RETA KG, EM VIA URBANA PAVIMENTADA, DMT ATÉ 30 KM. AF_01/2026</v>
          </cell>
          <cell r="C7919" t="str">
            <v>UNXKM</v>
          </cell>
          <cell r="D7919">
            <v>0</v>
          </cell>
          <cell r="E7919" t="str">
            <v>Mobilização e desmobilização de equipamentos pesados</v>
          </cell>
          <cell r="F7919" t="str">
            <v>SINAPI Jun/26</v>
          </cell>
        </row>
        <row r="7920">
          <cell r="A7920">
            <v>103313</v>
          </cell>
          <cell r="B7920" t="str">
            <v>INSTALAÇÃO DE BALIZADOR METÁLICO COM LED, EM ALUMÍNIO COM DIFUSOR EM POLICARBONATO E DIMENSÕES 6,2 CM X30 CM, COM PINTURA ELETROSTÁTICA, SOBRE PISO DE CONCRETO EXISTENTE. AF_11/2021</v>
          </cell>
          <cell r="C7920" t="str">
            <v>UN</v>
          </cell>
          <cell r="D7920">
            <v>0</v>
          </cell>
          <cell r="E7920" t="str">
            <v>Mobiliário Urbano</v>
          </cell>
          <cell r="F7920" t="str">
            <v>SINAPI Jun/26</v>
          </cell>
        </row>
        <row r="7921">
          <cell r="A7921">
            <v>103309</v>
          </cell>
          <cell r="B7921" t="str">
            <v>INSTALAÇÃO DE BALIZADOR METÁLICO, MODELO OLEGÁRIO, EM TUBO DE AÇO GALVANIZADO ESPESSURA 3" E DIMENSÕES 9 CM X 78,5 CM, COM PINTURA ELETROSTÁTICA, SOBRE PISO DE CONCRETO EXISTENTE. AF_11/2021</v>
          </cell>
          <cell r="C7921" t="str">
            <v>UN</v>
          </cell>
          <cell r="D7921">
            <v>0</v>
          </cell>
          <cell r="E7921" t="str">
            <v>Mobiliário Urbano</v>
          </cell>
          <cell r="F7921" t="str">
            <v>SINAPI Jun/26</v>
          </cell>
        </row>
        <row r="7922">
          <cell r="A7922">
            <v>103312</v>
          </cell>
          <cell r="B7922" t="str">
            <v>INSTALAÇÃO DE BALIZADOR METÁLICO, MODELO OLEGÁRIO, EM TUBO DE AÇO GALVANIZADO ESPESSURA 3" E DIMENSÕES 9 CM X 78,5 CM, COM PINTURA ELETROSTÁTICA, SOBRE SOLO. AF_11/2021</v>
          </cell>
          <cell r="C7922" t="str">
            <v>UN</v>
          </cell>
          <cell r="D7922">
            <v>0</v>
          </cell>
          <cell r="E7922" t="str">
            <v>Mobiliário Urbano</v>
          </cell>
          <cell r="F7922" t="str">
            <v>SINAPI Jun/26</v>
          </cell>
        </row>
        <row r="7923">
          <cell r="A7923">
            <v>103296</v>
          </cell>
          <cell r="B7923" t="str">
            <v>INSTALAÇÃO DE BALIZADOR PRÉ-FABRICADO DE CONCRETO, DIMENSÕES 30 CM X 60 CM, SOBRE PISO DE CONCRETO EXISTENTE. AF_11/2021</v>
          </cell>
          <cell r="C7923" t="str">
            <v>UN</v>
          </cell>
          <cell r="D7923">
            <v>0</v>
          </cell>
          <cell r="E7923" t="str">
            <v>Mobiliário Urbano</v>
          </cell>
          <cell r="F7923" t="str">
            <v>SINAPI Jun/26</v>
          </cell>
        </row>
        <row r="7924">
          <cell r="A7924">
            <v>103300</v>
          </cell>
          <cell r="B7924" t="str">
            <v>INSTALAÇÃO DE BALIZADOR PRÉ-FABRICADO DE CONCRETO, DIMENSÕES 30 CM X 60 CM, SOBRE SOLO. AF_11/2021</v>
          </cell>
          <cell r="C7924" t="str">
            <v>UN</v>
          </cell>
          <cell r="D7924">
            <v>0</v>
          </cell>
          <cell r="E7924" t="str">
            <v>Mobiliário Urbano</v>
          </cell>
          <cell r="F7924" t="str">
            <v>SINAPI Jun/26</v>
          </cell>
        </row>
        <row r="7925">
          <cell r="A7925">
            <v>103301</v>
          </cell>
          <cell r="B7925" t="str">
            <v>INSTALAÇÃO DE BANCO CIRCULAR PRÉ-FABRICADO DE CONCRETO, DIMENSÕES 60 CM X 40 CM. AF_11/2021</v>
          </cell>
          <cell r="C7925" t="str">
            <v>UN</v>
          </cell>
          <cell r="D7925">
            <v>0</v>
          </cell>
          <cell r="E7925" t="str">
            <v>Mobiliário Urbano</v>
          </cell>
          <cell r="F7925" t="str">
            <v>SINAPI Jun/26</v>
          </cell>
        </row>
        <row r="7926">
          <cell r="A7926">
            <v>103304</v>
          </cell>
          <cell r="B7926" t="str">
            <v>INSTALAÇÃO DE BANCO METÁLICO COM ENCOSTO, 1,60 M DE COMPRIMENTO, EM TUBO DE AÇO CARBONO COM PINTURA ELETROSTÁTICA, SOBRE PISO DE CONCRETO EXISTENTE. AF_11/2021</v>
          </cell>
          <cell r="C7926" t="str">
            <v>UN</v>
          </cell>
          <cell r="D7926">
            <v>1264.77</v>
          </cell>
          <cell r="E7926" t="str">
            <v>Mobiliário Urbano</v>
          </cell>
          <cell r="F7926" t="str">
            <v>SINAPI Jun/26</v>
          </cell>
        </row>
        <row r="7927">
          <cell r="A7927">
            <v>103305</v>
          </cell>
          <cell r="B7927" t="str">
            <v>INSTALAÇÃO DE BANCO METÁLICO SEM ENCOSTO, EM TUBOS E CHAPAS DE AÇO CARBONO, PINTURA POR PROCESSO ELETROSTÁTICO, DIMENSÕES 49 CM X 157 CM X 34 CM, SOBRE PISO DE CONCRETO EXISTENTE. AF_11/2021</v>
          </cell>
          <cell r="C7927" t="str">
            <v>UN</v>
          </cell>
          <cell r="D7927">
            <v>0</v>
          </cell>
          <cell r="E7927" t="str">
            <v>Mobiliário Urbano</v>
          </cell>
          <cell r="F7927" t="str">
            <v>SINAPI Jun/26</v>
          </cell>
        </row>
        <row r="7928">
          <cell r="A7928">
            <v>103294</v>
          </cell>
          <cell r="B7928" t="str">
            <v>INSTALAÇÃO DE BANCO PRÉ-FABRICADO DE CONCRETO COM ENCOSTO, DIMENSÕES 180 CM X 64 CM X 89 CM, SOBRE PISO DE CONCRETO EXISTENTE. AF_11/2021</v>
          </cell>
          <cell r="C7928" t="str">
            <v>UN</v>
          </cell>
          <cell r="D7928">
            <v>0</v>
          </cell>
          <cell r="E7928" t="str">
            <v>Mobiliário Urbano</v>
          </cell>
          <cell r="F7928" t="str">
            <v>SINAPI Jun/26</v>
          </cell>
        </row>
        <row r="7929">
          <cell r="A7929">
            <v>103298</v>
          </cell>
          <cell r="B7929" t="str">
            <v>INSTALAÇÃO DE BANCO PRÉ-FABRICADO DE CONCRETO COM ENCOSTO, DIMENSÕES 180 CM X 64 CM X 89 CM, SOBRE SOLO. AF_11/2021</v>
          </cell>
          <cell r="C7929" t="str">
            <v>UN</v>
          </cell>
          <cell r="D7929">
            <v>0</v>
          </cell>
          <cell r="E7929" t="str">
            <v>Mobiliário Urbano</v>
          </cell>
          <cell r="F7929" t="str">
            <v>SINAPI Jun/26</v>
          </cell>
        </row>
        <row r="7930">
          <cell r="A7930">
            <v>103293</v>
          </cell>
          <cell r="B7930" t="str">
            <v>INSTALAÇÃO DE BANCO PRÉ-FABRICADO DE CONCRETO SEM ENCOSTO, DIMENSÕES 115 CM X 50 CM X 45 CM, SOBRE PISO DE CONCRETO EXISTENTE. AF_11/2021</v>
          </cell>
          <cell r="C7930" t="str">
            <v>UN</v>
          </cell>
          <cell r="D7930">
            <v>0</v>
          </cell>
          <cell r="E7930" t="str">
            <v>Mobiliário Urbano</v>
          </cell>
          <cell r="F7930" t="str">
            <v>SINAPI Jun/26</v>
          </cell>
        </row>
        <row r="7931">
          <cell r="A7931">
            <v>103297</v>
          </cell>
          <cell r="B7931" t="str">
            <v>INSTALAÇÃO DE BANCO PRÉ-FABRICADO DE CONCRETO SEM ENCOSTO, DIMENSÕES 115 CM X 50 CM X 45 CM, SOBRE SOLO. AF_11/2021</v>
          </cell>
          <cell r="C7931" t="str">
            <v>UN</v>
          </cell>
          <cell r="D7931">
            <v>0</v>
          </cell>
          <cell r="E7931" t="str">
            <v>Mobiliário Urbano</v>
          </cell>
          <cell r="F7931" t="str">
            <v>SINAPI Jun/26</v>
          </cell>
        </row>
        <row r="7932">
          <cell r="A7932">
            <v>103311</v>
          </cell>
          <cell r="B7932" t="str">
            <v>INSTALAÇÃO DE BICICLETÁRIO MODELO U INVERTIDO, DIMENSÕES 110 CM X 78 CM EM TUBO CIRCULAR DE AÇO Ø 2'' COM PINTURA ELETROSTÁTICA, FIXADO COM CONCRETO, SOBRE SOLO. AF_11/2021</v>
          </cell>
          <cell r="C7932" t="str">
            <v>UN</v>
          </cell>
          <cell r="D7932">
            <v>0</v>
          </cell>
          <cell r="E7932" t="str">
            <v>Mobiliário Urbano</v>
          </cell>
          <cell r="F7932" t="str">
            <v>SINAPI Jun/26</v>
          </cell>
        </row>
        <row r="7933">
          <cell r="A7933">
            <v>103306</v>
          </cell>
          <cell r="B7933" t="str">
            <v>INSTALAÇÃO DE BICICLETÁRIO MODELO U INVERTIDO, DIMENSÕES 82 CM X 78 CM EM TUBO CIRCULAR DE AÇO Ø 2'' COM PINTURA ELETROSTÁTICA, FIXADO COM CHUMBADOR MECÂNICO, SOBRE PISO DE CONCRETO EXISTENTE. AF_11/2021</v>
          </cell>
          <cell r="C7933" t="str">
            <v>UN</v>
          </cell>
          <cell r="D7933">
            <v>0</v>
          </cell>
          <cell r="E7933" t="str">
            <v>Mobiliário Urbano</v>
          </cell>
          <cell r="F7933" t="str">
            <v>SINAPI Jun/26</v>
          </cell>
        </row>
        <row r="7934">
          <cell r="A7934">
            <v>103308</v>
          </cell>
          <cell r="B7934" t="str">
            <v>INSTALAÇÃO DE BICICLETÁRIO MODELO U INVERTIDO, DIMENSÕES 82 CM X 78 CM EM TUBO CIRCULAR DE AÇO Ø 2'' COM PINTURA ELETROSTÁTICA, FIXADO COM CONCRETO, SOBRE PISO DE CONCRETO EXISTENTE. AF_11/2021</v>
          </cell>
          <cell r="C7934" t="str">
            <v>UN</v>
          </cell>
          <cell r="D7934">
            <v>0</v>
          </cell>
          <cell r="E7934" t="str">
            <v>Mobiliário Urbano</v>
          </cell>
          <cell r="F7934" t="str">
            <v>SINAPI Jun/26</v>
          </cell>
        </row>
        <row r="7935">
          <cell r="A7935">
            <v>103295</v>
          </cell>
          <cell r="B7935" t="str">
            <v>INSTALAÇÃO DE CONJUNTO COM MESA E QUATRO BANCOS PRÉ-FABRICADO DE CONCRETO, DIMENSÕES 90 CM X 95 CM (MESA) E 20 CM X 60 CM (BANCO), SOBRE PISO DE CONCRETO EXISTENTE. AF_11/2021</v>
          </cell>
          <cell r="C7935" t="str">
            <v>UN</v>
          </cell>
          <cell r="D7935">
            <v>0</v>
          </cell>
          <cell r="E7935" t="str">
            <v>Mobiliário Urbano</v>
          </cell>
          <cell r="F7935" t="str">
            <v>SINAPI Jun/26</v>
          </cell>
        </row>
        <row r="7936">
          <cell r="A7936">
            <v>103299</v>
          </cell>
          <cell r="B7936" t="str">
            <v>INSTALAÇÃO DE CONJUNTO COM MESA E QUATRO BANCOS PRÉ-FABRICADO DE CONCRETO, DIMENSÕES 90 CM X 95 CM (MESA) E 20 CM X 60 CM (BANCO), SOBRE SOLO. AF_11/2021</v>
          </cell>
          <cell r="C7936" t="str">
            <v>UN</v>
          </cell>
          <cell r="D7936">
            <v>0</v>
          </cell>
          <cell r="E7936" t="str">
            <v>Mobiliário Urbano</v>
          </cell>
          <cell r="F7936" t="str">
            <v>SINAPI Jun/26</v>
          </cell>
        </row>
        <row r="7937">
          <cell r="A7937">
            <v>103302</v>
          </cell>
          <cell r="B7937" t="str">
            <v>INSTALAÇÃO DE FLOREIRA CIRCULAR PRÉ-FABRICADO DE CONCRETO, DIMENSÕES 60 CM X 40 CM. AF_11/2021</v>
          </cell>
          <cell r="C7937" t="str">
            <v>UN</v>
          </cell>
          <cell r="D7937">
            <v>0</v>
          </cell>
          <cell r="E7937" t="str">
            <v>Mobiliário Urbano</v>
          </cell>
          <cell r="F7937" t="str">
            <v>SINAPI Jun/26</v>
          </cell>
        </row>
        <row r="7938">
          <cell r="A7938">
            <v>103307</v>
          </cell>
          <cell r="B7938" t="str">
            <v>INSTALAÇÃO DE LIXEIRA METÁLICA DUPLA, CAPACIDADE DE 60 L, EM TUBO DE AÇO CARBONO E CESTOS EM CHAPA DE AÇO COM PINTURA ELETROSTÁTICA, SOBRE PISO DE CONCRETO EXISTENTE. AF_11/2021</v>
          </cell>
          <cell r="C7938" t="str">
            <v>UN</v>
          </cell>
          <cell r="D7938">
            <v>1371.98</v>
          </cell>
          <cell r="E7938" t="str">
            <v>Mobiliário Urbano</v>
          </cell>
          <cell r="F7938" t="str">
            <v>SINAPI Jun/26</v>
          </cell>
        </row>
        <row r="7939">
          <cell r="A7939">
            <v>103310</v>
          </cell>
          <cell r="B7939" t="str">
            <v>INSTALAÇÃO DE LIXEIRA METÁLICA DUPLA, CAPACIDADE DE 60 L, EM TUBO DE AÇO CARBONO E CESTOS EM CHAPA DE AÇO COM PINTURA ELETROSTÁTICA, SOBRE SOLO. AF_11/2021</v>
          </cell>
          <cell r="C7939" t="str">
            <v>UN</v>
          </cell>
          <cell r="D7939">
            <v>1301.3699999999999</v>
          </cell>
          <cell r="E7939" t="str">
            <v>Mobiliário Urbano</v>
          </cell>
          <cell r="F7939" t="str">
            <v>SINAPI Jun/26</v>
          </cell>
        </row>
        <row r="7940">
          <cell r="A7940">
            <v>103303</v>
          </cell>
          <cell r="B7940" t="str">
            <v>INSTALAÇÃO DE LIXEIRA PRÉ-FABRICADA DE CONCRETO, VOLUME MÍNIMO DE 120 L. AF_11/2021</v>
          </cell>
          <cell r="C7940" t="str">
            <v>UN</v>
          </cell>
          <cell r="D7940">
            <v>0</v>
          </cell>
          <cell r="E7940" t="str">
            <v>Mobiliário Urbano</v>
          </cell>
          <cell r="F7940" t="str">
            <v>SINAPI Jun/26</v>
          </cell>
        </row>
        <row r="7941">
          <cell r="A7941">
            <v>103314</v>
          </cell>
          <cell r="B7941" t="str">
            <v>INSTALAÇÃO DE PERGOLADO DE MADEIRA, EM MAÇARANDUBA, ANGELIM OU EQUIVALENTE DA REGIÃO, FIXADO COM CONCRETO SOBRE PISO DE CONCRETO EXISTENTE. AF_11/2021</v>
          </cell>
          <cell r="C7941" t="str">
            <v>M2</v>
          </cell>
          <cell r="D7941">
            <v>331.4</v>
          </cell>
          <cell r="E7941" t="str">
            <v>Mobiliário Urbano</v>
          </cell>
          <cell r="F7941" t="str">
            <v>SINAPI Jun/26</v>
          </cell>
        </row>
        <row r="7942">
          <cell r="A7942">
            <v>103315</v>
          </cell>
          <cell r="B7942" t="str">
            <v>INSTALAÇÃO DE PERGOLADO DE MADEIRA, EM MAÇARANDUBA, ANGELIM OU EQUIVALENTE DA REGIÃO, FIXADO COM CONCRETO SOBRE SOLO. AF_11/2021</v>
          </cell>
          <cell r="C7942" t="str">
            <v>M2</v>
          </cell>
          <cell r="D7942">
            <v>319.79000000000002</v>
          </cell>
          <cell r="E7942" t="str">
            <v>Mobiliário Urbano</v>
          </cell>
          <cell r="F7942" t="str">
            <v>SINAPI Jun/26</v>
          </cell>
        </row>
        <row r="7943">
          <cell r="A7943">
            <v>105188</v>
          </cell>
          <cell r="B7943" t="str">
            <v>REVESTIMENTO DECORATIVO MONOCAMADA EXECUTADO COM EQUIPAMENTO DE PROJEÇÃO EM FACHADA DE UM EDIFÍCIO DE ALVENARIA ESTRUTURAL E ACABAMENTO CHAPISCADO/FLOCADO. AF_03/2024</v>
          </cell>
          <cell r="C7943" t="str">
            <v>M2</v>
          </cell>
          <cell r="D7943">
            <v>145.68</v>
          </cell>
          <cell r="E7943" t="str">
            <v>Monocapa</v>
          </cell>
          <cell r="F7943" t="str">
            <v>SINAPI Jun/26</v>
          </cell>
        </row>
        <row r="7944">
          <cell r="A7944">
            <v>87841</v>
          </cell>
          <cell r="B7944" t="str">
            <v>REVESTIMENTO DECORATIVO MONOCAMADA EXECUTADO COM EQUIPAMENTO DE PROJEÇÃO EM FACHADA DE UM EDIFÍCIO DE ALVENARIA ESTRUTURAL E ACABAMENTO RASPADO. AF_03/2024</v>
          </cell>
          <cell r="C7944" t="str">
            <v>M2</v>
          </cell>
          <cell r="D7944">
            <v>132.41</v>
          </cell>
          <cell r="E7944" t="str">
            <v>Monocapa</v>
          </cell>
          <cell r="F7944" t="str">
            <v>SINAPI Jun/26</v>
          </cell>
        </row>
        <row r="7945">
          <cell r="A7945">
            <v>87853</v>
          </cell>
          <cell r="B7945" t="str">
            <v>REVESTIMENTO DECORATIVO MONOCAMADA EXECUTADO COM EQUIPAMENTO DE PROJEÇÃO EM FACHADA DE UM EDIFÍCIO DE ALVENARIA ESTRUTURAL E ACABAMENTO TRAVERTINO. AF_03/2024</v>
          </cell>
          <cell r="C7945" t="str">
            <v>M2</v>
          </cell>
          <cell r="D7945">
            <v>148.47999999999999</v>
          </cell>
          <cell r="E7945" t="str">
            <v>Monocapa</v>
          </cell>
          <cell r="F7945" t="str">
            <v>SINAPI Jun/26</v>
          </cell>
        </row>
        <row r="7946">
          <cell r="A7946">
            <v>105187</v>
          </cell>
          <cell r="B7946" t="str">
            <v>REVESTIMENTO DECORATIVO MONOCAMADA EXECUTADO COM EQUIPAMENTO DE PROJEÇÃO EM FACHADA DE UM EDIFÍCIO DE ESTRUTURA CONVENCIONAL E ACABAMENTO CHAPISCADO/FLOCADO. AF_03/2024</v>
          </cell>
          <cell r="C7946" t="str">
            <v>M2</v>
          </cell>
          <cell r="D7946">
            <v>197.91</v>
          </cell>
          <cell r="E7946" t="str">
            <v>Monocapa</v>
          </cell>
          <cell r="F7946" t="str">
            <v>SINAPI Jun/26</v>
          </cell>
        </row>
        <row r="7947">
          <cell r="A7947">
            <v>87840</v>
          </cell>
          <cell r="B7947" t="str">
            <v>REVESTIMENTO DECORATIVO MONOCAMADA EXECUTADO COM EQUIPAMENTO DE PROJEÇÃO EM FACHADA DE UM EDIFÍCIO DE ESTRUTURA CONVENCIONAL E ACABAMENTO RASPADO. AF_03/2024</v>
          </cell>
          <cell r="C7947" t="str">
            <v>M2</v>
          </cell>
          <cell r="D7947">
            <v>184.64</v>
          </cell>
          <cell r="E7947" t="str">
            <v>Monocapa</v>
          </cell>
          <cell r="F7947" t="str">
            <v>SINAPI Jun/26</v>
          </cell>
        </row>
        <row r="7948">
          <cell r="A7948">
            <v>87852</v>
          </cell>
          <cell r="B7948" t="str">
            <v>REVESTIMENTO DECORATIVO MONOCAMADA EXECUTADO COM EQUIPAMENTO DE PROJEÇÃO EM FACHADA DE UM EDIFÍCIO DE ESTRUTURA CONVENCIONAL E ACABAMENTO TRAVERTINO. AF_03/2024</v>
          </cell>
          <cell r="C7948" t="str">
            <v>M2</v>
          </cell>
          <cell r="D7948">
            <v>200.71</v>
          </cell>
          <cell r="E7948" t="str">
            <v>Monocapa</v>
          </cell>
          <cell r="F7948" t="str">
            <v>SINAPI Jun/26</v>
          </cell>
        </row>
        <row r="7949">
          <cell r="A7949">
            <v>105186</v>
          </cell>
          <cell r="B7949" t="str">
            <v>REVESTIMENTO DECORATIVO MONOCAMADA EXECUTADO MANUALMENTE EM FACHADA DE UM EDIFÍCIO DE ALVENARIA ESTRUTURAL E ACABAMENTO CHAPISCADO/FLOCADO. AF_03/2024</v>
          </cell>
          <cell r="C7949" t="str">
            <v>M2</v>
          </cell>
          <cell r="D7949">
            <v>153.97999999999999</v>
          </cell>
          <cell r="E7949" t="str">
            <v>Monocapa</v>
          </cell>
          <cell r="F7949" t="str">
            <v>SINAPI Jun/26</v>
          </cell>
        </row>
        <row r="7950">
          <cell r="A7950">
            <v>87839</v>
          </cell>
          <cell r="B7950" t="str">
            <v>REVESTIMENTO DECORATIVO MONOCAMADA EXECUTADO MANUALMENTE EM FACHADA DE UM EDIFÍCIO DE ALVENARIA ESTRUTURAL E ACABAMENTO RASPADO. AF_03/2024</v>
          </cell>
          <cell r="C7950" t="str">
            <v>M2</v>
          </cell>
          <cell r="D7950">
            <v>140.88</v>
          </cell>
          <cell r="E7950" t="str">
            <v>Monocapa</v>
          </cell>
          <cell r="F7950" t="str">
            <v>SINAPI Jun/26</v>
          </cell>
        </row>
        <row r="7951">
          <cell r="A7951">
            <v>87851</v>
          </cell>
          <cell r="B7951" t="str">
            <v>REVESTIMENTO DECORATIVO MONOCAMADA EXECUTADO MANUALMENTE EM FACHADA DE UM EDIFÍCIO DE ALVENARIA ESTRUTURAL E ACABAMENTO TRAVERTINO. AF_03/2024</v>
          </cell>
          <cell r="C7951" t="str">
            <v>M2</v>
          </cell>
          <cell r="D7951">
            <v>157.72999999999999</v>
          </cell>
          <cell r="E7951" t="str">
            <v>Monocapa</v>
          </cell>
          <cell r="F7951" t="str">
            <v>SINAPI Jun/26</v>
          </cell>
        </row>
        <row r="7952">
          <cell r="A7952">
            <v>105185</v>
          </cell>
          <cell r="B7952" t="str">
            <v>REVESTIMENTO DECORATIVO MONOCAMADA EXECUTADO MANUALMENTE EM FACHADA DE UM EDIFÍCIO DE ESTRUTURA CONVENCIONAL E ACABAMENTO CHAPISCADO/FLOCADO. AF_03/2024</v>
          </cell>
          <cell r="C7952" t="str">
            <v>M2</v>
          </cell>
          <cell r="D7952">
            <v>206.56</v>
          </cell>
          <cell r="E7952" t="str">
            <v>Monocapa</v>
          </cell>
          <cell r="F7952" t="str">
            <v>SINAPI Jun/26</v>
          </cell>
        </row>
        <row r="7953">
          <cell r="A7953">
            <v>87838</v>
          </cell>
          <cell r="B7953" t="str">
            <v>REVESTIMENTO DECORATIVO MONOCAMADA EXECUTADO MANUALMENTE EM FACHADA DE UM EDIFÍCIO DE ESTRUTURA CONVENCIONAL E ACABAMENTO RASPADO. AF_03/2024</v>
          </cell>
          <cell r="C7953" t="str">
            <v>M2</v>
          </cell>
          <cell r="D7953">
            <v>193.53</v>
          </cell>
          <cell r="E7953" t="str">
            <v>Monocapa</v>
          </cell>
          <cell r="F7953" t="str">
            <v>SINAPI Jun/26</v>
          </cell>
        </row>
        <row r="7954">
          <cell r="A7954">
            <v>87850</v>
          </cell>
          <cell r="B7954" t="str">
            <v>REVESTIMENTO DECORATIVO MONOCAMADA EXECUTADO MANUALMENTE EM FACHADA DE UM EDIFÍCIO DE ESTRUTURA CONVENCIONAL E ACABAMENTO TRAVERTINO. AF_03/2024</v>
          </cell>
          <cell r="C7954" t="str">
            <v>M2</v>
          </cell>
          <cell r="D7954">
            <v>210.37</v>
          </cell>
          <cell r="E7954" t="str">
            <v>Monocapa</v>
          </cell>
          <cell r="F7954" t="str">
            <v>SINAPI Jun/26</v>
          </cell>
        </row>
        <row r="7955">
          <cell r="A7955">
            <v>105110</v>
          </cell>
          <cell r="B7955" t="str">
            <v>ASCENSÃO DE GRUA ASCENSIONAL. AF_03/2024</v>
          </cell>
          <cell r="C7955" t="str">
            <v>M</v>
          </cell>
          <cell r="D7955">
            <v>268.81</v>
          </cell>
          <cell r="E7955" t="str">
            <v>Montagem de gruas e cremalheiras</v>
          </cell>
          <cell r="F7955" t="str">
            <v>SINAPI Jun/26</v>
          </cell>
        </row>
        <row r="7956">
          <cell r="A7956">
            <v>105105</v>
          </cell>
          <cell r="B7956" t="str">
            <v>ASCENSÃO DE MINI GRUA. AF_03/2024</v>
          </cell>
          <cell r="C7956" t="str">
            <v>M</v>
          </cell>
          <cell r="D7956">
            <v>87.55</v>
          </cell>
          <cell r="E7956" t="str">
            <v>Montagem de gruas e cremalheiras</v>
          </cell>
          <cell r="F7956" t="str">
            <v>SINAPI Jun/26</v>
          </cell>
        </row>
        <row r="7957">
          <cell r="A7957">
            <v>105103</v>
          </cell>
          <cell r="B7957" t="str">
            <v>ASCENSÃO E DESCIDA DE ELEVADOR DE CREMALHEIRA. AF_03/2024</v>
          </cell>
          <cell r="C7957" t="str">
            <v>M</v>
          </cell>
          <cell r="D7957">
            <v>124.68</v>
          </cell>
          <cell r="E7957" t="str">
            <v>Montagem de gruas e cremalheiras</v>
          </cell>
          <cell r="F7957" t="str">
            <v>SINAPI Jun/26</v>
          </cell>
        </row>
        <row r="7958">
          <cell r="A7958">
            <v>105112</v>
          </cell>
          <cell r="B7958" t="str">
            <v>ASCENSÃO E DESCIDA DE GRUA FIXA. AF_03/2024</v>
          </cell>
          <cell r="C7958" t="str">
            <v>M</v>
          </cell>
          <cell r="D7958">
            <v>224.47</v>
          </cell>
          <cell r="E7958" t="str">
            <v>Montagem de gruas e cremalheiras</v>
          </cell>
          <cell r="F7958" t="str">
            <v>SINAPI Jun/26</v>
          </cell>
        </row>
        <row r="7959">
          <cell r="A7959">
            <v>105109</v>
          </cell>
          <cell r="B7959" t="str">
            <v>MONTAGEM E DESMONTAGEM DE GRUA ASCENSIONAL, UTILIZAÇÃO DE GUINDASTE AUTOPROPELIDO 90T. AF_03/2024</v>
          </cell>
          <cell r="C7959" t="str">
            <v>UN</v>
          </cell>
          <cell r="D7959">
            <v>0</v>
          </cell>
          <cell r="E7959" t="str">
            <v>Montagem de gruas e cremalheiras</v>
          </cell>
          <cell r="F7959" t="str">
            <v>SINAPI Jun/26</v>
          </cell>
        </row>
        <row r="7960">
          <cell r="A7960">
            <v>105108</v>
          </cell>
          <cell r="B7960" t="str">
            <v>MONTAGEM E DESMONTAGEM DE GRUA ASCENSIONAL, UTILIZAÇÃO DE GUINDASTE DERRICK. AF_03/2024</v>
          </cell>
          <cell r="C7960" t="str">
            <v>UN</v>
          </cell>
          <cell r="D7960">
            <v>0</v>
          </cell>
          <cell r="E7960" t="str">
            <v>Montagem de gruas e cremalheiras</v>
          </cell>
          <cell r="F7960" t="str">
            <v>SINAPI Jun/26</v>
          </cell>
        </row>
        <row r="7961">
          <cell r="A7961">
            <v>105104</v>
          </cell>
          <cell r="B7961" t="str">
            <v>MONTAGEM E DESMONTAGEM DE MINI GRUA. AF_03/2024</v>
          </cell>
          <cell r="C7961" t="str">
            <v>UN</v>
          </cell>
          <cell r="D7961">
            <v>5578.62</v>
          </cell>
          <cell r="E7961" t="str">
            <v>Montagem de gruas e cremalheiras</v>
          </cell>
          <cell r="F7961" t="str">
            <v>SINAPI Jun/26</v>
          </cell>
        </row>
        <row r="7962">
          <cell r="A7962">
            <v>105107</v>
          </cell>
          <cell r="B7962" t="str">
            <v>MONTAGEM E DESMONTAGEM DE TRECHO INICIAL DE ELEVADOR DE CREMALHEIRA, CABINE DUPLA - EXCLUSO FUNDAÇÕES. AF_03/2024</v>
          </cell>
          <cell r="C7962" t="str">
            <v>UN</v>
          </cell>
          <cell r="D7962">
            <v>4190.84</v>
          </cell>
          <cell r="E7962" t="str">
            <v>Montagem de gruas e cremalheiras</v>
          </cell>
          <cell r="F7962" t="str">
            <v>SINAPI Jun/26</v>
          </cell>
        </row>
        <row r="7963">
          <cell r="A7963">
            <v>105106</v>
          </cell>
          <cell r="B7963" t="str">
            <v>MONTAGEM E DESMONTAGEM DE TRECHO INICIAL DE ELEVADOR DE CREMALHEIRA, CABINE SIMPLES - EXCLUSO FUNDAÇÕES. AF_03/2024</v>
          </cell>
          <cell r="C7963" t="str">
            <v>UN</v>
          </cell>
          <cell r="D7963">
            <v>2838.19</v>
          </cell>
          <cell r="E7963" t="str">
            <v>Montagem de gruas e cremalheiras</v>
          </cell>
          <cell r="F7963" t="str">
            <v>SINAPI Jun/26</v>
          </cell>
        </row>
        <row r="7964">
          <cell r="A7964">
            <v>105111</v>
          </cell>
          <cell r="B7964" t="str">
            <v>MONTAGEM E DESMONTAGEM DO TRECHO INICIAL DE GRUA FIXA (ALTURA LIVRE) - EXCLUSO FUNDAÇÕES. AF_03/2024</v>
          </cell>
          <cell r="C7964" t="str">
            <v>UN</v>
          </cell>
          <cell r="D7964">
            <v>20014.05</v>
          </cell>
          <cell r="E7964" t="str">
            <v>Montagem de gruas e cremalheiras</v>
          </cell>
          <cell r="F7964" t="str">
            <v>SINAPI Jun/26</v>
          </cell>
        </row>
        <row r="7965">
          <cell r="A7965">
            <v>98520</v>
          </cell>
          <cell r="B7965" t="str">
            <v>APLICAÇÃO DE ADUBO EM SOLO. AF_07/2024</v>
          </cell>
          <cell r="C7965" t="str">
            <v>M2</v>
          </cell>
          <cell r="D7965">
            <v>7.54</v>
          </cell>
          <cell r="E7965" t="str">
            <v>Paisagismo - Plantio</v>
          </cell>
          <cell r="F7965" t="str">
            <v>SINAPI Jun/26</v>
          </cell>
        </row>
        <row r="7966">
          <cell r="A7966">
            <v>98521</v>
          </cell>
          <cell r="B7966" t="str">
            <v>APLICAÇÃO DE CALCÁRIO PARA CORREÇÃO DO PH DO SOLO. AF_07/2024</v>
          </cell>
          <cell r="C7966" t="str">
            <v>M2</v>
          </cell>
          <cell r="D7966">
            <v>0.47</v>
          </cell>
          <cell r="E7966" t="str">
            <v>Paisagismo - Plantio</v>
          </cell>
          <cell r="F7966" t="str">
            <v>SINAPI Jun/26</v>
          </cell>
        </row>
        <row r="7967">
          <cell r="A7967">
            <v>105521</v>
          </cell>
          <cell r="B7967" t="str">
            <v>ESPALHAMENTO DE TERRA VEGETAL PARA O PLANTIO. AF_07/2024</v>
          </cell>
          <cell r="C7967" t="str">
            <v>M2</v>
          </cell>
          <cell r="D7967">
            <v>5.16</v>
          </cell>
          <cell r="E7967" t="str">
            <v>Paisagismo - Plantio</v>
          </cell>
          <cell r="F7967" t="str">
            <v>SINAPI Jun/26</v>
          </cell>
        </row>
        <row r="7968">
          <cell r="A7968">
            <v>98509</v>
          </cell>
          <cell r="B7968" t="str">
            <v>PLANTIO DE ARBUSTO OU CERCA VIVA. AF_07/2024</v>
          </cell>
          <cell r="C7968" t="str">
            <v>UN</v>
          </cell>
          <cell r="D7968">
            <v>51.98</v>
          </cell>
          <cell r="E7968" t="str">
            <v>Paisagismo - Plantio</v>
          </cell>
          <cell r="F7968" t="str">
            <v>SINAPI Jun/26</v>
          </cell>
        </row>
        <row r="7969">
          <cell r="A7969">
            <v>98507</v>
          </cell>
          <cell r="B7969" t="str">
            <v>PLANTIO DE ESPÉCIE VEGETAL, TIPO COMIGO-NINGUÉM-PODE OU EQUIVALENTE, COM ALTURA DE MUDA MAIOR QUE 0,50 M E MENOR OU IGUAL A 1,00 M. AF_07/2024</v>
          </cell>
          <cell r="C7969" t="str">
            <v>UN</v>
          </cell>
          <cell r="D7969">
            <v>0</v>
          </cell>
          <cell r="E7969" t="str">
            <v>Paisagismo - Plantio</v>
          </cell>
          <cell r="F7969" t="str">
            <v>SINAPI Jun/26</v>
          </cell>
        </row>
        <row r="7970">
          <cell r="A7970">
            <v>98508</v>
          </cell>
          <cell r="B7970" t="str">
            <v>PLANTIO DE ESPÉCIE VEGETAL, TIPO COMIGO-NINGUÉM-PODE OU EQUIVALENTE, COM ALTURA DE MUDA MAIOR QUE 1,00 M. AF_07/2024</v>
          </cell>
          <cell r="C7970" t="str">
            <v>UN</v>
          </cell>
          <cell r="D7970">
            <v>0</v>
          </cell>
          <cell r="E7970" t="str">
            <v>Paisagismo - Plantio</v>
          </cell>
          <cell r="F7970" t="str">
            <v>SINAPI Jun/26</v>
          </cell>
        </row>
        <row r="7971">
          <cell r="A7971">
            <v>98506</v>
          </cell>
          <cell r="B7971" t="str">
            <v>PLANTIO DE ESPÉCIE VEGETAL, TIPO COMIGO-NINGUÉM-PODE OU EQUIVALENTE, COM ALTURA DE MUDA MENOR OU IGUAL A 0,50 M. AF_07/2024</v>
          </cell>
          <cell r="C7971" t="str">
            <v>UN</v>
          </cell>
          <cell r="D7971">
            <v>0</v>
          </cell>
          <cell r="E7971" t="str">
            <v>Paisagismo - Plantio</v>
          </cell>
          <cell r="F7971" t="str">
            <v>SINAPI Jun/26</v>
          </cell>
        </row>
        <row r="7972">
          <cell r="A7972">
            <v>98505</v>
          </cell>
          <cell r="B7972" t="str">
            <v>PLANTIO DE FORRAÇÃO. AF_07/2024</v>
          </cell>
          <cell r="C7972" t="str">
            <v>M2</v>
          </cell>
          <cell r="D7972">
            <v>79.84</v>
          </cell>
          <cell r="E7972" t="str">
            <v>Paisagismo - Plantio</v>
          </cell>
          <cell r="F7972" t="str">
            <v>SINAPI Jun/26</v>
          </cell>
        </row>
        <row r="7973">
          <cell r="A7973">
            <v>98504</v>
          </cell>
          <cell r="B7973" t="str">
            <v>PLANTIO DE GRAMA BATATAIS EM PLACAS. AF_07/2024</v>
          </cell>
          <cell r="C7973" t="str">
            <v>M2</v>
          </cell>
          <cell r="D7973">
            <v>18.91</v>
          </cell>
          <cell r="E7973" t="str">
            <v>Paisagismo - Plantio</v>
          </cell>
          <cell r="F7973" t="str">
            <v>SINAPI Jun/26</v>
          </cell>
        </row>
        <row r="7974">
          <cell r="A7974">
            <v>98503</v>
          </cell>
          <cell r="B7974" t="str">
            <v>PLANTIO DE GRAMA EM PAVIMENTO CONCREGRAMA. AF_07/2024</v>
          </cell>
          <cell r="C7974" t="str">
            <v>M2</v>
          </cell>
          <cell r="D7974">
            <v>29.2</v>
          </cell>
          <cell r="E7974" t="str">
            <v>Paisagismo - Plantio</v>
          </cell>
          <cell r="F7974" t="str">
            <v>SINAPI Jun/26</v>
          </cell>
        </row>
        <row r="7975">
          <cell r="A7975">
            <v>103946</v>
          </cell>
          <cell r="B7975" t="str">
            <v>PLANTIO DE GRAMA ESMERALDA OU SÃO CARLOS OU CURITIBANA, EM PLACAS. AF_07/2024</v>
          </cell>
          <cell r="C7975" t="str">
            <v>M2</v>
          </cell>
          <cell r="D7975">
            <v>24.33</v>
          </cell>
          <cell r="E7975" t="str">
            <v>Paisagismo - Plantio</v>
          </cell>
          <cell r="F7975" t="str">
            <v>SINAPI Jun/26</v>
          </cell>
        </row>
        <row r="7976">
          <cell r="A7976">
            <v>98517</v>
          </cell>
          <cell r="B7976" t="str">
            <v>PLANTIO DE PALMEIRA COM ALTURA DE MUDA MAIOR QUE 2,00 M E MENOR OU IGUAL A 4,00 M. AF_07/2024</v>
          </cell>
          <cell r="C7976" t="str">
            <v>UN</v>
          </cell>
          <cell r="D7976">
            <v>0</v>
          </cell>
          <cell r="E7976" t="str">
            <v>Paisagismo - Plantio</v>
          </cell>
          <cell r="F7976" t="str">
            <v>SINAPI Jun/26</v>
          </cell>
        </row>
        <row r="7977">
          <cell r="A7977">
            <v>98518</v>
          </cell>
          <cell r="B7977" t="str">
            <v>PLANTIO DE PALMEIRA COM ALTURA DE MUDA MAIOR QUE 4,00 M . AF_07/2024</v>
          </cell>
          <cell r="C7977" t="str">
            <v>UN</v>
          </cell>
          <cell r="D7977">
            <v>0</v>
          </cell>
          <cell r="E7977" t="str">
            <v>Paisagismo - Plantio</v>
          </cell>
          <cell r="F7977" t="str">
            <v>SINAPI Jun/26</v>
          </cell>
        </row>
        <row r="7978">
          <cell r="A7978">
            <v>98516</v>
          </cell>
          <cell r="B7978" t="str">
            <v>PLANTIO DE PALMEIRA COM ALTURA DE MUDA MENOR OU IGUAL A 2,00 M . AF_07/2024</v>
          </cell>
          <cell r="C7978" t="str">
            <v>UN</v>
          </cell>
          <cell r="D7978">
            <v>372.89</v>
          </cell>
          <cell r="E7978" t="str">
            <v>Paisagismo - Plantio</v>
          </cell>
          <cell r="F7978" t="str">
            <v>SINAPI Jun/26</v>
          </cell>
        </row>
        <row r="7979">
          <cell r="A7979">
            <v>98514</v>
          </cell>
          <cell r="B7979" t="str">
            <v>PLANTIO DE ÁRVORE FRUTÍFERA COM ALTURA DE MUDA MAIOR QUE 2,00 M E MENOR OU IGUAL A 4,00 M. AF_07/2024</v>
          </cell>
          <cell r="C7979" t="str">
            <v>UN</v>
          </cell>
          <cell r="D7979">
            <v>0</v>
          </cell>
          <cell r="E7979" t="str">
            <v>Paisagismo - Plantio</v>
          </cell>
          <cell r="F7979" t="str">
            <v>SINAPI Jun/26</v>
          </cell>
        </row>
        <row r="7980">
          <cell r="A7980">
            <v>98515</v>
          </cell>
          <cell r="B7980" t="str">
            <v>PLANTIO DE ÁRVORE FRUTÍFERA COM ALTURA DE MUDA MAIOR QUE 4,00 M. AF_07/2024</v>
          </cell>
          <cell r="C7980" t="str">
            <v>UN</v>
          </cell>
          <cell r="D7980">
            <v>0</v>
          </cell>
          <cell r="E7980" t="str">
            <v>Paisagismo - Plantio</v>
          </cell>
          <cell r="F7980" t="str">
            <v>SINAPI Jun/26</v>
          </cell>
        </row>
        <row r="7981">
          <cell r="A7981">
            <v>98513</v>
          </cell>
          <cell r="B7981" t="str">
            <v>PLANTIO DE ÁRVORE FRUTÍFERA COM ALTURA DE MUDA MENOR OU IGUAL A 2,00 M. AF_07/2024</v>
          </cell>
          <cell r="C7981" t="str">
            <v>UN</v>
          </cell>
          <cell r="D7981">
            <v>0</v>
          </cell>
          <cell r="E7981" t="str">
            <v>Paisagismo - Plantio</v>
          </cell>
          <cell r="F7981" t="str">
            <v>SINAPI Jun/26</v>
          </cell>
        </row>
        <row r="7982">
          <cell r="A7982">
            <v>98511</v>
          </cell>
          <cell r="B7982" t="str">
            <v>PLANTIO DE ÁRVORE ORNAMENTAL COM ALTURA DE MUDA MAIOR QUE 2,00 M E MENOR OU IGUAL A 4,00 M . AF_07/2024</v>
          </cell>
          <cell r="C7982" t="str">
            <v>UN</v>
          </cell>
          <cell r="D7982">
            <v>169.34</v>
          </cell>
          <cell r="E7982" t="str">
            <v>Paisagismo - Plantio</v>
          </cell>
          <cell r="F7982" t="str">
            <v>SINAPI Jun/26</v>
          </cell>
        </row>
        <row r="7983">
          <cell r="A7983">
            <v>98512</v>
          </cell>
          <cell r="B7983" t="str">
            <v>PLANTIO DE ÁRVORE ORNAMENTAL COM ALTURA DE MUDA MAIOR QUE 4,00 M. AF_07/2024</v>
          </cell>
          <cell r="C7983" t="str">
            <v>UN</v>
          </cell>
          <cell r="D7983">
            <v>0</v>
          </cell>
          <cell r="E7983" t="str">
            <v>Paisagismo - Plantio</v>
          </cell>
          <cell r="F7983" t="str">
            <v>SINAPI Jun/26</v>
          </cell>
        </row>
        <row r="7984">
          <cell r="A7984">
            <v>98510</v>
          </cell>
          <cell r="B7984" t="str">
            <v>PLANTIO DE ÁRVORE ORNAMENTAL COM ALTURA DE MUDA MENOR OU IGUAL A 2,00 M . AF_07/2024</v>
          </cell>
          <cell r="C7984" t="str">
            <v>UN</v>
          </cell>
          <cell r="D7984">
            <v>100.68</v>
          </cell>
          <cell r="E7984" t="str">
            <v>Paisagismo - Plantio</v>
          </cell>
          <cell r="F7984" t="str">
            <v>SINAPI Jun/26</v>
          </cell>
        </row>
        <row r="7985">
          <cell r="A7985">
            <v>98519</v>
          </cell>
          <cell r="B7985" t="str">
            <v>REVOLVIMENTO E LIMPEZA MANUAL DE SOLO. AF_07/2024</v>
          </cell>
          <cell r="C7985" t="str">
            <v>M2</v>
          </cell>
          <cell r="D7985">
            <v>5.43</v>
          </cell>
          <cell r="E7985" t="str">
            <v>Paisagismo - Plantio</v>
          </cell>
          <cell r="F7985" t="str">
            <v>SINAPI Jun/26</v>
          </cell>
        </row>
        <row r="7986">
          <cell r="A7986">
            <v>91599</v>
          </cell>
          <cell r="B7986" t="str">
            <v>ARMAÇÃO DO SISTEMA DE PAREDES DE CONCRETO, EXECUTADA COMO ARMADURA NEGATIVA DE LAJES, TELA L-159. AF_12/2024</v>
          </cell>
          <cell r="C7986" t="str">
            <v>KG</v>
          </cell>
          <cell r="D7986">
            <v>7.55</v>
          </cell>
          <cell r="E7986" t="str">
            <v>Paredes de Concreto - Armação</v>
          </cell>
          <cell r="F7986" t="str">
            <v>SINAPI Jun/26</v>
          </cell>
        </row>
        <row r="7987">
          <cell r="A7987">
            <v>100065</v>
          </cell>
          <cell r="B7987" t="str">
            <v>ARMAÇÃO DO SISTEMA DE PAREDES DE CONCRETO, EXECUTADA COMO ARMADURA NEGATIVA DE LAJES, TELA L-196. AF_12/2024</v>
          </cell>
          <cell r="C7987" t="str">
            <v>KG</v>
          </cell>
          <cell r="D7987">
            <v>0</v>
          </cell>
          <cell r="E7987" t="str">
            <v>Paredes de Concreto - Armação</v>
          </cell>
          <cell r="F7987" t="str">
            <v>SINAPI Jun/26</v>
          </cell>
        </row>
        <row r="7988">
          <cell r="A7988">
            <v>100069</v>
          </cell>
          <cell r="B7988" t="str">
            <v>ARMAÇÃO DO SISTEMA DE PAREDES DE CONCRETO, EXECUTADA COMO ARMADURA NEGATIVA DE LAJES, TELA T-138. AF_12/2024</v>
          </cell>
          <cell r="C7988" t="str">
            <v>KG</v>
          </cell>
          <cell r="D7988">
            <v>0</v>
          </cell>
          <cell r="E7988" t="str">
            <v>Paredes de Concreto - Armação</v>
          </cell>
          <cell r="F7988" t="str">
            <v>SINAPI Jun/26</v>
          </cell>
        </row>
        <row r="7989">
          <cell r="A7989">
            <v>100063</v>
          </cell>
          <cell r="B7989" t="str">
            <v>ARMAÇÃO DO SISTEMA DE PAREDES DE CONCRETO, EXECUTADA COMO ARMADURA NEGATIVA DE LAJES, TELA T-159. AF_12/2024</v>
          </cell>
          <cell r="C7989" t="str">
            <v>KG</v>
          </cell>
          <cell r="D7989">
            <v>0</v>
          </cell>
          <cell r="E7989" t="str">
            <v>Paredes de Concreto - Armação</v>
          </cell>
          <cell r="F7989" t="str">
            <v>SINAPI Jun/26</v>
          </cell>
        </row>
        <row r="7990">
          <cell r="A7990">
            <v>91597</v>
          </cell>
          <cell r="B7990" t="str">
            <v>ARMAÇÃO DO SISTEMA DE PAREDES DE CONCRETO, EXECUTADA COMO ARMADURA NEGATIVA DE LAJES, TELA T-196. AF_12/2024</v>
          </cell>
          <cell r="C7990" t="str">
            <v>KG</v>
          </cell>
          <cell r="D7990">
            <v>7.17</v>
          </cell>
          <cell r="E7990" t="str">
            <v>Paredes de Concreto - Armação</v>
          </cell>
          <cell r="F7990" t="str">
            <v>SINAPI Jun/26</v>
          </cell>
        </row>
        <row r="7991">
          <cell r="A7991">
            <v>91598</v>
          </cell>
          <cell r="B7991" t="str">
            <v>ARMAÇÃO DO SISTEMA DE PAREDES DE CONCRETO, EXECUTADA COMO ARMADURA POSITIVA DE LAJES, TELA Q-113. AF_12/2024</v>
          </cell>
          <cell r="C7991" t="str">
            <v>KG</v>
          </cell>
          <cell r="D7991">
            <v>9.17</v>
          </cell>
          <cell r="E7991" t="str">
            <v>Paredes de Concreto - Armação</v>
          </cell>
          <cell r="F7991" t="str">
            <v>SINAPI Jun/26</v>
          </cell>
        </row>
        <row r="7992">
          <cell r="A7992">
            <v>91596</v>
          </cell>
          <cell r="B7992" t="str">
            <v>ARMAÇÃO DO SISTEMA DE PAREDES DE CONCRETO, EXECUTADA COMO ARMADURA POSITIVA DE LAJES, TELA Q-138. AF_12/2024</v>
          </cell>
          <cell r="C7992" t="str">
            <v>KG</v>
          </cell>
          <cell r="D7992">
            <v>9.39</v>
          </cell>
          <cell r="E7992" t="str">
            <v>Paredes de Concreto - Armação</v>
          </cell>
          <cell r="F7992" t="str">
            <v>SINAPI Jun/26</v>
          </cell>
        </row>
        <row r="7993">
          <cell r="A7993">
            <v>100064</v>
          </cell>
          <cell r="B7993" t="str">
            <v>ARMAÇÃO DO SISTEMA DE PAREDES DE CONCRETO, EXECUTADA COMO ARMADURA POSITIVA DE LAJES, TELA Q-159. AF_12/2024</v>
          </cell>
          <cell r="C7993" t="str">
            <v>KG</v>
          </cell>
          <cell r="D7993">
            <v>9.31</v>
          </cell>
          <cell r="E7993" t="str">
            <v>Paredes de Concreto - Armação</v>
          </cell>
          <cell r="F7993" t="str">
            <v>SINAPI Jun/26</v>
          </cell>
        </row>
        <row r="7994">
          <cell r="A7994">
            <v>100066</v>
          </cell>
          <cell r="B7994" t="str">
            <v>ARMAÇÃO DO SISTEMA DE PAREDES DE CONCRETO, EXECUTADA COMO ARMADURA POSITIVA DE LAJES, TELA Q-196. AF_12/2024</v>
          </cell>
          <cell r="C7994" t="str">
            <v>KG</v>
          </cell>
          <cell r="D7994">
            <v>9.3000000000000007</v>
          </cell>
          <cell r="E7994" t="str">
            <v>Paredes de Concreto - Armação</v>
          </cell>
          <cell r="F7994" t="str">
            <v>SINAPI Jun/26</v>
          </cell>
        </row>
        <row r="7995">
          <cell r="A7995">
            <v>91603</v>
          </cell>
          <cell r="B7995" t="str">
            <v>ARMAÇÃO DO SISTEMA DE PAREDES DE CONCRETO, EXECUTADA COMO REFORÇO, VERGALHÃO DE 10,0 MM DE DIÂMETRO. AF_12/2024</v>
          </cell>
          <cell r="C7995" t="str">
            <v>KG</v>
          </cell>
          <cell r="D7995">
            <v>8.66</v>
          </cell>
          <cell r="E7995" t="str">
            <v>Paredes de Concreto - Armação</v>
          </cell>
          <cell r="F7995" t="str">
            <v>SINAPI Jun/26</v>
          </cell>
        </row>
        <row r="7996">
          <cell r="A7996">
            <v>100068</v>
          </cell>
          <cell r="B7996" t="str">
            <v>ARMAÇÃO DO SISTEMA DE PAREDES DE CONCRETO, EXECUTADA COMO REFORÇO, VERGALHÃO DE 12,5 MM DE DIÂMETRO. AF_12/2024</v>
          </cell>
          <cell r="C7996" t="str">
            <v>KG</v>
          </cell>
          <cell r="D7996">
            <v>7.42</v>
          </cell>
          <cell r="E7996" t="str">
            <v>Paredes de Concreto - Armação</v>
          </cell>
          <cell r="F7996" t="str">
            <v>SINAPI Jun/26</v>
          </cell>
        </row>
        <row r="7997">
          <cell r="A7997">
            <v>100067</v>
          </cell>
          <cell r="B7997" t="str">
            <v>ARMAÇÃO DO SISTEMA DE PAREDES DE CONCRETO, EXECUTADA COMO REFORÇO, VERGALHÃO DE 5,0 MM DE DIÂMETRO. AF_12/2024</v>
          </cell>
          <cell r="C7997" t="str">
            <v>KG</v>
          </cell>
          <cell r="D7997">
            <v>11.3</v>
          </cell>
          <cell r="E7997" t="str">
            <v>Paredes de Concreto - Armação</v>
          </cell>
          <cell r="F7997" t="str">
            <v>SINAPI Jun/26</v>
          </cell>
        </row>
        <row r="7998">
          <cell r="A7998">
            <v>91601</v>
          </cell>
          <cell r="B7998" t="str">
            <v>ARMAÇÃO DO SISTEMA DE PAREDES DE CONCRETO, EXECUTADA COMO REFORÇO, VERGALHÃO DE 6,3 MM DE DIÂMETRO. AF_12/2024</v>
          </cell>
          <cell r="C7998" t="str">
            <v>KG</v>
          </cell>
          <cell r="D7998">
            <v>11.23</v>
          </cell>
          <cell r="E7998" t="str">
            <v>Paredes de Concreto - Armação</v>
          </cell>
          <cell r="F7998" t="str">
            <v>SINAPI Jun/26</v>
          </cell>
        </row>
        <row r="7999">
          <cell r="A7999">
            <v>91602</v>
          </cell>
          <cell r="B7999" t="str">
            <v>ARMAÇÃO DO SISTEMA DE PAREDES DE CONCRETO, EXECUTADA COMO REFORÇO, VERGALHÃO DE 8,0 MM DE DIÂMETRO. AF_12/2024</v>
          </cell>
          <cell r="C7999" t="str">
            <v>KG</v>
          </cell>
          <cell r="D7999">
            <v>10.02</v>
          </cell>
          <cell r="E7999" t="str">
            <v>Paredes de Concreto - Armação</v>
          </cell>
          <cell r="F7999" t="str">
            <v>SINAPI Jun/26</v>
          </cell>
        </row>
        <row r="8000">
          <cell r="A8000">
            <v>91593</v>
          </cell>
          <cell r="B8000" t="str">
            <v>ARMAÇÃO DO SISTEMA DE PAREDES DE CONCRETO, EXECUTADA EM PAREDES DE EDIFICAÇÕES MULTIFAMILIARES, TELA Q-138. AF_12/2024_PS</v>
          </cell>
          <cell r="C8000" t="str">
            <v>KG</v>
          </cell>
          <cell r="D8000">
            <v>9.49</v>
          </cell>
          <cell r="E8000" t="str">
            <v>Paredes de Concreto - Armação</v>
          </cell>
          <cell r="F8000" t="str">
            <v>SINAPI Jun/26</v>
          </cell>
        </row>
        <row r="8001">
          <cell r="A8001">
            <v>105814</v>
          </cell>
          <cell r="B8001" t="str">
            <v>ARMAÇÃO DO SISTEMA DE PAREDES DE CONCRETO, EXECUTADA EM PAREDES DE EDIFICAÇÕES MULTIFAMILIARES, TELA Q-283. AF_12/2024_PS</v>
          </cell>
          <cell r="C8001" t="str">
            <v>KG</v>
          </cell>
          <cell r="D8001">
            <v>9.1199999999999992</v>
          </cell>
          <cell r="E8001" t="str">
            <v>Paredes de Concreto - Armação</v>
          </cell>
          <cell r="F8001" t="str">
            <v>SINAPI Jun/26</v>
          </cell>
        </row>
        <row r="8002">
          <cell r="A8002">
            <v>91594</v>
          </cell>
          <cell r="B8002" t="str">
            <v>ARMAÇÃO DO SISTEMA DE PAREDES DE CONCRETO, EXECUTADA EM PAREDES DE EDIFICAÇÕES UNIFAMILIARES OU MULTIFAMILIARES, TELA Q-92. AF_12/2024_PS</v>
          </cell>
          <cell r="C8002" t="str">
            <v>KG</v>
          </cell>
          <cell r="D8002">
            <v>9.51</v>
          </cell>
          <cell r="E8002" t="str">
            <v>Paredes de Concreto - Armação</v>
          </cell>
          <cell r="F8002" t="str">
            <v>SINAPI Jun/26</v>
          </cell>
        </row>
        <row r="8003">
          <cell r="A8003">
            <v>91595</v>
          </cell>
          <cell r="B8003" t="str">
            <v>ARMAÇÃO DO SISTEMA DE PAREDES DE CONCRETO, EXECUTADA EM PAREDES DE EDIFICAÇÕES UNIFAMILIARES, TELA Q-61. AF_12/2024_PS</v>
          </cell>
          <cell r="C8003" t="str">
            <v>KG</v>
          </cell>
          <cell r="D8003">
            <v>9.86</v>
          </cell>
          <cell r="E8003" t="str">
            <v>Paredes de Concreto - Armação</v>
          </cell>
          <cell r="F8003" t="str">
            <v>SINAPI Jun/26</v>
          </cell>
        </row>
        <row r="8004">
          <cell r="A8004">
            <v>105815</v>
          </cell>
          <cell r="B8004" t="str">
            <v>ARMAÇÃO DO SISTEMA DE PAREDES DE CONCRETO, EXECUTADA EM PAREDES DE EDIFICAÇÕES UNIFAMILIARES, TELA Q-75. AF_12/2024</v>
          </cell>
          <cell r="C8004" t="str">
            <v>KG</v>
          </cell>
          <cell r="D8004">
            <v>0</v>
          </cell>
          <cell r="E8004" t="str">
            <v>Paredes de Concreto - Armação</v>
          </cell>
          <cell r="F8004" t="str">
            <v>SINAPI Jun/26</v>
          </cell>
        </row>
        <row r="8005">
          <cell r="A8005">
            <v>91600</v>
          </cell>
          <cell r="B8005" t="str">
            <v>ARMAÇÃO DO SISTEMA DE PAREDES DE CONCRETO, EXECUTADA EM PLATIBANDAS, TELA Q-92. AF_12/2024_PS</v>
          </cell>
          <cell r="C8005" t="str">
            <v>KG</v>
          </cell>
          <cell r="D8005">
            <v>11.02</v>
          </cell>
          <cell r="E8005" t="str">
            <v>Paredes de Concreto - Armação</v>
          </cell>
          <cell r="F8005" t="str">
            <v>SINAPI Jun/26</v>
          </cell>
        </row>
        <row r="8006">
          <cell r="A8006">
            <v>99235</v>
          </cell>
          <cell r="B8006" t="str">
            <v>CONCRETAGEM DE EDIFICAÇÕES (PAREDES E LAJES) FEITAS COM SISTEMA DE FÔRMAS MANUSEÁVEIS, COM CONCRETO USINADO AUTOADENSÁVEL FCK 25 MPA - LANÇAMENTO E ACABAMENTO. AF_09/2024</v>
          </cell>
          <cell r="C8006" t="str">
            <v>M3</v>
          </cell>
          <cell r="D8006">
            <v>633.92999999999995</v>
          </cell>
          <cell r="E8006" t="str">
            <v>Paredes de Concreto - Concretagem</v>
          </cell>
          <cell r="F8006" t="str">
            <v>SINAPI Jun/26</v>
          </cell>
        </row>
        <row r="8007">
          <cell r="A8007">
            <v>105539</v>
          </cell>
          <cell r="B8007" t="str">
            <v>CONCRETAGEM DE EDIFICAÇÕES (PAREDES E LAJES) FEITAS COM SISTEMA DE FÔRMAS MANUSEÁVEIS, COM CONCRETO USINADO AUTOADENSÁVEL REFORÇADO COM FIBRAS DE POLIPROPILENO, FCK 25 MPA - LANÇAMENTO E ACABAMENTO. AF_09/2024</v>
          </cell>
          <cell r="C8007" t="str">
            <v>M3</v>
          </cell>
          <cell r="D8007">
            <v>0</v>
          </cell>
          <cell r="E8007" t="str">
            <v>Paredes de Concreto - Concretagem</v>
          </cell>
          <cell r="F8007" t="str">
            <v>SINAPI Jun/26</v>
          </cell>
        </row>
        <row r="8008">
          <cell r="A8008">
            <v>99439</v>
          </cell>
          <cell r="B8008" t="str">
            <v>CONCRETAGEM DE EDIFICAÇÕES (PAREDES E LAJES) FEITAS COM SISTEMA DE FÔRMAS MANUSEÁVEIS, COM CONCRETO USINADO BOMBEÁVEL FCK 25 MPA - LANÇAMENTO, ADENSAMENTO E ACABAMENTO. AF_09/2024</v>
          </cell>
          <cell r="C8008" t="str">
            <v>M3</v>
          </cell>
          <cell r="D8008">
            <v>702.58</v>
          </cell>
          <cell r="E8008" t="str">
            <v>Paredes de Concreto - Concretagem</v>
          </cell>
          <cell r="F8008" t="str">
            <v>SINAPI Jun/26</v>
          </cell>
        </row>
        <row r="8009">
          <cell r="A8009">
            <v>105540</v>
          </cell>
          <cell r="B8009" t="str">
            <v>CONCRETAGEM DE ESCADAS EM EDIFICAÇÕES MULTIFAMILIARES FEITAS COM SISTEMA DE FÔRMAS MANUSEÁVEIS COM CONCRETO USINADO AUTOADENSÁVEL REFORÇADO COM FIBRAS DE POLIPROPILENO, FCK 25 MPA - LANÇAMENTO E ACABAMENTO. AF_09/2024</v>
          </cell>
          <cell r="C8009" t="str">
            <v>M3</v>
          </cell>
          <cell r="D8009">
            <v>0</v>
          </cell>
          <cell r="E8009" t="str">
            <v>Paredes de Concreto - Concretagem</v>
          </cell>
          <cell r="F8009" t="str">
            <v>SINAPI Jun/26</v>
          </cell>
        </row>
        <row r="8010">
          <cell r="A8010">
            <v>103184</v>
          </cell>
          <cell r="B8010" t="str">
            <v>CONCRETAGEM DE ESCADAS EM EDIFICAÇÕES MULTIFAMILIARES FEITAS COM SISTEMA DE FÔRMAS MANUSEÁVEIS COM CONCRETO USINADO AUTOADENSÁVEL, FCK 25 MPA - LANÇAMENTO E ACABAMENTO. AF_09/2024</v>
          </cell>
          <cell r="C8010" t="str">
            <v>M3</v>
          </cell>
          <cell r="D8010">
            <v>662.23</v>
          </cell>
          <cell r="E8010" t="str">
            <v>Paredes de Concreto - Concretagem</v>
          </cell>
          <cell r="F8010" t="str">
            <v>SINAPI Jun/26</v>
          </cell>
        </row>
        <row r="8011">
          <cell r="A8011">
            <v>103183</v>
          </cell>
          <cell r="B8011" t="str">
            <v>CONCRETAGEM DE ESCADAS EM EDIFICAÇÕES MULTIFAMILIARES FEITAS COM SISTEMA DE FÔRMAS MANUSEÁVEIS COM CONCRETO USINADO BOMBEÁVEL, FCK 25 MPA - LANÇAMENTO, ADENSAMENTO E ACABAMENTO. AF_09/2024</v>
          </cell>
          <cell r="C8011" t="str">
            <v>M3</v>
          </cell>
          <cell r="D8011">
            <v>802.13</v>
          </cell>
          <cell r="E8011" t="str">
            <v>Paredes de Concreto - Concretagem</v>
          </cell>
          <cell r="F8011" t="str">
            <v>SINAPI Jun/26</v>
          </cell>
        </row>
        <row r="8012">
          <cell r="A8012">
            <v>99434</v>
          </cell>
          <cell r="B8012" t="str">
            <v>CONCRETAGEM DE LAJES EM EDIFICAÇÕES MULTIFAMILIARES FEITAS COM SISTEMA DE FÔRMAS MANUSEÁVEIS, COM CONCRETO USINADO BOMBEÁVEL FCK 25 MPA - LANÇAMENTO, ADENSAMENTO E ACABAMENTO. AF_09/2024</v>
          </cell>
          <cell r="C8012" t="str">
            <v>M3</v>
          </cell>
          <cell r="D8012">
            <v>715.72</v>
          </cell>
          <cell r="E8012" t="str">
            <v>Paredes de Concreto - Concretagem</v>
          </cell>
          <cell r="F8012" t="str">
            <v>SINAPI Jun/26</v>
          </cell>
        </row>
        <row r="8013">
          <cell r="A8013">
            <v>99431</v>
          </cell>
          <cell r="B8013" t="str">
            <v>CONCRETAGEM DE LAJES EM EDIFICAÇÕES UNIFAMILIARES FEITAS COM SISTEMA DE FÔRMAS MANUSEÁVEIS, COM CONCRETO USINADO BOMBEÁVEL FCK 25 MPA - LANÇAMENTO, ADENSAMENTO E ACABAMENTO. AF_09/2024</v>
          </cell>
          <cell r="C8013" t="str">
            <v>M3</v>
          </cell>
          <cell r="D8013">
            <v>710.71</v>
          </cell>
          <cell r="E8013" t="str">
            <v>Paredes de Concreto - Concretagem</v>
          </cell>
          <cell r="F8013" t="str">
            <v>SINAPI Jun/26</v>
          </cell>
        </row>
        <row r="8014">
          <cell r="A8014">
            <v>99435</v>
          </cell>
          <cell r="B8014" t="str">
            <v>CONCRETAGEM DE PAREDES EM EDIFICAÇÕES MULTIFAMILIARES FEITAS COM SISTEMA DE FÔRMAS MANUSEÁVEIS, COM CONCRETO USINADO BOMBEÁVEL FCK 25 MPA - LANÇAMENTO, ADENSAMENTO E ACABAMENTO. AF_09/2024</v>
          </cell>
          <cell r="C8014" t="str">
            <v>M3</v>
          </cell>
          <cell r="D8014">
            <v>697.76</v>
          </cell>
          <cell r="E8014" t="str">
            <v>Paredes de Concreto - Concretagem</v>
          </cell>
          <cell r="F8014" t="str">
            <v>SINAPI Jun/26</v>
          </cell>
        </row>
        <row r="8015">
          <cell r="A8015">
            <v>99432</v>
          </cell>
          <cell r="B8015" t="str">
            <v>CONCRETAGEM DE PAREDES EM EDIFICAÇÕES UNIFAMILIARES FEITAS COM SISTEMA DE FÔRMAS MANUSEÁVEIS, COM CONCRETO USINADO BOMBEÁVEL FCK 25 MPA - LANÇAMENTO, ADENSAMENTO E ACABAMENTO. AF_09/2024</v>
          </cell>
          <cell r="C8015" t="str">
            <v>M3</v>
          </cell>
          <cell r="D8015">
            <v>694.17</v>
          </cell>
          <cell r="E8015" t="str">
            <v>Paredes de Concreto - Concretagem</v>
          </cell>
          <cell r="F8015" t="str">
            <v>SINAPI Jun/26</v>
          </cell>
        </row>
        <row r="8016">
          <cell r="A8016">
            <v>99438</v>
          </cell>
          <cell r="B8016" t="str">
            <v>CONCRETAGEM DE PLATIBANDA EM EDIFICAÇÕES MULTIFAMILIARES FEITAS COM SISTEMA DE FÔRMAS MANUSEÁVEIS, COM CONCRETO USINADO AUTOADENSÁVEL FCK 25 MPA - LANÇAMENTO E ACABAMENTO. AF_09/2024</v>
          </cell>
          <cell r="C8016" t="str">
            <v>M3</v>
          </cell>
          <cell r="D8016">
            <v>685.22</v>
          </cell>
          <cell r="E8016" t="str">
            <v>Paredes de Concreto - Concretagem</v>
          </cell>
          <cell r="F8016" t="str">
            <v>SINAPI Jun/26</v>
          </cell>
        </row>
        <row r="8017">
          <cell r="A8017">
            <v>105538</v>
          </cell>
          <cell r="B8017" t="str">
            <v>CONCRETAGEM DE PLATIBANDA EM EDIFICAÇÕES MULTIFAMILIARES FEITAS COM SISTEMA DE FÔRMAS MANUSEÁVEIS, COM CONCRETO USINADO AUTOADENSÁVEL REFORÇADO COM FIBRAS DE POLIPROPILENO, FCK 25 MPA - LANÇAMENTO E ACABAMENTO. AF_09/2024</v>
          </cell>
          <cell r="C8017" t="str">
            <v>M3</v>
          </cell>
          <cell r="D8017">
            <v>0</v>
          </cell>
          <cell r="E8017" t="str">
            <v>Paredes de Concreto - Concretagem</v>
          </cell>
          <cell r="F8017" t="str">
            <v>SINAPI Jun/26</v>
          </cell>
        </row>
        <row r="8018">
          <cell r="A8018">
            <v>99436</v>
          </cell>
          <cell r="B8018" t="str">
            <v>CONCRETAGEM DE PLATIBANDA EM EDIFICAÇÕES MULTIFAMILIARES FEITAS COM SISTEMA DE FÔRMAS MANUSEÁVEIS, COM CONCRETO USINADO BOMBEÁVEL FCK 25 MPA - LANÇAMENTO, ADENSAMENTO E ACABAMENTO. AF_09/2024</v>
          </cell>
          <cell r="C8018" t="str">
            <v>M3</v>
          </cell>
          <cell r="D8018">
            <v>787.48</v>
          </cell>
          <cell r="E8018" t="str">
            <v>Paredes de Concreto - Concretagem</v>
          </cell>
          <cell r="F8018" t="str">
            <v>SINAPI Jun/26</v>
          </cell>
        </row>
        <row r="8019">
          <cell r="A8019">
            <v>99437</v>
          </cell>
          <cell r="B8019" t="str">
            <v>CONCRETAGEM DE PLATIBANDA EM EDIFICAÇÕES UNIFAMILIARES FEITAS COM SISTEMA DE FÔRMAS MANUSEÁVEIS, COM CONCRETO USINADO AUTOADENSÁVEL FCK 25 MPA - LANÇAMENTO E ACABAMENTO. AF_09/2024</v>
          </cell>
          <cell r="C8019" t="str">
            <v>M3</v>
          </cell>
          <cell r="D8019">
            <v>675.88</v>
          </cell>
          <cell r="E8019" t="str">
            <v>Paredes de Concreto - Concretagem</v>
          </cell>
          <cell r="F8019" t="str">
            <v>SINAPI Jun/26</v>
          </cell>
        </row>
        <row r="8020">
          <cell r="A8020">
            <v>105537</v>
          </cell>
          <cell r="B8020" t="str">
            <v>CONCRETAGEM DE PLATIBANDA EM EDIFICAÇÕES UNIFAMILIARES FEITAS COM SISTEMA DE FÔRMAS MANUSEÁVEIS, COM CONCRETO USINADO AUTOADENSÁVEL REFORÇADO COM FIBRAS DE POLIPROPILENO, FCK 25 MPA - LANÇAMENTO E ACABAMENTO. AF_09/2024</v>
          </cell>
          <cell r="C8020" t="str">
            <v>M3</v>
          </cell>
          <cell r="D8020">
            <v>0</v>
          </cell>
          <cell r="E8020" t="str">
            <v>Paredes de Concreto - Concretagem</v>
          </cell>
          <cell r="F8020" t="str">
            <v>SINAPI Jun/26</v>
          </cell>
        </row>
        <row r="8021">
          <cell r="A8021">
            <v>99433</v>
          </cell>
          <cell r="B8021" t="str">
            <v>CONCRETAGEM DE PLATIBANDA EM EDIFICAÇÕES UNIFAMILIARES FEITAS COM SISTEMA DE FÔRMAS MANUSEÁVEIS, COM CONCRETO USINADO BOMBEÁVEL FCK 25 MPA - LANÇAMENTO, ADENSAMENTO E ACABAMENTO. AF_09/2024</v>
          </cell>
          <cell r="C8021" t="str">
            <v>M3</v>
          </cell>
          <cell r="D8021">
            <v>758.88</v>
          </cell>
          <cell r="E8021" t="str">
            <v>Paredes de Concreto - Concretagem</v>
          </cell>
          <cell r="F8021" t="str">
            <v>SINAPI Jun/26</v>
          </cell>
        </row>
        <row r="8022">
          <cell r="A8022">
            <v>104422</v>
          </cell>
          <cell r="B8022" t="str">
            <v>ESTUCAMENTO DE DENSIDADE ALTA DE PANOS DE FACHADA DO SISTEMA DE PAREDES DE CONCRETO EM EDIFICAÇÕES DE MÚLTIPLOS PAVIMENTOS, PAVIMENTO TÉRREO, UTILIZAÇÃO DE ARGAMASSA COLANTE. AF_12/2024</v>
          </cell>
          <cell r="C8022" t="str">
            <v>M2</v>
          </cell>
          <cell r="D8022">
            <v>11.93</v>
          </cell>
          <cell r="E8022" t="str">
            <v>Paredes de Concreto - Estucamento</v>
          </cell>
          <cell r="F8022" t="str">
            <v>SINAPI Jun/26</v>
          </cell>
        </row>
        <row r="8023">
          <cell r="A8023">
            <v>105824</v>
          </cell>
          <cell r="B8023" t="str">
            <v>ESTUCAMENTO DE DENSIDADE ALTA DE PANOS DE FACHADA DO SISTEMA DE PAREDES DE CONCRETO EM EDIFICAÇÕES DE MÚLTIPLOS PAVIMENTOS, PAVIMENTO TÉRREO, UTILIZAÇÃO DE ARGAMASSA POLIMÉRICA. AF_12/2024</v>
          </cell>
          <cell r="C8023" t="str">
            <v>M2</v>
          </cell>
          <cell r="D8023">
            <v>14.96</v>
          </cell>
          <cell r="E8023" t="str">
            <v>Paredes de Concreto - Estucamento</v>
          </cell>
          <cell r="F8023" t="str">
            <v>SINAPI Jun/26</v>
          </cell>
        </row>
        <row r="8024">
          <cell r="A8024">
            <v>105825</v>
          </cell>
          <cell r="B8024" t="str">
            <v>ESTUCAMENTO DE DENSIDADE ALTA DE PANOS DE FACHADA DO SISTEMA DE PAREDES DE CONCRETO EM EDIFICAÇÕES DE MÚLTIPLOS PAVIMENTOS, PAVIMENTO TÉRREO, UTILIZAÇÃO DE ARGAMASSA TRAÇO 1:0,5:4,5 (CIM:CAL:AREIA). AF_12/2024</v>
          </cell>
          <cell r="C8024" t="str">
            <v>M2</v>
          </cell>
          <cell r="D8024">
            <v>8.56</v>
          </cell>
          <cell r="E8024" t="str">
            <v>Paredes de Concreto - Estucamento</v>
          </cell>
          <cell r="F8024" t="str">
            <v>SINAPI Jun/26</v>
          </cell>
        </row>
        <row r="8025">
          <cell r="A8025">
            <v>104421</v>
          </cell>
          <cell r="B8025" t="str">
            <v>ESTUCAMENTO DE DENSIDADE ALTA DE PANOS DE FACHADA DO SISTEMA DE PAREDES DE CONCRETO EM EDIFICAÇÕES DE MÚLTIPLOS PAVIMENTOS, PAVIMENTOS SUPERIORES, UTILIZAÇÃO DE ARGAMASSA COLANTE. AF_12/2024</v>
          </cell>
          <cell r="C8025" t="str">
            <v>M2</v>
          </cell>
          <cell r="D8025">
            <v>18.940000000000001</v>
          </cell>
          <cell r="E8025" t="str">
            <v>Paredes de Concreto - Estucamento</v>
          </cell>
          <cell r="F8025" t="str">
            <v>SINAPI Jun/26</v>
          </cell>
        </row>
        <row r="8026">
          <cell r="A8026">
            <v>105822</v>
          </cell>
          <cell r="B8026" t="str">
            <v>ESTUCAMENTO DE DENSIDADE ALTA DE PANOS DE FACHADA DO SISTEMA DE PAREDES DE CONCRETO EM EDIFICAÇÕES DE MÚLTIPLOS PAVIMENTOS, PAVIMENTOS SUPERIORES, UTILIZAÇÃO DE ARGAMASSA POLIMÉRICA. AF_12/2024</v>
          </cell>
          <cell r="C8026" t="str">
            <v>M2</v>
          </cell>
          <cell r="D8026">
            <v>21.97</v>
          </cell>
          <cell r="E8026" t="str">
            <v>Paredes de Concreto - Estucamento</v>
          </cell>
          <cell r="F8026" t="str">
            <v>SINAPI Jun/26</v>
          </cell>
        </row>
        <row r="8027">
          <cell r="A8027">
            <v>105823</v>
          </cell>
          <cell r="B8027" t="str">
            <v>ESTUCAMENTO DE DENSIDADE ALTA DE PANOS DE FACHADA DO SISTEMA DE PAREDES DE CONCRETO EM EDIFICAÇÕES DE MÚLTIPLOS PAVIMENTOS, PAVIMENTOS SUPERIORES, UTILIZAÇÃO DE ARGAMASSA TRAÇO 1:0,5:4,5 (CIM:CAL:AREIA). AF_12/2024</v>
          </cell>
          <cell r="C8027" t="str">
            <v>M2</v>
          </cell>
          <cell r="D8027">
            <v>15.57</v>
          </cell>
          <cell r="E8027" t="str">
            <v>Paredes de Concreto - Estucamento</v>
          </cell>
          <cell r="F8027" t="str">
            <v>SINAPI Jun/26</v>
          </cell>
        </row>
        <row r="8028">
          <cell r="A8028">
            <v>104423</v>
          </cell>
          <cell r="B8028" t="str">
            <v>ESTUCAMENTO DE DENSIDADE ALTA DE PANOS DE FACHADA DO SISTEMA DE PAREDES DE CONCRETO EM UNIDADES HABITACIONAIS DE DOIS PAVIMENTOS (SOBRADO), ACESSO COM ANDAIME FACHADEIRO, UTILIZAÇÃO DE ARGAMASSA COLANTE. AF_12/2024</v>
          </cell>
          <cell r="C8028" t="str">
            <v>M2</v>
          </cell>
          <cell r="D8028">
            <v>16.850000000000001</v>
          </cell>
          <cell r="E8028" t="str">
            <v>Paredes de Concreto - Estucamento</v>
          </cell>
          <cell r="F8028" t="str">
            <v>SINAPI Jun/26</v>
          </cell>
        </row>
        <row r="8029">
          <cell r="A8029">
            <v>105826</v>
          </cell>
          <cell r="B8029" t="str">
            <v>ESTUCAMENTO DE DENSIDADE ALTA DE PANOS DE FACHADA DO SISTEMA DE PAREDES DE CONCRETO EM UNIDADES HABITACIONAIS DE DOIS PAVIMENTOS (SOBRADO), ACESSO COM ANDAIME FACHADEIRO, UTILIZAÇÃO DE ARGAMASSA POLIMÉRICA. AF_12/2024</v>
          </cell>
          <cell r="C8029" t="str">
            <v>M2</v>
          </cell>
          <cell r="D8029">
            <v>19.88</v>
          </cell>
          <cell r="E8029" t="str">
            <v>Paredes de Concreto - Estucamento</v>
          </cell>
          <cell r="F8029" t="str">
            <v>SINAPI Jun/26</v>
          </cell>
        </row>
        <row r="8030">
          <cell r="A8030">
            <v>105827</v>
          </cell>
          <cell r="B8030" t="str">
            <v>ESTUCAMENTO DE DENSIDADE ALTA DE PANOS DE FACHADA DO SISTEMA DE PAREDES DE CONCRETO EM UNIDADES HABITACIONAIS DE DOIS PAVIMENTOS (SOBRADO), ACESSO COM ANDAIME FACHADEIRO, UTILIZAÇÃO DE ARGAMASSA TRAÇO 1:0,5:4,5 (CIM:CAL:AREIA). AF_12/2024</v>
          </cell>
          <cell r="C8030" t="str">
            <v>M2</v>
          </cell>
          <cell r="D8030">
            <v>13.48</v>
          </cell>
          <cell r="E8030" t="str">
            <v>Paredes de Concreto - Estucamento</v>
          </cell>
          <cell r="F8030" t="str">
            <v>SINAPI Jun/26</v>
          </cell>
        </row>
        <row r="8031">
          <cell r="A8031">
            <v>104425</v>
          </cell>
          <cell r="B8031" t="str">
            <v>ESTUCAMENTO DE DENSIDADE ALTA DE PANOS DE FACHADA DO SISTEMA DE PAREDES DE CONCRETO EM UNIDADES HABITACIONAIS DE PAVIMENTO ÚNICO, UTILIZAÇÃO DE ARGAMASSA COLANTE. AF_12/2024</v>
          </cell>
          <cell r="C8031" t="str">
            <v>M2</v>
          </cell>
          <cell r="D8031">
            <v>9.8000000000000007</v>
          </cell>
          <cell r="E8031" t="str">
            <v>Paredes de Concreto - Estucamento</v>
          </cell>
          <cell r="F8031" t="str">
            <v>SINAPI Jun/26</v>
          </cell>
        </row>
        <row r="8032">
          <cell r="A8032">
            <v>105828</v>
          </cell>
          <cell r="B8032" t="str">
            <v>ESTUCAMENTO DE DENSIDADE ALTA DE PANOS DE FACHADA DO SISTEMA DE PAREDES DE CONCRETO EM UNIDADES HABITACIONAIS DE PAVIMENTO ÚNICO, UTILIZAÇÃO DE ARGAMASSA POLIMÉRICA. AF_12/2024</v>
          </cell>
          <cell r="C8032" t="str">
            <v>M2</v>
          </cell>
          <cell r="D8032">
            <v>12.83</v>
          </cell>
          <cell r="E8032" t="str">
            <v>Paredes de Concreto - Estucamento</v>
          </cell>
          <cell r="F8032" t="str">
            <v>SINAPI Jun/26</v>
          </cell>
        </row>
        <row r="8033">
          <cell r="A8033">
            <v>105829</v>
          </cell>
          <cell r="B8033" t="str">
            <v>ESTUCAMENTO DE DENSIDADE ALTA DE PANOS DE FACHADA DO SISTEMA DE PAREDES DE CONCRETO EM UNIDADES HABITACIONAIS DE PAVIMENTO ÚNICO, UTILIZAÇÃO DE ARGAMASSA TRAÇO 1:0,5:4,5 (CIM:CAL:AREIA). AF_12/2024</v>
          </cell>
          <cell r="C8033" t="str">
            <v>M2</v>
          </cell>
          <cell r="D8033">
            <v>6.43</v>
          </cell>
          <cell r="E8033" t="str">
            <v>Paredes de Concreto - Estucamento</v>
          </cell>
          <cell r="F8033" t="str">
            <v>SINAPI Jun/26</v>
          </cell>
        </row>
        <row r="8034">
          <cell r="A8034">
            <v>91525</v>
          </cell>
          <cell r="B8034" t="str">
            <v>ESTUCAMENTO DE DENSIDADE ALTA NAS FACES INTERNAS DE PAREDES DO SISTEMA DE PAREDES DE CONCRETO, EM AMBIENTES COM ÁREA ENTRE 5 M² E 10 M², UTILIZAÇÃO DE ARGAMASSA COLANTE. AF_12/2024</v>
          </cell>
          <cell r="C8034" t="str">
            <v>M2</v>
          </cell>
          <cell r="D8034">
            <v>8.5399999999999991</v>
          </cell>
          <cell r="E8034" t="str">
            <v>Paredes de Concreto - Estucamento</v>
          </cell>
          <cell r="F8034" t="str">
            <v>SINAPI Jun/26</v>
          </cell>
        </row>
        <row r="8035">
          <cell r="A8035">
            <v>105818</v>
          </cell>
          <cell r="B8035" t="str">
            <v>ESTUCAMENTO DE DENSIDADE ALTA NAS FACES INTERNAS DE PAREDES DO SISTEMA DE PAREDES DE CONCRETO, EM AMBIENTES COM ÁREA ENTRE 5 M² E 10 M², UTILIZAÇÃO DE ARGAMASSA POLIMÉRICA. AF_12/2024</v>
          </cell>
          <cell r="C8035" t="str">
            <v>M2</v>
          </cell>
          <cell r="D8035">
            <v>13.15</v>
          </cell>
          <cell r="E8035" t="str">
            <v>Paredes de Concreto - Estucamento</v>
          </cell>
          <cell r="F8035" t="str">
            <v>SINAPI Jun/26</v>
          </cell>
        </row>
        <row r="8036">
          <cell r="A8036">
            <v>105819</v>
          </cell>
          <cell r="B8036" t="str">
            <v>ESTUCAMENTO DE DENSIDADE ALTA NAS FACES INTERNAS DE PAREDES DO SISTEMA DE PAREDES DE CONCRETO, EM AMBIENTES COM ÁREA ENTRE 5 M² E 10 M², UTILIZAÇÃO DE ARGAMASSA TRAÇO 1:1:6 (CIM:CAL:AREIA). AF_12/2024</v>
          </cell>
          <cell r="C8036" t="str">
            <v>M2</v>
          </cell>
          <cell r="D8036">
            <v>6.8</v>
          </cell>
          <cell r="E8036" t="str">
            <v>Paredes de Concreto - Estucamento</v>
          </cell>
          <cell r="F8036" t="str">
            <v>SINAPI Jun/26</v>
          </cell>
        </row>
        <row r="8037">
          <cell r="A8037">
            <v>104414</v>
          </cell>
          <cell r="B8037" t="str">
            <v>ESTUCAMENTO DE DENSIDADE ALTA NAS FACES INTERNAS DE PAREDES DO SISTEMA DE PAREDES DE CONCRETO, EM AMBIENTES COM ÁREA MAIOR OU IGUAL A 10 M², UTILIZAÇÃO DE ARGAMASSA COLANTE. AF_12/2024</v>
          </cell>
          <cell r="C8037" t="str">
            <v>M2</v>
          </cell>
          <cell r="D8037">
            <v>7.45</v>
          </cell>
          <cell r="E8037" t="str">
            <v>Paredes de Concreto - Estucamento</v>
          </cell>
          <cell r="F8037" t="str">
            <v>SINAPI Jun/26</v>
          </cell>
        </row>
        <row r="8038">
          <cell r="A8038">
            <v>105816</v>
          </cell>
          <cell r="B8038" t="str">
            <v>ESTUCAMENTO DE DENSIDADE ALTA NAS FACES INTERNAS DE PAREDES DO SISTEMA DE PAREDES DE CONCRETO, EM AMBIENTES COM ÁREA MAIOR OU IGUAL A 10 M², UTILIZAÇÃO DE ARGAMASSA POLIMÉRICA. AF_12/2024</v>
          </cell>
          <cell r="C8038" t="str">
            <v>M2</v>
          </cell>
          <cell r="D8038">
            <v>12.06</v>
          </cell>
          <cell r="E8038" t="str">
            <v>Paredes de Concreto - Estucamento</v>
          </cell>
          <cell r="F8038" t="str">
            <v>SINAPI Jun/26</v>
          </cell>
        </row>
        <row r="8039">
          <cell r="A8039">
            <v>105817</v>
          </cell>
          <cell r="B8039" t="str">
            <v>ESTUCAMENTO DE DENSIDADE ALTA NAS FACES INTERNAS DE PAREDES DO SISTEMA DE PAREDES DE CONCRETO, EM AMBIENTES COM ÁREA MAIOR OU IGUAL A 10 M², UTILIZAÇÃO DE ARGAMASSA TRAÇO 1:1:6 (CIM:CAL:AREIA). AF_12/2024</v>
          </cell>
          <cell r="C8039" t="str">
            <v>M2</v>
          </cell>
          <cell r="D8039">
            <v>5.71</v>
          </cell>
          <cell r="E8039" t="str">
            <v>Paredes de Concreto - Estucamento</v>
          </cell>
          <cell r="F8039" t="str">
            <v>SINAPI Jun/26</v>
          </cell>
        </row>
        <row r="8040">
          <cell r="A8040">
            <v>104415</v>
          </cell>
          <cell r="B8040" t="str">
            <v>ESTUCAMENTO DE DENSIDADE ALTA NAS FACES INTERNAS DE PAREDES DO SISTEMA DE PAREDES DE CONCRETO, EM AMBIENTES COM ÁREA MENOR OU IGUAL A 5 M², UTILIZAÇÃO DE ARGAMASSA COLANTE. AF_12/2024</v>
          </cell>
          <cell r="C8040" t="str">
            <v>M2</v>
          </cell>
          <cell r="D8040">
            <v>14.33</v>
          </cell>
          <cell r="E8040" t="str">
            <v>Paredes de Concreto - Estucamento</v>
          </cell>
          <cell r="F8040" t="str">
            <v>SINAPI Jun/26</v>
          </cell>
        </row>
        <row r="8041">
          <cell r="A8041">
            <v>105820</v>
          </cell>
          <cell r="B8041" t="str">
            <v>ESTUCAMENTO DE DENSIDADE ALTA NAS FACES INTERNAS DE PAREDES DO SISTEMA DE PAREDES DE CONCRETO, EM AMBIENTES COM ÁREA MENOR OU IGUAL A 5 M², UTILIZAÇÃO DE ARGAMASSA POLIMÉRICA. AF_12/2024</v>
          </cell>
          <cell r="C8041" t="str">
            <v>M2</v>
          </cell>
          <cell r="D8041">
            <v>18.940000000000001</v>
          </cell>
          <cell r="E8041" t="str">
            <v>Paredes de Concreto - Estucamento</v>
          </cell>
          <cell r="F8041" t="str">
            <v>SINAPI Jun/26</v>
          </cell>
        </row>
        <row r="8042">
          <cell r="A8042">
            <v>105821</v>
          </cell>
          <cell r="B8042" t="str">
            <v>ESTUCAMENTO DE DENSIDADE ALTA NAS FACES INTERNAS DE PAREDES DO SISTEMA DE PAREDES DE CONCRETO, EM AMBIENTES COM ÁREA MENOR OU IGUAL A 5 M², UTILIZAÇÃO DE ARGAMASSA TRAÇO 1:1:6 (CIM:CAL:AREIA). AF_12/2024</v>
          </cell>
          <cell r="C8042" t="str">
            <v>M2</v>
          </cell>
          <cell r="D8042">
            <v>12.59</v>
          </cell>
          <cell r="E8042" t="str">
            <v>Paredes de Concreto - Estucamento</v>
          </cell>
          <cell r="F8042" t="str">
            <v>SINAPI Jun/26</v>
          </cell>
        </row>
        <row r="8043">
          <cell r="A8043">
            <v>104418</v>
          </cell>
          <cell r="B8043" t="str">
            <v>ESTUCAMENTO DE DENSIDADE BAIXA DE PANOS DE FACHADA DO SISTEMA DE PAREDES DE CONCRETO EM EDIFICAÇÕES DE MÚLTIPLOS PAVIMENTOS, PAVIMENTO TÉRREO, UTILIZAÇÃO DE ARGAMASSA COLANTE. AF_12/2024</v>
          </cell>
          <cell r="C8043" t="str">
            <v>M2</v>
          </cell>
          <cell r="D8043">
            <v>3.47</v>
          </cell>
          <cell r="E8043" t="str">
            <v>Paredes de Concreto - Estucamento</v>
          </cell>
          <cell r="F8043" t="str">
            <v>SINAPI Jun/26</v>
          </cell>
        </row>
        <row r="8044">
          <cell r="A8044">
            <v>91515</v>
          </cell>
          <cell r="B8044" t="str">
            <v>ESTUCAMENTO DE DENSIDADE BAIXA DE PANOS DE FACHADA DO SISTEMA DE PAREDES DE CONCRETO EM EDIFICAÇÕES DE MÚLTIPLOS PAVIMENTOS, PAVIMENTOS SUPERIORES, UTILIZAÇÃO DE ARGAMASSA COLANTE. AF_12/2024</v>
          </cell>
          <cell r="C8044" t="str">
            <v>M2</v>
          </cell>
          <cell r="D8044">
            <v>6.4</v>
          </cell>
          <cell r="E8044" t="str">
            <v>Paredes de Concreto - Estucamento</v>
          </cell>
          <cell r="F8044" t="str">
            <v>SINAPI Jun/26</v>
          </cell>
        </row>
        <row r="8045">
          <cell r="A8045">
            <v>104419</v>
          </cell>
          <cell r="B8045" t="str">
            <v>ESTUCAMENTO DE DENSIDADE BAIXA DE PANOS DE FACHADA DO SISTEMA DE PAREDES DE CONCRETO EM UNIDADES HABITACIONAIS DE DOIS PAVIMENTOS (SOBRADO), ACESSO COM ANDAIME FACHADEIRO, UTILIZAÇÃO DE ARGAMASSA COLANTE. AF_12/2024</v>
          </cell>
          <cell r="C8045" t="str">
            <v>M2</v>
          </cell>
          <cell r="D8045">
            <v>5.53</v>
          </cell>
          <cell r="E8045" t="str">
            <v>Paredes de Concreto - Estucamento</v>
          </cell>
          <cell r="F8045" t="str">
            <v>SINAPI Jun/26</v>
          </cell>
        </row>
        <row r="8046">
          <cell r="A8046">
            <v>91519</v>
          </cell>
          <cell r="B8046" t="str">
            <v>ESTUCAMENTO DE DENSIDADE BAIXA DE PANOS DE FACHADA DO SISTEMA DE PAREDES DE CONCRETO EM UNIDADES HABITACIONAIS DE PAVIMENTO ÚNICO, UTILIZAÇÃO DE ARGAMASSA COLANTE. AF_12/2024</v>
          </cell>
          <cell r="C8046" t="str">
            <v>M2</v>
          </cell>
          <cell r="D8046">
            <v>2.64</v>
          </cell>
          <cell r="E8046" t="str">
            <v>Paredes de Concreto - Estucamento</v>
          </cell>
          <cell r="F8046" t="str">
            <v>SINAPI Jun/26</v>
          </cell>
        </row>
        <row r="8047">
          <cell r="A8047">
            <v>91520</v>
          </cell>
          <cell r="B8047" t="str">
            <v>ESTUCAMENTO DE DENSIDADE BAIXA NAS FACES INTERNAS DE PAREDES DO SISTEMA DE PAREDES DE CONCRETO, EM AMBIENTES COM ÁREA ENTRE 5 M² E 10 M², UTILIZAÇÃO DE ARGAMASSA COLANTE. AF_12/2024</v>
          </cell>
          <cell r="C8047" t="str">
            <v>M2</v>
          </cell>
          <cell r="D8047">
            <v>2.68</v>
          </cell>
          <cell r="E8047" t="str">
            <v>Paredes de Concreto - Estucamento</v>
          </cell>
          <cell r="F8047" t="str">
            <v>SINAPI Jun/26</v>
          </cell>
        </row>
        <row r="8048">
          <cell r="A8048">
            <v>104416</v>
          </cell>
          <cell r="B8048" t="str">
            <v>ESTUCAMENTO DE DENSIDADE BAIXA NAS FACES INTERNAS DE PAREDES DO SISTEMA DE PAREDES DE CONCRETO, EM AMBIENTES COM ÁREA MAIOR OU IGUAL A 10 M², UTILIZAÇÃO DE ARGAMASSA COLANTE. AF_12/2024</v>
          </cell>
          <cell r="C8048" t="str">
            <v>M2</v>
          </cell>
          <cell r="D8048">
            <v>2.21</v>
          </cell>
          <cell r="E8048" t="str">
            <v>Paredes de Concreto - Estucamento</v>
          </cell>
          <cell r="F8048" t="str">
            <v>SINAPI Jun/26</v>
          </cell>
        </row>
        <row r="8049">
          <cell r="A8049">
            <v>104417</v>
          </cell>
          <cell r="B8049" t="str">
            <v>ESTUCAMENTO DE DENSIDADE BAIXA NAS FACES INTERNAS DE PAREDES DO SISTEMA DE PAREDES DE CONCRETO, EM AMBIENTES COM ÁREA MENOR OU IGUAL A 5 M², UTILIZAÇÃO DE ARGAMASSA COLANTE. AF_12/2024</v>
          </cell>
          <cell r="C8049" t="str">
            <v>M2</v>
          </cell>
          <cell r="D8049">
            <v>5.05</v>
          </cell>
          <cell r="E8049" t="str">
            <v>Paredes de Concreto - Estucamento</v>
          </cell>
          <cell r="F8049" t="str">
            <v>SINAPI Jun/26</v>
          </cell>
        </row>
        <row r="8050">
          <cell r="A8050">
            <v>91522</v>
          </cell>
          <cell r="B8050" t="str">
            <v>ESTUCAMENTO PARA QUALQUER REVESTIMENTO, EM TETO DO SISTEMA DE PAREDES DE CONCRETO, EM AMBIENTES COM ÁREA ENTRE 5 M² E 10 M², UTILIZAÇÃO DE ARGAMASSA COLANTE. AF_12/2024</v>
          </cell>
          <cell r="C8050" t="str">
            <v>M2</v>
          </cell>
          <cell r="D8050">
            <v>4.53</v>
          </cell>
          <cell r="E8050" t="str">
            <v>Paredes de Concreto - Estucamento</v>
          </cell>
          <cell r="F8050" t="str">
            <v>SINAPI Jun/26</v>
          </cell>
        </row>
        <row r="8051">
          <cell r="A8051">
            <v>104412</v>
          </cell>
          <cell r="B8051" t="str">
            <v>ESTUCAMENTO PARA QUALQUER REVESTIMENTO, EM TETO DO SISTEMA DE PAREDES DE CONCRETO, EM AMBIENTES COM ÁREA MAIOR OU IGUAL A 10 M², UTILIZAÇÃO DE ARGAMASSA COLANTE. AF_12/2024</v>
          </cell>
          <cell r="C8051" t="str">
            <v>M2</v>
          </cell>
          <cell r="D8051">
            <v>4.07</v>
          </cell>
          <cell r="E8051" t="str">
            <v>Paredes de Concreto - Estucamento</v>
          </cell>
          <cell r="F8051" t="str">
            <v>SINAPI Jun/26</v>
          </cell>
        </row>
        <row r="8052">
          <cell r="A8052">
            <v>104413</v>
          </cell>
          <cell r="B8052" t="str">
            <v>ESTUCAMENTO PARA QUALQUER REVESTIMENTO, EM TETO DO SISTEMA DE PAREDES DE CONCRETO, EM AMBIENTES COM ÁREA MENOR OU IGUAL A 5 M², UTILIZAÇÃO DE ARGAMASSA COLANTE. AF_12/2024</v>
          </cell>
          <cell r="C8052" t="str">
            <v>M2</v>
          </cell>
          <cell r="D8052">
            <v>6.94</v>
          </cell>
          <cell r="E8052" t="str">
            <v>Paredes de Concreto - Estucamento</v>
          </cell>
          <cell r="F8052" t="str">
            <v>SINAPI Jun/26</v>
          </cell>
        </row>
        <row r="8053">
          <cell r="A8053">
            <v>102569</v>
          </cell>
          <cell r="B8053" t="str">
            <v>FÔRMAS MANUSEÁVEIS DA ALUMÍNIO PARA PAREDES DE CONCRETO MOLDADAS IN LOCO, EM PLATIBANDA. AF_11/2024</v>
          </cell>
          <cell r="C8053" t="str">
            <v>M2</v>
          </cell>
          <cell r="D8053">
            <v>0</v>
          </cell>
          <cell r="E8053" t="str">
            <v>Paredes de Concreto - Fôrmas</v>
          </cell>
          <cell r="F8053" t="str">
            <v>SINAPI Jun/26</v>
          </cell>
        </row>
        <row r="8054">
          <cell r="A8054">
            <v>102574</v>
          </cell>
          <cell r="B8054" t="str">
            <v>FÔRMAS MANUSEÁVEIS DE ALUMÍNIO PARA PAREDES DE CONCRETO MOLDADAS IN LOCO, DE EDIFICAÇÕES DE MÚLTIPLOS PAVIMENTOS, EM LAJES. AF_11/2024</v>
          </cell>
          <cell r="C8054" t="str">
            <v>M2</v>
          </cell>
          <cell r="D8054">
            <v>0</v>
          </cell>
          <cell r="E8054" t="str">
            <v>Paredes de Concreto - Fôrmas</v>
          </cell>
          <cell r="F8054" t="str">
            <v>SINAPI Jun/26</v>
          </cell>
        </row>
        <row r="8055">
          <cell r="A8055">
            <v>102573</v>
          </cell>
          <cell r="B8055" t="str">
            <v>FÔRMAS MANUSEÁVEIS DE ALUMÍNIO PARA PAREDES DE CONCRETO MOLDADAS IN LOCO, DE EDIFICAÇÕES DE MÚLTIPLOS PAVIMENTOS, EM PAREDES. AF_11/2024</v>
          </cell>
          <cell r="C8055" t="str">
            <v>M2</v>
          </cell>
          <cell r="D8055">
            <v>0</v>
          </cell>
          <cell r="E8055" t="str">
            <v>Paredes de Concreto - Fôrmas</v>
          </cell>
          <cell r="F8055" t="str">
            <v>SINAPI Jun/26</v>
          </cell>
        </row>
        <row r="8056">
          <cell r="A8056">
            <v>102577</v>
          </cell>
          <cell r="B8056" t="str">
            <v>FÔRMAS MANUSEÁVEIS DE ALUMÍNIO PARA PAREDES DE CONCRETO MOLDADAS IN LOCO, DE EDIFICAÇÕES UNIFAMILIARES, EM LAJES. AF_11/2024</v>
          </cell>
          <cell r="C8056" t="str">
            <v>M2</v>
          </cell>
          <cell r="D8056">
            <v>0</v>
          </cell>
          <cell r="E8056" t="str">
            <v>Paredes de Concreto - Fôrmas</v>
          </cell>
          <cell r="F8056" t="str">
            <v>SINAPI Jun/26</v>
          </cell>
        </row>
        <row r="8057">
          <cell r="A8057">
            <v>102576</v>
          </cell>
          <cell r="B8057" t="str">
            <v>FÔRMAS MANUSEÁVEIS DE ALUMÍNIO PARA PAREDES DE CONCRETO MOLDADAS IN LOCO, DE EDIFICAÇÕES UNIFAMILIARES, EM PAREDES. AF_11/2024</v>
          </cell>
          <cell r="C8057" t="str">
            <v>M2</v>
          </cell>
          <cell r="D8057">
            <v>0</v>
          </cell>
          <cell r="E8057" t="str">
            <v>Paredes de Concreto - Fôrmas</v>
          </cell>
          <cell r="F8057" t="str">
            <v>SINAPI Jun/26</v>
          </cell>
        </row>
        <row r="8058">
          <cell r="A8058">
            <v>103083</v>
          </cell>
          <cell r="B8058" t="str">
            <v>FÔRMAS MANUSEÁVEIS DE PLÁSTICO ESTRUTURADO EM AÇO PARA PAREDES DE CONCRETO MOLDADAS IN LOCO, DE EDIFICAÇÕES DE MÚLTIPLOS PAVIMENTOS, EM LAJES. AF_11/2024</v>
          </cell>
          <cell r="C8058" t="str">
            <v>M2</v>
          </cell>
          <cell r="D8058">
            <v>0</v>
          </cell>
          <cell r="E8058" t="str">
            <v>Paredes de Concreto - Fôrmas</v>
          </cell>
          <cell r="F8058" t="str">
            <v>SINAPI Jun/26</v>
          </cell>
        </row>
        <row r="8059">
          <cell r="A8059">
            <v>103081</v>
          </cell>
          <cell r="B8059" t="str">
            <v>FÔRMAS MANUSEÁVEIS DE PLÁSTICO ESTRUTURADO EM AÇO PARA PAREDES DE CONCRETO MOLDADAS IN LOCO, DE EDIFICAÇÕES DE MÚLTIPLOS PAVIMENTOS, EM PLATIBANDA. AF_11/2024</v>
          </cell>
          <cell r="C8059" t="str">
            <v>M2</v>
          </cell>
          <cell r="D8059">
            <v>0</v>
          </cell>
          <cell r="E8059" t="str">
            <v>Paredes de Concreto - Fôrmas</v>
          </cell>
          <cell r="F8059" t="str">
            <v>SINAPI Jun/26</v>
          </cell>
        </row>
        <row r="8060">
          <cell r="A8060">
            <v>103082</v>
          </cell>
          <cell r="B8060" t="str">
            <v>FÔRMAS MANUSEÁVEIS DE PLÁSTICO ESTRUTURADO EM AÇO PARA PAREDES DE CONCRETO MOLDADAS IN LOCO, DE EDIFICAÇÕES MÚLTIPLOS PAVIMENTOS, EM PAREDES. AF_11/2024</v>
          </cell>
          <cell r="C8060" t="str">
            <v>M2</v>
          </cell>
          <cell r="D8060">
            <v>0</v>
          </cell>
          <cell r="E8060" t="str">
            <v>Paredes de Concreto - Fôrmas</v>
          </cell>
          <cell r="F8060" t="str">
            <v>SINAPI Jun/26</v>
          </cell>
        </row>
        <row r="8061">
          <cell r="A8061">
            <v>103086</v>
          </cell>
          <cell r="B8061" t="str">
            <v>FÔRMAS MANUSEÁVEIS DE PLÁSTICO ESTRUTURADO EM AÇO PARA PAREDES DE CONCRETO MOLDADAS IN LOCO, DE EDIFICAÇÕES UNIFAMILIARES, EM LAJES. AF_11/2024</v>
          </cell>
          <cell r="C8061" t="str">
            <v>M2</v>
          </cell>
          <cell r="D8061">
            <v>0</v>
          </cell>
          <cell r="E8061" t="str">
            <v>Paredes de Concreto - Fôrmas</v>
          </cell>
          <cell r="F8061" t="str">
            <v>SINAPI Jun/26</v>
          </cell>
        </row>
        <row r="8062">
          <cell r="A8062">
            <v>103085</v>
          </cell>
          <cell r="B8062" t="str">
            <v>FÔRMAS MANUSEÁVEIS DE PLÁSTICO ESTRUTURADO EM AÇO PARA PAREDES DE CONCRETO MOLDADAS IN LOCO, DE EDIFICAÇÕES UNIFAMILIARES, EM PAREDES. AF_11/2024</v>
          </cell>
          <cell r="C8062" t="str">
            <v>M2</v>
          </cell>
          <cell r="D8062">
            <v>0</v>
          </cell>
          <cell r="E8062" t="str">
            <v>Paredes de Concreto - Fôrmas</v>
          </cell>
          <cell r="F8062" t="str">
            <v>SINAPI Jun/26</v>
          </cell>
        </row>
        <row r="8063">
          <cell r="A8063">
            <v>104726</v>
          </cell>
          <cell r="B8063" t="str">
            <v>INSTALAÇÃO DE ISOLAMENTO COM LÃ DE PET EM PAREDE DRYWALL. AF_07/2023</v>
          </cell>
          <cell r="C8063" t="str">
            <v>M2</v>
          </cell>
          <cell r="D8063">
            <v>0</v>
          </cell>
          <cell r="E8063" t="str">
            <v>Paredes em Drywall</v>
          </cell>
          <cell r="F8063" t="str">
            <v>SINAPI Jun/26</v>
          </cell>
        </row>
        <row r="8064">
          <cell r="A8064">
            <v>104725</v>
          </cell>
          <cell r="B8064" t="str">
            <v>INSTALAÇÃO DE ISOLAMENTO COM LÃ DE VIDRO EM PAREDE DRYWALL. AF_07/2023</v>
          </cell>
          <cell r="C8064" t="str">
            <v>M2</v>
          </cell>
          <cell r="D8064">
            <v>0</v>
          </cell>
          <cell r="E8064" t="str">
            <v>Paredes em Drywall</v>
          </cell>
          <cell r="F8064" t="str">
            <v>SINAPI Jun/26</v>
          </cell>
        </row>
        <row r="8065">
          <cell r="A8065">
            <v>96374</v>
          </cell>
          <cell r="B8065" t="str">
            <v>INSTALAÇÃO DE REFORÇO DE MADEIRA EM PAREDE DRYWALL. AF_07/2023</v>
          </cell>
          <cell r="C8065" t="str">
            <v>M</v>
          </cell>
          <cell r="D8065">
            <v>37.03</v>
          </cell>
          <cell r="E8065" t="str">
            <v>Paredes em Drywall</v>
          </cell>
          <cell r="F8065" t="str">
            <v>SINAPI Jun/26</v>
          </cell>
        </row>
        <row r="8066">
          <cell r="A8066">
            <v>96373</v>
          </cell>
          <cell r="B8066" t="str">
            <v>INSTALAÇÃO DE REFORÇO METÁLICO EM PAREDE DRYWALL. AF_07/2023</v>
          </cell>
          <cell r="C8066" t="str">
            <v>M</v>
          </cell>
          <cell r="D8066">
            <v>10.71</v>
          </cell>
          <cell r="E8066" t="str">
            <v>Paredes em Drywall</v>
          </cell>
          <cell r="F8066" t="str">
            <v>SINAPI Jun/26</v>
          </cell>
        </row>
        <row r="8067">
          <cell r="A8067">
            <v>96368</v>
          </cell>
          <cell r="B8067" t="str">
            <v>PAREDE COM SISTEMA EM CHAPAS DE GESSO PARA DRYWALL, USO INTERNO COM DUAS FACES DUPLAS E ESTRUTURA METÁLICA COM GUIAS DUPLAS, SEM VÃOS. AF_07/2023_PS</v>
          </cell>
          <cell r="C8067" t="str">
            <v>M2</v>
          </cell>
          <cell r="D8067">
            <v>177.03</v>
          </cell>
          <cell r="E8067" t="str">
            <v>Paredes em Drywall</v>
          </cell>
          <cell r="F8067" t="str">
            <v>SINAPI Jun/26</v>
          </cell>
        </row>
        <row r="8068">
          <cell r="A8068">
            <v>96364</v>
          </cell>
          <cell r="B8068" t="str">
            <v>PAREDE COM SISTEMA EM CHAPAS DE GESSO PARA DRYWALL, USO INTERNO COM UMA FACE SIMPLES E OUTRA FACE DUPLA E ESTRUTURA METÁLICA COM GUIAS DUPLAS, SEM VÃOS. AF_07/2023_PS</v>
          </cell>
          <cell r="C8068" t="str">
            <v>M2</v>
          </cell>
          <cell r="D8068">
            <v>148.81</v>
          </cell>
          <cell r="E8068" t="str">
            <v>Paredes em Drywall</v>
          </cell>
          <cell r="F8068" t="str">
            <v>SINAPI Jun/26</v>
          </cell>
        </row>
        <row r="8069">
          <cell r="A8069">
            <v>96369</v>
          </cell>
          <cell r="B8069" t="str">
            <v>PAREDE COM SISTEMA EM CHAPAS DE GESSO PARA DRYWALL, USO INTERNO, COM DUAS FACES DUPLAS E ESTRUTURA METÁLICA COM GUIAS DUPLAS PARA PAREDES COM ÁREA LÍQUIDA MAIOR OU IGUAL A 6 M2, COM VÃOS. AF_07/2023_PS</v>
          </cell>
          <cell r="C8069" t="str">
            <v>M2</v>
          </cell>
          <cell r="D8069">
            <v>198.41</v>
          </cell>
          <cell r="E8069" t="str">
            <v>Paredes em Drywall</v>
          </cell>
          <cell r="F8069" t="str">
            <v>SINAPI Jun/26</v>
          </cell>
        </row>
        <row r="8070">
          <cell r="A8070">
            <v>104723</v>
          </cell>
          <cell r="B8070" t="str">
            <v>PAREDE COM SISTEMA EM CHAPAS DE GESSO PARA DRYWALL, USO INTERNO, COM DUAS FACES DUPLAS E ESTRUTURA METÁLICA COM GUIAS DUPLAS PARA PAREDES COM ÁREA LÍQUIDA MENOR QUE 6 M2, COM VÃOS. AF_07/2023_PS</v>
          </cell>
          <cell r="C8070" t="str">
            <v>M2</v>
          </cell>
          <cell r="D8070">
            <v>236.9</v>
          </cell>
          <cell r="E8070" t="str">
            <v>Paredes em Drywall</v>
          </cell>
          <cell r="F8070" t="str">
            <v>SINAPI Jun/26</v>
          </cell>
        </row>
        <row r="8071">
          <cell r="A8071">
            <v>96367</v>
          </cell>
          <cell r="B8071" t="str">
            <v>PAREDE COM SISTEMA EM CHAPAS DE GESSO PARA DRYWALL, USO INTERNO, COM DUAS FACES DUPLAS E ESTRUTURA METÁLICA COM GUIAS SIMPLES PARA PAREDES COM ÁREA LÍQUIDA MAIOR OU IGUAL A 6 M2, COM VÃOS. AF_07/2023_PS</v>
          </cell>
          <cell r="C8071" t="str">
            <v>M2</v>
          </cell>
          <cell r="D8071">
            <v>164.01</v>
          </cell>
          <cell r="E8071" t="str">
            <v>Paredes em Drywall</v>
          </cell>
          <cell r="F8071" t="str">
            <v>SINAPI Jun/26</v>
          </cell>
        </row>
        <row r="8072">
          <cell r="A8072">
            <v>104722</v>
          </cell>
          <cell r="B8072" t="str">
            <v>PAREDE COM SISTEMA EM CHAPAS DE GESSO PARA DRYWALL, USO INTERNO, COM DUAS FACES DUPLAS E ESTRUTURA METÁLICA COM GUIAS SIMPLES PARA PAREDES COM ÁREA LÍQUIDA MENOR QUE 6 M2, COM VÃOS. AF_07/2023_PS</v>
          </cell>
          <cell r="C8072" t="str">
            <v>M2</v>
          </cell>
          <cell r="D8072">
            <v>186.99</v>
          </cell>
          <cell r="E8072" t="str">
            <v>Paredes em Drywall</v>
          </cell>
          <cell r="F8072" t="str">
            <v>SINAPI Jun/26</v>
          </cell>
        </row>
        <row r="8073">
          <cell r="A8073">
            <v>96366</v>
          </cell>
          <cell r="B8073" t="str">
            <v>PAREDE COM SISTEMA EM CHAPAS DE GESSO PARA DRYWALL, USO INTERNO, COM DUAS FACES DUPLAS E ESTRUTURA METÁLICA COM GUIAS SIMPLES, SEM VÃOS. AF_07/2023_PS</v>
          </cell>
          <cell r="C8073" t="str">
            <v>M2</v>
          </cell>
          <cell r="D8073">
            <v>151.65</v>
          </cell>
          <cell r="E8073" t="str">
            <v>Paredes em Drywall</v>
          </cell>
          <cell r="F8073" t="str">
            <v>SINAPI Jun/26</v>
          </cell>
        </row>
        <row r="8074">
          <cell r="A8074">
            <v>96361</v>
          </cell>
          <cell r="B8074" t="str">
            <v>PAREDE COM SISTEMA EM CHAPAS DE GESSO PARA DRYWALL, USO INTERNO, COM DUAS FACES SIMPLES E ESTRUTURA METÁLICA COM GUIAS DUPLAS PARA PAREDES COM ÁREA LÍQUIDA MAIOR OU IGUAL A 6 M2, COM VÃOS. AF_07/2023_PS</v>
          </cell>
          <cell r="C8074" t="str">
            <v>M2</v>
          </cell>
          <cell r="D8074">
            <v>140.38</v>
          </cell>
          <cell r="E8074" t="str">
            <v>Paredes em Drywall</v>
          </cell>
          <cell r="F8074" t="str">
            <v>SINAPI Jun/26</v>
          </cell>
        </row>
        <row r="8075">
          <cell r="A8075">
            <v>104719</v>
          </cell>
          <cell r="B8075" t="str">
            <v>PAREDE COM SISTEMA EM CHAPAS DE GESSO PARA DRYWALL, USO INTERNO, COM DUAS FACES SIMPLES E ESTRUTURA METÁLICA COM GUIAS DUPLAS PARA PAREDES COM ÁREA LÍQUIDA MENOR QUE 6 M2, COM VÃOS. AF_07/2023_PS</v>
          </cell>
          <cell r="C8075" t="str">
            <v>M2</v>
          </cell>
          <cell r="D8075">
            <v>175.56</v>
          </cell>
          <cell r="E8075" t="str">
            <v>Paredes em Drywall</v>
          </cell>
          <cell r="F8075" t="str">
            <v>SINAPI Jun/26</v>
          </cell>
        </row>
        <row r="8076">
          <cell r="A8076">
            <v>96360</v>
          </cell>
          <cell r="B8076" t="str">
            <v>PAREDE COM SISTEMA EM CHAPAS DE GESSO PARA DRYWALL, USO INTERNO, COM DUAS FACES SIMPLES E ESTRUTURA METÁLICA COM GUIAS DUPLAS, SEM VÃOS. AF_07/2023_PS</v>
          </cell>
          <cell r="C8076" t="str">
            <v>M2</v>
          </cell>
          <cell r="D8076">
            <v>120.65</v>
          </cell>
          <cell r="E8076" t="str">
            <v>Paredes em Drywall</v>
          </cell>
          <cell r="F8076" t="str">
            <v>SINAPI Jun/26</v>
          </cell>
        </row>
        <row r="8077">
          <cell r="A8077">
            <v>96359</v>
          </cell>
          <cell r="B8077" t="str">
            <v>PAREDE COM SISTEMA EM CHAPAS DE GESSO PARA DRYWALL, USO INTERNO, COM DUAS FACES SIMPLES E ESTRUTURA METÁLICA COM GUIAS SIMPLES PARA PAREDES COM ÁREA LÍQUIDA MAIOR OU IGUAL A 6 M2, COM VÃOS. AF_07/2023_PS</v>
          </cell>
          <cell r="C8077" t="str">
            <v>M2</v>
          </cell>
          <cell r="D8077">
            <v>106</v>
          </cell>
          <cell r="E8077" t="str">
            <v>Paredes em Drywall</v>
          </cell>
          <cell r="F8077" t="str">
            <v>SINAPI Jun/26</v>
          </cell>
        </row>
        <row r="8078">
          <cell r="A8078">
            <v>104718</v>
          </cell>
          <cell r="B8078" t="str">
            <v>PAREDE COM SISTEMA EM CHAPAS DE GESSO PARA DRYWALL, USO INTERNO, COM DUAS FACES SIMPLES E ESTRUTURA METÁLICA COM GUIAS SIMPLES PARA PAREDES COM ÁREA LÍQUIDA MENOR QUE 6 M2, COM VÃOS. AF_07/2023_PS</v>
          </cell>
          <cell r="C8078" t="str">
            <v>M2</v>
          </cell>
          <cell r="D8078">
            <v>125.65</v>
          </cell>
          <cell r="E8078" t="str">
            <v>Paredes em Drywall</v>
          </cell>
          <cell r="F8078" t="str">
            <v>SINAPI Jun/26</v>
          </cell>
        </row>
        <row r="8079">
          <cell r="A8079">
            <v>96358</v>
          </cell>
          <cell r="B8079" t="str">
            <v>PAREDE COM SISTEMA EM CHAPAS DE GESSO PARA DRYWALL, USO INTERNO, COM DUAS FACES SIMPLES E ESTRUTURA METÁLICA COM GUIAS SIMPLES, SEM VÃOS. AF_07/2023_PS</v>
          </cell>
          <cell r="C8079" t="str">
            <v>M2</v>
          </cell>
          <cell r="D8079">
            <v>95.32</v>
          </cell>
          <cell r="E8079" t="str">
            <v>Paredes em Drywall</v>
          </cell>
          <cell r="F8079" t="str">
            <v>SINAPI Jun/26</v>
          </cell>
        </row>
        <row r="8080">
          <cell r="A8080">
            <v>96371</v>
          </cell>
          <cell r="B8080" t="str">
            <v>PAREDE COM SISTEMA EM CHAPAS DE GESSO PARA DRYWALL, USO INTERNO, COM UMA FACE SIMPLES E ESTRUTURA METÁLICA COM GUIAS SIMPLES PARA PAREDES COM ÁREA LÍQUIDA MAIOR OU IGUAL A 6 M2, COM VÃOS. AF_07/2023_PS</v>
          </cell>
          <cell r="C8080" t="str">
            <v>M2</v>
          </cell>
          <cell r="D8080">
            <v>71.83</v>
          </cell>
          <cell r="E8080" t="str">
            <v>Paredes em Drywall</v>
          </cell>
          <cell r="F8080" t="str">
            <v>SINAPI Jun/26</v>
          </cell>
        </row>
        <row r="8081">
          <cell r="A8081">
            <v>104724</v>
          </cell>
          <cell r="B8081" t="str">
            <v>PAREDE COM SISTEMA EM CHAPAS DE GESSO PARA DRYWALL, USO INTERNO, COM UMA FACE SIMPLES E ESTRUTURA METÁLICA COM GUIAS SIMPLES PARA PAREDES COM ÁREA LÍQUIDA MENOR QUE 6 M2, COM VÃOS. AF_07/2023_PS</v>
          </cell>
          <cell r="C8081" t="str">
            <v>M2</v>
          </cell>
          <cell r="D8081">
            <v>89.82</v>
          </cell>
          <cell r="E8081" t="str">
            <v>Paredes em Drywall</v>
          </cell>
          <cell r="F8081" t="str">
            <v>SINAPI Jun/26</v>
          </cell>
        </row>
        <row r="8082">
          <cell r="A8082">
            <v>96370</v>
          </cell>
          <cell r="B8082" t="str">
            <v>PAREDE COM SISTEMA EM CHAPAS DE GESSO PARA DRYWALL, USO INTERNO, COM UMA FACE SIMPLES E ESTRUTURA METÁLICA COM GUIAS SIMPLES, SEM VÃOS. AF_07/2023_PS</v>
          </cell>
          <cell r="C8082" t="str">
            <v>M2</v>
          </cell>
          <cell r="D8082">
            <v>62.02</v>
          </cell>
          <cell r="E8082" t="str">
            <v>Paredes em Drywall</v>
          </cell>
          <cell r="F8082" t="str">
            <v>SINAPI Jun/26</v>
          </cell>
        </row>
        <row r="8083">
          <cell r="A8083">
            <v>96365</v>
          </cell>
          <cell r="B8083" t="str">
            <v>PAREDE COM SISTEMA EM CHAPAS DE GESSO PARA DRYWALL, USO INTERNO, COM UMA FACE SIMPLES E OUTRA FACE DUPLA E ESTRUTURA METÁLICA COM GUIAS DUPLAS PARA PAREDES COM ÁREA LÍQUIDA MAIOR OU IGUAL A 6 M2, COM VÃOS. AF_07/2023_PS</v>
          </cell>
          <cell r="C8083" t="str">
            <v>M2</v>
          </cell>
          <cell r="D8083">
            <v>169.4</v>
          </cell>
          <cell r="E8083" t="str">
            <v>Paredes em Drywall</v>
          </cell>
          <cell r="F8083" t="str">
            <v>SINAPI Jun/26</v>
          </cell>
        </row>
        <row r="8084">
          <cell r="A8084">
            <v>104721</v>
          </cell>
          <cell r="B8084" t="str">
            <v>PAREDE COM SISTEMA EM CHAPAS DE GESSO PARA DRYWALL, USO INTERNO, COM UMA FACE SIMPLES E OUTRA FACE DUPLA E ESTRUTURA METÁLICA COM GUIAS DUPLAS PARA PAREDES COM ÁREA LÍQUIDA MENOR QUE 6 M2, COM VÃOS. AF_07/2023_PS</v>
          </cell>
          <cell r="C8084" t="str">
            <v>M2</v>
          </cell>
          <cell r="D8084">
            <v>206.22</v>
          </cell>
          <cell r="E8084" t="str">
            <v>Paredes em Drywall</v>
          </cell>
          <cell r="F8084" t="str">
            <v>SINAPI Jun/26</v>
          </cell>
        </row>
        <row r="8085">
          <cell r="A8085">
            <v>96363</v>
          </cell>
          <cell r="B8085" t="str">
            <v>PAREDE COM SISTEMA EM CHAPAS DE GESSO PARA DRYWALL, USO INTERNO, COM UMA FACE SIMPLES E OUTRA FACE DUPLA E ESTRUTURA METÁLICA COM GUIAS SIMPLES PARA PAREDES COM ÁREA LÍQUIDA MAIOR OU IGUAL A 6 M2, COM VÃOS. AF_07/2023_PS</v>
          </cell>
          <cell r="C8085" t="str">
            <v>M2</v>
          </cell>
          <cell r="D8085">
            <v>134.99</v>
          </cell>
          <cell r="E8085" t="str">
            <v>Paredes em Drywall</v>
          </cell>
          <cell r="F8085" t="str">
            <v>SINAPI Jun/26</v>
          </cell>
        </row>
        <row r="8086">
          <cell r="A8086">
            <v>104720</v>
          </cell>
          <cell r="B8086" t="str">
            <v>PAREDE COM SISTEMA EM CHAPAS DE GESSO PARA DRYWALL, USO INTERNO, COM UMA FACE SIMPLES E OUTRA FACE DUPLA E ESTRUTURA METÁLICA COM GUIAS SIMPLES PARA PAREDES COM ÁREA LÍQUIDA MENOR QUE 6 M2, COM VÃOS. AF_07/2023_PS</v>
          </cell>
          <cell r="C8086" t="str">
            <v>M2</v>
          </cell>
          <cell r="D8086">
            <v>156.32</v>
          </cell>
          <cell r="E8086" t="str">
            <v>Paredes em Drywall</v>
          </cell>
          <cell r="F8086" t="str">
            <v>SINAPI Jun/26</v>
          </cell>
        </row>
        <row r="8087">
          <cell r="A8087">
            <v>96362</v>
          </cell>
          <cell r="B8087" t="str">
            <v>PAREDE COM SISTEMA EM CHAPAS DE GESSO PARA DRYWALL, USO INTERNO, COM UMA FACE SIMPLES E OUTRA FACE DUPLA E ESTRUTURA METÁLICA COM GUIAS SIMPLES, SEM VÃOS. AF_07/2023_PS</v>
          </cell>
          <cell r="C8087" t="str">
            <v>M2</v>
          </cell>
          <cell r="D8087">
            <v>123.47</v>
          </cell>
          <cell r="E8087" t="str">
            <v>Paredes em Drywall</v>
          </cell>
          <cell r="F8087" t="str">
            <v>SINAPI Jun/26</v>
          </cell>
        </row>
        <row r="8088">
          <cell r="A8088">
            <v>103191</v>
          </cell>
          <cell r="B8088" t="str">
            <v>INSTALAÇÃO DE ALONGADOR COM TRÊS ALTURAS, EM TUBO DE AÇO CARBONO - EQUIPAMENTO DE GINASTICA PARA ACADEMIA AO AR LIVRE / ACADEMIA DA TERCEIRA IDADE - ATI, INSTALADO SOBRE SOLO. AF_10/2021</v>
          </cell>
          <cell r="C8088" t="str">
            <v>UN</v>
          </cell>
          <cell r="D8088">
            <v>2406.84</v>
          </cell>
          <cell r="E8088" t="str">
            <v>Parquinhos e Equipamentos de Ginástica ao Ar Livre</v>
          </cell>
          <cell r="F8088" t="str">
            <v>SINAPI Jun/26</v>
          </cell>
        </row>
        <row r="8089">
          <cell r="A8089">
            <v>103206</v>
          </cell>
          <cell r="B8089" t="str">
            <v>INSTALAÇÃO DE ALONGADOR COM TRÊS ALTURAS, EM TUBO DE AÇO CARBONO - EQUIPAMENTO DE GINÁSTICA PARA ACADEMIA AO AR LIVRE / ACADEMIA DA TERCEIRA IDADE - ATI, INSTALADO SOBRE PISO DE CONCRETO EXISTENTE. AF_10/2021</v>
          </cell>
          <cell r="C8089" t="str">
            <v>UN</v>
          </cell>
          <cell r="D8089">
            <v>2431.39</v>
          </cell>
          <cell r="E8089" t="str">
            <v>Parquinhos e Equipamentos de Ginástica ao Ar Livre</v>
          </cell>
          <cell r="F8089" t="str">
            <v>SINAPI Jun/26</v>
          </cell>
        </row>
        <row r="8090">
          <cell r="A8090">
            <v>103211</v>
          </cell>
          <cell r="B8090" t="str">
            <v>INSTALAÇÃO DE BALANÇO DE 2 LUGARES COM ESTRUTURA DE MADEIRA TRATADA, INSTALADO SOBRE PISO DE CONCRETO EXISTENTE. AF_10/2021</v>
          </cell>
          <cell r="C8090" t="str">
            <v>UN</v>
          </cell>
          <cell r="D8090">
            <v>0</v>
          </cell>
          <cell r="E8090" t="str">
            <v>Parquinhos e Equipamentos de Ginástica ao Ar Livre</v>
          </cell>
          <cell r="F8090" t="str">
            <v>SINAPI Jun/26</v>
          </cell>
        </row>
        <row r="8091">
          <cell r="A8091">
            <v>103196</v>
          </cell>
          <cell r="B8091" t="str">
            <v>INSTALAÇÃO DE BALANÇO DE 2 LUGARES COM ESTRUTURA DE MADEIRA TRATADA, INSTALADO SOBRE SOLO. AF_10/2021</v>
          </cell>
          <cell r="C8091" t="str">
            <v>UN</v>
          </cell>
          <cell r="D8091">
            <v>0</v>
          </cell>
          <cell r="E8091" t="str">
            <v>Parquinhos e Equipamentos de Ginástica ao Ar Livre</v>
          </cell>
          <cell r="F8091" t="str">
            <v>SINAPI Jun/26</v>
          </cell>
        </row>
        <row r="8092">
          <cell r="A8092">
            <v>103212</v>
          </cell>
          <cell r="B8092" t="str">
            <v>INSTALAÇÃO DE BALANÇO DE 2 LUGARES COM ESTRUTURA METÁLICA EM TUBOS DE AÇO CARBONO, INSTALADO SOBRE PISO DE CONCRETO EXISTENTE. AF_10/2021</v>
          </cell>
          <cell r="C8092" t="str">
            <v>UN</v>
          </cell>
          <cell r="D8092">
            <v>0</v>
          </cell>
          <cell r="E8092" t="str">
            <v>Parquinhos e Equipamentos de Ginástica ao Ar Livre</v>
          </cell>
          <cell r="F8092" t="str">
            <v>SINAPI Jun/26</v>
          </cell>
        </row>
        <row r="8093">
          <cell r="A8093">
            <v>103197</v>
          </cell>
          <cell r="B8093" t="str">
            <v>INSTALAÇÃO DE BALANÇO DE 2 LUGARES COM ESTRUTURA METÁLICA EM TUBOS DE AÇO CARBONO, INSTALADO SOBRE SOLO. AF_10/2021</v>
          </cell>
          <cell r="C8093" t="str">
            <v>UN</v>
          </cell>
          <cell r="D8093">
            <v>0</v>
          </cell>
          <cell r="E8093" t="str">
            <v>Parquinhos e Equipamentos de Ginástica ao Ar Livre</v>
          </cell>
          <cell r="F8093" t="str">
            <v>SINAPI Jun/26</v>
          </cell>
        </row>
        <row r="8094">
          <cell r="A8094">
            <v>103217</v>
          </cell>
          <cell r="B8094" t="str">
            <v>INSTALAÇÃO DE CASINHA DE MADEIRA TRATADA COM RAMPA ESCALADA, ESCORREGADOR E ESCADA MARINHEIRO, INSTALADO SOBRE PISO DE CONCRETO EXISTENTE. AF_10/2021</v>
          </cell>
          <cell r="C8094" t="str">
            <v>UN</v>
          </cell>
          <cell r="D8094">
            <v>0</v>
          </cell>
          <cell r="E8094" t="str">
            <v>Parquinhos e Equipamentos de Ginástica ao Ar Livre</v>
          </cell>
          <cell r="F8094" t="str">
            <v>SINAPI Jun/26</v>
          </cell>
        </row>
        <row r="8095">
          <cell r="A8095">
            <v>103202</v>
          </cell>
          <cell r="B8095" t="str">
            <v>INSTALAÇÃO DE CASINHA DE MADEIRA TRATADA COM RAMPA ESCALADA, ESCORREGADOR E ESCADA MARINHEIRO, INSTALADO SOBRE SOLO. AF_10/2021</v>
          </cell>
          <cell r="C8095" t="str">
            <v>UN</v>
          </cell>
          <cell r="D8095">
            <v>0</v>
          </cell>
          <cell r="E8095" t="str">
            <v>Parquinhos e Equipamentos de Ginástica ao Ar Livre</v>
          </cell>
          <cell r="F8095" t="str">
            <v>SINAPI Jun/26</v>
          </cell>
        </row>
        <row r="8096">
          <cell r="A8096">
            <v>103215</v>
          </cell>
          <cell r="B8096" t="str">
            <v>INSTALAÇÃO DE ESCORREGADOR DE MADEIRA TRATADA, INSTALADO SOBRE PISO DE CONCRETO EXISTENTE. AF_10/2021</v>
          </cell>
          <cell r="C8096" t="str">
            <v>UN</v>
          </cell>
          <cell r="D8096">
            <v>0</v>
          </cell>
          <cell r="E8096" t="str">
            <v>Parquinhos e Equipamentos de Ginástica ao Ar Livre</v>
          </cell>
          <cell r="F8096" t="str">
            <v>SINAPI Jun/26</v>
          </cell>
        </row>
        <row r="8097">
          <cell r="A8097">
            <v>103200</v>
          </cell>
          <cell r="B8097" t="str">
            <v>INSTALAÇÃO DE ESCORREGADOR DE MADEIRA TRATADA, INSTALADO SOBRE SOLO. AF_10/2021</v>
          </cell>
          <cell r="C8097" t="str">
            <v>UN</v>
          </cell>
          <cell r="D8097">
            <v>0</v>
          </cell>
          <cell r="E8097" t="str">
            <v>Parquinhos e Equipamentos de Ginástica ao Ar Livre</v>
          </cell>
          <cell r="F8097" t="str">
            <v>SINAPI Jun/26</v>
          </cell>
        </row>
        <row r="8098">
          <cell r="A8098">
            <v>103216</v>
          </cell>
          <cell r="B8098" t="str">
            <v>INSTALAÇÃO DE ESCORREGADOR METÁLICO EM TUBOS E CHAPAS DE AÇO CARBONO, INSTALADO SOBRE PISO DE CONCRETO EXISTENTE. AF_10/2021</v>
          </cell>
          <cell r="C8098" t="str">
            <v>UN</v>
          </cell>
          <cell r="D8098">
            <v>0</v>
          </cell>
          <cell r="E8098" t="str">
            <v>Parquinhos e Equipamentos de Ginástica ao Ar Livre</v>
          </cell>
          <cell r="F8098" t="str">
            <v>SINAPI Jun/26</v>
          </cell>
        </row>
        <row r="8099">
          <cell r="A8099">
            <v>103201</v>
          </cell>
          <cell r="B8099" t="str">
            <v>INSTALAÇÃO DE ESCORREGADOR METÁLICO EM TUBOS E CHAPAS DE AÇO CARBONO, INSTALADO SOBRE SOLO. AF_10/2021</v>
          </cell>
          <cell r="C8099" t="str">
            <v>UN</v>
          </cell>
          <cell r="D8099">
            <v>0</v>
          </cell>
          <cell r="E8099" t="str">
            <v>Parquinhos e Equipamentos de Ginástica ao Ar Livre</v>
          </cell>
          <cell r="F8099" t="str">
            <v>SINAPI Jun/26</v>
          </cell>
        </row>
        <row r="8100">
          <cell r="A8100">
            <v>103185</v>
          </cell>
          <cell r="B8100" t="str">
            <v>INSTALAÇÃO DE ESQUI TRIPLO, EM TUBO DE AÇO CARBONO - EQUIPAMENTO DE GINÁSTICA PARA ACADEMIA AO AR LIVRE / ACADEMIA DA TERCEIRA IDADE - ATI, INSTALADO SOBRE PISO DE CONCRETO EXISTENTE. AF_10/2021</v>
          </cell>
          <cell r="C8100" t="str">
            <v>UN</v>
          </cell>
          <cell r="D8100">
            <v>6203.96</v>
          </cell>
          <cell r="E8100" t="str">
            <v>Parquinhos e Equipamentos de Ginástica ao Ar Livre</v>
          </cell>
          <cell r="F8100" t="str">
            <v>SINAPI Jun/26</v>
          </cell>
        </row>
        <row r="8101">
          <cell r="A8101">
            <v>103218</v>
          </cell>
          <cell r="B8101" t="str">
            <v>INSTALAÇÃO DE GAIOLA LABIRINTO METÁLICA EM TUBOS DE AÇO CARBONO, INSTALADA SOBRE PISO DE CONCRETO EXISTENTE. AF_10/2021</v>
          </cell>
          <cell r="C8101" t="str">
            <v>UN</v>
          </cell>
          <cell r="D8101">
            <v>0</v>
          </cell>
          <cell r="E8101" t="str">
            <v>Parquinhos e Equipamentos de Ginástica ao Ar Livre</v>
          </cell>
          <cell r="F8101" t="str">
            <v>SINAPI Jun/26</v>
          </cell>
        </row>
        <row r="8102">
          <cell r="A8102">
            <v>103203</v>
          </cell>
          <cell r="B8102" t="str">
            <v>INSTALAÇÃO DE GAIOLA LABIRINTO METÁLICA EM TUBOS DE AÇO CARBONO, INSTALADO SOBRE SOLO. AF_10/2021</v>
          </cell>
          <cell r="C8102" t="str">
            <v>UN</v>
          </cell>
          <cell r="D8102">
            <v>0</v>
          </cell>
          <cell r="E8102" t="str">
            <v>Parquinhos e Equipamentos de Ginástica ao Ar Livre</v>
          </cell>
          <cell r="F8102" t="str">
            <v>SINAPI Jun/26</v>
          </cell>
        </row>
        <row r="8103">
          <cell r="A8103">
            <v>103213</v>
          </cell>
          <cell r="B8103" t="str">
            <v>INSTALAÇÃO DE GANGORRA SIMPLES DE MADEIRA TRATADA, INSTALADA SOBRE PISO DE CONCRETO EXISTENTE. AF_10/2021</v>
          </cell>
          <cell r="C8103" t="str">
            <v>UN</v>
          </cell>
          <cell r="D8103">
            <v>0</v>
          </cell>
          <cell r="E8103" t="str">
            <v>Parquinhos e Equipamentos de Ginástica ao Ar Livre</v>
          </cell>
          <cell r="F8103" t="str">
            <v>SINAPI Jun/26</v>
          </cell>
        </row>
        <row r="8104">
          <cell r="A8104">
            <v>103198</v>
          </cell>
          <cell r="B8104" t="str">
            <v>INSTALAÇÃO DE GANGORRA SIMPLES DE MADEIRA TRATADA, INSTALADA SOBRE SOLO. AF_10/2021</v>
          </cell>
          <cell r="C8104" t="str">
            <v>UN</v>
          </cell>
          <cell r="D8104">
            <v>0</v>
          </cell>
          <cell r="E8104" t="str">
            <v>Parquinhos e Equipamentos de Ginástica ao Ar Livre</v>
          </cell>
          <cell r="F8104" t="str">
            <v>SINAPI Jun/26</v>
          </cell>
        </row>
        <row r="8105">
          <cell r="A8105">
            <v>103214</v>
          </cell>
          <cell r="B8105" t="str">
            <v>INSTALAÇÃO DE GANGORRA SIMPLES METÁLICA EM TUBOS DE AÇO CARBONO, INSTALADA SOBRE PISO DE CONCRETO EXISTENTE. AF_10/2021</v>
          </cell>
          <cell r="C8105" t="str">
            <v>UN</v>
          </cell>
          <cell r="D8105">
            <v>0</v>
          </cell>
          <cell r="E8105" t="str">
            <v>Parquinhos e Equipamentos de Ginástica ao Ar Livre</v>
          </cell>
          <cell r="F8105" t="str">
            <v>SINAPI Jun/26</v>
          </cell>
        </row>
        <row r="8106">
          <cell r="A8106">
            <v>103199</v>
          </cell>
          <cell r="B8106" t="str">
            <v>INSTALAÇÃO DE GANGORRA SIMPLES METÁLICA EM TUBOS DE AÇO CARBONO, INSTALADA SOBRE SOLO. AF_10/2021</v>
          </cell>
          <cell r="C8106" t="str">
            <v>UN</v>
          </cell>
          <cell r="D8106">
            <v>0</v>
          </cell>
          <cell r="E8106" t="str">
            <v>Parquinhos e Equipamentos de Ginástica ao Ar Livre</v>
          </cell>
          <cell r="F8106" t="str">
            <v>SINAPI Jun/26</v>
          </cell>
        </row>
        <row r="8107">
          <cell r="A8107">
            <v>103219</v>
          </cell>
          <cell r="B8107" t="str">
            <v>INSTALAÇÃO DE GIRA-GIRA METÁLICO EM TUBOS DE AÇO CARBONO, INSTALADO SOBRE PISO DE CONCRETO EXISTENTE. AF_10/2021</v>
          </cell>
          <cell r="C8107" t="str">
            <v>UN</v>
          </cell>
          <cell r="D8107">
            <v>0</v>
          </cell>
          <cell r="E8107" t="str">
            <v>Parquinhos e Equipamentos de Ginástica ao Ar Livre</v>
          </cell>
          <cell r="F8107" t="str">
            <v>SINAPI Jun/26</v>
          </cell>
        </row>
        <row r="8108">
          <cell r="A8108">
            <v>103204</v>
          </cell>
          <cell r="B8108" t="str">
            <v>INSTALAÇÃO DE GIRA-GIRA METÁLICO EM TUBOS DE AÇO CARBONO, INSTALADO SOBRE SOLO. AF_10/2021</v>
          </cell>
          <cell r="C8108" t="str">
            <v>UN</v>
          </cell>
          <cell r="D8108">
            <v>0</v>
          </cell>
          <cell r="E8108" t="str">
            <v>Parquinhos e Equipamentos de Ginástica ao Ar Livre</v>
          </cell>
          <cell r="F8108" t="str">
            <v>SINAPI Jun/26</v>
          </cell>
        </row>
        <row r="8109">
          <cell r="A8109">
            <v>103186</v>
          </cell>
          <cell r="B8109" t="str">
            <v>INSTALAÇÃO DE MULTIEXERCITADOR COM SEIS FUNÇÕES, EM TUBO DE AÇO CARBONO - EQUIPAMENTO DE GINÁSTICA PARA ACADEMIA AO AR LIVRE / ACADEMIA DA TERCEIRA IDADE - ATI, INSTALADO SOBRE PISO DE CONCRETO EXISTENTE. AF_10/2021</v>
          </cell>
          <cell r="C8109" t="str">
            <v>UN</v>
          </cell>
          <cell r="D8109">
            <v>6507.5</v>
          </cell>
          <cell r="E8109" t="str">
            <v>Parquinhos e Equipamentos de Ginástica ao Ar Livre</v>
          </cell>
          <cell r="F8109" t="str">
            <v>SINAPI Jun/26</v>
          </cell>
        </row>
        <row r="8110">
          <cell r="A8110">
            <v>103210</v>
          </cell>
          <cell r="B8110" t="str">
            <v>INSTALAÇÃO DE PLACA ORIENTATIVA SOBRE EXERCÍCIOS, 2,00M X 1,00M, EM TUBO DE AÇO CARBONO - PARA ACADEMIA AO AR LIVRE / ACADEMIA DA TERCEIRA IDADE - ATI, INSTALADO SOBRE PISO DE CONCRETO EXISTENTE. AF_10/2021</v>
          </cell>
          <cell r="C8110" t="str">
            <v>UN</v>
          </cell>
          <cell r="D8110">
            <v>2366.8000000000002</v>
          </cell>
          <cell r="E8110" t="str">
            <v>Parquinhos e Equipamentos de Ginástica ao Ar Livre</v>
          </cell>
          <cell r="F8110" t="str">
            <v>SINAPI Jun/26</v>
          </cell>
        </row>
        <row r="8111">
          <cell r="A8111">
            <v>103195</v>
          </cell>
          <cell r="B8111" t="str">
            <v>INSTALAÇÃO DE PLACA ORIENTATIVA SOBRE EXERCÍCIOS, 2,00M X 1,00M, EM TUBO DE AÇO CARBONO - PARA ACADEMIA AO AR LIVRE / ACADEMIA DA TERCEIRA IDADE - ATI, INSTALADO SOBRE SOLO. AF_10/2021</v>
          </cell>
          <cell r="C8111" t="str">
            <v>UN</v>
          </cell>
          <cell r="D8111">
            <v>2222.41</v>
          </cell>
          <cell r="E8111" t="str">
            <v>Parquinhos e Equipamentos de Ginástica ao Ar Livre</v>
          </cell>
          <cell r="F8111" t="str">
            <v>SINAPI Jun/26</v>
          </cell>
        </row>
        <row r="8112">
          <cell r="A8112">
            <v>103205</v>
          </cell>
          <cell r="B8112" t="str">
            <v>INSTALAÇÃO DE PRESSÃO DE PERNAS TRIPLO, EM TUBO DE AÇO CARBONO - EQUIPAMENTO DE GINÁSTICA PARA ACADEMIA AO AR LIVRE / ACADEMIA DA TERCEIRA IDADE - ATI, INSTALADO SOBRE PISO DE CONCRETO EXISTENTE. AF_10/2021</v>
          </cell>
          <cell r="C8112" t="str">
            <v>UN</v>
          </cell>
          <cell r="D8112">
            <v>4140.57</v>
          </cell>
          <cell r="E8112" t="str">
            <v>Parquinhos e Equipamentos de Ginástica ao Ar Livre</v>
          </cell>
          <cell r="F8112" t="str">
            <v>SINAPI Jun/26</v>
          </cell>
        </row>
        <row r="8113">
          <cell r="A8113">
            <v>103190</v>
          </cell>
          <cell r="B8113" t="str">
            <v>INSTALAÇÃO DE PRESSÃO DE PERNAS TRIPLO, EM TUBO DE AÇO CARBONO - EQUIPAMENTO DE GINÁSTICA PARA ACADEMIA AO AR LIVRE / ACADEMIA DA TERCEIRA IDADE - ATI, INSTALADO SOBRE SOLO. AF_10/2021</v>
          </cell>
          <cell r="C8113" t="str">
            <v>UN</v>
          </cell>
          <cell r="D8113">
            <v>4116.0200000000004</v>
          </cell>
          <cell r="E8113" t="str">
            <v>Parquinhos e Equipamentos de Ginástica ao Ar Livre</v>
          </cell>
          <cell r="F8113" t="str">
            <v>SINAPI Jun/26</v>
          </cell>
        </row>
        <row r="8114">
          <cell r="A8114">
            <v>103207</v>
          </cell>
          <cell r="B8114" t="str">
            <v>INSTALAÇÃO DE ROTAÇÃO DIAGONAL DUPLA, APARELHO TRIPLO, EM TUBO DE AÇO CARBONO - EQUIPAMENTO DE GINÁSTICA PARA ACADEMIA AO AR LIVRE / ACADEMIA DA TERCEIRA IDADE - ATI, INSTALADO SOBRE PISO DE CONCRETO EXISTENTE. AF_10/2021</v>
          </cell>
          <cell r="C8114" t="str">
            <v>UN</v>
          </cell>
          <cell r="D8114">
            <v>2585.0300000000002</v>
          </cell>
          <cell r="E8114" t="str">
            <v>Parquinhos e Equipamentos de Ginástica ao Ar Livre</v>
          </cell>
          <cell r="F8114" t="str">
            <v>SINAPI Jun/26</v>
          </cell>
        </row>
        <row r="8115">
          <cell r="A8115">
            <v>103192</v>
          </cell>
          <cell r="B8115" t="str">
            <v>INSTALAÇÃO DE ROTAÇÃO DIAGONAL DUPLA, APARELHO TRIPLO, EM TUBO DE AÇO CARBONO - EQUIPAMENTO DE GINÁSTICA PARA ACADEMIA AO AR LIVRE / ACADEMIA DA TERCEIRA IDADE - ATI, INSTALADO SOBRE SOLO. AF_10/2021</v>
          </cell>
          <cell r="C8115" t="str">
            <v>UN</v>
          </cell>
          <cell r="D8115">
            <v>2560.48</v>
          </cell>
          <cell r="E8115" t="str">
            <v>Parquinhos e Equipamentos de Ginástica ao Ar Livre</v>
          </cell>
          <cell r="F8115" t="str">
            <v>SINAPI Jun/26</v>
          </cell>
        </row>
        <row r="8116">
          <cell r="A8116">
            <v>103208</v>
          </cell>
          <cell r="B8116" t="str">
            <v>INSTALAÇÃO DE ROTAÇÃO VERTICAL DUPLO, EM TUBO DE ACO CARBONO - EQUIPAMENTO DE GINASTICA PARA ACADEMIA AO AR LIVRE / ACADEMIA DA TERCEIRA IDADE - ATI, INSTALADO SOBRE PISO DE CONCRETO EXISTENTE. AF_10/2021</v>
          </cell>
          <cell r="C8116" t="str">
            <v>UN</v>
          </cell>
          <cell r="D8116">
            <v>2003.76</v>
          </cell>
          <cell r="E8116" t="str">
            <v>Parquinhos e Equipamentos de Ginástica ao Ar Livre</v>
          </cell>
          <cell r="F8116" t="str">
            <v>SINAPI Jun/26</v>
          </cell>
        </row>
        <row r="8117">
          <cell r="A8117">
            <v>103193</v>
          </cell>
          <cell r="B8117" t="str">
            <v>INSTALAÇÃO DE ROTAÇÃO VERTICAL DUPLO, EM TUBO DE AÇO CARBONO - EQUIPAMENTO DE GINÁSTICA PARA ACADEMIA AO AR LIVRE / ACADEMIA DA TERCEIRA IDADE - ATI, INSTALADO SOBRE SOLO. AF_10/2021</v>
          </cell>
          <cell r="C8117" t="str">
            <v>UN</v>
          </cell>
          <cell r="D8117">
            <v>1979.21</v>
          </cell>
          <cell r="E8117" t="str">
            <v>Parquinhos e Equipamentos de Ginástica ao Ar Livre</v>
          </cell>
          <cell r="F8117" t="str">
            <v>SINAPI Jun/26</v>
          </cell>
        </row>
        <row r="8118">
          <cell r="A8118">
            <v>103187</v>
          </cell>
          <cell r="B8118" t="str">
            <v>INSTALAÇÃO DE SIMULADOR DE CAMINHADA TRIPLO, EM TUBO DE AÇO CARBONO - EQUIPAMENTO DE GINÁSTICA PARA ACADEMIA AO AR LIVRE / ACADEMIA DA TERCEIRA IDADE - ATI, INSTALADO SOBRE PISO DE CONCRETO EXISTENTE. AF_10/2021</v>
          </cell>
          <cell r="C8118" t="str">
            <v>UN</v>
          </cell>
          <cell r="D8118">
            <v>4911.53</v>
          </cell>
          <cell r="E8118" t="str">
            <v>Parquinhos e Equipamentos de Ginástica ao Ar Livre</v>
          </cell>
          <cell r="F8118" t="str">
            <v>SINAPI Jun/26</v>
          </cell>
        </row>
        <row r="8119">
          <cell r="A8119">
            <v>103188</v>
          </cell>
          <cell r="B8119" t="str">
            <v>INSTALAÇÃO DE SIMULADOR DE CAVALGADA TRIPLO, EM TUBO DE AÇO CARBONO - EQUIPAMENTO DE GINÁSTICA PARA ACADEMIA AO AR LIVRE / ACADEMIA DA TERCEIRA IDADE - ATI, INSTALADO SOBRE PISO DE CONCRETO EXISTENTE. AF_10/2021</v>
          </cell>
          <cell r="C8119" t="str">
            <v>UN</v>
          </cell>
          <cell r="D8119">
            <v>5269.48</v>
          </cell>
          <cell r="E8119" t="str">
            <v>Parquinhos e Equipamentos de Ginástica ao Ar Livre</v>
          </cell>
          <cell r="F8119" t="str">
            <v>SINAPI Jun/26</v>
          </cell>
        </row>
        <row r="8120">
          <cell r="A8120">
            <v>103189</v>
          </cell>
          <cell r="B8120" t="str">
            <v>INSTALAÇÃO DE SIMULADOR DE REMO INDIVIDUAL, EM TUBO DE AÇO CARBONO - EQUIPAMENTO DE GINÁSTICA PARA ACADEMIA AO AR LIVRE / ACADEMIA DA TERCEIRA IDADE - ATI, INSTALADO SOBRE PISO DE CONCRETO EXISTENTE. AF_10/2021</v>
          </cell>
          <cell r="C8120" t="str">
            <v>UN</v>
          </cell>
          <cell r="D8120">
            <v>2646.61</v>
          </cell>
          <cell r="E8120" t="str">
            <v>Parquinhos e Equipamentos de Ginástica ao Ar Livre</v>
          </cell>
          <cell r="F8120" t="str">
            <v>SINAPI Jun/26</v>
          </cell>
        </row>
        <row r="8121">
          <cell r="A8121">
            <v>103209</v>
          </cell>
          <cell r="B8121" t="str">
            <v>INSTALAÇÃO DE SURF DUPLO, EM TUBO DE AÇO CARBONO - EQUIPAMENTO DE GINÁSTICA PARA ACADEMIA AO AR LIVRE / ACADEMIA DA TERCEIRA IDADE - ATI, INSTALADO SOBRE PISO DE CONCRETO EXISTENTE. AF_10/2021</v>
          </cell>
          <cell r="C8121" t="str">
            <v>UN</v>
          </cell>
          <cell r="D8121">
            <v>2861.73</v>
          </cell>
          <cell r="E8121" t="str">
            <v>Parquinhos e Equipamentos de Ginástica ao Ar Livre</v>
          </cell>
          <cell r="F8121" t="str">
            <v>SINAPI Jun/26</v>
          </cell>
        </row>
        <row r="8122">
          <cell r="A8122">
            <v>103194</v>
          </cell>
          <cell r="B8122" t="str">
            <v>INSTALAÇÃO DE SURF DUPLO, EM TUBO DE AÇO CARBONO - EQUIPAMENTO DE GINÁSTICA PARA ACADEMIA AO AR LIVRE / ACADEMIA DA TERCEIRA IDADE - ATI, INSTALADO SOBRE SOLO. AF_10/2021</v>
          </cell>
          <cell r="C8122" t="str">
            <v>UN</v>
          </cell>
          <cell r="D8122">
            <v>2837.18</v>
          </cell>
          <cell r="E8122" t="str">
            <v>Parquinhos e Equipamentos de Ginástica ao Ar Livre</v>
          </cell>
          <cell r="F8122" t="str">
            <v>SINAPI Jun/26</v>
          </cell>
        </row>
        <row r="8123">
          <cell r="A8123">
            <v>95001</v>
          </cell>
          <cell r="B8123" t="str">
            <v>EXECUÇÃO DE PASSEIO (CALÇADA) COM CONCRETO MOLDADO IN LOCO, FEITO EM OBRA, ACABAMENTO ESTAMPADO, ESPESSURA 6 CM, ARMADO. AF_08/2022</v>
          </cell>
          <cell r="C8123" t="str">
            <v>M2</v>
          </cell>
          <cell r="D8123">
            <v>0</v>
          </cell>
          <cell r="E8123" t="str">
            <v>Passeios de Concreto</v>
          </cell>
          <cell r="F8123" t="str">
            <v>SINAPI Jun/26</v>
          </cell>
        </row>
        <row r="8124">
          <cell r="A8124">
            <v>95000</v>
          </cell>
          <cell r="B8124" t="str">
            <v>EXECUÇÃO DE PASSEIO (CALÇADA) COM CONCRETO MOLDADO IN LOCO, FEITO EM OBRA, ACABAMENTO ESTAMPADO, ESPESSURA 6 CM, NÃO ARMADO. AF_08/2022</v>
          </cell>
          <cell r="C8124" t="str">
            <v>M2</v>
          </cell>
          <cell r="D8124">
            <v>0</v>
          </cell>
          <cell r="E8124" t="str">
            <v>Passeios de Concreto</v>
          </cell>
          <cell r="F8124" t="str">
            <v>SINAPI Jun/26</v>
          </cell>
        </row>
        <row r="8125">
          <cell r="A8125">
            <v>95005</v>
          </cell>
          <cell r="B8125" t="str">
            <v>EXECUÇÃO DE PASSEIO (CALÇADA) COM CONCRETO MOLDADO IN LOCO, FEITO EM OBRA, ACABAMENTO ESTAMPADO, ESPESSURA 8 CM, ARMADO. AF_08/2022</v>
          </cell>
          <cell r="C8125" t="str">
            <v>M2</v>
          </cell>
          <cell r="D8125">
            <v>0</v>
          </cell>
          <cell r="E8125" t="str">
            <v>Passeios de Concreto</v>
          </cell>
          <cell r="F8125" t="str">
            <v>SINAPI Jun/26</v>
          </cell>
        </row>
        <row r="8126">
          <cell r="A8126">
            <v>95004</v>
          </cell>
          <cell r="B8126" t="str">
            <v>EXECUÇÃO DE PASSEIO (CALÇADA) COM CONCRETO MOLDADO IN LOCO, FEITO EM OBRA, ACABAMENTO ESTAMPADO, ESPESSURA 8 CM, NÃO ARMADO. AF_08/2022</v>
          </cell>
          <cell r="C8126" t="str">
            <v>M2</v>
          </cell>
          <cell r="D8126">
            <v>0</v>
          </cell>
          <cell r="E8126" t="str">
            <v>Passeios de Concreto</v>
          </cell>
          <cell r="F8126" t="str">
            <v>SINAPI Jun/26</v>
          </cell>
        </row>
        <row r="8127">
          <cell r="A8127">
            <v>95003</v>
          </cell>
          <cell r="B8127" t="str">
            <v>EXECUÇÃO DE PASSEIO (CALÇADA) COM CONCRETO MOLDADO IN LOCO, USINADO, ACABAMENTO ESTAMPADO, ESPESSURA 6 CM, ARMADO. AF_08/2022</v>
          </cell>
          <cell r="C8127" t="str">
            <v>M2</v>
          </cell>
          <cell r="D8127">
            <v>0</v>
          </cell>
          <cell r="E8127" t="str">
            <v>Passeios de Concreto</v>
          </cell>
          <cell r="F8127" t="str">
            <v>SINAPI Jun/26</v>
          </cell>
        </row>
        <row r="8128">
          <cell r="A8128">
            <v>95002</v>
          </cell>
          <cell r="B8128" t="str">
            <v>EXECUÇÃO DE PASSEIO (CALÇADA) COM CONCRETO MOLDADO IN LOCO, USINADO, ACABAMENTO ESTAMPADO, ESPESSURA 6 CM, NÃO ARMADO. AF_08/2022</v>
          </cell>
          <cell r="C8128" t="str">
            <v>M2</v>
          </cell>
          <cell r="D8128">
            <v>0</v>
          </cell>
          <cell r="E8128" t="str">
            <v>Passeios de Concreto</v>
          </cell>
          <cell r="F8128" t="str">
            <v>SINAPI Jun/26</v>
          </cell>
        </row>
        <row r="8129">
          <cell r="A8129">
            <v>95007</v>
          </cell>
          <cell r="B8129" t="str">
            <v>EXECUÇÃO DE PASSEIO (CALÇADA) COM CONCRETO MOLDADO IN LOCO, USINADO, ACABAMENTO ESTAMPADO, ESPESSURA 8 CM, ARMADO. AF_08/2022</v>
          </cell>
          <cell r="C8129" t="str">
            <v>M2</v>
          </cell>
          <cell r="D8129">
            <v>0</v>
          </cell>
          <cell r="E8129" t="str">
            <v>Passeios de Concreto</v>
          </cell>
          <cell r="F8129" t="str">
            <v>SINAPI Jun/26</v>
          </cell>
        </row>
        <row r="8130">
          <cell r="A8130">
            <v>95006</v>
          </cell>
          <cell r="B8130" t="str">
            <v>EXECUÇÃO DE PASSEIO (CALÇADA) COM CONCRETO MOLDADO IN LOCO, USINADO, ACABAMENTO ESTAMPADO, ESPESSURA 8 CM, NÃO ARMADO. AF_08/2022</v>
          </cell>
          <cell r="C8130" t="str">
            <v>M2</v>
          </cell>
          <cell r="D8130">
            <v>0</v>
          </cell>
          <cell r="E8130" t="str">
            <v>Passeios de Concreto</v>
          </cell>
          <cell r="F8130" t="str">
            <v>SINAPI Jun/26</v>
          </cell>
        </row>
        <row r="8131">
          <cell r="A8131">
            <v>104313</v>
          </cell>
          <cell r="B8131" t="str">
            <v>EXECUÇÃO DE PASSEIO (CALÇADA) COM PLACAS DE CONCRETO PRÉ-FABRICADAS, ASSENTADAS COM ARGAMASSA, PLACAS DE 100 X 100 CM, NÃO ARMADO. AF_08/2022</v>
          </cell>
          <cell r="C8131" t="str">
            <v>M2</v>
          </cell>
          <cell r="D8131">
            <v>0</v>
          </cell>
          <cell r="E8131" t="str">
            <v>Passeios de Concreto</v>
          </cell>
          <cell r="F8131" t="str">
            <v>SINAPI Jun/26</v>
          </cell>
        </row>
        <row r="8132">
          <cell r="A8132">
            <v>104312</v>
          </cell>
          <cell r="B8132" t="str">
            <v>EXECUÇÃO DE PASSEIO (CALÇADA) COM PLACAS DE CONCRETO PRÉ-FABRICADAS, ASSENTADAS COM ARGAMASSA, PLACAS DE 40 X 40 CM, NÃO ARMADO. AF_08/2022</v>
          </cell>
          <cell r="C8132" t="str">
            <v>M2</v>
          </cell>
          <cell r="D8132">
            <v>0</v>
          </cell>
          <cell r="E8132" t="str">
            <v>Passeios de Concreto</v>
          </cell>
          <cell r="F8132" t="str">
            <v>SINAPI Jun/26</v>
          </cell>
        </row>
        <row r="8133">
          <cell r="A8133">
            <v>94992</v>
          </cell>
          <cell r="B8133" t="str">
            <v>EXECUÇÃO DE PASSEIO (CALÇADA) OU PISO DE CONCRETO COM CONCRETO MOLDADO IN LOCO, FEITO EM OBRA, ACABAMENTO CONVENCIONAL, ESPESSURA 6 CM, ARMADO. AF_08/2022</v>
          </cell>
          <cell r="C8133" t="str">
            <v>M2</v>
          </cell>
          <cell r="D8133">
            <v>79.8</v>
          </cell>
          <cell r="E8133" t="str">
            <v>Passeios de Concreto</v>
          </cell>
          <cell r="F8133" t="str">
            <v>SINAPI Jun/26</v>
          </cell>
        </row>
        <row r="8134">
          <cell r="A8134">
            <v>94994</v>
          </cell>
          <cell r="B8134" t="str">
            <v>EXECUÇÃO DE PASSEIO (CALÇADA) OU PISO DE CONCRETO COM CONCRETO MOLDADO IN LOCO, FEITO EM OBRA, ACABAMENTO CONVENCIONAL, ESPESSURA 8 CM, ARMADO. AF_08/2022</v>
          </cell>
          <cell r="C8134" t="str">
            <v>M2</v>
          </cell>
          <cell r="D8134">
            <v>97.17</v>
          </cell>
          <cell r="E8134" t="str">
            <v>Passeios de Concreto</v>
          </cell>
          <cell r="F8134" t="str">
            <v>SINAPI Jun/26</v>
          </cell>
        </row>
        <row r="8135">
          <cell r="A8135">
            <v>94990</v>
          </cell>
          <cell r="B8135" t="str">
            <v>EXECUÇÃO DE PASSEIO (CALÇADA) OU PISO DE CONCRETO COM CONCRETO MOLDADO IN LOCO, FEITO EM OBRA, ACABAMENTO CONVENCIONAL, NÃO ARMADO. AF_08/2022</v>
          </cell>
          <cell r="C8135" t="str">
            <v>M3</v>
          </cell>
          <cell r="D8135">
            <v>836.7</v>
          </cell>
          <cell r="E8135" t="str">
            <v>Passeios de Concreto</v>
          </cell>
          <cell r="F8135" t="str">
            <v>SINAPI Jun/26</v>
          </cell>
        </row>
        <row r="8136">
          <cell r="A8136">
            <v>94991</v>
          </cell>
          <cell r="B8136" t="str">
            <v>EXECUÇÃO DE PASSEIO (CALÇADA) OU PISO DE CONCRETO COM CONCRETO MOLDADO IN LOCO, USINADO C20, ACABAMENTO CONVENCIONAL, NÃO ARMADO. AF_08/2022</v>
          </cell>
          <cell r="C8136" t="str">
            <v>M3</v>
          </cell>
          <cell r="D8136">
            <v>728.48</v>
          </cell>
          <cell r="E8136" t="str">
            <v>Passeios de Concreto</v>
          </cell>
          <cell r="F8136" t="str">
            <v>SINAPI Jun/26</v>
          </cell>
        </row>
        <row r="8137">
          <cell r="A8137">
            <v>104626</v>
          </cell>
          <cell r="B8137" t="str">
            <v>EXECUÇÃO DE PASSEIO (CALÇADA) OU PISO DE CONCRETO COM CONCRETO MOLDADO IN LOCO, USINADO C25, ACABAMENTO CONVENCIONAL, NÃO ARMADO. AF_03/2023</v>
          </cell>
          <cell r="C8137" t="str">
            <v>M3</v>
          </cell>
          <cell r="D8137">
            <v>744.87</v>
          </cell>
          <cell r="E8137" t="str">
            <v>Passeios de Concreto</v>
          </cell>
          <cell r="F8137" t="str">
            <v>SINAPI Jun/26</v>
          </cell>
        </row>
        <row r="8138">
          <cell r="A8138">
            <v>94993</v>
          </cell>
          <cell r="B8138" t="str">
            <v>EXECUÇÃO DE PASSEIO (CALÇADA) OU PISO DE CONCRETO COM CONCRETO MOLDADO IN LOCO, USINADO, ACABAMENTO CONVENCIONAL, ESPESSURA 6 CM, ARMADO. AF_08/2022</v>
          </cell>
          <cell r="C8138" t="str">
            <v>M2</v>
          </cell>
          <cell r="D8138">
            <v>73.3</v>
          </cell>
          <cell r="E8138" t="str">
            <v>Passeios de Concreto</v>
          </cell>
          <cell r="F8138" t="str">
            <v>SINAPI Jun/26</v>
          </cell>
        </row>
        <row r="8139">
          <cell r="A8139">
            <v>94995</v>
          </cell>
          <cell r="B8139" t="str">
            <v>EXECUÇÃO DE PASSEIO (CALÇADA) OU PISO DE CONCRETO COM CONCRETO MOLDADO IN LOCO, USINADO, ACABAMENTO CONVENCIONAL, ESPESSURA 8 CM, ARMADO. AF_08/2022</v>
          </cell>
          <cell r="C8139" t="str">
            <v>M2</v>
          </cell>
          <cell r="D8139">
            <v>88.51</v>
          </cell>
          <cell r="E8139" t="str">
            <v>Passeios de Concreto</v>
          </cell>
          <cell r="F8139" t="str">
            <v>SINAPI Jun/26</v>
          </cell>
        </row>
        <row r="8140">
          <cell r="A8140">
            <v>101169</v>
          </cell>
          <cell r="B8140" t="str">
            <v>EXECUÇÃO DE PAVIMENTO EM PARALELEPÍPEDOS, REJUNTAMENTO COM ARGAMASSA TRAÇO 1:3 (CIMENTO E AREIA). AF_05/2020</v>
          </cell>
          <cell r="C8140" t="str">
            <v>M2</v>
          </cell>
          <cell r="D8140">
            <v>167.76</v>
          </cell>
          <cell r="E8140" t="str">
            <v>Pavimentações Diversas - Paralelepípedos e Pedras Poliédricas</v>
          </cell>
          <cell r="F8140" t="str">
            <v>SINAPI Jun/26</v>
          </cell>
        </row>
        <row r="8141">
          <cell r="A8141">
            <v>104383</v>
          </cell>
          <cell r="B8141" t="str">
            <v>EXECUÇÃO DE PAVIMENTO EM PARALELEPÍPEDOS, REJUNTAMENTO COM PEDRISCO E EMULSÃO ASFÁLTICA. AF_05/2020</v>
          </cell>
          <cell r="C8141" t="str">
            <v>M2</v>
          </cell>
          <cell r="D8141">
            <v>0</v>
          </cell>
          <cell r="E8141" t="str">
            <v>Pavimentações Diversas - Paralelepípedos e Pedras Poliédricas</v>
          </cell>
          <cell r="F8141" t="str">
            <v>SINAPI Jun/26</v>
          </cell>
        </row>
        <row r="8142">
          <cell r="A8142">
            <v>101167</v>
          </cell>
          <cell r="B8142" t="str">
            <v>EXECUÇÃO DE PAVIMENTO EM PARALELEPÍPEDOS, REJUNTAMENTO COM PÓ DE PEDRA. AF_05/2020</v>
          </cell>
          <cell r="C8142" t="str">
            <v>M2</v>
          </cell>
          <cell r="D8142">
            <v>151.15</v>
          </cell>
          <cell r="E8142" t="str">
            <v>Pavimentações Diversas - Paralelepípedos e Pedras Poliédricas</v>
          </cell>
          <cell r="F8142" t="str">
            <v>SINAPI Jun/26</v>
          </cell>
        </row>
        <row r="8143">
          <cell r="A8143">
            <v>101172</v>
          </cell>
          <cell r="B8143" t="str">
            <v>EXECUÇÃO DE PAVIMENTO EM PEDRAS POLIÉDRICAS, REJUNTAMENTO COM ARGAMASSA TRAÇO 1:3 (CIMENTO E AREIA). AF_05/2020</v>
          </cell>
          <cell r="C8143" t="str">
            <v>M2</v>
          </cell>
          <cell r="D8143">
            <v>78.459999999999994</v>
          </cell>
          <cell r="E8143" t="str">
            <v>Pavimentações Diversas - Paralelepípedos e Pedras Poliédricas</v>
          </cell>
          <cell r="F8143" t="str">
            <v>SINAPI Jun/26</v>
          </cell>
        </row>
        <row r="8144">
          <cell r="A8144">
            <v>104384</v>
          </cell>
          <cell r="B8144" t="str">
            <v>EXECUÇÃO DE PAVIMENTO EM PEDRAS POLIÉDRICAS, REJUNTAMENTO COM PEDRISCO E EMULSÃO ASFÁLTICA. AF_05/2020</v>
          </cell>
          <cell r="C8144" t="str">
            <v>M2</v>
          </cell>
          <cell r="D8144">
            <v>0</v>
          </cell>
          <cell r="E8144" t="str">
            <v>Pavimentações Diversas - Paralelepípedos e Pedras Poliédricas</v>
          </cell>
          <cell r="F8144" t="str">
            <v>SINAPI Jun/26</v>
          </cell>
        </row>
        <row r="8145">
          <cell r="A8145">
            <v>101170</v>
          </cell>
          <cell r="B8145" t="str">
            <v>EXECUÇÃO DE PAVIMENTO EM PEDRAS POLIÉDRICAS, REJUNTAMENTO COM PÓ DE PEDRA. AF_05/2020</v>
          </cell>
          <cell r="C8145" t="str">
            <v>M2</v>
          </cell>
          <cell r="D8145">
            <v>50.48</v>
          </cell>
          <cell r="E8145" t="str">
            <v>Pavimentações Diversas - Paralelepípedos e Pedras Poliédricas</v>
          </cell>
          <cell r="F8145" t="str">
            <v>SINAPI Jun/26</v>
          </cell>
        </row>
        <row r="8146">
          <cell r="A8146">
            <v>104438</v>
          </cell>
          <cell r="B8146" t="str">
            <v>EXECUÇÃO DE PASSEIO COM PLACAS DE CONCRETO PERMEÁVEL (DRENANTE), PRÉ-FABRICADAS, DE 40 X 40 CM, ESPESSURA 6 CM. AF_10/2022</v>
          </cell>
          <cell r="C8146" t="str">
            <v>M2</v>
          </cell>
          <cell r="D8146">
            <v>0</v>
          </cell>
          <cell r="E8146" t="str">
            <v>Pavimento Intertravado</v>
          </cell>
          <cell r="F8146" t="str">
            <v>SINAPI Jun/26</v>
          </cell>
        </row>
        <row r="8147">
          <cell r="A8147">
            <v>92402</v>
          </cell>
          <cell r="B8147" t="str">
            <v>EXECUÇÃO DE PASSEIO EM PISO INTERTRAVADO, COM BLOCO 16 FACES DE 22 X 11 CM, ESPESSURA 6 CM. AF_10/2022</v>
          </cell>
          <cell r="C8147" t="str">
            <v>M2</v>
          </cell>
          <cell r="D8147">
            <v>112.37</v>
          </cell>
          <cell r="E8147" t="str">
            <v>Pavimento Intertravado</v>
          </cell>
          <cell r="F8147" t="str">
            <v>SINAPI Jun/26</v>
          </cell>
        </row>
        <row r="8148">
          <cell r="A8148">
            <v>104429</v>
          </cell>
          <cell r="B8148" t="str">
            <v>EXECUÇÃO DE PASSEIO EM PISO INTERTRAVADO, COM BLOCO DE CONCRETO PERMEÁVEL (DRENANTE) 16 FACES DE 22 X 11 CM, ESPESSURA 6 CM. AF_10/2022</v>
          </cell>
          <cell r="C8148" t="str">
            <v>M2</v>
          </cell>
          <cell r="D8148">
            <v>0</v>
          </cell>
          <cell r="E8148" t="str">
            <v>Pavimento Intertravado</v>
          </cell>
          <cell r="F8148" t="str">
            <v>SINAPI Jun/26</v>
          </cell>
        </row>
        <row r="8149">
          <cell r="A8149">
            <v>104426</v>
          </cell>
          <cell r="B8149" t="str">
            <v>EXECUÇÃO DE PASSEIO EM PISO INTERTRAVADO, COM BLOCO DE CONCRETO PERMEÁVEL RETANGULAR DE 20 X 10 CM, ESPESSURA 6 CM. AF_10/2022</v>
          </cell>
          <cell r="C8149" t="str">
            <v>M2</v>
          </cell>
          <cell r="D8149">
            <v>0</v>
          </cell>
          <cell r="E8149" t="str">
            <v>Pavimento Intertravado</v>
          </cell>
          <cell r="F8149" t="str">
            <v>SINAPI Jun/26</v>
          </cell>
        </row>
        <row r="8150">
          <cell r="A8150">
            <v>104436</v>
          </cell>
          <cell r="B8150" t="str">
            <v>EXECUÇÃO DE PASSEIO EM PISO INTERTRAVADO, COM BLOCO PODOTÁTIL (ALERTA OU DIRECIONAL) QUADRADO DE 20 X 20 CM, ESPESSURA 6 CM. AF_10/2022</v>
          </cell>
          <cell r="C8150" t="str">
            <v>M2</v>
          </cell>
          <cell r="D8150">
            <v>0</v>
          </cell>
          <cell r="E8150" t="str">
            <v>Pavimento Intertravado</v>
          </cell>
          <cell r="F8150" t="str">
            <v>SINAPI Jun/26</v>
          </cell>
        </row>
        <row r="8151">
          <cell r="A8151">
            <v>104434</v>
          </cell>
          <cell r="B8151" t="str">
            <v>EXECUÇÃO DE PASSEIO EM PISO INTERTRAVADO, COM BLOCO PODOTÁTIL (ALERTA OU DIRECIONAL) RETANGULAR DE 20 X 10 CM, ESPESSURA 6 CM. AF_10/2022</v>
          </cell>
          <cell r="C8151" t="str">
            <v>M2</v>
          </cell>
          <cell r="D8151">
            <v>0</v>
          </cell>
          <cell r="E8151" t="str">
            <v>Pavimento Intertravado</v>
          </cell>
          <cell r="F8151" t="str">
            <v>SINAPI Jun/26</v>
          </cell>
        </row>
        <row r="8152">
          <cell r="A8152">
            <v>104432</v>
          </cell>
          <cell r="B8152" t="str">
            <v>EXECUÇÃO DE PASSEIO EM PISO INTERTRAVADO, COM BLOCO RAQUETE 22 X 13,5 CM, ESPESSURA 6 CM. AF_10/2022</v>
          </cell>
          <cell r="C8152" t="str">
            <v>M2</v>
          </cell>
          <cell r="D8152">
            <v>142.22</v>
          </cell>
          <cell r="E8152" t="str">
            <v>Pavimento Intertravado</v>
          </cell>
          <cell r="F8152" t="str">
            <v>SINAPI Jun/26</v>
          </cell>
        </row>
        <row r="8153">
          <cell r="A8153">
            <v>93679</v>
          </cell>
          <cell r="B8153" t="str">
            <v>EXECUÇÃO DE PASSEIO EM PISO INTERTRAVADO, COM BLOCO RETANGULAR COLORIDO DE 20 X 10 CM, ESPESSURA 6 CM. AF_10/2022</v>
          </cell>
          <cell r="C8153" t="str">
            <v>M2</v>
          </cell>
          <cell r="D8153">
            <v>137.22</v>
          </cell>
          <cell r="E8153" t="str">
            <v>Pavimento Intertravado</v>
          </cell>
          <cell r="F8153" t="str">
            <v>SINAPI Jun/26</v>
          </cell>
        </row>
        <row r="8154">
          <cell r="A8154">
            <v>92396</v>
          </cell>
          <cell r="B8154" t="str">
            <v>EXECUÇÃO DE PASSEIO EM PISO INTERTRAVADO, COM BLOCO RETANGULAR COR NATURAL DE 20 X 10 CM, ESPESSURA 6 CM. AF_10/2022</v>
          </cell>
          <cell r="C8154" t="str">
            <v>M2</v>
          </cell>
          <cell r="D8154">
            <v>115.4</v>
          </cell>
          <cell r="E8154" t="str">
            <v>Pavimento Intertravado</v>
          </cell>
          <cell r="F8154" t="str">
            <v>SINAPI Jun/26</v>
          </cell>
        </row>
        <row r="8155">
          <cell r="A8155">
            <v>104439</v>
          </cell>
          <cell r="B8155" t="str">
            <v>EXECUÇÃO DE PAVIMENTO COM PLACAS DE CONCRETO PERMEÁVEL (DRENANTE), PRÉ-FABRICADAS, DE 40 X 40 CM, ESPESSURA 6 CM. AF_10/2022</v>
          </cell>
          <cell r="C8155" t="str">
            <v>M2</v>
          </cell>
          <cell r="D8155">
            <v>0</v>
          </cell>
          <cell r="E8155" t="str">
            <v>Pavimento Intertravado</v>
          </cell>
          <cell r="F8155" t="str">
            <v>SINAPI Jun/26</v>
          </cell>
        </row>
        <row r="8156">
          <cell r="A8156">
            <v>104440</v>
          </cell>
          <cell r="B8156" t="str">
            <v>EXECUÇÃO DE PAVIMENTO COM PLACAS DE CONCRETO PERMEÁVEL (DRENANTE), PRÉ-FABRICADAS, DE 40 X 40 CM, ESPESSURA 8 CM. AF_10/2022</v>
          </cell>
          <cell r="C8156" t="str">
            <v>M2</v>
          </cell>
          <cell r="D8156">
            <v>0</v>
          </cell>
          <cell r="E8156" t="str">
            <v>Pavimento Intertravado</v>
          </cell>
          <cell r="F8156" t="str">
            <v>SINAPI Jun/26</v>
          </cell>
        </row>
        <row r="8157">
          <cell r="A8157">
            <v>92406</v>
          </cell>
          <cell r="B8157" t="str">
            <v>EXECUÇÃO DE PAVIMENTO EM PISO INTERTRAVADO, COM BLOCO 16 FACES DE 22 X 11 CM, ESPESSURA 10 CM. AF_10/2022</v>
          </cell>
          <cell r="C8157" t="str">
            <v>M2</v>
          </cell>
          <cell r="D8157">
            <v>196.11</v>
          </cell>
          <cell r="E8157" t="str">
            <v>Pavimento Intertravado</v>
          </cell>
          <cell r="F8157" t="str">
            <v>SINAPI Jun/26</v>
          </cell>
        </row>
        <row r="8158">
          <cell r="A8158">
            <v>92403</v>
          </cell>
          <cell r="B8158" t="str">
            <v>EXECUÇÃO DE PAVIMENTO EM PISO INTERTRAVADO, COM BLOCO 16 FACES DE 22 X 11 CM, ESPESSURA 6 CM. AF_10/2022</v>
          </cell>
          <cell r="C8158" t="str">
            <v>M2</v>
          </cell>
          <cell r="D8158">
            <v>97.43</v>
          </cell>
          <cell r="E8158" t="str">
            <v>Pavimento Intertravado</v>
          </cell>
          <cell r="F8158" t="str">
            <v>SINAPI Jun/26</v>
          </cell>
        </row>
        <row r="8159">
          <cell r="A8159">
            <v>92404</v>
          </cell>
          <cell r="B8159" t="str">
            <v>EXECUÇÃO DE PAVIMENTO EM PISO INTERTRAVADO, COM BLOCO 16 FACES DE 22 X 11 CM, ESPESSURA 8 CM. AF_10/2022</v>
          </cell>
          <cell r="C8159" t="str">
            <v>M2</v>
          </cell>
          <cell r="D8159">
            <v>113.09</v>
          </cell>
          <cell r="E8159" t="str">
            <v>Pavimento Intertravado</v>
          </cell>
          <cell r="F8159" t="str">
            <v>SINAPI Jun/26</v>
          </cell>
        </row>
        <row r="8160">
          <cell r="A8160">
            <v>104430</v>
          </cell>
          <cell r="B8160" t="str">
            <v>EXECUÇÃO DE PAVIMENTO EM PISO INTERTRAVADO, COM BLOCO DE CONCRETO PERMEÁVEL (DRENANTE) 16 FACES DE 22 X 11 CM, ESPESSURA 6 CM. AF_10/2022</v>
          </cell>
          <cell r="C8160" t="str">
            <v>M2</v>
          </cell>
          <cell r="D8160">
            <v>0</v>
          </cell>
          <cell r="E8160" t="str">
            <v>Pavimento Intertravado</v>
          </cell>
          <cell r="F8160" t="str">
            <v>SINAPI Jun/26</v>
          </cell>
        </row>
        <row r="8161">
          <cell r="A8161">
            <v>104431</v>
          </cell>
          <cell r="B8161" t="str">
            <v>EXECUÇÃO DE PAVIMENTO EM PISO INTERTRAVADO, COM BLOCO DE CONCRETO PERMEÁVEL (DRENANTE) 16 FACES DE 22 X 11 CM, ESPESSURA 8 CM. AF_10/2022</v>
          </cell>
          <cell r="C8161" t="str">
            <v>M2</v>
          </cell>
          <cell r="D8161">
            <v>0</v>
          </cell>
          <cell r="E8161" t="str">
            <v>Pavimento Intertravado</v>
          </cell>
          <cell r="F8161" t="str">
            <v>SINAPI Jun/26</v>
          </cell>
        </row>
        <row r="8162">
          <cell r="A8162">
            <v>104427</v>
          </cell>
          <cell r="B8162" t="str">
            <v>EXECUÇÃO DE PAVIMENTO EM PISO INTERTRAVADO, COM BLOCO DE CONCRETO PERMEÁVEL (DRENANTE) RETANGULAR DE 20 X 10 CM, ESPESSURA 6 CM. AF_10/2022</v>
          </cell>
          <cell r="C8162" t="str">
            <v>M2</v>
          </cell>
          <cell r="D8162">
            <v>0</v>
          </cell>
          <cell r="E8162" t="str">
            <v>Pavimento Intertravado</v>
          </cell>
          <cell r="F8162" t="str">
            <v>SINAPI Jun/26</v>
          </cell>
        </row>
        <row r="8163">
          <cell r="A8163">
            <v>104428</v>
          </cell>
          <cell r="B8163" t="str">
            <v>EXECUÇÃO DE PAVIMENTO EM PISO INTERTRAVADO, COM BLOCO DE CONCRETO PERMEÁVEL (DRENANTE) RETANGULAR DE 20 X 10 CM, ESPESSURA 8 CM. AF_10/2022</v>
          </cell>
          <cell r="C8163" t="str">
            <v>M2</v>
          </cell>
          <cell r="D8163">
            <v>0</v>
          </cell>
          <cell r="E8163" t="str">
            <v>Pavimento Intertravado</v>
          </cell>
          <cell r="F8163" t="str">
            <v>SINAPI Jun/26</v>
          </cell>
        </row>
        <row r="8164">
          <cell r="A8164">
            <v>92391</v>
          </cell>
          <cell r="B8164" t="str">
            <v>EXECUÇÃO DE PAVIMENTO EM PISO INTERTRAVADO, COM BLOCO PISOGRAMA DE 35 X 15 CM, ESPESSURA 6 CM. AF_10/2022</v>
          </cell>
          <cell r="C8164" t="str">
            <v>M2</v>
          </cell>
          <cell r="D8164">
            <v>106.41</v>
          </cell>
          <cell r="E8164" t="str">
            <v>Pavimento Intertravado</v>
          </cell>
          <cell r="F8164" t="str">
            <v>SINAPI Jun/26</v>
          </cell>
        </row>
        <row r="8165">
          <cell r="A8165">
            <v>92392</v>
          </cell>
          <cell r="B8165" t="str">
            <v>EXECUÇÃO DE PAVIMENTO EM PISO INTERTRAVADO, COM BLOCO PISOGRAMA DE 35 X 15 CM, ESPESSURA 8 CM. AF_10/2022</v>
          </cell>
          <cell r="C8165" t="str">
            <v>M2</v>
          </cell>
          <cell r="D8165">
            <v>116.67</v>
          </cell>
          <cell r="E8165" t="str">
            <v>Pavimento Intertravado</v>
          </cell>
          <cell r="F8165" t="str">
            <v>SINAPI Jun/26</v>
          </cell>
        </row>
        <row r="8166">
          <cell r="A8166">
            <v>104437</v>
          </cell>
          <cell r="B8166" t="str">
            <v>EXECUÇÃO DE PAVIMENTO EM PISO INTERTRAVADO, COM BLOCO PODOTÁTIL (ALERTA OU DIRECIONAL) QUADRADO DE 20 X 20 CM, ESPESSURA 6 CM. AF_10/2022</v>
          </cell>
          <cell r="C8166" t="str">
            <v>M2</v>
          </cell>
          <cell r="D8166">
            <v>0</v>
          </cell>
          <cell r="E8166" t="str">
            <v>Pavimento Intertravado</v>
          </cell>
          <cell r="F8166" t="str">
            <v>SINAPI Jun/26</v>
          </cell>
        </row>
        <row r="8167">
          <cell r="A8167">
            <v>104435</v>
          </cell>
          <cell r="B8167" t="str">
            <v>EXECUÇÃO DE PAVIMENTO EM PISO INTERTRAVADO, COM BLOCO PODOTÁTIL (ALERTA OU DIRECIONAL) RETANGULAR DE 20 X 10 CM, ESPESSURA 6 CM. AF_10/2022</v>
          </cell>
          <cell r="C8167" t="str">
            <v>M2</v>
          </cell>
          <cell r="D8167">
            <v>0</v>
          </cell>
          <cell r="E8167" t="str">
            <v>Pavimento Intertravado</v>
          </cell>
          <cell r="F8167" t="str">
            <v>SINAPI Jun/26</v>
          </cell>
        </row>
        <row r="8168">
          <cell r="A8168">
            <v>104433</v>
          </cell>
          <cell r="B8168" t="str">
            <v>EXECUÇÃO DE PAVIMENTO EM PISO INTERTRAVADO, COM BLOCO RAQUETE 22 X 13,5 CM, ESPESSURA 6 CM. AF_10/2022</v>
          </cell>
          <cell r="C8168" t="str">
            <v>M2</v>
          </cell>
          <cell r="D8168">
            <v>125.46</v>
          </cell>
          <cell r="E8168" t="str">
            <v>Pavimento Intertravado</v>
          </cell>
          <cell r="F8168" t="str">
            <v>SINAPI Jun/26</v>
          </cell>
        </row>
        <row r="8169">
          <cell r="A8169">
            <v>93680</v>
          </cell>
          <cell r="B8169" t="str">
            <v>EXECUÇÃO DE PAVIMENTO EM PISO INTERTRAVADO, COM BLOCO RETANGULAR COLORIDO DE 20 X 10 CM, ESPESSURA 6 CM. AF_10/2022</v>
          </cell>
          <cell r="C8169" t="str">
            <v>M2</v>
          </cell>
          <cell r="D8169">
            <v>122.2</v>
          </cell>
          <cell r="E8169" t="str">
            <v>Pavimento Intertravado</v>
          </cell>
          <cell r="F8169" t="str">
            <v>SINAPI Jun/26</v>
          </cell>
        </row>
        <row r="8170">
          <cell r="A8170">
            <v>93681</v>
          </cell>
          <cell r="B8170" t="str">
            <v>EXECUÇÃO DE PAVIMENTO EM PISO INTERTRAVADO, COM BLOCO RETANGULAR COLORIDO DE 20 X 10 CM, ESPESSURA 8 CM. AF_10/2022</v>
          </cell>
          <cell r="C8170" t="str">
            <v>M2</v>
          </cell>
          <cell r="D8170">
            <v>146.37</v>
          </cell>
          <cell r="E8170" t="str">
            <v>Pavimento Intertravado</v>
          </cell>
          <cell r="F8170" t="str">
            <v>SINAPI Jun/26</v>
          </cell>
        </row>
        <row r="8171">
          <cell r="A8171">
            <v>92397</v>
          </cell>
          <cell r="B8171" t="str">
            <v>EXECUÇÃO DE PAVIMENTO EM PISO INTERTRAVADO, COM BLOCO RETANGULAR COR NATURAL DE 20 X 10 CM, ESPESSURA 6 CM. AF_10/2022</v>
          </cell>
          <cell r="C8171" t="str">
            <v>M2</v>
          </cell>
          <cell r="D8171">
            <v>100.94</v>
          </cell>
          <cell r="E8171" t="str">
            <v>Pavimento Intertravado</v>
          </cell>
          <cell r="F8171" t="str">
            <v>SINAPI Jun/26</v>
          </cell>
        </row>
        <row r="8172">
          <cell r="A8172">
            <v>92398</v>
          </cell>
          <cell r="B8172" t="str">
            <v>EXECUÇÃO DE PAVIMENTO EM PISO INTERTRAVADO, COM BLOCO RETANGULAR COR NATURAL DE 20 X 10 CM, ESPESSURA 8 CM. AF_10/2022</v>
          </cell>
          <cell r="C8172" t="str">
            <v>M2</v>
          </cell>
          <cell r="D8172">
            <v>116.6</v>
          </cell>
          <cell r="E8172" t="str">
            <v>Pavimento Intertravado</v>
          </cell>
          <cell r="F8172" t="str">
            <v>SINAPI Jun/26</v>
          </cell>
        </row>
        <row r="8173">
          <cell r="A8173">
            <v>92400</v>
          </cell>
          <cell r="B8173" t="str">
            <v>EXECUÇÃO DE PAVIMENTO EM PISO INTERTRAVADO, COM BLOCO RETANGULAR DE 20 X 10 CM, ESPESSURA 10 CM. AF_10/2022</v>
          </cell>
          <cell r="C8173" t="str">
            <v>M2</v>
          </cell>
          <cell r="D8173">
            <v>136.53</v>
          </cell>
          <cell r="E8173" t="str">
            <v>Pavimento Intertravado</v>
          </cell>
          <cell r="F8173" t="str">
            <v>SINAPI Jun/26</v>
          </cell>
        </row>
        <row r="8174">
          <cell r="A8174">
            <v>92395</v>
          </cell>
          <cell r="B8174" t="str">
            <v>EXECUÇÃO DE PAVIMENTO EM PISO INTERTRAVADO, COM BLOCO SEXTAVADO DE 25 X 25 CM, ESPESSURA 10 CM. AF_10/2022</v>
          </cell>
          <cell r="C8174" t="str">
            <v>M2</v>
          </cell>
          <cell r="D8174">
            <v>168.03</v>
          </cell>
          <cell r="E8174" t="str">
            <v>Pavimento Intertravado</v>
          </cell>
          <cell r="F8174" t="str">
            <v>SINAPI Jun/26</v>
          </cell>
        </row>
        <row r="8175">
          <cell r="A8175">
            <v>92393</v>
          </cell>
          <cell r="B8175" t="str">
            <v>EXECUÇÃO DE PAVIMENTO EM PISO INTERTRAVADO, COM BLOCO SEXTAVADO DE 25 X 25 CM, ESPESSURA 6 CM. AF_10/2022</v>
          </cell>
          <cell r="C8175" t="str">
            <v>M2</v>
          </cell>
          <cell r="D8175">
            <v>106.59</v>
          </cell>
          <cell r="E8175" t="str">
            <v>Pavimento Intertravado</v>
          </cell>
          <cell r="F8175" t="str">
            <v>SINAPI Jun/26</v>
          </cell>
        </row>
        <row r="8176">
          <cell r="A8176">
            <v>92394</v>
          </cell>
          <cell r="B8176" t="str">
            <v>EXECUÇÃO DE PAVIMENTO EM PISO INTERTRAVADO, COM BLOCO SEXTAVADO DE 25 X 25 CM, ESPESSURA 8 CM. AF_10/2022</v>
          </cell>
          <cell r="C8176" t="str">
            <v>M2</v>
          </cell>
          <cell r="D8176">
            <v>128.12</v>
          </cell>
          <cell r="E8176" t="str">
            <v>Pavimento Intertravado</v>
          </cell>
          <cell r="F8176" t="str">
            <v>SINAPI Jun/26</v>
          </cell>
        </row>
        <row r="8177">
          <cell r="A8177">
            <v>97115</v>
          </cell>
          <cell r="B8177" t="str">
            <v>APLICAÇÃO DE GRAXA EM BARRAS DE TRANSFERÊNCIA PARA EXECUÇÃO DE PAVIMENTO DE CONCRETO. AF_04/2022</v>
          </cell>
          <cell r="C8177" t="str">
            <v>KG</v>
          </cell>
          <cell r="D8177">
            <v>71.36</v>
          </cell>
          <cell r="E8177" t="str">
            <v>Pavimento Rígido de Concreto</v>
          </cell>
          <cell r="F8177" t="str">
            <v>SINAPI Jun/26</v>
          </cell>
        </row>
        <row r="8178">
          <cell r="A8178">
            <v>97113</v>
          </cell>
          <cell r="B8178" t="str">
            <v>APLICAÇÃO DE LONA PLÁSTICA PARA EXECUÇÃO DE PAVIMENTOS DE CONCRETO. AF_04/2022</v>
          </cell>
          <cell r="C8178" t="str">
            <v>M2</v>
          </cell>
          <cell r="D8178">
            <v>3.21</v>
          </cell>
          <cell r="E8178" t="str">
            <v>Pavimento Rígido de Concreto</v>
          </cell>
          <cell r="F8178" t="str">
            <v>SINAPI Jun/26</v>
          </cell>
        </row>
        <row r="8179">
          <cell r="A8179">
            <v>97120</v>
          </cell>
          <cell r="B8179" t="str">
            <v>BARRAS DE LIGAÇÃO, AÇO CA-50 DE 10 MM, PARA EXECUÇÃO DE PAVIMENTO DE CONCRETO - FORNECIMENTO E INSTALAÇÃO. AF_04/2022</v>
          </cell>
          <cell r="C8179" t="str">
            <v>KG</v>
          </cell>
          <cell r="D8179">
            <v>8.5299999999999994</v>
          </cell>
          <cell r="E8179" t="str">
            <v>Pavimento Rígido de Concreto</v>
          </cell>
          <cell r="F8179" t="str">
            <v>SINAPI Jun/26</v>
          </cell>
        </row>
        <row r="8180">
          <cell r="A8180">
            <v>97116</v>
          </cell>
          <cell r="B8180" t="str">
            <v>BARRAS DE TRANSFERÊNCIA, AÇO CA-25 DE 16,0 MM, PARA EXECUÇÃO DE PAVIMENTO DE CONCRETO - FORNECIMENTO E INSTALAÇÃO. AF_04/2022</v>
          </cell>
          <cell r="C8180" t="str">
            <v>KG</v>
          </cell>
          <cell r="D8180">
            <v>23.61</v>
          </cell>
          <cell r="E8180" t="str">
            <v>Pavimento Rígido de Concreto</v>
          </cell>
          <cell r="F8180" t="str">
            <v>SINAPI Jun/26</v>
          </cell>
        </row>
        <row r="8181">
          <cell r="A8181">
            <v>97117</v>
          </cell>
          <cell r="B8181" t="str">
            <v>BARRAS DE TRANSFERÊNCIA, AÇO CA-25 DE 20,0 MM, PARA EXECUÇÃO DE PAVIMENTO DE CONCRETO - FORNECIMENTO E INSTALAÇÃO. AF_04/2022</v>
          </cell>
          <cell r="C8181" t="str">
            <v>KG</v>
          </cell>
          <cell r="D8181">
            <v>19.34</v>
          </cell>
          <cell r="E8181" t="str">
            <v>Pavimento Rígido de Concreto</v>
          </cell>
          <cell r="F8181" t="str">
            <v>SINAPI Jun/26</v>
          </cell>
        </row>
        <row r="8182">
          <cell r="A8182">
            <v>97118</v>
          </cell>
          <cell r="B8182" t="str">
            <v>BARRAS DE TRANSFERÊNCIA, AÇO CA-25 DE 25,0 MM, PARA EXECUÇÃO DE PAVIMENTO DE CONCRETO - FORNECIMENTO E INSTALAÇÃO. AF_04/2022</v>
          </cell>
          <cell r="C8182" t="str">
            <v>KG</v>
          </cell>
          <cell r="D8182">
            <v>15.37</v>
          </cell>
          <cell r="E8182" t="str">
            <v>Pavimento Rígido de Concreto</v>
          </cell>
          <cell r="F8182" t="str">
            <v>SINAPI Jun/26</v>
          </cell>
        </row>
        <row r="8183">
          <cell r="A8183">
            <v>97119</v>
          </cell>
          <cell r="B8183" t="str">
            <v>BARRAS DE TRANSFERÊNCIA, AÇO CA-25 DE 32,0 MM, PARA EXECUÇÃO DE PAVIMENTO DE CONCRETO - FORNECIMENTO E INSTALAÇÃO. AF_04/2022</v>
          </cell>
          <cell r="C8183" t="str">
            <v>KG</v>
          </cell>
          <cell r="D8183">
            <v>13.19</v>
          </cell>
          <cell r="E8183" t="str">
            <v>Pavimento Rígido de Concreto</v>
          </cell>
          <cell r="F8183" t="str">
            <v>SINAPI Jun/26</v>
          </cell>
        </row>
        <row r="8184">
          <cell r="A8184">
            <v>97114</v>
          </cell>
          <cell r="B8184" t="str">
            <v>EXECUÇÃO DE JUNTAS DE CONTRAÇÃO PARA PAVIMENTOS DE CONCRETO. AF_04/2022</v>
          </cell>
          <cell r="C8184" t="str">
            <v>M</v>
          </cell>
          <cell r="D8184">
            <v>0.53</v>
          </cell>
          <cell r="E8184" t="str">
            <v>Pavimento Rígido de Concreto</v>
          </cell>
          <cell r="F8184" t="str">
            <v>SINAPI Jun/26</v>
          </cell>
        </row>
        <row r="8185">
          <cell r="A8185">
            <v>97111</v>
          </cell>
          <cell r="B8185" t="str">
            <v>EXECUÇÃO DE PAVIMENTO DE CONCRETO ARMADO (PCA), FCK = 30 MPA, ESPESSURA DE 15,0 CM. AF_04/2022</v>
          </cell>
          <cell r="C8185" t="str">
            <v>M2</v>
          </cell>
          <cell r="D8185">
            <v>202.71</v>
          </cell>
          <cell r="E8185" t="str">
            <v>Pavimento Rígido de Concreto</v>
          </cell>
          <cell r="F8185" t="str">
            <v>SINAPI Jun/26</v>
          </cell>
        </row>
        <row r="8186">
          <cell r="A8186">
            <v>97112</v>
          </cell>
          <cell r="B8186" t="str">
            <v>EXECUÇÃO DE PAVIMENTO DE CONCRETO ARMADO (PCA), FCK = 30 MPA, ESPESSURA DE 17,5 CM. AF_04/2022</v>
          </cell>
          <cell r="C8186" t="str">
            <v>M2</v>
          </cell>
          <cell r="D8186">
            <v>211.21</v>
          </cell>
          <cell r="E8186" t="str">
            <v>Pavimento Rígido de Concreto</v>
          </cell>
          <cell r="F8186" t="str">
            <v>SINAPI Jun/26</v>
          </cell>
        </row>
        <row r="8187">
          <cell r="A8187">
            <v>103904</v>
          </cell>
          <cell r="B8187" t="str">
            <v>EXECUÇÃO DE PAVIMENTO DE CONCRETO SIMPLES (PCS), FCK = 35 MPA, ESPESSURA DE 15,0 CM. AF_04/2022</v>
          </cell>
          <cell r="C8187" t="str">
            <v>M2</v>
          </cell>
          <cell r="D8187">
            <v>130.29</v>
          </cell>
          <cell r="E8187" t="str">
            <v>Pavimento Rígido de Concreto</v>
          </cell>
          <cell r="F8187" t="str">
            <v>SINAPI Jun/26</v>
          </cell>
        </row>
        <row r="8188">
          <cell r="A8188">
            <v>103905</v>
          </cell>
          <cell r="B8188" t="str">
            <v>EXECUÇÃO DE PAVIMENTO DE CONCRETO SIMPLES (PCS), FCK = 35 MPA, ESPESSURA DE 16,0 CM. AF_04/2022</v>
          </cell>
          <cell r="C8188" t="str">
            <v>M2</v>
          </cell>
          <cell r="D8188">
            <v>137.5</v>
          </cell>
          <cell r="E8188" t="str">
            <v>Pavimento Rígido de Concreto</v>
          </cell>
          <cell r="F8188" t="str">
            <v>SINAPI Jun/26</v>
          </cell>
        </row>
        <row r="8189">
          <cell r="A8189">
            <v>103907</v>
          </cell>
          <cell r="B8189" t="str">
            <v>EXECUÇÃO DE PAVIMENTO DE CONCRETO SIMPLES (PCS), FCK = 35 MPA, ESPESSURA DE 17,5 CM. AF_04/2022</v>
          </cell>
          <cell r="C8189" t="str">
            <v>M2</v>
          </cell>
          <cell r="D8189">
            <v>143.9</v>
          </cell>
          <cell r="E8189" t="str">
            <v>Pavimento Rígido de Concreto</v>
          </cell>
          <cell r="F8189" t="str">
            <v>SINAPI Jun/26</v>
          </cell>
        </row>
        <row r="8190">
          <cell r="A8190">
            <v>103911</v>
          </cell>
          <cell r="B8190" t="str">
            <v>EXECUÇÃO DE PAVIMENTO DE CONCRETO SIMPLES (PCS), FCK = 35 MPA, ESPESSURA DE 25,0 CM. AF_04/2022</v>
          </cell>
          <cell r="C8190" t="str">
            <v>M2</v>
          </cell>
          <cell r="D8190">
            <v>208.17</v>
          </cell>
          <cell r="E8190" t="str">
            <v>Pavimento Rígido de Concreto</v>
          </cell>
          <cell r="F8190" t="str">
            <v>SINAPI Jun/26</v>
          </cell>
        </row>
        <row r="8191">
          <cell r="A8191">
            <v>97104</v>
          </cell>
          <cell r="B8191" t="str">
            <v>EXECUÇÃO DE PAVIMENTO DE CONCRETO SIMPLES (PCS), FCK = 40 MPA, ESPESSURA DE 15,0 CM. AF_04/2022</v>
          </cell>
          <cell r="C8191" t="str">
            <v>M2</v>
          </cell>
          <cell r="D8191">
            <v>133.85</v>
          </cell>
          <cell r="E8191" t="str">
            <v>Pavimento Rígido de Concreto</v>
          </cell>
          <cell r="F8191" t="str">
            <v>SINAPI Jun/26</v>
          </cell>
        </row>
        <row r="8192">
          <cell r="A8192">
            <v>103906</v>
          </cell>
          <cell r="B8192" t="str">
            <v>EXECUÇÃO DE PAVIMENTO DE CONCRETO SIMPLES (PCS), FCK = 40 MPA, ESPESSURA DE 16,0 CM. AF_04/2022</v>
          </cell>
          <cell r="C8192" t="str">
            <v>M2</v>
          </cell>
          <cell r="D8192">
            <v>171.86</v>
          </cell>
          <cell r="E8192" t="str">
            <v>Pavimento Rígido de Concreto</v>
          </cell>
          <cell r="F8192" t="str">
            <v>SINAPI Jun/26</v>
          </cell>
        </row>
        <row r="8193">
          <cell r="A8193">
            <v>97105</v>
          </cell>
          <cell r="B8193" t="str">
            <v>EXECUÇÃO DE PAVIMENTO DE CONCRETO SIMPLES (PCS), FCK = 40 MPA, ESPESSURA DE 17,5 CM. AF_04/2022</v>
          </cell>
          <cell r="C8193" t="str">
            <v>M2</v>
          </cell>
          <cell r="D8193">
            <v>151.11000000000001</v>
          </cell>
          <cell r="E8193" t="str">
            <v>Pavimento Rígido de Concreto</v>
          </cell>
          <cell r="F8193" t="str">
            <v>SINAPI Jun/26</v>
          </cell>
        </row>
        <row r="8194">
          <cell r="A8194">
            <v>97106</v>
          </cell>
          <cell r="B8194" t="str">
            <v>EXECUÇÃO DE PAVIMENTO DE CONCRETO SIMPLES (PCS), FCK = 40 MPA, ESPESSURA DE 20,0 CM. AF_04/2022</v>
          </cell>
          <cell r="C8194" t="str">
            <v>M2</v>
          </cell>
          <cell r="D8194">
            <v>167.29</v>
          </cell>
          <cell r="E8194" t="str">
            <v>Pavimento Rígido de Concreto</v>
          </cell>
          <cell r="F8194" t="str">
            <v>SINAPI Jun/26</v>
          </cell>
        </row>
        <row r="8195">
          <cell r="A8195">
            <v>97107</v>
          </cell>
          <cell r="B8195" t="str">
            <v>EXECUÇÃO DE PAVIMENTO DE CONCRETO SIMPLES (PCS), FCK = 40 MPA, ESPESSURA DE 22,5 CM. AF_04/2022</v>
          </cell>
          <cell r="C8195" t="str">
            <v>M2</v>
          </cell>
          <cell r="D8195">
            <v>189.7</v>
          </cell>
          <cell r="E8195" t="str">
            <v>Pavimento Rígido de Concreto</v>
          </cell>
          <cell r="F8195" t="str">
            <v>SINAPI Jun/26</v>
          </cell>
        </row>
        <row r="8196">
          <cell r="A8196">
            <v>97108</v>
          </cell>
          <cell r="B8196" t="str">
            <v>EXECUÇÃO DE PAVIMENTO DE CONCRETO SIMPLES (PCS), FCK = 40 MPA, ESPESSURA DE 25,0 CM. AF_04/2022</v>
          </cell>
          <cell r="C8196" t="str">
            <v>M2</v>
          </cell>
          <cell r="D8196">
            <v>214.1</v>
          </cell>
          <cell r="E8196" t="str">
            <v>Pavimento Rígido de Concreto</v>
          </cell>
          <cell r="F8196" t="str">
            <v>SINAPI Jun/26</v>
          </cell>
        </row>
        <row r="8197">
          <cell r="A8197">
            <v>97109</v>
          </cell>
          <cell r="B8197" t="str">
            <v>EXECUÇÃO DE PAVIMENTO DE CONCRETO SIMPLES (PCS), FCK = 40 MPA, ESPESSURA DE 27,5 CM. AF_04/2022</v>
          </cell>
          <cell r="C8197" t="str">
            <v>M2</v>
          </cell>
          <cell r="D8197">
            <v>235.88</v>
          </cell>
          <cell r="E8197" t="str">
            <v>Pavimento Rígido de Concreto</v>
          </cell>
          <cell r="F8197" t="str">
            <v>SINAPI Jun/26</v>
          </cell>
        </row>
        <row r="8198">
          <cell r="A8198">
            <v>103913</v>
          </cell>
          <cell r="B8198" t="str">
            <v>EXECUÇÃO DE PISO INDUSTRIAL DE CONCRETO ARMADO, FCK = 20 MPA, ESPESSURA DE 12,0 CM. AF_04/2022</v>
          </cell>
          <cell r="C8198" t="str">
            <v>M2</v>
          </cell>
          <cell r="D8198">
            <v>118.91</v>
          </cell>
          <cell r="E8198" t="str">
            <v>Pavimento Rígido de Concreto</v>
          </cell>
          <cell r="F8198" t="str">
            <v>SINAPI Jun/26</v>
          </cell>
        </row>
        <row r="8199">
          <cell r="A8199">
            <v>103914</v>
          </cell>
          <cell r="B8199" t="str">
            <v>EXECUÇÃO DE PISO INDUSTRIAL DE CONCRETO ARMADO, FCK = 20 MPA, ESPESSURA DE 14,0 CM. AF_04/2022</v>
          </cell>
          <cell r="C8199" t="str">
            <v>M2</v>
          </cell>
          <cell r="D8199">
            <v>137.81</v>
          </cell>
          <cell r="E8199" t="str">
            <v>Pavimento Rígido de Concreto</v>
          </cell>
          <cell r="F8199" t="str">
            <v>SINAPI Jun/26</v>
          </cell>
        </row>
        <row r="8200">
          <cell r="A8200">
            <v>103915</v>
          </cell>
          <cell r="B8200" t="str">
            <v>EXECUÇÃO DE PISO INDUSTRIAL DE CONCRETO ARMADO, FCK = 20 MPA, ESPESSURA DE 15,0 CM. AF_04/2022</v>
          </cell>
          <cell r="C8200" t="str">
            <v>M2</v>
          </cell>
          <cell r="D8200">
            <v>149.61000000000001</v>
          </cell>
          <cell r="E8200" t="str">
            <v>Pavimento Rígido de Concreto</v>
          </cell>
          <cell r="F8200" t="str">
            <v>SINAPI Jun/26</v>
          </cell>
        </row>
        <row r="8201">
          <cell r="A8201">
            <v>103916</v>
          </cell>
          <cell r="B8201" t="str">
            <v>EXECUÇÃO DE PISO INDUSTRIAL DE CONCRETO ARMADO, FCK = 20 MPA, ESPESSURA DE 18,0 CM. AF_04/2022</v>
          </cell>
          <cell r="C8201" t="str">
            <v>M2</v>
          </cell>
          <cell r="D8201">
            <v>171.58</v>
          </cell>
          <cell r="E8201" t="str">
            <v>Pavimento Rígido de Concreto</v>
          </cell>
          <cell r="F8201" t="str">
            <v>SINAPI Jun/26</v>
          </cell>
        </row>
        <row r="8202">
          <cell r="A8202">
            <v>103917</v>
          </cell>
          <cell r="B8202" t="str">
            <v>EXECUÇÃO DE PISO INDUSTRIAL DE CONCRETO ARMADO, FCK = 20 MPA, ESPESSURA DE 20,0 CM. AF_04/2022</v>
          </cell>
          <cell r="C8202" t="str">
            <v>M2</v>
          </cell>
          <cell r="D8202">
            <v>195.81</v>
          </cell>
          <cell r="E8202" t="str">
            <v>Pavimento Rígido de Concreto</v>
          </cell>
          <cell r="F8202" t="str">
            <v>SINAPI Jun/26</v>
          </cell>
        </row>
        <row r="8203">
          <cell r="A8203">
            <v>103918</v>
          </cell>
          <cell r="B8203" t="str">
            <v>EXECUÇÃO DE PISO INDUSTRIAL DE CONCRETO ARMADO, FCK = 20 MPA, ESPESSURA DE 22,0 CM. AF_04/2022</v>
          </cell>
          <cell r="C8203" t="str">
            <v>M2</v>
          </cell>
          <cell r="D8203">
            <v>207.75</v>
          </cell>
          <cell r="E8203" t="str">
            <v>Pavimento Rígido de Concreto</v>
          </cell>
          <cell r="F8203" t="str">
            <v>SINAPI Jun/26</v>
          </cell>
        </row>
        <row r="8204">
          <cell r="A8204">
            <v>103919</v>
          </cell>
          <cell r="B8204" t="str">
            <v>EXECUÇÃO DE PISO INDUSTRIAL REFORÇADO COM FIBRAS, FCK = 30 MPA, ESPESSURA DE 12,0 CM. AF_04/2022</v>
          </cell>
          <cell r="C8204" t="str">
            <v>M2</v>
          </cell>
          <cell r="D8204">
            <v>0</v>
          </cell>
          <cell r="E8204" t="str">
            <v>Pavimento Rígido de Concreto</v>
          </cell>
          <cell r="F8204" t="str">
            <v>SINAPI Jun/26</v>
          </cell>
        </row>
        <row r="8205">
          <cell r="A8205">
            <v>103920</v>
          </cell>
          <cell r="B8205" t="str">
            <v>EXECUÇÃO DE PISO INDUSTRIAL REFORÇADO COM FIBRAS, FCK = 30 MPA, ESPESSURA DE 14,0 CM. AF_04/2022</v>
          </cell>
          <cell r="C8205" t="str">
            <v>M2</v>
          </cell>
          <cell r="D8205">
            <v>0</v>
          </cell>
          <cell r="E8205" t="str">
            <v>Pavimento Rígido de Concreto</v>
          </cell>
          <cell r="F8205" t="str">
            <v>SINAPI Jun/26</v>
          </cell>
        </row>
        <row r="8206">
          <cell r="A8206">
            <v>103921</v>
          </cell>
          <cell r="B8206" t="str">
            <v>EXECUÇÃO DE PISO INDUSTRIAL REFORÇADO COM FIBRAS, FCK = 30 MPA, ESPESSURA DE 16,0 CM. AF_04/2022</v>
          </cell>
          <cell r="C8206" t="str">
            <v>M2</v>
          </cell>
          <cell r="D8206">
            <v>0</v>
          </cell>
          <cell r="E8206" t="str">
            <v>Pavimento Rígido de Concreto</v>
          </cell>
          <cell r="F8206" t="str">
            <v>SINAPI Jun/26</v>
          </cell>
        </row>
        <row r="8207">
          <cell r="A8207">
            <v>103922</v>
          </cell>
          <cell r="B8207" t="str">
            <v>EXECUÇÃO DE PISO INDUSTRIAL REFORÇADO COM FIBRAS, FCK = 30 MPA, ESPESSURA DE 18,0 CM. AF_04/2022</v>
          </cell>
          <cell r="C8207" t="str">
            <v>M2</v>
          </cell>
          <cell r="D8207">
            <v>0</v>
          </cell>
          <cell r="E8207" t="str">
            <v>Pavimento Rígido de Concreto</v>
          </cell>
          <cell r="F8207" t="str">
            <v>SINAPI Jun/26</v>
          </cell>
        </row>
        <row r="8208">
          <cell r="A8208">
            <v>103923</v>
          </cell>
          <cell r="B8208" t="str">
            <v>EXECUÇÃO DE PISO INDUSTRIAL REFORÇADO COM FIBRAS, FCK = 30 MPA, ESPESSURA DE 20,0 CM. AF_04/2022</v>
          </cell>
          <cell r="C8208" t="str">
            <v>M2</v>
          </cell>
          <cell r="D8208">
            <v>0</v>
          </cell>
          <cell r="E8208" t="str">
            <v>Pavimento Rígido de Concreto</v>
          </cell>
          <cell r="F8208" t="str">
            <v>SINAPI Jun/26</v>
          </cell>
        </row>
        <row r="8209">
          <cell r="A8209">
            <v>103908</v>
          </cell>
          <cell r="B8209" t="str">
            <v>EXECUÇÃO PAVIMENTO DE CONCRETO SIMPLES (PCS), FCK = 35 MPA, ESPESSURA DE 20,0 CM. AF_04/2022</v>
          </cell>
          <cell r="C8209" t="str">
            <v>M2</v>
          </cell>
          <cell r="D8209">
            <v>162.55000000000001</v>
          </cell>
          <cell r="E8209" t="str">
            <v>Pavimento Rígido de Concreto</v>
          </cell>
          <cell r="F8209" t="str">
            <v>SINAPI Jun/26</v>
          </cell>
        </row>
        <row r="8210">
          <cell r="A8210">
            <v>103909</v>
          </cell>
          <cell r="B8210" t="str">
            <v>EXECUÇÃO PAVIMENTO DE CONCRETO SIMPLES (PCS), FCK = 35 MPA, ESPESSURA DE 22,5 CM. AF_04/2022</v>
          </cell>
          <cell r="C8210" t="str">
            <v>M2</v>
          </cell>
          <cell r="D8210">
            <v>184.36</v>
          </cell>
          <cell r="E8210" t="str">
            <v>Pavimento Rígido de Concreto</v>
          </cell>
          <cell r="F8210" t="str">
            <v>SINAPI Jun/26</v>
          </cell>
        </row>
        <row r="8211">
          <cell r="A8211">
            <v>103912</v>
          </cell>
          <cell r="B8211" t="str">
            <v>EXECUÇÃO PAVIMENTO DE CONCRETO SIMPLES (PCS), FCK = 35 MPA, ESPESSURA DE 27,5 CM. AF_04/2022</v>
          </cell>
          <cell r="C8211" t="str">
            <v>M2</v>
          </cell>
          <cell r="D8211">
            <v>229.36</v>
          </cell>
          <cell r="E8211" t="str">
            <v>Pavimento Rígido de Concreto</v>
          </cell>
          <cell r="F8211" t="str">
            <v>SINAPI Jun/26</v>
          </cell>
        </row>
        <row r="8212">
          <cell r="A8212">
            <v>101979</v>
          </cell>
          <cell r="B8212" t="str">
            <v>CHAPIM (RUFO CAPA) EM AÇO GALVANIZADO, CORTE 33. AF_11/2020</v>
          </cell>
          <cell r="C8212" t="str">
            <v>M</v>
          </cell>
          <cell r="D8212">
            <v>41.84</v>
          </cell>
          <cell r="E8212" t="str">
            <v>Peitoris e Chapins</v>
          </cell>
          <cell r="F8212" t="str">
            <v>SINAPI Jun/26</v>
          </cell>
        </row>
        <row r="8213">
          <cell r="A8213">
            <v>101970</v>
          </cell>
          <cell r="B8213" t="str">
            <v>CHAPIM SOBRE MUROS LINEARES, EM CONCRETO PRÉ-MOLDADO, COMPRIMENTO DE ATÉ 6 M, ASSENTADO COM ARGAMASSA 1:6 COM ADITIVO. AF_11/2020</v>
          </cell>
          <cell r="C8213" t="str">
            <v>M</v>
          </cell>
          <cell r="D8213">
            <v>0</v>
          </cell>
          <cell r="E8213" t="str">
            <v>Peitoris e Chapins</v>
          </cell>
          <cell r="F8213" t="str">
            <v>SINAPI Jun/26</v>
          </cell>
        </row>
        <row r="8214">
          <cell r="A8214">
            <v>101972</v>
          </cell>
          <cell r="B8214" t="str">
            <v>CHAPIM SOBRE MUROS LINEARES, EM CONCRETO PRÉ-MOLDADO, COMPRIMENTO MAIOR QUE 6 M, ASSENTADO COM ARGAMASSA 1:6 COM ADITIVO. AF_11/2020</v>
          </cell>
          <cell r="C8214" t="str">
            <v>M</v>
          </cell>
          <cell r="D8214">
            <v>0</v>
          </cell>
          <cell r="E8214" t="str">
            <v>Peitoris e Chapins</v>
          </cell>
          <cell r="F8214" t="str">
            <v>SINAPI Jun/26</v>
          </cell>
        </row>
        <row r="8215">
          <cell r="A8215">
            <v>101966</v>
          </cell>
          <cell r="B8215" t="str">
            <v>CHAPIM SOBRE MUROS LINEARES, EM GRANITO OU MÁRMORE, L = 25 CM, ASSENTADO COM ARGAMASSA 1:6 COM ADITIVO. AF_11/2020</v>
          </cell>
          <cell r="C8215" t="str">
            <v>M</v>
          </cell>
          <cell r="D8215">
            <v>227.92</v>
          </cell>
          <cell r="E8215" t="str">
            <v>Peitoris e Chapins</v>
          </cell>
          <cell r="F8215" t="str">
            <v>SINAPI Jun/26</v>
          </cell>
        </row>
        <row r="8216">
          <cell r="A8216">
            <v>101976</v>
          </cell>
          <cell r="B8216" t="str">
            <v>CHAPIM SOBRE MUROS NÃO LINEARES, EM CONCRETO PRÉ-MOLDADO, COMPRIMENTO DE ATÉ 6 M, ASSENTADO COM ARGAMASSA 1:6 COM ADITIVO. AF_11/2020</v>
          </cell>
          <cell r="C8216" t="str">
            <v>M</v>
          </cell>
          <cell r="D8216">
            <v>0</v>
          </cell>
          <cell r="E8216" t="str">
            <v>Peitoris e Chapins</v>
          </cell>
          <cell r="F8216" t="str">
            <v>SINAPI Jun/26</v>
          </cell>
        </row>
        <row r="8217">
          <cell r="A8217">
            <v>101978</v>
          </cell>
          <cell r="B8217" t="str">
            <v>CHAPIM SOBRE MUROS NÃO LINEARES, EM CONCRETO PRÉ-MOLDADO, COMPRIMENTO MAIOR QUE 6 M, ASSENTADO COM ARGAMASSA 1:6 COM ADITIVO. AF_11/2020</v>
          </cell>
          <cell r="C8217" t="str">
            <v>M</v>
          </cell>
          <cell r="D8217">
            <v>0</v>
          </cell>
          <cell r="E8217" t="str">
            <v>Peitoris e Chapins</v>
          </cell>
          <cell r="F8217" t="str">
            <v>SINAPI Jun/26</v>
          </cell>
        </row>
        <row r="8218">
          <cell r="A8218">
            <v>101967</v>
          </cell>
          <cell r="B8218" t="str">
            <v>PEITORIL LINEAR EM CONCRETO PRÉ-MOLDADO, COMPRIMENTO DE ATÉ 2 M, ASSENTADO COM ARGAMASSA 1:6 COM ADITIVO. AF_11/2020</v>
          </cell>
          <cell r="C8218" t="str">
            <v>M</v>
          </cell>
          <cell r="D8218">
            <v>0</v>
          </cell>
          <cell r="E8218" t="str">
            <v>Peitoris e Chapins</v>
          </cell>
          <cell r="F8218" t="str">
            <v>SINAPI Jun/26</v>
          </cell>
        </row>
        <row r="8219">
          <cell r="A8219">
            <v>101968</v>
          </cell>
          <cell r="B8219" t="str">
            <v>PEITORIL LINEAR EM CONCRETO PRÉ-MOLDADO, COMPRIMENTO MAIOR QUE 2 M, ASSENTADO COM ARGAMASSA 1:6 COM ADITIVO. AF_11/2020</v>
          </cell>
          <cell r="C8219" t="str">
            <v>M</v>
          </cell>
          <cell r="D8219">
            <v>0</v>
          </cell>
          <cell r="E8219" t="str">
            <v>Peitoris e Chapins</v>
          </cell>
          <cell r="F8219" t="str">
            <v>SINAPI Jun/26</v>
          </cell>
        </row>
        <row r="8220">
          <cell r="A8220">
            <v>101965</v>
          </cell>
          <cell r="B8220" t="str">
            <v>PEITORIL LINEAR EM GRANITO OU MÁRMORE, L = 15CM, ASSENTADO COM ARGAMASSA 1:6 COM ADITIVO. AF_11/2020</v>
          </cell>
          <cell r="C8220" t="str">
            <v>M</v>
          </cell>
          <cell r="D8220">
            <v>181.62</v>
          </cell>
          <cell r="E8220" t="str">
            <v>Peitoris e Chapins</v>
          </cell>
          <cell r="F8220" t="str">
            <v>SINAPI Jun/26</v>
          </cell>
        </row>
        <row r="8221">
          <cell r="A8221">
            <v>104100</v>
          </cell>
          <cell r="B8221" t="str">
            <v>FACHADA CORTINA EM VIDRO NO SISTEMA STICK, CONSIDERANDO MODULAÇÃO DE 1,25 X 3,20 M, COM ABERTURA, ACABAMENTO ANODIZADO OU PINTADO - FORNECIMENTO E INSTALAÇÃO. AF_06/2022</v>
          </cell>
          <cell r="C8221" t="str">
            <v>M2</v>
          </cell>
          <cell r="D8221">
            <v>0</v>
          </cell>
          <cell r="E8221" t="str">
            <v>Pele de Vidro em Fachadas</v>
          </cell>
          <cell r="F8221" t="str">
            <v>SINAPI Jun/26</v>
          </cell>
        </row>
        <row r="8222">
          <cell r="A8222">
            <v>104099</v>
          </cell>
          <cell r="B8222" t="str">
            <v>FACHADA CORTINA EM VIDRO NO SISTEMA STICK, CONSIDERANDO MODULAÇÃO DE 1,25 X 3,20 M, SEM ABERTURA, ACABAMENTO ANODIZADO OU PINTADO - FORNECIMENTO E INSTALAÇÃO. AF_06/2022</v>
          </cell>
          <cell r="C8222" t="str">
            <v>M2</v>
          </cell>
          <cell r="D8222">
            <v>0</v>
          </cell>
          <cell r="E8222" t="str">
            <v>Pele de Vidro em Fachadas</v>
          </cell>
          <cell r="F8222" t="str">
            <v>SINAPI Jun/26</v>
          </cell>
        </row>
        <row r="8223">
          <cell r="A8223">
            <v>104102</v>
          </cell>
          <cell r="B8223" t="str">
            <v>FACHADA CORTINA EM VIDRO NO SISTEMA UNITIZADO, CONSIDERANDO MODULAÇÃO DE 1,25 X 3,20 M, COM ABERTURA, ACABAMENTO ANODIZADO OU PINTADO - FORNECIMENTO E INSTALAÇÃO. AF_06/2022</v>
          </cell>
          <cell r="C8223" t="str">
            <v>M2</v>
          </cell>
          <cell r="D8223">
            <v>0</v>
          </cell>
          <cell r="E8223" t="str">
            <v>Pele de Vidro em Fachadas</v>
          </cell>
          <cell r="F8223" t="str">
            <v>SINAPI Jun/26</v>
          </cell>
        </row>
        <row r="8224">
          <cell r="A8224">
            <v>104101</v>
          </cell>
          <cell r="B8224" t="str">
            <v>FACHADA CORTINA EM VIDRO NO SISTEMA UNITIZADO, CONSIDERANDO MODULAÇÃO DE 1,25 X 3,20 M, SEM ABERTURA, ACABAMENTO ANODIZADO OU PINTADO - FORNECIMENTO E INSTALAÇÃO. AF_06/2022</v>
          </cell>
          <cell r="C8224" t="str">
            <v>M2</v>
          </cell>
          <cell r="D8224">
            <v>0</v>
          </cell>
          <cell r="E8224" t="str">
            <v>Pele de Vidro em Fachadas</v>
          </cell>
          <cell r="F8224" t="str">
            <v>SINAPI Jun/26</v>
          </cell>
        </row>
        <row r="8225">
          <cell r="A8225">
            <v>104103</v>
          </cell>
          <cell r="B8225" t="str">
            <v>FACHADA EM VIDRO NO SISTEMA SPIDER GLASS, CONSIDERANDO MÓDULOS DE 2,00 X 2,50 M, FIXADO EM ESTRUTURA METÁLICA FORNECIMENTO E INSTALAÇÃO. AF_06/2022</v>
          </cell>
          <cell r="C8225" t="str">
            <v>M2</v>
          </cell>
          <cell r="D8225">
            <v>0</v>
          </cell>
          <cell r="E8225" t="str">
            <v>Pele de Vidro em Fachadas</v>
          </cell>
          <cell r="F8225" t="str">
            <v>SINAPI Jun/26</v>
          </cell>
        </row>
        <row r="8226">
          <cell r="A8226">
            <v>92123</v>
          </cell>
          <cell r="B8226" t="str">
            <v>ENSACAMENTO DE AREIA. AF_01/2026</v>
          </cell>
          <cell r="C8226" t="str">
            <v>M3</v>
          </cell>
          <cell r="D8226">
            <v>102.78</v>
          </cell>
          <cell r="E8226" t="str">
            <v>Peneiramento e Ensacamento de Areia em Obra</v>
          </cell>
          <cell r="F8226" t="str">
            <v>SINAPI Jun/26</v>
          </cell>
        </row>
        <row r="8227">
          <cell r="A8227">
            <v>106665</v>
          </cell>
          <cell r="B8227" t="str">
            <v>PENEIRAMENTO DE AREIA COM PENEIRA ELÉTRICA. AF_01/2026</v>
          </cell>
          <cell r="C8227" t="str">
            <v>M3</v>
          </cell>
          <cell r="D8227">
            <v>0</v>
          </cell>
          <cell r="E8227" t="str">
            <v>Peneiramento e Ensacamento de Areia em Obra</v>
          </cell>
          <cell r="F8227" t="str">
            <v>SINAPI Jun/26</v>
          </cell>
        </row>
        <row r="8228">
          <cell r="A8228">
            <v>92122</v>
          </cell>
          <cell r="B8228" t="str">
            <v>PENEIRAMENTO DE AREIA COM PENEIRA MANUAL. AF_01/2026</v>
          </cell>
          <cell r="C8228" t="str">
            <v>M3</v>
          </cell>
          <cell r="D8228">
            <v>105.38</v>
          </cell>
          <cell r="E8228" t="str">
            <v>Peneiramento e Ensacamento de Areia em Obra</v>
          </cell>
          <cell r="F8228" t="str">
            <v>SINAPI Jun/26</v>
          </cell>
        </row>
        <row r="8229">
          <cell r="A8229">
            <v>103615</v>
          </cell>
          <cell r="B8229" t="str">
            <v>PERFURAÇÃO HORIZONTAL DIRECIONAL E INSTALAÇÃO DE TUBULAÇÃO PEAD 110 MM, EM SOLO DE 1ª CATEGORIA. AF_01/2022</v>
          </cell>
          <cell r="C8229" t="str">
            <v>M</v>
          </cell>
          <cell r="D8229">
            <v>0</v>
          </cell>
          <cell r="E8229" t="str">
            <v>Perfuração Horizontal Direcional - HDD</v>
          </cell>
          <cell r="F8229" t="str">
            <v>SINAPI Jun/26</v>
          </cell>
        </row>
        <row r="8230">
          <cell r="A8230">
            <v>103637</v>
          </cell>
          <cell r="B8230" t="str">
            <v>PERFURAÇÃO HORIZONTAL DIRECIONAL E INSTALAÇÃO DE TUBULAÇÃO PEAD 110 MM, EM SOLO DE 2ª CATEGORIA. AF_01/2022</v>
          </cell>
          <cell r="C8230" t="str">
            <v>M</v>
          </cell>
          <cell r="D8230">
            <v>0</v>
          </cell>
          <cell r="E8230" t="str">
            <v>Perfuração Horizontal Direcional - HDD</v>
          </cell>
          <cell r="F8230" t="str">
            <v>SINAPI Jun/26</v>
          </cell>
        </row>
        <row r="8231">
          <cell r="A8231">
            <v>103593</v>
          </cell>
          <cell r="B8231" t="str">
            <v>PERFURAÇÃO HORIZONTAL DIRECIONAL E INSTALAÇÃO DE TUBULAÇÃO PEAD 110 MM, EM SOLO MOLE. AF_01/2022</v>
          </cell>
          <cell r="C8231" t="str">
            <v>M</v>
          </cell>
          <cell r="D8231">
            <v>0</v>
          </cell>
          <cell r="E8231" t="str">
            <v>Perfuração Horizontal Direcional - HDD</v>
          </cell>
          <cell r="F8231" t="str">
            <v>SINAPI Jun/26</v>
          </cell>
        </row>
        <row r="8232">
          <cell r="A8232">
            <v>103616</v>
          </cell>
          <cell r="B8232" t="str">
            <v>PERFURAÇÃO HORIZONTAL DIRECIONAL E INSTALAÇÃO DE TUBULAÇÃO PEAD 160 MM, EM SOLO DE 1ª CATEGORIA. AF_01/2022</v>
          </cell>
          <cell r="C8232" t="str">
            <v>M</v>
          </cell>
          <cell r="D8232">
            <v>0</v>
          </cell>
          <cell r="E8232" t="str">
            <v>Perfuração Horizontal Direcional - HDD</v>
          </cell>
          <cell r="F8232" t="str">
            <v>SINAPI Jun/26</v>
          </cell>
        </row>
        <row r="8233">
          <cell r="A8233">
            <v>103638</v>
          </cell>
          <cell r="B8233" t="str">
            <v>PERFURAÇÃO HORIZONTAL DIRECIONAL E INSTALAÇÃO DE TUBULAÇÃO PEAD 160 MM, EM SOLO DE 2ª CATEGORIA. AF_01/2022</v>
          </cell>
          <cell r="C8233" t="str">
            <v>M</v>
          </cell>
          <cell r="D8233">
            <v>0</v>
          </cell>
          <cell r="E8233" t="str">
            <v>Perfuração Horizontal Direcional - HDD</v>
          </cell>
          <cell r="F8233" t="str">
            <v>SINAPI Jun/26</v>
          </cell>
        </row>
        <row r="8234">
          <cell r="A8234">
            <v>103594</v>
          </cell>
          <cell r="B8234" t="str">
            <v>PERFURAÇÃO HORIZONTAL DIRECIONAL E INSTALAÇÃO DE TUBULAÇÃO PEAD 160 MM, EM SOLO MOLE. AF_01/2022</v>
          </cell>
          <cell r="C8234" t="str">
            <v>M</v>
          </cell>
          <cell r="D8234">
            <v>0</v>
          </cell>
          <cell r="E8234" t="str">
            <v>Perfuração Horizontal Direcional - HDD</v>
          </cell>
          <cell r="F8234" t="str">
            <v>SINAPI Jun/26</v>
          </cell>
        </row>
        <row r="8235">
          <cell r="A8235">
            <v>103617</v>
          </cell>
          <cell r="B8235" t="str">
            <v>PERFURAÇÃO HORIZONTAL DIRECIONAL E INSTALAÇÃO DE TUBULAÇÃO PEAD 180 MM, EM SOLO DE 1ª CATEGORIA. AF_01/2022</v>
          </cell>
          <cell r="C8235" t="str">
            <v>M</v>
          </cell>
          <cell r="D8235">
            <v>0</v>
          </cell>
          <cell r="E8235" t="str">
            <v>Perfuração Horizontal Direcional - HDD</v>
          </cell>
          <cell r="F8235" t="str">
            <v>SINAPI Jun/26</v>
          </cell>
        </row>
        <row r="8236">
          <cell r="A8236">
            <v>103639</v>
          </cell>
          <cell r="B8236" t="str">
            <v>PERFURAÇÃO HORIZONTAL DIRECIONAL E INSTALAÇÃO DE TUBULAÇÃO PEAD 180 MM, EM SOLO DE 2ª CATEGORIA. AF_01/2022</v>
          </cell>
          <cell r="C8236" t="str">
            <v>M</v>
          </cell>
          <cell r="D8236">
            <v>0</v>
          </cell>
          <cell r="E8236" t="str">
            <v>Perfuração Horizontal Direcional - HDD</v>
          </cell>
          <cell r="F8236" t="str">
            <v>SINAPI Jun/26</v>
          </cell>
        </row>
        <row r="8237">
          <cell r="A8237">
            <v>103595</v>
          </cell>
          <cell r="B8237" t="str">
            <v>PERFURAÇÃO HORIZONTAL DIRECIONAL E INSTALAÇÃO DE TUBULAÇÃO PEAD 180 MM, EM SOLO MOLE. AF_01/2022</v>
          </cell>
          <cell r="C8237" t="str">
            <v>M</v>
          </cell>
          <cell r="D8237">
            <v>0</v>
          </cell>
          <cell r="E8237" t="str">
            <v>Perfuração Horizontal Direcional - HDD</v>
          </cell>
          <cell r="F8237" t="str">
            <v>SINAPI Jun/26</v>
          </cell>
        </row>
        <row r="8238">
          <cell r="A8238">
            <v>103609</v>
          </cell>
          <cell r="B8238" t="str">
            <v>PERFURAÇÃO HORIZONTAL DIRECIONAL E INSTALAÇÃO DE TUBULAÇÃO PEAD 20 MM, EM SOLO DE 1ª CATEGORIA. AF_01/2022</v>
          </cell>
          <cell r="C8238" t="str">
            <v>M</v>
          </cell>
          <cell r="D8238">
            <v>0</v>
          </cell>
          <cell r="E8238" t="str">
            <v>Perfuração Horizontal Direcional - HDD</v>
          </cell>
          <cell r="F8238" t="str">
            <v>SINAPI Jun/26</v>
          </cell>
        </row>
        <row r="8239">
          <cell r="A8239">
            <v>103631</v>
          </cell>
          <cell r="B8239" t="str">
            <v>PERFURAÇÃO HORIZONTAL DIRECIONAL E INSTALAÇÃO DE TUBULAÇÃO PEAD 20 MM, EM SOLO DE 2ª CATEGORIA. AF_01/2022</v>
          </cell>
          <cell r="C8239" t="str">
            <v>M</v>
          </cell>
          <cell r="D8239">
            <v>0</v>
          </cell>
          <cell r="E8239" t="str">
            <v>Perfuração Horizontal Direcional - HDD</v>
          </cell>
          <cell r="F8239" t="str">
            <v>SINAPI Jun/26</v>
          </cell>
        </row>
        <row r="8240">
          <cell r="A8240">
            <v>103587</v>
          </cell>
          <cell r="B8240" t="str">
            <v>PERFURAÇÃO HORIZONTAL DIRECIONAL E INSTALAÇÃO DE TUBULAÇÃO PEAD 20 MM, EM SOLO MOLE. AF_01/2022</v>
          </cell>
          <cell r="C8240" t="str">
            <v>M</v>
          </cell>
          <cell r="D8240">
            <v>0</v>
          </cell>
          <cell r="E8240" t="str">
            <v>Perfuração Horizontal Direcional - HDD</v>
          </cell>
          <cell r="F8240" t="str">
            <v>SINAPI Jun/26</v>
          </cell>
        </row>
        <row r="8241">
          <cell r="A8241">
            <v>103618</v>
          </cell>
          <cell r="B8241" t="str">
            <v>PERFURAÇÃO HORIZONTAL DIRECIONAL E INSTALAÇÃO DE TUBULAÇÃO PEAD 200 MM, EM SOLO DE 1ª CATEGORIA. AF_01/2022</v>
          </cell>
          <cell r="C8241" t="str">
            <v>M</v>
          </cell>
          <cell r="D8241">
            <v>0</v>
          </cell>
          <cell r="E8241" t="str">
            <v>Perfuração Horizontal Direcional - HDD</v>
          </cell>
          <cell r="F8241" t="str">
            <v>SINAPI Jun/26</v>
          </cell>
        </row>
        <row r="8242">
          <cell r="A8242">
            <v>103640</v>
          </cell>
          <cell r="B8242" t="str">
            <v>PERFURAÇÃO HORIZONTAL DIRECIONAL E INSTALAÇÃO DE TUBULAÇÃO PEAD 200 MM, EM SOLO DE 2ª CATEGORIA. AF_01/2022</v>
          </cell>
          <cell r="C8242" t="str">
            <v>M</v>
          </cell>
          <cell r="D8242">
            <v>0</v>
          </cell>
          <cell r="E8242" t="str">
            <v>Perfuração Horizontal Direcional - HDD</v>
          </cell>
          <cell r="F8242" t="str">
            <v>SINAPI Jun/26</v>
          </cell>
        </row>
        <row r="8243">
          <cell r="A8243">
            <v>103596</v>
          </cell>
          <cell r="B8243" t="str">
            <v>PERFURAÇÃO HORIZONTAL DIRECIONAL E INSTALAÇÃO DE TUBULAÇÃO PEAD 200 MM, EM SOLO MOLE. AF_01/2022</v>
          </cell>
          <cell r="C8243" t="str">
            <v>M</v>
          </cell>
          <cell r="D8243">
            <v>0</v>
          </cell>
          <cell r="E8243" t="str">
            <v>Perfuração Horizontal Direcional - HDD</v>
          </cell>
          <cell r="F8243" t="str">
            <v>SINAPI Jun/26</v>
          </cell>
        </row>
        <row r="8244">
          <cell r="A8244">
            <v>103619</v>
          </cell>
          <cell r="B8244" t="str">
            <v>PERFURAÇÃO HORIZONTAL DIRECIONAL E INSTALAÇÃO DE TUBULAÇÃO PEAD 225 MM, EM SOLO DE 1ª CATEGORIA. AF_01/2022</v>
          </cell>
          <cell r="C8244" t="str">
            <v>M</v>
          </cell>
          <cell r="D8244">
            <v>0</v>
          </cell>
          <cell r="E8244" t="str">
            <v>Perfuração Horizontal Direcional - HDD</v>
          </cell>
          <cell r="F8244" t="str">
            <v>SINAPI Jun/26</v>
          </cell>
        </row>
        <row r="8245">
          <cell r="A8245">
            <v>103641</v>
          </cell>
          <cell r="B8245" t="str">
            <v>PERFURAÇÃO HORIZONTAL DIRECIONAL E INSTALAÇÃO DE TUBULAÇÃO PEAD 225 MM, EM SOLO DE 2ª CATEGORIA. AF_01/2022</v>
          </cell>
          <cell r="C8245" t="str">
            <v>M</v>
          </cell>
          <cell r="D8245">
            <v>0</v>
          </cell>
          <cell r="E8245" t="str">
            <v>Perfuração Horizontal Direcional - HDD</v>
          </cell>
          <cell r="F8245" t="str">
            <v>SINAPI Jun/26</v>
          </cell>
        </row>
        <row r="8246">
          <cell r="A8246">
            <v>103597</v>
          </cell>
          <cell r="B8246" t="str">
            <v>PERFURAÇÃO HORIZONTAL DIRECIONAL E INSTALAÇÃO DE TUBULAÇÃO PEAD 225 MM, EM SOLO MOLE. AF_01/2022</v>
          </cell>
          <cell r="C8246" t="str">
            <v>M</v>
          </cell>
          <cell r="D8246">
            <v>0</v>
          </cell>
          <cell r="E8246" t="str">
            <v>Perfuração Horizontal Direcional - HDD</v>
          </cell>
          <cell r="F8246" t="str">
            <v>SINAPI Jun/26</v>
          </cell>
        </row>
        <row r="8247">
          <cell r="A8247">
            <v>103620</v>
          </cell>
          <cell r="B8247" t="str">
            <v>PERFURAÇÃO HORIZONTAL DIRECIONAL E INSTALAÇÃO DE TUBULAÇÃO PEAD 250 MM, EM SOLO DE 1ª CATEGORIA. AF_01/2022</v>
          </cell>
          <cell r="C8247" t="str">
            <v>M</v>
          </cell>
          <cell r="D8247">
            <v>0</v>
          </cell>
          <cell r="E8247" t="str">
            <v>Perfuração Horizontal Direcional - HDD</v>
          </cell>
          <cell r="F8247" t="str">
            <v>SINAPI Jun/26</v>
          </cell>
        </row>
        <row r="8248">
          <cell r="A8248">
            <v>103642</v>
          </cell>
          <cell r="B8248" t="str">
            <v>PERFURAÇÃO HORIZONTAL DIRECIONAL E INSTALAÇÃO DE TUBULAÇÃO PEAD 250 MM, EM SOLO DE 2ª CATEGORIA. AF_01/2022</v>
          </cell>
          <cell r="C8248" t="str">
            <v>M</v>
          </cell>
          <cell r="D8248">
            <v>0</v>
          </cell>
          <cell r="E8248" t="str">
            <v>Perfuração Horizontal Direcional - HDD</v>
          </cell>
          <cell r="F8248" t="str">
            <v>SINAPI Jun/26</v>
          </cell>
        </row>
        <row r="8249">
          <cell r="A8249">
            <v>103598</v>
          </cell>
          <cell r="B8249" t="str">
            <v>PERFURAÇÃO HORIZONTAL DIRECIONAL E INSTALAÇÃO DE TUBULAÇÃO PEAD 250 MM, EM SOLO MOLE. AF_01/2022</v>
          </cell>
          <cell r="C8249" t="str">
            <v>M</v>
          </cell>
          <cell r="D8249">
            <v>0</v>
          </cell>
          <cell r="E8249" t="str">
            <v>Perfuração Horizontal Direcional - HDD</v>
          </cell>
          <cell r="F8249" t="str">
            <v>SINAPI Jun/26</v>
          </cell>
        </row>
        <row r="8250">
          <cell r="A8250">
            <v>103621</v>
          </cell>
          <cell r="B8250" t="str">
            <v>PERFURAÇÃO HORIZONTAL DIRECIONAL E INSTALAÇÃO DE TUBULAÇÃO PEAD 280 MM, EM SOLO DE 1ª CATEGORIA. AF_01/2022</v>
          </cell>
          <cell r="C8250" t="str">
            <v>M</v>
          </cell>
          <cell r="D8250">
            <v>0</v>
          </cell>
          <cell r="E8250" t="str">
            <v>Perfuração Horizontal Direcional - HDD</v>
          </cell>
          <cell r="F8250" t="str">
            <v>SINAPI Jun/26</v>
          </cell>
        </row>
        <row r="8251">
          <cell r="A8251">
            <v>103643</v>
          </cell>
          <cell r="B8251" t="str">
            <v>PERFURAÇÃO HORIZONTAL DIRECIONAL E INSTALAÇÃO DE TUBULAÇÃO PEAD 280 MM, EM SOLO DE 2ª CATEGORIA. AF_01/2022</v>
          </cell>
          <cell r="C8251" t="str">
            <v>M</v>
          </cell>
          <cell r="D8251">
            <v>0</v>
          </cell>
          <cell r="E8251" t="str">
            <v>Perfuração Horizontal Direcional - HDD</v>
          </cell>
          <cell r="F8251" t="str">
            <v>SINAPI Jun/26</v>
          </cell>
        </row>
        <row r="8252">
          <cell r="A8252">
            <v>103599</v>
          </cell>
          <cell r="B8252" t="str">
            <v>PERFURAÇÃO HORIZONTAL DIRECIONAL E INSTALAÇÃO DE TUBULAÇÃO PEAD 280 MM, EM SOLO MOLE. AF_01/2022</v>
          </cell>
          <cell r="C8252" t="str">
            <v>M</v>
          </cell>
          <cell r="D8252">
            <v>0</v>
          </cell>
          <cell r="E8252" t="str">
            <v>Perfuração Horizontal Direcional - HDD</v>
          </cell>
          <cell r="F8252" t="str">
            <v>SINAPI Jun/26</v>
          </cell>
        </row>
        <row r="8253">
          <cell r="A8253">
            <v>103622</v>
          </cell>
          <cell r="B8253" t="str">
            <v>PERFURAÇÃO HORIZONTAL DIRECIONAL E INSTALAÇÃO DE TUBULAÇÃO PEAD 315 MM, EM SOLO DE 1ª CATEGORIA. AF_01/2022</v>
          </cell>
          <cell r="C8253" t="str">
            <v>M</v>
          </cell>
          <cell r="D8253">
            <v>0</v>
          </cell>
          <cell r="E8253" t="str">
            <v>Perfuração Horizontal Direcional - HDD</v>
          </cell>
          <cell r="F8253" t="str">
            <v>SINAPI Jun/26</v>
          </cell>
        </row>
        <row r="8254">
          <cell r="A8254">
            <v>103644</v>
          </cell>
          <cell r="B8254" t="str">
            <v>PERFURAÇÃO HORIZONTAL DIRECIONAL E INSTALAÇÃO DE TUBULAÇÃO PEAD 315 MM, EM SOLO DE 2ª CATEGORIA. AF_01/2022</v>
          </cell>
          <cell r="C8254" t="str">
            <v>M</v>
          </cell>
          <cell r="D8254">
            <v>0</v>
          </cell>
          <cell r="E8254" t="str">
            <v>Perfuração Horizontal Direcional - HDD</v>
          </cell>
          <cell r="F8254" t="str">
            <v>SINAPI Jun/26</v>
          </cell>
        </row>
        <row r="8255">
          <cell r="A8255">
            <v>103600</v>
          </cell>
          <cell r="B8255" t="str">
            <v>PERFURAÇÃO HORIZONTAL DIRECIONAL E INSTALAÇÃO DE TUBULAÇÃO PEAD 315 MM, EM SOLO MOLE. AF_01/2022</v>
          </cell>
          <cell r="C8255" t="str">
            <v>M</v>
          </cell>
          <cell r="D8255">
            <v>0</v>
          </cell>
          <cell r="E8255" t="str">
            <v>Perfuração Horizontal Direcional - HDD</v>
          </cell>
          <cell r="F8255" t="str">
            <v>SINAPI Jun/26</v>
          </cell>
        </row>
        <row r="8256">
          <cell r="A8256">
            <v>103610</v>
          </cell>
          <cell r="B8256" t="str">
            <v>PERFURAÇÃO HORIZONTAL DIRECIONAL E INSTALAÇÃO DE TUBULAÇÃO PEAD 32 MM, EM SOLO DE 1ª CATEGORIA. AF_01/2022</v>
          </cell>
          <cell r="C8256" t="str">
            <v>M</v>
          </cell>
          <cell r="D8256">
            <v>0</v>
          </cell>
          <cell r="E8256" t="str">
            <v>Perfuração Horizontal Direcional - HDD</v>
          </cell>
          <cell r="F8256" t="str">
            <v>SINAPI Jun/26</v>
          </cell>
        </row>
        <row r="8257">
          <cell r="A8257">
            <v>103632</v>
          </cell>
          <cell r="B8257" t="str">
            <v>PERFURAÇÃO HORIZONTAL DIRECIONAL E INSTALAÇÃO DE TUBULAÇÃO PEAD 32 MM, EM SOLO DE 2ª CATEGORIA. AF_01/2022</v>
          </cell>
          <cell r="C8257" t="str">
            <v>M</v>
          </cell>
          <cell r="D8257">
            <v>0</v>
          </cell>
          <cell r="E8257" t="str">
            <v>Perfuração Horizontal Direcional - HDD</v>
          </cell>
          <cell r="F8257" t="str">
            <v>SINAPI Jun/26</v>
          </cell>
        </row>
        <row r="8258">
          <cell r="A8258">
            <v>103588</v>
          </cell>
          <cell r="B8258" t="str">
            <v>PERFURAÇÃO HORIZONTAL DIRECIONAL E INSTALAÇÃO DE TUBULAÇÃO PEAD 32 MM, EM SOLO MOLE. AF_01/2022</v>
          </cell>
          <cell r="C8258" t="str">
            <v>M</v>
          </cell>
          <cell r="D8258">
            <v>0</v>
          </cell>
          <cell r="E8258" t="str">
            <v>Perfuração Horizontal Direcional - HDD</v>
          </cell>
          <cell r="F8258" t="str">
            <v>SINAPI Jun/26</v>
          </cell>
        </row>
        <row r="8259">
          <cell r="A8259">
            <v>103623</v>
          </cell>
          <cell r="B8259" t="str">
            <v>PERFURAÇÃO HORIZONTAL DIRECIONAL E INSTALAÇÃO DE TUBULAÇÃO PEAD 355 MM, EM SOLO DE 1ª CATEGORIA. AF_01/2022</v>
          </cell>
          <cell r="C8259" t="str">
            <v>M</v>
          </cell>
          <cell r="D8259">
            <v>0</v>
          </cell>
          <cell r="E8259" t="str">
            <v>Perfuração Horizontal Direcional - HDD</v>
          </cell>
          <cell r="F8259" t="str">
            <v>SINAPI Jun/26</v>
          </cell>
        </row>
        <row r="8260">
          <cell r="A8260">
            <v>103645</v>
          </cell>
          <cell r="B8260" t="str">
            <v>PERFURAÇÃO HORIZONTAL DIRECIONAL E INSTALAÇÃO DE TUBULAÇÃO PEAD 355 MM, EM SOLO DE 2ª CATEGORIA. AF_01/2022</v>
          </cell>
          <cell r="C8260" t="str">
            <v>M</v>
          </cell>
          <cell r="D8260">
            <v>0</v>
          </cell>
          <cell r="E8260" t="str">
            <v>Perfuração Horizontal Direcional - HDD</v>
          </cell>
          <cell r="F8260" t="str">
            <v>SINAPI Jun/26</v>
          </cell>
        </row>
        <row r="8261">
          <cell r="A8261">
            <v>103601</v>
          </cell>
          <cell r="B8261" t="str">
            <v>PERFURAÇÃO HORIZONTAL DIRECIONAL E INSTALAÇÃO DE TUBULAÇÃO PEAD 355 MM, EM SOLO MOLE. AF_01/2022</v>
          </cell>
          <cell r="C8261" t="str">
            <v>M</v>
          </cell>
          <cell r="D8261">
            <v>0</v>
          </cell>
          <cell r="E8261" t="str">
            <v>Perfuração Horizontal Direcional - HDD</v>
          </cell>
          <cell r="F8261" t="str">
            <v>SINAPI Jun/26</v>
          </cell>
        </row>
        <row r="8262">
          <cell r="A8262">
            <v>103624</v>
          </cell>
          <cell r="B8262" t="str">
            <v>PERFURAÇÃO HORIZONTAL DIRECIONAL E INSTALAÇÃO DE TUBULAÇÃO PEAD 400 MM, EM SOLO DE 1ª CATEGORIA. AF_01/2022</v>
          </cell>
          <cell r="C8262" t="str">
            <v>M</v>
          </cell>
          <cell r="D8262">
            <v>0</v>
          </cell>
          <cell r="E8262" t="str">
            <v>Perfuração Horizontal Direcional - HDD</v>
          </cell>
          <cell r="F8262" t="str">
            <v>SINAPI Jun/26</v>
          </cell>
        </row>
        <row r="8263">
          <cell r="A8263">
            <v>103646</v>
          </cell>
          <cell r="B8263" t="str">
            <v>PERFURAÇÃO HORIZONTAL DIRECIONAL E INSTALAÇÃO DE TUBULAÇÃO PEAD 400 MM, EM SOLO DE 2ª CATEGORIA. AF_01/2022</v>
          </cell>
          <cell r="C8263" t="str">
            <v>M</v>
          </cell>
          <cell r="D8263">
            <v>0</v>
          </cell>
          <cell r="E8263" t="str">
            <v>Perfuração Horizontal Direcional - HDD</v>
          </cell>
          <cell r="F8263" t="str">
            <v>SINAPI Jun/26</v>
          </cell>
        </row>
        <row r="8264">
          <cell r="A8264">
            <v>103602</v>
          </cell>
          <cell r="B8264" t="str">
            <v>PERFURAÇÃO HORIZONTAL DIRECIONAL E INSTALAÇÃO DE TUBULAÇÃO PEAD 400 MM, EM SOLO MOLE. AF_01/2022</v>
          </cell>
          <cell r="C8264" t="str">
            <v>M</v>
          </cell>
          <cell r="D8264">
            <v>0</v>
          </cell>
          <cell r="E8264" t="str">
            <v>Perfuração Horizontal Direcional - HDD</v>
          </cell>
          <cell r="F8264" t="str">
            <v>SINAPI Jun/26</v>
          </cell>
        </row>
        <row r="8265">
          <cell r="A8265">
            <v>103625</v>
          </cell>
          <cell r="B8265" t="str">
            <v>PERFURAÇÃO HORIZONTAL DIRECIONAL E INSTALAÇÃO DE TUBULAÇÃO PEAD 450 MM, EM SOLO DE 1ª CATEGORIA. AF_01/2022</v>
          </cell>
          <cell r="C8265" t="str">
            <v>M</v>
          </cell>
          <cell r="D8265">
            <v>0</v>
          </cell>
          <cell r="E8265" t="str">
            <v>Perfuração Horizontal Direcional - HDD</v>
          </cell>
          <cell r="F8265" t="str">
            <v>SINAPI Jun/26</v>
          </cell>
        </row>
        <row r="8266">
          <cell r="A8266">
            <v>103647</v>
          </cell>
          <cell r="B8266" t="str">
            <v>PERFURAÇÃO HORIZONTAL DIRECIONAL E INSTALAÇÃO DE TUBULAÇÃO PEAD 450 MM, EM SOLO DE 2ª CATEGORIA. AF_01/2022</v>
          </cell>
          <cell r="C8266" t="str">
            <v>M</v>
          </cell>
          <cell r="D8266">
            <v>0</v>
          </cell>
          <cell r="E8266" t="str">
            <v>Perfuração Horizontal Direcional - HDD</v>
          </cell>
          <cell r="F8266" t="str">
            <v>SINAPI Jun/26</v>
          </cell>
        </row>
        <row r="8267">
          <cell r="A8267">
            <v>103603</v>
          </cell>
          <cell r="B8267" t="str">
            <v>PERFURAÇÃO HORIZONTAL DIRECIONAL E INSTALAÇÃO DE TUBULAÇÃO PEAD 450 MM, EM SOLO MOLE. AF_01/2022</v>
          </cell>
          <cell r="C8267" t="str">
            <v>M</v>
          </cell>
          <cell r="D8267">
            <v>0</v>
          </cell>
          <cell r="E8267" t="str">
            <v>Perfuração Horizontal Direcional - HDD</v>
          </cell>
          <cell r="F8267" t="str">
            <v>SINAPI Jun/26</v>
          </cell>
        </row>
        <row r="8268">
          <cell r="A8268">
            <v>103611</v>
          </cell>
          <cell r="B8268" t="str">
            <v>PERFURAÇÃO HORIZONTAL DIRECIONAL E INSTALAÇÃO DE TUBULAÇÃO PEAD 50 MM, EM SOLO DE 1ª CATEGORIA. AF_01/2022</v>
          </cell>
          <cell r="C8268" t="str">
            <v>M</v>
          </cell>
          <cell r="D8268">
            <v>0</v>
          </cell>
          <cell r="E8268" t="str">
            <v>Perfuração Horizontal Direcional - HDD</v>
          </cell>
          <cell r="F8268" t="str">
            <v>SINAPI Jun/26</v>
          </cell>
        </row>
        <row r="8269">
          <cell r="A8269">
            <v>103633</v>
          </cell>
          <cell r="B8269" t="str">
            <v>PERFURAÇÃO HORIZONTAL DIRECIONAL E INSTALAÇÃO DE TUBULAÇÃO PEAD 50 MM, EM SOLO DE 2ª CATEGORIA. AF_01/2022</v>
          </cell>
          <cell r="C8269" t="str">
            <v>M</v>
          </cell>
          <cell r="D8269">
            <v>0</v>
          </cell>
          <cell r="E8269" t="str">
            <v>Perfuração Horizontal Direcional - HDD</v>
          </cell>
          <cell r="F8269" t="str">
            <v>SINAPI Jun/26</v>
          </cell>
        </row>
        <row r="8270">
          <cell r="A8270">
            <v>103589</v>
          </cell>
          <cell r="B8270" t="str">
            <v>PERFURAÇÃO HORIZONTAL DIRECIONAL E INSTALAÇÃO DE TUBULAÇÃO PEAD 50 MM, EM SOLO MOLE. AF_01/2022</v>
          </cell>
          <cell r="C8270" t="str">
            <v>M</v>
          </cell>
          <cell r="D8270">
            <v>0</v>
          </cell>
          <cell r="E8270" t="str">
            <v>Perfuração Horizontal Direcional - HDD</v>
          </cell>
          <cell r="F8270" t="str">
            <v>SINAPI Jun/26</v>
          </cell>
        </row>
        <row r="8271">
          <cell r="A8271">
            <v>103626</v>
          </cell>
          <cell r="B8271" t="str">
            <v>PERFURAÇÃO HORIZONTAL DIRECIONAL E INSTALAÇÃO DE TUBULAÇÃO PEAD 500 MM, EM SOLO DE 1ª CATEGORIA. AF_01/2022</v>
          </cell>
          <cell r="C8271" t="str">
            <v>M</v>
          </cell>
          <cell r="D8271">
            <v>0</v>
          </cell>
          <cell r="E8271" t="str">
            <v>Perfuração Horizontal Direcional - HDD</v>
          </cell>
          <cell r="F8271" t="str">
            <v>SINAPI Jun/26</v>
          </cell>
        </row>
        <row r="8272">
          <cell r="A8272">
            <v>103648</v>
          </cell>
          <cell r="B8272" t="str">
            <v>PERFURAÇÃO HORIZONTAL DIRECIONAL E INSTALAÇÃO DE TUBULAÇÃO PEAD 500 MM, EM SOLO DE 2ª CATEGORIA. AF_01/2022</v>
          </cell>
          <cell r="C8272" t="str">
            <v>M</v>
          </cell>
          <cell r="D8272">
            <v>0</v>
          </cell>
          <cell r="E8272" t="str">
            <v>Perfuração Horizontal Direcional - HDD</v>
          </cell>
          <cell r="F8272" t="str">
            <v>SINAPI Jun/26</v>
          </cell>
        </row>
        <row r="8273">
          <cell r="A8273">
            <v>103604</v>
          </cell>
          <cell r="B8273" t="str">
            <v>PERFURAÇÃO HORIZONTAL DIRECIONAL E INSTALAÇÃO DE TUBULAÇÃO PEAD 500 MM, EM SOLO MOLE. AF_01/2022</v>
          </cell>
          <cell r="C8273" t="str">
            <v>M</v>
          </cell>
          <cell r="D8273">
            <v>0</v>
          </cell>
          <cell r="E8273" t="str">
            <v>Perfuração Horizontal Direcional - HDD</v>
          </cell>
          <cell r="F8273" t="str">
            <v>SINAPI Jun/26</v>
          </cell>
        </row>
        <row r="8274">
          <cell r="A8274">
            <v>103627</v>
          </cell>
          <cell r="B8274" t="str">
            <v>PERFURAÇÃO HORIZONTAL DIRECIONAL E INSTALAÇÃO DE TUBULAÇÃO PEAD 560 MM, EM SOLO DE 1ª CATEGORIA. AF_01/2022</v>
          </cell>
          <cell r="C8274" t="str">
            <v>M</v>
          </cell>
          <cell r="D8274">
            <v>0</v>
          </cell>
          <cell r="E8274" t="str">
            <v>Perfuração Horizontal Direcional - HDD</v>
          </cell>
          <cell r="F8274" t="str">
            <v>SINAPI Jun/26</v>
          </cell>
        </row>
        <row r="8275">
          <cell r="A8275">
            <v>103649</v>
          </cell>
          <cell r="B8275" t="str">
            <v>PERFURAÇÃO HORIZONTAL DIRECIONAL E INSTALAÇÃO DE TUBULAÇÃO PEAD 560 MM, EM SOLO DE 2ª CATEGORIA. AF_01/2022</v>
          </cell>
          <cell r="C8275" t="str">
            <v>M</v>
          </cell>
          <cell r="D8275">
            <v>0</v>
          </cell>
          <cell r="E8275" t="str">
            <v>Perfuração Horizontal Direcional - HDD</v>
          </cell>
          <cell r="F8275" t="str">
            <v>SINAPI Jun/26</v>
          </cell>
        </row>
        <row r="8276">
          <cell r="A8276">
            <v>103605</v>
          </cell>
          <cell r="B8276" t="str">
            <v>PERFURAÇÃO HORIZONTAL DIRECIONAL E INSTALAÇÃO DE TUBULAÇÃO PEAD 560 MM, EM SOLO MOLE. AF_01/2022</v>
          </cell>
          <cell r="C8276" t="str">
            <v>M</v>
          </cell>
          <cell r="D8276">
            <v>0</v>
          </cell>
          <cell r="E8276" t="str">
            <v>Perfuração Horizontal Direcional - HDD</v>
          </cell>
          <cell r="F8276" t="str">
            <v>SINAPI Jun/26</v>
          </cell>
        </row>
        <row r="8277">
          <cell r="A8277">
            <v>103612</v>
          </cell>
          <cell r="B8277" t="str">
            <v>PERFURAÇÃO HORIZONTAL DIRECIONAL E INSTALAÇÃO DE TUBULAÇÃO PEAD 63 MM, EM SOLO DE 1ª CATEGORIA. AF_01/2022</v>
          </cell>
          <cell r="C8277" t="str">
            <v>M</v>
          </cell>
          <cell r="D8277">
            <v>0</v>
          </cell>
          <cell r="E8277" t="str">
            <v>Perfuração Horizontal Direcional - HDD</v>
          </cell>
          <cell r="F8277" t="str">
            <v>SINAPI Jun/26</v>
          </cell>
        </row>
        <row r="8278">
          <cell r="A8278">
            <v>103634</v>
          </cell>
          <cell r="B8278" t="str">
            <v>PERFURAÇÃO HORIZONTAL DIRECIONAL E INSTALAÇÃO DE TUBULAÇÃO PEAD 63 MM, EM SOLO DE 2ª CATEGORIA. AF_01/2022</v>
          </cell>
          <cell r="C8278" t="str">
            <v>M</v>
          </cell>
          <cell r="D8278">
            <v>0</v>
          </cell>
          <cell r="E8278" t="str">
            <v>Perfuração Horizontal Direcional - HDD</v>
          </cell>
          <cell r="F8278" t="str">
            <v>SINAPI Jun/26</v>
          </cell>
        </row>
        <row r="8279">
          <cell r="A8279">
            <v>103590</v>
          </cell>
          <cell r="B8279" t="str">
            <v>PERFURAÇÃO HORIZONTAL DIRECIONAL E INSTALAÇÃO DE TUBULAÇÃO PEAD 63 MM, EM SOLO MOLE. AF_01/2022</v>
          </cell>
          <cell r="C8279" t="str">
            <v>M</v>
          </cell>
          <cell r="D8279">
            <v>0</v>
          </cell>
          <cell r="E8279" t="str">
            <v>Perfuração Horizontal Direcional - HDD</v>
          </cell>
          <cell r="F8279" t="str">
            <v>SINAPI Jun/26</v>
          </cell>
        </row>
        <row r="8280">
          <cell r="A8280">
            <v>103628</v>
          </cell>
          <cell r="B8280" t="str">
            <v>PERFURAÇÃO HORIZONTAL DIRECIONAL E INSTALAÇÃO DE TUBULAÇÃO PEAD 630 MM, EM SOLO DE 1ª CATEGORIA. AF_01/2022</v>
          </cell>
          <cell r="C8280" t="str">
            <v>M</v>
          </cell>
          <cell r="D8280">
            <v>0</v>
          </cell>
          <cell r="E8280" t="str">
            <v>Perfuração Horizontal Direcional - HDD</v>
          </cell>
          <cell r="F8280" t="str">
            <v>SINAPI Jun/26</v>
          </cell>
        </row>
        <row r="8281">
          <cell r="A8281">
            <v>103650</v>
          </cell>
          <cell r="B8281" t="str">
            <v>PERFURAÇÃO HORIZONTAL DIRECIONAL E INSTALAÇÃO DE TUBULAÇÃO PEAD 630 MM, EM SOLO DE 2ª CATEGORIA. AF_01/2022</v>
          </cell>
          <cell r="C8281" t="str">
            <v>M</v>
          </cell>
          <cell r="D8281">
            <v>0</v>
          </cell>
          <cell r="E8281" t="str">
            <v>Perfuração Horizontal Direcional - HDD</v>
          </cell>
          <cell r="F8281" t="str">
            <v>SINAPI Jun/26</v>
          </cell>
        </row>
        <row r="8282">
          <cell r="A8282">
            <v>103606</v>
          </cell>
          <cell r="B8282" t="str">
            <v>PERFURAÇÃO HORIZONTAL DIRECIONAL E INSTALAÇÃO DE TUBULAÇÃO PEAD 630 MM, EM SOLO MOLE. AF_01/2022</v>
          </cell>
          <cell r="C8282" t="str">
            <v>M</v>
          </cell>
          <cell r="D8282">
            <v>0</v>
          </cell>
          <cell r="E8282" t="str">
            <v>Perfuração Horizontal Direcional - HDD</v>
          </cell>
          <cell r="F8282" t="str">
            <v>SINAPI Jun/26</v>
          </cell>
        </row>
        <row r="8283">
          <cell r="A8283">
            <v>103629</v>
          </cell>
          <cell r="B8283" t="str">
            <v>PERFURAÇÃO HORIZONTAL DIRECIONAL E INSTALAÇÃO DE TUBULAÇÃO PEAD 710 MM, EM SOLO DE 1ª CATEGORIA. AF_01/2022</v>
          </cell>
          <cell r="C8283" t="str">
            <v>M</v>
          </cell>
          <cell r="D8283">
            <v>0</v>
          </cell>
          <cell r="E8283" t="str">
            <v>Perfuração Horizontal Direcional - HDD</v>
          </cell>
          <cell r="F8283" t="str">
            <v>SINAPI Jun/26</v>
          </cell>
        </row>
        <row r="8284">
          <cell r="A8284">
            <v>103651</v>
          </cell>
          <cell r="B8284" t="str">
            <v>PERFURAÇÃO HORIZONTAL DIRECIONAL E INSTALAÇÃO DE TUBULAÇÃO PEAD 710 MM, EM SOLO DE 2ª CATEGORIA. AF_01/2022</v>
          </cell>
          <cell r="C8284" t="str">
            <v>M</v>
          </cell>
          <cell r="D8284">
            <v>0</v>
          </cell>
          <cell r="E8284" t="str">
            <v>Perfuração Horizontal Direcional - HDD</v>
          </cell>
          <cell r="F8284" t="str">
            <v>SINAPI Jun/26</v>
          </cell>
        </row>
        <row r="8285">
          <cell r="A8285">
            <v>103607</v>
          </cell>
          <cell r="B8285" t="str">
            <v>PERFURAÇÃO HORIZONTAL DIRECIONAL E INSTALAÇÃO DE TUBULAÇÃO PEAD 710 MM, EM SOLO MOLE. AF_01/2022</v>
          </cell>
          <cell r="C8285" t="str">
            <v>M</v>
          </cell>
          <cell r="D8285">
            <v>0</v>
          </cell>
          <cell r="E8285" t="str">
            <v>Perfuração Horizontal Direcional - HDD</v>
          </cell>
          <cell r="F8285" t="str">
            <v>SINAPI Jun/26</v>
          </cell>
        </row>
        <row r="8286">
          <cell r="A8286">
            <v>103613</v>
          </cell>
          <cell r="B8286" t="str">
            <v>PERFURAÇÃO HORIZONTAL DIRECIONAL E INSTALAÇÃO DE TUBULAÇÃO PEAD 75 MM, EM SOLO DE 1ª CATEGORIA. AF_01/2022</v>
          </cell>
          <cell r="C8286" t="str">
            <v>M</v>
          </cell>
          <cell r="D8286">
            <v>0</v>
          </cell>
          <cell r="E8286" t="str">
            <v>Perfuração Horizontal Direcional - HDD</v>
          </cell>
          <cell r="F8286" t="str">
            <v>SINAPI Jun/26</v>
          </cell>
        </row>
        <row r="8287">
          <cell r="A8287">
            <v>103635</v>
          </cell>
          <cell r="B8287" t="str">
            <v>PERFURAÇÃO HORIZONTAL DIRECIONAL E INSTALAÇÃO DE TUBULAÇÃO PEAD 75 MM, EM SOLO DE 2ª CATEGORIA. AF_01/2022</v>
          </cell>
          <cell r="C8287" t="str">
            <v>M</v>
          </cell>
          <cell r="D8287">
            <v>0</v>
          </cell>
          <cell r="E8287" t="str">
            <v>Perfuração Horizontal Direcional - HDD</v>
          </cell>
          <cell r="F8287" t="str">
            <v>SINAPI Jun/26</v>
          </cell>
        </row>
        <row r="8288">
          <cell r="A8288">
            <v>103591</v>
          </cell>
          <cell r="B8288" t="str">
            <v>PERFURAÇÃO HORIZONTAL DIRECIONAL E INSTALAÇÃO DE TUBULAÇÃO PEAD 75 MM, EM SOLO MOLE. AF_01/2022</v>
          </cell>
          <cell r="C8288" t="str">
            <v>M</v>
          </cell>
          <cell r="D8288">
            <v>0</v>
          </cell>
          <cell r="E8288" t="str">
            <v>Perfuração Horizontal Direcional - HDD</v>
          </cell>
          <cell r="F8288" t="str">
            <v>SINAPI Jun/26</v>
          </cell>
        </row>
        <row r="8289">
          <cell r="A8289">
            <v>103630</v>
          </cell>
          <cell r="B8289" t="str">
            <v>PERFURAÇÃO HORIZONTAL DIRECIONAL E INSTALAÇÃO DE TUBULAÇÃO PEAD 800 MM, EM SOLO DE 1ª CATEGORIA. AF_01/2022</v>
          </cell>
          <cell r="C8289" t="str">
            <v>M</v>
          </cell>
          <cell r="D8289">
            <v>0</v>
          </cell>
          <cell r="E8289" t="str">
            <v>Perfuração Horizontal Direcional - HDD</v>
          </cell>
          <cell r="F8289" t="str">
            <v>SINAPI Jun/26</v>
          </cell>
        </row>
        <row r="8290">
          <cell r="A8290">
            <v>103652</v>
          </cell>
          <cell r="B8290" t="str">
            <v>PERFURAÇÃO HORIZONTAL DIRECIONAL E INSTALAÇÃO DE TUBULAÇÃO PEAD 800 MM, EM SOLO DE 2ª CATEGORIA. AF_01/2022</v>
          </cell>
          <cell r="C8290" t="str">
            <v>M</v>
          </cell>
          <cell r="D8290">
            <v>0</v>
          </cell>
          <cell r="E8290" t="str">
            <v>Perfuração Horizontal Direcional - HDD</v>
          </cell>
          <cell r="F8290" t="str">
            <v>SINAPI Jun/26</v>
          </cell>
        </row>
        <row r="8291">
          <cell r="A8291">
            <v>103608</v>
          </cell>
          <cell r="B8291" t="str">
            <v>PERFURAÇÃO HORIZONTAL DIRECIONAL E INSTALAÇÃO DE TUBULAÇÃO PEAD 800 MM, EM SOLO MOLE. AF_01/2022</v>
          </cell>
          <cell r="C8291" t="str">
            <v>M</v>
          </cell>
          <cell r="D8291">
            <v>0</v>
          </cell>
          <cell r="E8291" t="str">
            <v>Perfuração Horizontal Direcional - HDD</v>
          </cell>
          <cell r="F8291" t="str">
            <v>SINAPI Jun/26</v>
          </cell>
        </row>
        <row r="8292">
          <cell r="A8292">
            <v>103614</v>
          </cell>
          <cell r="B8292" t="str">
            <v>PERFURAÇÃO HORIZONTAL DIRECIONAL E INSTALAÇÃO DE TUBULAÇÃO PEAD 90 MM, EM SOLO DE 1ª CATEGORIA. AF_01/2022</v>
          </cell>
          <cell r="C8292" t="str">
            <v>M</v>
          </cell>
          <cell r="D8292">
            <v>0</v>
          </cell>
          <cell r="E8292" t="str">
            <v>Perfuração Horizontal Direcional - HDD</v>
          </cell>
          <cell r="F8292" t="str">
            <v>SINAPI Jun/26</v>
          </cell>
        </row>
        <row r="8293">
          <cell r="A8293">
            <v>103636</v>
          </cell>
          <cell r="B8293" t="str">
            <v>PERFURAÇÃO HORIZONTAL DIRECIONAL E INSTALAÇÃO DE TUBULAÇÃO PEAD 90 MM, EM SOLO DE 2ª CATEGORIA. AF_01/2022</v>
          </cell>
          <cell r="C8293" t="str">
            <v>M</v>
          </cell>
          <cell r="D8293">
            <v>0</v>
          </cell>
          <cell r="E8293" t="str">
            <v>Perfuração Horizontal Direcional - HDD</v>
          </cell>
          <cell r="F8293" t="str">
            <v>SINAPI Jun/26</v>
          </cell>
        </row>
        <row r="8294">
          <cell r="A8294">
            <v>103592</v>
          </cell>
          <cell r="B8294" t="str">
            <v>PERFURAÇÃO HORIZONTAL DIRECIONAL E INSTALAÇÃO DE TUBULAÇÃO PEAD 90 MM, EM SOLO MOLE. AF_01/2022</v>
          </cell>
          <cell r="C8294" t="str">
            <v>M</v>
          </cell>
          <cell r="D8294">
            <v>0</v>
          </cell>
          <cell r="E8294" t="str">
            <v>Perfuração Horizontal Direcional - HDD</v>
          </cell>
          <cell r="F8294" t="str">
            <v>SINAPI Jun/26</v>
          </cell>
        </row>
        <row r="8295">
          <cell r="A8295">
            <v>88412</v>
          </cell>
          <cell r="B8295" t="str">
            <v>APLICAÇÃO MANUAL DE FUNDO SELADOR ACRÍLICO EM PANOS CEGOS DE FACHADA (SEM PRESENÇA DE VÃOS) DE EDIFÍCIOS DE MÚLTIPLOS PAVIMENTOS. AF_03/2024</v>
          </cell>
          <cell r="C8295" t="str">
            <v>M2</v>
          </cell>
          <cell r="D8295">
            <v>4.79</v>
          </cell>
          <cell r="E8295" t="str">
            <v>Pintura Externa</v>
          </cell>
          <cell r="F8295" t="str">
            <v>SINAPI Jun/26</v>
          </cell>
        </row>
        <row r="8296">
          <cell r="A8296">
            <v>88411</v>
          </cell>
          <cell r="B8296" t="str">
            <v>APLICAÇÃO MANUAL DE FUNDO SELADOR ACRÍLICO EM PANOS COM PRESENÇA DE VÃOS DE EDIFÍCIOS DE MÚLTIPLOS PAVIMENTOS. AF_03/2024</v>
          </cell>
          <cell r="C8296" t="str">
            <v>M2</v>
          </cell>
          <cell r="D8296">
            <v>5.91</v>
          </cell>
          <cell r="E8296" t="str">
            <v>Pintura Externa</v>
          </cell>
          <cell r="F8296" t="str">
            <v>SINAPI Jun/26</v>
          </cell>
        </row>
        <row r="8297">
          <cell r="A8297">
            <v>88415</v>
          </cell>
          <cell r="B8297" t="str">
            <v>APLICAÇÃO MANUAL DE FUNDO SELADOR ACRÍLICO EM PAREDES EXTERNAS DE CASAS. AF_03/2024</v>
          </cell>
          <cell r="C8297" t="str">
            <v>M2</v>
          </cell>
          <cell r="D8297">
            <v>6.01</v>
          </cell>
          <cell r="E8297" t="str">
            <v>Pintura Externa</v>
          </cell>
          <cell r="F8297" t="str">
            <v>SINAPI Jun/26</v>
          </cell>
        </row>
        <row r="8298">
          <cell r="A8298">
            <v>88413</v>
          </cell>
          <cell r="B8298" t="str">
            <v>APLICAÇÃO MANUAL DE FUNDO SELADOR ACRÍLICO EM SUPERFÍCIES EXTERNAS DE SACADA DE EDIFÍCIOS DE MÚLTIPLOS PAVIMENTOS. AF_03/2024</v>
          </cell>
          <cell r="C8298" t="str">
            <v>M2</v>
          </cell>
          <cell r="D8298">
            <v>7.4</v>
          </cell>
          <cell r="E8298" t="str">
            <v>Pintura Externa</v>
          </cell>
          <cell r="F8298" t="str">
            <v>SINAPI Jun/26</v>
          </cell>
        </row>
        <row r="8299">
          <cell r="A8299">
            <v>88414</v>
          </cell>
          <cell r="B8299" t="str">
            <v>APLICAÇÃO MANUAL DE FUNDO SELADOR ACRÍLICO EM SUPERFÍCIES INTERNAS DA SACADA DE EDIFÍCIOS DE MÚLTIPLOS PAVIMENTOS. AF_03/2024</v>
          </cell>
          <cell r="C8299" t="str">
            <v>M2</v>
          </cell>
          <cell r="D8299">
            <v>8.77</v>
          </cell>
          <cell r="E8299" t="str">
            <v>Pintura Externa</v>
          </cell>
          <cell r="F8299" t="str">
            <v>SINAPI Jun/26</v>
          </cell>
        </row>
        <row r="8300">
          <cell r="A8300">
            <v>96131</v>
          </cell>
          <cell r="B8300" t="str">
            <v>APLICAÇÃO MANUAL DE MASSA ACRÍLICA EM PANOS DE FACHADA COM PRESENÇA DE VÃOS, DE EDIFÍCIOS DE MÚLTIPLOS PAVIMENTOS, DUAS DEMÃOS. AF_03/2024</v>
          </cell>
          <cell r="C8300" t="str">
            <v>M2</v>
          </cell>
          <cell r="D8300">
            <v>35.1</v>
          </cell>
          <cell r="E8300" t="str">
            <v>Pintura Externa</v>
          </cell>
          <cell r="F8300" t="str">
            <v>SINAPI Jun/26</v>
          </cell>
        </row>
        <row r="8301">
          <cell r="A8301">
            <v>96126</v>
          </cell>
          <cell r="B8301" t="str">
            <v>APLICAÇÃO MANUAL DE MASSA ACRÍLICA EM PANOS DE FACHADA COM PRESENÇA DE VÃOS, DE EDIFÍCIOS DE MÚLTIPLOS PAVIMENTOS, UMA DEMÃO. AF_03/2024</v>
          </cell>
          <cell r="C8301" t="str">
            <v>M2</v>
          </cell>
          <cell r="D8301">
            <v>22.48</v>
          </cell>
          <cell r="E8301" t="str">
            <v>Pintura Externa</v>
          </cell>
          <cell r="F8301" t="str">
            <v>SINAPI Jun/26</v>
          </cell>
        </row>
        <row r="8302">
          <cell r="A8302">
            <v>96132</v>
          </cell>
          <cell r="B8302" t="str">
            <v>APLICAÇÃO MANUAL DE MASSA ACRÍLICA EM PANOS DE FACHADA SEM PRESENÇA DE VÃOS, DE EDIFÍCIOS DE MÚLTIPLOS PAVIMENTOS, DUAS DEMÃOS. AF_03/2024</v>
          </cell>
          <cell r="C8302" t="str">
            <v>M2</v>
          </cell>
          <cell r="D8302">
            <v>22.74</v>
          </cell>
          <cell r="E8302" t="str">
            <v>Pintura Externa</v>
          </cell>
          <cell r="F8302" t="str">
            <v>SINAPI Jun/26</v>
          </cell>
        </row>
        <row r="8303">
          <cell r="A8303">
            <v>96127</v>
          </cell>
          <cell r="B8303" t="str">
            <v>APLICAÇÃO MANUAL DE MASSA ACRÍLICA EM PANOS DE FACHADA SEM PRESENÇA DE VÃOS, DE EDIFÍCIOS DE MÚLTIPLOS PAVIMENTOS, UMA DEMÃO. AF_03/2024</v>
          </cell>
          <cell r="C8303" t="str">
            <v>M2</v>
          </cell>
          <cell r="D8303">
            <v>14.16</v>
          </cell>
          <cell r="E8303" t="str">
            <v>Pintura Externa</v>
          </cell>
          <cell r="F8303" t="str">
            <v>SINAPI Jun/26</v>
          </cell>
        </row>
        <row r="8304">
          <cell r="A8304">
            <v>96135</v>
          </cell>
          <cell r="B8304" t="str">
            <v>APLICAÇÃO MANUAL DE MASSA ACRÍLICA EM PAREDES EXTERNAS DE CASAS, DUAS DEMÃOS. AF_03/2024</v>
          </cell>
          <cell r="C8304" t="str">
            <v>M2</v>
          </cell>
          <cell r="D8304">
            <v>37.9</v>
          </cell>
          <cell r="E8304" t="str">
            <v>Pintura Externa</v>
          </cell>
          <cell r="F8304" t="str">
            <v>SINAPI Jun/26</v>
          </cell>
        </row>
        <row r="8305">
          <cell r="A8305">
            <v>96130</v>
          </cell>
          <cell r="B8305" t="str">
            <v>APLICAÇÃO MANUAL DE MASSA ACRÍLICA EM PAREDES EXTERNAS DE CASAS, UMA DEMÃO. AF_03/2024</v>
          </cell>
          <cell r="C8305" t="str">
            <v>M2</v>
          </cell>
          <cell r="D8305">
            <v>24.45</v>
          </cell>
          <cell r="E8305" t="str">
            <v>Pintura Externa</v>
          </cell>
          <cell r="F8305" t="str">
            <v>SINAPI Jun/26</v>
          </cell>
        </row>
        <row r="8306">
          <cell r="A8306">
            <v>96133</v>
          </cell>
          <cell r="B8306" t="str">
            <v>APLICAÇÃO MANUAL DE MASSA ACRÍLICA EM SUPERFÍCIES EXTERNAS DE SACADA DE EDIFÍCIOS DE MÚLTIPLOS PAVIMENTOS, DUAS DEMÃOS. AF_03/2024</v>
          </cell>
          <cell r="C8306" t="str">
            <v>M2</v>
          </cell>
          <cell r="D8306">
            <v>57.65</v>
          </cell>
          <cell r="E8306" t="str">
            <v>Pintura Externa</v>
          </cell>
          <cell r="F8306" t="str">
            <v>SINAPI Jun/26</v>
          </cell>
        </row>
        <row r="8307">
          <cell r="A8307">
            <v>96128</v>
          </cell>
          <cell r="B8307" t="str">
            <v>APLICAÇÃO MANUAL DE MASSA ACRÍLICA EM SUPERFÍCIES EXTERNAS DE SACADA DE EDIFÍCIOS DE MÚLTIPLOS PAVIMENTOS, UMA DEMÃO. AF_03/2024</v>
          </cell>
          <cell r="C8307" t="str">
            <v>M2</v>
          </cell>
          <cell r="D8307">
            <v>37.950000000000003</v>
          </cell>
          <cell r="E8307" t="str">
            <v>Pintura Externa</v>
          </cell>
          <cell r="F8307" t="str">
            <v>SINAPI Jun/26</v>
          </cell>
        </row>
        <row r="8308">
          <cell r="A8308">
            <v>96134</v>
          </cell>
          <cell r="B8308" t="str">
            <v>APLICAÇÃO MANUAL DE MASSA ACRÍLICA EM SUPERFÍCIES INTERNAS DE SACADA DE EDIFÍCIOS DE MÚLTIPLOS PAVIMENTOS, DUAS DEMÃOS. AF_03/2024</v>
          </cell>
          <cell r="C8308" t="str">
            <v>M2</v>
          </cell>
          <cell r="D8308">
            <v>67.790000000000006</v>
          </cell>
          <cell r="E8308" t="str">
            <v>Pintura Externa</v>
          </cell>
          <cell r="F8308" t="str">
            <v>SINAPI Jun/26</v>
          </cell>
        </row>
        <row r="8309">
          <cell r="A8309">
            <v>96129</v>
          </cell>
          <cell r="B8309" t="str">
            <v>APLICAÇÃO MANUAL DE MASSA ACRÍLICA EM SUPERFÍCIES INTERNAS DE SACADA DE EDIFÍCIOS DE MÚLTIPLOS PAVIMENTOS, UMA DEMÃO. AF_03/2024</v>
          </cell>
          <cell r="C8309" t="str">
            <v>M2</v>
          </cell>
          <cell r="D8309">
            <v>44.55</v>
          </cell>
          <cell r="E8309" t="str">
            <v>Pintura Externa</v>
          </cell>
          <cell r="F8309" t="str">
            <v>SINAPI Jun/26</v>
          </cell>
        </row>
        <row r="8310">
          <cell r="A8310">
            <v>88432</v>
          </cell>
          <cell r="B8310" t="str">
            <v>APLICAÇÃO MANUAL DE PINTURA COM TINTA TEXTURIZADA ACRÍLICA EM MOLDURAS DE EPS. AF_03/2024</v>
          </cell>
          <cell r="C8310" t="str">
            <v>M2</v>
          </cell>
          <cell r="D8310">
            <v>37.22</v>
          </cell>
          <cell r="E8310" t="str">
            <v>Pintura Externa</v>
          </cell>
          <cell r="F8310" t="str">
            <v>SINAPI Jun/26</v>
          </cell>
        </row>
        <row r="8311">
          <cell r="A8311">
            <v>88426</v>
          </cell>
          <cell r="B8311" t="str">
            <v>APLICAÇÃO MANUAL DE PINTURA COM TINTA TEXTURIZADA ACRÍLICA EM PANOS CEGOS DE FACHADA (SEM PRESENÇA DE VÃOS) DE EDIFÍCIOS DE MÚLTIPLOS PAVIMENTOS, DUAS CORES. AF_03/2024</v>
          </cell>
          <cell r="C8311" t="str">
            <v>M2</v>
          </cell>
          <cell r="D8311">
            <v>21.77</v>
          </cell>
          <cell r="E8311" t="str">
            <v>Pintura Externa</v>
          </cell>
          <cell r="F8311" t="str">
            <v>SINAPI Jun/26</v>
          </cell>
        </row>
        <row r="8312">
          <cell r="A8312">
            <v>88417</v>
          </cell>
          <cell r="B8312" t="str">
            <v>APLICAÇÃO MANUAL DE PINTURA COM TINTA TEXTURIZADA ACRÍLICA EM PANOS CEGOS DE FACHADA (SEM PRESENÇA DE VÃOS) DE EDIFÍCIOS DE MÚLTIPLOS PAVIMENTOS, UMA COR. AF_03/2024</v>
          </cell>
          <cell r="C8312" t="str">
            <v>M2</v>
          </cell>
          <cell r="D8312">
            <v>19.25</v>
          </cell>
          <cell r="E8312" t="str">
            <v>Pintura Externa</v>
          </cell>
          <cell r="F8312" t="str">
            <v>SINAPI Jun/26</v>
          </cell>
        </row>
        <row r="8313">
          <cell r="A8313">
            <v>88424</v>
          </cell>
          <cell r="B8313" t="str">
            <v>APLICAÇÃO MANUAL DE PINTURA COM TINTA TEXTURIZADA ACRÍLICA EM PANOS COM PRESENÇA DE VÃOS DE EDIFÍCIOS DE MÚLTIPLOS PAVIMENTOS, DUAS CORES. AF_03/2024</v>
          </cell>
          <cell r="C8313" t="str">
            <v>M2</v>
          </cell>
          <cell r="D8313">
            <v>27.84</v>
          </cell>
          <cell r="E8313" t="str">
            <v>Pintura Externa</v>
          </cell>
          <cell r="F8313" t="str">
            <v>SINAPI Jun/26</v>
          </cell>
        </row>
        <row r="8314">
          <cell r="A8314">
            <v>88416</v>
          </cell>
          <cell r="B8314" t="str">
            <v>APLICAÇÃO MANUAL DE PINTURA COM TINTA TEXTURIZADA ACRÍLICA EM PANOS COM PRESENÇA DE VÃOS DE EDIFÍCIOS DE MÚLTIPLOS PAVIMENTOS, UMA COR. AF_03/2024</v>
          </cell>
          <cell r="C8314" t="str">
            <v>M2</v>
          </cell>
          <cell r="D8314">
            <v>23.16</v>
          </cell>
          <cell r="E8314" t="str">
            <v>Pintura Externa</v>
          </cell>
          <cell r="F8314" t="str">
            <v>SINAPI Jun/26</v>
          </cell>
        </row>
        <row r="8315">
          <cell r="A8315">
            <v>88431</v>
          </cell>
          <cell r="B8315" t="str">
            <v>APLICAÇÃO MANUAL DE PINTURA COM TINTA TEXTURIZADA ACRÍLICA EM PAREDES EXTERNAS DE CASAS, DUAS CORES. AF_03/2024</v>
          </cell>
          <cell r="C8315" t="str">
            <v>M2</v>
          </cell>
          <cell r="D8315">
            <v>28.58</v>
          </cell>
          <cell r="E8315" t="str">
            <v>Pintura Externa</v>
          </cell>
          <cell r="F8315" t="str">
            <v>SINAPI Jun/26</v>
          </cell>
        </row>
        <row r="8316">
          <cell r="A8316">
            <v>88423</v>
          </cell>
          <cell r="B8316" t="str">
            <v>APLICAÇÃO MANUAL DE PINTURA COM TINTA TEXTURIZADA ACRÍLICA EM PAREDES EXTERNAS DE CASAS, UMA COR. AF_03/2024</v>
          </cell>
          <cell r="C8316" t="str">
            <v>M2</v>
          </cell>
          <cell r="D8316">
            <v>23.33</v>
          </cell>
          <cell r="E8316" t="str">
            <v>Pintura Externa</v>
          </cell>
          <cell r="F8316" t="str">
            <v>SINAPI Jun/26</v>
          </cell>
        </row>
        <row r="8317">
          <cell r="A8317">
            <v>88428</v>
          </cell>
          <cell r="B8317" t="str">
            <v>APLICAÇÃO MANUAL DE PINTURA COM TINTA TEXTURIZADA ACRÍLICA EM SUPERFÍCIES EXTERNAS DE SACADA DE EDIFÍCIOS DE MÚLTIPLOS PAVIMENTOS, DUAS CORES. AF_03/2024</v>
          </cell>
          <cell r="C8317" t="str">
            <v>M2</v>
          </cell>
          <cell r="D8317">
            <v>36.47</v>
          </cell>
          <cell r="E8317" t="str">
            <v>Pintura Externa</v>
          </cell>
          <cell r="F8317" t="str">
            <v>SINAPI Jun/26</v>
          </cell>
        </row>
        <row r="8318">
          <cell r="A8318">
            <v>88420</v>
          </cell>
          <cell r="B8318" t="str">
            <v>APLICAÇÃO MANUAL DE PINTURA COM TINTA TEXTURIZADA ACRÍLICA EM SUPERFÍCIES EXTERNAS DE SACADA DE EDIFÍCIOS DE MÚLTIPLOS PAVIMENTOS, UMA COR. AF_03/2024</v>
          </cell>
          <cell r="C8318" t="str">
            <v>M2</v>
          </cell>
          <cell r="D8318">
            <v>27.5</v>
          </cell>
          <cell r="E8318" t="str">
            <v>Pintura Externa</v>
          </cell>
          <cell r="F8318" t="str">
            <v>SINAPI Jun/26</v>
          </cell>
        </row>
        <row r="8319">
          <cell r="A8319">
            <v>88429</v>
          </cell>
          <cell r="B8319" t="str">
            <v>APLICAÇÃO MANUAL DE PINTURA COM TINTA TEXTURIZADA ACRÍLICA EM SUPERFÍCIES INTERNAS DA SACADA DE EDIFÍCIOS DE MÚLTIPLOS PAVIMENTOS, DUAS CORES. AF_03/2024</v>
          </cell>
          <cell r="C8319" t="str">
            <v>M2</v>
          </cell>
          <cell r="D8319">
            <v>43.52</v>
          </cell>
          <cell r="E8319" t="str">
            <v>Pintura Externa</v>
          </cell>
          <cell r="F8319" t="str">
            <v>SINAPI Jun/26</v>
          </cell>
        </row>
        <row r="8320">
          <cell r="A8320">
            <v>88421</v>
          </cell>
          <cell r="B8320" t="str">
            <v>APLICAÇÃO MANUAL DE PINTURA COM TINTA TEXTURIZADA ACRÍLICA EM SUPERFÍCIES INTERNAS DA SACADA DE EDIFÍCIOS DE MÚLTIPLOS PAVIMENTOS, UMA COR. AF_03/2024</v>
          </cell>
          <cell r="C8320" t="str">
            <v>M2</v>
          </cell>
          <cell r="D8320">
            <v>33.08</v>
          </cell>
          <cell r="E8320" t="str">
            <v>Pintura Externa</v>
          </cell>
          <cell r="F8320" t="str">
            <v>SINAPI Jun/26</v>
          </cell>
        </row>
        <row r="8321">
          <cell r="A8321">
            <v>95622</v>
          </cell>
          <cell r="B8321" t="str">
            <v>APLICAÇÃO MANUAL DE TINTA LÁTEX ACRÍLICA EM PANOS COM PRESENÇA DE VÃOS DE EDIFÍCIOS DE MÚLTIPLOS PAVIMENTOS, DUAS DEMÃOS. AF_03/2024</v>
          </cell>
          <cell r="C8321" t="str">
            <v>M2</v>
          </cell>
          <cell r="D8321">
            <v>17.78</v>
          </cell>
          <cell r="E8321" t="str">
            <v>Pintura Externa</v>
          </cell>
          <cell r="F8321" t="str">
            <v>SINAPI Jun/26</v>
          </cell>
        </row>
        <row r="8322">
          <cell r="A8322">
            <v>95623</v>
          </cell>
          <cell r="B8322" t="str">
            <v>APLICAÇÃO MANUAL DE TINTA LÁTEX ACRÍLICA EM PANOS SEM PRESENÇA DE VÃOS DE EDIFÍCIOS DE MÚLTIPLOS PAVIMENTOS, DUAS DEMÃOS. AF_03/2024</v>
          </cell>
          <cell r="C8322" t="str">
            <v>M2</v>
          </cell>
          <cell r="D8322">
            <v>12.06</v>
          </cell>
          <cell r="E8322" t="str">
            <v>Pintura Externa</v>
          </cell>
          <cell r="F8322" t="str">
            <v>SINAPI Jun/26</v>
          </cell>
        </row>
        <row r="8323">
          <cell r="A8323">
            <v>95626</v>
          </cell>
          <cell r="B8323" t="str">
            <v>APLICAÇÃO MANUAL DE TINTA LÁTEX ACRÍLICA EM PAREDE EXTERNAS DE CASAS, DUAS DEMÃOS. AF_03/2024</v>
          </cell>
          <cell r="C8323" t="str">
            <v>M2</v>
          </cell>
          <cell r="D8323">
            <v>18.97</v>
          </cell>
          <cell r="E8323" t="str">
            <v>Pintura Externa</v>
          </cell>
          <cell r="F8323" t="str">
            <v>SINAPI Jun/26</v>
          </cell>
        </row>
        <row r="8324">
          <cell r="A8324">
            <v>95624</v>
          </cell>
          <cell r="B8324" t="str">
            <v>APLICAÇÃO MANUAL DE TINTA LÁTEX ACRÍLICA EM SUPERFÍCIES EXTERNAS DE SACADA DE EDIFÍCIOS DE MÚLTIPLOS PAVIMENTOS, DUAS DEMÃOS. AF_03/2024</v>
          </cell>
          <cell r="C8324" t="str">
            <v>M2</v>
          </cell>
          <cell r="D8324">
            <v>27.84</v>
          </cell>
          <cell r="E8324" t="str">
            <v>Pintura Externa</v>
          </cell>
          <cell r="F8324" t="str">
            <v>SINAPI Jun/26</v>
          </cell>
        </row>
        <row r="8325">
          <cell r="A8325">
            <v>95625</v>
          </cell>
          <cell r="B8325" t="str">
            <v>APLICAÇÃO MANUAL DE TINTA LÁTEX ACRÍLICA EM SUPERFÍCIES INTERNAS DE SACADA DE EDIFÍCIOS DE MÚLTIPLOS PAVIMENTOS, DUAS DEMÃOS. AF_03/2024</v>
          </cell>
          <cell r="C8325" t="str">
            <v>M2</v>
          </cell>
          <cell r="D8325">
            <v>32.840000000000003</v>
          </cell>
          <cell r="E8325" t="str">
            <v>Pintura Externa</v>
          </cell>
          <cell r="F8325" t="str">
            <v>SINAPI Jun/26</v>
          </cell>
        </row>
        <row r="8326">
          <cell r="A8326">
            <v>88497</v>
          </cell>
          <cell r="B8326" t="str">
            <v>EMASSAMENTO COM MASSA LÁTEX, APLICAÇÃO EM PAREDE, DUAS DEMÃOS, LIXAMENTO MANUAL. AF_04/2023</v>
          </cell>
          <cell r="C8326" t="str">
            <v>M2</v>
          </cell>
          <cell r="D8326">
            <v>23.25</v>
          </cell>
          <cell r="E8326" t="str">
            <v>Pintura Interna</v>
          </cell>
          <cell r="F8326" t="str">
            <v>SINAPI Jun/26</v>
          </cell>
        </row>
        <row r="8327">
          <cell r="A8327">
            <v>104648</v>
          </cell>
          <cell r="B8327" t="str">
            <v>EMASSAMENTO COM MASSA LÁTEX, APLICAÇÃO EM PAREDE, DUAS DEMÃOS, LIXAMENTO MECANIZADO. AF_04/2023</v>
          </cell>
          <cell r="C8327" t="str">
            <v>M2</v>
          </cell>
          <cell r="D8327">
            <v>0</v>
          </cell>
          <cell r="E8327" t="str">
            <v>Pintura Interna</v>
          </cell>
          <cell r="F8327" t="str">
            <v>SINAPI Jun/26</v>
          </cell>
        </row>
        <row r="8328">
          <cell r="A8328">
            <v>88495</v>
          </cell>
          <cell r="B8328" t="str">
            <v>EMASSAMENTO COM MASSA LÁTEX, APLICAÇÃO EM PAREDE, UMA DEMÃO, LIXAMENTO MANUAL. AF_04/2023</v>
          </cell>
          <cell r="C8328" t="str">
            <v>M2</v>
          </cell>
          <cell r="D8328">
            <v>15.09</v>
          </cell>
          <cell r="E8328" t="str">
            <v>Pintura Interna</v>
          </cell>
          <cell r="F8328" t="str">
            <v>SINAPI Jun/26</v>
          </cell>
        </row>
        <row r="8329">
          <cell r="A8329">
            <v>104646</v>
          </cell>
          <cell r="B8329" t="str">
            <v>EMASSAMENTO COM MASSA LÁTEX, APLICAÇÃO EM PAREDE, UMA DEMÃO, LIXAMENTO MECANIZADO. AF_04/2023</v>
          </cell>
          <cell r="C8329" t="str">
            <v>M2</v>
          </cell>
          <cell r="D8329">
            <v>0</v>
          </cell>
          <cell r="E8329" t="str">
            <v>Pintura Interna</v>
          </cell>
          <cell r="F8329" t="str">
            <v>SINAPI Jun/26</v>
          </cell>
        </row>
        <row r="8330">
          <cell r="A8330">
            <v>88496</v>
          </cell>
          <cell r="B8330" t="str">
            <v>EMASSAMENTO COM MASSA LÁTEX, APLICAÇÃO EM TETO, DUAS DEMÃOS, LIXAMENTO MANUAL. AF_04/2023</v>
          </cell>
          <cell r="C8330" t="str">
            <v>M2</v>
          </cell>
          <cell r="D8330">
            <v>42.12</v>
          </cell>
          <cell r="E8330" t="str">
            <v>Pintura Interna</v>
          </cell>
          <cell r="F8330" t="str">
            <v>SINAPI Jun/26</v>
          </cell>
        </row>
        <row r="8331">
          <cell r="A8331">
            <v>104647</v>
          </cell>
          <cell r="B8331" t="str">
            <v>EMASSAMENTO COM MASSA LÁTEX, APLICAÇÃO EM TETO, DUAS DEMÃOS, LIXAMENTO MECANIZADO. AF_04/2023</v>
          </cell>
          <cell r="C8331" t="str">
            <v>M2</v>
          </cell>
          <cell r="D8331">
            <v>0</v>
          </cell>
          <cell r="E8331" t="str">
            <v>Pintura Interna</v>
          </cell>
          <cell r="F8331" t="str">
            <v>SINAPI Jun/26</v>
          </cell>
        </row>
        <row r="8332">
          <cell r="A8332">
            <v>88494</v>
          </cell>
          <cell r="B8332" t="str">
            <v>EMASSAMENTO COM MASSA LÁTEX, APLICAÇÃO EM TETO, UMA DEMÃO, LIXAMENTO MANUAL. AF_04/2023</v>
          </cell>
          <cell r="C8332" t="str">
            <v>M2</v>
          </cell>
          <cell r="D8332">
            <v>27.96</v>
          </cell>
          <cell r="E8332" t="str">
            <v>Pintura Interna</v>
          </cell>
          <cell r="F8332" t="str">
            <v>SINAPI Jun/26</v>
          </cell>
        </row>
        <row r="8333">
          <cell r="A8333">
            <v>104645</v>
          </cell>
          <cell r="B8333" t="str">
            <v>EMASSAMENTO COM MASSA LÁTEX, APLICAÇÃO EM TETO, UMA DEMÃO, LIXAMENTO MECANIZADO. AF_04/2023</v>
          </cell>
          <cell r="C8333" t="str">
            <v>M2</v>
          </cell>
          <cell r="D8333">
            <v>0</v>
          </cell>
          <cell r="E8333" t="str">
            <v>Pintura Interna</v>
          </cell>
          <cell r="F8333" t="str">
            <v>SINAPI Jun/26</v>
          </cell>
        </row>
        <row r="8334">
          <cell r="A8334">
            <v>88485</v>
          </cell>
          <cell r="B8334" t="str">
            <v>FUNDO SELADOR ACRÍLICO, APLICAÇÃO MANUAL EM PAREDE, UMA DEMÃO. AF_04/2023</v>
          </cell>
          <cell r="C8334" t="str">
            <v>M2</v>
          </cell>
          <cell r="D8334">
            <v>5.28</v>
          </cell>
          <cell r="E8334" t="str">
            <v>Pintura Interna</v>
          </cell>
          <cell r="F8334" t="str">
            <v>SINAPI Jun/26</v>
          </cell>
        </row>
        <row r="8335">
          <cell r="A8335">
            <v>88484</v>
          </cell>
          <cell r="B8335" t="str">
            <v>FUNDO SELADOR ACRÍLICO, APLICAÇÃO MANUAL EM TETO, UMA DEMÃO. AF_04/2023</v>
          </cell>
          <cell r="C8335" t="str">
            <v>M2</v>
          </cell>
          <cell r="D8335">
            <v>6.57</v>
          </cell>
          <cell r="E8335" t="str">
            <v>Pintura Interna</v>
          </cell>
          <cell r="F8335" t="str">
            <v>SINAPI Jun/26</v>
          </cell>
        </row>
        <row r="8336">
          <cell r="A8336">
            <v>104638</v>
          </cell>
          <cell r="B8336" t="str">
            <v>FUNDO SELADOR ACRÍLICO, APLICAÇÃO MECÂNICA EM PAREDE, UMA DEMÃO. AF_04/2023</v>
          </cell>
          <cell r="C8336" t="str">
            <v>M2</v>
          </cell>
          <cell r="D8336">
            <v>0</v>
          </cell>
          <cell r="E8336" t="str">
            <v>Pintura Interna</v>
          </cell>
          <cell r="F8336" t="str">
            <v>SINAPI Jun/26</v>
          </cell>
        </row>
        <row r="8337">
          <cell r="A8337">
            <v>104637</v>
          </cell>
          <cell r="B8337" t="str">
            <v>FUNDO SELADOR ACRÍLICO, APLICAÇÃO MECÂNICA EM TETO, UMA DEMÃO. AF_04/2023</v>
          </cell>
          <cell r="C8337" t="str">
            <v>M2</v>
          </cell>
          <cell r="D8337">
            <v>0</v>
          </cell>
          <cell r="E8337" t="str">
            <v>Pintura Interna</v>
          </cell>
          <cell r="F8337" t="str">
            <v>SINAPI Jun/26</v>
          </cell>
        </row>
        <row r="8338">
          <cell r="A8338">
            <v>104641</v>
          </cell>
          <cell r="B8338" t="str">
            <v>PINTURA LÁTEX ACRÍLICA ECONÔMICA, APLICAÇÃO MANUAL EM PAREDES, DUAS DEMÃOS. AF_04/2023</v>
          </cell>
          <cell r="C8338" t="str">
            <v>M2</v>
          </cell>
          <cell r="D8338">
            <v>11.52</v>
          </cell>
          <cell r="E8338" t="str">
            <v>Pintura Interna</v>
          </cell>
          <cell r="F8338" t="str">
            <v>SINAPI Jun/26</v>
          </cell>
        </row>
        <row r="8339">
          <cell r="A8339">
            <v>104639</v>
          </cell>
          <cell r="B8339" t="str">
            <v>PINTURA LÁTEX ACRÍLICA ECONÔMICA, APLICAÇÃO MANUAL EM TETO, DUAS DEMÃOS. AF_04/2023</v>
          </cell>
          <cell r="C8339" t="str">
            <v>M2</v>
          </cell>
          <cell r="D8339">
            <v>14.68</v>
          </cell>
          <cell r="E8339" t="str">
            <v>Pintura Interna</v>
          </cell>
          <cell r="F8339" t="str">
            <v>SINAPI Jun/26</v>
          </cell>
        </row>
        <row r="8340">
          <cell r="A8340">
            <v>104644</v>
          </cell>
          <cell r="B8340" t="str">
            <v>PINTURA LÁTEX ACRÍLICA ECONÔMICA, APLICAÇÃO MECÂNICA EM PAREDES, DUAS DEMÃOS. AF_04/2023</v>
          </cell>
          <cell r="C8340" t="str">
            <v>M2</v>
          </cell>
          <cell r="D8340">
            <v>0</v>
          </cell>
          <cell r="E8340" t="str">
            <v>Pintura Interna</v>
          </cell>
          <cell r="F8340" t="str">
            <v>SINAPI Jun/26</v>
          </cell>
        </row>
        <row r="8341">
          <cell r="A8341">
            <v>104643</v>
          </cell>
          <cell r="B8341" t="str">
            <v>PINTURA LÁTEX ACRÍLICA ECONÔMICA, APLICAÇÃO MECÂNICA EM TETO, DUAS DEMÃOS. AF_04/2023</v>
          </cell>
          <cell r="C8341" t="str">
            <v>M2</v>
          </cell>
          <cell r="D8341">
            <v>0</v>
          </cell>
          <cell r="E8341" t="str">
            <v>Pintura Interna</v>
          </cell>
          <cell r="F8341" t="str">
            <v>SINAPI Jun/26</v>
          </cell>
        </row>
        <row r="8342">
          <cell r="A8342">
            <v>88489</v>
          </cell>
          <cell r="B8342" t="str">
            <v>PINTURA LÁTEX ACRÍLICA PREMIUM, APLICAÇÃO MANUAL EM PAREDES, DUAS DEMÃOS. AF_04/2023</v>
          </cell>
          <cell r="C8342" t="str">
            <v>M2</v>
          </cell>
          <cell r="D8342">
            <v>15.12</v>
          </cell>
          <cell r="E8342" t="str">
            <v>Pintura Interna</v>
          </cell>
          <cell r="F8342" t="str">
            <v>SINAPI Jun/26</v>
          </cell>
        </row>
        <row r="8343">
          <cell r="A8343">
            <v>88488</v>
          </cell>
          <cell r="B8343" t="str">
            <v>PINTURA LÁTEX ACRÍLICA PREMIUM, APLICAÇÃO MANUAL EM TETO, DUAS DEMÃOS. AF_04/2023</v>
          </cell>
          <cell r="C8343" t="str">
            <v>M2</v>
          </cell>
          <cell r="D8343">
            <v>18.28</v>
          </cell>
          <cell r="E8343" t="str">
            <v>Pintura Interna</v>
          </cell>
          <cell r="F8343" t="str">
            <v>SINAPI Jun/26</v>
          </cell>
        </row>
        <row r="8344">
          <cell r="A8344">
            <v>104642</v>
          </cell>
          <cell r="B8344" t="str">
            <v>PINTURA LÁTEX ACRÍLICA STANDARD, APLICAÇÃO MANUAL EM PAREDES, DUAS DEMÃOS. AF_04/2023</v>
          </cell>
          <cell r="C8344" t="str">
            <v>M2</v>
          </cell>
          <cell r="D8344">
            <v>12.85</v>
          </cell>
          <cell r="E8344" t="str">
            <v>Pintura Interna</v>
          </cell>
          <cell r="F8344" t="str">
            <v>SINAPI Jun/26</v>
          </cell>
        </row>
        <row r="8345">
          <cell r="A8345">
            <v>104640</v>
          </cell>
          <cell r="B8345" t="str">
            <v>PINTURA LÁTEX ACRÍLICA STANDARD, APLICAÇÃO MANUAL EM TETO, DUAS DEMÃOS. AF_04/2023</v>
          </cell>
          <cell r="C8345" t="str">
            <v>M2</v>
          </cell>
          <cell r="D8345">
            <v>16.010000000000002</v>
          </cell>
          <cell r="E8345" t="str">
            <v>Pintura Interna</v>
          </cell>
          <cell r="F8345" t="str">
            <v>SINAPI Jun/26</v>
          </cell>
        </row>
        <row r="8346">
          <cell r="A8346">
            <v>95305</v>
          </cell>
          <cell r="B8346" t="str">
            <v>TEXTURA ACRÍLICA, APLICAÇÃO MANUAL EM PAREDE, UMA DEMÃO. AF_04/2023</v>
          </cell>
          <cell r="C8346" t="str">
            <v>M2</v>
          </cell>
          <cell r="D8346">
            <v>15.76</v>
          </cell>
          <cell r="E8346" t="str">
            <v>Pintura Interna</v>
          </cell>
          <cell r="F8346" t="str">
            <v>SINAPI Jun/26</v>
          </cell>
        </row>
        <row r="8347">
          <cell r="A8347">
            <v>95306</v>
          </cell>
          <cell r="B8347" t="str">
            <v>TEXTURA ACRÍLICA, APLICAÇÃO MANUAL EM TETO, UMA DEMÃO. AF_04/2023</v>
          </cell>
          <cell r="C8347" t="str">
            <v>M2</v>
          </cell>
          <cell r="D8347">
            <v>18.75</v>
          </cell>
          <cell r="E8347" t="str">
            <v>Pintura Interna</v>
          </cell>
          <cell r="F8347" t="str">
            <v>SINAPI Jun/26</v>
          </cell>
        </row>
        <row r="8348">
          <cell r="A8348">
            <v>102201</v>
          </cell>
          <cell r="B8348" t="str">
            <v>APLICAÇÃO MASSA ACRÍLICA PARA MADEIRA, PARA PINTURA COM TINTA DE ACABAMENTO (PIGMENTADA). AF_01/2021</v>
          </cell>
          <cell r="C8348" t="str">
            <v>M2</v>
          </cell>
          <cell r="D8348">
            <v>24.16</v>
          </cell>
          <cell r="E8348" t="str">
            <v>Pintura em Madeira</v>
          </cell>
          <cell r="F8348" t="str">
            <v>SINAPI Jun/26</v>
          </cell>
        </row>
        <row r="8349">
          <cell r="A8349">
            <v>102200</v>
          </cell>
          <cell r="B8349" t="str">
            <v>APLICAÇÃO MASSA ALQUÍDICA PARA MADEIRA, PARA PINTURA COM TINTA DE ACABAMENTO (PIGMENTADA). AF_01/2021</v>
          </cell>
          <cell r="C8349" t="str">
            <v>M2</v>
          </cell>
          <cell r="D8349">
            <v>25.46</v>
          </cell>
          <cell r="E8349" t="str">
            <v>Pintura em Madeira</v>
          </cell>
          <cell r="F8349" t="str">
            <v>SINAPI Jun/26</v>
          </cell>
        </row>
        <row r="8350">
          <cell r="A8350">
            <v>102202</v>
          </cell>
          <cell r="B8350" t="str">
            <v>APLICAÇÃO MASSA EPÓXI PARA MADEIRA, PARA PINTURA COM TINTA PU DE ACABAMENTO (PIGMENTADA). AF_01/2021</v>
          </cell>
          <cell r="C8350" t="str">
            <v>M2</v>
          </cell>
          <cell r="D8350">
            <v>58.5</v>
          </cell>
          <cell r="E8350" t="str">
            <v>Pintura em Madeira</v>
          </cell>
          <cell r="F8350" t="str">
            <v>SINAPI Jun/26</v>
          </cell>
        </row>
        <row r="8351">
          <cell r="A8351">
            <v>102193</v>
          </cell>
          <cell r="B8351" t="str">
            <v>LIXAMENTO DE MADEIRA PARA APLICAÇÃO DE FUNDO OU PINTURA. AF_01/2021</v>
          </cell>
          <cell r="C8351" t="str">
            <v>M2</v>
          </cell>
          <cell r="D8351">
            <v>2.63</v>
          </cell>
          <cell r="E8351" t="str">
            <v>Pintura em Madeira</v>
          </cell>
          <cell r="F8351" t="str">
            <v>SINAPI Jun/26</v>
          </cell>
        </row>
        <row r="8352">
          <cell r="A8352">
            <v>102194</v>
          </cell>
          <cell r="B8352" t="str">
            <v>LIXAMENTO DE MASSA PARA MADEIRA. AF_01/2021</v>
          </cell>
          <cell r="C8352" t="str">
            <v>M2</v>
          </cell>
          <cell r="D8352">
            <v>10.77</v>
          </cell>
          <cell r="E8352" t="str">
            <v>Pintura em Madeira</v>
          </cell>
          <cell r="F8352" t="str">
            <v>SINAPI Jun/26</v>
          </cell>
        </row>
        <row r="8353">
          <cell r="A8353">
            <v>102198</v>
          </cell>
          <cell r="B8353" t="str">
            <v>PINTURA FUNDO NIVELADOR ACRÍLICO BRANCO EM MADEIRA. AF_01/2021</v>
          </cell>
          <cell r="C8353" t="str">
            <v>M2</v>
          </cell>
          <cell r="D8353">
            <v>0</v>
          </cell>
          <cell r="E8353" t="str">
            <v>Pintura em Madeira</v>
          </cell>
          <cell r="F8353" t="str">
            <v>SINAPI Jun/26</v>
          </cell>
        </row>
        <row r="8354">
          <cell r="A8354">
            <v>102197</v>
          </cell>
          <cell r="B8354" t="str">
            <v>PINTURA FUNDO NIVELADOR ALQUÍDICO BRANCO EM MADEIRA. AF_01/2021</v>
          </cell>
          <cell r="C8354" t="str">
            <v>M2</v>
          </cell>
          <cell r="D8354">
            <v>31.39</v>
          </cell>
          <cell r="E8354" t="str">
            <v>Pintura em Madeira</v>
          </cell>
          <cell r="F8354" t="str">
            <v>SINAPI Jun/26</v>
          </cell>
        </row>
        <row r="8355">
          <cell r="A8355">
            <v>102195</v>
          </cell>
          <cell r="B8355" t="str">
            <v>PINTURA FUNDO NIVELADOR ALQUÍDICO INCOLOR EM MADEIRA. AF_01/2021</v>
          </cell>
          <cell r="C8355" t="str">
            <v>M2</v>
          </cell>
          <cell r="D8355">
            <v>0</v>
          </cell>
          <cell r="E8355" t="str">
            <v>Pintura em Madeira</v>
          </cell>
          <cell r="F8355" t="str">
            <v>SINAPI Jun/26</v>
          </cell>
        </row>
        <row r="8356">
          <cell r="A8356">
            <v>102199</v>
          </cell>
          <cell r="B8356" t="str">
            <v>PINTURA FUNDO NIVELADOR POLIURETÂNICO BRANCO EM MADEIRA. AF_01/2021</v>
          </cell>
          <cell r="C8356" t="str">
            <v>M2</v>
          </cell>
          <cell r="D8356">
            <v>0</v>
          </cell>
          <cell r="E8356" t="str">
            <v>Pintura em Madeira</v>
          </cell>
          <cell r="F8356" t="str">
            <v>SINAPI Jun/26</v>
          </cell>
        </row>
        <row r="8357">
          <cell r="A8357">
            <v>102196</v>
          </cell>
          <cell r="B8357" t="str">
            <v>PINTURA FUNDO NIVELADOR POLIURETÂNICO INCOLOR EM MADEIRA. AF_01/2021</v>
          </cell>
          <cell r="C8357" t="str">
            <v>M2</v>
          </cell>
          <cell r="D8357">
            <v>0</v>
          </cell>
          <cell r="E8357" t="str">
            <v>Pintura em Madeira</v>
          </cell>
          <cell r="F8357" t="str">
            <v>SINAPI Jun/26</v>
          </cell>
        </row>
        <row r="8358">
          <cell r="A8358">
            <v>102233</v>
          </cell>
          <cell r="B8358" t="str">
            <v>PINTURA IMUNIZANTE PARA MADEIRA, 1 DEMÃO. AF_01/2021</v>
          </cell>
          <cell r="C8358" t="str">
            <v>M2</v>
          </cell>
          <cell r="D8358">
            <v>13.31</v>
          </cell>
          <cell r="E8358" t="str">
            <v>Pintura em Madeira</v>
          </cell>
          <cell r="F8358" t="str">
            <v>SINAPI Jun/26</v>
          </cell>
        </row>
        <row r="8359">
          <cell r="A8359">
            <v>102234</v>
          </cell>
          <cell r="B8359" t="str">
            <v>PINTURA IMUNIZANTE PARA MADEIRA, 2 DEMÃOS. AF_01/2021</v>
          </cell>
          <cell r="C8359" t="str">
            <v>M2</v>
          </cell>
          <cell r="D8359">
            <v>26.63</v>
          </cell>
          <cell r="E8359" t="str">
            <v>Pintura em Madeira</v>
          </cell>
          <cell r="F8359" t="str">
            <v>SINAPI Jun/26</v>
          </cell>
        </row>
        <row r="8360">
          <cell r="A8360">
            <v>102207</v>
          </cell>
          <cell r="B8360" t="str">
            <v>PINTURA TINTA DE ACABAMENTO (PIGMENTADA) A ÓLEO EM MADEIRA, 1 DEMÃO. AF_01/2021</v>
          </cell>
          <cell r="C8360" t="str">
            <v>M2</v>
          </cell>
          <cell r="D8360">
            <v>10.77</v>
          </cell>
          <cell r="E8360" t="str">
            <v>Pintura em Madeira</v>
          </cell>
          <cell r="F8360" t="str">
            <v>SINAPI Jun/26</v>
          </cell>
        </row>
        <row r="8361">
          <cell r="A8361">
            <v>102217</v>
          </cell>
          <cell r="B8361" t="str">
            <v>PINTURA TINTA DE ACABAMENTO (PIGMENTADA) A ÓLEO EM MADEIRA, 2 DEMÃOS. AF_01/2021</v>
          </cell>
          <cell r="C8361" t="str">
            <v>M2</v>
          </cell>
          <cell r="D8361">
            <v>21.57</v>
          </cell>
          <cell r="E8361" t="str">
            <v>Pintura em Madeira</v>
          </cell>
          <cell r="F8361" t="str">
            <v>SINAPI Jun/26</v>
          </cell>
        </row>
        <row r="8362">
          <cell r="A8362">
            <v>102227</v>
          </cell>
          <cell r="B8362" t="str">
            <v>PINTURA TINTA DE ACABAMENTO (PIGMENTADA) A ÓLEO EM MADEIRA, 3 DEMÃOS. AF_01/2021</v>
          </cell>
          <cell r="C8362" t="str">
            <v>M2</v>
          </cell>
          <cell r="D8362">
            <v>32.35</v>
          </cell>
          <cell r="E8362" t="str">
            <v>Pintura em Madeira</v>
          </cell>
          <cell r="F8362" t="str">
            <v>SINAPI Jun/26</v>
          </cell>
        </row>
        <row r="8363">
          <cell r="A8363">
            <v>102211</v>
          </cell>
          <cell r="B8363" t="str">
            <v>PINTURA TINTA DE ACABAMENTO (PIGMENTADA) ESMALTE BASE ÁGUA EM MADEIRA, 1 DEMÃO. AF_01/2021</v>
          </cell>
          <cell r="C8363" t="str">
            <v>M2</v>
          </cell>
          <cell r="D8363">
            <v>0</v>
          </cell>
          <cell r="E8363" t="str">
            <v>Pintura em Madeira</v>
          </cell>
          <cell r="F8363" t="str">
            <v>SINAPI Jun/26</v>
          </cell>
        </row>
        <row r="8364">
          <cell r="A8364">
            <v>102221</v>
          </cell>
          <cell r="B8364" t="str">
            <v>PINTURA TINTA DE ACABAMENTO (PIGMENTADA) ESMALTE BASE ÁGUA EM MADEIRA, 2 DEMÃOS. AF_01/2021</v>
          </cell>
          <cell r="C8364" t="str">
            <v>M2</v>
          </cell>
          <cell r="D8364">
            <v>0</v>
          </cell>
          <cell r="E8364" t="str">
            <v>Pintura em Madeira</v>
          </cell>
          <cell r="F8364" t="str">
            <v>SINAPI Jun/26</v>
          </cell>
        </row>
        <row r="8365">
          <cell r="A8365">
            <v>102231</v>
          </cell>
          <cell r="B8365" t="str">
            <v>PINTURA TINTA DE ACABAMENTO (PIGMENTADA) ESMALTE BASE ÁGUA EM MADEIRA, 3 DEMÃOS. AF_01/2021</v>
          </cell>
          <cell r="C8365" t="str">
            <v>M2</v>
          </cell>
          <cell r="D8365">
            <v>0</v>
          </cell>
          <cell r="E8365" t="str">
            <v>Pintura em Madeira</v>
          </cell>
          <cell r="F8365" t="str">
            <v>SINAPI Jun/26</v>
          </cell>
        </row>
        <row r="8366">
          <cell r="A8366">
            <v>102209</v>
          </cell>
          <cell r="B8366" t="str">
            <v>PINTURA TINTA DE ACABAMENTO (PIGMENTADA) ESMALTE SINTÉTICO ACETINADO EM MADEIRA, 1 DEMÃO. AF_01/2021</v>
          </cell>
          <cell r="C8366" t="str">
            <v>M2</v>
          </cell>
          <cell r="D8366">
            <v>10.61</v>
          </cell>
          <cell r="E8366" t="str">
            <v>Pintura em Madeira</v>
          </cell>
          <cell r="F8366" t="str">
            <v>SINAPI Jun/26</v>
          </cell>
        </row>
        <row r="8367">
          <cell r="A8367">
            <v>102219</v>
          </cell>
          <cell r="B8367" t="str">
            <v>PINTURA TINTA DE ACABAMENTO (PIGMENTADA) ESMALTE SINTÉTICO ACETINADO EM MADEIRA, 2 DEMÃOS. AF_01/2021</v>
          </cell>
          <cell r="C8367" t="str">
            <v>M2</v>
          </cell>
          <cell r="D8367">
            <v>21.23</v>
          </cell>
          <cell r="E8367" t="str">
            <v>Pintura em Madeira</v>
          </cell>
          <cell r="F8367" t="str">
            <v>SINAPI Jun/26</v>
          </cell>
        </row>
        <row r="8368">
          <cell r="A8368">
            <v>102229</v>
          </cell>
          <cell r="B8368" t="str">
            <v>PINTURA TINTA DE ACABAMENTO (PIGMENTADA) ESMALTE SINTÉTICO ACETINADO EM MADEIRA, 3 DEMÃOS. AF_01/2021</v>
          </cell>
          <cell r="C8368" t="str">
            <v>M2</v>
          </cell>
          <cell r="D8368">
            <v>31.85</v>
          </cell>
          <cell r="E8368" t="str">
            <v>Pintura em Madeira</v>
          </cell>
          <cell r="F8368" t="str">
            <v>SINAPI Jun/26</v>
          </cell>
        </row>
        <row r="8369">
          <cell r="A8369">
            <v>102210</v>
          </cell>
          <cell r="B8369" t="str">
            <v>PINTURA TINTA DE ACABAMENTO (PIGMENTADA) ESMALTE SINTÉTICO BRILHANTE EM MADEIRA, 1 DEMÃO. AF_01/2021</v>
          </cell>
          <cell r="C8369" t="str">
            <v>M2</v>
          </cell>
          <cell r="D8369">
            <v>10.17</v>
          </cell>
          <cell r="E8369" t="str">
            <v>Pintura em Madeira</v>
          </cell>
          <cell r="F8369" t="str">
            <v>SINAPI Jun/26</v>
          </cell>
        </row>
        <row r="8370">
          <cell r="A8370">
            <v>102220</v>
          </cell>
          <cell r="B8370" t="str">
            <v>PINTURA TINTA DE ACABAMENTO (PIGMENTADA) ESMALTE SINTÉTICO BRILHANTE EM MADEIRA, 2 DEMÃOS. AF_01/2021</v>
          </cell>
          <cell r="C8370" t="str">
            <v>M2</v>
          </cell>
          <cell r="D8370">
            <v>20.36</v>
          </cell>
          <cell r="E8370" t="str">
            <v>Pintura em Madeira</v>
          </cell>
          <cell r="F8370" t="str">
            <v>SINAPI Jun/26</v>
          </cell>
        </row>
        <row r="8371">
          <cell r="A8371">
            <v>102230</v>
          </cell>
          <cell r="B8371" t="str">
            <v>PINTURA TINTA DE ACABAMENTO (PIGMENTADA) ESMALTE SINTÉTICO BRILHANTE EM MADEIRA, 3 DEMÃOS. AF_01/2021</v>
          </cell>
          <cell r="C8371" t="str">
            <v>M2</v>
          </cell>
          <cell r="D8371">
            <v>30.55</v>
          </cell>
          <cell r="E8371" t="str">
            <v>Pintura em Madeira</v>
          </cell>
          <cell r="F8371" t="str">
            <v>SINAPI Jun/26</v>
          </cell>
        </row>
        <row r="8372">
          <cell r="A8372">
            <v>102208</v>
          </cell>
          <cell r="B8372" t="str">
            <v>PINTURA TINTA DE ACABAMENTO (PIGMENTADA) ESMALTE SINTÉTICO FOSCO EM MADEIRA, 1 DEMÃO. AF_01/2021</v>
          </cell>
          <cell r="C8372" t="str">
            <v>M2</v>
          </cell>
          <cell r="D8372">
            <v>10.32</v>
          </cell>
          <cell r="E8372" t="str">
            <v>Pintura em Madeira</v>
          </cell>
          <cell r="F8372" t="str">
            <v>SINAPI Jun/26</v>
          </cell>
        </row>
        <row r="8373">
          <cell r="A8373">
            <v>102218</v>
          </cell>
          <cell r="B8373" t="str">
            <v>PINTURA TINTA DE ACABAMENTO (PIGMENTADA) ESMALTE SINTÉTICO FOSCO EM MADEIRA, 2 DEMÃOS. AF_01/2021</v>
          </cell>
          <cell r="C8373" t="str">
            <v>M2</v>
          </cell>
          <cell r="D8373">
            <v>20.65</v>
          </cell>
          <cell r="E8373" t="str">
            <v>Pintura em Madeira</v>
          </cell>
          <cell r="F8373" t="str">
            <v>SINAPI Jun/26</v>
          </cell>
        </row>
        <row r="8374">
          <cell r="A8374">
            <v>102228</v>
          </cell>
          <cell r="B8374" t="str">
            <v>PINTURA TINTA DE ACABAMENTO (PIGMENTADA) ESMALTE SINTÉTICO FOSCO EM MADEIRA, 3 DEMÃOS. AF_01/2021</v>
          </cell>
          <cell r="C8374" t="str">
            <v>M2</v>
          </cell>
          <cell r="D8374">
            <v>31</v>
          </cell>
          <cell r="E8374" t="str">
            <v>Pintura em Madeira</v>
          </cell>
          <cell r="F8374" t="str">
            <v>SINAPI Jun/26</v>
          </cell>
        </row>
        <row r="8375">
          <cell r="A8375">
            <v>102212</v>
          </cell>
          <cell r="B8375" t="str">
            <v>PINTURA TINTA DE ACABAMENTO (PIGMENTADA) POLIURETÂNICA EM MADEIRA, 1 DEMÃO. AF_01/2021</v>
          </cell>
          <cell r="C8375" t="str">
            <v>M2</v>
          </cell>
          <cell r="D8375">
            <v>0</v>
          </cell>
          <cell r="E8375" t="str">
            <v>Pintura em Madeira</v>
          </cell>
          <cell r="F8375" t="str">
            <v>SINAPI Jun/26</v>
          </cell>
        </row>
        <row r="8376">
          <cell r="A8376">
            <v>102222</v>
          </cell>
          <cell r="B8376" t="str">
            <v>PINTURA TINTA DE ACABAMENTO (PIGMENTADA) POLIURETÂNICA EM MADEIRA, 2 DEMÃOS. AF_01/2021</v>
          </cell>
          <cell r="C8376" t="str">
            <v>M2</v>
          </cell>
          <cell r="D8376">
            <v>0</v>
          </cell>
          <cell r="E8376" t="str">
            <v>Pintura em Madeira</v>
          </cell>
          <cell r="F8376" t="str">
            <v>SINAPI Jun/26</v>
          </cell>
        </row>
        <row r="8377">
          <cell r="A8377">
            <v>102232</v>
          </cell>
          <cell r="B8377" t="str">
            <v>PINTURA TINTA DE ACABAMENTO (PIGMENTADA) POLIURETÂNICA EM MADEIRA, 3 DEMÃOS. AF_01/2021</v>
          </cell>
          <cell r="C8377" t="str">
            <v>M2</v>
          </cell>
          <cell r="D8377">
            <v>0</v>
          </cell>
          <cell r="E8377" t="str">
            <v>Pintura em Madeira</v>
          </cell>
          <cell r="F8377" t="str">
            <v>SINAPI Jun/26</v>
          </cell>
        </row>
        <row r="8378">
          <cell r="A8378">
            <v>102203</v>
          </cell>
          <cell r="B8378" t="str">
            <v>PINTURA VERNIZ (INCOLOR) ALQUÍDICO EM MADEIRA, USO INTERNO E EXTERNO, 1 DEMÃO. AF_01/2021</v>
          </cell>
          <cell r="C8378" t="str">
            <v>M2</v>
          </cell>
          <cell r="D8378">
            <v>12.86</v>
          </cell>
          <cell r="E8378" t="str">
            <v>Pintura em Madeira</v>
          </cell>
          <cell r="F8378" t="str">
            <v>SINAPI Jun/26</v>
          </cell>
        </row>
        <row r="8379">
          <cell r="A8379">
            <v>102213</v>
          </cell>
          <cell r="B8379" t="str">
            <v>PINTURA VERNIZ (INCOLOR) ALQUÍDICO EM MADEIRA, USO INTERNO E EXTERNO, 2 DEMÃOS. AF_01/2021</v>
          </cell>
          <cell r="C8379" t="str">
            <v>M2</v>
          </cell>
          <cell r="D8379">
            <v>25.74</v>
          </cell>
          <cell r="E8379" t="str">
            <v>Pintura em Madeira</v>
          </cell>
          <cell r="F8379" t="str">
            <v>SINAPI Jun/26</v>
          </cell>
        </row>
        <row r="8380">
          <cell r="A8380">
            <v>102223</v>
          </cell>
          <cell r="B8380" t="str">
            <v>PINTURA VERNIZ (INCOLOR) ALQUÍDICO EM MADEIRA, USO INTERNO E EXTERNO, 3 DEMÃOS. AF_01/2021</v>
          </cell>
          <cell r="C8380" t="str">
            <v>M2</v>
          </cell>
          <cell r="D8380">
            <v>38.619999999999997</v>
          </cell>
          <cell r="E8380" t="str">
            <v>Pintura em Madeira</v>
          </cell>
          <cell r="F8380" t="str">
            <v>SINAPI Jun/26</v>
          </cell>
        </row>
        <row r="8381">
          <cell r="A8381">
            <v>102204</v>
          </cell>
          <cell r="B8381" t="str">
            <v>PINTURA VERNIZ (INCOLOR) ALQUÍDICO EM MADEIRA, USO INTERNO, 1 DEMÃO. AF_01/2021</v>
          </cell>
          <cell r="C8381" t="str">
            <v>M2</v>
          </cell>
          <cell r="D8381">
            <v>13.21</v>
          </cell>
          <cell r="E8381" t="str">
            <v>Pintura em Madeira</v>
          </cell>
          <cell r="F8381" t="str">
            <v>SINAPI Jun/26</v>
          </cell>
        </row>
        <row r="8382">
          <cell r="A8382">
            <v>102214</v>
          </cell>
          <cell r="B8382" t="str">
            <v>PINTURA VERNIZ (INCOLOR) ALQUÍDICO EM MADEIRA, USO INTERNO, 2 DEMÃOS. AF_01/2021</v>
          </cell>
          <cell r="C8382" t="str">
            <v>M2</v>
          </cell>
          <cell r="D8382">
            <v>26.43</v>
          </cell>
          <cell r="E8382" t="str">
            <v>Pintura em Madeira</v>
          </cell>
          <cell r="F8382" t="str">
            <v>SINAPI Jun/26</v>
          </cell>
        </row>
        <row r="8383">
          <cell r="A8383">
            <v>102224</v>
          </cell>
          <cell r="B8383" t="str">
            <v>PINTURA VERNIZ (INCOLOR) ALQUÍDICO EM MADEIRA, USO INTERNO, 3 DEMÃOS. AF_01/2021</v>
          </cell>
          <cell r="C8383" t="str">
            <v>M2</v>
          </cell>
          <cell r="D8383">
            <v>39.65</v>
          </cell>
          <cell r="E8383" t="str">
            <v>Pintura em Madeira</v>
          </cell>
          <cell r="F8383" t="str">
            <v>SINAPI Jun/26</v>
          </cell>
        </row>
        <row r="8384">
          <cell r="A8384">
            <v>102205</v>
          </cell>
          <cell r="B8384" t="str">
            <v>PINTURA VERNIZ (INCOLOR) POLIURETÂNICO (RESINA ALQUÍDICA MODIFICADA) EM MADEIRA, 1 DEMÃO. AF_01/2021</v>
          </cell>
          <cell r="C8384" t="str">
            <v>M2</v>
          </cell>
          <cell r="D8384">
            <v>12.09</v>
          </cell>
          <cell r="E8384" t="str">
            <v>Pintura em Madeira</v>
          </cell>
          <cell r="F8384" t="str">
            <v>SINAPI Jun/26</v>
          </cell>
        </row>
        <row r="8385">
          <cell r="A8385">
            <v>102215</v>
          </cell>
          <cell r="B8385" t="str">
            <v>PINTURA VERNIZ (INCOLOR) POLIURETÂNICO (RESINA ALQUÍDICA MODIFICADA) EM MADEIRA, 2 DEMÃOS. AF_01/2021</v>
          </cell>
          <cell r="C8385" t="str">
            <v>M2</v>
          </cell>
          <cell r="D8385">
            <v>24.22</v>
          </cell>
          <cell r="E8385" t="str">
            <v>Pintura em Madeira</v>
          </cell>
          <cell r="F8385" t="str">
            <v>SINAPI Jun/26</v>
          </cell>
        </row>
        <row r="8386">
          <cell r="A8386">
            <v>102225</v>
          </cell>
          <cell r="B8386" t="str">
            <v>PINTURA VERNIZ (INCOLOR) POLIURETÂNICO (RESINA ALQUÍDICA MODIFICADA) EM MADEIRA, 3 DEMÃOS. AF_01/2021</v>
          </cell>
          <cell r="C8386" t="str">
            <v>M2</v>
          </cell>
          <cell r="D8386">
            <v>36.33</v>
          </cell>
          <cell r="E8386" t="str">
            <v>Pintura em Madeira</v>
          </cell>
          <cell r="F8386" t="str">
            <v>SINAPI Jun/26</v>
          </cell>
        </row>
        <row r="8387">
          <cell r="A8387">
            <v>102206</v>
          </cell>
          <cell r="B8387" t="str">
            <v>PINTURA VERNIZ (INCOLOR) POLIURETÂNICO (RESINA POLIURETÂNICA) EM MADEIRA, 1 DEMÃO. AF_01/2021</v>
          </cell>
          <cell r="C8387" t="str">
            <v>M2</v>
          </cell>
          <cell r="D8387">
            <v>0</v>
          </cell>
          <cell r="E8387" t="str">
            <v>Pintura em Madeira</v>
          </cell>
          <cell r="F8387" t="str">
            <v>SINAPI Jun/26</v>
          </cell>
        </row>
        <row r="8388">
          <cell r="A8388">
            <v>102216</v>
          </cell>
          <cell r="B8388" t="str">
            <v>PINTURA VERNIZ (INCOLOR) POLIURETÂNICO (RESINA POLIURETÂNICA) EM MADEIRA, 2 DEMÃOS. AF_01/2021</v>
          </cell>
          <cell r="C8388" t="str">
            <v>M2</v>
          </cell>
          <cell r="D8388">
            <v>0</v>
          </cell>
          <cell r="E8388" t="str">
            <v>Pintura em Madeira</v>
          </cell>
          <cell r="F8388" t="str">
            <v>SINAPI Jun/26</v>
          </cell>
        </row>
        <row r="8389">
          <cell r="A8389">
            <v>102226</v>
          </cell>
          <cell r="B8389" t="str">
            <v>PINTURA VERNIZ (INCOLOR) POLIURETÂNICO (RESINA POLIURETÂNICA) EM MADEIRA, 3 DEMÃOS. AF_01/2021</v>
          </cell>
          <cell r="C8389" t="str">
            <v>M2</v>
          </cell>
          <cell r="D8389">
            <v>0</v>
          </cell>
          <cell r="E8389" t="str">
            <v>Pintura em Madeira</v>
          </cell>
          <cell r="F8389" t="str">
            <v>SINAPI Jun/26</v>
          </cell>
        </row>
        <row r="8390">
          <cell r="A8390">
            <v>100718</v>
          </cell>
          <cell r="B8390" t="str">
            <v>COLOCAÇÃO DE FITA PROTETORA PARA PINTURA. AF_01/2020</v>
          </cell>
          <cell r="C8390" t="str">
            <v>M</v>
          </cell>
          <cell r="D8390">
            <v>1.9</v>
          </cell>
          <cell r="E8390" t="str">
            <v>Pintura em Superfícies Metálicas</v>
          </cell>
          <cell r="F8390" t="str">
            <v>SINAPI Jun/26</v>
          </cell>
        </row>
        <row r="8391">
          <cell r="A8391">
            <v>100716</v>
          </cell>
          <cell r="B8391" t="str">
            <v>JATEAMENTO ABRASIVO COM GRANALHA DE AÇO EM PERFIL METÁLICO EM FÁBRICA. AF_01/2020</v>
          </cell>
          <cell r="C8391" t="str">
            <v>M2</v>
          </cell>
          <cell r="D8391">
            <v>25.51</v>
          </cell>
          <cell r="E8391" t="str">
            <v>Pintura em Superfícies Metálicas</v>
          </cell>
          <cell r="F8391" t="str">
            <v>SINAPI Jun/26</v>
          </cell>
        </row>
        <row r="8392">
          <cell r="A8392">
            <v>100717</v>
          </cell>
          <cell r="B8392" t="str">
            <v>LIXAMENTO MANUAL EM SUPERFÍCIES METÁLICAS EM OBRA. AF_01/2020</v>
          </cell>
          <cell r="C8392" t="str">
            <v>M2</v>
          </cell>
          <cell r="D8392">
            <v>12.78</v>
          </cell>
          <cell r="E8392" t="str">
            <v>Pintura em Superfícies Metálicas</v>
          </cell>
          <cell r="F8392" t="str">
            <v>SINAPI Jun/26</v>
          </cell>
        </row>
        <row r="8393">
          <cell r="A8393">
            <v>100754</v>
          </cell>
          <cell r="B8393" t="str">
            <v>PINTURA COM TINTA ACRÍLICA DE ACABAMENTO APLICADA A ROLO OU PINCEL SOBRE SUPERFÍCIES METÁLICAS (EXCETO PERFIL) EXECUTADO EM OBRA (02 DEMÃOS). AF_01/2020</v>
          </cell>
          <cell r="C8393" t="str">
            <v>M2</v>
          </cell>
          <cell r="D8393">
            <v>38.86</v>
          </cell>
          <cell r="E8393" t="str">
            <v>Pintura em Superfícies Metálicas</v>
          </cell>
          <cell r="F8393" t="str">
            <v>SINAPI Jun/26</v>
          </cell>
        </row>
        <row r="8394">
          <cell r="A8394">
            <v>100736</v>
          </cell>
          <cell r="B8394" t="str">
            <v>PINTURA COM TINTA ACRÍLICA DE ACABAMENTO APLICADA A ROLO OU PINCEL SOBRE SUPERFÍCIES METÁLICAS (EXCETO PERFIL) EXECUTADO EM OBRA (POR DEMÃO). AF_01/2020</v>
          </cell>
          <cell r="C8394" t="str">
            <v>M2</v>
          </cell>
          <cell r="D8394">
            <v>19.420000000000002</v>
          </cell>
          <cell r="E8394" t="str">
            <v>Pintura em Superfícies Metálicas</v>
          </cell>
          <cell r="F8394" t="str">
            <v>SINAPI Jun/26</v>
          </cell>
        </row>
        <row r="8395">
          <cell r="A8395">
            <v>100753</v>
          </cell>
          <cell r="B8395" t="str">
            <v>PINTURA COM TINTA ACRÍLICA DE ACABAMENTO PULVERIZADA SOBRE SUPERFÍCIES METÁLICAS (EXCETO PERFIL) EXECUTADO EM OBRA (02 DEMÃOS). AF_01/2020_PE</v>
          </cell>
          <cell r="C8395" t="str">
            <v>M2</v>
          </cell>
          <cell r="D8395">
            <v>28.7</v>
          </cell>
          <cell r="E8395" t="str">
            <v>Pintura em Superfícies Metálicas</v>
          </cell>
          <cell r="F8395" t="str">
            <v>SINAPI Jun/26</v>
          </cell>
        </row>
        <row r="8396">
          <cell r="A8396">
            <v>100735</v>
          </cell>
          <cell r="B8396" t="str">
            <v>PINTURA COM TINTA ACRÍLICA DE ACABAMENTO PULVERIZADA SOBRE SUPERFÍCIES METÁLICAS (EXCETO PERFIL) EXECUTADO EM OBRA (POR DEMÃO). AF_01/2020_PE</v>
          </cell>
          <cell r="C8396" t="str">
            <v>M2</v>
          </cell>
          <cell r="D8396">
            <v>14.35</v>
          </cell>
          <cell r="E8396" t="str">
            <v>Pintura em Superfícies Metálicas</v>
          </cell>
          <cell r="F8396" t="str">
            <v>SINAPI Jun/26</v>
          </cell>
        </row>
        <row r="8397">
          <cell r="A8397">
            <v>100734</v>
          </cell>
          <cell r="B8397" t="str">
            <v>PINTURA COM TINTA ACRÍLICA DE FUNDO APLICADA A ROLO OU PINCEL SOBRE SUPERFÍCIES METÁLICAS (EXCETO PERFIL) EXECUTADO EM OBRA (POR DEMÃO). AF_01/2020</v>
          </cell>
          <cell r="C8397" t="str">
            <v>M2</v>
          </cell>
          <cell r="D8397">
            <v>20.96</v>
          </cell>
          <cell r="E8397" t="str">
            <v>Pintura em Superfícies Metálicas</v>
          </cell>
          <cell r="F8397" t="str">
            <v>SINAPI Jun/26</v>
          </cell>
        </row>
        <row r="8398">
          <cell r="A8398">
            <v>100733</v>
          </cell>
          <cell r="B8398" t="str">
            <v>PINTURA COM TINTA ACRÍLICA DE FUNDO PULVERIZADA SOBRE SUPERFÍCIES METÁLICAS (EXCETO PERFIL) EXECUTADO EM OBRA (POR DEMÃO). AF_01/2020_PE</v>
          </cell>
          <cell r="C8398" t="str">
            <v>M2</v>
          </cell>
          <cell r="D8398">
            <v>16.22</v>
          </cell>
          <cell r="E8398" t="str">
            <v>Pintura em Superfícies Metálicas</v>
          </cell>
          <cell r="F8398" t="str">
            <v>SINAPI Jun/26</v>
          </cell>
        </row>
        <row r="8399">
          <cell r="A8399">
            <v>100740</v>
          </cell>
          <cell r="B8399" t="str">
            <v>PINTURA COM TINTA ALQUÍDICA DE ACABAMENTO (ESMALTE SINTÉTICO ACETINADO) APLICADA A ROLO OU PINCEL SOBRE PERFIL METÁLICO EXECUTADO EM FÁBRICA (POR DEMÃO). AF_01/2020</v>
          </cell>
          <cell r="C8399" t="str">
            <v>M2</v>
          </cell>
          <cell r="D8399">
            <v>14.05</v>
          </cell>
          <cell r="E8399" t="str">
            <v>Pintura em Superfícies Metálicas</v>
          </cell>
          <cell r="F8399" t="str">
            <v>SINAPI Jun/26</v>
          </cell>
        </row>
        <row r="8400">
          <cell r="A8400">
            <v>100758</v>
          </cell>
          <cell r="B8400" t="str">
            <v>PINTURA COM TINTA ALQUÍDICA DE ACABAMENTO (ESMALTE SINTÉTICO ACETINADO) APLICADA A ROLO OU PINCEL SOBRE SUPERFÍCIES METÁLICAS (EXCETO PERFIL) EXECUTADO EM OBRA (02 DEMÃOS). AF_01/2020</v>
          </cell>
          <cell r="C8400" t="str">
            <v>M2</v>
          </cell>
          <cell r="D8400">
            <v>64.37</v>
          </cell>
          <cell r="E8400" t="str">
            <v>Pintura em Superfícies Metálicas</v>
          </cell>
          <cell r="F8400" t="str">
            <v>SINAPI Jun/26</v>
          </cell>
        </row>
        <row r="8401">
          <cell r="A8401">
            <v>100742</v>
          </cell>
          <cell r="B8401" t="str">
            <v>PINTURA COM TINTA ALQUÍDICA DE ACABAMENTO (ESMALTE SINTÉTICO ACETINADO) APLICADA A ROLO OU PINCEL SOBRE SUPERFÍCIES METÁLICAS (EXCETO PERFIL) EXECUTADO EM OBRA (POR DEMÃO). AF_01/2020</v>
          </cell>
          <cell r="C8401" t="str">
            <v>M2</v>
          </cell>
          <cell r="D8401">
            <v>32.18</v>
          </cell>
          <cell r="E8401" t="str">
            <v>Pintura em Superfícies Metálicas</v>
          </cell>
          <cell r="F8401" t="str">
            <v>SINAPI Jun/26</v>
          </cell>
        </row>
        <row r="8402">
          <cell r="A8402">
            <v>100739</v>
          </cell>
          <cell r="B8402" t="str">
            <v>PINTURA COM TINTA ALQUÍDICA DE ACABAMENTO (ESMALTE SINTÉTICO ACETINADO) PULVERIZADA SOBRE PERFIL METÁLICO EXECUTADO EM FÁBRICA (POR DEMÃO). AF_01/2020_PE</v>
          </cell>
          <cell r="C8402" t="str">
            <v>M2</v>
          </cell>
          <cell r="D8402">
            <v>12.48</v>
          </cell>
          <cell r="E8402" t="str">
            <v>Pintura em Superfícies Metálicas</v>
          </cell>
          <cell r="F8402" t="str">
            <v>SINAPI Jun/26</v>
          </cell>
        </row>
        <row r="8403">
          <cell r="A8403">
            <v>100757</v>
          </cell>
          <cell r="B8403" t="str">
            <v>PINTURA COM TINTA ALQUÍDICA DE ACABAMENTO (ESMALTE SINTÉTICO ACETINADO) PULVERIZADA SOBRE SUPERFÍCIES METÁLICAS (EXCETO PERFIL) EXECUTADO EM OBRA (02 DEMÃOS). AF_01/2020_PE</v>
          </cell>
          <cell r="C8403" t="str">
            <v>M2</v>
          </cell>
          <cell r="D8403">
            <v>62.18</v>
          </cell>
          <cell r="E8403" t="str">
            <v>Pintura em Superfícies Metálicas</v>
          </cell>
          <cell r="F8403" t="str">
            <v>SINAPI Jun/26</v>
          </cell>
        </row>
        <row r="8404">
          <cell r="A8404">
            <v>100741</v>
          </cell>
          <cell r="B8404" t="str">
            <v>PINTURA COM TINTA ALQUÍDICA DE ACABAMENTO (ESMALTE SINTÉTICO ACETINADO) PULVERIZADA SOBRE SUPERFÍCIES METÁLICAS (EXCETO PERFIL) EXECUTADO EM OBRA (POR DEMÃO). AF_01/2020_PE</v>
          </cell>
          <cell r="C8404" t="str">
            <v>M2</v>
          </cell>
          <cell r="D8404">
            <v>31.08</v>
          </cell>
          <cell r="E8404" t="str">
            <v>Pintura em Superfícies Metálicas</v>
          </cell>
          <cell r="F8404" t="str">
            <v>SINAPI Jun/26</v>
          </cell>
        </row>
        <row r="8405">
          <cell r="A8405">
            <v>100744</v>
          </cell>
          <cell r="B8405" t="str">
            <v>PINTURA COM TINTA ALQUÍDICA DE ACABAMENTO (ESMALTE SINTÉTICO BRILHANTE) APLICADA A ROLO OU PINCEL SOBRE PERFIL METÁLICO EXECUTADO EM FÁBRICA (POR DEMÃO). AF_01/2020</v>
          </cell>
          <cell r="C8405" t="str">
            <v>M2</v>
          </cell>
          <cell r="D8405">
            <v>13.88</v>
          </cell>
          <cell r="E8405" t="str">
            <v>Pintura em Superfícies Metálicas</v>
          </cell>
          <cell r="F8405" t="str">
            <v>SINAPI Jun/26</v>
          </cell>
        </row>
        <row r="8406">
          <cell r="A8406">
            <v>100760</v>
          </cell>
          <cell r="B8406" t="str">
            <v>PINTURA COM TINTA ALQUÍDICA DE ACABAMENTO (ESMALTE SINTÉTICO BRILHANTE) APLICADA A ROLO OU PINCEL SOBRE SUPERFÍCIES METÁLICAS (EXCETO PERFIL) EXECUTADO EM OBRA (02 DEMÃOS). AF_01/2020</v>
          </cell>
          <cell r="C8406" t="str">
            <v>M2</v>
          </cell>
          <cell r="D8406">
            <v>64.02</v>
          </cell>
          <cell r="E8406" t="str">
            <v>Pintura em Superfícies Metálicas</v>
          </cell>
          <cell r="F8406" t="str">
            <v>SINAPI Jun/26</v>
          </cell>
        </row>
        <row r="8407">
          <cell r="A8407">
            <v>100746</v>
          </cell>
          <cell r="B8407" t="str">
            <v>PINTURA COM TINTA ALQUÍDICA DE ACABAMENTO (ESMALTE SINTÉTICO BRILHANTE) APLICADA A ROLO OU PINCEL SOBRE SUPERFÍCIES METÁLICAS (EXCETO PERFIL) EXECUTADO EM OBRA (POR DEMÃO). AF_01/2020</v>
          </cell>
          <cell r="C8407" t="str">
            <v>M2</v>
          </cell>
          <cell r="D8407">
            <v>32</v>
          </cell>
          <cell r="E8407" t="str">
            <v>Pintura em Superfícies Metálicas</v>
          </cell>
          <cell r="F8407" t="str">
            <v>SINAPI Jun/26</v>
          </cell>
        </row>
        <row r="8408">
          <cell r="A8408">
            <v>100743</v>
          </cell>
          <cell r="B8408" t="str">
            <v>PINTURA COM TINTA ALQUÍDICA DE ACABAMENTO (ESMALTE SINTÉTICO BRILHANTE) PULVERIZADA SOBRE PERFIL METÁLICO EXECUTADO EM FÁBRICA (POR DEMÃO). AF_01/2020_PE</v>
          </cell>
          <cell r="C8408" t="str">
            <v>M2</v>
          </cell>
          <cell r="D8408">
            <v>12.21</v>
          </cell>
          <cell r="E8408" t="str">
            <v>Pintura em Superfícies Metálicas</v>
          </cell>
          <cell r="F8408" t="str">
            <v>SINAPI Jun/26</v>
          </cell>
        </row>
        <row r="8409">
          <cell r="A8409">
            <v>100759</v>
          </cell>
          <cell r="B8409" t="str">
            <v>PINTURA COM TINTA ALQUÍDICA DE ACABAMENTO (ESMALTE SINTÉTICO BRILHANTE) PULVERIZADA SOBRE SUPERFÍCIES METÁLICAS (EXCETO PERFIL) EXECUTADO EM OBRA (02 DEMÃOS). AF_01/2020_PE</v>
          </cell>
          <cell r="C8409" t="str">
            <v>M2</v>
          </cell>
          <cell r="D8409">
            <v>61.61</v>
          </cell>
          <cell r="E8409" t="str">
            <v>Pintura em Superfícies Metálicas</v>
          </cell>
          <cell r="F8409" t="str">
            <v>SINAPI Jun/26</v>
          </cell>
        </row>
        <row r="8410">
          <cell r="A8410">
            <v>100745</v>
          </cell>
          <cell r="B8410" t="str">
            <v>PINTURA COM TINTA ALQUÍDICA DE ACABAMENTO (ESMALTE SINTÉTICO BRILHANTE) PULVERIZADA SOBRE SUPERFÍCIES METÁLICAS (EXCETO PERFIL) EXECUTADO EM OBRA (POR DEMÃO). AF_01/2020_PE</v>
          </cell>
          <cell r="C8410" t="str">
            <v>M2</v>
          </cell>
          <cell r="D8410">
            <v>30.79</v>
          </cell>
          <cell r="E8410" t="str">
            <v>Pintura em Superfícies Metálicas</v>
          </cell>
          <cell r="F8410" t="str">
            <v>SINAPI Jun/26</v>
          </cell>
        </row>
        <row r="8411">
          <cell r="A8411">
            <v>100748</v>
          </cell>
          <cell r="B8411" t="str">
            <v>PINTURA COM TINTA ALQUÍDICA DE ACABAMENTO (ESMALTE SINTÉTICO FOSCO) APLICADA A ROLO OU PINCEL SOBRE PERFIL METÁLICO EXECUTADO EM FÁBRICA (POR DEMÃO). AF_01/2020</v>
          </cell>
          <cell r="C8411" t="str">
            <v>M2</v>
          </cell>
          <cell r="D8411">
            <v>13.95</v>
          </cell>
          <cell r="E8411" t="str">
            <v>Pintura em Superfícies Metálicas</v>
          </cell>
          <cell r="F8411" t="str">
            <v>SINAPI Jun/26</v>
          </cell>
        </row>
        <row r="8412">
          <cell r="A8412">
            <v>100762</v>
          </cell>
          <cell r="B8412" t="str">
            <v>PINTURA COM TINTA ALQUÍDICA DE ACABAMENTO (ESMALTE SINTÉTICO FOSCO) APLICADA A ROLO OU PINCEL SOBRE SUPERFÍCIES METÁLICAS (EXCETO PERFIL) EXECUTADO EM OBRA (02 DEMÃOS). AF_01/2020</v>
          </cell>
          <cell r="C8412" t="str">
            <v>M2</v>
          </cell>
          <cell r="D8412">
            <v>64.17</v>
          </cell>
          <cell r="E8412" t="str">
            <v>Pintura em Superfícies Metálicas</v>
          </cell>
          <cell r="F8412" t="str">
            <v>SINAPI Jun/26</v>
          </cell>
        </row>
        <row r="8413">
          <cell r="A8413">
            <v>100750</v>
          </cell>
          <cell r="B8413" t="str">
            <v>PINTURA COM TINTA ALQUÍDICA DE ACABAMENTO (ESMALTE SINTÉTICO FOSCO) APLICADA A ROLO OU PINCEL SOBRE SUPERFÍCIES METÁLICAS (EXCETO PERFIL) EXECUTADO EM OBRA (POR DEMÃO). AF_01/2020</v>
          </cell>
          <cell r="C8413" t="str">
            <v>M2</v>
          </cell>
          <cell r="D8413">
            <v>32.08</v>
          </cell>
          <cell r="E8413" t="str">
            <v>Pintura em Superfícies Metálicas</v>
          </cell>
          <cell r="F8413" t="str">
            <v>SINAPI Jun/26</v>
          </cell>
        </row>
        <row r="8414">
          <cell r="A8414">
            <v>100747</v>
          </cell>
          <cell r="B8414" t="str">
            <v>PINTURA COM TINTA ALQUÍDICA DE ACABAMENTO (ESMALTE SINTÉTICO FOSCO) PULVERIZADA SOBRE PERFIL METÁLICO EXECUTADO EM FÁBRICA (POR DEMÃO). AF_01/2020_PE</v>
          </cell>
          <cell r="C8414" t="str">
            <v>M2</v>
          </cell>
          <cell r="D8414">
            <v>12.32</v>
          </cell>
          <cell r="E8414" t="str">
            <v>Pintura em Superfícies Metálicas</v>
          </cell>
          <cell r="F8414" t="str">
            <v>SINAPI Jun/26</v>
          </cell>
        </row>
        <row r="8415">
          <cell r="A8415">
            <v>100761</v>
          </cell>
          <cell r="B8415" t="str">
            <v>PINTURA COM TINTA ALQUÍDICA DE ACABAMENTO (ESMALTE SINTÉTICO FOSCO) PULVERIZADA SOBRE SUPERFÍCIES METÁLICAS (EXCETO PERFIL) EXECUTADO EM OBRA (02 DEMÃOS). AF_01/2020_PE</v>
          </cell>
          <cell r="C8415" t="str">
            <v>M2</v>
          </cell>
          <cell r="D8415">
            <v>61.85</v>
          </cell>
          <cell r="E8415" t="str">
            <v>Pintura em Superfícies Metálicas</v>
          </cell>
          <cell r="F8415" t="str">
            <v>SINAPI Jun/26</v>
          </cell>
        </row>
        <row r="8416">
          <cell r="A8416">
            <v>100749</v>
          </cell>
          <cell r="B8416" t="str">
            <v>PINTURA COM TINTA ALQUÍDICA DE ACABAMENTO (ESMALTE SINTÉTICO FOSCO) PULVERIZADA SOBRE SUPERFÍCIES METÁLICAS (EXCETO PERFIL) EXECUTADO EM OBRA (POR DEMÃO). AF_01/2020_PE</v>
          </cell>
          <cell r="C8416" t="str">
            <v>M2</v>
          </cell>
          <cell r="D8416">
            <v>30.91</v>
          </cell>
          <cell r="E8416" t="str">
            <v>Pintura em Superfícies Metálicas</v>
          </cell>
          <cell r="F8416" t="str">
            <v>SINAPI Jun/26</v>
          </cell>
        </row>
        <row r="8417">
          <cell r="A8417">
            <v>100720</v>
          </cell>
          <cell r="B8417" t="str">
            <v>PINTURA COM TINTA ALQUÍDICA DE FUNDO (TIPO ZARCÃO) APLICADA A ROLO OU PINCEL SOBRE PERFIL METÁLICO EXECUTADO EM FÁBRICA (POR DEMÃO). AF_01/2020</v>
          </cell>
          <cell r="C8417" t="str">
            <v>M2</v>
          </cell>
          <cell r="D8417">
            <v>13.42</v>
          </cell>
          <cell r="E8417" t="str">
            <v>Pintura em Superfícies Metálicas</v>
          </cell>
          <cell r="F8417" t="str">
            <v>SINAPI Jun/26</v>
          </cell>
        </row>
        <row r="8418">
          <cell r="A8418">
            <v>100722</v>
          </cell>
          <cell r="B8418" t="str">
            <v>PINTURA COM TINTA ALQUÍDICA DE FUNDO (TIPO ZARCÃO) APLICADA A ROLO OU PINCEL SOBRE SUPERFÍCIES METÁLICAS (EXCETO PERFIL) EXECUTADO EM OBRA (POR DEMÃO). AF_01/2020</v>
          </cell>
          <cell r="C8418" t="str">
            <v>M2</v>
          </cell>
          <cell r="D8418">
            <v>31.58</v>
          </cell>
          <cell r="E8418" t="str">
            <v>Pintura em Superfícies Metálicas</v>
          </cell>
          <cell r="F8418" t="str">
            <v>SINAPI Jun/26</v>
          </cell>
        </row>
        <row r="8419">
          <cell r="A8419">
            <v>100719</v>
          </cell>
          <cell r="B8419" t="str">
            <v>PINTURA COM TINTA ALQUÍDICA DE FUNDO (TIPO ZARCÃO) PULVERIZADA SOBRE PERFIL METÁLICO EXECUTADO EM FÁBRICA (POR DEMÃO). AF_01/2020_PE</v>
          </cell>
          <cell r="C8419" t="str">
            <v>M2</v>
          </cell>
          <cell r="D8419">
            <v>12.65</v>
          </cell>
          <cell r="E8419" t="str">
            <v>Pintura em Superfícies Metálicas</v>
          </cell>
          <cell r="F8419" t="str">
            <v>SINAPI Jun/26</v>
          </cell>
        </row>
        <row r="8420">
          <cell r="A8420">
            <v>100721</v>
          </cell>
          <cell r="B8420" t="str">
            <v>PINTURA COM TINTA ALQUÍDICA DE FUNDO (TIPO ZARCÃO) PULVERIZADA SOBRE SUPERFÍCIES METÁLICAS (EXCETO PERFIL) EXECUTADO EM OBRA (POR DEMÃO). AF_01/2020_PE</v>
          </cell>
          <cell r="C8420" t="str">
            <v>M2</v>
          </cell>
          <cell r="D8420">
            <v>31.49</v>
          </cell>
          <cell r="E8420" t="str">
            <v>Pintura em Superfícies Metálicas</v>
          </cell>
          <cell r="F8420" t="str">
            <v>SINAPI Jun/26</v>
          </cell>
        </row>
        <row r="8421">
          <cell r="A8421">
            <v>100724</v>
          </cell>
          <cell r="B8421" t="str">
            <v>PINTURA COM TINTA ALQUÍDICA DE FUNDO E ACABAMENTO (ESMALTE SINTÉTICO GRAFITE) APLICADA A ROLO OU PINCEL SOBRE PERFIL METÁLICO EXECUTADO EM FÁBRICA (POR DEMÃO). AF_01/2020</v>
          </cell>
          <cell r="C8421" t="str">
            <v>M2</v>
          </cell>
          <cell r="D8421">
            <v>16.989999999999998</v>
          </cell>
          <cell r="E8421" t="str">
            <v>Pintura em Superfícies Metálicas</v>
          </cell>
          <cell r="F8421" t="str">
            <v>SINAPI Jun/26</v>
          </cell>
        </row>
        <row r="8422">
          <cell r="A8422">
            <v>100726</v>
          </cell>
          <cell r="B8422" t="str">
            <v>PINTURA COM TINTA ALQUÍDICA DE FUNDO E ACABAMENTO (ESMALTE SINTÉTICO GRAFITE) APLICADA A ROLO OU PINCEL SOBRE SUPERFÍCIES METÁLICAS (EXCETO PERFIL) EXECUTADO EM OBRA (POR DEMÃO). AF_01/2020</v>
          </cell>
          <cell r="C8422" t="str">
            <v>M2</v>
          </cell>
          <cell r="D8422">
            <v>35.04</v>
          </cell>
          <cell r="E8422" t="str">
            <v>Pintura em Superfícies Metálicas</v>
          </cell>
          <cell r="F8422" t="str">
            <v>SINAPI Jun/26</v>
          </cell>
        </row>
        <row r="8423">
          <cell r="A8423">
            <v>100723</v>
          </cell>
          <cell r="B8423" t="str">
            <v>PINTURA COM TINTA ALQUÍDICA DE FUNDO E ACABAMENTO (ESMALTE SINTÉTICO GRAFITE) PULVERIZADA SOBRE PERFIL METÁLICO EXECUTADO EM FÁBRICA (POR DEMÃO). AF_01/2020_PE</v>
          </cell>
          <cell r="C8423" t="str">
            <v>M2</v>
          </cell>
          <cell r="D8423">
            <v>13.55</v>
          </cell>
          <cell r="E8423" t="str">
            <v>Pintura em Superfícies Metálicas</v>
          </cell>
          <cell r="F8423" t="str">
            <v>SINAPI Jun/26</v>
          </cell>
        </row>
        <row r="8424">
          <cell r="A8424">
            <v>100725</v>
          </cell>
          <cell r="B8424" t="str">
            <v>PINTURA COM TINTA ALQUÍDICA DE FUNDO E ACABAMENTO (ESMALTE SINTÉTICO GRAFITE) PULVERIZADA SOBRE SUPERFÍCIES METÁLICAS (EXCETO PERFIL) EXECUTADO EM OBRA (POR DEMÃO). AF_01/2020_PE</v>
          </cell>
          <cell r="C8424" t="str">
            <v>M2</v>
          </cell>
          <cell r="D8424">
            <v>31.78</v>
          </cell>
          <cell r="E8424" t="str">
            <v>Pintura em Superfícies Metálicas</v>
          </cell>
          <cell r="F8424" t="str">
            <v>SINAPI Jun/26</v>
          </cell>
        </row>
        <row r="8425">
          <cell r="A8425">
            <v>100752</v>
          </cell>
          <cell r="B8425" t="str">
            <v>PINTURA COM TINTA EPOXÍDICA DE ACABAMENTO APLICADA A ROLO OU PINCEL SOBRE PERFIL METÁLICO EXECUTADO EM FÁBRICA (02 DEMÃOS). AF_01/2020</v>
          </cell>
          <cell r="C8425" t="str">
            <v>M2</v>
          </cell>
          <cell r="D8425">
            <v>55.41</v>
          </cell>
          <cell r="E8425" t="str">
            <v>Pintura em Superfícies Metálicas</v>
          </cell>
          <cell r="F8425" t="str">
            <v>SINAPI Jun/26</v>
          </cell>
        </row>
        <row r="8426">
          <cell r="A8426">
            <v>100730</v>
          </cell>
          <cell r="B8426" t="str">
            <v>PINTURA COM TINTA EPOXÍDICA DE ACABAMENTO APLICADA A ROLO OU PINCEL SOBRE PERFIL METÁLICO EXECUTADO EM FÁBRICA (POR DEMÃO). AF_01/2020</v>
          </cell>
          <cell r="C8426" t="str">
            <v>M2</v>
          </cell>
          <cell r="D8426">
            <v>27.71</v>
          </cell>
          <cell r="E8426" t="str">
            <v>Pintura em Superfícies Metálicas</v>
          </cell>
          <cell r="F8426" t="str">
            <v>SINAPI Jun/26</v>
          </cell>
        </row>
        <row r="8427">
          <cell r="A8427">
            <v>100751</v>
          </cell>
          <cell r="B8427" t="str">
            <v>PINTURA COM TINTA EPOXÍDICA DE ACABAMENTO PULVERIZADA SOBRE PERFIL METÁLICO EXECUTADO EM FÁBRICA (02 DEMÃOS). AF_01/2020_PE</v>
          </cell>
          <cell r="C8427" t="str">
            <v>M2</v>
          </cell>
          <cell r="D8427">
            <v>46</v>
          </cell>
          <cell r="E8427" t="str">
            <v>Pintura em Superfícies Metálicas</v>
          </cell>
          <cell r="F8427" t="str">
            <v>SINAPI Jun/26</v>
          </cell>
        </row>
        <row r="8428">
          <cell r="A8428">
            <v>100729</v>
          </cell>
          <cell r="B8428" t="str">
            <v>PINTURA COM TINTA EPOXÍDICA DE ACABAMENTO PULVERIZADA SOBRE PERFIL METÁLICO EXECUTADO EM FÁBRICA (POR DEMÃO). AF_01/2020_PE</v>
          </cell>
          <cell r="C8428" t="str">
            <v>M2</v>
          </cell>
          <cell r="D8428">
            <v>22.99</v>
          </cell>
          <cell r="E8428" t="str">
            <v>Pintura em Superfícies Metálicas</v>
          </cell>
          <cell r="F8428" t="str">
            <v>SINAPI Jun/26</v>
          </cell>
        </row>
        <row r="8429">
          <cell r="A8429">
            <v>100728</v>
          </cell>
          <cell r="B8429" t="str">
            <v>PINTURA COM TINTA EPOXÍDICA DE FUNDO APLICADA A ROLO OU PINCEL SOBRE PERFIL METÁLICO EXECUTADO EM FÁBRICA (POR DEMÃO). AF_01/2020</v>
          </cell>
          <cell r="C8429" t="str">
            <v>M2</v>
          </cell>
          <cell r="D8429">
            <v>28.04</v>
          </cell>
          <cell r="E8429" t="str">
            <v>Pintura em Superfícies Metálicas</v>
          </cell>
          <cell r="F8429" t="str">
            <v>SINAPI Jun/26</v>
          </cell>
        </row>
        <row r="8430">
          <cell r="A8430">
            <v>100732</v>
          </cell>
          <cell r="B8430" t="str">
            <v>PINTURA COM TINTA EPOXÍDICA DE FUNDO E ACABAMENTO APLICADA A ROLO OU PINCEL SOBRE PERFIL METÁLICO EXECUTADO EM FÁBRICA (POR DEMÃO). AF_01/2020</v>
          </cell>
          <cell r="C8430" t="str">
            <v>M2</v>
          </cell>
          <cell r="D8430">
            <v>0</v>
          </cell>
          <cell r="E8430" t="str">
            <v>Pintura em Superfícies Metálicas</v>
          </cell>
          <cell r="F8430" t="str">
            <v>SINAPI Jun/26</v>
          </cell>
        </row>
        <row r="8431">
          <cell r="A8431">
            <v>100731</v>
          </cell>
          <cell r="B8431" t="str">
            <v>PINTURA COM TINTA EPOXÍDICA DE FUNDO E ACABAMENTO PULVERIZADA SOBRE PERFIL METÁLICO EXECUTADO EM FÁBRICA (POR DEMÃO). AF_01/2020</v>
          </cell>
          <cell r="C8431" t="str">
            <v>M2</v>
          </cell>
          <cell r="D8431">
            <v>0</v>
          </cell>
          <cell r="E8431" t="str">
            <v>Pintura em Superfícies Metálicas</v>
          </cell>
          <cell r="F8431" t="str">
            <v>SINAPI Jun/26</v>
          </cell>
        </row>
        <row r="8432">
          <cell r="A8432">
            <v>100727</v>
          </cell>
          <cell r="B8432" t="str">
            <v>PINTURA COM TINTA EPOXÍDICA DE FUNDO PULVERIZADA SOBRE PERFIL METÁLICO EXECUTADO EM FÁBRICA (POR DEMÃO). AF_01/2020_PE</v>
          </cell>
          <cell r="C8432" t="str">
            <v>M2</v>
          </cell>
          <cell r="D8432">
            <v>30</v>
          </cell>
          <cell r="E8432" t="str">
            <v>Pintura em Superfícies Metálicas</v>
          </cell>
          <cell r="F8432" t="str">
            <v>SINAPI Jun/26</v>
          </cell>
        </row>
        <row r="8433">
          <cell r="A8433">
            <v>100756</v>
          </cell>
          <cell r="B8433" t="str">
            <v>PINTURA COM TINTA POLIURETÂNICA DE ACABAMENTO APLICADA A ROLO OU PINCEL SOBRE PERFIL METÁLICO EXECUTADO EM FÁBRICA (02 DEMÃOS). AF_01/2020</v>
          </cell>
          <cell r="C8433" t="str">
            <v>M2</v>
          </cell>
          <cell r="D8433">
            <v>0</v>
          </cell>
          <cell r="E8433" t="str">
            <v>Pintura em Superfícies Metálicas</v>
          </cell>
          <cell r="F8433" t="str">
            <v>SINAPI Jun/26</v>
          </cell>
        </row>
        <row r="8434">
          <cell r="A8434">
            <v>100738</v>
          </cell>
          <cell r="B8434" t="str">
            <v>PINTURA COM TINTA POLIURETÂNICA DE ACABAMENTO APLICADA A ROLO OU PINCEL SOBRE PERFIL METÁLICO EXECUTADO EM FÁBRICA (POR DEMÃO). AF_01/2020</v>
          </cell>
          <cell r="C8434" t="str">
            <v>M2</v>
          </cell>
          <cell r="D8434">
            <v>0</v>
          </cell>
          <cell r="E8434" t="str">
            <v>Pintura em Superfícies Metálicas</v>
          </cell>
          <cell r="F8434" t="str">
            <v>SINAPI Jun/26</v>
          </cell>
        </row>
        <row r="8435">
          <cell r="A8435">
            <v>100755</v>
          </cell>
          <cell r="B8435" t="str">
            <v>PINTURA COM TINTA POLIURETÂNICA DE ACABAMENTO PULVERIZADA SOBRE PERFIL METÁLICO EXECUTADO EM FÁBRICA (02 DEMÃOS). AF_01/2020</v>
          </cell>
          <cell r="C8435" t="str">
            <v>M2</v>
          </cell>
          <cell r="D8435">
            <v>0</v>
          </cell>
          <cell r="E8435" t="str">
            <v>Pintura em Superfícies Metálicas</v>
          </cell>
          <cell r="F8435" t="str">
            <v>SINAPI Jun/26</v>
          </cell>
        </row>
        <row r="8436">
          <cell r="A8436">
            <v>100737</v>
          </cell>
          <cell r="B8436" t="str">
            <v>PINTURA COM TINTA POLIURETÂNICA DE ACABAMENTO PULVERIZADA SOBRE PERFIL METÁLICO EXECUTADO EM FÁBRICA (POR DEMÃO). AF_01/2020</v>
          </cell>
          <cell r="C8436" t="str">
            <v>M2</v>
          </cell>
          <cell r="D8436">
            <v>0</v>
          </cell>
          <cell r="E8436" t="str">
            <v>Pintura em Superfícies Metálicas</v>
          </cell>
          <cell r="F8436" t="str">
            <v>SINAPI Jun/26</v>
          </cell>
        </row>
        <row r="8437">
          <cell r="A8437">
            <v>102499</v>
          </cell>
          <cell r="B8437" t="str">
            <v>ENCERAMENTO DE PISO EM MADEIRA. AF_05/2021</v>
          </cell>
          <cell r="C8437" t="str">
            <v>M2</v>
          </cell>
          <cell r="D8437">
            <v>4.5199999999999996</v>
          </cell>
          <cell r="E8437" t="str">
            <v>Pintura para Pisos</v>
          </cell>
          <cell r="F8437" t="str">
            <v>SINAPI Jun/26</v>
          </cell>
        </row>
        <row r="8438">
          <cell r="A8438">
            <v>102505</v>
          </cell>
          <cell r="B8438" t="str">
            <v>PINTURA DE DEMARCAÇÃO DE QUADRA POLIESPORTIVA COM BORRACHA CLORADA, E = 5 CM, APLICAÇÃO MANUAL. AF_05/2021</v>
          </cell>
          <cell r="C8438" t="str">
            <v>M</v>
          </cell>
          <cell r="D8438">
            <v>14.17</v>
          </cell>
          <cell r="E8438" t="str">
            <v>Pintura para Pisos</v>
          </cell>
          <cell r="F8438" t="str">
            <v>SINAPI Jun/26</v>
          </cell>
        </row>
        <row r="8439">
          <cell r="A8439">
            <v>102504</v>
          </cell>
          <cell r="B8439" t="str">
            <v>PINTURA DE DEMARCAÇÃO DE QUADRA POLIESPORTIVA COM TINTA ACRÍLICA, E = 5 CM, APLICAÇÃO MANUAL. AF_05/2021</v>
          </cell>
          <cell r="C8439" t="str">
            <v>M</v>
          </cell>
          <cell r="D8439">
            <v>13.55</v>
          </cell>
          <cell r="E8439" t="str">
            <v>Pintura para Pisos</v>
          </cell>
          <cell r="F8439" t="str">
            <v>SINAPI Jun/26</v>
          </cell>
        </row>
        <row r="8440">
          <cell r="A8440">
            <v>102506</v>
          </cell>
          <cell r="B8440" t="str">
            <v>PINTURA DE DEMARCAÇÃO DE QUADRA POLIESPORTIVA COM TINTA EPÓXI, E = 5 CM, APLICAÇÃO MANUAL. AF_05/2021</v>
          </cell>
          <cell r="C8440" t="str">
            <v>M</v>
          </cell>
          <cell r="D8440">
            <v>14.68</v>
          </cell>
          <cell r="E8440" t="str">
            <v>Pintura para Pisos</v>
          </cell>
          <cell r="F8440" t="str">
            <v>SINAPI Jun/26</v>
          </cell>
        </row>
        <row r="8441">
          <cell r="A8441">
            <v>102507</v>
          </cell>
          <cell r="B8441" t="str">
            <v>PINTURA DE DEMARCAÇÃO DE VAGA COM TINTA EPÓXI, E = 10 CM, APLICAÇÃO MANUAL. AF_05/2021</v>
          </cell>
          <cell r="C8441" t="str">
            <v>M</v>
          </cell>
          <cell r="D8441">
            <v>8.11</v>
          </cell>
          <cell r="E8441" t="str">
            <v>Pintura para Pisos</v>
          </cell>
          <cell r="F8441" t="str">
            <v>SINAPI Jun/26</v>
          </cell>
        </row>
        <row r="8442">
          <cell r="A8442">
            <v>102491</v>
          </cell>
          <cell r="B8442" t="str">
            <v>PINTURA DE PISO COM TINTA ACRÍLICA, APLICAÇÃO MANUAL, 2 DEMÃOS, INCLUSO FUNDO PREPARADOR. AF_05/2021</v>
          </cell>
          <cell r="C8442" t="str">
            <v>M2</v>
          </cell>
          <cell r="D8442">
            <v>25.25</v>
          </cell>
          <cell r="E8442" t="str">
            <v>Pintura para Pisos</v>
          </cell>
          <cell r="F8442" t="str">
            <v>SINAPI Jun/26</v>
          </cell>
        </row>
        <row r="8443">
          <cell r="A8443">
            <v>102492</v>
          </cell>
          <cell r="B8443" t="str">
            <v>PINTURA DE PISO COM TINTA ACRÍLICA, APLICAÇÃO MANUAL, 3 DEMÃOS, INCLUSO FUNDO PREPARADOR. AF_05/2021</v>
          </cell>
          <cell r="C8443" t="str">
            <v>M2</v>
          </cell>
          <cell r="D8443">
            <v>32.15</v>
          </cell>
          <cell r="E8443" t="str">
            <v>Pintura para Pisos</v>
          </cell>
          <cell r="F8443" t="str">
            <v>SINAPI Jun/26</v>
          </cell>
        </row>
        <row r="8444">
          <cell r="A8444">
            <v>102804</v>
          </cell>
          <cell r="B8444" t="str">
            <v>PINTURA DE PISO COM TINTA ACRÍLICA, APLICAÇÃO MECÂNICA, 2 DEMÃOS, INCLUSO FUNDO PREPARADOR. AF_05/2021</v>
          </cell>
          <cell r="C8444" t="str">
            <v>M2</v>
          </cell>
          <cell r="D8444">
            <v>0</v>
          </cell>
          <cell r="E8444" t="str">
            <v>Pintura para Pisos</v>
          </cell>
          <cell r="F8444" t="str">
            <v>SINAPI Jun/26</v>
          </cell>
        </row>
        <row r="8445">
          <cell r="A8445">
            <v>102494</v>
          </cell>
          <cell r="B8445" t="str">
            <v>PINTURA DE PISO COM TINTA EPÓXI, APLICAÇÃO MANUAL, 2 DEMÃOS, INCLUSO PRIMER EPÓXI. AF_05/2021</v>
          </cell>
          <cell r="C8445" t="str">
            <v>M2</v>
          </cell>
          <cell r="D8445">
            <v>72.650000000000006</v>
          </cell>
          <cell r="E8445" t="str">
            <v>Pintura para Pisos</v>
          </cell>
          <cell r="F8445" t="str">
            <v>SINAPI Jun/26</v>
          </cell>
        </row>
        <row r="8446">
          <cell r="A8446">
            <v>102805</v>
          </cell>
          <cell r="B8446" t="str">
            <v>PINTURA DE PISO COM TINTA EPÓXI, APLICAÇÃO MECÂNICA, 2 DEMÃOS. AF_05/2021</v>
          </cell>
          <cell r="C8446" t="str">
            <v>M2</v>
          </cell>
          <cell r="D8446">
            <v>0</v>
          </cell>
          <cell r="E8446" t="str">
            <v>Pintura para Pisos</v>
          </cell>
          <cell r="F8446" t="str">
            <v>SINAPI Jun/26</v>
          </cell>
        </row>
        <row r="8447">
          <cell r="A8447">
            <v>102490</v>
          </cell>
          <cell r="B8447" t="str">
            <v>PINTURA DE PISO DE PEDRAS DECORATIVAS COM VERNIZ DE POLIURETANO FOSCO, APLICAÇÃO MANUAL, 3 DEMÃOS. AF_05/2021</v>
          </cell>
          <cell r="C8447" t="str">
            <v>M2</v>
          </cell>
          <cell r="D8447">
            <v>0</v>
          </cell>
          <cell r="E8447" t="str">
            <v>Pintura para Pisos</v>
          </cell>
          <cell r="F8447" t="str">
            <v>SINAPI Jun/26</v>
          </cell>
        </row>
        <row r="8448">
          <cell r="A8448">
            <v>102496</v>
          </cell>
          <cell r="B8448" t="str">
            <v>PINTURA DE RODAPÉ COM TINTA EPÓXI, APLICAÇÃO MANUAL, 2 DEMÃOS, INCLUSÃO PRIMER EPÓXI. AF_05/2021</v>
          </cell>
          <cell r="C8448" t="str">
            <v>M</v>
          </cell>
          <cell r="D8448">
            <v>16.09</v>
          </cell>
          <cell r="E8448" t="str">
            <v>Pintura para Pisos</v>
          </cell>
          <cell r="F8448" t="str">
            <v>SINAPI Jun/26</v>
          </cell>
        </row>
        <row r="8449">
          <cell r="A8449">
            <v>102497</v>
          </cell>
          <cell r="B8449" t="str">
            <v>PINTURA DE RODAPÉ EM PEDRA DECORATIVA COM VERNIZ DE POLIURETANO, APLICAÇÃO MANUAL, 3 DEMÃOS. AF_05/2021</v>
          </cell>
          <cell r="C8449" t="str">
            <v>M</v>
          </cell>
          <cell r="D8449">
            <v>6.37</v>
          </cell>
          <cell r="E8449" t="str">
            <v>Pintura para Pisos</v>
          </cell>
          <cell r="F8449" t="str">
            <v>SINAPI Jun/26</v>
          </cell>
        </row>
        <row r="8450">
          <cell r="A8450">
            <v>102520</v>
          </cell>
          <cell r="B8450" t="str">
            <v>PINTURA DE SINALIZAÇÃO VERTICAL DE SEGURANÇA, FAIXAS AMARELA E PRETA, APLICAÇÃO MANUAL, 2 DEMÃOS. AF_05/2021</v>
          </cell>
          <cell r="C8450" t="str">
            <v>M2</v>
          </cell>
          <cell r="D8450">
            <v>108.21</v>
          </cell>
          <cell r="E8450" t="str">
            <v>Pintura para Pisos</v>
          </cell>
          <cell r="F8450" t="str">
            <v>SINAPI Jun/26</v>
          </cell>
        </row>
        <row r="8451">
          <cell r="A8451">
            <v>102489</v>
          </cell>
          <cell r="B8451" t="str">
            <v>PINTURA HIDROFUGANTE COM SILICONE, APLICAÇÃO MANUAL, 2 DEMÃOS. AF_05/2021</v>
          </cell>
          <cell r="C8451" t="str">
            <v>M2</v>
          </cell>
          <cell r="D8451">
            <v>32.799999999999997</v>
          </cell>
          <cell r="E8451" t="str">
            <v>Pintura para Pisos</v>
          </cell>
          <cell r="F8451" t="str">
            <v>SINAPI Jun/26</v>
          </cell>
        </row>
        <row r="8452">
          <cell r="A8452">
            <v>102488</v>
          </cell>
          <cell r="B8452" t="str">
            <v>PREPARO DO PISO CIMENTADO PARA PINTURA - LIXAMENTO E LIMPEZA. AF_05/2021</v>
          </cell>
          <cell r="C8452" t="str">
            <v>M2</v>
          </cell>
          <cell r="D8452">
            <v>4.93</v>
          </cell>
          <cell r="E8452" t="str">
            <v>Pintura para Pisos</v>
          </cell>
          <cell r="F8452" t="str">
            <v>SINAPI Jun/26</v>
          </cell>
        </row>
        <row r="8453">
          <cell r="A8453">
            <v>101730</v>
          </cell>
          <cell r="B8453" t="str">
            <v>ACABAMENTO PARA PISO EM TACO DE MADEIRA. AF_02/2026</v>
          </cell>
          <cell r="C8453" t="str">
            <v>M2</v>
          </cell>
          <cell r="D8453">
            <v>0</v>
          </cell>
          <cell r="E8453" t="str">
            <v>Pisos</v>
          </cell>
          <cell r="F8453" t="str">
            <v>SINAPI Jun/26</v>
          </cell>
        </row>
        <row r="8454">
          <cell r="A8454">
            <v>101746</v>
          </cell>
          <cell r="B8454" t="str">
            <v>ASSOALHO DE MADEIRA. AF_02/2026_PS</v>
          </cell>
          <cell r="C8454" t="str">
            <v>M2</v>
          </cell>
          <cell r="D8454">
            <v>612.86</v>
          </cell>
          <cell r="E8454" t="str">
            <v>Pisos</v>
          </cell>
          <cell r="F8454" t="str">
            <v>SINAPI Jun/26</v>
          </cell>
        </row>
        <row r="8455">
          <cell r="A8455">
            <v>106788</v>
          </cell>
          <cell r="B8455" t="str">
            <v>PISO CIMENTADO, TRAÇO 1:3 (CIMENTO E AREIA), ACABAMENTO LISO, ESPESSURA 1,5 CM, PREPARO MECÂNICO DA ARGAMASSA. AF_02/2026</v>
          </cell>
          <cell r="C8455" t="str">
            <v>M2</v>
          </cell>
          <cell r="D8455">
            <v>35.1</v>
          </cell>
          <cell r="E8455" t="str">
            <v>Pisos</v>
          </cell>
          <cell r="F8455" t="str">
            <v>SINAPI Jun/26</v>
          </cell>
        </row>
        <row r="8456">
          <cell r="A8456">
            <v>106789</v>
          </cell>
          <cell r="B8456" t="str">
            <v>PISO CIMENTADO, TRAÇO 1:3 (CIMENTO E AREIA), ACABAMENTO RUGOSO, ESPESSURA 1,5 CM, PREPARO MECÂNICO DA ARGAMASSA. AF_02/2026</v>
          </cell>
          <cell r="C8456" t="str">
            <v>M2</v>
          </cell>
          <cell r="D8456">
            <v>32.700000000000003</v>
          </cell>
          <cell r="E8456" t="str">
            <v>Pisos</v>
          </cell>
          <cell r="F8456" t="str">
            <v>SINAPI Jun/26</v>
          </cell>
        </row>
        <row r="8457">
          <cell r="A8457">
            <v>98679</v>
          </cell>
          <cell r="B8457" t="str">
            <v>PISO CIMENTADO, TRAÇO 1:5 (CIMENTO E AREIA), ACABAMENTO LISO, ESPESSURA 2,0 CM, PREPARO MECÂNICO DA ARGAMASSA. AF_02/2026</v>
          </cell>
          <cell r="C8457" t="str">
            <v>M2</v>
          </cell>
          <cell r="D8457">
            <v>39.450000000000003</v>
          </cell>
          <cell r="E8457" t="str">
            <v>Pisos</v>
          </cell>
          <cell r="F8457" t="str">
            <v>SINAPI Jun/26</v>
          </cell>
        </row>
        <row r="8458">
          <cell r="A8458">
            <v>98680</v>
          </cell>
          <cell r="B8458" t="str">
            <v>PISO CIMENTADO, TRAÇO 1:5 (CIMENTO E AREIA), ACABAMENTO LISO, ESPESSURA 3,0 CM, PREPARO MECÂNICO DA ARGAMASSA. AF_02/2026</v>
          </cell>
          <cell r="C8458" t="str">
            <v>M2</v>
          </cell>
          <cell r="D8458">
            <v>47.95</v>
          </cell>
          <cell r="E8458" t="str">
            <v>Pisos</v>
          </cell>
          <cell r="F8458" t="str">
            <v>SINAPI Jun/26</v>
          </cell>
        </row>
        <row r="8459">
          <cell r="A8459">
            <v>101749</v>
          </cell>
          <cell r="B8459" t="str">
            <v>PISO CIMENTADO, TRAÇO 1:5 (CIMENTO E AREIA), ACABAMENTO LISO, ESPESSURA 4,0 CM, PREPARO MECÂNICO DA ARGAMASSA. AF_02/2026</v>
          </cell>
          <cell r="C8459" t="str">
            <v>M2</v>
          </cell>
          <cell r="D8459">
            <v>54.92</v>
          </cell>
          <cell r="E8459" t="str">
            <v>Pisos</v>
          </cell>
          <cell r="F8459" t="str">
            <v>SINAPI Jun/26</v>
          </cell>
        </row>
        <row r="8460">
          <cell r="A8460">
            <v>98681</v>
          </cell>
          <cell r="B8460" t="str">
            <v>PISO CIMENTADO, TRAÇO 1:5 (CIMENTO E AREIA), ACABAMENTO RUGOSO, ESPESSURA 2,0 CM, PREPARO MECÂNICO DA ARGAMASSA. AF_02/2026</v>
          </cell>
          <cell r="C8460" t="str">
            <v>M2</v>
          </cell>
          <cell r="D8460">
            <v>34.29</v>
          </cell>
          <cell r="E8460" t="str">
            <v>Pisos</v>
          </cell>
          <cell r="F8460" t="str">
            <v>SINAPI Jun/26</v>
          </cell>
        </row>
        <row r="8461">
          <cell r="A8461">
            <v>98682</v>
          </cell>
          <cell r="B8461" t="str">
            <v>PISO CIMENTADO, TRAÇO 1:5 (CIMENTO E AREIA), ACABAMENTO RUGOSO, ESPESSURA 3,0 CM, PREPARO MECÂNICO DA ARGAMASSA. AF_02/2026</v>
          </cell>
          <cell r="C8461" t="str">
            <v>M2</v>
          </cell>
          <cell r="D8461">
            <v>42.8</v>
          </cell>
          <cell r="E8461" t="str">
            <v>Pisos</v>
          </cell>
          <cell r="F8461" t="str">
            <v>SINAPI Jun/26</v>
          </cell>
        </row>
        <row r="8462">
          <cell r="A8462">
            <v>101750</v>
          </cell>
          <cell r="B8462" t="str">
            <v>PISO CIMENTADO, TRAÇO 1:5 (CIMENTO E AREIA), ACABAMENTO RUGOSO, ESPESSURA 4,0 CM, PREPARO MECÂNICO DA ARGAMASSA. AF_02/2026</v>
          </cell>
          <cell r="C8462" t="str">
            <v>M2</v>
          </cell>
          <cell r="D8462">
            <v>49.76</v>
          </cell>
          <cell r="E8462" t="str">
            <v>Pisos</v>
          </cell>
          <cell r="F8462" t="str">
            <v>SINAPI Jun/26</v>
          </cell>
        </row>
        <row r="8463">
          <cell r="A8463">
            <v>106787</v>
          </cell>
          <cell r="B8463" t="str">
            <v>PISO DE ALTA RESISTÊNCIA TIPO "KORODUR" EM AMBIENTES INTERNOS, COM ESPESSURA DE 12 MM, INCLUSO MISTURA EM BETONEIRA, COLOCAÇÃO DAS JUNTAS, APLICAÇÃO DO PISO, 4 POLIMENTOS COM POLITRIZ, ESTUCAMENTO, SELADOR E CERA.. AF_02/2026</v>
          </cell>
          <cell r="C8463" t="str">
            <v>M2</v>
          </cell>
          <cell r="D8463">
            <v>0</v>
          </cell>
          <cell r="E8463" t="str">
            <v>Pisos</v>
          </cell>
          <cell r="F8463" t="str">
            <v>SINAPI Jun/26</v>
          </cell>
        </row>
        <row r="8464">
          <cell r="A8464">
            <v>101737</v>
          </cell>
          <cell r="B8464" t="str">
            <v>PISO DE BORRACHA CANELADO, ESPESSURA 3,5MM, FIXADO COM ADESIVO ACRÍLICO. AF_02/2026</v>
          </cell>
          <cell r="C8464" t="str">
            <v>M2</v>
          </cell>
          <cell r="D8464">
            <v>157.41999999999999</v>
          </cell>
          <cell r="E8464" t="str">
            <v>Pisos</v>
          </cell>
          <cell r="F8464" t="str">
            <v>SINAPI Jun/26</v>
          </cell>
        </row>
        <row r="8465">
          <cell r="A8465">
            <v>101735</v>
          </cell>
          <cell r="B8465" t="str">
            <v>PISO DE BORRACHA ESPORTIVO, ESPESSURA 15MM, ASSENTADO COM ARGAMASSA. AF_02/2026</v>
          </cell>
          <cell r="C8465" t="str">
            <v>M2</v>
          </cell>
          <cell r="D8465">
            <v>504.25</v>
          </cell>
          <cell r="E8465" t="str">
            <v>Pisos</v>
          </cell>
          <cell r="F8465" t="str">
            <v>SINAPI Jun/26</v>
          </cell>
        </row>
        <row r="8466">
          <cell r="A8466">
            <v>101734</v>
          </cell>
          <cell r="B8466" t="str">
            <v>PISO DE BORRACHA PASTILHADO, ESPESSURA 15MM, ASSENTADO COM ARGAMASSA. AF_02/2026</v>
          </cell>
          <cell r="C8466" t="str">
            <v>M2</v>
          </cell>
          <cell r="D8466">
            <v>492.42</v>
          </cell>
          <cell r="E8466" t="str">
            <v>Pisos</v>
          </cell>
          <cell r="F8466" t="str">
            <v>SINAPI Jun/26</v>
          </cell>
        </row>
        <row r="8467">
          <cell r="A8467">
            <v>101736</v>
          </cell>
          <cell r="B8467" t="str">
            <v>PISO DE BORRACHA PASTILHADO, ESPESSURA 3,5MM, FIXADO COM ADESIVO ACRÍLICO. AF_02/2026</v>
          </cell>
          <cell r="C8467" t="str">
            <v>M2</v>
          </cell>
          <cell r="D8467">
            <v>134.03</v>
          </cell>
          <cell r="E8467" t="str">
            <v>Pisos</v>
          </cell>
          <cell r="F8467" t="str">
            <v>SINAPI Jun/26</v>
          </cell>
        </row>
        <row r="8468">
          <cell r="A8468">
            <v>101733</v>
          </cell>
          <cell r="B8468" t="str">
            <v>PISO DE BORRACHA PASTILHADO/FRISADO, ESPESSURA 7MM, ASSENTADO COM ARGAMASSA. AF_02/2026</v>
          </cell>
          <cell r="C8468" t="str">
            <v>M2</v>
          </cell>
          <cell r="D8468">
            <v>329.41</v>
          </cell>
          <cell r="E8468" t="str">
            <v>Pisos</v>
          </cell>
          <cell r="F8468" t="str">
            <v>SINAPI Jun/26</v>
          </cell>
        </row>
        <row r="8469">
          <cell r="A8469">
            <v>98677</v>
          </cell>
          <cell r="B8469" t="str">
            <v>PISO ELEVADO COM ESTRUTURA EM AÇO, COMPOSTO POR PEDESTAIS E PLACAS SEM ACABAMENTO. AF_02/2026</v>
          </cell>
          <cell r="C8469" t="str">
            <v>M2</v>
          </cell>
          <cell r="D8469">
            <v>0</v>
          </cell>
          <cell r="E8469" t="str">
            <v>Pisos</v>
          </cell>
          <cell r="F8469" t="str">
            <v>SINAPI Jun/26</v>
          </cell>
        </row>
        <row r="8470">
          <cell r="A8470">
            <v>98678</v>
          </cell>
          <cell r="B8470" t="str">
            <v>PISO ELEVADO COM ESTRUTURA EM AÇO, COMPOSTO POR PEDESTAIS, LONGARINAS E PLACAS SEM ACABAMENTO. AF_02/2026</v>
          </cell>
          <cell r="C8470" t="str">
            <v>M2</v>
          </cell>
          <cell r="D8470">
            <v>0</v>
          </cell>
          <cell r="E8470" t="str">
            <v>Pisos</v>
          </cell>
          <cell r="F8470" t="str">
            <v>SINAPI Jun/26</v>
          </cell>
        </row>
        <row r="8471">
          <cell r="A8471">
            <v>98676</v>
          </cell>
          <cell r="B8471" t="str">
            <v>PISO ELEVADO COM ESTRUTURA EM PLÁSTICO, COMPOSTO POR PEDESTAIS E PLACAS COM REVESTIMENTO EM PORCELANATO. AF_02/2026</v>
          </cell>
          <cell r="C8471" t="str">
            <v>M2</v>
          </cell>
          <cell r="D8471">
            <v>0</v>
          </cell>
          <cell r="E8471" t="str">
            <v>Pisos</v>
          </cell>
          <cell r="F8471" t="str">
            <v>SINAPI Jun/26</v>
          </cell>
        </row>
        <row r="8472">
          <cell r="A8472">
            <v>98675</v>
          </cell>
          <cell r="B8472" t="str">
            <v>PISO ELEVADO COM ESTRUTURA EM PLÁSTICO, COMPOSTO POR PEDESTAIS E PLACAS SEM ACABAMENTO. AF_02/2026</v>
          </cell>
          <cell r="C8472" t="str">
            <v>M2</v>
          </cell>
          <cell r="D8472">
            <v>0</v>
          </cell>
          <cell r="E8472" t="str">
            <v>Pisos</v>
          </cell>
          <cell r="F8472" t="str">
            <v>SINAPI Jun/26</v>
          </cell>
        </row>
        <row r="8473">
          <cell r="A8473">
            <v>104162</v>
          </cell>
          <cell r="B8473" t="str">
            <v>PISO EM GRANILITE, MARMORITE OU GRANITINA EM AMBIENTES INTERNOS, COM ESPESSURA DE 8 MM, INCLUSO MISTURA EM BETONEIRA, COLOCAÇÃO DAS JUNTAS, APLICAÇÃO DO PISO, 4 POLIMENTOS COM POLITRIZ, ESTUCAMENTO, SELADOR E CERA. AF_02/2026_PE</v>
          </cell>
          <cell r="C8473" t="str">
            <v>M2</v>
          </cell>
          <cell r="D8473">
            <v>120.16</v>
          </cell>
          <cell r="E8473" t="str">
            <v>Pisos</v>
          </cell>
          <cell r="F8473" t="str">
            <v>SINAPI Jun/26</v>
          </cell>
        </row>
        <row r="8474">
          <cell r="A8474">
            <v>98671</v>
          </cell>
          <cell r="B8474" t="str">
            <v>PISO EM GRANITO APLICADO EM AMBIENTES INTERNOS. AF_02/2026</v>
          </cell>
          <cell r="C8474" t="str">
            <v>M2</v>
          </cell>
          <cell r="D8474">
            <v>466.42</v>
          </cell>
          <cell r="E8474" t="str">
            <v>Pisos</v>
          </cell>
          <cell r="F8474" t="str">
            <v>SINAPI Jun/26</v>
          </cell>
        </row>
        <row r="8475">
          <cell r="A8475">
            <v>101726</v>
          </cell>
          <cell r="B8475" t="str">
            <v>PISO EM LADRILHO HIDRÁULICO APLICADO EM AMBIENTES INTERNOS DE ÁREA ENTRE 5 E 15 M², INCLUSO APLICAÇÃO DE RESINA. AF_02/2026</v>
          </cell>
          <cell r="C8475" t="str">
            <v>M2</v>
          </cell>
          <cell r="D8475">
            <v>263.27999999999997</v>
          </cell>
          <cell r="E8475" t="str">
            <v>Pisos</v>
          </cell>
          <cell r="F8475" t="str">
            <v>SINAPI Jun/26</v>
          </cell>
        </row>
        <row r="8476">
          <cell r="A8476">
            <v>101725</v>
          </cell>
          <cell r="B8476" t="str">
            <v>PISO EM LADRILHO HIDRÁULICO APLICADO EM AMBIENTES INTERNOS DE ÁREA MENOR QUE 5 M², INCLUSO APLICAÇÃO DE RESINA. AF_02/2026</v>
          </cell>
          <cell r="C8476" t="str">
            <v>M2</v>
          </cell>
          <cell r="D8476">
            <v>360.67</v>
          </cell>
          <cell r="E8476" t="str">
            <v>Pisos</v>
          </cell>
          <cell r="F8476" t="str">
            <v>SINAPI Jun/26</v>
          </cell>
        </row>
        <row r="8477">
          <cell r="A8477">
            <v>98672</v>
          </cell>
          <cell r="B8477" t="str">
            <v>PISO EM MÁRMORE APLICADO EM AMBIENTES INTERNOS. AF_02/2026</v>
          </cell>
          <cell r="C8477" t="str">
            <v>M2</v>
          </cell>
          <cell r="D8477">
            <v>734.76</v>
          </cell>
          <cell r="E8477" t="str">
            <v>Pisos</v>
          </cell>
          <cell r="F8477" t="str">
            <v>SINAPI Jun/26</v>
          </cell>
        </row>
        <row r="8478">
          <cell r="A8478">
            <v>101732</v>
          </cell>
          <cell r="B8478" t="str">
            <v>PISO EM PEDRA ARDÓSIA ASSENTADO SOBRE ARGAMASSA 1:3 (CIMENTO E AREIA). AF_02/2026</v>
          </cell>
          <cell r="C8478" t="str">
            <v>M2</v>
          </cell>
          <cell r="D8478">
            <v>131.55000000000001</v>
          </cell>
          <cell r="E8478" t="str">
            <v>Pisos</v>
          </cell>
          <cell r="F8478" t="str">
            <v>SINAPI Jun/26</v>
          </cell>
        </row>
        <row r="8479">
          <cell r="A8479">
            <v>106793</v>
          </cell>
          <cell r="B8479" t="str">
            <v>PISO EM PEDRA BASALTO POLIDO EM AMBIENTES INTERNOS. AF_02/2026</v>
          </cell>
          <cell r="C8479" t="str">
            <v>M2</v>
          </cell>
          <cell r="D8479">
            <v>0</v>
          </cell>
          <cell r="E8479" t="str">
            <v>Pisos</v>
          </cell>
          <cell r="F8479" t="str">
            <v>SINAPI Jun/26</v>
          </cell>
        </row>
        <row r="8480">
          <cell r="A8480">
            <v>101731</v>
          </cell>
          <cell r="B8480" t="str">
            <v>PISO EM PEDRA SÃO TOMÉ ASSENTADO SOBRE ARGAMASSA 1:3 (CIMENTO E AREIA). AF_02/2026</v>
          </cell>
          <cell r="C8480" t="str">
            <v>M2</v>
          </cell>
          <cell r="D8480">
            <v>398.47</v>
          </cell>
          <cell r="E8480" t="str">
            <v>Pisos</v>
          </cell>
          <cell r="F8480" t="str">
            <v>SINAPI Jun/26</v>
          </cell>
        </row>
        <row r="8481">
          <cell r="A8481">
            <v>101751</v>
          </cell>
          <cell r="B8481" t="str">
            <v>PISO EM TACO DE MADEIRA 7X21CM, FIXADO COM COLA PU. AF_02/2026_PS</v>
          </cell>
          <cell r="C8481" t="str">
            <v>M2</v>
          </cell>
          <cell r="D8481">
            <v>426.59</v>
          </cell>
          <cell r="E8481" t="str">
            <v>Pisos</v>
          </cell>
          <cell r="F8481" t="str">
            <v>SINAPI Jun/26</v>
          </cell>
        </row>
        <row r="8482">
          <cell r="A8482">
            <v>101729</v>
          </cell>
          <cell r="B8482" t="str">
            <v>PISO EM TACO DE MADEIRA 7X42CM, FIXADO COM COLA PU. AF_02/2026_PS</v>
          </cell>
          <cell r="C8482" t="str">
            <v>M2</v>
          </cell>
          <cell r="D8482">
            <v>423.01</v>
          </cell>
          <cell r="E8482" t="str">
            <v>Pisos</v>
          </cell>
          <cell r="F8482" t="str">
            <v>SINAPI Jun/26</v>
          </cell>
        </row>
        <row r="8483">
          <cell r="A8483">
            <v>98683</v>
          </cell>
          <cell r="B8483" t="str">
            <v>PISO LAMINADO EM AMBIENTES INTERNOS. AF_02/2026</v>
          </cell>
          <cell r="C8483" t="str">
            <v>M2</v>
          </cell>
          <cell r="D8483">
            <v>0</v>
          </cell>
          <cell r="E8483" t="str">
            <v>Pisos</v>
          </cell>
          <cell r="F8483" t="str">
            <v>SINAPI Jun/26</v>
          </cell>
        </row>
        <row r="8484">
          <cell r="A8484">
            <v>106785</v>
          </cell>
          <cell r="B8484" t="str">
            <v>PISO PODOTÁTIL DE ALERTA OU DIRECIONAL, DE BORRACHA, ASSENTADO COM COLA. AF_02/2026</v>
          </cell>
          <cell r="C8484" t="str">
            <v>M</v>
          </cell>
          <cell r="D8484">
            <v>0</v>
          </cell>
          <cell r="E8484" t="str">
            <v>Pisos</v>
          </cell>
          <cell r="F8484" t="str">
            <v>SINAPI Jun/26</v>
          </cell>
        </row>
        <row r="8485">
          <cell r="A8485">
            <v>101094</v>
          </cell>
          <cell r="B8485" t="str">
            <v>PISO PODOTÁTIL DE ALERTA OU DIRECIONAL, DE BORRACHA, ASSENTADO SOBRE ARGAMASSA. AF_02/2026</v>
          </cell>
          <cell r="C8485" t="str">
            <v>M</v>
          </cell>
          <cell r="D8485">
            <v>237.35</v>
          </cell>
          <cell r="E8485" t="str">
            <v>Pisos</v>
          </cell>
          <cell r="F8485" t="str">
            <v>SINAPI Jun/26</v>
          </cell>
        </row>
        <row r="8486">
          <cell r="A8486">
            <v>101095</v>
          </cell>
          <cell r="B8486" t="str">
            <v>PISO PODOTÁTIL, DIRECIONAL OU ALERTA, SOLIDARIZADO AO PISO EXISTENTE (ELEMENTOS DISCRETOS) COM COLA. AF_02/2026</v>
          </cell>
          <cell r="C8486" t="str">
            <v>M</v>
          </cell>
          <cell r="D8486">
            <v>0</v>
          </cell>
          <cell r="E8486" t="str">
            <v>Pisos</v>
          </cell>
          <cell r="F8486" t="str">
            <v>SINAPI Jun/26</v>
          </cell>
        </row>
        <row r="8487">
          <cell r="A8487">
            <v>106786</v>
          </cell>
          <cell r="B8487" t="str">
            <v>PISO PODOTÁTIL, DIRECIONAL OU ALERTA, SOLIDARIZADO AO PISO EXISTENTE (ELEMENTOS DISCRETOS) COM PARAFUSO. AF_02/2026</v>
          </cell>
          <cell r="C8487" t="str">
            <v>M</v>
          </cell>
          <cell r="D8487">
            <v>0</v>
          </cell>
          <cell r="E8487" t="str">
            <v>Pisos</v>
          </cell>
          <cell r="F8487" t="str">
            <v>SINAPI Jun/26</v>
          </cell>
        </row>
        <row r="8488">
          <cell r="A8488">
            <v>106783</v>
          </cell>
          <cell r="B8488" t="str">
            <v>PISO TÊXTIL (CARPETE) EM MANTA (ROLO) E = 6 A 7 MM. AF_02/2026</v>
          </cell>
          <cell r="C8488" t="str">
            <v>M2</v>
          </cell>
          <cell r="D8488">
            <v>0</v>
          </cell>
          <cell r="E8488" t="str">
            <v>Pisos</v>
          </cell>
          <cell r="F8488" t="str">
            <v>SINAPI Jun/26</v>
          </cell>
        </row>
        <row r="8489">
          <cell r="A8489">
            <v>106784</v>
          </cell>
          <cell r="B8489" t="str">
            <v>PISO TÊXTIL (CARPETE) EM MANTA (ROLO) E = 9 A 10 MM. AF_02/2026</v>
          </cell>
          <cell r="C8489" t="str">
            <v>M2</v>
          </cell>
          <cell r="D8489">
            <v>0</v>
          </cell>
          <cell r="E8489" t="str">
            <v>Pisos</v>
          </cell>
          <cell r="F8489" t="str">
            <v>SINAPI Jun/26</v>
          </cell>
        </row>
        <row r="8490">
          <cell r="A8490">
            <v>106782</v>
          </cell>
          <cell r="B8490" t="str">
            <v>PISO TÊXTIL (CARPETE) EM PLACA. AF_02/2026</v>
          </cell>
          <cell r="C8490" t="str">
            <v>M2</v>
          </cell>
          <cell r="D8490">
            <v>0</v>
          </cell>
          <cell r="E8490" t="str">
            <v>Pisos</v>
          </cell>
          <cell r="F8490" t="str">
            <v>SINAPI Jun/26</v>
          </cell>
        </row>
        <row r="8491">
          <cell r="A8491">
            <v>101728</v>
          </cell>
          <cell r="B8491" t="str">
            <v>PISO VINÍLICO FLEXÍVEL EM MANTA, PADRÃO LISO, ESPESSURA 2 MM, FIXADO COM COLA. AF_02/2026</v>
          </cell>
          <cell r="C8491" t="str">
            <v>M2</v>
          </cell>
          <cell r="D8491">
            <v>0</v>
          </cell>
          <cell r="E8491" t="str">
            <v>Pisos</v>
          </cell>
          <cell r="F8491" t="str">
            <v>SINAPI Jun/26</v>
          </cell>
        </row>
        <row r="8492">
          <cell r="A8492">
            <v>101727</v>
          </cell>
          <cell r="B8492" t="str">
            <v>PISO VINÍLICO SEMI-FLEXÍVEL EM PLACAS, PADRÃO LISO, ESPESSURA 3,2 MM, FIXADO COM COLA. AF_02/2026</v>
          </cell>
          <cell r="C8492" t="str">
            <v>M2</v>
          </cell>
          <cell r="D8492">
            <v>230.54</v>
          </cell>
          <cell r="E8492" t="str">
            <v>Pisos</v>
          </cell>
          <cell r="F8492" t="str">
            <v>SINAPI Jun/26</v>
          </cell>
        </row>
        <row r="8493">
          <cell r="A8493">
            <v>106790</v>
          </cell>
          <cell r="B8493" t="str">
            <v>PISO VINÍLICO SEMI-FLEXÍVEL EM RÉGUAS, PADRÃO LISO, ESPESSURA 4,0 MM, FIXADO COM COLA. AF_02/2026</v>
          </cell>
          <cell r="C8493" t="str">
            <v>M2</v>
          </cell>
          <cell r="D8493">
            <v>247.89</v>
          </cell>
          <cell r="E8493" t="str">
            <v>Pisos</v>
          </cell>
          <cell r="F8493" t="str">
            <v>SINAPI Jun/26</v>
          </cell>
        </row>
        <row r="8494">
          <cell r="A8494">
            <v>106792</v>
          </cell>
          <cell r="B8494" t="str">
            <v>PREPARO DE CONTRAPISO COM MEMBRANA CIMENTÍCIA. AF_02/2026</v>
          </cell>
          <cell r="C8494" t="str">
            <v>M2</v>
          </cell>
          <cell r="D8494">
            <v>4.93</v>
          </cell>
          <cell r="E8494" t="str">
            <v>Pisos</v>
          </cell>
          <cell r="F8494" t="str">
            <v>SINAPI Jun/26</v>
          </cell>
        </row>
        <row r="8495">
          <cell r="A8495">
            <v>101748</v>
          </cell>
          <cell r="B8495" t="str">
            <v>PREPARO DE CONTRAPISO COM POLITRIZ. AF_02/2026_PE</v>
          </cell>
          <cell r="C8495" t="str">
            <v>M2</v>
          </cell>
          <cell r="D8495">
            <v>4.7699999999999996</v>
          </cell>
          <cell r="E8495" t="str">
            <v>Pisos</v>
          </cell>
          <cell r="F8495" t="str">
            <v>SINAPI Jun/26</v>
          </cell>
        </row>
        <row r="8496">
          <cell r="A8496">
            <v>106791</v>
          </cell>
          <cell r="B8496" t="str">
            <v>REVESTIMENTO DE DEGRAUS DE ESCADA EM GRANITO. AF_02/2026</v>
          </cell>
          <cell r="C8496" t="str">
            <v>M2</v>
          </cell>
          <cell r="D8496">
            <v>442.78</v>
          </cell>
          <cell r="E8496" t="str">
            <v>Pisos</v>
          </cell>
          <cell r="F8496" t="str">
            <v>SINAPI Jun/26</v>
          </cell>
        </row>
        <row r="8497">
          <cell r="A8497">
            <v>101742</v>
          </cell>
          <cell r="B8497" t="str">
            <v>RODAPÉ BORRACHA LISO, ALTURA = 7CM, ESPESSURA = 2 MM, FIXADO COM COLA. AF_02/2026_PS</v>
          </cell>
          <cell r="C8497" t="str">
            <v>M</v>
          </cell>
          <cell r="D8497">
            <v>68.16</v>
          </cell>
          <cell r="E8497" t="str">
            <v>Pisos</v>
          </cell>
          <cell r="F8497" t="str">
            <v>SINAPI Jun/26</v>
          </cell>
        </row>
        <row r="8498">
          <cell r="A8498">
            <v>101740</v>
          </cell>
          <cell r="B8498" t="str">
            <v>RODAPÉ EM ARDÓSIA ALTURA 10CM. AF_02/2026</v>
          </cell>
          <cell r="C8498" t="str">
            <v>M</v>
          </cell>
          <cell r="D8498">
            <v>65.5</v>
          </cell>
          <cell r="E8498" t="str">
            <v>Pisos</v>
          </cell>
          <cell r="F8498" t="str">
            <v>SINAPI Jun/26</v>
          </cell>
        </row>
        <row r="8499">
          <cell r="A8499">
            <v>98685</v>
          </cell>
          <cell r="B8499" t="str">
            <v>RODAPÉ EM GRANITO, ALTURA 10 CM. AF_02/2026</v>
          </cell>
          <cell r="C8499" t="str">
            <v>M</v>
          </cell>
          <cell r="D8499">
            <v>93.12</v>
          </cell>
          <cell r="E8499" t="str">
            <v>Pisos</v>
          </cell>
          <cell r="F8499" t="str">
            <v>SINAPI Jun/26</v>
          </cell>
        </row>
        <row r="8500">
          <cell r="A8500">
            <v>98686</v>
          </cell>
          <cell r="B8500" t="str">
            <v>RODAPÉ EM LADRILHO HIDRÁULICO, ALTURA 7 CM. AF_02/2026</v>
          </cell>
          <cell r="C8500" t="str">
            <v>M</v>
          </cell>
          <cell r="D8500">
            <v>73.260000000000005</v>
          </cell>
          <cell r="E8500" t="str">
            <v>Pisos</v>
          </cell>
          <cell r="F8500" t="str">
            <v>SINAPI Jun/26</v>
          </cell>
        </row>
        <row r="8501">
          <cell r="A8501">
            <v>101738</v>
          </cell>
          <cell r="B8501" t="str">
            <v>RODAPÉ EM MADEIRA, ALTURA 7CM, FIXADO COM COLA BASE DE POLIURETANO. AF_02/2026_PS</v>
          </cell>
          <cell r="C8501" t="str">
            <v>M</v>
          </cell>
          <cell r="D8501">
            <v>46.9</v>
          </cell>
          <cell r="E8501" t="str">
            <v>Pisos</v>
          </cell>
          <cell r="F8501" t="str">
            <v>SINAPI Jun/26</v>
          </cell>
        </row>
        <row r="8502">
          <cell r="A8502">
            <v>101739</v>
          </cell>
          <cell r="B8502" t="str">
            <v>RODAPÉ EM MADEIRA, ALTURA 7CM, FIXADO COM COLA PVA E PREGOS. AF_02/2026</v>
          </cell>
          <cell r="C8502" t="str">
            <v>M</v>
          </cell>
          <cell r="D8502">
            <v>64.069999999999993</v>
          </cell>
          <cell r="E8502" t="str">
            <v>Pisos</v>
          </cell>
          <cell r="F8502" t="str">
            <v>SINAPI Jun/26</v>
          </cell>
        </row>
        <row r="8503">
          <cell r="A8503">
            <v>101741</v>
          </cell>
          <cell r="B8503" t="str">
            <v>RODAPÉ EM MARMORITE, ALTURA 10CM. AF_02/2026_PE</v>
          </cell>
          <cell r="C8503" t="str">
            <v>M</v>
          </cell>
          <cell r="D8503">
            <v>61.18</v>
          </cell>
          <cell r="E8503" t="str">
            <v>Pisos</v>
          </cell>
          <cell r="F8503" t="str">
            <v>SINAPI Jun/26</v>
          </cell>
        </row>
        <row r="8504">
          <cell r="A8504">
            <v>98697</v>
          </cell>
          <cell r="B8504" t="str">
            <v>RODAPÉ EM MÁRMORE, ALTURA 7 CM. AF_02/2026</v>
          </cell>
          <cell r="C8504" t="str">
            <v>M</v>
          </cell>
          <cell r="D8504">
            <v>93.68</v>
          </cell>
          <cell r="E8504" t="str">
            <v>Pisos</v>
          </cell>
          <cell r="F8504" t="str">
            <v>SINAPI Jun/26</v>
          </cell>
        </row>
        <row r="8505">
          <cell r="A8505">
            <v>98688</v>
          </cell>
          <cell r="B8505" t="str">
            <v>RODAPÉ EM POLIESTIRENO, ALTURA 5 CM. AF_02/2026</v>
          </cell>
          <cell r="C8505" t="str">
            <v>M</v>
          </cell>
          <cell r="D8505">
            <v>76.81</v>
          </cell>
          <cell r="E8505" t="str">
            <v>Pisos</v>
          </cell>
          <cell r="F8505" t="str">
            <v>SINAPI Jun/26</v>
          </cell>
        </row>
        <row r="8506">
          <cell r="A8506">
            <v>98687</v>
          </cell>
          <cell r="B8506" t="str">
            <v>RODAPÉ VINÍLICO FLEXÍVEL EM MANTA, ALTURA 10 CM. AF_02/2026</v>
          </cell>
          <cell r="C8506" t="str">
            <v>M</v>
          </cell>
          <cell r="D8506">
            <v>0</v>
          </cell>
          <cell r="E8506" t="str">
            <v>Pisos</v>
          </cell>
          <cell r="F8506" t="str">
            <v>SINAPI Jun/26</v>
          </cell>
        </row>
        <row r="8507">
          <cell r="A8507">
            <v>98689</v>
          </cell>
          <cell r="B8507" t="str">
            <v>SOLEIRA EM GRANITO, LARGURA 15 CM, ESPESSURA 2,0 CM. AF_02/2026</v>
          </cell>
          <cell r="C8507" t="str">
            <v>M</v>
          </cell>
          <cell r="D8507">
            <v>143.68</v>
          </cell>
          <cell r="E8507" t="str">
            <v>Pisos</v>
          </cell>
          <cell r="F8507" t="str">
            <v>SINAPI Jun/26</v>
          </cell>
        </row>
        <row r="8508">
          <cell r="A8508">
            <v>98695</v>
          </cell>
          <cell r="B8508" t="str">
            <v>SOLEIRA EM MÁRMORE, LARGURA 15 CM, ESPESSURA 2,0 CM. AF_02/2026</v>
          </cell>
          <cell r="C8508" t="str">
            <v>M</v>
          </cell>
          <cell r="D8508">
            <v>150.71</v>
          </cell>
          <cell r="E8508" t="str">
            <v>Pisos</v>
          </cell>
          <cell r="F8508" t="str">
            <v>SINAPI Jun/26</v>
          </cell>
        </row>
        <row r="8509">
          <cell r="A8509">
            <v>100606</v>
          </cell>
          <cell r="B8509" t="str">
            <v>ASSENTAMENTO DE POSTE DE CONCRETO COM COMPRIMENTO NOMINAL DE 10 M, CARGA NOMINAL DE 1000 DAN, ENGASTAMENTO BASE CONCRETADA COM 1 M DE CONCRETO E 0,6 M DE SOLO (NÃO INCLUI FORNECIMENTO). AF_04/2025</v>
          </cell>
          <cell r="C8509" t="str">
            <v>UN</v>
          </cell>
          <cell r="D8509">
            <v>1912</v>
          </cell>
          <cell r="E8509" t="str">
            <v>Postes de Concreto e Metálicos</v>
          </cell>
          <cell r="F8509" t="str">
            <v>SINAPI Jun/26</v>
          </cell>
        </row>
        <row r="8510">
          <cell r="A8510">
            <v>100604</v>
          </cell>
          <cell r="B8510" t="str">
            <v>ASSENTAMENTO DE POSTE DE CONCRETO COM COMPRIMENTO NOMINAL DE 10 M, CARGA NOMINAL DE 300 DAN, ENGASTAMENTO BASE CONCRETADA COM 1 M DE CONCRETO E 0,6 M DE SOLO (NÃO INCLUI FORNECIMENTO). AF_04/2025</v>
          </cell>
          <cell r="C8510" t="str">
            <v>UN</v>
          </cell>
          <cell r="D8510">
            <v>889.51</v>
          </cell>
          <cell r="E8510" t="str">
            <v>Postes de Concreto e Metálicos</v>
          </cell>
          <cell r="F8510" t="str">
            <v>SINAPI Jun/26</v>
          </cell>
        </row>
        <row r="8511">
          <cell r="A8511">
            <v>100605</v>
          </cell>
          <cell r="B8511" t="str">
            <v>ASSENTAMENTO DE POSTE DE CONCRETO COM COMPRIMENTO NOMINAL DE 10 M, CARGA NOMINAL DE 600 DAN, ENGASTAMENTO BASE CONCRETADA COM 1 M DE CONCRETO E 0,6 M DE SOLO (NÃO INCLUI FORNECIMENTO). AF_04/2025</v>
          </cell>
          <cell r="C8511" t="str">
            <v>UN</v>
          </cell>
          <cell r="D8511">
            <v>1310.29</v>
          </cell>
          <cell r="E8511" t="str">
            <v>Postes de Concreto e Metálicos</v>
          </cell>
          <cell r="F8511" t="str">
            <v>SINAPI Jun/26</v>
          </cell>
        </row>
        <row r="8512">
          <cell r="A8512">
            <v>100580</v>
          </cell>
          <cell r="B8512" t="str">
            <v>ASSENTAMENTO DE POSTE DE CONCRETO COM COMPRIMENTO NOMINAL DE 10 M, CARGA NOMINAL MAIOR QUE 1000 DAN, ENGASTAMENTO SIMPLES COM 1,6 M DE SOLO (NÃO INCLUI FORNECIMENTO). AF_04/2025</v>
          </cell>
          <cell r="C8512" t="str">
            <v>UN</v>
          </cell>
          <cell r="D8512">
            <v>846.2</v>
          </cell>
          <cell r="E8512" t="str">
            <v>Postes de Concreto e Metálicos</v>
          </cell>
          <cell r="F8512" t="str">
            <v>SINAPI Jun/26</v>
          </cell>
        </row>
        <row r="8513">
          <cell r="A8513">
            <v>100579</v>
          </cell>
          <cell r="B8513" t="str">
            <v>ASSENTAMENTO DE POSTE DE CONCRETO COM COMPRIMENTO NOMINAL DE 10 M, CARGA NOMINAL MENOR OU IGUAL A 1000 DAN, ENGASTAMENTO SIMPLES COM 1,6 M DE SOLO (NÃO INCLUI FORNECIMENTO). AF_04/2025</v>
          </cell>
          <cell r="C8513" t="str">
            <v>UN</v>
          </cell>
          <cell r="D8513">
            <v>777.86</v>
          </cell>
          <cell r="E8513" t="str">
            <v>Postes de Concreto e Metálicos</v>
          </cell>
          <cell r="F8513" t="str">
            <v>SINAPI Jun/26</v>
          </cell>
        </row>
        <row r="8514">
          <cell r="A8514">
            <v>100609</v>
          </cell>
          <cell r="B8514" t="str">
            <v>ASSENTAMENTO DE POSTE DE CONCRETO COM COMPRIMENTO NOMINAL DE 10,5 M, CARGA NOMINAL DE 1000 DAN, ENGASTAMENTO BASE CONCRETADA COM 1 M DE CONCRETO E 0,65 M DE SOLO (NÃO INCLUI FORNECIMENTO). AF_04/2025</v>
          </cell>
          <cell r="C8514" t="str">
            <v>UN</v>
          </cell>
          <cell r="D8514">
            <v>1951.66</v>
          </cell>
          <cell r="E8514" t="str">
            <v>Postes de Concreto e Metálicos</v>
          </cell>
          <cell r="F8514" t="str">
            <v>SINAPI Jun/26</v>
          </cell>
        </row>
        <row r="8515">
          <cell r="A8515">
            <v>100607</v>
          </cell>
          <cell r="B8515" t="str">
            <v>ASSENTAMENTO DE POSTE DE CONCRETO COM COMPRIMENTO NOMINAL DE 10,5 M, CARGA NOMINAL DE 300 DAN, ENGASTAMENTO BASE CONCRETADA COM 1 M DE CONCRETO E 0,65 M DE SOLO (NÃO INCLUI FORNECIMENTO). AF_04/2025</v>
          </cell>
          <cell r="C8515" t="str">
            <v>UN</v>
          </cell>
          <cell r="D8515">
            <v>912.95</v>
          </cell>
          <cell r="E8515" t="str">
            <v>Postes de Concreto e Metálicos</v>
          </cell>
          <cell r="F8515" t="str">
            <v>SINAPI Jun/26</v>
          </cell>
        </row>
        <row r="8516">
          <cell r="A8516">
            <v>100608</v>
          </cell>
          <cell r="B8516" t="str">
            <v>ASSENTAMENTO DE POSTE DE CONCRETO COM COMPRIMENTO NOMINAL DE 10,5 M, CARGA NOMINAL DE 600 DAN, ENGASTAMENTO BASE CONCRETADA COM 1 M DE CONCRETO E 0,65 M DE SOLO (NÃO INCLUI FORNECIMENTO). AF_04/2025</v>
          </cell>
          <cell r="C8516" t="str">
            <v>UN</v>
          </cell>
          <cell r="D8516">
            <v>1339.7</v>
          </cell>
          <cell r="E8516" t="str">
            <v>Postes de Concreto e Metálicos</v>
          </cell>
          <cell r="F8516" t="str">
            <v>SINAPI Jun/26</v>
          </cell>
        </row>
        <row r="8517">
          <cell r="A8517">
            <v>100582</v>
          </cell>
          <cell r="B8517" t="str">
            <v>ASSENTAMENTO DE POSTE DE CONCRETO COM COMPRIMENTO NOMINAL DE 10,5 M, CARGA NOMINAL MAIOR QUE 1000 DAN, ENGASTAMENTO SIMPLES COM 1,65 M DE SOLO (NÃO INCLUI FORNECIMENTO). AF_04/2025</v>
          </cell>
          <cell r="C8517" t="str">
            <v>UN</v>
          </cell>
          <cell r="D8517">
            <v>928.48</v>
          </cell>
          <cell r="E8517" t="str">
            <v>Postes de Concreto e Metálicos</v>
          </cell>
          <cell r="F8517" t="str">
            <v>SINAPI Jun/26</v>
          </cell>
        </row>
        <row r="8518">
          <cell r="A8518">
            <v>100581</v>
          </cell>
          <cell r="B8518" t="str">
            <v>ASSENTAMENTO DE POSTE DE CONCRETO COM COMPRIMENTO NOMINAL DE 10,5 M, CARGA NOMINAL MENOR OU IGUAL A 1000 DAN, ENGASTAMENTO SIMPLES COM 1,65 M DE SOLO (NÃO INCLUI FORNECIMENTO). AF_04/2025</v>
          </cell>
          <cell r="C8518" t="str">
            <v>UN</v>
          </cell>
          <cell r="D8518">
            <v>807.03</v>
          </cell>
          <cell r="E8518" t="str">
            <v>Postes de Concreto e Metálicos</v>
          </cell>
          <cell r="F8518" t="str">
            <v>SINAPI Jun/26</v>
          </cell>
        </row>
        <row r="8519">
          <cell r="A8519">
            <v>100613</v>
          </cell>
          <cell r="B8519" t="str">
            <v>ASSENTAMENTO DE POSTE DE CONCRETO COM COMPRIMENTO NOMINAL DE 11 M, CARGA NOMINAL DE 1000 DAN, ENGASTAMENTO BASE CONCRETADA COM 1 M DE CONCRETO E 0,7 M DE SOLO (NÃO INCLUI FORNECIMENTO). AF_04/2025</v>
          </cell>
          <cell r="C8519" t="str">
            <v>UN</v>
          </cell>
          <cell r="D8519">
            <v>1991.13</v>
          </cell>
          <cell r="E8519" t="str">
            <v>Postes de Concreto e Metálicos</v>
          </cell>
          <cell r="F8519" t="str">
            <v>SINAPI Jun/26</v>
          </cell>
        </row>
        <row r="8520">
          <cell r="A8520">
            <v>100610</v>
          </cell>
          <cell r="B8520" t="str">
            <v>ASSENTAMENTO DE POSTE DE CONCRETO COM COMPRIMENTO NOMINAL DE 11 M, CARGA NOMINAL DE 300 DAN, ENGASTAMENTO BASE CONCRETADA COM 1 M DE CONCRETO E 0,7 M DE SOLO (NÃO INCLUI FORNECIMENTO). AF_04/2025</v>
          </cell>
          <cell r="C8520" t="str">
            <v>UN</v>
          </cell>
          <cell r="D8520">
            <v>935.89</v>
          </cell>
          <cell r="E8520" t="str">
            <v>Postes de Concreto e Metálicos</v>
          </cell>
          <cell r="F8520" t="str">
            <v>SINAPI Jun/26</v>
          </cell>
        </row>
        <row r="8521">
          <cell r="A8521">
            <v>100611</v>
          </cell>
          <cell r="B8521" t="str">
            <v>ASSENTAMENTO DE POSTE DE CONCRETO COM COMPRIMENTO NOMINAL DE 11 M, CARGA NOMINAL DE 400 DAN, ENGASTAMENTO BASE CONCRETADA COM 1 M DE CONCRETO E 0,7 M DE SOLO (NÃO INCLUI FORNECIMENTO). AF_04/2025</v>
          </cell>
          <cell r="C8521" t="str">
            <v>UN</v>
          </cell>
          <cell r="D8521">
            <v>1128.22</v>
          </cell>
          <cell r="E8521" t="str">
            <v>Postes de Concreto e Metálicos</v>
          </cell>
          <cell r="F8521" t="str">
            <v>SINAPI Jun/26</v>
          </cell>
        </row>
        <row r="8522">
          <cell r="A8522">
            <v>100612</v>
          </cell>
          <cell r="B8522" t="str">
            <v>ASSENTAMENTO DE POSTE DE CONCRETO COM COMPRIMENTO NOMINAL DE 11 M, CARGA NOMINAL DE 600 DAN, ENGASTAMENTO BASE CONCRETADA COM 1 M DE CONCRETO E 0,7 M DE SOLO (NÃO INCLUI FORNECIMENTO). AF_04/2025</v>
          </cell>
          <cell r="C8522" t="str">
            <v>UN</v>
          </cell>
          <cell r="D8522">
            <v>1368.62</v>
          </cell>
          <cell r="E8522" t="str">
            <v>Postes de Concreto e Metálicos</v>
          </cell>
          <cell r="F8522" t="str">
            <v>SINAPI Jun/26</v>
          </cell>
        </row>
        <row r="8523">
          <cell r="A8523">
            <v>100584</v>
          </cell>
          <cell r="B8523" t="str">
            <v>ASSENTAMENTO DE POSTE DE CONCRETO COM COMPRIMENTO NOMINAL DE 11 M, CARGA NOMINAL MAIOR QUE 1000 DAN, ENGASTAMENTO SIMPLES COM 1,7 M DE SOLO (NÃO INCLUI FORNECIMENTO). AF_04/2025</v>
          </cell>
          <cell r="C8523" t="str">
            <v>UN</v>
          </cell>
          <cell r="D8523">
            <v>912.35</v>
          </cell>
          <cell r="E8523" t="str">
            <v>Postes de Concreto e Metálicos</v>
          </cell>
          <cell r="F8523" t="str">
            <v>SINAPI Jun/26</v>
          </cell>
        </row>
        <row r="8524">
          <cell r="A8524">
            <v>100583</v>
          </cell>
          <cell r="B8524" t="str">
            <v>ASSENTAMENTO DE POSTE DE CONCRETO COM COMPRIMENTO NOMINAL DE 11 M, CARGA NOMINAL MENOR OU IGUAL A 1000 DAN, ENGASTAMENTO SIMPLES COM 1,7 M DE SOLO (NÃO INCLUI FORNECIMENTO). AF_04/2025</v>
          </cell>
          <cell r="C8524" t="str">
            <v>UN</v>
          </cell>
          <cell r="D8524">
            <v>838.26</v>
          </cell>
          <cell r="E8524" t="str">
            <v>Postes de Concreto e Metálicos</v>
          </cell>
          <cell r="F8524" t="str">
            <v>SINAPI Jun/26</v>
          </cell>
        </row>
        <row r="8525">
          <cell r="A8525">
            <v>100616</v>
          </cell>
          <cell r="B8525" t="str">
            <v>ASSENTAMENTO DE POSTE DE CONCRETO COM COMPRIMENTO NOMINAL DE 12 M, CARGA NOMINAL DE 1000 DAN, ENGASTAMENTO BASE CONCRETADA COM 1 M DE CONCRETO E 0,8 M DE SOLO (NÃO INCLUI FORNECIMENTO). AF_04/2025</v>
          </cell>
          <cell r="C8525" t="str">
            <v>UN</v>
          </cell>
          <cell r="D8525">
            <v>2073.98</v>
          </cell>
          <cell r="E8525" t="str">
            <v>Postes de Concreto e Metálicos</v>
          </cell>
          <cell r="F8525" t="str">
            <v>SINAPI Jun/26</v>
          </cell>
        </row>
        <row r="8526">
          <cell r="A8526">
            <v>100614</v>
          </cell>
          <cell r="B8526" t="str">
            <v>ASSENTAMENTO DE POSTE DE CONCRETO COM COMPRIMENTO NOMINAL DE 12 M, CARGA NOMINAL DE 400 DAN, ENGASTAMENTO BASE CONCRETADA COM 1 M DE CONCRETO E 0,8 M DE SOLO (NÃO INCLUI FORNECIMENTO). AF_04/2025</v>
          </cell>
          <cell r="C8526" t="str">
            <v>UN</v>
          </cell>
          <cell r="D8526">
            <v>1179.4100000000001</v>
          </cell>
          <cell r="E8526" t="str">
            <v>Postes de Concreto e Metálicos</v>
          </cell>
          <cell r="F8526" t="str">
            <v>SINAPI Jun/26</v>
          </cell>
        </row>
        <row r="8527">
          <cell r="A8527">
            <v>100615</v>
          </cell>
          <cell r="B8527" t="str">
            <v>ASSENTAMENTO DE POSTE DE CONCRETO COM COMPRIMENTO NOMINAL DE 12 M, CARGA NOMINAL DE 600 DAN, ENGASTAMENTO BASE CONCRETADA COM 1 M DE CONCRETO E 0,8 M DE SOLO (NÃO INCLUI FORNECIMENTO). AF_04/2025</v>
          </cell>
          <cell r="C8527" t="str">
            <v>UN</v>
          </cell>
          <cell r="D8527">
            <v>1426.46</v>
          </cell>
          <cell r="E8527" t="str">
            <v>Postes de Concreto e Metálicos</v>
          </cell>
          <cell r="F8527" t="str">
            <v>SINAPI Jun/26</v>
          </cell>
        </row>
        <row r="8528">
          <cell r="A8528">
            <v>100586</v>
          </cell>
          <cell r="B8528" t="str">
            <v>ASSENTAMENTO DE POSTE DE CONCRETO COM COMPRIMENTO NOMINAL DE 12 M, CARGA NOMINAL MAIOR QUE 1000 DAN, ENGASTAMENTO SIMPLES COM 1,8 M DE SOLO (NÃO INCLUI FORNECIMENTO). AF_04/2025</v>
          </cell>
          <cell r="C8528" t="str">
            <v>UN</v>
          </cell>
          <cell r="D8528">
            <v>1017.14</v>
          </cell>
          <cell r="E8528" t="str">
            <v>Postes de Concreto e Metálicos</v>
          </cell>
          <cell r="F8528" t="str">
            <v>SINAPI Jun/26</v>
          </cell>
        </row>
        <row r="8529">
          <cell r="A8529">
            <v>100585</v>
          </cell>
          <cell r="B8529" t="str">
            <v>ASSENTAMENTO DE POSTE DE CONCRETO COM COMPRIMENTO NOMINAL DE 12 M, CARGA NOMINAL MENOR OU IGUAL A 1000 DAN, ENGASTAMENTO SIMPLES COM 1,8 M DE SOLO (NÃO INCLUI FORNECIMENTO). AF_04/2025</v>
          </cell>
          <cell r="C8529" t="str">
            <v>UN</v>
          </cell>
          <cell r="D8529">
            <v>898.96</v>
          </cell>
          <cell r="E8529" t="str">
            <v>Postes de Concreto e Metálicos</v>
          </cell>
          <cell r="F8529" t="str">
            <v>SINAPI Jun/26</v>
          </cell>
        </row>
        <row r="8530">
          <cell r="A8530">
            <v>100618</v>
          </cell>
          <cell r="B8530" t="str">
            <v>ASSENTAMENTO DE POSTE DE CONCRETO COM COMPRIMENTO NOMINAL DE 13 M, CARGA NOMINAL DE 1000 DAN, ENGASTAMENTO BASE CONCRETADA COM 1 M DE CONCRETO E 0,9 M DE SOLO - SOMENTE INSTALAÇÃO, SEM FORNECIMENTO. AF_04/2025</v>
          </cell>
          <cell r="C8530" t="str">
            <v>UN</v>
          </cell>
          <cell r="D8530">
            <v>2158.63</v>
          </cell>
          <cell r="E8530" t="str">
            <v>Postes de Concreto e Metálicos</v>
          </cell>
          <cell r="F8530" t="str">
            <v>SINAPI Jun/26</v>
          </cell>
        </row>
        <row r="8531">
          <cell r="A8531">
            <v>100617</v>
          </cell>
          <cell r="B8531" t="str">
            <v>ASSENTAMENTO DE POSTE DE CONCRETO COM COMPRIMENTO NOMINAL DE 13 M, CARGA NOMINAL DE 600 DAN, ENGASTAMENTO BASE CONCRETADA COM 1 M DE CONCRETO E 0,9 M DE SOLO (NÃO INCLUI FORNECIMENTO). AF_04/2025</v>
          </cell>
          <cell r="C8531" t="str">
            <v>UN</v>
          </cell>
          <cell r="D8531">
            <v>1484.39</v>
          </cell>
          <cell r="E8531" t="str">
            <v>Postes de Concreto e Metálicos</v>
          </cell>
          <cell r="F8531" t="str">
            <v>SINAPI Jun/26</v>
          </cell>
        </row>
        <row r="8532">
          <cell r="A8532">
            <v>100588</v>
          </cell>
          <cell r="B8532" t="str">
            <v>ASSENTAMENTO DE POSTE DE CONCRETO COM COMPRIMENTO NOMINAL DE 13 M, CARGA NOMINAL MAIOR QUE 1000 DAN, ENGASTAMENTO SIMPLES COM 1,9 M DE SOLO (NÃO INCLUI FORNECIMENTO). AF_04/2025</v>
          </cell>
          <cell r="C8532" t="str">
            <v>UN</v>
          </cell>
          <cell r="D8532">
            <v>1053.8499999999999</v>
          </cell>
          <cell r="E8532" t="str">
            <v>Postes de Concreto e Metálicos</v>
          </cell>
          <cell r="F8532" t="str">
            <v>SINAPI Jun/26</v>
          </cell>
        </row>
        <row r="8533">
          <cell r="A8533">
            <v>100587</v>
          </cell>
          <cell r="B8533" t="str">
            <v>ASSENTAMENTO DE POSTE DE CONCRETO COM COMPRIMENTO NOMINAL DE 13 M, CARGA NOMINAL MENOR OU IGUAL A 1000 DAN, ENGASTAMENTO SIMPLES COM 1,9 M DE SOLO (NÃO INCLUI FORNECIMENTO). AF_04/2025</v>
          </cell>
          <cell r="C8533" t="str">
            <v>UN</v>
          </cell>
          <cell r="D8533">
            <v>962.13</v>
          </cell>
          <cell r="E8533" t="str">
            <v>Postes de Concreto e Metálicos</v>
          </cell>
          <cell r="F8533" t="str">
            <v>SINAPI Jun/26</v>
          </cell>
        </row>
        <row r="8534">
          <cell r="A8534">
            <v>100590</v>
          </cell>
          <cell r="B8534" t="str">
            <v>ASSENTAMENTO DE POSTE DE CONCRETO COM COMPRIMENTO NOMINAL DE 13,5 M, CARGA NOMINAL MAIOR QUE 1000 DAN, ENGASTAMENTO SIMPLES COM 1,95 M DE SOLO (NÃO INCLUI FORNECIMENTO). AF_04/2025</v>
          </cell>
          <cell r="C8534" t="str">
            <v>UN</v>
          </cell>
          <cell r="D8534">
            <v>1147.05</v>
          </cell>
          <cell r="E8534" t="str">
            <v>Postes de Concreto e Metálicos</v>
          </cell>
          <cell r="F8534" t="str">
            <v>SINAPI Jun/26</v>
          </cell>
        </row>
        <row r="8535">
          <cell r="A8535">
            <v>100589</v>
          </cell>
          <cell r="B8535" t="str">
            <v>ASSENTAMENTO DE POSTE DE CONCRETO COM COMPRIMENTO NOMINAL DE 13,5 M, CARGA NOMINAL MENOR OU IGUAL A 1000 DAN, ENGASTAMENTO SIMPLES COM 1,95 M DE SOLO (NÃO INCLUI FORNECIMENTO). AF_04/2025</v>
          </cell>
          <cell r="C8535" t="str">
            <v>UN</v>
          </cell>
          <cell r="D8535">
            <v>1055.55</v>
          </cell>
          <cell r="E8535" t="str">
            <v>Postes de Concreto e Metálicos</v>
          </cell>
          <cell r="F8535" t="str">
            <v>SINAPI Jun/26</v>
          </cell>
        </row>
        <row r="8536">
          <cell r="A8536">
            <v>100592</v>
          </cell>
          <cell r="B8536" t="str">
            <v>ASSENTAMENTO DE POSTE DE CONCRETO COM COMPRIMENTO NOMINAL DE 14 M, CARGA NOMINAL MAIOR QUE 1000 DAN, ENGASTAMENTO SIMPLES COM 2 M DE SOLO (NÃO INCLUI FORNECIMENTO). AF_04/2025</v>
          </cell>
          <cell r="C8536" t="str">
            <v>UN</v>
          </cell>
          <cell r="D8536">
            <v>1124.71</v>
          </cell>
          <cell r="E8536" t="str">
            <v>Postes de Concreto e Metálicos</v>
          </cell>
          <cell r="F8536" t="str">
            <v>SINAPI Jun/26</v>
          </cell>
        </row>
        <row r="8537">
          <cell r="A8537">
            <v>100591</v>
          </cell>
          <cell r="B8537" t="str">
            <v>ASSENTAMENTO DE POSTE DE CONCRETO COM COMPRIMENTO NOMINAL DE 14 M, CARGA NOMINAL MENOR OU IGUAL A 1000 DAN, ENGASTAMENTO SIMPLES COM 2 M DE SOLO (NÃO INCLUI FORNECIMENTO). AF_04/2025</v>
          </cell>
          <cell r="C8537" t="str">
            <v>UN</v>
          </cell>
          <cell r="D8537">
            <v>1026.8699999999999</v>
          </cell>
          <cell r="E8537" t="str">
            <v>Postes de Concreto e Metálicos</v>
          </cell>
          <cell r="F8537" t="str">
            <v>SINAPI Jun/26</v>
          </cell>
        </row>
        <row r="8538">
          <cell r="A8538">
            <v>100594</v>
          </cell>
          <cell r="B8538" t="str">
            <v>ASSENTAMENTO DE POSTE DE CONCRETO COM COMPRIMENTO NOMINAL DE 15 M, CARGA NOMINAL MAIOR QUE 1000 DAN, ENGASTAMENTO SIMPLES COM 2,1 M DE SOLO (NÃO INCLUI FORNECIMENTO). AF_04/2025</v>
          </cell>
          <cell r="C8538" t="str">
            <v>UN</v>
          </cell>
          <cell r="D8538">
            <v>1244.22</v>
          </cell>
          <cell r="E8538" t="str">
            <v>Postes de Concreto e Metálicos</v>
          </cell>
          <cell r="F8538" t="str">
            <v>SINAPI Jun/26</v>
          </cell>
        </row>
        <row r="8539">
          <cell r="A8539">
            <v>100593</v>
          </cell>
          <cell r="B8539" t="str">
            <v>ASSENTAMENTO DE POSTE DE CONCRETO COM COMPRIMENTO NOMINAL DE 15 M, CARGA NOMINAL MENOR OU IGUAL A 1000 DAN, ENGASTAMENTO SIMPLES COM 2,1 M DE SOLO (NÃO INCLUI FORNECIMENTO). AF_04/2025</v>
          </cell>
          <cell r="C8539" t="str">
            <v>UN</v>
          </cell>
          <cell r="D8539">
            <v>1116.04</v>
          </cell>
          <cell r="E8539" t="str">
            <v>Postes de Concreto e Metálicos</v>
          </cell>
          <cell r="F8539" t="str">
            <v>SINAPI Jun/26</v>
          </cell>
        </row>
        <row r="8540">
          <cell r="A8540">
            <v>100596</v>
          </cell>
          <cell r="B8540" t="str">
            <v>ASSENTAMENTO DE POSTE DE CONCRETO COM COMPRIMENTO NOMINAL DE 18 M, CARGA NOMINAL MAIOR QUE 1000 DAN, ENGASTAMENTO SIMPLES COM 2,4 M DE SOLO (NÃO INCLUI FORNECIMENTO). AF_04/2025</v>
          </cell>
          <cell r="C8540" t="str">
            <v>UN</v>
          </cell>
          <cell r="D8540">
            <v>1491.01</v>
          </cell>
          <cell r="E8540" t="str">
            <v>Postes de Concreto e Metálicos</v>
          </cell>
          <cell r="F8540" t="str">
            <v>SINAPI Jun/26</v>
          </cell>
        </row>
        <row r="8541">
          <cell r="A8541">
            <v>100595</v>
          </cell>
          <cell r="B8541" t="str">
            <v>ASSENTAMENTO DE POSTE DE CONCRETO COM COMPRIMENTO NOMINAL DE 18 M, CARGA NOMINAL MENOR OU IGUAL A 1000 DAN, ENGASTAMENTO SIMPLES COM 2,4 M DE SOLO (NÃO INCLUI FORNECIMENTO). AF_04/2025</v>
          </cell>
          <cell r="C8541" t="str">
            <v>UN</v>
          </cell>
          <cell r="D8541">
            <v>1318.19</v>
          </cell>
          <cell r="E8541" t="str">
            <v>Postes de Concreto e Metálicos</v>
          </cell>
          <cell r="F8541" t="str">
            <v>SINAPI Jun/26</v>
          </cell>
        </row>
        <row r="8542">
          <cell r="A8542">
            <v>100598</v>
          </cell>
          <cell r="B8542" t="str">
            <v>ASSENTAMENTO DE POSTE DE CONCRETO COM COMPRIMENTO NOMINAL DE 20 M, CARGA NOMINAL MAIOR QUE 1000, ENGASTAMENTO SIMPLES COM 2,6 M DE SOLO (NÃO INCLUI FORNECIMENTO). AF_04/2025</v>
          </cell>
          <cell r="C8542" t="str">
            <v>UN</v>
          </cell>
          <cell r="D8542">
            <v>1654.75</v>
          </cell>
          <cell r="E8542" t="str">
            <v>Postes de Concreto e Metálicos</v>
          </cell>
          <cell r="F8542" t="str">
            <v>SINAPI Jun/26</v>
          </cell>
        </row>
        <row r="8543">
          <cell r="A8543">
            <v>100597</v>
          </cell>
          <cell r="B8543" t="str">
            <v>ASSENTAMENTO DE POSTE DE CONCRETO COM COMPRIMENTO NOMINAL DE 20 M, CARGA NOMINAL MENOR OU IGUAL A 1000 DAN, ENGASTAMENTO SIMPLES COM 2,6 M DE SOLO (NÃO INCLUI FORNECIMENTO). AF_04/2025</v>
          </cell>
          <cell r="C8543" t="str">
            <v>UN</v>
          </cell>
          <cell r="D8543">
            <v>1511.96</v>
          </cell>
          <cell r="E8543" t="str">
            <v>Postes de Concreto e Metálicos</v>
          </cell>
          <cell r="F8543" t="str">
            <v>SINAPI Jun/26</v>
          </cell>
        </row>
        <row r="8544">
          <cell r="A8544">
            <v>100603</v>
          </cell>
          <cell r="B8544" t="str">
            <v>ASSENTAMENTO DE POSTE DE CONCRETO COM COMPRIMENTO NOMINAL DE 9 M, CARGA NOMINAL DE 1000 DAN, ENGASTAMENTO BASE CONCRETADA COM 1 M DE CONCRETO E 0,5 M DE SOLO (NÃO INCLUI FORNECIMENTO). AF_04/2025</v>
          </cell>
          <cell r="C8544" t="str">
            <v>UN</v>
          </cell>
          <cell r="D8544">
            <v>1837.41</v>
          </cell>
          <cell r="E8544" t="str">
            <v>Postes de Concreto e Metálicos</v>
          </cell>
          <cell r="F8544" t="str">
            <v>SINAPI Jun/26</v>
          </cell>
        </row>
        <row r="8545">
          <cell r="A8545">
            <v>100599</v>
          </cell>
          <cell r="B8545" t="str">
            <v>ASSENTAMENTO DE POSTE DE CONCRETO COM COMPRIMENTO NOMINAL DE 9 M, CARGA NOMINAL DE 150 DAN, ENGASTAMENTO BASE CONCRETADA COM 1 M DE CONCRETO E 0,5 M DE SOLO (NÃO INCLUI FORNECIMENTO). AF_04/2025</v>
          </cell>
          <cell r="C8545" t="str">
            <v>UN</v>
          </cell>
          <cell r="D8545">
            <v>729.42</v>
          </cell>
          <cell r="E8545" t="str">
            <v>Postes de Concreto e Metálicos</v>
          </cell>
          <cell r="F8545" t="str">
            <v>SINAPI Jun/26</v>
          </cell>
        </row>
        <row r="8546">
          <cell r="A8546">
            <v>100600</v>
          </cell>
          <cell r="B8546" t="str">
            <v>ASSENTAMENTO DE POSTE DE CONCRETO COM COMPRIMENTO NOMINAL DE 9 M, CARGA NOMINAL DE 300 DAN, ENGASTAMENTO BASE CONCRETADA COM 1 M DE CONCRETO E 0,5 M DE SOLO (NÃO INCLUI FORNECIMENTO). AF_04/2025</v>
          </cell>
          <cell r="C8546" t="str">
            <v>UN</v>
          </cell>
          <cell r="D8546">
            <v>841.94</v>
          </cell>
          <cell r="E8546" t="str">
            <v>Postes de Concreto e Metálicos</v>
          </cell>
          <cell r="F8546" t="str">
            <v>SINAPI Jun/26</v>
          </cell>
        </row>
        <row r="8547">
          <cell r="A8547">
            <v>100601</v>
          </cell>
          <cell r="B8547" t="str">
            <v>ASSENTAMENTO DE POSTE DE CONCRETO COM COMPRIMENTO NOMINAL DE 9 M, CARGA NOMINAL DE 400 DAN, ENGASTAMENTO BASE CONCRETADA COM 1 M DE CONCRETO E 0,5 M DE SOLO (NÃO INCLUI FORNECIMENTO). AF_04/2025</v>
          </cell>
          <cell r="C8547" t="str">
            <v>UN</v>
          </cell>
          <cell r="D8547">
            <v>1023.64</v>
          </cell>
          <cell r="E8547" t="str">
            <v>Postes de Concreto e Metálicos</v>
          </cell>
          <cell r="F8547" t="str">
            <v>SINAPI Jun/26</v>
          </cell>
        </row>
        <row r="8548">
          <cell r="A8548">
            <v>100602</v>
          </cell>
          <cell r="B8548" t="str">
            <v>ASSENTAMENTO DE POSTE DE CONCRETO COM COMPRIMENTO NOMINAL DE 9 M, CARGA NOMINAL DE 600 DAN, ENGASTAMENTO BASE CONCRETADA COM 1 M DE CONCRETO E 0,5 M DE SOLO (NÃO INCLUI FORNECIMENTO). AF_04/2025</v>
          </cell>
          <cell r="C8548" t="str">
            <v>UN</v>
          </cell>
          <cell r="D8548">
            <v>1250.76</v>
          </cell>
          <cell r="E8548" t="str">
            <v>Postes de Concreto e Metálicos</v>
          </cell>
          <cell r="F8548" t="str">
            <v>SINAPI Jun/26</v>
          </cell>
        </row>
        <row r="8549">
          <cell r="A8549">
            <v>100578</v>
          </cell>
          <cell r="B8549" t="str">
            <v>ASSENTAMENTO DE POSTE DE CONCRETO COM COMPRIMENTO NOMINAL DE 9 M, CARGA NOMINAL MENOR OU IGUAL A 1000 DAN, ENGASTAMENTO SIMPLES COM 1,5 M DE SOLO (NÃO INCLUI FORNECIMENTO). AF_04/2025</v>
          </cell>
          <cell r="C8549" t="str">
            <v>UN</v>
          </cell>
          <cell r="D8549">
            <v>719.28</v>
          </cell>
          <cell r="E8549" t="str">
            <v>Postes de Concreto e Metálicos</v>
          </cell>
          <cell r="F8549" t="str">
            <v>SINAPI Jun/26</v>
          </cell>
        </row>
        <row r="8550">
          <cell r="A8550">
            <v>105975</v>
          </cell>
          <cell r="B8550" t="str">
            <v>CORDOALHA DE ACO 7,9 (5/16) 7*2,64MM ZINCAGEM TIPO A E 13% DE IACS - FORNECIMENTO E INSTALAÇÃO. AF_04/2025</v>
          </cell>
          <cell r="C8550" t="str">
            <v>M</v>
          </cell>
          <cell r="D8550">
            <v>0</v>
          </cell>
          <cell r="E8550" t="str">
            <v>Postes de Concreto e Metálicos</v>
          </cell>
          <cell r="F8550" t="str">
            <v>SINAPI Jun/26</v>
          </cell>
        </row>
        <row r="8551">
          <cell r="A8551">
            <v>105976</v>
          </cell>
          <cell r="B8551" t="str">
            <v>CORDOALHA DE ACO 7,9 (5/16) 7*2,64MM ZINCAGEM TIPO B E 13% DE IACS - FORNECIMENTO E INSTALAÇÃO. AF_04/2025</v>
          </cell>
          <cell r="C8551" t="str">
            <v>M</v>
          </cell>
          <cell r="D8551">
            <v>0</v>
          </cell>
          <cell r="E8551" t="str">
            <v>Postes de Concreto e Metálicos</v>
          </cell>
          <cell r="F8551" t="str">
            <v>SINAPI Jun/26</v>
          </cell>
        </row>
        <row r="8552">
          <cell r="A8552">
            <v>105977</v>
          </cell>
          <cell r="B8552" t="str">
            <v>CORDOALHA DE ACO 9,5 (3/8) 7*3,05MM ZINCAGEM TIPO A E 13% DE IACS - FORNECIMENTO E INSTALAÇÃO. AF_04/2025</v>
          </cell>
          <cell r="C8552" t="str">
            <v>M</v>
          </cell>
          <cell r="D8552">
            <v>0</v>
          </cell>
          <cell r="E8552" t="str">
            <v>Postes de Concreto e Metálicos</v>
          </cell>
          <cell r="F8552" t="str">
            <v>SINAPI Jun/26</v>
          </cell>
        </row>
        <row r="8553">
          <cell r="A8553">
            <v>105978</v>
          </cell>
          <cell r="B8553" t="str">
            <v>CORDOALHA DE ACO 9,5(3/8) 7*3,05MM ZINCAGEM TIPO B E 13% DE IACS - FORNECIMENTO E INSTALAÇÃO. AF_04/2025</v>
          </cell>
          <cell r="C8553" t="str">
            <v>M</v>
          </cell>
          <cell r="D8553">
            <v>0</v>
          </cell>
          <cell r="E8553" t="str">
            <v>Postes de Concreto e Metálicos</v>
          </cell>
          <cell r="F8553" t="str">
            <v>SINAPI Jun/26</v>
          </cell>
        </row>
        <row r="8554">
          <cell r="A8554">
            <v>105970</v>
          </cell>
          <cell r="B8554" t="str">
            <v>ESTRUTURA DE ESTAIAMENTO PARA POSTES DE CONCRETO ANCORA CONCRETO - FORNECIMENTO E INSTALAÇÃO. AF_04/2025</v>
          </cell>
          <cell r="C8554" t="str">
            <v>UN</v>
          </cell>
          <cell r="D8554">
            <v>0</v>
          </cell>
          <cell r="E8554" t="str">
            <v>Postes de Concreto e Metálicos</v>
          </cell>
          <cell r="F8554" t="str">
            <v>SINAPI Jun/26</v>
          </cell>
        </row>
        <row r="8555">
          <cell r="A8555">
            <v>105972</v>
          </cell>
          <cell r="B8555" t="str">
            <v>ESTRUTURA DE ESTAIAMENTO PARA POSTES DE CONCRETO CRUZETA A POSTE M3 E B3 - FORNECIMENTO E INSTALAÇÃO. AF_04/2025</v>
          </cell>
          <cell r="C8555" t="str">
            <v>UN</v>
          </cell>
          <cell r="D8555">
            <v>0</v>
          </cell>
          <cell r="E8555" t="str">
            <v>Postes de Concreto e Metálicos</v>
          </cell>
          <cell r="F8555" t="str">
            <v>SINAPI Jun/26</v>
          </cell>
        </row>
        <row r="8556">
          <cell r="A8556">
            <v>105973</v>
          </cell>
          <cell r="B8556" t="str">
            <v>ESTRUTURA DE ESTAIAMENTO PARA POSTES DE CONCRETO CRUZETA A POSTE N3 - FORNECIMENTO E INSTALAÇÃO. AF_04/2025</v>
          </cell>
          <cell r="C8556" t="str">
            <v>UN</v>
          </cell>
          <cell r="D8556">
            <v>0</v>
          </cell>
          <cell r="E8556" t="str">
            <v>Postes de Concreto e Metálicos</v>
          </cell>
          <cell r="F8556" t="str">
            <v>SINAPI Jun/26</v>
          </cell>
        </row>
        <row r="8557">
          <cell r="A8557">
            <v>105974</v>
          </cell>
          <cell r="B8557" t="str">
            <v>ESTRUTURA DE ESTAIAMENTO PARA POSTES DE CONCRETO HTE - FORNECIMENTO E INSTALAÇÃO. AF_04/2025</v>
          </cell>
          <cell r="C8557" t="str">
            <v>UN</v>
          </cell>
          <cell r="D8557">
            <v>0</v>
          </cell>
          <cell r="E8557" t="str">
            <v>Postes de Concreto e Metálicos</v>
          </cell>
          <cell r="F8557" t="str">
            <v>SINAPI Jun/26</v>
          </cell>
        </row>
        <row r="8558">
          <cell r="A8558">
            <v>105971</v>
          </cell>
          <cell r="B8558" t="str">
            <v>ESTRUTURA DE ESTAIAMENTO PARA POSTES DE CONCRETO POSTE A POSTE - FORNECIMENTO E INSTALAÇÃO. AF_04/2025</v>
          </cell>
          <cell r="C8558" t="str">
            <v>UN</v>
          </cell>
          <cell r="D8558">
            <v>0</v>
          </cell>
          <cell r="E8558" t="str">
            <v>Postes de Concreto e Metálicos</v>
          </cell>
          <cell r="F8558" t="str">
            <v>SINAPI Jun/26</v>
          </cell>
        </row>
        <row r="8559">
          <cell r="A8559">
            <v>105967</v>
          </cell>
          <cell r="B8559" t="str">
            <v>POSTE DE AÇO CÔNICO CONTÍNUO CURVO DUPLO, ENGASTAMENTO SIMPLES COM 1 M DE SOLO, H=6M - FORNECIMENTO E INSTALAÇÃO. AF_04/2025</v>
          </cell>
          <cell r="C8559" t="str">
            <v>UN</v>
          </cell>
          <cell r="D8559">
            <v>0</v>
          </cell>
          <cell r="E8559" t="str">
            <v>Postes de Concreto e Metálicos</v>
          </cell>
          <cell r="F8559" t="str">
            <v>SINAPI Jun/26</v>
          </cell>
        </row>
        <row r="8560">
          <cell r="A8560">
            <v>105968</v>
          </cell>
          <cell r="B8560" t="str">
            <v>POSTE DE AÇO CÔNICO CONTÍNUO CURVO DUPLO, ENGASTAMENTO SIMPLES COM 1 M DE SOLO, H=7M - FORNECIMENTO E INSTALAÇÃO. AF_04/2025</v>
          </cell>
          <cell r="C8560" t="str">
            <v>UN</v>
          </cell>
          <cell r="D8560">
            <v>0</v>
          </cell>
          <cell r="E8560" t="str">
            <v>Postes de Concreto e Metálicos</v>
          </cell>
          <cell r="F8560" t="str">
            <v>SINAPI Jun/26</v>
          </cell>
        </row>
        <row r="8561">
          <cell r="A8561">
            <v>105969</v>
          </cell>
          <cell r="B8561" t="str">
            <v>POSTE DE AÇO CÔNICO CONTÍNUO CURVO DUPLO, ENGASTAMENTO SIMPLES COM 1 M DE SOLO, H=8M - FORNECIMENTO E INSTALAÇÃO. AF_04/2025</v>
          </cell>
          <cell r="C8561" t="str">
            <v>UN</v>
          </cell>
          <cell r="D8561">
            <v>0</v>
          </cell>
          <cell r="E8561" t="str">
            <v>Postes de Concreto e Metálicos</v>
          </cell>
          <cell r="F8561" t="str">
            <v>SINAPI Jun/26</v>
          </cell>
        </row>
        <row r="8562">
          <cell r="A8562">
            <v>100623</v>
          </cell>
          <cell r="B8562" t="str">
            <v>POSTE DE AÇO CÔNICO CONTÍNUO CURVO DUPLO, ENGASTAMENTO SIMPLES COM 1 M DE SOLO, H=9M - FORNECIMENTO E INSTALAÇÃO. AF_04/2025</v>
          </cell>
          <cell r="C8562" t="str">
            <v>UN</v>
          </cell>
          <cell r="D8562">
            <v>2605.58</v>
          </cell>
          <cell r="E8562" t="str">
            <v>Postes de Concreto e Metálicos</v>
          </cell>
          <cell r="F8562" t="str">
            <v>SINAPI Jun/26</v>
          </cell>
        </row>
        <row r="8563">
          <cell r="A8563">
            <v>105964</v>
          </cell>
          <cell r="B8563" t="str">
            <v>POSTE DE AÇO CÔNICO CONTÍNUO CURVO DUPLO, FLANGEADO, H=6M - FORNECIMENTO E INSTALAÇÃO. AF_04/2025</v>
          </cell>
          <cell r="C8563" t="str">
            <v>UN</v>
          </cell>
          <cell r="D8563">
            <v>0</v>
          </cell>
          <cell r="E8563" t="str">
            <v>Postes de Concreto e Metálicos</v>
          </cell>
          <cell r="F8563" t="str">
            <v>SINAPI Jun/26</v>
          </cell>
        </row>
        <row r="8564">
          <cell r="A8564">
            <v>105965</v>
          </cell>
          <cell r="B8564" t="str">
            <v>POSTE DE AÇO CÔNICO CONTÍNUO CURVO DUPLO, FLANGEADO, H=7M - FORNECIMENTO E INSTALAÇÃO. AF_04/2025</v>
          </cell>
          <cell r="C8564" t="str">
            <v>UN</v>
          </cell>
          <cell r="D8564">
            <v>0</v>
          </cell>
          <cell r="E8564" t="str">
            <v>Postes de Concreto e Metálicos</v>
          </cell>
          <cell r="F8564" t="str">
            <v>SINAPI Jun/26</v>
          </cell>
        </row>
        <row r="8565">
          <cell r="A8565">
            <v>105966</v>
          </cell>
          <cell r="B8565" t="str">
            <v>POSTE DE AÇO CÔNICO CONTÍNUO CURVO DUPLO, FLANGEADO, H=8M - FORNECIMENTO E INSTALAÇÃO. AF_04/2025</v>
          </cell>
          <cell r="C8565" t="str">
            <v>UN</v>
          </cell>
          <cell r="D8565">
            <v>0</v>
          </cell>
          <cell r="E8565" t="str">
            <v>Postes de Concreto e Metálicos</v>
          </cell>
          <cell r="F8565" t="str">
            <v>SINAPI Jun/26</v>
          </cell>
        </row>
        <row r="8566">
          <cell r="A8566">
            <v>100621</v>
          </cell>
          <cell r="B8566" t="str">
            <v>POSTE DE AÇO CÔNICO CONTÍNUO CURVO DUPLO, FLANGEADO, H=9M - FORNECIMENTO E INSTALAÇÃO. AF_04/2025</v>
          </cell>
          <cell r="C8566" t="str">
            <v>UN</v>
          </cell>
          <cell r="D8566">
            <v>3095.86</v>
          </cell>
          <cell r="E8566" t="str">
            <v>Postes de Concreto e Metálicos</v>
          </cell>
          <cell r="F8566" t="str">
            <v>SINAPI Jun/26</v>
          </cell>
        </row>
        <row r="8567">
          <cell r="A8567">
            <v>105960</v>
          </cell>
          <cell r="B8567" t="str">
            <v>POSTE DE AÇO CÔNICO CONTÍNUO CURVO SIMPLES, ENGASTAMENTO SIMPLES COM 0,5 M DE SOLO, H=5M - FORNECIMENTO E INSTALAÇÃO. AF_04/2025</v>
          </cell>
          <cell r="C8567" t="str">
            <v>UN</v>
          </cell>
          <cell r="D8567">
            <v>0</v>
          </cell>
          <cell r="E8567" t="str">
            <v>Postes de Concreto e Metálicos</v>
          </cell>
          <cell r="F8567" t="str">
            <v>SINAPI Jun/26</v>
          </cell>
        </row>
        <row r="8568">
          <cell r="A8568">
            <v>105961</v>
          </cell>
          <cell r="B8568" t="str">
            <v>POSTE DE AÇO CÔNICO CONTÍNUO CURVO SIMPLES, ENGASTAMENTO SIMPLES COM 1 M DE SOLO, H=6M - FORNECIMENTO E INSTALAÇÃO. AF_04/2025</v>
          </cell>
          <cell r="C8568" t="str">
            <v>UN</v>
          </cell>
          <cell r="D8568">
            <v>0</v>
          </cell>
          <cell r="E8568" t="str">
            <v>Postes de Concreto e Metálicos</v>
          </cell>
          <cell r="F8568" t="str">
            <v>SINAPI Jun/26</v>
          </cell>
        </row>
        <row r="8569">
          <cell r="A8569">
            <v>105962</v>
          </cell>
          <cell r="B8569" t="str">
            <v>POSTE DE AÇO CÔNICO CONTÍNUO CURVO SIMPLES, ENGASTAMENTO SIMPLES COM 1 M DE SOLO, H=7M - FORNECIMENTO E INSTALAÇÃO. AF_04/2025</v>
          </cell>
          <cell r="C8569" t="str">
            <v>UN</v>
          </cell>
          <cell r="D8569">
            <v>0</v>
          </cell>
          <cell r="E8569" t="str">
            <v>Postes de Concreto e Metálicos</v>
          </cell>
          <cell r="F8569" t="str">
            <v>SINAPI Jun/26</v>
          </cell>
        </row>
        <row r="8570">
          <cell r="A8570">
            <v>105963</v>
          </cell>
          <cell r="B8570" t="str">
            <v>POSTE DE AÇO CÔNICO CONTÍNUO CURVO SIMPLES, ENGASTAMENTO SIMPLES COM 1 M DE SOLO, H=8M - FORNECIMENTO E INSTALAÇÃO. AF_04/2025</v>
          </cell>
          <cell r="C8570" t="str">
            <v>UN</v>
          </cell>
          <cell r="D8570">
            <v>0</v>
          </cell>
          <cell r="E8570" t="str">
            <v>Postes de Concreto e Metálicos</v>
          </cell>
          <cell r="F8570" t="str">
            <v>SINAPI Jun/26</v>
          </cell>
        </row>
        <row r="8571">
          <cell r="A8571">
            <v>100622</v>
          </cell>
          <cell r="B8571" t="str">
            <v>POSTE DE AÇO CÔNICO CONTÍNUO CURVO SIMPLES, ENGASTAMENTO SIMPLES COM 1 M DE SOLO, H=9M - FORNECIMENTO E INSTALAÇÃO. AF_04/2025</v>
          </cell>
          <cell r="C8571" t="str">
            <v>UN</v>
          </cell>
          <cell r="D8571">
            <v>2534.52</v>
          </cell>
          <cell r="E8571" t="str">
            <v>Postes de Concreto e Metálicos</v>
          </cell>
          <cell r="F8571" t="str">
            <v>SINAPI Jun/26</v>
          </cell>
        </row>
        <row r="8572">
          <cell r="A8572">
            <v>105956</v>
          </cell>
          <cell r="B8572" t="str">
            <v>POSTE DE AÇO CÔNICO CONTÍNUO CURVO SIMPLES, FLANGEADO, H=5M - FORNECIMENTO E INSTALAÇÃO. AF_04/2025</v>
          </cell>
          <cell r="C8572" t="str">
            <v>UN</v>
          </cell>
          <cell r="D8572">
            <v>0</v>
          </cell>
          <cell r="E8572" t="str">
            <v>Postes de Concreto e Metálicos</v>
          </cell>
          <cell r="F8572" t="str">
            <v>SINAPI Jun/26</v>
          </cell>
        </row>
        <row r="8573">
          <cell r="A8573">
            <v>105957</v>
          </cell>
          <cell r="B8573" t="str">
            <v>POSTE DE AÇO CÔNICO CONTÍNUO CURVO SIMPLES, FLANGEADO, H=6M - FORNECIMENTO E INSTALAÇÃO. AF_04/2025</v>
          </cell>
          <cell r="C8573" t="str">
            <v>UN</v>
          </cell>
          <cell r="D8573">
            <v>0</v>
          </cell>
          <cell r="E8573" t="str">
            <v>Postes de Concreto e Metálicos</v>
          </cell>
          <cell r="F8573" t="str">
            <v>SINAPI Jun/26</v>
          </cell>
        </row>
        <row r="8574">
          <cell r="A8574">
            <v>105958</v>
          </cell>
          <cell r="B8574" t="str">
            <v>POSTE DE AÇO CÔNICO CONTÍNUO CURVO SIMPLES, FLANGEADO, H=7M - FORNECIMENTO E INSTALAÇÃO. AF_04/2025</v>
          </cell>
          <cell r="C8574" t="str">
            <v>UN</v>
          </cell>
          <cell r="D8574">
            <v>2145.2399999999998</v>
          </cell>
          <cell r="E8574" t="str">
            <v>Postes de Concreto e Metálicos</v>
          </cell>
          <cell r="F8574" t="str">
            <v>SINAPI Jun/26</v>
          </cell>
        </row>
        <row r="8575">
          <cell r="A8575">
            <v>105959</v>
          </cell>
          <cell r="B8575" t="str">
            <v>POSTE DE AÇO CÔNICO CONTÍNUO CURVO SIMPLES, FLANGEADO, H=8M - FORNECIMENTO E INSTALAÇÃO. AF_04/2025</v>
          </cell>
          <cell r="C8575" t="str">
            <v>UN</v>
          </cell>
          <cell r="D8575">
            <v>0</v>
          </cell>
          <cell r="E8575" t="str">
            <v>Postes de Concreto e Metálicos</v>
          </cell>
          <cell r="F8575" t="str">
            <v>SINAPI Jun/26</v>
          </cell>
        </row>
        <row r="8576">
          <cell r="A8576">
            <v>100620</v>
          </cell>
          <cell r="B8576" t="str">
            <v>POSTE DE AÇO CÔNICO CONTÍNUO CURVO SIMPLES, FLANGEADO, H=9M - FORNECIMENTO E INSTALAÇÃO. AF_04/2025</v>
          </cell>
          <cell r="C8576" t="str">
            <v>UN</v>
          </cell>
          <cell r="D8576">
            <v>2758.99</v>
          </cell>
          <cell r="E8576" t="str">
            <v>Postes de Concreto e Metálicos</v>
          </cell>
          <cell r="F8576" t="str">
            <v>SINAPI Jun/26</v>
          </cell>
        </row>
        <row r="8577">
          <cell r="A8577">
            <v>105951</v>
          </cell>
          <cell r="B8577" t="str">
            <v>POSTE DE AÇO CÔNICO CONTÍNUO RETO, ENGASTAMENTO SIMPLES COM 0,5 M DE SOLO, H=5M - FORNECIMENTO E INSTALAÇÃO. AF_04/2025</v>
          </cell>
          <cell r="C8577" t="str">
            <v>UN</v>
          </cell>
          <cell r="D8577">
            <v>0</v>
          </cell>
          <cell r="E8577" t="str">
            <v>Postes de Concreto e Metálicos</v>
          </cell>
          <cell r="F8577" t="str">
            <v>SINAPI Jun/26</v>
          </cell>
        </row>
        <row r="8578">
          <cell r="A8578">
            <v>105952</v>
          </cell>
          <cell r="B8578" t="str">
            <v>POSTE DE AÇO CÔNICO CONTÍNUO RETO, ENGASTAMENTO SIMPLES COM 1 M DE SOLO, H=6M - FORNECIMENTO E INSTALAÇÃO. AF_04/2025</v>
          </cell>
          <cell r="C8578" t="str">
            <v>UN</v>
          </cell>
          <cell r="D8578">
            <v>0</v>
          </cell>
          <cell r="E8578" t="str">
            <v>Postes de Concreto e Metálicos</v>
          </cell>
          <cell r="F8578" t="str">
            <v>SINAPI Jun/26</v>
          </cell>
        </row>
        <row r="8579">
          <cell r="A8579">
            <v>105953</v>
          </cell>
          <cell r="B8579" t="str">
            <v>POSTE DE AÇO CÔNICO CONTÍNUO RETO, ENGASTAMENTO SIMPLES COM 1 M DE SOLO, H=7M - FORNECIMENTO E INSTALAÇÃO. AF_04/2025</v>
          </cell>
          <cell r="C8579" t="str">
            <v>UN</v>
          </cell>
          <cell r="D8579">
            <v>1982.06</v>
          </cell>
          <cell r="E8579" t="str">
            <v>Postes de Concreto e Metálicos</v>
          </cell>
          <cell r="F8579" t="str">
            <v>SINAPI Jun/26</v>
          </cell>
        </row>
        <row r="8580">
          <cell r="A8580">
            <v>105954</v>
          </cell>
          <cell r="B8580" t="str">
            <v>POSTE DE AÇO CÔNICO CONTÍNUO RETO, ENGASTAMENTO SIMPLES COM 1 M DE SOLO, H=8M - FORNECIMENTO E INSTALAÇÃO. AF_04/2025</v>
          </cell>
          <cell r="C8580" t="str">
            <v>UN</v>
          </cell>
          <cell r="D8580">
            <v>0</v>
          </cell>
          <cell r="E8580" t="str">
            <v>Postes de Concreto e Metálicos</v>
          </cell>
          <cell r="F8580" t="str">
            <v>SINAPI Jun/26</v>
          </cell>
        </row>
        <row r="8581">
          <cell r="A8581">
            <v>105955</v>
          </cell>
          <cell r="B8581" t="str">
            <v>POSTE DE AÇO CÔNICO CONTÍNUO RETO, ENGASTAMENTO SIMPLES COM 1 M DE SOLO, H=9M - FORNECIMENTO E INSTALAÇÃO. AF_04/2025</v>
          </cell>
          <cell r="C8581" t="str">
            <v>UN</v>
          </cell>
          <cell r="D8581">
            <v>2628.03</v>
          </cell>
          <cell r="E8581" t="str">
            <v>Postes de Concreto e Metálicos</v>
          </cell>
          <cell r="F8581" t="str">
            <v>SINAPI Jun/26</v>
          </cell>
        </row>
        <row r="8582">
          <cell r="A8582">
            <v>105946</v>
          </cell>
          <cell r="B8582" t="str">
            <v>POSTE DE AÇO CÔNICO CONTÍNUO RETO, FLANGEADO, H=5M - FORNECIMENTO E INSTALAÇÃO. AF_04/2025</v>
          </cell>
          <cell r="C8582" t="str">
            <v>UN</v>
          </cell>
          <cell r="D8582">
            <v>0</v>
          </cell>
          <cell r="E8582" t="str">
            <v>Postes de Concreto e Metálicos</v>
          </cell>
          <cell r="F8582" t="str">
            <v>SINAPI Jun/26</v>
          </cell>
        </row>
        <row r="8583">
          <cell r="A8583">
            <v>105947</v>
          </cell>
          <cell r="B8583" t="str">
            <v>POSTE DE AÇO CÔNICO CONTÍNUO RETO, FLANGEADO, H=6M - FORNECIMENTO E INSTALAÇÃO. AF_04/2025</v>
          </cell>
          <cell r="C8583" t="str">
            <v>UN</v>
          </cell>
          <cell r="D8583">
            <v>0</v>
          </cell>
          <cell r="E8583" t="str">
            <v>Postes de Concreto e Metálicos</v>
          </cell>
          <cell r="F8583" t="str">
            <v>SINAPI Jun/26</v>
          </cell>
        </row>
        <row r="8584">
          <cell r="A8584">
            <v>105948</v>
          </cell>
          <cell r="B8584" t="str">
            <v>POSTE DE AÇO CÔNICO CONTÍNUO RETO, FLANGEADO, H=7M - FORNECIMENTO E INSTALAÇÃO. AF_04/2025</v>
          </cell>
          <cell r="C8584" t="str">
            <v>UN</v>
          </cell>
          <cell r="D8584">
            <v>0</v>
          </cell>
          <cell r="E8584" t="str">
            <v>Postes de Concreto e Metálicos</v>
          </cell>
          <cell r="F8584" t="str">
            <v>SINAPI Jun/26</v>
          </cell>
        </row>
        <row r="8585">
          <cell r="A8585">
            <v>105949</v>
          </cell>
          <cell r="B8585" t="str">
            <v>POSTE DE AÇO CÔNICO CONTÍNUO RETO, FLANGEADO, H=8M - FORNECIMENTO E INSTALAÇÃO. AF_04/2025</v>
          </cell>
          <cell r="C8585" t="str">
            <v>UN</v>
          </cell>
          <cell r="D8585">
            <v>0</v>
          </cell>
          <cell r="E8585" t="str">
            <v>Postes de Concreto e Metálicos</v>
          </cell>
          <cell r="F8585" t="str">
            <v>SINAPI Jun/26</v>
          </cell>
        </row>
        <row r="8586">
          <cell r="A8586">
            <v>105950</v>
          </cell>
          <cell r="B8586" t="str">
            <v>POSTE DE AÇO CÔNICO CONTÍNUO RETO, FLANGEADO, H=9M - FORNECIMENTO E INSTALAÇÃO. AF_04/2025</v>
          </cell>
          <cell r="C8586" t="str">
            <v>UN</v>
          </cell>
          <cell r="D8586">
            <v>0</v>
          </cell>
          <cell r="E8586" t="str">
            <v>Postes de Concreto e Metálicos</v>
          </cell>
          <cell r="F8586" t="str">
            <v>SINAPI Jun/26</v>
          </cell>
        </row>
        <row r="8587">
          <cell r="A8587">
            <v>100619</v>
          </cell>
          <cell r="B8587" t="str">
            <v>POSTE DECORATIVO PARA JARDIM EM AÇO TUBULAR, H = *2,5* M, SEM LUMINÁRIA - FORNECIMENTO E INSTALAÇÃO. AF_04/2025</v>
          </cell>
          <cell r="C8587" t="str">
            <v>UN</v>
          </cell>
          <cell r="D8587">
            <v>668.53</v>
          </cell>
          <cell r="E8587" t="str">
            <v>Postes de Concreto e Metálicos</v>
          </cell>
          <cell r="F8587" t="str">
            <v>SINAPI Jun/26</v>
          </cell>
        </row>
        <row r="8588">
          <cell r="A8588">
            <v>99283</v>
          </cell>
          <cell r="B8588" t="str">
            <v>ACRÉSCIMO PARA POÇO DE VISITA CIRCULAR PARA DRENAGEM, EM ALVENARIA COM TIJOLOS CERÂMICOS MACIÇOS, DIÂMETRO INTERNO = 0,8 M. AF_12/2020</v>
          </cell>
          <cell r="C8588" t="str">
            <v>M</v>
          </cell>
          <cell r="D8588">
            <v>1338.85</v>
          </cell>
          <cell r="E8588" t="str">
            <v>Poços de Visita e Caixas para Bocas de Lobo</v>
          </cell>
          <cell r="F8588" t="str">
            <v>SINAPI Jun/26</v>
          </cell>
        </row>
        <row r="8589">
          <cell r="A8589">
            <v>99293</v>
          </cell>
          <cell r="B8589" t="str">
            <v>ACRÉSCIMO PARA POÇO DE VISITA CIRCULAR PARA DRENAGEM, EM ALVENARIA COM TIJOLOS CERÂMICOS MACIÇOS, DIÂMETRO INTERNO = 1 M. AF_12/2020</v>
          </cell>
          <cell r="C8589" t="str">
            <v>M</v>
          </cell>
          <cell r="D8589">
            <v>1623.27</v>
          </cell>
          <cell r="E8589" t="str">
            <v>Poços de Visita e Caixas para Bocas de Lobo</v>
          </cell>
          <cell r="F8589" t="str">
            <v>SINAPI Jun/26</v>
          </cell>
        </row>
        <row r="8590">
          <cell r="A8590">
            <v>99243</v>
          </cell>
          <cell r="B8590" t="str">
            <v>ACRÉSCIMO PARA POÇO DE VISITA CIRCULAR PARA DRENAGEM, EM ALVENARIA COM TIJOLOS CERÂMICOS MACIÇOS, DIÂMETRO INTERNO = 1,2 M. AF_12/2020</v>
          </cell>
          <cell r="C8590" t="str">
            <v>M</v>
          </cell>
          <cell r="D8590">
            <v>1907.65</v>
          </cell>
          <cell r="E8590" t="str">
            <v>Poços de Visita e Caixas para Bocas de Lobo</v>
          </cell>
          <cell r="F8590" t="str">
            <v>SINAPI Jun/26</v>
          </cell>
        </row>
        <row r="8591">
          <cell r="A8591">
            <v>99249</v>
          </cell>
          <cell r="B8591" t="str">
            <v>ACRÉSCIMO PARA POÇO DE VISITA CIRCULAR PARA DRENAGEM, EM ALVENARIA COM TIJOLOS CERÂMICOS MACIÇOS, DIÂMETRO INTERNO = 1,5 M. AF_12/2020</v>
          </cell>
          <cell r="C8591" t="str">
            <v>M</v>
          </cell>
          <cell r="D8591">
            <v>2334.3000000000002</v>
          </cell>
          <cell r="E8591" t="str">
            <v>Poços de Visita e Caixas para Bocas de Lobo</v>
          </cell>
          <cell r="F8591" t="str">
            <v>SINAPI Jun/26</v>
          </cell>
        </row>
        <row r="8592">
          <cell r="A8592">
            <v>99278</v>
          </cell>
          <cell r="B8592" t="str">
            <v>ACRÉSCIMO PARA POÇO DE VISITA CIRCULAR PARA DRENAGEM, EM CONCRETO PRÉ-MOLDADO, DIÂMETRO INTERNO = 0,8 M. AF_12/2020</v>
          </cell>
          <cell r="C8592" t="str">
            <v>M</v>
          </cell>
          <cell r="D8592">
            <v>464.98</v>
          </cell>
          <cell r="E8592" t="str">
            <v>Poços de Visita e Caixas para Bocas de Lobo</v>
          </cell>
          <cell r="F8592" t="str">
            <v>SINAPI Jun/26</v>
          </cell>
        </row>
        <row r="8593">
          <cell r="A8593">
            <v>99288</v>
          </cell>
          <cell r="B8593" t="str">
            <v>ACRÉSCIMO PARA POÇO DE VISITA CIRCULAR PARA DRENAGEM, EM CONCRETO PRÉ-MOLDADO, DIÂMETRO INTERNO = 1 M. AF_12/2020</v>
          </cell>
          <cell r="C8593" t="str">
            <v>M</v>
          </cell>
          <cell r="D8593">
            <v>612.98</v>
          </cell>
          <cell r="E8593" t="str">
            <v>Poços de Visita e Caixas para Bocas de Lobo</v>
          </cell>
          <cell r="F8593" t="str">
            <v>SINAPI Jun/26</v>
          </cell>
        </row>
        <row r="8594">
          <cell r="A8594">
            <v>99240</v>
          </cell>
          <cell r="B8594" t="str">
            <v>ACRÉSCIMO PARA POÇO DE VISITA CIRCULAR PARA DRENAGEM, EM CONCRETO PRÉ-MOLDADO, DIÂMETRO INTERNO = 1,2 M. AF_12/2020</v>
          </cell>
          <cell r="C8594" t="str">
            <v>M</v>
          </cell>
          <cell r="D8594">
            <v>814.8</v>
          </cell>
          <cell r="E8594" t="str">
            <v>Poços de Visita e Caixas para Bocas de Lobo</v>
          </cell>
          <cell r="F8594" t="str">
            <v>SINAPI Jun/26</v>
          </cell>
        </row>
        <row r="8595">
          <cell r="A8595">
            <v>99246</v>
          </cell>
          <cell r="B8595" t="str">
            <v>ACRÉSCIMO PARA POÇO DE VISITA CIRCULAR PARA DRENAGEM, EM CONCRETO PRÉ-MOLDADO, DIÂMETRO INTERNO = 1,5 M. AF_12/2020</v>
          </cell>
          <cell r="C8595" t="str">
            <v>M</v>
          </cell>
          <cell r="D8595">
            <v>1115.9100000000001</v>
          </cell>
          <cell r="E8595" t="str">
            <v>Poços de Visita e Caixas para Bocas de Lobo</v>
          </cell>
          <cell r="F8595" t="str">
            <v>SINAPI Jun/26</v>
          </cell>
        </row>
        <row r="8596">
          <cell r="A8596">
            <v>97981</v>
          </cell>
          <cell r="B8596" t="str">
            <v>ACRÉSCIMO PARA POÇO DE VISITA CIRCULAR PARA ESGOTO, EM ALVENARIA COM TIJOLOS CERÂMICOS MACIÇOS, DIÂMETRO INTERNO = 0,8 M. AF_12/2020</v>
          </cell>
          <cell r="C8596" t="str">
            <v>M</v>
          </cell>
          <cell r="D8596">
            <v>1413.03</v>
          </cell>
          <cell r="E8596" t="str">
            <v>Poços de Visita e Caixas para Bocas de Lobo</v>
          </cell>
          <cell r="F8596" t="str">
            <v>SINAPI Jun/26</v>
          </cell>
        </row>
        <row r="8597">
          <cell r="A8597">
            <v>97985</v>
          </cell>
          <cell r="B8597" t="str">
            <v>ACRÉSCIMO PARA POÇO DE VISITA CIRCULAR PARA ESGOTO, EM ALVENARIA COM TIJOLOS CERÂMICOS MACIÇOS, DIÂMETRO INTERNO = 1 M. AF_12/2020</v>
          </cell>
          <cell r="C8597" t="str">
            <v>M</v>
          </cell>
          <cell r="D8597">
            <v>1707.16</v>
          </cell>
          <cell r="E8597" t="str">
            <v>Poços de Visita e Caixas para Bocas de Lobo</v>
          </cell>
          <cell r="F8597" t="str">
            <v>SINAPI Jun/26</v>
          </cell>
        </row>
        <row r="8598">
          <cell r="A8598">
            <v>97989</v>
          </cell>
          <cell r="B8598" t="str">
            <v>ACRÉSCIMO PARA POÇO DE VISITA CIRCULAR PARA ESGOTO, EM ALVENARIA COM TIJOLOS CERÂMICOS MACIÇOS, DIÂMETRO INTERNO = 1,2 M. AF_12/2020</v>
          </cell>
          <cell r="C8598" t="str">
            <v>M</v>
          </cell>
          <cell r="D8598">
            <v>2001.23</v>
          </cell>
          <cell r="E8598" t="str">
            <v>Poços de Visita e Caixas para Bocas de Lobo</v>
          </cell>
          <cell r="F8598" t="str">
            <v>SINAPI Jun/26</v>
          </cell>
        </row>
        <row r="8599">
          <cell r="A8599">
            <v>97993</v>
          </cell>
          <cell r="B8599" t="str">
            <v>ACRÉSCIMO PARA POÇO DE VISITA CIRCULAR PARA ESGOTO, EM ALVENARIA COM TIJOLOS CERÂMICOS MACIÇOS, DIÂMETRO INTERNO = 1,5 M. AF_12/2020</v>
          </cell>
          <cell r="C8599" t="str">
            <v>M</v>
          </cell>
          <cell r="D8599">
            <v>2442.4499999999998</v>
          </cell>
          <cell r="E8599" t="str">
            <v>Poços de Visita e Caixas para Bocas de Lobo</v>
          </cell>
          <cell r="F8599" t="str">
            <v>SINAPI Jun/26</v>
          </cell>
        </row>
        <row r="8600">
          <cell r="A8600">
            <v>98409</v>
          </cell>
          <cell r="B8600" t="str">
            <v>ACRÉSCIMO PARA POÇO DE VISITA CIRCULAR PARA ESGOTO, EM CONCRETO PRÉ-MOLDADO, DIÂMETRO INTERNO = 0,8 M. AF_12/2020</v>
          </cell>
          <cell r="C8600" t="str">
            <v>M</v>
          </cell>
          <cell r="D8600">
            <v>467.08</v>
          </cell>
          <cell r="E8600" t="str">
            <v>Poços de Visita e Caixas para Bocas de Lobo</v>
          </cell>
          <cell r="F8600" t="str">
            <v>SINAPI Jun/26</v>
          </cell>
        </row>
        <row r="8601">
          <cell r="A8601">
            <v>97983</v>
          </cell>
          <cell r="B8601" t="str">
            <v>ACRÉSCIMO PARA POÇO DE VISITA CIRCULAR PARA ESGOTO, EM CONCRETO PRÉ-MOLDADO, DIÂMETRO INTERNO = 1 M. AF_12/2020</v>
          </cell>
          <cell r="C8601" t="str">
            <v>M</v>
          </cell>
          <cell r="D8601">
            <v>615.74</v>
          </cell>
          <cell r="E8601" t="str">
            <v>Poços de Visita e Caixas para Bocas de Lobo</v>
          </cell>
          <cell r="F8601" t="str">
            <v>SINAPI Jun/26</v>
          </cell>
        </row>
        <row r="8602">
          <cell r="A8602">
            <v>97987</v>
          </cell>
          <cell r="B8602" t="str">
            <v>ACRÉSCIMO PARA POÇO DE VISITA CIRCULAR PARA ESGOTO, EM CONCRETO PRÉ-MOLDADO, DIÂMETRO INTERNO = 1,2 M. AF_12/2020</v>
          </cell>
          <cell r="C8602" t="str">
            <v>M</v>
          </cell>
          <cell r="D8602">
            <v>818.26</v>
          </cell>
          <cell r="E8602" t="str">
            <v>Poços de Visita e Caixas para Bocas de Lobo</v>
          </cell>
          <cell r="F8602" t="str">
            <v>SINAPI Jun/26</v>
          </cell>
        </row>
        <row r="8603">
          <cell r="A8603">
            <v>97991</v>
          </cell>
          <cell r="B8603" t="str">
            <v>ACRÉSCIMO PARA POÇO DE VISITA CIRCULAR PARA ESGOTO, EM CONCRETO PRÉ-MOLDADO, DIÂMETRO INTERNO = 1,5 M. AF_12/2020</v>
          </cell>
          <cell r="C8603" t="str">
            <v>M</v>
          </cell>
          <cell r="D8603">
            <v>1120.6300000000001</v>
          </cell>
          <cell r="E8603" t="str">
            <v>Poços de Visita e Caixas para Bocas de Lobo</v>
          </cell>
          <cell r="F8603" t="str">
            <v>SINAPI Jun/26</v>
          </cell>
        </row>
        <row r="8604">
          <cell r="A8604">
            <v>99241</v>
          </cell>
          <cell r="B8604" t="str">
            <v>ACRÉSCIMO PARA POÇO DE VISITA RETANGULAR PARA DRENAGEM, EM ALVENARIA COM BLOCOS DE CONCRETO, DIMENSÕES INTERNAS = 1,5X1,5 M. AF_12/2020</v>
          </cell>
          <cell r="C8604" t="str">
            <v>M</v>
          </cell>
          <cell r="D8604">
            <v>2195.6999999999998</v>
          </cell>
          <cell r="E8604" t="str">
            <v>Poços de Visita e Caixas para Bocas de Lobo</v>
          </cell>
          <cell r="F8604" t="str">
            <v>SINAPI Jun/26</v>
          </cell>
        </row>
        <row r="8605">
          <cell r="A8605">
            <v>99247</v>
          </cell>
          <cell r="B8605" t="str">
            <v>ACRÉSCIMO PARA POÇO DE VISITA RETANGULAR PARA DRENAGEM, EM ALVENARIA COM BLOCOS DE CONCRETO, DIMENSÕES INTERNAS = 1,5X2 M. AF_12/2020</v>
          </cell>
          <cell r="C8605" t="str">
            <v>M</v>
          </cell>
          <cell r="D8605">
            <v>2504.8000000000002</v>
          </cell>
          <cell r="E8605" t="str">
            <v>Poços de Visita e Caixas para Bocas de Lobo</v>
          </cell>
          <cell r="F8605" t="str">
            <v>SINAPI Jun/26</v>
          </cell>
        </row>
        <row r="8606">
          <cell r="A8606">
            <v>99263</v>
          </cell>
          <cell r="B8606" t="str">
            <v>ACRÉSCIMO PARA POÇO DE VISITA RETANGULAR PARA DRENAGEM, EM ALVENARIA COM BLOCOS DE CONCRETO, DIMENSÕES INTERNAS = 1,5X2,5 M. AF_12/2020</v>
          </cell>
          <cell r="C8606" t="str">
            <v>M</v>
          </cell>
          <cell r="D8606">
            <v>2813.94</v>
          </cell>
          <cell r="E8606" t="str">
            <v>Poços de Visita e Caixas para Bocas de Lobo</v>
          </cell>
          <cell r="F8606" t="str">
            <v>SINAPI Jun/26</v>
          </cell>
        </row>
        <row r="8607">
          <cell r="A8607">
            <v>99276</v>
          </cell>
          <cell r="B8607" t="str">
            <v>ACRÉSCIMO PARA POÇO DE VISITA RETANGULAR PARA DRENAGEM, EM ALVENARIA COM BLOCOS DE CONCRETO, DIMENSÕES INTERNAS = 1,5X3 M. AF_12/2020</v>
          </cell>
          <cell r="C8607" t="str">
            <v>M</v>
          </cell>
          <cell r="D8607">
            <v>3123.09</v>
          </cell>
          <cell r="E8607" t="str">
            <v>Poços de Visita e Caixas para Bocas de Lobo</v>
          </cell>
          <cell r="F8607" t="str">
            <v>SINAPI Jun/26</v>
          </cell>
        </row>
        <row r="8608">
          <cell r="A8608">
            <v>99291</v>
          </cell>
          <cell r="B8608" t="str">
            <v>ACRÉSCIMO PARA POÇO DE VISITA RETANGULAR PARA DRENAGEM, EM ALVENARIA COM BLOCOS DE CONCRETO, DIMENSÕES INTERNAS = 1,5X3,5 M. AF_12/2020</v>
          </cell>
          <cell r="C8608" t="str">
            <v>M</v>
          </cell>
          <cell r="D8608">
            <v>3432.18</v>
          </cell>
          <cell r="E8608" t="str">
            <v>Poços de Visita e Caixas para Bocas de Lobo</v>
          </cell>
          <cell r="F8608" t="str">
            <v>SINAPI Jun/26</v>
          </cell>
        </row>
        <row r="8609">
          <cell r="A8609">
            <v>99297</v>
          </cell>
          <cell r="B8609" t="str">
            <v>ACRÉSCIMO PARA POÇO DE VISITA RETANGULAR PARA DRENAGEM, EM ALVENARIA COM BLOCOS DE CONCRETO, DIMENSÕES INTERNAS = 1,5X4 M. AF_12/2020</v>
          </cell>
          <cell r="C8609" t="str">
            <v>M</v>
          </cell>
          <cell r="D8609">
            <v>3765.42</v>
          </cell>
          <cell r="E8609" t="str">
            <v>Poços de Visita e Caixas para Bocas de Lobo</v>
          </cell>
          <cell r="F8609" t="str">
            <v>SINAPI Jun/26</v>
          </cell>
        </row>
        <row r="8610">
          <cell r="A8610">
            <v>99254</v>
          </cell>
          <cell r="B8610" t="str">
            <v>ACRÉSCIMO PARA POÇO DE VISITA RETANGULAR PARA DRENAGEM, EM ALVENARIA COM BLOCOS DE CONCRETO, DIMENSÕES INTERNAS = 1X1 M. AF_12/2020</v>
          </cell>
          <cell r="C8610" t="str">
            <v>M</v>
          </cell>
          <cell r="D8610">
            <v>1577.47</v>
          </cell>
          <cell r="E8610" t="str">
            <v>Poços de Visita e Caixas para Bocas de Lobo</v>
          </cell>
          <cell r="F8610" t="str">
            <v>SINAPI Jun/26</v>
          </cell>
        </row>
        <row r="8611">
          <cell r="A8611">
            <v>99261</v>
          </cell>
          <cell r="B8611" t="str">
            <v>ACRÉSCIMO PARA POÇO DE VISITA RETANGULAR PARA DRENAGEM, EM ALVENARIA COM BLOCOS DE CONCRETO, DIMENSÕES INTERNAS = 1X1,5 M. AF_12/2020</v>
          </cell>
          <cell r="C8611" t="str">
            <v>M</v>
          </cell>
          <cell r="D8611">
            <v>1886.55</v>
          </cell>
          <cell r="E8611" t="str">
            <v>Poços de Visita e Caixas para Bocas de Lobo</v>
          </cell>
          <cell r="F8611" t="str">
            <v>SINAPI Jun/26</v>
          </cell>
        </row>
        <row r="8612">
          <cell r="A8612">
            <v>99266</v>
          </cell>
          <cell r="B8612" t="str">
            <v>ACRÉSCIMO PARA POÇO DE VISITA RETANGULAR PARA DRENAGEM, EM ALVENARIA COM BLOCOS DE CONCRETO, DIMENSÕES INTERNAS = 1X2 M. AF_12/2020</v>
          </cell>
          <cell r="C8612" t="str">
            <v>M</v>
          </cell>
          <cell r="D8612">
            <v>2195.6999999999998</v>
          </cell>
          <cell r="E8612" t="str">
            <v>Poços de Visita e Caixas para Bocas de Lobo</v>
          </cell>
          <cell r="F8612" t="str">
            <v>SINAPI Jun/26</v>
          </cell>
        </row>
        <row r="8613">
          <cell r="A8613">
            <v>99269</v>
          </cell>
          <cell r="B8613" t="str">
            <v>ACRÉSCIMO PARA POÇO DE VISITA RETANGULAR PARA DRENAGEM, EM ALVENARIA COM BLOCOS DE CONCRETO, DIMENSÕES INTERNAS = 1X2,5 M. AF_12/2020</v>
          </cell>
          <cell r="C8613" t="str">
            <v>M</v>
          </cell>
          <cell r="D8613">
            <v>2504.8000000000002</v>
          </cell>
          <cell r="E8613" t="str">
            <v>Poços de Visita e Caixas para Bocas de Lobo</v>
          </cell>
          <cell r="F8613" t="str">
            <v>SINAPI Jun/26</v>
          </cell>
        </row>
        <row r="8614">
          <cell r="A8614">
            <v>99277</v>
          </cell>
          <cell r="B8614" t="str">
            <v>ACRÉSCIMO PARA POÇO DE VISITA RETANGULAR PARA DRENAGEM, EM ALVENARIA COM BLOCOS DE CONCRETO, DIMENSÕES INTERNAS = 1X3 M. AF_12/2020</v>
          </cell>
          <cell r="C8614" t="str">
            <v>M</v>
          </cell>
          <cell r="D8614">
            <v>2813.94</v>
          </cell>
          <cell r="E8614" t="str">
            <v>Poços de Visita e Caixas para Bocas de Lobo</v>
          </cell>
          <cell r="F8614" t="str">
            <v>SINAPI Jun/26</v>
          </cell>
        </row>
        <row r="8615">
          <cell r="A8615">
            <v>99281</v>
          </cell>
          <cell r="B8615" t="str">
            <v>ACRÉSCIMO PARA POÇO DE VISITA RETANGULAR PARA DRENAGEM, EM ALVENARIA COM BLOCOS DE CONCRETO, DIMENSÕES INTERNAS = 1X3,5 M. AF_12/2020</v>
          </cell>
          <cell r="C8615" t="str">
            <v>M</v>
          </cell>
          <cell r="D8615">
            <v>3123.09</v>
          </cell>
          <cell r="E8615" t="str">
            <v>Poços de Visita e Caixas para Bocas de Lobo</v>
          </cell>
          <cell r="F8615" t="str">
            <v>SINAPI Jun/26</v>
          </cell>
        </row>
        <row r="8616">
          <cell r="A8616">
            <v>99289</v>
          </cell>
          <cell r="B8616" t="str">
            <v>ACRÉSCIMO PARA POÇO DE VISITA RETANGULAR PARA DRENAGEM, EM ALVENARIA COM BLOCOS DE CONCRETO, DIMENSÕES INTERNAS = 1X4 M. AF_12/2020</v>
          </cell>
          <cell r="C8616" t="str">
            <v>M</v>
          </cell>
          <cell r="D8616">
            <v>3432.18</v>
          </cell>
          <cell r="E8616" t="str">
            <v>Poços de Visita e Caixas para Bocas de Lobo</v>
          </cell>
          <cell r="F8616" t="str">
            <v>SINAPI Jun/26</v>
          </cell>
        </row>
        <row r="8617">
          <cell r="A8617">
            <v>99282</v>
          </cell>
          <cell r="B8617" t="str">
            <v>ACRÉSCIMO PARA POÇO DE VISITA RETANGULAR PARA DRENAGEM, EM ALVENARIA COM BLOCOS DE CONCRETO, DIMENSÕES INTERNAS = 2,5X2,5 M. AF_12/2020</v>
          </cell>
          <cell r="C8617" t="str">
            <v>M</v>
          </cell>
          <cell r="D8617">
            <v>3461.35</v>
          </cell>
          <cell r="E8617" t="str">
            <v>Poços de Visita e Caixas para Bocas de Lobo</v>
          </cell>
          <cell r="F8617" t="str">
            <v>SINAPI Jun/26</v>
          </cell>
        </row>
        <row r="8618">
          <cell r="A8618">
            <v>99296</v>
          </cell>
          <cell r="B8618" t="str">
            <v>ACRÉSCIMO PARA POÇO DE VISITA RETANGULAR PARA DRENAGEM, EM ALVENARIA COM BLOCOS DE CONCRETO, DIMENSÕES INTERNAS = 2,5X3 M. AF_12/2020</v>
          </cell>
          <cell r="C8618" t="str">
            <v>M</v>
          </cell>
          <cell r="D8618">
            <v>3770.45</v>
          </cell>
          <cell r="E8618" t="str">
            <v>Poços de Visita e Caixas para Bocas de Lobo</v>
          </cell>
          <cell r="F8618" t="str">
            <v>SINAPI Jun/26</v>
          </cell>
        </row>
        <row r="8619">
          <cell r="A8619">
            <v>99299</v>
          </cell>
          <cell r="B8619" t="str">
            <v>ACRÉSCIMO PARA POÇO DE VISITA RETANGULAR PARA DRENAGEM, EM ALVENARIA COM BLOCOS DE CONCRETO, DIMENSÕES INTERNAS = 2,5X3,5 M. AF_12/2020</v>
          </cell>
          <cell r="C8619" t="str">
            <v>M</v>
          </cell>
          <cell r="D8619">
            <v>4079.48</v>
          </cell>
          <cell r="E8619" t="str">
            <v>Poços de Visita e Caixas para Bocas de Lobo</v>
          </cell>
          <cell r="F8619" t="str">
            <v>SINAPI Jun/26</v>
          </cell>
        </row>
        <row r="8620">
          <cell r="A8620">
            <v>99302</v>
          </cell>
          <cell r="B8620" t="str">
            <v>ACRÉSCIMO PARA POÇO DE VISITA RETANGULAR PARA DRENAGEM, EM ALVENARIA COM BLOCOS DE CONCRETO, DIMENSÕES INTERNAS = 2,5X4 M. AF_12/2020</v>
          </cell>
          <cell r="C8620" t="str">
            <v>M</v>
          </cell>
          <cell r="D8620">
            <v>4393.6000000000004</v>
          </cell>
          <cell r="E8620" t="str">
            <v>Poços de Visita e Caixas para Bocas de Lobo</v>
          </cell>
          <cell r="F8620" t="str">
            <v>SINAPI Jun/26</v>
          </cell>
        </row>
        <row r="8621">
          <cell r="A8621">
            <v>99307</v>
          </cell>
          <cell r="B8621" t="str">
            <v>ACRÉSCIMO PARA POÇO DE VISITA RETANGULAR PARA DRENAGEM, EM ALVENARIA COM BLOCOS DE CONCRETO, DIMENSÕES INTERNAS = 2X2 M. AF_12/2020</v>
          </cell>
          <cell r="C8621" t="str">
            <v>M</v>
          </cell>
          <cell r="D8621">
            <v>2838.07</v>
          </cell>
          <cell r="E8621" t="str">
            <v>Poços de Visita e Caixas para Bocas de Lobo</v>
          </cell>
          <cell r="F8621" t="str">
            <v>SINAPI Jun/26</v>
          </cell>
        </row>
        <row r="8622">
          <cell r="A8622">
            <v>99317</v>
          </cell>
          <cell r="B8622" t="str">
            <v>ACRÉSCIMO PARA POÇO DE VISITA RETANGULAR PARA DRENAGEM, EM ALVENARIA COM BLOCOS DE CONCRETO, DIMENSÕES INTERNAS = 2X2,5 M. AF_12/2020</v>
          </cell>
          <cell r="C8622" t="str">
            <v>M</v>
          </cell>
          <cell r="D8622">
            <v>3147.18</v>
          </cell>
          <cell r="E8622" t="str">
            <v>Poços de Visita e Caixas para Bocas de Lobo</v>
          </cell>
          <cell r="F8622" t="str">
            <v>SINAPI Jun/26</v>
          </cell>
        </row>
        <row r="8623">
          <cell r="A8623">
            <v>99321</v>
          </cell>
          <cell r="B8623" t="str">
            <v>ACRÉSCIMO PARA POÇO DE VISITA RETANGULAR PARA DRENAGEM, EM ALVENARIA COM BLOCOS DE CONCRETO, DIMENSÕES INTERNAS = 2X3 M. AF_12/2020</v>
          </cell>
          <cell r="C8623" t="str">
            <v>M</v>
          </cell>
          <cell r="D8623">
            <v>3456.32</v>
          </cell>
          <cell r="E8623" t="str">
            <v>Poços de Visita e Caixas para Bocas de Lobo</v>
          </cell>
          <cell r="F8623" t="str">
            <v>SINAPI Jun/26</v>
          </cell>
        </row>
        <row r="8624">
          <cell r="A8624">
            <v>99323</v>
          </cell>
          <cell r="B8624" t="str">
            <v>ACRÉSCIMO PARA POÇO DE VISITA RETANGULAR PARA DRENAGEM, EM ALVENARIA COM BLOCOS DE CONCRETO, DIMENSÕES INTERNAS = 2X3,5 M. AF_12/2020</v>
          </cell>
          <cell r="C8624" t="str">
            <v>M</v>
          </cell>
          <cell r="D8624">
            <v>3765.42</v>
          </cell>
          <cell r="E8624" t="str">
            <v>Poços de Visita e Caixas para Bocas de Lobo</v>
          </cell>
          <cell r="F8624" t="str">
            <v>SINAPI Jun/26</v>
          </cell>
        </row>
        <row r="8625">
          <cell r="A8625">
            <v>99325</v>
          </cell>
          <cell r="B8625" t="str">
            <v>ACRÉSCIMO PARA POÇO DE VISITA RETANGULAR PARA DRENAGEM, EM ALVENARIA COM BLOCOS DE CONCRETO, DIMENSÕES INTERNAS = 2X4 M. AF_12/2020</v>
          </cell>
          <cell r="C8625" t="str">
            <v>M</v>
          </cell>
          <cell r="D8625">
            <v>4079.48</v>
          </cell>
          <cell r="E8625" t="str">
            <v>Poços de Visita e Caixas para Bocas de Lobo</v>
          </cell>
          <cell r="F8625" t="str">
            <v>SINAPI Jun/26</v>
          </cell>
        </row>
        <row r="8626">
          <cell r="A8626">
            <v>99311</v>
          </cell>
          <cell r="B8626" t="str">
            <v>ACRÉSCIMO PARA POÇO DE VISITA RETANGULAR PARA DRENAGEM, EM ALVENARIA COM BLOCOS DE CONCRETO, DIMENSÕES INTERNAS = 3,5X3,5 M. AF_12/2020</v>
          </cell>
          <cell r="C8626" t="str">
            <v>M</v>
          </cell>
          <cell r="D8626">
            <v>4707.7700000000004</v>
          </cell>
          <cell r="E8626" t="str">
            <v>Poços de Visita e Caixas para Bocas de Lobo</v>
          </cell>
          <cell r="F8626" t="str">
            <v>SINAPI Jun/26</v>
          </cell>
        </row>
        <row r="8627">
          <cell r="A8627">
            <v>99314</v>
          </cell>
          <cell r="B8627" t="str">
            <v>ACRÉSCIMO PARA POÇO DE VISITA RETANGULAR PARA DRENAGEM, EM ALVENARIA COM BLOCOS DE CONCRETO, DIMENSÕES INTERNAS = 3,5X4 M. AF_12/2020</v>
          </cell>
          <cell r="C8627" t="str">
            <v>M</v>
          </cell>
          <cell r="D8627">
            <v>5021.8900000000003</v>
          </cell>
          <cell r="E8627" t="str">
            <v>Poços de Visita e Caixas para Bocas de Lobo</v>
          </cell>
          <cell r="F8627" t="str">
            <v>SINAPI Jun/26</v>
          </cell>
        </row>
        <row r="8628">
          <cell r="A8628">
            <v>99304</v>
          </cell>
          <cell r="B8628" t="str">
            <v>ACRÉSCIMO PARA POÇO DE VISITA RETANGULAR PARA DRENAGEM, EM ALVENARIA COM BLOCOS DE CONCRETO, DIMENSÕES INTERNAS = 3X3 M. AF_12/2020</v>
          </cell>
          <cell r="C8628" t="str">
            <v>M</v>
          </cell>
          <cell r="D8628">
            <v>4084.51</v>
          </cell>
          <cell r="E8628" t="str">
            <v>Poços de Visita e Caixas para Bocas de Lobo</v>
          </cell>
          <cell r="F8628" t="str">
            <v>SINAPI Jun/26</v>
          </cell>
        </row>
        <row r="8629">
          <cell r="A8629">
            <v>99306</v>
          </cell>
          <cell r="B8629" t="str">
            <v>ACRÉSCIMO PARA POÇO DE VISITA RETANGULAR PARA DRENAGEM, EM ALVENARIA COM BLOCOS DE CONCRETO, DIMENSÕES INTERNAS = 3X3,5 M. AF_12/2020</v>
          </cell>
          <cell r="C8629" t="str">
            <v>M</v>
          </cell>
          <cell r="D8629">
            <v>4393.6000000000004</v>
          </cell>
          <cell r="E8629" t="str">
            <v>Poços de Visita e Caixas para Bocas de Lobo</v>
          </cell>
          <cell r="F8629" t="str">
            <v>SINAPI Jun/26</v>
          </cell>
        </row>
        <row r="8630">
          <cell r="A8630">
            <v>99309</v>
          </cell>
          <cell r="B8630" t="str">
            <v>ACRÉSCIMO PARA POÇO DE VISITA RETANGULAR PARA DRENAGEM, EM ALVENARIA COM BLOCOS DE CONCRETO, DIMENSÕES INTERNAS = 3X4 M. AF_12/2020</v>
          </cell>
          <cell r="C8630" t="str">
            <v>M</v>
          </cell>
          <cell r="D8630">
            <v>4707.7700000000004</v>
          </cell>
          <cell r="E8630" t="str">
            <v>Poços de Visita e Caixas para Bocas de Lobo</v>
          </cell>
          <cell r="F8630" t="str">
            <v>SINAPI Jun/26</v>
          </cell>
        </row>
        <row r="8631">
          <cell r="A8631">
            <v>99327</v>
          </cell>
          <cell r="B8631" t="str">
            <v>ACRÉSCIMO PARA POÇO DE VISITA RETANGULAR PARA DRENAGEM, EM ALVENARIA COM BLOCOS DE CONCRETO, DIMENSÕES INTERNAS = 4X4 M. AF_12/2020</v>
          </cell>
          <cell r="C8631" t="str">
            <v>M</v>
          </cell>
          <cell r="D8631">
            <v>5286.83</v>
          </cell>
          <cell r="E8631" t="str">
            <v>Poços de Visita e Caixas para Bocas de Lobo</v>
          </cell>
          <cell r="F8631" t="str">
            <v>SINAPI Jun/26</v>
          </cell>
        </row>
        <row r="8632">
          <cell r="A8632">
            <v>98009</v>
          </cell>
          <cell r="B8632" t="str">
            <v>ACRÉSCIMO PARA POÇO DE VISITA RETANGULAR PARA ESGOTO, EM ALVENARIA COM BLOCOS DE CONCRETO, DIMENSÕES INTERNAS = 1,5X1,5 M. AF_12/2020</v>
          </cell>
          <cell r="C8632" t="str">
            <v>M</v>
          </cell>
          <cell r="D8632">
            <v>2268.37</v>
          </cell>
          <cell r="E8632" t="str">
            <v>Poços de Visita e Caixas para Bocas de Lobo</v>
          </cell>
          <cell r="F8632" t="str">
            <v>SINAPI Jun/26</v>
          </cell>
        </row>
        <row r="8633">
          <cell r="A8633">
            <v>98011</v>
          </cell>
          <cell r="B8633" t="str">
            <v>ACRÉSCIMO PARA POÇO DE VISITA RETANGULAR PARA ESGOTO, EM ALVENARIA COM BLOCOS DE CONCRETO, DIMENSÕES INTERNAS = 1,5X2 M. AF_12/2020</v>
          </cell>
          <cell r="C8633" t="str">
            <v>M</v>
          </cell>
          <cell r="D8633">
            <v>2588.15</v>
          </cell>
          <cell r="E8633" t="str">
            <v>Poços de Visita e Caixas para Bocas de Lobo</v>
          </cell>
          <cell r="F8633" t="str">
            <v>SINAPI Jun/26</v>
          </cell>
        </row>
        <row r="8634">
          <cell r="A8634">
            <v>98013</v>
          </cell>
          <cell r="B8634" t="str">
            <v>ACRÉSCIMO PARA POÇO DE VISITA RETANGULAR PARA ESGOTO, EM ALVENARIA COM BLOCOS DE CONCRETO, DIMENSÕES INTERNAS = 1,5X2,5 M. AF_12/2020</v>
          </cell>
          <cell r="C8634" t="str">
            <v>M</v>
          </cell>
          <cell r="D8634">
            <v>2907.98</v>
          </cell>
          <cell r="E8634" t="str">
            <v>Poços de Visita e Caixas para Bocas de Lobo</v>
          </cell>
          <cell r="F8634" t="str">
            <v>SINAPI Jun/26</v>
          </cell>
        </row>
        <row r="8635">
          <cell r="A8635">
            <v>98015</v>
          </cell>
          <cell r="B8635" t="str">
            <v>ACRÉSCIMO PARA POÇO DE VISITA RETANGULAR PARA ESGOTO, EM ALVENARIA COM BLOCOS DE CONCRETO, DIMENSÕES INTERNAS = 1,5X3 M. AF_12/2020</v>
          </cell>
          <cell r="C8635" t="str">
            <v>M</v>
          </cell>
          <cell r="D8635">
            <v>3227.83</v>
          </cell>
          <cell r="E8635" t="str">
            <v>Poços de Visita e Caixas para Bocas de Lobo</v>
          </cell>
          <cell r="F8635" t="str">
            <v>SINAPI Jun/26</v>
          </cell>
        </row>
        <row r="8636">
          <cell r="A8636">
            <v>98017</v>
          </cell>
          <cell r="B8636" t="str">
            <v>ACRÉSCIMO PARA POÇO DE VISITA RETANGULAR PARA ESGOTO, EM ALVENARIA COM BLOCOS DE CONCRETO, DIMENSÕES INTERNAS = 1,5X3,5 M. AF_12/2020</v>
          </cell>
          <cell r="C8636" t="str">
            <v>M</v>
          </cell>
          <cell r="D8636">
            <v>3547.6</v>
          </cell>
          <cell r="E8636" t="str">
            <v>Poços de Visita e Caixas para Bocas de Lobo</v>
          </cell>
          <cell r="F8636" t="str">
            <v>SINAPI Jun/26</v>
          </cell>
        </row>
        <row r="8637">
          <cell r="A8637">
            <v>98019</v>
          </cell>
          <cell r="B8637" t="str">
            <v>ACRÉSCIMO PARA POÇO DE VISITA RETANGULAR PARA ESGOTO, EM ALVENARIA COM BLOCOS DE CONCRETO, DIMENSÕES INTERNAS = 1,5X4 M. AF_12/2020</v>
          </cell>
          <cell r="C8637" t="str">
            <v>M</v>
          </cell>
          <cell r="D8637">
            <v>3894.73</v>
          </cell>
          <cell r="E8637" t="str">
            <v>Poços de Visita e Caixas para Bocas de Lobo</v>
          </cell>
          <cell r="F8637" t="str">
            <v>SINAPI Jun/26</v>
          </cell>
        </row>
        <row r="8638">
          <cell r="A8638">
            <v>97995</v>
          </cell>
          <cell r="B8638" t="str">
            <v>ACRÉSCIMO PARA POÇO DE VISITA RETANGULAR PARA ESGOTO, EM ALVENARIA COM BLOCOS DE CONCRETO, DIMENSÕES INTERNAS = 1X1 M. AF_12/2020</v>
          </cell>
          <cell r="C8638" t="str">
            <v>M</v>
          </cell>
          <cell r="D8638">
            <v>1628.77</v>
          </cell>
          <cell r="E8638" t="str">
            <v>Poços de Visita e Caixas para Bocas de Lobo</v>
          </cell>
          <cell r="F8638" t="str">
            <v>SINAPI Jun/26</v>
          </cell>
        </row>
        <row r="8639">
          <cell r="A8639">
            <v>97997</v>
          </cell>
          <cell r="B8639" t="str">
            <v>ACRÉSCIMO PARA POÇO DE VISITA RETANGULAR PARA ESGOTO, EM ALVENARIA COM BLOCOS DE CONCRETO, DIMENSÕES INTERNAS = 1X1,5 M. AF_12/2020</v>
          </cell>
          <cell r="C8639" t="str">
            <v>M</v>
          </cell>
          <cell r="D8639">
            <v>1948.53</v>
          </cell>
          <cell r="E8639" t="str">
            <v>Poços de Visita e Caixas para Bocas de Lobo</v>
          </cell>
          <cell r="F8639" t="str">
            <v>SINAPI Jun/26</v>
          </cell>
        </row>
        <row r="8640">
          <cell r="A8640">
            <v>97999</v>
          </cell>
          <cell r="B8640" t="str">
            <v>ACRÉSCIMO PARA POÇO DE VISITA RETANGULAR PARA ESGOTO, EM ALVENARIA COM BLOCOS DE CONCRETO, DIMENSÕES INTERNAS = 1X2 M. AF_12/2020</v>
          </cell>
          <cell r="C8640" t="str">
            <v>M</v>
          </cell>
          <cell r="D8640">
            <v>2268.37</v>
          </cell>
          <cell r="E8640" t="str">
            <v>Poços de Visita e Caixas para Bocas de Lobo</v>
          </cell>
          <cell r="F8640" t="str">
            <v>SINAPI Jun/26</v>
          </cell>
        </row>
        <row r="8641">
          <cell r="A8641">
            <v>98001</v>
          </cell>
          <cell r="B8641" t="str">
            <v>ACRÉSCIMO PARA POÇO DE VISITA RETANGULAR PARA ESGOTO, EM ALVENARIA COM BLOCOS DE CONCRETO, DIMENSÕES INTERNAS = 1X2,5 M. AF_12/2020</v>
          </cell>
          <cell r="C8641" t="str">
            <v>M</v>
          </cell>
          <cell r="D8641">
            <v>2588.15</v>
          </cell>
          <cell r="E8641" t="str">
            <v>Poços de Visita e Caixas para Bocas de Lobo</v>
          </cell>
          <cell r="F8641" t="str">
            <v>SINAPI Jun/26</v>
          </cell>
        </row>
        <row r="8642">
          <cell r="A8642">
            <v>98003</v>
          </cell>
          <cell r="B8642" t="str">
            <v>ACRÉSCIMO PARA POÇO DE VISITA RETANGULAR PARA ESGOTO, EM ALVENARIA COM BLOCOS DE CONCRETO, DIMENSÕES INTERNAS = 1X3 M. AF_12/2020</v>
          </cell>
          <cell r="C8642" t="str">
            <v>M</v>
          </cell>
          <cell r="D8642">
            <v>2907.98</v>
          </cell>
          <cell r="E8642" t="str">
            <v>Poços de Visita e Caixas para Bocas de Lobo</v>
          </cell>
          <cell r="F8642" t="str">
            <v>SINAPI Jun/26</v>
          </cell>
        </row>
        <row r="8643">
          <cell r="A8643">
            <v>98005</v>
          </cell>
          <cell r="B8643" t="str">
            <v>ACRÉSCIMO PARA POÇO DE VISITA RETANGULAR PARA ESGOTO, EM ALVENARIA COM BLOCOS DE CONCRETO, DIMENSÕES INTERNAS = 1X3,5 M. AF_12/2020</v>
          </cell>
          <cell r="C8643" t="str">
            <v>M</v>
          </cell>
          <cell r="D8643">
            <v>3227.83</v>
          </cell>
          <cell r="E8643" t="str">
            <v>Poços de Visita e Caixas para Bocas de Lobo</v>
          </cell>
          <cell r="F8643" t="str">
            <v>SINAPI Jun/26</v>
          </cell>
        </row>
        <row r="8644">
          <cell r="A8644">
            <v>98007</v>
          </cell>
          <cell r="B8644" t="str">
            <v>ACRÉSCIMO PARA POÇO DE VISITA RETANGULAR PARA ESGOTO, EM ALVENARIA COM BLOCOS DE CONCRETO, DIMENSÕES INTERNAS = 1X4 M. AF_12/2020</v>
          </cell>
          <cell r="C8644" t="str">
            <v>M</v>
          </cell>
          <cell r="D8644">
            <v>3547.6</v>
          </cell>
          <cell r="E8644" t="str">
            <v>Poços de Visita e Caixas para Bocas de Lobo</v>
          </cell>
          <cell r="F8644" t="str">
            <v>SINAPI Jun/26</v>
          </cell>
        </row>
        <row r="8645">
          <cell r="A8645">
            <v>98031</v>
          </cell>
          <cell r="B8645" t="str">
            <v>ACRÉSCIMO PARA POÇO DE VISITA RETANGULAR PARA ESGOTO, EM ALVENARIA COM BLOCOS DE CONCRETO, DIMENSÕES INTERNAS = 2,5X2,5 M. AF_12/2020</v>
          </cell>
          <cell r="C8645" t="str">
            <v>M</v>
          </cell>
          <cell r="D8645">
            <v>3580.65</v>
          </cell>
          <cell r="E8645" t="str">
            <v>Poços de Visita e Caixas para Bocas de Lobo</v>
          </cell>
          <cell r="F8645" t="str">
            <v>SINAPI Jun/26</v>
          </cell>
        </row>
        <row r="8646">
          <cell r="A8646">
            <v>98033</v>
          </cell>
          <cell r="B8646" t="str">
            <v>ACRÉSCIMO PARA POÇO DE VISITA RETANGULAR PARA ESGOTO, EM ALVENARIA COM BLOCOS DE CONCRETO, DIMENSÕES INTERNAS = 2,5X3 M. AF_12/2020</v>
          </cell>
          <cell r="C8646" t="str">
            <v>M</v>
          </cell>
          <cell r="D8646">
            <v>3900.44</v>
          </cell>
          <cell r="E8646" t="str">
            <v>Poços de Visita e Caixas para Bocas de Lobo</v>
          </cell>
          <cell r="F8646" t="str">
            <v>SINAPI Jun/26</v>
          </cell>
        </row>
        <row r="8647">
          <cell r="A8647">
            <v>98035</v>
          </cell>
          <cell r="B8647" t="str">
            <v>ACRÉSCIMO PARA POÇO DE VISITA RETANGULAR PARA ESGOTO, EM ALVENARIA COM BLOCOS DE CONCRETO, DIMENSÕES INTERNAS = 2,5X3,5 M. AF_12/2020</v>
          </cell>
          <cell r="C8647" t="str">
            <v>M</v>
          </cell>
          <cell r="D8647">
            <v>4220.16</v>
          </cell>
          <cell r="E8647" t="str">
            <v>Poços de Visita e Caixas para Bocas de Lobo</v>
          </cell>
          <cell r="F8647" t="str">
            <v>SINAPI Jun/26</v>
          </cell>
        </row>
        <row r="8648">
          <cell r="A8648">
            <v>98037</v>
          </cell>
          <cell r="B8648" t="str">
            <v>ACRÉSCIMO PARA POÇO DE VISITA RETANGULAR PARA ESGOTO, EM ALVENARIA COM BLOCOS DE CONCRETO, DIMENSÕES INTERNAS = 2,5X4 M. AF_12/2020</v>
          </cell>
          <cell r="C8648" t="str">
            <v>M</v>
          </cell>
          <cell r="D8648">
            <v>4545.63</v>
          </cell>
          <cell r="E8648" t="str">
            <v>Poços de Visita e Caixas para Bocas de Lobo</v>
          </cell>
          <cell r="F8648" t="str">
            <v>SINAPI Jun/26</v>
          </cell>
        </row>
        <row r="8649">
          <cell r="A8649">
            <v>98021</v>
          </cell>
          <cell r="B8649" t="str">
            <v>ACRÉSCIMO PARA POÇO DE VISITA RETANGULAR PARA ESGOTO, EM ALVENARIA COM BLOCOS DE CONCRETO, DIMENSÕES INTERNAS = 2X2 M. AF_12/2020</v>
          </cell>
          <cell r="C8649" t="str">
            <v>M</v>
          </cell>
          <cell r="D8649">
            <v>2935.34</v>
          </cell>
          <cell r="E8649" t="str">
            <v>Poços de Visita e Caixas para Bocas de Lobo</v>
          </cell>
          <cell r="F8649" t="str">
            <v>SINAPI Jun/26</v>
          </cell>
        </row>
        <row r="8650">
          <cell r="A8650">
            <v>98023</v>
          </cell>
          <cell r="B8650" t="str">
            <v>ACRÉSCIMO PARA POÇO DE VISITA RETANGULAR PARA ESGOTO, EM ALVENARIA COM BLOCOS DE CONCRETO, DIMENSÕES INTERNAS = 2X2,5 M. AF_12/2020</v>
          </cell>
          <cell r="C8650" t="str">
            <v>M</v>
          </cell>
          <cell r="D8650">
            <v>3255.12</v>
          </cell>
          <cell r="E8650" t="str">
            <v>Poços de Visita e Caixas para Bocas de Lobo</v>
          </cell>
          <cell r="F8650" t="str">
            <v>SINAPI Jun/26</v>
          </cell>
        </row>
        <row r="8651">
          <cell r="A8651">
            <v>98025</v>
          </cell>
          <cell r="B8651" t="str">
            <v>ACRÉSCIMO PARA POÇO DE VISITA RETANGULAR PARA ESGOTO, EM ALVENARIA COM BLOCOS DE CONCRETO, DIMENSÕES INTERNAS = 2X3 M. AF_12/2020</v>
          </cell>
          <cell r="C8651" t="str">
            <v>M</v>
          </cell>
          <cell r="D8651">
            <v>3574.96</v>
          </cell>
          <cell r="E8651" t="str">
            <v>Poços de Visita e Caixas para Bocas de Lobo</v>
          </cell>
          <cell r="F8651" t="str">
            <v>SINAPI Jun/26</v>
          </cell>
        </row>
        <row r="8652">
          <cell r="A8652">
            <v>98027</v>
          </cell>
          <cell r="B8652" t="str">
            <v>ACRÉSCIMO PARA POÇO DE VISITA RETANGULAR PARA ESGOTO, EM ALVENARIA COM BLOCOS DE CONCRETO, DIMENSÕES INTERNAS = 2X3,5 M. AF_12/2020</v>
          </cell>
          <cell r="C8652" t="str">
            <v>M</v>
          </cell>
          <cell r="D8652">
            <v>3894.73</v>
          </cell>
          <cell r="E8652" t="str">
            <v>Poços de Visita e Caixas para Bocas de Lobo</v>
          </cell>
          <cell r="F8652" t="str">
            <v>SINAPI Jun/26</v>
          </cell>
        </row>
        <row r="8653">
          <cell r="A8653">
            <v>98029</v>
          </cell>
          <cell r="B8653" t="str">
            <v>ACRÉSCIMO PARA POÇO DE VISITA RETANGULAR PARA ESGOTO, EM ALVENARIA COM BLOCOS DE CONCRETO, DIMENSÕES INTERNAS = 2X4 M. AF_12/2020</v>
          </cell>
          <cell r="C8653" t="str">
            <v>M</v>
          </cell>
          <cell r="D8653">
            <v>4220.16</v>
          </cell>
          <cell r="E8653" t="str">
            <v>Poços de Visita e Caixas para Bocas de Lobo</v>
          </cell>
          <cell r="F8653" t="str">
            <v>SINAPI Jun/26</v>
          </cell>
        </row>
        <row r="8654">
          <cell r="A8654">
            <v>98045</v>
          </cell>
          <cell r="B8654" t="str">
            <v>ACRÉSCIMO PARA POÇO DE VISITA RETANGULAR PARA ESGOTO, EM ALVENARIA COM BLOCOS DE CONCRETO, DIMENSÕES INTERNAS = 3,5X3,5 M. AF_12/2020</v>
          </cell>
          <cell r="C8654" t="str">
            <v>M</v>
          </cell>
          <cell r="D8654">
            <v>4871.16</v>
          </cell>
          <cell r="E8654" t="str">
            <v>Poços de Visita e Caixas para Bocas de Lobo</v>
          </cell>
          <cell r="F8654" t="str">
            <v>SINAPI Jun/26</v>
          </cell>
        </row>
        <row r="8655">
          <cell r="A8655">
            <v>98047</v>
          </cell>
          <cell r="B8655" t="str">
            <v>ACRÉSCIMO PARA POÇO DE VISITA RETANGULAR PARA ESGOTO, EM ALVENARIA COM BLOCOS DE CONCRETO, DIMENSÕES INTERNAS = 3,5X4 M. AF_12/2020</v>
          </cell>
          <cell r="C8655" t="str">
            <v>M</v>
          </cell>
          <cell r="D8655">
            <v>5196.6400000000003</v>
          </cell>
          <cell r="E8655" t="str">
            <v>Poços de Visita e Caixas para Bocas de Lobo</v>
          </cell>
          <cell r="F8655" t="str">
            <v>SINAPI Jun/26</v>
          </cell>
        </row>
        <row r="8656">
          <cell r="A8656">
            <v>98039</v>
          </cell>
          <cell r="B8656" t="str">
            <v>ACRÉSCIMO PARA POÇO DE VISITA RETANGULAR PARA ESGOTO, EM ALVENARIA COM BLOCOS DE CONCRETO, DIMENSÕES INTERNAS = 3X3 M. AF_12/2020</v>
          </cell>
          <cell r="C8656" t="str">
            <v>M</v>
          </cell>
          <cell r="D8656">
            <v>4225.8599999999997</v>
          </cell>
          <cell r="E8656" t="str">
            <v>Poços de Visita e Caixas para Bocas de Lobo</v>
          </cell>
          <cell r="F8656" t="str">
            <v>SINAPI Jun/26</v>
          </cell>
        </row>
        <row r="8657">
          <cell r="A8657">
            <v>98041</v>
          </cell>
          <cell r="B8657" t="str">
            <v>ACRÉSCIMO PARA POÇO DE VISITA RETANGULAR PARA ESGOTO, EM ALVENARIA COM BLOCOS DE CONCRETO, DIMENSÕES INTERNAS = 3X3,5 M. AF_12/2020</v>
          </cell>
          <cell r="C8657" t="str">
            <v>M</v>
          </cell>
          <cell r="D8657">
            <v>4545.63</v>
          </cell>
          <cell r="E8657" t="str">
            <v>Poços de Visita e Caixas para Bocas de Lobo</v>
          </cell>
          <cell r="F8657" t="str">
            <v>SINAPI Jun/26</v>
          </cell>
        </row>
        <row r="8658">
          <cell r="A8658">
            <v>98043</v>
          </cell>
          <cell r="B8658" t="str">
            <v>ACRÉSCIMO PARA POÇO DE VISITA RETANGULAR PARA ESGOTO, EM ALVENARIA COM BLOCOS DE CONCRETO, DIMENSÕES INTERNAS = 3X4 M. AF_12/2020</v>
          </cell>
          <cell r="C8658" t="str">
            <v>M</v>
          </cell>
          <cell r="D8658">
            <v>4871.16</v>
          </cell>
          <cell r="E8658" t="str">
            <v>Poços de Visita e Caixas para Bocas de Lobo</v>
          </cell>
          <cell r="F8658" t="str">
            <v>SINAPI Jun/26</v>
          </cell>
        </row>
        <row r="8659">
          <cell r="A8659">
            <v>98049</v>
          </cell>
          <cell r="B8659" t="str">
            <v>ACRÉSCIMO PARA POÇO DE VISITA RETANGULAR PARA ESGOTO, EM ALVENARIA COM BLOCOS DE CONCRETO, DIMENSÕES INTERNAS = 4X4 M. AF_12/2020</v>
          </cell>
          <cell r="C8659" t="str">
            <v>M</v>
          </cell>
          <cell r="D8659">
            <v>5466.38</v>
          </cell>
          <cell r="E8659" t="str">
            <v>Poços de Visita e Caixas para Bocas de Lobo</v>
          </cell>
          <cell r="F8659" t="str">
            <v>SINAPI Jun/26</v>
          </cell>
        </row>
        <row r="8660">
          <cell r="A8660">
            <v>101809</v>
          </cell>
          <cell r="B8660" t="str">
            <v>BASE PARA POCO DE VISITA RETANGULAR PARA ESGOTO E DRENAGEM, EM CONCRETO ESTRUTURAL, DIMENSÕES INTERNAS DE 90X150 M, PROFUNDIDADE DE 1,25 M, EXCLUINDO TAMPÃO. AF_12/2020</v>
          </cell>
          <cell r="C8660" t="str">
            <v>UN</v>
          </cell>
          <cell r="D8660">
            <v>3186.85</v>
          </cell>
          <cell r="E8660" t="str">
            <v>Poços de Visita e Caixas para Bocas de Lobo</v>
          </cell>
          <cell r="F8660" t="str">
            <v>SINAPI Jun/26</v>
          </cell>
        </row>
        <row r="8661">
          <cell r="A8661">
            <v>99280</v>
          </cell>
          <cell r="B8661" t="str">
            <v>BASE PARA POÇO DE VISITA CIRCULAR PARA DRENAGEM, EM ALVENARIA COM TIJOLOS CERÂMICOS MACIÇOS, DIÂMETRO INTERNO = 0,80 M, PROFUNDIDADE = 1,40 M, EXCLUINDO TAMPÃO. AF_12/2020</v>
          </cell>
          <cell r="C8661" t="str">
            <v>UN</v>
          </cell>
          <cell r="D8661">
            <v>2295.94</v>
          </cell>
          <cell r="E8661" t="str">
            <v>Poços de Visita e Caixas para Bocas de Lobo</v>
          </cell>
          <cell r="F8661" t="str">
            <v>SINAPI Jun/26</v>
          </cell>
        </row>
        <row r="8662">
          <cell r="A8662">
            <v>99292</v>
          </cell>
          <cell r="B8662" t="str">
            <v>BASE PARA POÇO DE VISITA CIRCULAR PARA DRENAGEM, EM ALVENARIA COM TIJOLOS CERÂMICOS MACIÇOS, DIÂMETRO INTERNO = 1,0 M, PROFUNDIDADE = 1,40 M, EXCLUINDO TAMPÃO. AF_12/2020</v>
          </cell>
          <cell r="C8662" t="str">
            <v>UN</v>
          </cell>
          <cell r="D8662">
            <v>2825.53</v>
          </cell>
          <cell r="E8662" t="str">
            <v>Poços de Visita e Caixas para Bocas de Lobo</v>
          </cell>
          <cell r="F8662" t="str">
            <v>SINAPI Jun/26</v>
          </cell>
        </row>
        <row r="8663">
          <cell r="A8663">
            <v>99242</v>
          </cell>
          <cell r="B8663" t="str">
            <v>BASE PARA POÇO DE VISITA CIRCULAR PARA DRENAGEM, EM ALVENARIA COM TIJOLOS CERÂMICOS MACIÇOS, DIÂMETRO INTERNO = 1,2 M, PROFUNDIDADE = 1,40 M, EXCLUINDO TAMPÃO. AF_12/2020</v>
          </cell>
          <cell r="C8663" t="str">
            <v>UN</v>
          </cell>
          <cell r="D8663">
            <v>3349.7</v>
          </cell>
          <cell r="E8663" t="str">
            <v>Poços de Visita e Caixas para Bocas de Lobo</v>
          </cell>
          <cell r="F8663" t="str">
            <v>SINAPI Jun/26</v>
          </cell>
        </row>
        <row r="8664">
          <cell r="A8664">
            <v>99248</v>
          </cell>
          <cell r="B8664" t="str">
            <v>BASE PARA POÇO DE VISITA CIRCULAR PARA DRENAGEM, EM ALVENARIA COM TIJOLOS CERÂMICOS MACIÇOS, DIÂMETRO INTERNO = 1,50 M, PROFUNDIDADE = 1,40 M, EXCLUINDO TAMPÃO. AF_12/2020</v>
          </cell>
          <cell r="C8664" t="str">
            <v>UN</v>
          </cell>
          <cell r="D8664">
            <v>4268.76</v>
          </cell>
          <cell r="E8664" t="str">
            <v>Poços de Visita e Caixas para Bocas de Lobo</v>
          </cell>
          <cell r="F8664" t="str">
            <v>SINAPI Jun/26</v>
          </cell>
        </row>
        <row r="8665">
          <cell r="A8665">
            <v>99275</v>
          </cell>
          <cell r="B8665" t="str">
            <v>BASE PARA POÇO DE VISITA CIRCULAR PARA DRENAGEM, EM CONCRETO PRÉ-MOLDADO, DIÂMETRO INTERNO = 0,80 M, PROFUNDIDADE = 1,35 M, EXCLUINDO TAMPÃO. AF_12/2020</v>
          </cell>
          <cell r="C8665" t="str">
            <v>UN</v>
          </cell>
          <cell r="D8665">
            <v>1118.0899999999999</v>
          </cell>
          <cell r="E8665" t="str">
            <v>Poços de Visita e Caixas para Bocas de Lobo</v>
          </cell>
          <cell r="F8665" t="str">
            <v>SINAPI Jun/26</v>
          </cell>
        </row>
        <row r="8666">
          <cell r="A8666">
            <v>99285</v>
          </cell>
          <cell r="B8666" t="str">
            <v>BASE PARA POÇO DE VISITA CIRCULAR PARA DRENAGEM, EM CONCRETO PRÉ-MOLDADO, DIÂMETRO INTERNO = 1,0 M, PROFUNDIDADE = 1,35 M, EXCLUINDO TAMPÃO. AF_05/2018</v>
          </cell>
          <cell r="C8666" t="str">
            <v>UN</v>
          </cell>
          <cell r="D8666">
            <v>1500.06</v>
          </cell>
          <cell r="E8666" t="str">
            <v>Poços de Visita e Caixas para Bocas de Lobo</v>
          </cell>
          <cell r="F8666" t="str">
            <v>SINAPI Jun/26</v>
          </cell>
        </row>
        <row r="8667">
          <cell r="A8667">
            <v>102457</v>
          </cell>
          <cell r="B8667" t="str">
            <v>BASE PARA POÇO DE VISITA CIRCULAR PARA DRENAGEM, EM CONCRETO PRÉ-MOLDADO, DIÂMETRO INTERNO = 1,20 M, PROFUNDIDADE = 1,60 M, EXCLUINDO TAMPÃO. AF_05/2021</v>
          </cell>
          <cell r="C8667" t="str">
            <v>UN</v>
          </cell>
          <cell r="D8667">
            <v>1872.27</v>
          </cell>
          <cell r="E8667" t="str">
            <v>Poços de Visita e Caixas para Bocas de Lobo</v>
          </cell>
          <cell r="F8667" t="str">
            <v>SINAPI Jun/26</v>
          </cell>
        </row>
        <row r="8668">
          <cell r="A8668">
            <v>102142</v>
          </cell>
          <cell r="B8668" t="str">
            <v>BASE PARA POÇO DE VISITA CIRCULAR PARA DRENAGEM, EM CONCRETO PRÉ-MOLDADO, DIÂMETRO INTERNO = 1,50 M, PROFUNDIDADE = 1,35 M, EXCLUINDO TAMPÃO. AF_12/2020</v>
          </cell>
          <cell r="C8668" t="str">
            <v>UN</v>
          </cell>
          <cell r="D8668">
            <v>2949.12</v>
          </cell>
          <cell r="E8668" t="str">
            <v>Poços de Visita e Caixas para Bocas de Lobo</v>
          </cell>
          <cell r="F8668" t="str">
            <v>SINAPI Jun/26</v>
          </cell>
        </row>
        <row r="8669">
          <cell r="A8669">
            <v>97980</v>
          </cell>
          <cell r="B8669" t="str">
            <v>BASE PARA POÇO DE VISITA CIRCULAR PARA ESGOTO, EM ALVENARIA COM TIJOLOS CERÂMICOS MACIÇOS, DIÂMETRO INTERNO = 0,80 M, PROFUNDIDADE = 1,40 M, EXCLUINDO TAMPÃO. AF_12/2020</v>
          </cell>
          <cell r="C8669" t="str">
            <v>UN</v>
          </cell>
          <cell r="D8669">
            <v>2373.88</v>
          </cell>
          <cell r="E8669" t="str">
            <v>Poços de Visita e Caixas para Bocas de Lobo</v>
          </cell>
          <cell r="F8669" t="str">
            <v>SINAPI Jun/26</v>
          </cell>
        </row>
        <row r="8670">
          <cell r="A8670">
            <v>98405</v>
          </cell>
          <cell r="B8670" t="str">
            <v>BASE PARA POÇO DE VISITA CIRCULAR PARA ESGOTO, EM ALVENARIA COM TIJOLOS CERÂMICOS MACIÇOS, DIÂMETRO INTERNO = 1,0 M, PROFUNDIDADE = 1,40 M, EXCLUINDO TAMPÃO. AF_12/2020</v>
          </cell>
          <cell r="C8670" t="str">
            <v>UN</v>
          </cell>
          <cell r="D8670">
            <v>2914.39</v>
          </cell>
          <cell r="E8670" t="str">
            <v>Poços de Visita e Caixas para Bocas de Lobo</v>
          </cell>
          <cell r="F8670" t="str">
            <v>SINAPI Jun/26</v>
          </cell>
        </row>
        <row r="8671">
          <cell r="A8671">
            <v>97988</v>
          </cell>
          <cell r="B8671" t="str">
            <v>BASE PARA POÇO DE VISITA CIRCULAR PARA ESGOTO, EM ALVENARIA COM TIJOLOS CERÂMICOS MACIÇOS, DIÂMETRO INTERNO = 1,20 M, PROFUNDIDADE = 1,40 M, EXCLUINDO TAMPÃO. AF_12/2020</v>
          </cell>
          <cell r="C8671" t="str">
            <v>UN</v>
          </cell>
          <cell r="D8671">
            <v>3448.52</v>
          </cell>
          <cell r="E8671" t="str">
            <v>Poços de Visita e Caixas para Bocas de Lobo</v>
          </cell>
          <cell r="F8671" t="str">
            <v>SINAPI Jun/26</v>
          </cell>
        </row>
        <row r="8672">
          <cell r="A8672">
            <v>97992</v>
          </cell>
          <cell r="B8672" t="str">
            <v>BASE PARA POÇO DE VISITA CIRCULAR PARA ESGOTO, EM ALVENARIA COM TIJOLOS CERÂMICOS MACIÇOS, DIÂMETRO INTERNO = 1,50 M, PROFUNDIDADE = 1,40 M, EXCLUINDO TAMPÃO. AF_12/2020</v>
          </cell>
          <cell r="C8672" t="str">
            <v>UN</v>
          </cell>
          <cell r="D8672">
            <v>4388.0200000000004</v>
          </cell>
          <cell r="E8672" t="str">
            <v>Poços de Visita e Caixas para Bocas de Lobo</v>
          </cell>
          <cell r="F8672" t="str">
            <v>SINAPI Jun/26</v>
          </cell>
        </row>
        <row r="8673">
          <cell r="A8673">
            <v>97978</v>
          </cell>
          <cell r="B8673" t="str">
            <v>BASE PARA POÇO DE VISITA CIRCULAR PARA ESGOTO, EM CONCRETO PRÉ-MOLDADO, DIÂMETRO INTERNO = 0,80 M, PROFUNDIDADE = 1,35 M, EXCLUINDO TAMPÃO. AF_12/2020</v>
          </cell>
          <cell r="C8673" t="str">
            <v>UN</v>
          </cell>
          <cell r="D8673">
            <v>1126.77</v>
          </cell>
          <cell r="E8673" t="str">
            <v>Poços de Visita e Caixas para Bocas de Lobo</v>
          </cell>
          <cell r="F8673" t="str">
            <v>SINAPI Jun/26</v>
          </cell>
        </row>
        <row r="8674">
          <cell r="A8674">
            <v>98410</v>
          </cell>
          <cell r="B8674" t="str">
            <v>BASE PARA POÇO DE VISITA CIRCULAR PARA ESGOTO, EM CONCRETO PRÉ-MOLDADO, DIÂMETRO INTERNO = 1,0 M, PROFUNDIDADE = 1,35 M, EXCLUINDO TAMPÃO. AF_12/2020</v>
          </cell>
          <cell r="C8674" t="str">
            <v>UN</v>
          </cell>
          <cell r="D8674">
            <v>1421.83</v>
          </cell>
          <cell r="E8674" t="str">
            <v>Poços de Visita e Caixas para Bocas de Lobo</v>
          </cell>
          <cell r="F8674" t="str">
            <v>SINAPI Jun/26</v>
          </cell>
        </row>
        <row r="8675">
          <cell r="A8675">
            <v>102139</v>
          </cell>
          <cell r="B8675" t="str">
            <v>BASE PARA POÇO DE VISITA CIRCULAR PARA ESGOTO, EM CONCRETO PRÉ-MOLDADO, DIÂMETRO INTERNO = 1,20 M, PROFUNDIDADE = 1,60 M, EXCLUINDO TAMPÃO. AF_12/2020</v>
          </cell>
          <cell r="C8675" t="str">
            <v>UN</v>
          </cell>
          <cell r="D8675">
            <v>1945.78</v>
          </cell>
          <cell r="E8675" t="str">
            <v>Poços de Visita e Caixas para Bocas de Lobo</v>
          </cell>
          <cell r="F8675" t="str">
            <v>SINAPI Jun/26</v>
          </cell>
        </row>
        <row r="8676">
          <cell r="A8676">
            <v>102141</v>
          </cell>
          <cell r="B8676" t="str">
            <v>BASE PARA POÇO DE VISITA CIRCULAR PARA ESGOTO, EM CONCRETO PRÉ-MOLDADO, DIÂMETRO INTERNO = 1,50 M, PROFUNDIDADE = 1,35 M, EXCLUINDO TAMPÃO. AF_12/2020</v>
          </cell>
          <cell r="C8676" t="str">
            <v>UN</v>
          </cell>
          <cell r="D8676">
            <v>2988.33</v>
          </cell>
          <cell r="E8676" t="str">
            <v>Poços de Visita e Caixas para Bocas de Lobo</v>
          </cell>
          <cell r="F8676" t="str">
            <v>SINAPI Jun/26</v>
          </cell>
        </row>
        <row r="8677">
          <cell r="A8677">
            <v>99290</v>
          </cell>
          <cell r="B8677" t="str">
            <v>BASE PARA POÇO DE VISITA RETANGULAR PARA DRENAGEM, EM ALVENARIA COM BLOCOS DE CONCRETO, DIMENSÕES INTERNAS = 1,5X1,5 M, PROFUNDIDADE = 1,40 M, EXCLUINDO TAMPÃO. AF_12/2020</v>
          </cell>
          <cell r="C8677" t="str">
            <v>UN</v>
          </cell>
          <cell r="D8677">
            <v>4621.12</v>
          </cell>
          <cell r="E8677" t="str">
            <v>Poços de Visita e Caixas para Bocas de Lobo</v>
          </cell>
          <cell r="F8677" t="str">
            <v>SINAPI Jun/26</v>
          </cell>
        </row>
        <row r="8678">
          <cell r="A8678">
            <v>99244</v>
          </cell>
          <cell r="B8678" t="str">
            <v>BASE PARA POÇO DE VISITA RETANGULAR PARA DRENAGEM, EM ALVENARIA COM BLOCOS DE CONCRETO, DIMENSÕES INTERNAS = 1,5X2 M, PROFUNDIDADE = 1,40 M, EXCLUINDO TAMPÃO. AF_12/2020</v>
          </cell>
          <cell r="C8678" t="str">
            <v>UN</v>
          </cell>
          <cell r="D8678">
            <v>5631.67</v>
          </cell>
          <cell r="E8678" t="str">
            <v>Poços de Visita e Caixas para Bocas de Lobo</v>
          </cell>
          <cell r="F8678" t="str">
            <v>SINAPI Jun/26</v>
          </cell>
        </row>
        <row r="8679">
          <cell r="A8679">
            <v>99256</v>
          </cell>
          <cell r="B8679" t="str">
            <v>BASE PARA POÇO DE VISITA RETANGULAR PARA DRENAGEM, EM ALVENARIA COM BLOCOS DE CONCRETO, DIMENSÕES INTERNAS = 1,5X2,5 M, PROFUNDIDADE = 1,40 M, EXCLUINDO TAMPÃO. AF_12/2020</v>
          </cell>
          <cell r="C8679" t="str">
            <v>UN</v>
          </cell>
          <cell r="D8679">
            <v>6612.51</v>
          </cell>
          <cell r="E8679" t="str">
            <v>Poços de Visita e Caixas para Bocas de Lobo</v>
          </cell>
          <cell r="F8679" t="str">
            <v>SINAPI Jun/26</v>
          </cell>
        </row>
        <row r="8680">
          <cell r="A8680">
            <v>99271</v>
          </cell>
          <cell r="B8680" t="str">
            <v>BASE PARA POÇO DE VISITA RETANGULAR PARA DRENAGEM, EM ALVENARIA COM BLOCOS DE CONCRETO, DIMENSÕES INTERNAS = 1,5X3 M, PROFUNDIDADE = 1,40 M, EXCLUINDO TAMPÃO. AF_12/2020</v>
          </cell>
          <cell r="C8680" t="str">
            <v>UN</v>
          </cell>
          <cell r="D8680">
            <v>7593.22</v>
          </cell>
          <cell r="E8680" t="str">
            <v>Poços de Visita e Caixas para Bocas de Lobo</v>
          </cell>
          <cell r="F8680" t="str">
            <v>SINAPI Jun/26</v>
          </cell>
        </row>
        <row r="8681">
          <cell r="A8681">
            <v>99284</v>
          </cell>
          <cell r="B8681" t="str">
            <v>BASE PARA POÇO DE VISITA RETANGULAR PARA DRENAGEM, EM ALVENARIA COM BLOCOS DE CONCRETO, DIMENSÕES INTERNAS = 1,5X3,5 M, PROFUNDIDADE = 1,40 M, EXCLUINDO TAMPÃO. AF_12/2020</v>
          </cell>
          <cell r="C8681" t="str">
            <v>UN</v>
          </cell>
          <cell r="D8681">
            <v>8574.11</v>
          </cell>
          <cell r="E8681" t="str">
            <v>Poços de Visita e Caixas para Bocas de Lobo</v>
          </cell>
          <cell r="F8681" t="str">
            <v>SINAPI Jun/26</v>
          </cell>
        </row>
        <row r="8682">
          <cell r="A8682">
            <v>99294</v>
          </cell>
          <cell r="B8682" t="str">
            <v>BASE PARA POÇO DE VISITA RETANGULAR PARA DRENAGEM, EM ALVENARIA COM BLOCOS DE CONCRETO, DIMENSÕES INTERNAS = 1,5X4 M, PROFUNDIDADE = 1,40 M, EXCLUINDO TAMPÃO. AF_12/2020</v>
          </cell>
          <cell r="C8682" t="str">
            <v>UN</v>
          </cell>
          <cell r="D8682">
            <v>9554.8799999999992</v>
          </cell>
          <cell r="E8682" t="str">
            <v>Poços de Visita e Caixas para Bocas de Lobo</v>
          </cell>
          <cell r="F8682" t="str">
            <v>SINAPI Jun/26</v>
          </cell>
        </row>
        <row r="8683">
          <cell r="A8683">
            <v>99252</v>
          </cell>
          <cell r="B8683" t="str">
            <v>BASE PARA POÇO DE VISITA RETANGULAR PARA DRENAGEM, EM ALVENARIA COM BLOCOS DE CONCRETO, DIMENSÕES INTERNAS = 1X1 M, PROFUNDIDADE = 1,40 M, EXCLUINDO TAMPÃO. AF_12/2020</v>
          </cell>
          <cell r="C8683" t="str">
            <v>UN</v>
          </cell>
          <cell r="D8683">
            <v>2968.01</v>
          </cell>
          <cell r="E8683" t="str">
            <v>Poços de Visita e Caixas para Bocas de Lobo</v>
          </cell>
          <cell r="F8683" t="str">
            <v>SINAPI Jun/26</v>
          </cell>
        </row>
        <row r="8684">
          <cell r="A8684">
            <v>99259</v>
          </cell>
          <cell r="B8684" t="str">
            <v>BASE PARA POÇO DE VISITA RETANGULAR PARA DRENAGEM, EM ALVENARIA COM BLOCOS DE CONCRETO, DIMENSÕES INTERNAS = 1X1,5 M, PROFUNDIDADE = 1,40 M, EXCLUINDO TAMPÃO. AF_12/2020</v>
          </cell>
          <cell r="C8684" t="str">
            <v>UN</v>
          </cell>
          <cell r="D8684">
            <v>3750.22</v>
          </cell>
          <cell r="E8684" t="str">
            <v>Poços de Visita e Caixas para Bocas de Lobo</v>
          </cell>
          <cell r="F8684" t="str">
            <v>SINAPI Jun/26</v>
          </cell>
        </row>
        <row r="8685">
          <cell r="A8685">
            <v>99265</v>
          </cell>
          <cell r="B8685" t="str">
            <v>BASE PARA POÇO DE VISITA RETANGULAR PARA DRENAGEM, EM ALVENARIA COM BLOCOS DE CONCRETO, DIMENSÕES INTERNAS = 1X2 M, PROFUNDIDADE = 1,40 M, EXCLUINDO TAMPÃO. AF_12/2020</v>
          </cell>
          <cell r="C8685" t="str">
            <v>UN</v>
          </cell>
          <cell r="D8685">
            <v>4532.3599999999997</v>
          </cell>
          <cell r="E8685" t="str">
            <v>Poços de Visita e Caixas para Bocas de Lobo</v>
          </cell>
          <cell r="F8685" t="str">
            <v>SINAPI Jun/26</v>
          </cell>
        </row>
        <row r="8686">
          <cell r="A8686">
            <v>99267</v>
          </cell>
          <cell r="B8686" t="str">
            <v>BASE PARA POÇO DE VISITA RETANGULAR PARA DRENAGEM, EM ALVENARIA COM BLOCOS DE CONCRETO, DIMENSÕES INTERNAS = 1X2,5 M, PROFUNDIDADE = 1,40 M, EXCLUINDO TAMPÃO. AF_12/2020</v>
          </cell>
          <cell r="C8686" t="str">
            <v>UN</v>
          </cell>
          <cell r="D8686">
            <v>5314.59</v>
          </cell>
          <cell r="E8686" t="str">
            <v>Poços de Visita e Caixas para Bocas de Lobo</v>
          </cell>
          <cell r="F8686" t="str">
            <v>SINAPI Jun/26</v>
          </cell>
        </row>
        <row r="8687">
          <cell r="A8687">
            <v>99274</v>
          </cell>
          <cell r="B8687" t="str">
            <v>BASE PARA POÇO DE VISITA RETANGULAR PARA DRENAGEM, EM ALVENARIA COM BLOCOS DE CONCRETO, DIMENSÕES INTERNAS = 1X3 M, PROFUNDIDADE = 1,40 M, EXCLUINDO TAMPÃO. AF_12/2020</v>
          </cell>
          <cell r="C8687" t="str">
            <v>UN</v>
          </cell>
          <cell r="D8687">
            <v>6134.24</v>
          </cell>
          <cell r="E8687" t="str">
            <v>Poços de Visita e Caixas para Bocas de Lobo</v>
          </cell>
          <cell r="F8687" t="str">
            <v>SINAPI Jun/26</v>
          </cell>
        </row>
        <row r="8688">
          <cell r="A8688">
            <v>99279</v>
          </cell>
          <cell r="B8688" t="str">
            <v>BASE PARA POÇO DE VISITA RETANGULAR PARA DRENAGEM, EM ALVENARIA COM BLOCOS DE CONCRETO, DIMENSÕES INTERNAS = 1X3,5 M, PROFUNDIDADE = 1,40 M, EXCLUINDO TAMPÃO. AF_12/2020</v>
          </cell>
          <cell r="C8688" t="str">
            <v>UN</v>
          </cell>
          <cell r="D8688">
            <v>6921.12</v>
          </cell>
          <cell r="E8688" t="str">
            <v>Poços de Visita e Caixas para Bocas de Lobo</v>
          </cell>
          <cell r="F8688" t="str">
            <v>SINAPI Jun/26</v>
          </cell>
        </row>
        <row r="8689">
          <cell r="A8689">
            <v>99286</v>
          </cell>
          <cell r="B8689" t="str">
            <v>BASE PARA POÇO DE VISITA RETANGULAR PARA DRENAGEM, EM ALVENARIA COM BLOCOS DE CONCRETO, DIMENSÕES INTERNAS = 1X4 M, PROFUNDIDADE = 1,40 M, EXCLUINDO TAMPÃO. AF_12/2020</v>
          </cell>
          <cell r="C8689" t="str">
            <v>UN</v>
          </cell>
          <cell r="D8689">
            <v>7708.1</v>
          </cell>
          <cell r="E8689" t="str">
            <v>Poços de Visita e Caixas para Bocas de Lobo</v>
          </cell>
          <cell r="F8689" t="str">
            <v>SINAPI Jun/26</v>
          </cell>
        </row>
        <row r="8690">
          <cell r="A8690">
            <v>99326</v>
          </cell>
          <cell r="B8690" t="str">
            <v>BASE PARA POÇO DE VISITA RETANGULAR PARA DRENAGEM, EM ALVENARIA COM BLOCOS DE CONCRETO, DIMENSÕES INTERNAS = 2,5X2,5 M, PROFUNDIDADE = 1,40 M, EXCLUINDO TAMPÃO. AF_12/2020</v>
          </cell>
          <cell r="C8690" t="str">
            <v>UN</v>
          </cell>
          <cell r="D8690">
            <v>9374.5300000000007</v>
          </cell>
          <cell r="E8690" t="str">
            <v>Poços de Visita e Caixas para Bocas de Lobo</v>
          </cell>
          <cell r="F8690" t="str">
            <v>SINAPI Jun/26</v>
          </cell>
        </row>
        <row r="8691">
          <cell r="A8691">
            <v>99287</v>
          </cell>
          <cell r="B8691" t="str">
            <v>BASE PARA POÇO DE VISITA RETANGULAR PARA DRENAGEM, EM ALVENARIA COM BLOCOS DE CONCRETO, DIMENSÕES INTERNAS = 2,5X3 M, PROFUNDIDADE = 1,40 M, EXCLUINDO TAMPÃO. AF_12/2020</v>
          </cell>
          <cell r="C8691" t="str">
            <v>UN</v>
          </cell>
          <cell r="D8691">
            <v>10778.76</v>
          </cell>
          <cell r="E8691" t="str">
            <v>Poços de Visita e Caixas para Bocas de Lobo</v>
          </cell>
          <cell r="F8691" t="str">
            <v>SINAPI Jun/26</v>
          </cell>
        </row>
        <row r="8692">
          <cell r="A8692">
            <v>99298</v>
          </cell>
          <cell r="B8692" t="str">
            <v>BASE PARA POÇO DE VISITA RETANGULAR PARA DRENAGEM, EM ALVENARIA COM BLOCOS DE CONCRETO, DIMENSÕES INTERNAS = 2,5X3,5 M, PROFUNDIDADE = 1,40 M, EXCLUINDO TAMPÃO. AF_12/2020</v>
          </cell>
          <cell r="C8692" t="str">
            <v>UN</v>
          </cell>
          <cell r="D8692">
            <v>12182.99</v>
          </cell>
          <cell r="E8692" t="str">
            <v>Poços de Visita e Caixas para Bocas de Lobo</v>
          </cell>
          <cell r="F8692" t="str">
            <v>SINAPI Jun/26</v>
          </cell>
        </row>
        <row r="8693">
          <cell r="A8693">
            <v>99300</v>
          </cell>
          <cell r="B8693" t="str">
            <v>BASE PARA POÇO DE VISITA RETANGULAR PARA DRENAGEM, EM ALVENARIA COM BLOCOS DE CONCRETO, DIMENSÕES INTERNAS = 2,5X4 M, PROFUNDIDADE = 1,40 M, EXCLUINDO TAMPÃO. AF_12/2020</v>
          </cell>
          <cell r="C8693" t="str">
            <v>UN</v>
          </cell>
          <cell r="D8693">
            <v>13587.22</v>
          </cell>
          <cell r="E8693" t="str">
            <v>Poços de Visita e Caixas para Bocas de Lobo</v>
          </cell>
          <cell r="F8693" t="str">
            <v>SINAPI Jun/26</v>
          </cell>
        </row>
        <row r="8694">
          <cell r="A8694">
            <v>99301</v>
          </cell>
          <cell r="B8694" t="str">
            <v>BASE PARA POÇO DE VISITA RETANGULAR PARA DRENAGEM, EM ALVENARIA COM BLOCOS DE CONCRETO, DIMENSÕES INTERNAS = 2X2 M, PROFUNDIDADE = 1,40 M, EXCLUINDO TAMPÃO. AF_12/2020</v>
          </cell>
          <cell r="C8694" t="str">
            <v>UN</v>
          </cell>
          <cell r="D8694">
            <v>6795.37</v>
          </cell>
          <cell r="E8694" t="str">
            <v>Poços de Visita e Caixas para Bocas de Lobo</v>
          </cell>
          <cell r="F8694" t="str">
            <v>SINAPI Jun/26</v>
          </cell>
        </row>
        <row r="8695">
          <cell r="A8695">
            <v>99312</v>
          </cell>
          <cell r="B8695" t="str">
            <v>BASE PARA POÇO DE VISITA RETANGULAR PARA DRENAGEM, EM ALVENARIA COM BLOCOS DE CONCRETO, DIMENSÕES INTERNAS = 2X2,5 M, PROFUNDIDADE = 1,40 M, EXCLUINDO TAMPÃO. AF_12/2020</v>
          </cell>
          <cell r="C8695" t="str">
            <v>UN</v>
          </cell>
          <cell r="D8695">
            <v>7956.39</v>
          </cell>
          <cell r="E8695" t="str">
            <v>Poços de Visita e Caixas para Bocas de Lobo</v>
          </cell>
          <cell r="F8695" t="str">
            <v>SINAPI Jun/26</v>
          </cell>
        </row>
        <row r="8696">
          <cell r="A8696">
            <v>99320</v>
          </cell>
          <cell r="B8696" t="str">
            <v>BASE PARA POÇO DE VISITA RETANGULAR PARA DRENAGEM, EM ALVENARIA COM BLOCOS DE CONCRETO, DIMENSÕES INTERNAS = 2X3 M, PROFUNDIDADE = 1,40 M, EXCLUINDO TAMPÃO. AF_12/2020</v>
          </cell>
          <cell r="C8696" t="str">
            <v>UN</v>
          </cell>
          <cell r="D8696">
            <v>9183.14</v>
          </cell>
          <cell r="E8696" t="str">
            <v>Poços de Visita e Caixas para Bocas de Lobo</v>
          </cell>
          <cell r="F8696" t="str">
            <v>SINAPI Jun/26</v>
          </cell>
        </row>
        <row r="8697">
          <cell r="A8697">
            <v>99322</v>
          </cell>
          <cell r="B8697" t="str">
            <v>BASE PARA POÇO DE VISITA RETANGULAR PARA DRENAGEM, EM ALVENARIA COM BLOCOS DE CONCRETO, DIMENSÕES INTERNAS = 2X3,5 M, PROFUNDIDADE = 1,40 M, EXCLUINDO TAMPÃO. AF_12/2020</v>
          </cell>
          <cell r="C8697" t="str">
            <v>UN</v>
          </cell>
          <cell r="D8697">
            <v>10352.48</v>
          </cell>
          <cell r="E8697" t="str">
            <v>Poços de Visita e Caixas para Bocas de Lobo</v>
          </cell>
          <cell r="F8697" t="str">
            <v>SINAPI Jun/26</v>
          </cell>
        </row>
        <row r="8698">
          <cell r="A8698">
            <v>99324</v>
          </cell>
          <cell r="B8698" t="str">
            <v>BASE PARA POÇO DE VISITA RETANGULAR PARA DRENAGEM, EM ALVENARIA COM BLOCOS DE CONCRETO, DIMENSÕES INTERNAS = 2X4 M, PROFUNDIDADE = 1,40 M, EXCLUINDO TAMPÃO. AF_12/2020</v>
          </cell>
          <cell r="C8698" t="str">
            <v>UN</v>
          </cell>
          <cell r="D8698">
            <v>11521.84</v>
          </cell>
          <cell r="E8698" t="str">
            <v>Poços de Visita e Caixas para Bocas de Lobo</v>
          </cell>
          <cell r="F8698" t="str">
            <v>SINAPI Jun/26</v>
          </cell>
        </row>
        <row r="8699">
          <cell r="A8699">
            <v>99310</v>
          </cell>
          <cell r="B8699" t="str">
            <v>BASE PARA POÇO DE VISITA RETANGULAR PARA DRENAGEM, EM ALVENARIA COM BLOCOS DE CONCRETO, DIMENSÕES INTERNAS = 3,5X3,5 M, PROFUNDIDADE = 1,40 M, EXCLUINDO TAMPÃO. AF_12/2020</v>
          </cell>
          <cell r="C8699" t="str">
            <v>UN</v>
          </cell>
          <cell r="D8699">
            <v>15912.33</v>
          </cell>
          <cell r="E8699" t="str">
            <v>Poços de Visita e Caixas para Bocas de Lobo</v>
          </cell>
          <cell r="F8699" t="str">
            <v>SINAPI Jun/26</v>
          </cell>
        </row>
        <row r="8700">
          <cell r="A8700">
            <v>99313</v>
          </cell>
          <cell r="B8700" t="str">
            <v>BASE PARA POÇO DE VISITA RETANGULAR PARA DRENAGEM, EM ALVENARIA COM BLOCOS DE CONCRETO, DIMENSÕES INTERNAS = 3,5X4 M, PROFUNDIDADE = 1,40 M, EXCLUINDO TAMPÃO. AF_12/2020</v>
          </cell>
          <cell r="C8700" t="str">
            <v>UN</v>
          </cell>
          <cell r="D8700">
            <v>17728.87</v>
          </cell>
          <cell r="E8700" t="str">
            <v>Poços de Visita e Caixas para Bocas de Lobo</v>
          </cell>
          <cell r="F8700" t="str">
            <v>SINAPI Jun/26</v>
          </cell>
        </row>
        <row r="8701">
          <cell r="A8701">
            <v>99303</v>
          </cell>
          <cell r="B8701" t="str">
            <v>BASE PARA POÇO DE VISITA RETANGULAR PARA DRENAGEM, EM ALVENARIA COM BLOCOS DE CONCRETO, DIMENSÕES INTERNAS = 3X3 M, PROFUNDIDADE = 1,40 M, EXCLUINDO TAMPÃO. AF_12/2020</v>
          </cell>
          <cell r="C8701" t="str">
            <v>UN</v>
          </cell>
          <cell r="D8701">
            <v>12437.14</v>
          </cell>
          <cell r="E8701" t="str">
            <v>Poços de Visita e Caixas para Bocas de Lobo</v>
          </cell>
          <cell r="F8701" t="str">
            <v>SINAPI Jun/26</v>
          </cell>
        </row>
        <row r="8702">
          <cell r="A8702">
            <v>99305</v>
          </cell>
          <cell r="B8702" t="str">
            <v>BASE PARA POÇO DE VISITA RETANGULAR PARA DRENAGEM, EM ALVENARIA COM BLOCOS DE CONCRETO, DIMENSÕES INTERNAS = 3X3,5 M, PROFUNDIDADE = 1,40 M, EXCLUINDO TAMPÃO. AF_12/2020</v>
          </cell>
          <cell r="C8702" t="str">
            <v>UN</v>
          </cell>
          <cell r="D8702">
            <v>14047.63</v>
          </cell>
          <cell r="E8702" t="str">
            <v>Poços de Visita e Caixas para Bocas de Lobo</v>
          </cell>
          <cell r="F8702" t="str">
            <v>SINAPI Jun/26</v>
          </cell>
        </row>
        <row r="8703">
          <cell r="A8703">
            <v>99308</v>
          </cell>
          <cell r="B8703" t="str">
            <v>BASE PARA POÇO DE VISITA RETANGULAR PARA DRENAGEM, EM ALVENARIA COM BLOCOS DE CONCRETO, DIMENSÕES INTERNAS = 3X4 M, PROFUNDIDADE = 1,40 M, EXCLUINDO TAMPÃO. AF_12/2020</v>
          </cell>
          <cell r="C8703" t="str">
            <v>UN</v>
          </cell>
          <cell r="D8703">
            <v>15658.1</v>
          </cell>
          <cell r="E8703" t="str">
            <v>Poços de Visita e Caixas para Bocas de Lobo</v>
          </cell>
          <cell r="F8703" t="str">
            <v>SINAPI Jun/26</v>
          </cell>
        </row>
        <row r="8704">
          <cell r="A8704">
            <v>99315</v>
          </cell>
          <cell r="B8704" t="str">
            <v>BASE PARA POÇO DE VISITA RETANGULAR PARA DRENAGEM, EM ALVENARIA COM BLOCOS DE CONCRETO, DIMENSÕES INTERNAS = 4X4 M, PROFUNDIDADE = 1,40 M, EXCLUINDO TAMPÃO. AF_12/2020</v>
          </cell>
          <cell r="C8704" t="str">
            <v>UN</v>
          </cell>
          <cell r="D8704">
            <v>19799.72</v>
          </cell>
          <cell r="E8704" t="str">
            <v>Poços de Visita e Caixas para Bocas de Lobo</v>
          </cell>
          <cell r="F8704" t="str">
            <v>SINAPI Jun/26</v>
          </cell>
        </row>
        <row r="8705">
          <cell r="A8705">
            <v>98008</v>
          </cell>
          <cell r="B8705" t="str">
            <v>BASE PARA POÇO DE VISITA RETANGULAR PARA ESGOTO, EM ALVENARIA COM BLOCOS DE CONCRETO, DIMENSÕES INTERNAS = 1,5X1,5 M, PROFUNDIDADE = 1,45 M, EXCLUINDO TAMPÃO . AF_12/2020</v>
          </cell>
          <cell r="C8705" t="str">
            <v>UN</v>
          </cell>
          <cell r="D8705">
            <v>4718.4399999999996</v>
          </cell>
          <cell r="E8705" t="str">
            <v>Poços de Visita e Caixas para Bocas de Lobo</v>
          </cell>
          <cell r="F8705" t="str">
            <v>SINAPI Jun/26</v>
          </cell>
        </row>
        <row r="8706">
          <cell r="A8706">
            <v>98010</v>
          </cell>
          <cell r="B8706" t="str">
            <v>BASE PARA POÇO DE VISITA RETANGULAR PARA ESGOTO, EM ALVENARIA COM BLOCOS DE CONCRETO, DIMENSÕES INTERNAS = 1,5X2 M, PROFUNDIDADE = 1,40 M, EXCLUINDO TAMPÃO. AF_12/2020</v>
          </cell>
          <cell r="C8706" t="str">
            <v>UN</v>
          </cell>
          <cell r="D8706">
            <v>5750.4</v>
          </cell>
          <cell r="E8706" t="str">
            <v>Poços de Visita e Caixas para Bocas de Lobo</v>
          </cell>
          <cell r="F8706" t="str">
            <v>SINAPI Jun/26</v>
          </cell>
        </row>
        <row r="8707">
          <cell r="A8707">
            <v>98012</v>
          </cell>
          <cell r="B8707" t="str">
            <v>BASE PARA POÇO DE VISITA RETANGULAR PARA ESGOTO, EM ALVENARIA COM BLOCOS DE CONCRETO, DIMENSÕES INTERNAS = 1,5X2,5 M, PROFUNDIDADE = 1,40 M, EXCLUINDO TAMPÃO. AF_12/2020</v>
          </cell>
          <cell r="C8707" t="str">
            <v>UN</v>
          </cell>
          <cell r="D8707">
            <v>6752.64</v>
          </cell>
          <cell r="E8707" t="str">
            <v>Poços de Visita e Caixas para Bocas de Lobo</v>
          </cell>
          <cell r="F8707" t="str">
            <v>SINAPI Jun/26</v>
          </cell>
        </row>
        <row r="8708">
          <cell r="A8708">
            <v>98014</v>
          </cell>
          <cell r="B8708" t="str">
            <v>BASE PARA POÇO DE VISITA RETANGULAR PARA ESGOTO, EM ALVENARIA COM BLOCOS DE CONCRETO, DIMENSÕES INTERNAS = 1,5X3 M, PROFUNDIDADE = 1,40 M, EXCLUINDO TAMPÃO. AF_12/2020</v>
          </cell>
          <cell r="C8708" t="str">
            <v>UN</v>
          </cell>
          <cell r="D8708">
            <v>7754.77</v>
          </cell>
          <cell r="E8708" t="str">
            <v>Poços de Visita e Caixas para Bocas de Lobo</v>
          </cell>
          <cell r="F8708" t="str">
            <v>SINAPI Jun/26</v>
          </cell>
        </row>
        <row r="8709">
          <cell r="A8709">
            <v>98016</v>
          </cell>
          <cell r="B8709" t="str">
            <v>BASE PARA POÇO DE VISITA RETANGULAR PARA ESGOTO, EM ALVENARIA COM BLOCOS DE CONCRETO, DIMENSÕES INTERNAS = 1,5X3,5 M, PROFUNDIDADE = 1,40 M, EXCLUINDO TAMPÃO. AF_12/2020</v>
          </cell>
          <cell r="C8709" t="str">
            <v>UN</v>
          </cell>
          <cell r="D8709">
            <v>8757.08</v>
          </cell>
          <cell r="E8709" t="str">
            <v>Poços de Visita e Caixas para Bocas de Lobo</v>
          </cell>
          <cell r="F8709" t="str">
            <v>SINAPI Jun/26</v>
          </cell>
        </row>
        <row r="8710">
          <cell r="A8710">
            <v>98018</v>
          </cell>
          <cell r="B8710" t="str">
            <v>BASE PARA POÇO DE VISITA RETANGULAR PARA ESGOTO, EM ALVENARIA COM BLOCOS DE CONCRETO, DIMENSÕES INTERNAS = 1,5X4 M, PROFUNDIDADE = 1,40 M, EXCLUINDO TAMPÃO. AF_12/2020</v>
          </cell>
          <cell r="C8710" t="str">
            <v>UN</v>
          </cell>
          <cell r="D8710">
            <v>9759.25</v>
          </cell>
          <cell r="E8710" t="str">
            <v>Poços de Visita e Caixas para Bocas de Lobo</v>
          </cell>
          <cell r="F8710" t="str">
            <v>SINAPI Jun/26</v>
          </cell>
        </row>
        <row r="8711">
          <cell r="A8711">
            <v>97994</v>
          </cell>
          <cell r="B8711" t="str">
            <v>BASE PARA POÇO DE VISITA RETANGULAR PARA ESGOTO, EM ALVENARIA COM BLOCOS DE CONCRETO, DIMENSÕES INTERNAS = 1X1 M, PROFUNDIDADE = 1,40 M, EXCLUINDO TAMPÃO. AF_12/2020</v>
          </cell>
          <cell r="C8711" t="str">
            <v>UN</v>
          </cell>
          <cell r="D8711">
            <v>3029.9</v>
          </cell>
          <cell r="E8711" t="str">
            <v>Poços de Visita e Caixas para Bocas de Lobo</v>
          </cell>
          <cell r="F8711" t="str">
            <v>SINAPI Jun/26</v>
          </cell>
        </row>
        <row r="8712">
          <cell r="A8712">
            <v>97996</v>
          </cell>
          <cell r="B8712" t="str">
            <v>BASE PARA POÇO DE VISITA RETANGULAR PARA ESGOTO, EM ALVENARIA COM BLOCOS DE CONCRETO, DIMENSÕES INTERNAS = 1X1,5 M, PROFUNDIDADE = 1,40 M, EXCLUINDO TAMPÃO. AF_12/2020</v>
          </cell>
          <cell r="C8712" t="str">
            <v>UN</v>
          </cell>
          <cell r="D8712">
            <v>3829.19</v>
          </cell>
          <cell r="E8712" t="str">
            <v>Poços de Visita e Caixas para Bocas de Lobo</v>
          </cell>
          <cell r="F8712" t="str">
            <v>SINAPI Jun/26</v>
          </cell>
        </row>
        <row r="8713">
          <cell r="A8713">
            <v>98407</v>
          </cell>
          <cell r="B8713" t="str">
            <v>BASE PARA POÇO DE VISITA RETANGULAR PARA ESGOTO, EM ALVENARIA COM BLOCOS DE CONCRETO, DIMENSÕES INTERNAS = 1X2 M, PROFUNDIDADE = 1,40 M, EXCLUINDO TAMPÃO. AF_12/2020</v>
          </cell>
          <cell r="C8713" t="str">
            <v>UN</v>
          </cell>
          <cell r="D8713">
            <v>4628.41</v>
          </cell>
          <cell r="E8713" t="str">
            <v>Poços de Visita e Caixas para Bocas de Lobo</v>
          </cell>
          <cell r="F8713" t="str">
            <v>SINAPI Jun/26</v>
          </cell>
        </row>
        <row r="8714">
          <cell r="A8714">
            <v>98408</v>
          </cell>
          <cell r="B8714" t="str">
            <v>BASE PARA POÇO DE VISITA RETANGULAR PARA ESGOTO, EM ALVENARIA COM BLOCOS DE CONCRETO, DIMENSÕES INTERNAS = 1X2,5 M, PROFUNDIDADE = 1,40 M, EXCLUINDO TAMPÃO. AF_12/2020</v>
          </cell>
          <cell r="C8714" t="str">
            <v>UN</v>
          </cell>
          <cell r="D8714">
            <v>5427.72</v>
          </cell>
          <cell r="E8714" t="str">
            <v>Poços de Visita e Caixas para Bocas de Lobo</v>
          </cell>
          <cell r="F8714" t="str">
            <v>SINAPI Jun/26</v>
          </cell>
        </row>
        <row r="8715">
          <cell r="A8715">
            <v>98002</v>
          </cell>
          <cell r="B8715" t="str">
            <v>BASE PARA POÇO DE VISITA RETANGULAR PARA ESGOTO, EM ALVENARIA COM BLOCOS DE CONCRETO, DIMENSÕES INTERNAS = 1X3 M, PROFUNDIDADE = 1,40 M, EXCLUINDO TAMPÃO. AF_12/2020</v>
          </cell>
          <cell r="C8715" t="str">
            <v>UN</v>
          </cell>
          <cell r="D8715">
            <v>6264.44</v>
          </cell>
          <cell r="E8715" t="str">
            <v>Poços de Visita e Caixas para Bocas de Lobo</v>
          </cell>
          <cell r="F8715" t="str">
            <v>SINAPI Jun/26</v>
          </cell>
        </row>
        <row r="8716">
          <cell r="A8716">
            <v>98406</v>
          </cell>
          <cell r="B8716" t="str">
            <v>BASE PARA POÇO DE VISITA RETANGULAR PARA ESGOTO, EM ALVENARIA COM BLOCOS DE CONCRETO, DIMENSÕES INTERNAS = 1X3,5 M, PROFUNDIDADE = 1,40 M, EXCLUINDO TAMPÃO. AF_12/2020</v>
          </cell>
          <cell r="C8716" t="str">
            <v>UN</v>
          </cell>
          <cell r="D8716">
            <v>7068.41</v>
          </cell>
          <cell r="E8716" t="str">
            <v>Poços de Visita e Caixas para Bocas de Lobo</v>
          </cell>
          <cell r="F8716" t="str">
            <v>SINAPI Jun/26</v>
          </cell>
        </row>
        <row r="8717">
          <cell r="A8717">
            <v>98006</v>
          </cell>
          <cell r="B8717" t="str">
            <v>BASE PARA POÇO DE VISITA RETANGULAR PARA ESGOTO, EM ALVENARIA COM BLOCOS DE CONCRETO, DIMENSÕES INTERNAS = 1X4 M, PROFUNDIDADE = 1,40 M, EXCLUINDO TAMPÃO. AF_12/2020</v>
          </cell>
          <cell r="C8717" t="str">
            <v>UN</v>
          </cell>
          <cell r="D8717">
            <v>7872.46</v>
          </cell>
          <cell r="E8717" t="str">
            <v>Poços de Visita e Caixas para Bocas de Lobo</v>
          </cell>
          <cell r="F8717" t="str">
            <v>SINAPI Jun/26</v>
          </cell>
        </row>
        <row r="8718">
          <cell r="A8718">
            <v>98030</v>
          </cell>
          <cell r="B8718" t="str">
            <v>BASE PARA POÇO DE VISITA RETANGULAR PARA ESGOTO, EM ALVENARIA COM BLOCOS DE CONCRETO, DIMENSÕES INTERNAS = 2,5X2,5 M, PROFUNDIDADE = 1,40 M, EXCLUINDO TAMPÃO. AF_12/2020</v>
          </cell>
          <cell r="C8718" t="str">
            <v>UN</v>
          </cell>
          <cell r="D8718">
            <v>9576.11</v>
          </cell>
          <cell r="E8718" t="str">
            <v>Poços de Visita e Caixas para Bocas de Lobo</v>
          </cell>
          <cell r="F8718" t="str">
            <v>SINAPI Jun/26</v>
          </cell>
        </row>
        <row r="8719">
          <cell r="A8719">
            <v>98032</v>
          </cell>
          <cell r="B8719" t="str">
            <v>BASE PARA POÇO DE VISITA RETANGULAR PARA ESGOTO, EM ALVENARIA COM BLOCOS DE CONCRETO, DIMENSÕES INTERNAS = 2,5X3 M, PROFUNDIDADE = 1,40 M, EXCLUINDO TAMPÃO. AF_12/2020</v>
          </cell>
          <cell r="C8719" t="str">
            <v>UN</v>
          </cell>
          <cell r="D8719">
            <v>11011.63</v>
          </cell>
          <cell r="E8719" t="str">
            <v>Poços de Visita e Caixas para Bocas de Lobo</v>
          </cell>
          <cell r="F8719" t="str">
            <v>SINAPI Jun/26</v>
          </cell>
        </row>
        <row r="8720">
          <cell r="A8720">
            <v>98034</v>
          </cell>
          <cell r="B8720" t="str">
            <v>BASE PARA POÇO DE VISITA RETANGULAR PARA ESGOTO, EM ALVENARIA COM BLOCOS DE CONCRETO, DIMENSÕES INTERNAS = 2,5X3,5 M, PROFUNDIDADE = 1,40 M, EXCLUINDO TAMPÃO. AF_12/2020</v>
          </cell>
          <cell r="C8720" t="str">
            <v>UN</v>
          </cell>
          <cell r="D8720">
            <v>12447.15</v>
          </cell>
          <cell r="E8720" t="str">
            <v>Poços de Visita e Caixas para Bocas de Lobo</v>
          </cell>
          <cell r="F8720" t="str">
            <v>SINAPI Jun/26</v>
          </cell>
        </row>
        <row r="8721">
          <cell r="A8721">
            <v>98036</v>
          </cell>
          <cell r="B8721" t="str">
            <v>BASE PARA POÇO DE VISITA RETANGULAR PARA ESGOTO, EM ALVENARIA COM BLOCOS DE CONCRETO, DIMENSÕES INTERNAS = 2,5X4 M, PROFUNDIDADE = 1,40 M, EXCLUINDO TAMPÃO. AF_12/2020</v>
          </cell>
          <cell r="C8721" t="str">
            <v>UN</v>
          </cell>
          <cell r="D8721">
            <v>13882.66</v>
          </cell>
          <cell r="E8721" t="str">
            <v>Poços de Visita e Caixas para Bocas de Lobo</v>
          </cell>
          <cell r="F8721" t="str">
            <v>SINAPI Jun/26</v>
          </cell>
        </row>
        <row r="8722">
          <cell r="A8722">
            <v>98020</v>
          </cell>
          <cell r="B8722" t="str">
            <v>BASE PARA POÇO DE VISITA RETANGULAR PARA ESGOTO, EM ALVENARIA COM BLOCOS DE CONCRETO, DIMENSÕES INTERNAS = 2X2 M, PROFUNDIDADE = 1,40 M, EXCLUINDO TAMPÃO. AF_12/2020</v>
          </cell>
          <cell r="C8722" t="str">
            <v>UN</v>
          </cell>
          <cell r="D8722">
            <v>6940</v>
          </cell>
          <cell r="E8722" t="str">
            <v>Poços de Visita e Caixas para Bocas de Lobo</v>
          </cell>
          <cell r="F8722" t="str">
            <v>SINAPI Jun/26</v>
          </cell>
        </row>
        <row r="8723">
          <cell r="A8723">
            <v>98022</v>
          </cell>
          <cell r="B8723" t="str">
            <v>BASE PARA POÇO DE VISITA RETANGULAR PARA ESGOTO, EM ALVENARIA COM BLOCOS DE CONCRETO, DIMENSÕES INTERNAS = 2X2,5 M, PROFUNDIDADE = 1,40 M, EXCLUINDO TAMPÃO. AF_12/2020</v>
          </cell>
          <cell r="C8723" t="str">
            <v>UN</v>
          </cell>
          <cell r="D8723">
            <v>8126.24</v>
          </cell>
          <cell r="E8723" t="str">
            <v>Poços de Visita e Caixas para Bocas de Lobo</v>
          </cell>
          <cell r="F8723" t="str">
            <v>SINAPI Jun/26</v>
          </cell>
        </row>
        <row r="8724">
          <cell r="A8724">
            <v>98024</v>
          </cell>
          <cell r="B8724" t="str">
            <v>BASE PARA POÇO DE VISITA RETANGULAR PARA ESGOTO, EM ALVENARIA COM BLOCOS DE CONCRETO, DIMENSÕES INTERNAS = 2X3 M, PROFUNDIDADE = 1,40 M, EXCLUINDO TAMPÃO. AF_12/2020</v>
          </cell>
          <cell r="C8724" t="str">
            <v>UN</v>
          </cell>
          <cell r="D8724">
            <v>9378.23</v>
          </cell>
          <cell r="E8724" t="str">
            <v>Poços de Visita e Caixas para Bocas de Lobo</v>
          </cell>
          <cell r="F8724" t="str">
            <v>SINAPI Jun/26</v>
          </cell>
        </row>
        <row r="8725">
          <cell r="A8725">
            <v>98026</v>
          </cell>
          <cell r="B8725" t="str">
            <v>BASE PARA POÇO DE VISITA RETANGULAR PARA ESGOTO, EM ALVENARIA COM BLOCOS DE CONCRETO, DIMENSÕES INTERNAS = 2X3,5 M, PROFUNDIDADE = 1,40 M, EXCLUINDO TAMPÃO. AF_12/2020</v>
          </cell>
          <cell r="C8725" t="str">
            <v>UN</v>
          </cell>
          <cell r="D8725">
            <v>10572.78</v>
          </cell>
          <cell r="E8725" t="str">
            <v>Poços de Visita e Caixas para Bocas de Lobo</v>
          </cell>
          <cell r="F8725" t="str">
            <v>SINAPI Jun/26</v>
          </cell>
        </row>
        <row r="8726">
          <cell r="A8726">
            <v>98028</v>
          </cell>
          <cell r="B8726" t="str">
            <v>BASE PARA POÇO DE VISITA RETANGULAR PARA ESGOTO, EM ALVENARIA COM BLOCOS DE CONCRETO, DIMENSÕES INTERNAS = 2X4 M, PROFUNDIDADE = 1,40 M, EXCLUINDO TAMPÃO. AF_12/2020</v>
          </cell>
          <cell r="C8726" t="str">
            <v>UN</v>
          </cell>
          <cell r="D8726">
            <v>11767.37</v>
          </cell>
          <cell r="E8726" t="str">
            <v>Poços de Visita e Caixas para Bocas de Lobo</v>
          </cell>
          <cell r="F8726" t="str">
            <v>SINAPI Jun/26</v>
          </cell>
        </row>
        <row r="8727">
          <cell r="A8727">
            <v>98044</v>
          </cell>
          <cell r="B8727" t="str">
            <v>BASE PARA POÇO DE VISITA RETANGULAR PARA ESGOTO, EM ALVENARIA COM BLOCOS DE CONCRETO, DIMENSÕES INTERNAS = 3,5X3,5 M, PROFUNDIDADE = 1,40 M, EXCLUINDO TAMPÃO. AF_12/2020</v>
          </cell>
          <cell r="C8727" t="str">
            <v>UN</v>
          </cell>
          <cell r="D8727">
            <v>16260.16</v>
          </cell>
          <cell r="E8727" t="str">
            <v>Poços de Visita e Caixas para Bocas de Lobo</v>
          </cell>
          <cell r="F8727" t="str">
            <v>SINAPI Jun/26</v>
          </cell>
        </row>
        <row r="8728">
          <cell r="A8728">
            <v>98046</v>
          </cell>
          <cell r="B8728" t="str">
            <v>BASE PARA POÇO DE VISITA RETANGULAR PARA ESGOTO, EM ALVENARIA COM BLOCOS DE CONCRETO, DIMENSÕES INTERNAS = 3,5X4 M, PROFUNDIDADE = 1,40 M, EXCLUINDO TAMPÃO. AF_12/2020</v>
          </cell>
          <cell r="C8728" t="str">
            <v>UN</v>
          </cell>
          <cell r="D8728">
            <v>18117.099999999999</v>
          </cell>
          <cell r="E8728" t="str">
            <v>Poços de Visita e Caixas para Bocas de Lobo</v>
          </cell>
          <cell r="F8728" t="str">
            <v>SINAPI Jun/26</v>
          </cell>
        </row>
        <row r="8729">
          <cell r="A8729">
            <v>98038</v>
          </cell>
          <cell r="B8729" t="str">
            <v>BASE PARA POÇO DE VISITA RETANGULAR PARA ESGOTO, EM ALVENARIA COM BLOCOS DE CONCRETO, DIMENSÕES INTERNAS = 3X3 M, PROFUNDIDADE = 1,40 M, EXCLUINDO TAMPÃO. AF_12/2020</v>
          </cell>
          <cell r="C8729" t="str">
            <v>UN</v>
          </cell>
          <cell r="D8729">
            <v>12707.28</v>
          </cell>
          <cell r="E8729" t="str">
            <v>Poços de Visita e Caixas para Bocas de Lobo</v>
          </cell>
          <cell r="F8729" t="str">
            <v>SINAPI Jun/26</v>
          </cell>
        </row>
        <row r="8730">
          <cell r="A8730">
            <v>98040</v>
          </cell>
          <cell r="B8730" t="str">
            <v>BASE PARA POÇO DE VISITA RETANGULAR PARA ESGOTO, EM ALVENARIA COM BLOCOS DE CONCRETO, DIMENSÕES INTERNAS = 3X3,5 M, PROFUNDIDADE = 1,40 M, EXCLUINDO TAMPÃO. AF_12/2020</v>
          </cell>
          <cell r="C8730" t="str">
            <v>UN</v>
          </cell>
          <cell r="D8730">
            <v>14353.61</v>
          </cell>
          <cell r="E8730" t="str">
            <v>Poços de Visita e Caixas para Bocas de Lobo</v>
          </cell>
          <cell r="F8730" t="str">
            <v>SINAPI Jun/26</v>
          </cell>
        </row>
        <row r="8731">
          <cell r="A8731">
            <v>98042</v>
          </cell>
          <cell r="B8731" t="str">
            <v>BASE PARA POÇO DE VISITA RETANGULAR PARA ESGOTO, EM ALVENARIA COM BLOCOS DE CONCRETO, DIMENSÕES INTERNAS = 3X4 M, PROFUNDIDADE = 1,40 M, EXCLUINDO TAMPÃO. AF_12/2020</v>
          </cell>
          <cell r="C8731" t="str">
            <v>UN</v>
          </cell>
          <cell r="D8731">
            <v>15999.93</v>
          </cell>
          <cell r="E8731" t="str">
            <v>Poços de Visita e Caixas para Bocas de Lobo</v>
          </cell>
          <cell r="F8731" t="str">
            <v>SINAPI Jun/26</v>
          </cell>
        </row>
        <row r="8732">
          <cell r="A8732">
            <v>98048</v>
          </cell>
          <cell r="B8732" t="str">
            <v>BASE PARA POÇO DE VISITA RETANGULAR PARA ESGOTO, EM ALVENARIA COM BLOCOS DE CONCRETO, DIMENSÕES INTERNAS = 4X4 M, PROFUNDIDADE = 1,45 M, EXCLUINDO TAMPÃO. AF_12/2020</v>
          </cell>
          <cell r="C8732" t="str">
            <v>UN</v>
          </cell>
          <cell r="D8732">
            <v>20234.330000000002</v>
          </cell>
          <cell r="E8732" t="str">
            <v>Poços de Visita e Caixas para Bocas de Lobo</v>
          </cell>
          <cell r="F8732" t="str">
            <v>SINAPI Jun/26</v>
          </cell>
        </row>
        <row r="8733">
          <cell r="A8733">
            <v>97955</v>
          </cell>
          <cell r="B8733" t="str">
            <v>CAIXA COM GRELHA DUPLA RETANGULAR, EM ALVENARIA COM BLOCOS DE CONCRETO, DIMENSÕES INTERNAS: 0,5X2,2X1 M. AF_12/2020</v>
          </cell>
          <cell r="C8733" t="str">
            <v>UN</v>
          </cell>
          <cell r="D8733">
            <v>3504.52</v>
          </cell>
          <cell r="E8733" t="str">
            <v>Poços de Visita e Caixas para Bocas de Lobo</v>
          </cell>
          <cell r="F8733" t="str">
            <v>SINAPI Jun/26</v>
          </cell>
        </row>
        <row r="8734">
          <cell r="A8734">
            <v>97948</v>
          </cell>
          <cell r="B8734" t="str">
            <v>CAIXA COM GRELHA DUPLA RETANGULAR, EM ALVENARIA COM TIJOLOS CERÂMICOS MACIÇOS, DIMENSÕES INTERNAS: 0,5X2,2X1 M. AF_12/2020</v>
          </cell>
          <cell r="C8734" t="str">
            <v>UN</v>
          </cell>
          <cell r="D8734">
            <v>3825.88</v>
          </cell>
          <cell r="E8734" t="str">
            <v>Poços de Visita e Caixas para Bocas de Lobo</v>
          </cell>
          <cell r="F8734" t="str">
            <v>SINAPI Jun/26</v>
          </cell>
        </row>
        <row r="8735">
          <cell r="A8735">
            <v>97934</v>
          </cell>
          <cell r="B8735" t="str">
            <v>CAIXA COM GRELHA DUPLA RETANGULAR, EM CONCRETO PRÉ-MOLDADO, DIMENSÕES INTERNAS: 0,5X2,2X1,0 M. AF_12/2020</v>
          </cell>
          <cell r="C8735" t="str">
            <v>UN</v>
          </cell>
          <cell r="D8735">
            <v>2681.77</v>
          </cell>
          <cell r="E8735" t="str">
            <v>Poços de Visita e Caixas para Bocas de Lobo</v>
          </cell>
          <cell r="F8735" t="str">
            <v>SINAPI Jun/26</v>
          </cell>
        </row>
        <row r="8736">
          <cell r="A8736">
            <v>97953</v>
          </cell>
          <cell r="B8736" t="str">
            <v>CAIXA COM GRELHA SIMPLES RETANGULAR, EM ALVENARIA COM BLOCOS DE CONCRETO, DIMENSÕES INTERNAS: 0,5X1X1 M. AF_12/2020</v>
          </cell>
          <cell r="C8736" t="str">
            <v>UN</v>
          </cell>
          <cell r="D8736">
            <v>1654.32</v>
          </cell>
          <cell r="E8736" t="str">
            <v>Poços de Visita e Caixas para Bocas de Lobo</v>
          </cell>
          <cell r="F8736" t="str">
            <v>SINAPI Jun/26</v>
          </cell>
        </row>
        <row r="8737">
          <cell r="A8737">
            <v>97947</v>
          </cell>
          <cell r="B8737" t="str">
            <v>CAIXA COM GRELHA SIMPLES RETANGULAR, EM ALVENARIA COM TIJOLOS CERÂMICOS MACIÇOS, DIMENSÕES INTERNAS: 0,5X1X1 M. AF_12/2020</v>
          </cell>
          <cell r="C8737" t="str">
            <v>UN</v>
          </cell>
          <cell r="D8737">
            <v>2075.91</v>
          </cell>
          <cell r="E8737" t="str">
            <v>Poços de Visita e Caixas para Bocas de Lobo</v>
          </cell>
          <cell r="F8737" t="str">
            <v>SINAPI Jun/26</v>
          </cell>
        </row>
        <row r="8738">
          <cell r="A8738">
            <v>97933</v>
          </cell>
          <cell r="B8738" t="str">
            <v>CAIXA COM GRELHA SIMPLES RETANGULAR, EM CONCRETO PRÉ-MOLDADO, DIMENSÕES INTERNAS: 0,6X1,0X1,0 M. AF_12/2020</v>
          </cell>
          <cell r="C8738" t="str">
            <v>UN</v>
          </cell>
          <cell r="D8738">
            <v>1275.73</v>
          </cell>
          <cell r="E8738" t="str">
            <v>Poços de Visita e Caixas para Bocas de Lobo</v>
          </cell>
          <cell r="F8738" t="str">
            <v>SINAPI Jun/26</v>
          </cell>
        </row>
        <row r="8739">
          <cell r="A8739">
            <v>97961</v>
          </cell>
          <cell r="B8739" t="str">
            <v>CAIXA PARA BOCA DE LOBO COMBINADA COM GRELHA RETANGULAR, EM ALVENARIA COM BLOCOS DE CONCRETO, DIMENSÕES INTERNAS: 1,3X1X1,2 M. AF_12/2020</v>
          </cell>
          <cell r="C8739" t="str">
            <v>UN</v>
          </cell>
          <cell r="D8739">
            <v>2841.07</v>
          </cell>
          <cell r="E8739" t="str">
            <v>Poços de Visita e Caixas para Bocas de Lobo</v>
          </cell>
          <cell r="F8739" t="str">
            <v>SINAPI Jun/26</v>
          </cell>
        </row>
        <row r="8740">
          <cell r="A8740">
            <v>97951</v>
          </cell>
          <cell r="B8740" t="str">
            <v>CAIXA PARA BOCA DE LOBO COMBINADA COM GRELHA RETANGULAR, EM ALVENARIA COM TIJOLOS CERÂMICOS MACIÇOS, DIMENSÕES INTERNAS: 1,3X1X1,2 M. AF_12/2020</v>
          </cell>
          <cell r="C8740" t="str">
            <v>UN</v>
          </cell>
          <cell r="D8740">
            <v>3328.29</v>
          </cell>
          <cell r="E8740" t="str">
            <v>Poços de Visita e Caixas para Bocas de Lobo</v>
          </cell>
          <cell r="F8740" t="str">
            <v>SINAPI Jun/26</v>
          </cell>
        </row>
        <row r="8741">
          <cell r="A8741">
            <v>97973</v>
          </cell>
          <cell r="B8741" t="str">
            <v>CAIXA PARA BOCA DE LOBO DUPLA COMBINADA COM GRELHA RETANGULAR, EM ALVENARIA COM BLOCOS DE CONCRETO, DIMENSÕES INTERNAS: 1,3X2,2X1,2 M. AF_12/2020</v>
          </cell>
          <cell r="C8741" t="str">
            <v>UN</v>
          </cell>
          <cell r="D8741">
            <v>5259.94</v>
          </cell>
          <cell r="E8741" t="str">
            <v>Poços de Visita e Caixas para Bocas de Lobo</v>
          </cell>
          <cell r="F8741" t="str">
            <v>SINAPI Jun/26</v>
          </cell>
        </row>
        <row r="8742">
          <cell r="A8742">
            <v>97952</v>
          </cell>
          <cell r="B8742" t="str">
            <v>CAIXA PARA BOCA DE LOBO DUPLA COMBINADA COM GRELHA RETANGULAR, EM ALVENARIA COM TIJOLOS CERÂMICOS MACIÇOS, DIMENSÕES INTERNAS: 1,3X2,2X1,2 M. AF_12/2020</v>
          </cell>
          <cell r="C8742" t="str">
            <v>UN</v>
          </cell>
          <cell r="D8742">
            <v>5759.18</v>
          </cell>
          <cell r="E8742" t="str">
            <v>Poços de Visita e Caixas para Bocas de Lobo</v>
          </cell>
          <cell r="F8742" t="str">
            <v>SINAPI Jun/26</v>
          </cell>
        </row>
        <row r="8743">
          <cell r="A8743">
            <v>97957</v>
          </cell>
          <cell r="B8743" t="str">
            <v>CAIXA PARA BOCA DE LOBO DUPLA RETANGULAR, EM ALVENARIA COM BLOCOS DE CONCRETO, DIMENSÕES INTERNAS: 0,6X2,2X1,2 M. AF_12/2020</v>
          </cell>
          <cell r="C8743" t="str">
            <v>UN</v>
          </cell>
          <cell r="D8743">
            <v>3094.86</v>
          </cell>
          <cell r="E8743" t="str">
            <v>Poços de Visita e Caixas para Bocas de Lobo</v>
          </cell>
          <cell r="F8743" t="str">
            <v>SINAPI Jun/26</v>
          </cell>
        </row>
        <row r="8744">
          <cell r="A8744">
            <v>97950</v>
          </cell>
          <cell r="B8744" t="str">
            <v>CAIXA PARA BOCA DE LOBO DUPLA RETANGULAR, EM ALVENARIA COM TIJOLOS CERÂMICOS MACIÇOS, DIMENSÕES INTERNAS: 0,6X2,2X1,2 M. AF_12/2020</v>
          </cell>
          <cell r="C8744" t="str">
            <v>UN</v>
          </cell>
          <cell r="D8744">
            <v>3622.8</v>
          </cell>
          <cell r="E8744" t="str">
            <v>Poços de Visita e Caixas para Bocas de Lobo</v>
          </cell>
          <cell r="F8744" t="str">
            <v>SINAPI Jun/26</v>
          </cell>
        </row>
        <row r="8745">
          <cell r="A8745">
            <v>97936</v>
          </cell>
          <cell r="B8745" t="str">
            <v>CAIXA PARA BOCA DE LOBO DUPLA RETANGULAR, EM CONCRETO PRÉ-MOLDADO, DIMENSÕES INTERNAS: 0,6X2,2X1,2 M. AF_12/2020</v>
          </cell>
          <cell r="C8745" t="str">
            <v>UN</v>
          </cell>
          <cell r="D8745">
            <v>2232.36</v>
          </cell>
          <cell r="E8745" t="str">
            <v>Poços de Visita e Caixas para Bocas de Lobo</v>
          </cell>
          <cell r="F8745" t="str">
            <v>SINAPI Jun/26</v>
          </cell>
        </row>
        <row r="8746">
          <cell r="A8746">
            <v>97956</v>
          </cell>
          <cell r="B8746" t="str">
            <v>CAIXA PARA BOCA DE LOBO SIMPLES RETANGULAR, EM ALVENARIA COM BLOCOS DE CONCRETO, DIMENSÕES INTERNAS: 0,6X1X1,2 M. AF_12/2020</v>
          </cell>
          <cell r="C8746" t="str">
            <v>UN</v>
          </cell>
          <cell r="D8746">
            <v>1735.33</v>
          </cell>
          <cell r="E8746" t="str">
            <v>Poços de Visita e Caixas para Bocas de Lobo</v>
          </cell>
          <cell r="F8746" t="str">
            <v>SINAPI Jun/26</v>
          </cell>
        </row>
        <row r="8747">
          <cell r="A8747">
            <v>97949</v>
          </cell>
          <cell r="B8747" t="str">
            <v>CAIXA PARA BOCA DE LOBO SIMPLES RETANGULAR, EM ALVENARIA COM TIJOLOS CERÂMICOS MACIÇOS, DIMENSÕES INTERNAS: 0,6X1X1,2 M. AF_12/2020</v>
          </cell>
          <cell r="C8747" t="str">
            <v>UN</v>
          </cell>
          <cell r="D8747">
            <v>2061.4499999999998</v>
          </cell>
          <cell r="E8747" t="str">
            <v>Poços de Visita e Caixas para Bocas de Lobo</v>
          </cell>
          <cell r="F8747" t="str">
            <v>SINAPI Jun/26</v>
          </cell>
        </row>
        <row r="8748">
          <cell r="A8748">
            <v>97935</v>
          </cell>
          <cell r="B8748" t="str">
            <v>CAIXA PARA BOCA DE LOBO SIMPLES RETANGULAR, EM CONCRETO PRÉ-MOLDADO, DIMENSÕES INTERNAS: 0,6X1,0X1,2 M. AF_12/2020</v>
          </cell>
          <cell r="C8748" t="str">
            <v>UN</v>
          </cell>
          <cell r="D8748">
            <v>1034.3800000000001</v>
          </cell>
          <cell r="E8748" t="str">
            <v>Poços de Visita e Caixas para Bocas de Lobo</v>
          </cell>
          <cell r="F8748" t="str">
            <v>SINAPI Jun/26</v>
          </cell>
        </row>
        <row r="8749">
          <cell r="A8749">
            <v>99319</v>
          </cell>
          <cell r="B8749" t="str">
            <v>CHAMINÉ CIRCULAR PARA POÇO DE VISITA PARA DRENAGEM, EM ALVENARIA COM TIJOLOS CERÂMICOS MACIÇOS, DIÂMETRO INTERNO = 0,6 M. AF_12/2020</v>
          </cell>
          <cell r="C8749" t="str">
            <v>M</v>
          </cell>
          <cell r="D8749">
            <v>1062.6500000000001</v>
          </cell>
          <cell r="E8749" t="str">
            <v>Poços de Visita e Caixas para Bocas de Lobo</v>
          </cell>
          <cell r="F8749" t="str">
            <v>SINAPI Jun/26</v>
          </cell>
        </row>
        <row r="8750">
          <cell r="A8750">
            <v>99318</v>
          </cell>
          <cell r="B8750" t="str">
            <v>CHAMINÉ CIRCULAR PARA POÇO DE VISITA PARA DRENAGEM, EM CONCRETO PRÉ-MOLDADO, DIÂMETRO INTERNO = 0,6 M. AF_12/2020</v>
          </cell>
          <cell r="C8750" t="str">
            <v>M</v>
          </cell>
          <cell r="D8750">
            <v>340</v>
          </cell>
          <cell r="E8750" t="str">
            <v>Poços de Visita e Caixas para Bocas de Lobo</v>
          </cell>
          <cell r="F8750" t="str">
            <v>SINAPI Jun/26</v>
          </cell>
        </row>
        <row r="8751">
          <cell r="A8751">
            <v>98051</v>
          </cell>
          <cell r="B8751" t="str">
            <v>CHAMINÉ CIRCULAR PARA POÇO DE VISITA PARA ESGOTO, EM ALVENARIA COM TIJOLOS CERÂMICOS MACIÇOS, DIÂMETRO INTERNO = 0,6 M. AF_12/2020</v>
          </cell>
          <cell r="C8751" t="str">
            <v>M</v>
          </cell>
          <cell r="D8751">
            <v>1124.71</v>
          </cell>
          <cell r="E8751" t="str">
            <v>Poços de Visita e Caixas para Bocas de Lobo</v>
          </cell>
          <cell r="F8751" t="str">
            <v>SINAPI Jun/26</v>
          </cell>
        </row>
        <row r="8752">
          <cell r="A8752">
            <v>98050</v>
          </cell>
          <cell r="B8752" t="str">
            <v>CHAMINÉ CIRCULAR PARA POÇO DE VISITA PARA ESGOTO, EM CONCRETO PRÉ-MOLDADO, DIÂMETRO INTERNO = 0,6 M. AF_12/2020</v>
          </cell>
          <cell r="C8752" t="str">
            <v>M</v>
          </cell>
          <cell r="D8752">
            <v>340.95</v>
          </cell>
          <cell r="E8752" t="str">
            <v>Poços de Visita e Caixas para Bocas de Lobo</v>
          </cell>
          <cell r="F8752" t="str">
            <v>SINAPI Jun/26</v>
          </cell>
        </row>
        <row r="8753">
          <cell r="A8753">
            <v>99272</v>
          </cell>
          <cell r="B8753" t="str">
            <v>POÇO DE INSPEÇÃO CIRCULAR PARA DRENAGEM, EM ALVENARIA COM TIJOLOS CERÂMICOS MACIÇOS, DIÂMETRO INTERNO = 0,60 M, PROFUNDIDADE = 0,95 M, EXCLUINDO TAMPÃO. AF_12/2020</v>
          </cell>
          <cell r="C8753" t="str">
            <v>UN</v>
          </cell>
          <cell r="D8753">
            <v>1247.78</v>
          </cell>
          <cell r="E8753" t="str">
            <v>Poços de Visita e Caixas para Bocas de Lobo</v>
          </cell>
          <cell r="F8753" t="str">
            <v>SINAPI Jun/26</v>
          </cell>
        </row>
        <row r="8754">
          <cell r="A8754">
            <v>99273</v>
          </cell>
          <cell r="B8754" t="str">
            <v>POÇO DE INSPEÇÃO CIRCULAR PARA DRENAGEM, EM ALVENARIA COM TIJOLOS CERÂMICOS MACIÇOS, DIÂMETRO INTERNO = 0,60 M, PROFUNDIDADE = 1,45 M, EXCLUINDO TAMPÃO. AF_12/2020</v>
          </cell>
          <cell r="C8754" t="str">
            <v>UN</v>
          </cell>
          <cell r="D8754">
            <v>1784</v>
          </cell>
          <cell r="E8754" t="str">
            <v>Poços de Visita e Caixas para Bocas de Lobo</v>
          </cell>
          <cell r="F8754" t="str">
            <v>SINAPI Jun/26</v>
          </cell>
        </row>
        <row r="8755">
          <cell r="A8755">
            <v>99268</v>
          </cell>
          <cell r="B8755" t="str">
            <v>POÇO DE INSPEÇÃO CIRCULAR PARA DRENAGEM, EM CONCRETO PRÉ-MOLDADO, DIÂMETRO INTERNO = 0,60 M, PROFUNDIDADE = 0,90 M, EXCLUINDO TAMPÃO. AF_12/2020</v>
          </cell>
          <cell r="C8755" t="str">
            <v>UN</v>
          </cell>
          <cell r="D8755">
            <v>561.70000000000005</v>
          </cell>
          <cell r="E8755" t="str">
            <v>Poços de Visita e Caixas para Bocas de Lobo</v>
          </cell>
          <cell r="F8755" t="str">
            <v>SINAPI Jun/26</v>
          </cell>
        </row>
        <row r="8756">
          <cell r="A8756">
            <v>99270</v>
          </cell>
          <cell r="B8756" t="str">
            <v>POÇO DE INSPEÇÃO CIRCULAR PARA DRENAGEM, EM CONCRETO PRÉ-MOLDADO, DIÂMETRO INTERNO = 0,60 M, PROFUNDIDADE = 1,40 M, EXCLUINDO TAMPÃO. AF_12/2020</v>
          </cell>
          <cell r="C8756" t="str">
            <v>UN</v>
          </cell>
          <cell r="D8756">
            <v>735.78</v>
          </cell>
          <cell r="E8756" t="str">
            <v>Poços de Visita e Caixas para Bocas de Lobo</v>
          </cell>
          <cell r="F8756" t="str">
            <v>SINAPI Jun/26</v>
          </cell>
        </row>
        <row r="8757">
          <cell r="A8757">
            <v>97976</v>
          </cell>
          <cell r="B8757" t="str">
            <v>POÇO DE INSPEÇÃO CIRCULAR PARA ESGOTO, EM ALVENARIA COM TIJOLOS CERÂMICOS MACIÇOS, DIÂMETRO INTERNO = 0,60 M, PROFUNDIDADE = 0,95 M, EXCLUINDO TAMPÃO. AF_12/2020</v>
          </cell>
          <cell r="C8757" t="str">
            <v>UN</v>
          </cell>
          <cell r="D8757">
            <v>1292.27</v>
          </cell>
          <cell r="E8757" t="str">
            <v>Poços de Visita e Caixas para Bocas de Lobo</v>
          </cell>
          <cell r="F8757" t="str">
            <v>SINAPI Jun/26</v>
          </cell>
        </row>
        <row r="8758">
          <cell r="A8758">
            <v>97977</v>
          </cell>
          <cell r="B8758" t="str">
            <v>POÇO DE INSPEÇÃO CIRCULAR PARA ESGOTO, EM ALVENARIA COM TIJOLOS CERÂMICOS MACIÇOS, DIÂMETRO INTERNO = 0,60 M, PROFUNDIDADE = 1,45 M, EXCLUINDO TAMPÃO. AF_12/2020</v>
          </cell>
          <cell r="C8758" t="str">
            <v>UN</v>
          </cell>
          <cell r="D8758">
            <v>1862.86</v>
          </cell>
          <cell r="E8758" t="str">
            <v>Poços de Visita e Caixas para Bocas de Lobo</v>
          </cell>
          <cell r="F8758" t="str">
            <v>SINAPI Jun/26</v>
          </cell>
        </row>
        <row r="8759">
          <cell r="A8759">
            <v>97974</v>
          </cell>
          <cell r="B8759" t="str">
            <v>POÇO DE INSPEÇÃO CIRCULAR PARA ESGOTO, EM CONCRETO PRÉ-MOLDADO, DIÂMETRO INTERNO = 0,60 M, PROFUNDIDADE = 0,90 M, EXCLUINDO TAMPÃO. AF_12/2020</v>
          </cell>
          <cell r="C8759" t="str">
            <v>UN</v>
          </cell>
          <cell r="D8759">
            <v>566.12</v>
          </cell>
          <cell r="E8759" t="str">
            <v>Poços de Visita e Caixas para Bocas de Lobo</v>
          </cell>
          <cell r="F8759" t="str">
            <v>SINAPI Jun/26</v>
          </cell>
        </row>
        <row r="8760">
          <cell r="A8760">
            <v>97975</v>
          </cell>
          <cell r="B8760" t="str">
            <v>POÇO DE INSPEÇÃO CIRCULAR PARA ESGOTO, EM CONCRETO PRÉ-MOLDADO, DIÂMETRO INTERNO = 0,60 M, PROFUNDIDADE = 1,40 M, EXCLUINDO TAMPÃO. AF_12/2020</v>
          </cell>
          <cell r="C8760" t="str">
            <v>UN</v>
          </cell>
          <cell r="D8760">
            <v>740.95</v>
          </cell>
          <cell r="E8760" t="str">
            <v>Poços de Visita e Caixas para Bocas de Lobo</v>
          </cell>
          <cell r="F8760" t="str">
            <v>SINAPI Jun/26</v>
          </cell>
        </row>
        <row r="8761">
          <cell r="A8761">
            <v>101798</v>
          </cell>
          <cell r="B8761" t="str">
            <v>TAMPA PARA CAIXA TIPO R1, EM FERRO FUNDIDO, DIMENSÕES INTERNAS: 0,40 X 0,60 M - FORNECIMENTO E INSTALAÇÃO. AF_12/2020</v>
          </cell>
          <cell r="C8761" t="str">
            <v>UN</v>
          </cell>
          <cell r="D8761">
            <v>350.9</v>
          </cell>
          <cell r="E8761" t="str">
            <v>Poços de Visita e Caixas para Bocas de Lobo</v>
          </cell>
          <cell r="F8761" t="str">
            <v>SINAPI Jun/26</v>
          </cell>
        </row>
        <row r="8762">
          <cell r="A8762">
            <v>101799</v>
          </cell>
          <cell r="B8762" t="str">
            <v>TAMPA PARA CAIXA TIPO R2 E R3, EM FERRO FUNDIDO, DIMENSÕES INTERNAS: 0,55 X 1,10 M - FORNECIMENTO E INSTALAÇÃO. AF_12/2020</v>
          </cell>
          <cell r="C8762" t="str">
            <v>UN</v>
          </cell>
          <cell r="D8762">
            <v>832.1</v>
          </cell>
          <cell r="E8762" t="str">
            <v>Poços de Visita e Caixas para Bocas de Lobo</v>
          </cell>
          <cell r="F8762" t="str">
            <v>SINAPI Jun/26</v>
          </cell>
        </row>
        <row r="8763">
          <cell r="A8763">
            <v>102487</v>
          </cell>
          <cell r="B8763" t="str">
            <v>CONCRETO CICLÓPICO FCK = 15MPA, 30% PEDRA DE MÃO EM VOLUME REAL, INCLUSIVE LANÇAMENTO. AF_05/2021</v>
          </cell>
          <cell r="C8763" t="str">
            <v>M3</v>
          </cell>
          <cell r="D8763">
            <v>667.47</v>
          </cell>
          <cell r="E8763" t="str">
            <v>Produção de Concreto</v>
          </cell>
          <cell r="F8763" t="str">
            <v>SINAPI Jun/26</v>
          </cell>
        </row>
        <row r="8764">
          <cell r="A8764">
            <v>102486</v>
          </cell>
          <cell r="B8764" t="str">
            <v>CONCRETO FCK = 15MPA, TRAÇO 1:3,4:3,4 (EM MASSA SECA DE CIMENTO/ AREIA MÉDIA/ SEIXO ROLADO) - PREPARO MANUAL. AF_05/2021</v>
          </cell>
          <cell r="C8764" t="str">
            <v>M3</v>
          </cell>
          <cell r="D8764">
            <v>648.91999999999996</v>
          </cell>
          <cell r="E8764" t="str">
            <v>Produção de Concreto</v>
          </cell>
          <cell r="F8764" t="str">
            <v>SINAPI Jun/26</v>
          </cell>
        </row>
        <row r="8765">
          <cell r="A8765">
            <v>102474</v>
          </cell>
          <cell r="B8765" t="str">
            <v>CONCRETO FCK = 15MPA, TRAÇO 1:3,4:3,4 (EM MASSA SECA DE CIMENTO/ AREIA MÉDIA/ SEIXO ROLADO) - PREPARO MECÂNICO COM BETONEIRA 400 L. AF_05/2021</v>
          </cell>
          <cell r="C8765" t="str">
            <v>M3</v>
          </cell>
          <cell r="D8765">
            <v>571.27</v>
          </cell>
          <cell r="E8765" t="str">
            <v>Produção de Concreto</v>
          </cell>
          <cell r="F8765" t="str">
            <v>SINAPI Jun/26</v>
          </cell>
        </row>
        <row r="8766">
          <cell r="A8766">
            <v>102480</v>
          </cell>
          <cell r="B8766" t="str">
            <v>CONCRETO FCK = 15MPA, TRAÇO 1:3,4:3,4 (EM MASSA SECA DE CIMENTO/ AREIA MÉDIA/ SEIXO ROLADO) - PREPARO MECÂNICO COM BETONEIRA 600 L. AF_05/2021</v>
          </cell>
          <cell r="C8766" t="str">
            <v>M3</v>
          </cell>
          <cell r="D8766">
            <v>559.46</v>
          </cell>
          <cell r="E8766" t="str">
            <v>Produção de Concreto</v>
          </cell>
          <cell r="F8766" t="str">
            <v>SINAPI Jun/26</v>
          </cell>
        </row>
        <row r="8767">
          <cell r="A8767">
            <v>94975</v>
          </cell>
          <cell r="B8767" t="str">
            <v>CONCRETO FCK = 15MPA, TRAÇO 1:3,4:3,5 (EM MASSA SECA DE CIMENTO/ AREIA MÉDIA/ BRITA 1) - PREPARO MANUAL. AF_05/2021</v>
          </cell>
          <cell r="C8767" t="str">
            <v>M3</v>
          </cell>
          <cell r="D8767">
            <v>523.64</v>
          </cell>
          <cell r="E8767" t="str">
            <v>Produção de Concreto</v>
          </cell>
          <cell r="F8767" t="str">
            <v>SINAPI Jun/26</v>
          </cell>
        </row>
        <row r="8768">
          <cell r="A8768">
            <v>94963</v>
          </cell>
          <cell r="B8768" t="str">
            <v>CONCRETO FCK = 15MPA, TRAÇO 1:3,4:3,5 (EM MASSA SECA DE CIMENTO/ AREIA MÉDIA/ BRITA 1) - PREPARO MECÂNICO COM BETONEIRA 400 L. AF_05/2021</v>
          </cell>
          <cell r="C8768" t="str">
            <v>M3</v>
          </cell>
          <cell r="D8768">
            <v>446.23</v>
          </cell>
          <cell r="E8768" t="str">
            <v>Produção de Concreto</v>
          </cell>
          <cell r="F8768" t="str">
            <v>SINAPI Jun/26</v>
          </cell>
        </row>
        <row r="8769">
          <cell r="A8769">
            <v>94969</v>
          </cell>
          <cell r="B8769" t="str">
            <v>CONCRETO FCK = 15MPA, TRAÇO 1:3,4:3,5 (EM MASSA SECA DE CIMENTO/ AREIA MÉDIA/ BRITA 1) - PREPARO MECÂNICO COM BETONEIRA 600 L. AF_05/2021</v>
          </cell>
          <cell r="C8769" t="str">
            <v>M3</v>
          </cell>
          <cell r="D8769">
            <v>434.05</v>
          </cell>
          <cell r="E8769" t="str">
            <v>Produção de Concreto</v>
          </cell>
          <cell r="F8769" t="str">
            <v>SINAPI Jun/26</v>
          </cell>
        </row>
        <row r="8770">
          <cell r="A8770">
            <v>102475</v>
          </cell>
          <cell r="B8770" t="str">
            <v>CONCRETO FCK = 20MPA, TRAÇO 1:2,6:2,9 (EM MASSA SECA DE CIMENTO/ AREIA MÉDIA/ SEIXO ROLADO) - PREPARO MECÂNICO COM BETONEIRA 400 L. AF_05/2021</v>
          </cell>
          <cell r="C8770" t="str">
            <v>M3</v>
          </cell>
          <cell r="D8770">
            <v>619.80999999999995</v>
          </cell>
          <cell r="E8770" t="str">
            <v>Produção de Concreto</v>
          </cell>
          <cell r="F8770" t="str">
            <v>SINAPI Jun/26</v>
          </cell>
        </row>
        <row r="8771">
          <cell r="A8771">
            <v>102481</v>
          </cell>
          <cell r="B8771" t="str">
            <v>CONCRETO FCK = 20MPA, TRAÇO 1:2,6:2,9 (EM MASSA SECA DE CIMENTO/ AREIA MÉDIA/ SEIXO ROLADO) - PREPARO MECÂNICO COM BETONEIRA 600 L. AF_05/2021</v>
          </cell>
          <cell r="C8771" t="str">
            <v>M3</v>
          </cell>
          <cell r="D8771">
            <v>597.20000000000005</v>
          </cell>
          <cell r="E8771" t="str">
            <v>Produção de Concreto</v>
          </cell>
          <cell r="F8771" t="str">
            <v>SINAPI Jun/26</v>
          </cell>
        </row>
        <row r="8772">
          <cell r="A8772">
            <v>94964</v>
          </cell>
          <cell r="B8772" t="str">
            <v>CONCRETO FCK = 20MPA, TRAÇO 1:2,7:3 (EM MASSA SECA DE CIMENTO/ AREIA MÉDIA/ BRITA 1) - PREPARO MECÂNICO COM BETONEIRA 400 L. AF_05/2021</v>
          </cell>
          <cell r="C8772" t="str">
            <v>M3</v>
          </cell>
          <cell r="D8772">
            <v>489.4</v>
          </cell>
          <cell r="E8772" t="str">
            <v>Produção de Concreto</v>
          </cell>
          <cell r="F8772" t="str">
            <v>SINAPI Jun/26</v>
          </cell>
        </row>
        <row r="8773">
          <cell r="A8773">
            <v>94970</v>
          </cell>
          <cell r="B8773" t="str">
            <v>CONCRETO FCK = 20MPA, TRAÇO 1:2,7:3 (EM MASSA SECA DE CIMENTO/ AREIA MÉDIA/ BRITA 1) - PREPARO MECÂNICO COM BETONEIRA 600 L. AF_05/2021</v>
          </cell>
          <cell r="C8773" t="str">
            <v>M3</v>
          </cell>
          <cell r="D8773">
            <v>466.69</v>
          </cell>
          <cell r="E8773" t="str">
            <v>Produção de Concreto</v>
          </cell>
          <cell r="F8773" t="str">
            <v>SINAPI Jun/26</v>
          </cell>
        </row>
        <row r="8774">
          <cell r="A8774">
            <v>102476</v>
          </cell>
          <cell r="B8774" t="str">
            <v>CONCRETO FCK = 25MPA, TRAÇO 1:2,2:2,5 (EM MASSA SECA DE CIMENTO/ AREIA MÉDIA/ SEIXO ROLADO) - PREPARO MECÂNICO COM BETONEIRA 400 L. AF_05/2021</v>
          </cell>
          <cell r="C8774" t="str">
            <v>M3</v>
          </cell>
          <cell r="D8774">
            <v>630.22</v>
          </cell>
          <cell r="E8774" t="str">
            <v>Produção de Concreto</v>
          </cell>
          <cell r="F8774" t="str">
            <v>SINAPI Jun/26</v>
          </cell>
        </row>
        <row r="8775">
          <cell r="A8775">
            <v>102482</v>
          </cell>
          <cell r="B8775" t="str">
            <v>CONCRETO FCK = 25MPA, TRAÇO 1:2,2:2,5 (EM MASSA SECA DE CIMENTO/ AREIA MÉDIA/ SEIXO ROLADO) - PREPARO MECÂNICO COM BETONEIRA 600 L. AF_05/2021</v>
          </cell>
          <cell r="C8775" t="str">
            <v>M3</v>
          </cell>
          <cell r="D8775">
            <v>622.57000000000005</v>
          </cell>
          <cell r="E8775" t="str">
            <v>Produção de Concreto</v>
          </cell>
          <cell r="F8775" t="str">
            <v>SINAPI Jun/26</v>
          </cell>
        </row>
        <row r="8776">
          <cell r="A8776">
            <v>94965</v>
          </cell>
          <cell r="B8776" t="str">
            <v>CONCRETO FCK = 25MPA, TRAÇO 1:2,3:2,7 (EM MASSA SECA DE CIMENTO/ AREIA MÉDIA/ BRITA 1) - PREPARO MECÂNICO COM BETONEIRA 400 L. AF_05/2021</v>
          </cell>
          <cell r="C8776" t="str">
            <v>M3</v>
          </cell>
          <cell r="D8776">
            <v>502.85</v>
          </cell>
          <cell r="E8776" t="str">
            <v>Produção de Concreto</v>
          </cell>
          <cell r="F8776" t="str">
            <v>SINAPI Jun/26</v>
          </cell>
        </row>
        <row r="8777">
          <cell r="A8777">
            <v>94971</v>
          </cell>
          <cell r="B8777" t="str">
            <v>CONCRETO FCK = 25MPA, TRAÇO 1:2,3:2,7 (EM MASSA SECA DE CIMENTO/ AREIA MÉDIA/ BRITA 1) - PREPARO MECÂNICO COM BETONEIRA 600 L. AF_05/2021</v>
          </cell>
          <cell r="C8777" t="str">
            <v>M3</v>
          </cell>
          <cell r="D8777">
            <v>489.84</v>
          </cell>
          <cell r="E8777" t="str">
            <v>Produção de Concreto</v>
          </cell>
          <cell r="F8777" t="str">
            <v>SINAPI Jun/26</v>
          </cell>
        </row>
        <row r="8778">
          <cell r="A8778">
            <v>102477</v>
          </cell>
          <cell r="B8778" t="str">
            <v>CONCRETO FCK = 30MPA, TRAÇO 1:1,9:2,3 (EM MASSA SECA DE CIMENTO/ AREIA MÉDIA/ SEIXO ROLADO) - PREPARO MECÂNICO COM BETONEIRA 400 L. AF_05/2021</v>
          </cell>
          <cell r="C8778" t="str">
            <v>M3</v>
          </cell>
          <cell r="D8778">
            <v>669.09</v>
          </cell>
          <cell r="E8778" t="str">
            <v>Produção de Concreto</v>
          </cell>
          <cell r="F8778" t="str">
            <v>SINAPI Jun/26</v>
          </cell>
        </row>
        <row r="8779">
          <cell r="A8779">
            <v>102483</v>
          </cell>
          <cell r="B8779" t="str">
            <v>CONCRETO FCK = 30MPA, TRAÇO 1:1,9:2,3 (EM MASSA SECA DE CIMENTO/ AREIA MÉDIA/ SEIXO ROLADO) - PREPARO MECÂNICO COM BETONEIRA 600 L. AF_05/2021</v>
          </cell>
          <cell r="C8779" t="str">
            <v>M3</v>
          </cell>
          <cell r="D8779">
            <v>653.9</v>
          </cell>
          <cell r="E8779" t="str">
            <v>Produção de Concreto</v>
          </cell>
          <cell r="F8779" t="str">
            <v>SINAPI Jun/26</v>
          </cell>
        </row>
        <row r="8780">
          <cell r="A8780">
            <v>94966</v>
          </cell>
          <cell r="B8780" t="str">
            <v>CONCRETO FCK = 30MPA, TRAÇO 1:2,1:2,5 (EM MASSA SECA DE CIMENTO/ AREIA MÉDIA/ BRITA 1) - PREPARO MECÂNICO COM BETONEIRA 400 L. AF_05/2021</v>
          </cell>
          <cell r="C8780" t="str">
            <v>M3</v>
          </cell>
          <cell r="D8780">
            <v>518.66999999999996</v>
          </cell>
          <cell r="E8780" t="str">
            <v>Produção de Concreto</v>
          </cell>
          <cell r="F8780" t="str">
            <v>SINAPI Jun/26</v>
          </cell>
        </row>
        <row r="8781">
          <cell r="A8781">
            <v>94972</v>
          </cell>
          <cell r="B8781" t="str">
            <v>CONCRETO FCK = 30MPA, TRAÇO 1:2,1:2,5 (EM MASSA SECA DE CIMENTO/ AREIA MÉDIA/ BRITA 1) - PREPARO MECÂNICO COM BETONEIRA 600 L. AF_05/2021</v>
          </cell>
          <cell r="C8781" t="str">
            <v>M3</v>
          </cell>
          <cell r="D8781">
            <v>505.71</v>
          </cell>
          <cell r="E8781" t="str">
            <v>Produção de Concreto</v>
          </cell>
          <cell r="F8781" t="str">
            <v>SINAPI Jun/26</v>
          </cell>
        </row>
        <row r="8782">
          <cell r="A8782">
            <v>102478</v>
          </cell>
          <cell r="B8782" t="str">
            <v>CONCRETO FCK = 40MPA, TRAÇO 1:1,4:1,8 (EM MASSA SECA DE CIMENTO/ AREIA MÉDIA/ SEIXO ROLADO) - PREPARO MECÂNICO COM BETONEIRA 400 L. AF_05/2021</v>
          </cell>
          <cell r="C8782" t="str">
            <v>M3</v>
          </cell>
          <cell r="D8782">
            <v>715.11</v>
          </cell>
          <cell r="E8782" t="str">
            <v>Produção de Concreto</v>
          </cell>
          <cell r="F8782" t="str">
            <v>SINAPI Jun/26</v>
          </cell>
        </row>
        <row r="8783">
          <cell r="A8783">
            <v>102484</v>
          </cell>
          <cell r="B8783" t="str">
            <v>CONCRETO FCK = 40MPA, TRAÇO 1:1,4:1,8 (EM MASSA SECA DE CIMENTO/ AREIA MÉDIA/ SEIXO ROLADO) - PREPARO MECÂNICO COM BETONEIRA 600 L. AF_05/2021</v>
          </cell>
          <cell r="C8783" t="str">
            <v>M3</v>
          </cell>
          <cell r="D8783">
            <v>710.59</v>
          </cell>
          <cell r="E8783" t="str">
            <v>Produção de Concreto</v>
          </cell>
          <cell r="F8783" t="str">
            <v>SINAPI Jun/26</v>
          </cell>
        </row>
        <row r="8784">
          <cell r="A8784">
            <v>94967</v>
          </cell>
          <cell r="B8784" t="str">
            <v>CONCRETO FCK = 40MPA, TRAÇO 1:1,6:1,9 (EM MASSA SECA DE CIMENTO/ AREIA MÉDIA/ BRITA 1) - PREPARO MECÂNICO COM BETONEIRA 400 L. AF_05/2021</v>
          </cell>
          <cell r="C8784" t="str">
            <v>M3</v>
          </cell>
          <cell r="D8784">
            <v>590.66</v>
          </cell>
          <cell r="E8784" t="str">
            <v>Produção de Concreto</v>
          </cell>
          <cell r="F8784" t="str">
            <v>SINAPI Jun/26</v>
          </cell>
        </row>
        <row r="8785">
          <cell r="A8785">
            <v>94973</v>
          </cell>
          <cell r="B8785" t="str">
            <v>CONCRETO FCK = 40MPA, TRAÇO 1:1,6:1,9 (EM MASSA SECA DE CIMENTO/ AREIA MÉDIA/ BRITA 1) - PREPARO MECÂNICO COM BETONEIRA 600 L. AF_05/2021</v>
          </cell>
          <cell r="C8785" t="str">
            <v>M3</v>
          </cell>
          <cell r="D8785">
            <v>574.27</v>
          </cell>
          <cell r="E8785" t="str">
            <v>Produção de Concreto</v>
          </cell>
          <cell r="F8785" t="str">
            <v>SINAPI Jun/26</v>
          </cell>
        </row>
        <row r="8786">
          <cell r="A8786">
            <v>94974</v>
          </cell>
          <cell r="B8786" t="str">
            <v>CONCRETO MAGRO PARA LASTRO, TRAÇO 1:4,5:4,5 (EM MASSA SECA DE CIMENTO/ AREIA MÉDIA/ BRITA 1) - PREPARO MANUAL. AF_05/2021</v>
          </cell>
          <cell r="C8786" t="str">
            <v>M3</v>
          </cell>
          <cell r="D8786">
            <v>488.25</v>
          </cell>
          <cell r="E8786" t="str">
            <v>Produção de Concreto</v>
          </cell>
          <cell r="F8786" t="str">
            <v>SINAPI Jun/26</v>
          </cell>
        </row>
        <row r="8787">
          <cell r="A8787">
            <v>94962</v>
          </cell>
          <cell r="B8787" t="str">
            <v>CONCRETO MAGRO PARA LASTRO, TRAÇO 1:4,5:4,5 (EM MASSA SECA DE CIMENTO/ AREIA MÉDIA/ BRITA 1) - PREPARO MECÂNICO COM BETONEIRA 400 L. AF_05/2021</v>
          </cell>
          <cell r="C8787" t="str">
            <v>M3</v>
          </cell>
          <cell r="D8787">
            <v>405.79</v>
          </cell>
          <cell r="E8787" t="str">
            <v>Produção de Concreto</v>
          </cell>
          <cell r="F8787" t="str">
            <v>SINAPI Jun/26</v>
          </cell>
        </row>
        <row r="8788">
          <cell r="A8788">
            <v>94968</v>
          </cell>
          <cell r="B8788" t="str">
            <v>CONCRETO MAGRO PARA LASTRO, TRAÇO 1:4,5:4,5 (EM MASSA SECA DE CIMENTO/ AREIA MÉDIA/ BRITA 1) - PREPARO MECÂNICO COM BETONEIRA 600 L. AF_05/2021</v>
          </cell>
          <cell r="C8788" t="str">
            <v>M3</v>
          </cell>
          <cell r="D8788">
            <v>397.83</v>
          </cell>
          <cell r="E8788" t="str">
            <v>Produção de Concreto</v>
          </cell>
          <cell r="F8788" t="str">
            <v>SINAPI Jun/26</v>
          </cell>
        </row>
        <row r="8789">
          <cell r="A8789">
            <v>102485</v>
          </cell>
          <cell r="B8789" t="str">
            <v>CONCRETO MAGRO PARA LASTRO, TRAÇO 1:4,5:4,5 (EM MASSA SECA DE CIMENTO/ AREIA MÉDIA/ SEIXO ROLADO) - PREPARO MANUAL. AF_05/2021</v>
          </cell>
          <cell r="C8789" t="str">
            <v>M3</v>
          </cell>
          <cell r="D8789">
            <v>617.70000000000005</v>
          </cell>
          <cell r="E8789" t="str">
            <v>Produção de Concreto</v>
          </cell>
          <cell r="F8789" t="str">
            <v>SINAPI Jun/26</v>
          </cell>
        </row>
        <row r="8790">
          <cell r="A8790">
            <v>102473</v>
          </cell>
          <cell r="B8790" t="str">
            <v>CONCRETO MAGRO PARA LASTRO, TRAÇO 1:4,5:4,5 (EM MASSA SECA DE CIMENTO/ AREIA MÉDIA/ SEIXO ROLADO) - PREPARO MECÂNICO COM BETONEIRA 400 L. AF_05/2021</v>
          </cell>
          <cell r="C8790" t="str">
            <v>M3</v>
          </cell>
          <cell r="D8790">
            <v>533.39</v>
          </cell>
          <cell r="E8790" t="str">
            <v>Produção de Concreto</v>
          </cell>
          <cell r="F8790" t="str">
            <v>SINAPI Jun/26</v>
          </cell>
        </row>
        <row r="8791">
          <cell r="A8791">
            <v>102479</v>
          </cell>
          <cell r="B8791" t="str">
            <v>CONCRETO MAGRO PARA LASTRO, TRAÇO 1:4,5:4,5 (EM MASSA SECA DE CIMENTO/ AREIA MÉDIA/ SEIXO ROLADO) - PREPARO MECÂNICO COM BETONEIRA 600 L. AF_05/2021</v>
          </cell>
          <cell r="C8791" t="str">
            <v>M3</v>
          </cell>
          <cell r="D8791">
            <v>525.70000000000005</v>
          </cell>
          <cell r="E8791" t="str">
            <v>Produção de Concreto</v>
          </cell>
          <cell r="F8791" t="str">
            <v>SINAPI Jun/26</v>
          </cell>
        </row>
        <row r="8792">
          <cell r="A8792">
            <v>104835</v>
          </cell>
          <cell r="B8792" t="str">
            <v>ARGAMASSA DE ASSENTAMENTO DE ALVENARIA DE VEDAÇÃO E REVESTIMENTO INTERNO, TRAÇO EM VOLUME SECO 1:1:3:3,8 (CIMENTO:CAL:AREIA NATURAL MÉDIA:AREIA RECICLADA), COM USO DE AGREGADO RECICLADO MISTO (ARM) - PREPARO MANUAL. AF_11/2023</v>
          </cell>
          <cell r="C8792" t="str">
            <v>M3</v>
          </cell>
          <cell r="D8792">
            <v>0</v>
          </cell>
          <cell r="E8792" t="str">
            <v>Produção de Concretos e Argamassas Utilizando Agregado Reciclado</v>
          </cell>
          <cell r="F8792" t="str">
            <v>SINAPI Jun/26</v>
          </cell>
        </row>
        <row r="8793">
          <cell r="A8793">
            <v>104833</v>
          </cell>
          <cell r="B8793" t="str">
            <v>ARGAMASSA DE ASSENTAMENTO DE ALVENARIA DE VEDAÇÃO E REVESTIMENTO INTERNO, TRAÇO EM VOLUME SECO 1:1:3:3,8 (CIMENTO:CAL:AREIAS NATURAL MÉDIA: RECICLADA), COM USO DE AGREGADO RECICLADO CIMENTÍCIO OU DE CONCRETO (ARCI/ARCO) - PREPARO MANUAL. AF_11/2023</v>
          </cell>
          <cell r="C8793" t="str">
            <v>M3</v>
          </cell>
          <cell r="D8793">
            <v>0</v>
          </cell>
          <cell r="E8793" t="str">
            <v>Produção de Concretos e Argamassas Utilizando Agregado Reciclado</v>
          </cell>
          <cell r="F8793" t="str">
            <v>SINAPI Jun/26</v>
          </cell>
        </row>
        <row r="8794">
          <cell r="A8794">
            <v>104834</v>
          </cell>
          <cell r="B8794" t="str">
            <v>ARGAMASSA PARA ALVENARIA DE VEDAÇÃO E REVESTIMENTO INTERNO, TRAÇO EM VOLUME SECO 1:1:3:3,8 (CIMENTO:CAL:AREIA MÉDIA:AREIA RECICLADA), COM AGREGADO RECICLADO CIMENTÍCIO OU DE CONCRETO - PREPARO MECÂNICO COM MISTURADOR HORIZONTAL DE 600 KG. AF_11/2023</v>
          </cell>
          <cell r="C8794" t="str">
            <v>M3</v>
          </cell>
          <cell r="D8794">
            <v>0</v>
          </cell>
          <cell r="E8794" t="str">
            <v>Produção de Concretos e Argamassas Utilizando Agregado Reciclado</v>
          </cell>
          <cell r="F8794" t="str">
            <v>SINAPI Jun/26</v>
          </cell>
        </row>
        <row r="8795">
          <cell r="A8795">
            <v>104836</v>
          </cell>
          <cell r="B8795" t="str">
            <v>ARGAMASSA PARA ALVENARIA DE VEDAÇÃO E REVESTIMENTO INTERNO, TRAÇO EM VOLUME SECO 1:1:3:3,8 (CIMENTO:CAL:AREIA MÉDIA:AREIA RECICLADA), COM USO DE AGREGADO RECICLADO MISTO - PREPARO MECÂNICO COM MISTURADOR HORIZONTAL DE 600 KG. AF_11/2023</v>
          </cell>
          <cell r="C8795" t="str">
            <v>M3</v>
          </cell>
          <cell r="D8795">
            <v>0</v>
          </cell>
          <cell r="E8795" t="str">
            <v>Produção de Concretos e Argamassas Utilizando Agregado Reciclado</v>
          </cell>
          <cell r="F8795" t="str">
            <v>SINAPI Jun/26</v>
          </cell>
        </row>
        <row r="8796">
          <cell r="A8796">
            <v>104837</v>
          </cell>
          <cell r="B8796" t="str">
            <v>ARGAMASSA PARA CONTRAPISO, TRAÇO EM VOLUME SECO 1:2:2,5 (CIMENTO:AREIA NATURAL MÉDIA:AREIA RECICLADA), COM USO DE AGREGADO RECICLADO CIMENTÍCIO OU DE CONCRETO (ARCI/ARCO) - PREPARO MANUAL. AF_11/2023</v>
          </cell>
          <cell r="C8796" t="str">
            <v>M3</v>
          </cell>
          <cell r="D8796">
            <v>0</v>
          </cell>
          <cell r="E8796" t="str">
            <v>Produção de Concretos e Argamassas Utilizando Agregado Reciclado</v>
          </cell>
          <cell r="F8796" t="str">
            <v>SINAPI Jun/26</v>
          </cell>
        </row>
        <row r="8797">
          <cell r="A8797">
            <v>104838</v>
          </cell>
          <cell r="B8797" t="str">
            <v>ARGAMASSA PARA CONTRAPISO, TRAÇO EM VOLUME SECO 1:2:2,5 (CIMENTO:AREIA NATURAL MÉDIA:AREIA RECICLADA), COM USO DE AGREGADO RECICLADO CIMENTÍCIO OU DE CONCRETO (ARCI/ARCO) - PREPARO MECÂNICO COM MISTURADOR DE EIXO HORIZONTAL DE 600 KG. AF_11/2023</v>
          </cell>
          <cell r="C8797" t="str">
            <v>M3</v>
          </cell>
          <cell r="D8797">
            <v>0</v>
          </cell>
          <cell r="E8797" t="str">
            <v>Produção de Concretos e Argamassas Utilizando Agregado Reciclado</v>
          </cell>
          <cell r="F8797" t="str">
            <v>SINAPI Jun/26</v>
          </cell>
        </row>
        <row r="8798">
          <cell r="A8798">
            <v>104839</v>
          </cell>
          <cell r="B8798" t="str">
            <v>ARGAMASSA PARA CONTRAPISO, TRAÇO EM VOLUME SECO 1:2:2,5 (CIMENTO:AREIA NATURAL MÉDIA:AREIA RECICLADA), COM USO DE AGREGADO RECICLADO MISTO (ARM) - PREPARO MANUAL. AF_11/2023</v>
          </cell>
          <cell r="C8798" t="str">
            <v>M3</v>
          </cell>
          <cell r="D8798">
            <v>0</v>
          </cell>
          <cell r="E8798" t="str">
            <v>Produção de Concretos e Argamassas Utilizando Agregado Reciclado</v>
          </cell>
          <cell r="F8798" t="str">
            <v>SINAPI Jun/26</v>
          </cell>
        </row>
        <row r="8799">
          <cell r="A8799">
            <v>104840</v>
          </cell>
          <cell r="B8799" t="str">
            <v>ARGAMASSA PARA CONTRAPISO, TRAÇO EM VOLUME SECO 1:2:2,5 (CIMENTO:AREIA NATURAL MÉDIA:AREIA RECICLADA), COM USO DE AGREGADO RECICLADO MISTO (ARM) - PREPARO MECÂNICO COM MISTURADOR DE EIXO HORIZONTAL DE 600 KG. AF_11/2023</v>
          </cell>
          <cell r="C8799" t="str">
            <v>M3</v>
          </cell>
          <cell r="D8799">
            <v>0</v>
          </cell>
          <cell r="E8799" t="str">
            <v>Produção de Concretos e Argamassas Utilizando Agregado Reciclado</v>
          </cell>
          <cell r="F8799" t="str">
            <v>SINAPI Jun/26</v>
          </cell>
        </row>
        <row r="8800">
          <cell r="A8800">
            <v>104830</v>
          </cell>
          <cell r="B8800" t="str">
            <v>CONCRETO MAGRO PARA LASTRO, TRAÇO EM MASSA SECA 1:3,4:3,5 (CIMENTO:AREIA RECICLADA:BRITA 1 RECICLADA), COM USO DE AGREGADO RECICLADO CIMENTÍCIO OU DE CONCRETO (ARCI/ARCO) - PREPARO MANUAL. AF_11/2023</v>
          </cell>
          <cell r="C8800" t="str">
            <v>M3</v>
          </cell>
          <cell r="D8800">
            <v>0</v>
          </cell>
          <cell r="E8800" t="str">
            <v>Produção de Concretos e Argamassas Utilizando Agregado Reciclado</v>
          </cell>
          <cell r="F8800" t="str">
            <v>SINAPI Jun/26</v>
          </cell>
        </row>
        <row r="8801">
          <cell r="A8801">
            <v>104829</v>
          </cell>
          <cell r="B8801" t="str">
            <v>CONCRETO MAGRO PARA LASTRO, TRAÇO EM MASSA SECA 1:3,4:3,5 (CIMENTO:AREIA RECICLADA:BRITA 1 RECICLADA), COM USO DE AGREGADO RECICLADO CIMENTÍCIO OU DE CONCRETO (ARCI/ARCO) - PREPARO MECÂNICO COM BETONEIRA 600 L. AF_11/2023</v>
          </cell>
          <cell r="C8801" t="str">
            <v>M3</v>
          </cell>
          <cell r="D8801">
            <v>0</v>
          </cell>
          <cell r="E8801" t="str">
            <v>Produção de Concretos e Argamassas Utilizando Agregado Reciclado</v>
          </cell>
          <cell r="F8801" t="str">
            <v>SINAPI Jun/26</v>
          </cell>
        </row>
        <row r="8802">
          <cell r="A8802">
            <v>104832</v>
          </cell>
          <cell r="B8802" t="str">
            <v>CONCRETO MAGRO PARA LASTRO, TRAÇO EM MASSA SECA 1:3,4:3,5 (CIMENTO:AREIA RECICLADA:BRITA 1 RECICLADA), COM USO DE AGREGADO RECICLADO MISTO (ARM) - PREPARO MANUAL. AF_11/2023</v>
          </cell>
          <cell r="C8802" t="str">
            <v>M3</v>
          </cell>
          <cell r="D8802">
            <v>0</v>
          </cell>
          <cell r="E8802" t="str">
            <v>Produção de Concretos e Argamassas Utilizando Agregado Reciclado</v>
          </cell>
          <cell r="F8802" t="str">
            <v>SINAPI Jun/26</v>
          </cell>
        </row>
        <row r="8803">
          <cell r="A8803">
            <v>104831</v>
          </cell>
          <cell r="B8803" t="str">
            <v>CONCRETO MAGRO PARA LASTRO, TRAÇO EM MASSA SECA 1:3,4:3,5 (CIMENTO:AREIA RECICLADA:BRITA 1 RECICLADA), COM USO DE AGREGADO RECICLADO MISTO (ARM) - PREPARO MECÂNICO COM BETONEIRA 600 L. AF_11/2023</v>
          </cell>
          <cell r="C8803" t="str">
            <v>M3</v>
          </cell>
          <cell r="D8803">
            <v>0</v>
          </cell>
          <cell r="E8803" t="str">
            <v>Produção de Concretos e Argamassas Utilizando Agregado Reciclado</v>
          </cell>
          <cell r="F8803" t="str">
            <v>SINAPI Jun/26</v>
          </cell>
        </row>
        <row r="8804">
          <cell r="A8804">
            <v>103773</v>
          </cell>
          <cell r="B8804" t="str">
            <v>ASSENTO COM ENCOSTO PARA ARQUIBANCADA - FORNECIMENTO E INSTALAÇÃO. AF_03/2022</v>
          </cell>
          <cell r="C8804" t="str">
            <v>UN</v>
          </cell>
          <cell r="D8804">
            <v>0</v>
          </cell>
          <cell r="E8804" t="str">
            <v>Quadras e seus Equipamentos</v>
          </cell>
          <cell r="F8804" t="str">
            <v>SINAPI Jun/26</v>
          </cell>
        </row>
        <row r="8805">
          <cell r="A8805">
            <v>103772</v>
          </cell>
          <cell r="B8805" t="str">
            <v>ASSENTO SEM ENCOSTO PARA ARQUIBANCADA - FORNECIMENTO E INSTALAÇÃO. AF_03/2022</v>
          </cell>
          <cell r="C8805" t="str">
            <v>UN</v>
          </cell>
          <cell r="D8805">
            <v>0</v>
          </cell>
          <cell r="E8805" t="str">
            <v>Quadras e seus Equipamentos</v>
          </cell>
          <cell r="F8805" t="str">
            <v>SINAPI Jun/26</v>
          </cell>
        </row>
        <row r="8806">
          <cell r="A8806">
            <v>103768</v>
          </cell>
          <cell r="B8806" t="str">
            <v>PAR DE ESTRUTURAS PARA TABELA DE BASQUETE EM TRELIÇA METÁLICA AÉREA, EXCETO TABELA, ARO E REDE - FORNECIMENTO E INSTALAÇÃO. AF_03/2022</v>
          </cell>
          <cell r="C8806" t="str">
            <v>UN</v>
          </cell>
          <cell r="D8806">
            <v>0</v>
          </cell>
          <cell r="E8806" t="str">
            <v>Quadras e seus Equipamentos</v>
          </cell>
          <cell r="F8806" t="str">
            <v>SINAPI Jun/26</v>
          </cell>
        </row>
        <row r="8807">
          <cell r="A8807">
            <v>103767</v>
          </cell>
          <cell r="B8807" t="str">
            <v>PAR DE ESTRUTURAS PARA TABELA DE BASQUETE EM TRELIÇA METÁLICA FIXADA NO PISO, EXCETO TABELA, ARO E REDE - FORNECIMENTO E INSTALAÇÃO. AF_03/2022</v>
          </cell>
          <cell r="C8807" t="str">
            <v>UN</v>
          </cell>
          <cell r="D8807">
            <v>0</v>
          </cell>
          <cell r="E8807" t="str">
            <v>Quadras e seus Equipamentos</v>
          </cell>
          <cell r="F8807" t="str">
            <v>SINAPI Jun/26</v>
          </cell>
        </row>
        <row r="8808">
          <cell r="A8808">
            <v>103766</v>
          </cell>
          <cell r="B8808" t="str">
            <v>PAR DE ESTRUTURAS PARA TABELA DE BASQUETE METÁLICA TUBULAR CHUMBADA COM CONCRETO NO PISO, EXCETO TABELA, ARO E REDE - FORNECIMENTO E INSTALAÇÃO. AF_03/2022</v>
          </cell>
          <cell r="C8808" t="str">
            <v>UN</v>
          </cell>
          <cell r="D8808">
            <v>0</v>
          </cell>
          <cell r="E8808" t="str">
            <v>Quadras e seus Equipamentos</v>
          </cell>
          <cell r="F8808" t="str">
            <v>SINAPI Jun/26</v>
          </cell>
        </row>
        <row r="8809">
          <cell r="A8809">
            <v>103765</v>
          </cell>
          <cell r="B8809" t="str">
            <v>PAR DE POSTES E REDE DE VÔLEI - FORNECIMENTO E INSTALAÇÃO. AF_03/2022</v>
          </cell>
          <cell r="C8809" t="str">
            <v>UN</v>
          </cell>
          <cell r="D8809">
            <v>0</v>
          </cell>
          <cell r="E8809" t="str">
            <v>Quadras e seus Equipamentos</v>
          </cell>
          <cell r="F8809" t="str">
            <v>SINAPI Jun/26</v>
          </cell>
        </row>
        <row r="8810">
          <cell r="A8810">
            <v>103771</v>
          </cell>
          <cell r="B8810" t="str">
            <v>PAR DE TABELAS DE BASQUETE DE ACRÍLICO, COM AROS E REDES - FORNECIMENTO E INSTALAÇÃO. AF_03/2022</v>
          </cell>
          <cell r="C8810" t="str">
            <v>UN</v>
          </cell>
          <cell r="D8810">
            <v>0</v>
          </cell>
          <cell r="E8810" t="str">
            <v>Quadras e seus Equipamentos</v>
          </cell>
          <cell r="F8810" t="str">
            <v>SINAPI Jun/26</v>
          </cell>
        </row>
        <row r="8811">
          <cell r="A8811">
            <v>103769</v>
          </cell>
          <cell r="B8811" t="str">
            <v>PAR DE TABELAS DE BASQUETE DE COMPENSADO NAVAL, COM AROS E REDES - FORNECIMENTO E INSTALAÇÃO. AF_03/2022</v>
          </cell>
          <cell r="C8811" t="str">
            <v>UN</v>
          </cell>
          <cell r="D8811">
            <v>3127.14</v>
          </cell>
          <cell r="E8811" t="str">
            <v>Quadras e seus Equipamentos</v>
          </cell>
          <cell r="F8811" t="str">
            <v>SINAPI Jun/26</v>
          </cell>
        </row>
        <row r="8812">
          <cell r="A8812">
            <v>103770</v>
          </cell>
          <cell r="B8812" t="str">
            <v>PAR DE TABELAS DE BASQUETE DE VIDRO TEMPERADO, COM AROS E REDES - FORNECIMENTO E INSTALAÇÃO. AF_03/2022</v>
          </cell>
          <cell r="C8812" t="str">
            <v>UN</v>
          </cell>
          <cell r="D8812">
            <v>0</v>
          </cell>
          <cell r="E8812" t="str">
            <v>Quadras e seus Equipamentos</v>
          </cell>
          <cell r="F8812" t="str">
            <v>SINAPI Jun/26</v>
          </cell>
        </row>
        <row r="8813">
          <cell r="A8813">
            <v>103764</v>
          </cell>
          <cell r="B8813" t="str">
            <v>PAR DE TRAVES E REDES DE FUTSAL - FORNECIMENTO E INSTALAÇÃO. AF_03/2022</v>
          </cell>
          <cell r="C8813" t="str">
            <v>UN</v>
          </cell>
          <cell r="D8813">
            <v>0</v>
          </cell>
          <cell r="E8813" t="str">
            <v>Quadras e seus Equipamentos</v>
          </cell>
          <cell r="F8813" t="str">
            <v>SINAPI Jun/26</v>
          </cell>
        </row>
        <row r="8814">
          <cell r="A8814">
            <v>103780</v>
          </cell>
          <cell r="B8814" t="str">
            <v>PISO ASFÁLTICO PARA QUADRA POLIESPORTIVA - FORNECIMENTO E INSTALAÇÃO. AF_03/2022</v>
          </cell>
          <cell r="C8814" t="str">
            <v>M2</v>
          </cell>
          <cell r="D8814">
            <v>0</v>
          </cell>
          <cell r="E8814" t="str">
            <v>Quadras e seus Equipamentos</v>
          </cell>
          <cell r="F8814" t="str">
            <v>SINAPI Jun/26</v>
          </cell>
        </row>
        <row r="8815">
          <cell r="A8815">
            <v>103781</v>
          </cell>
          <cell r="B8815" t="str">
            <v>PISO DE GRAMA SINTÉTICA PARA QUADRA POLIESPORTIVA - FORNECIMENTO E INSTALAÇÃO. AF_03/2022</v>
          </cell>
          <cell r="C8815" t="str">
            <v>M2</v>
          </cell>
          <cell r="D8815">
            <v>0</v>
          </cell>
          <cell r="E8815" t="str">
            <v>Quadras e seus Equipamentos</v>
          </cell>
          <cell r="F8815" t="str">
            <v>SINAPI Jun/26</v>
          </cell>
        </row>
        <row r="8816">
          <cell r="A8816">
            <v>103779</v>
          </cell>
          <cell r="B8816" t="str">
            <v>PISO DE MADEIRA COM AMORTECEDORES DE BORRACHA PARA QUADRA POLIESPORTIVA - FORNECIMENTO E INSTALAÇÃO. AF_03/2022</v>
          </cell>
          <cell r="C8816" t="str">
            <v>M2</v>
          </cell>
          <cell r="D8816">
            <v>0</v>
          </cell>
          <cell r="E8816" t="str">
            <v>Quadras e seus Equipamentos</v>
          </cell>
          <cell r="F8816" t="str">
            <v>SINAPI Jun/26</v>
          </cell>
        </row>
        <row r="8817">
          <cell r="A8817">
            <v>103778</v>
          </cell>
          <cell r="B8817" t="str">
            <v>PISO DE POLIURETANO PARA QUADRA POLIESPORTIVA - FORNECIMENTO E INSTALAÇÃO. AF_03/2022</v>
          </cell>
          <cell r="C8817" t="str">
            <v>M2</v>
          </cell>
          <cell r="D8817">
            <v>0</v>
          </cell>
          <cell r="E8817" t="str">
            <v>Quadras e seus Equipamentos</v>
          </cell>
          <cell r="F8817" t="str">
            <v>SINAPI Jun/26</v>
          </cell>
        </row>
        <row r="8818">
          <cell r="A8818">
            <v>103924</v>
          </cell>
          <cell r="B8818" t="str">
            <v>PISO MODULAR DE POLIPROPILENO PARA QUADRA POLIESPORTIVA - FORNECIMENTO E INSTALAÇÃO. AF_03/2022</v>
          </cell>
          <cell r="C8818" t="str">
            <v>M2</v>
          </cell>
          <cell r="D8818">
            <v>0</v>
          </cell>
          <cell r="E8818" t="str">
            <v>Quadras e seus Equipamentos</v>
          </cell>
          <cell r="F8818" t="str">
            <v>SINAPI Jun/26</v>
          </cell>
        </row>
        <row r="8819">
          <cell r="A8819">
            <v>103776</v>
          </cell>
          <cell r="B8819" t="str">
            <v>PISO MODULAR INTERNO DE POLIPROPILENO PARA QUADRA POLIESPORTIVA - FORNECIMENTO E INSTALAÇÃO. AF_03/2022</v>
          </cell>
          <cell r="C8819" t="str">
            <v>M2</v>
          </cell>
          <cell r="D8819">
            <v>0</v>
          </cell>
          <cell r="E8819" t="str">
            <v>Quadras e seus Equipamentos</v>
          </cell>
          <cell r="F8819" t="str">
            <v>SINAPI Jun/26</v>
          </cell>
        </row>
        <row r="8820">
          <cell r="A8820">
            <v>103774</v>
          </cell>
          <cell r="B8820" t="str">
            <v>REDE DE PROTEÇÃO HORIZONTAL PARA QUADRA POLIESPORTIVA - FORNECIMENTO E INSTALAÇÃO. AF_03/2022</v>
          </cell>
          <cell r="C8820" t="str">
            <v>M2</v>
          </cell>
          <cell r="D8820">
            <v>0</v>
          </cell>
          <cell r="E8820" t="str">
            <v>Quadras e seus Equipamentos</v>
          </cell>
          <cell r="F8820" t="str">
            <v>SINAPI Jun/26</v>
          </cell>
        </row>
        <row r="8821">
          <cell r="A8821">
            <v>103775</v>
          </cell>
          <cell r="B8821" t="str">
            <v>REDE DE PROTEÇÃO VERTICAL PARA QUADRA POLIESPORTIVA - FORNECIMENTO E INSTALAÇÃO. AF_03/2022</v>
          </cell>
          <cell r="C8821" t="str">
            <v>M2</v>
          </cell>
          <cell r="D8821">
            <v>0</v>
          </cell>
          <cell r="E8821" t="str">
            <v>Quadras e seus Equipamentos</v>
          </cell>
          <cell r="F8821" t="str">
            <v>SINAPI Jun/26</v>
          </cell>
        </row>
        <row r="8822">
          <cell r="A8822">
            <v>106266</v>
          </cell>
          <cell r="B8822" t="str">
            <v>BORNE CONECTOR PARA CABOS DE 1,5 MM2, PARA QUADRO DE BOMBA - FORNECIMENTO E INSTALAÇÃO. AF_11/2025</v>
          </cell>
          <cell r="C8822" t="str">
            <v>UN</v>
          </cell>
          <cell r="D8822">
            <v>0</v>
          </cell>
          <cell r="E8822" t="str">
            <v>Quadros de automação de bombas</v>
          </cell>
          <cell r="F8822" t="str">
            <v>SINAPI Jun/26</v>
          </cell>
        </row>
        <row r="8823">
          <cell r="A8823">
            <v>106270</v>
          </cell>
          <cell r="B8823" t="str">
            <v>BORNE CONECTOR PARA CABOS DE 10 MM2, PARA QUADRO DE BOMBA - FORNECIMENTO E INSTALAÇÃO. AF_11/2025</v>
          </cell>
          <cell r="C8823" t="str">
            <v>UN</v>
          </cell>
          <cell r="D8823">
            <v>0</v>
          </cell>
          <cell r="E8823" t="str">
            <v>Quadros de automação de bombas</v>
          </cell>
          <cell r="F8823" t="str">
            <v>SINAPI Jun/26</v>
          </cell>
        </row>
        <row r="8824">
          <cell r="A8824">
            <v>106271</v>
          </cell>
          <cell r="B8824" t="str">
            <v>BORNE CONECTOR PARA CABOS DE 16 MM2, PARA QUADRO DE BOMBA - FORNECIMENTO E INSTALAÇÃO. AF_11/2025</v>
          </cell>
          <cell r="C8824" t="str">
            <v>UN</v>
          </cell>
          <cell r="D8824">
            <v>0</v>
          </cell>
          <cell r="E8824" t="str">
            <v>Quadros de automação de bombas</v>
          </cell>
          <cell r="F8824" t="str">
            <v>SINAPI Jun/26</v>
          </cell>
        </row>
        <row r="8825">
          <cell r="A8825">
            <v>106267</v>
          </cell>
          <cell r="B8825" t="str">
            <v>BORNE CONECTOR PARA CABOS DE 2,5 MM2, PARA QUADRO DE BOMBA - FORNECIMENTO E INSTALAÇÃO. AF_11/2025</v>
          </cell>
          <cell r="C8825" t="str">
            <v>UN</v>
          </cell>
          <cell r="D8825">
            <v>0</v>
          </cell>
          <cell r="E8825" t="str">
            <v>Quadros de automação de bombas</v>
          </cell>
          <cell r="F8825" t="str">
            <v>SINAPI Jun/26</v>
          </cell>
        </row>
        <row r="8826">
          <cell r="A8826">
            <v>106272</v>
          </cell>
          <cell r="B8826" t="str">
            <v>BORNE CONECTOR PARA CABOS DE 25 MM2, PARA QUADRO DE BOMBA - FORNECIMENTO E INSTALAÇÃO. AF_11/2025</v>
          </cell>
          <cell r="C8826" t="str">
            <v>UN</v>
          </cell>
          <cell r="D8826">
            <v>0</v>
          </cell>
          <cell r="E8826" t="str">
            <v>Quadros de automação de bombas</v>
          </cell>
          <cell r="F8826" t="str">
            <v>SINAPI Jun/26</v>
          </cell>
        </row>
        <row r="8827">
          <cell r="A8827">
            <v>106268</v>
          </cell>
          <cell r="B8827" t="str">
            <v>BORNE CONECTOR PARA CABOS DE 4 MM2, PARA QUADRO DE BOMBA - FORNECIMENTO E INSTALAÇÃO. AF_11/2025</v>
          </cell>
          <cell r="C8827" t="str">
            <v>UN</v>
          </cell>
          <cell r="D8827">
            <v>0</v>
          </cell>
          <cell r="E8827" t="str">
            <v>Quadros de automação de bombas</v>
          </cell>
          <cell r="F8827" t="str">
            <v>SINAPI Jun/26</v>
          </cell>
        </row>
        <row r="8828">
          <cell r="A8828">
            <v>106269</v>
          </cell>
          <cell r="B8828" t="str">
            <v>BORNE CONECTOR PARA CABOS DE 6 MM2, PARA QUADRO DE BOMBA - FORNECIMENTO E INSTALAÇÃO. AF_11/2025</v>
          </cell>
          <cell r="C8828" t="str">
            <v>UN</v>
          </cell>
          <cell r="D8828">
            <v>0</v>
          </cell>
          <cell r="E8828" t="str">
            <v>Quadros de automação de bombas</v>
          </cell>
          <cell r="F8828" t="str">
            <v>SINAPI Jun/26</v>
          </cell>
        </row>
        <row r="8829">
          <cell r="A8829">
            <v>106279</v>
          </cell>
          <cell r="B8829" t="str">
            <v>BOTÃO DE EMERGÊNCIA TIPO COGUMELO, PARA QUADRO DE BOMBA - FORNECIMENTO E INSTALAÇÃO. AF_11/2025</v>
          </cell>
          <cell r="C8829" t="str">
            <v>UN</v>
          </cell>
          <cell r="D8829">
            <v>0</v>
          </cell>
          <cell r="E8829" t="str">
            <v>Quadros de automação de bombas</v>
          </cell>
          <cell r="F8829" t="str">
            <v>SINAPI Jun/26</v>
          </cell>
        </row>
        <row r="8830">
          <cell r="A8830">
            <v>106280</v>
          </cell>
          <cell r="B8830" t="str">
            <v>BOTÃO LIGA/DESLIGA BOMBA VERDE E VERMELHO, PARA QUADRO DE BOMBA - FORNECIMENTO E INSTALAÇÃO. AF_11/2025</v>
          </cell>
          <cell r="C8830" t="str">
            <v>UN</v>
          </cell>
          <cell r="D8830">
            <v>0</v>
          </cell>
          <cell r="E8830" t="str">
            <v>Quadros de automação de bombas</v>
          </cell>
          <cell r="F8830" t="str">
            <v>SINAPI Jun/26</v>
          </cell>
        </row>
        <row r="8831">
          <cell r="A8831">
            <v>106265</v>
          </cell>
          <cell r="B8831" t="str">
            <v>CANALETA, PARA QUADRO DE BOMBA - FORNECIMENTO E INSTALAÇÃO. AF_11/2025</v>
          </cell>
          <cell r="C8831" t="str">
            <v>M</v>
          </cell>
          <cell r="D8831">
            <v>0</v>
          </cell>
          <cell r="E8831" t="str">
            <v>Quadros de automação de bombas</v>
          </cell>
          <cell r="F8831" t="str">
            <v>SINAPI Jun/26</v>
          </cell>
        </row>
        <row r="8832">
          <cell r="A8832">
            <v>106273</v>
          </cell>
          <cell r="B8832" t="str">
            <v>CHAVE COMUTADORA DE 3 POSIÇÕES DE 10 A, PARA QUADRO DE BOMBA - FORNECIMENTO E INSTALAÇÃO. AF_11/2025</v>
          </cell>
          <cell r="C8832" t="str">
            <v>UN</v>
          </cell>
          <cell r="D8832">
            <v>0</v>
          </cell>
          <cell r="E8832" t="str">
            <v>Quadros de automação de bombas</v>
          </cell>
          <cell r="F8832" t="str">
            <v>SINAPI Jun/26</v>
          </cell>
        </row>
        <row r="8833">
          <cell r="A8833">
            <v>106274</v>
          </cell>
          <cell r="B8833" t="str">
            <v>CHAVE COMUTADORA DE 3 POSIÇÕES DE 20 A, PARA QUADRO DE BOMBA - FORNECIMENTO E INSTALAÇÃO. AF_11/2025</v>
          </cell>
          <cell r="C8833" t="str">
            <v>UN</v>
          </cell>
          <cell r="D8833">
            <v>0</v>
          </cell>
          <cell r="E8833" t="str">
            <v>Quadros de automação de bombas</v>
          </cell>
          <cell r="F8833" t="str">
            <v>SINAPI Jun/26</v>
          </cell>
        </row>
        <row r="8834">
          <cell r="A8834">
            <v>106275</v>
          </cell>
          <cell r="B8834" t="str">
            <v>CHAVE COMUTADORA DE 3 POSIÇÕES DE 32A, PARA QUADRO DE BOMBA - FORNECIMENTO E INSTALAÇÃO. AF_11/2025</v>
          </cell>
          <cell r="C8834" t="str">
            <v>UN</v>
          </cell>
          <cell r="D8834">
            <v>0</v>
          </cell>
          <cell r="E8834" t="str">
            <v>Quadros de automação de bombas</v>
          </cell>
          <cell r="F8834" t="str">
            <v>SINAPI Jun/26</v>
          </cell>
        </row>
        <row r="8835">
          <cell r="A8835">
            <v>106276</v>
          </cell>
          <cell r="B8835" t="str">
            <v>CHAVE COMUTADORA DE 3 POSIÇÕES DE 40 A, PARA QUADRO DE BOMBA - FORNECIMENTO E INSTALAÇÃO. AF_11/2025</v>
          </cell>
          <cell r="C8835" t="str">
            <v>UN</v>
          </cell>
          <cell r="D8835">
            <v>0</v>
          </cell>
          <cell r="E8835" t="str">
            <v>Quadros de automação de bombas</v>
          </cell>
          <cell r="F8835" t="str">
            <v>SINAPI Jun/26</v>
          </cell>
        </row>
        <row r="8836">
          <cell r="A8836">
            <v>106277</v>
          </cell>
          <cell r="B8836" t="str">
            <v>CHAVE COMUTADORA DE 3 POSIÇÕES DE 63 A, PARA QUADRO DE BOMBA - FORNECIMENTO E INSTALAÇÃO. AF_11/2025</v>
          </cell>
          <cell r="C8836" t="str">
            <v>UN</v>
          </cell>
          <cell r="D8836">
            <v>0</v>
          </cell>
          <cell r="E8836" t="str">
            <v>Quadros de automação de bombas</v>
          </cell>
          <cell r="F8836" t="str">
            <v>SINAPI Jun/26</v>
          </cell>
        </row>
        <row r="8837">
          <cell r="A8837">
            <v>106278</v>
          </cell>
          <cell r="B8837" t="str">
            <v>CHAVE COMUTADORA DE 3 POSIÇÕES DE 80 A, PARA QUADRO DE BOMBA - FORNECIMENTO E INSTALAÇÃO. AF_11/2025</v>
          </cell>
          <cell r="C8837" t="str">
            <v>UN</v>
          </cell>
          <cell r="D8837">
            <v>0</v>
          </cell>
          <cell r="E8837" t="str">
            <v>Quadros de automação de bombas</v>
          </cell>
          <cell r="F8837" t="str">
            <v>SINAPI Jun/26</v>
          </cell>
        </row>
        <row r="8838">
          <cell r="A8838">
            <v>106295</v>
          </cell>
          <cell r="B8838" t="str">
            <v>CONTATOR TRIPOLAR, CORRENTE DE *22* A, TENSAO NOMINAL DE *500* V, CATEGORIA AC-2 E AC-3, PARA QUADRO DE BOMBA - FORNECIMENTO E INSTALAÇÃO. AF_11/2025</v>
          </cell>
          <cell r="C8838" t="str">
            <v>UN</v>
          </cell>
          <cell r="D8838">
            <v>214.04</v>
          </cell>
          <cell r="E8838" t="str">
            <v>Quadros de automação de bombas</v>
          </cell>
          <cell r="F8838" t="str">
            <v>SINAPI Jun/26</v>
          </cell>
        </row>
        <row r="8839">
          <cell r="A8839">
            <v>106300</v>
          </cell>
          <cell r="B8839" t="str">
            <v>CONTATOR TRIPOLAR, CORRENTE DE *38* A, TENSAO NOMINAL DE *500* V, CATEGORIA AC-2 E AC-3, PARA QUADRO DE BOMBA - FORNECIMENTO E INSTALAÇÃO. AF_11/2025</v>
          </cell>
          <cell r="C8839" t="str">
            <v>UN</v>
          </cell>
          <cell r="D8839">
            <v>545.82000000000005</v>
          </cell>
          <cell r="E8839" t="str">
            <v>Quadros de automação de bombas</v>
          </cell>
          <cell r="F8839" t="str">
            <v>SINAPI Jun/26</v>
          </cell>
        </row>
        <row r="8840">
          <cell r="A8840">
            <v>106293</v>
          </cell>
          <cell r="B8840" t="str">
            <v>CONTATOR TRIPOLAR, CORRENTE DE 12 A, TENSAO NOMINAL DE *500* V, CATEGORIA AC-2 E AC-3, PARA QUADRO DE BOMBA - FORNECIMENTO E INSTALAÇÃO. AF_11/2025</v>
          </cell>
          <cell r="C8840" t="str">
            <v>UN</v>
          </cell>
          <cell r="D8840">
            <v>164.75</v>
          </cell>
          <cell r="E8840" t="str">
            <v>Quadros de automação de bombas</v>
          </cell>
          <cell r="F8840" t="str">
            <v>SINAPI Jun/26</v>
          </cell>
        </row>
        <row r="8841">
          <cell r="A8841">
            <v>106297</v>
          </cell>
          <cell r="B8841" t="str">
            <v>CONTATOR TRIPOLAR, CORRENTE DE 25 A, TENSAO NOMINAL DE *500* V, CATEGORIA AC-2 E AC-3, PARA QUADRO DE BOMBA - FORNECIMENTO E INSTALAÇÃO. AF_11/2025</v>
          </cell>
          <cell r="C8841" t="str">
            <v>UN</v>
          </cell>
          <cell r="D8841">
            <v>266.14999999999998</v>
          </cell>
          <cell r="E8841" t="str">
            <v>Quadros de automação de bombas</v>
          </cell>
          <cell r="F8841" t="str">
            <v>SINAPI Jun/26</v>
          </cell>
        </row>
        <row r="8842">
          <cell r="A8842">
            <v>106298</v>
          </cell>
          <cell r="B8842" t="str">
            <v>CONTATOR TRIPOLAR, CORRENTE DE 32 A, TENSAO NOMINAL DE *500* V, CATEGORIA AC-2 E AC-3, PARA QUADRO DE BOMBA - FORNECIMENTO E INSTALAÇÃO. AF_11/2025</v>
          </cell>
          <cell r="C8842" t="str">
            <v>UN</v>
          </cell>
          <cell r="D8842">
            <v>405.5</v>
          </cell>
          <cell r="E8842" t="str">
            <v>Quadros de automação de bombas</v>
          </cell>
          <cell r="F8842" t="str">
            <v>SINAPI Jun/26</v>
          </cell>
        </row>
        <row r="8843">
          <cell r="A8843">
            <v>106301</v>
          </cell>
          <cell r="B8843" t="str">
            <v>CONTATOR TRIPOLAR, CORRENTE DE 45 A, TENSAO NOMINAL DE *500* V, CATEGORIA AC-2 E AC-3, PARA QUADRO DE BOMBA - FORNECIMENTO E INSTALAÇÃO. AF_11/2025</v>
          </cell>
          <cell r="C8843" t="str">
            <v>UN</v>
          </cell>
          <cell r="D8843">
            <v>827.21</v>
          </cell>
          <cell r="E8843" t="str">
            <v>Quadros de automação de bombas</v>
          </cell>
          <cell r="F8843" t="str">
            <v>SINAPI Jun/26</v>
          </cell>
        </row>
        <row r="8844">
          <cell r="A8844">
            <v>106292</v>
          </cell>
          <cell r="B8844" t="str">
            <v>CONTATOR TRIPOLAR, CORRENTE DE 9 A, TENSAO NOMINAL DE *500* V, CATEGORIA AC-2 E AC-3, PARA QUADRO DE BOMBA - FORNECIMENTO E INSTALAÇÃO. AF_11/2025</v>
          </cell>
          <cell r="C8844" t="str">
            <v>UN</v>
          </cell>
          <cell r="D8844">
            <v>157.26</v>
          </cell>
          <cell r="E8844" t="str">
            <v>Quadros de automação de bombas</v>
          </cell>
          <cell r="F8844" t="str">
            <v>SINAPI Jun/26</v>
          </cell>
        </row>
        <row r="8845">
          <cell r="A8845">
            <v>106282</v>
          </cell>
          <cell r="B8845" t="str">
            <v>DISJUNTOR TERMOMAGNETICO PARA TRILHO DIN (IEC), TRIPOLAR, 10 A, PARA QUADRO DE BOMBA - FORNECIMENTO E INSTALAÇÃO. AF_11/2025</v>
          </cell>
          <cell r="C8845" t="str">
            <v>UN</v>
          </cell>
          <cell r="D8845">
            <v>84.23</v>
          </cell>
          <cell r="E8845" t="str">
            <v>Quadros de automação de bombas</v>
          </cell>
          <cell r="F8845" t="str">
            <v>SINAPI Jun/26</v>
          </cell>
        </row>
        <row r="8846">
          <cell r="A8846">
            <v>106283</v>
          </cell>
          <cell r="B8846" t="str">
            <v>DISJUNTOR TERMOMAGNETICO PARA TRILHO DIN (IEC), TRIPOLAR, 16 A, PARA QUADRO DE BOMBA - FORNECIMENTO E INSTALAÇÃO. AF_11/2025</v>
          </cell>
          <cell r="C8846" t="str">
            <v>UN</v>
          </cell>
          <cell r="D8846">
            <v>84.23</v>
          </cell>
          <cell r="E8846" t="str">
            <v>Quadros de automação de bombas</v>
          </cell>
          <cell r="F8846" t="str">
            <v>SINAPI Jun/26</v>
          </cell>
        </row>
        <row r="8847">
          <cell r="A8847">
            <v>106286</v>
          </cell>
          <cell r="B8847" t="str">
            <v>DISJUNTOR TERMOMAGNETICO PARA TRILHO DIN (IEC), TRIPOLAR, 20 A, PARA QUADRO DE BOMBA - FORNECIMENTO E INSTALAÇÃO. AF_11/2025</v>
          </cell>
          <cell r="C8847" t="str">
            <v>UN</v>
          </cell>
          <cell r="D8847">
            <v>99.4</v>
          </cell>
          <cell r="E8847" t="str">
            <v>Quadros de automação de bombas</v>
          </cell>
          <cell r="F8847" t="str">
            <v>SINAPI Jun/26</v>
          </cell>
        </row>
        <row r="8848">
          <cell r="A8848">
            <v>106287</v>
          </cell>
          <cell r="B8848" t="str">
            <v>DISJUNTOR TERMOMAGNETICO PARA TRILHO DIN (IEC), TRIPOLAR, 25 A, PARA QUADRO DE BOMBA - FORNECIMENTO E INSTALAÇÃO. AF_11/2025</v>
          </cell>
          <cell r="C8848" t="str">
            <v>UN</v>
          </cell>
          <cell r="D8848">
            <v>124.08</v>
          </cell>
          <cell r="E8848" t="str">
            <v>Quadros de automação de bombas</v>
          </cell>
          <cell r="F8848" t="str">
            <v>SINAPI Jun/26</v>
          </cell>
        </row>
        <row r="8849">
          <cell r="A8849">
            <v>106288</v>
          </cell>
          <cell r="B8849" t="str">
            <v>DISJUNTOR TERMOMAGNETICO PARA TRILHO DIN (IEC), TRIPOLAR, 32 A, PARA QUADRO DE BOMBA - FORNECIMENTO E INSTALAÇÃO. AF_11/2025</v>
          </cell>
          <cell r="C8849" t="str">
            <v>UN</v>
          </cell>
          <cell r="D8849">
            <v>155.99</v>
          </cell>
          <cell r="E8849" t="str">
            <v>Quadros de automação de bombas</v>
          </cell>
          <cell r="F8849" t="str">
            <v>SINAPI Jun/26</v>
          </cell>
        </row>
        <row r="8850">
          <cell r="A8850">
            <v>106289</v>
          </cell>
          <cell r="B8850" t="str">
            <v>DISJUNTOR TERMOMAGNETICO PARA TRILHO DIN (IEC), TRIPOLAR, 40 A, PARA QUADRO DE BOMBA - FORNECIMENTO E INSTALAÇÃO. AF_11/2025</v>
          </cell>
          <cell r="C8850" t="str">
            <v>UN</v>
          </cell>
          <cell r="D8850">
            <v>217.48</v>
          </cell>
          <cell r="E8850" t="str">
            <v>Quadros de automação de bombas</v>
          </cell>
          <cell r="F8850" t="str">
            <v>SINAPI Jun/26</v>
          </cell>
        </row>
        <row r="8851">
          <cell r="A8851">
            <v>106290</v>
          </cell>
          <cell r="B8851" t="str">
            <v>DISJUNTOR TERMOMAGNETICO PARA TRILHO DIN (IEC), TRIPOLAR, 50 A, PARA QUADRO DE BOMBA - FORNECIMENTO E INSTALAÇÃO. AF_11/2025</v>
          </cell>
          <cell r="C8851" t="str">
            <v>UN</v>
          </cell>
          <cell r="D8851">
            <v>310.5</v>
          </cell>
          <cell r="E8851" t="str">
            <v>Quadros de automação de bombas</v>
          </cell>
          <cell r="F8851" t="str">
            <v>SINAPI Jun/26</v>
          </cell>
        </row>
        <row r="8852">
          <cell r="A8852">
            <v>106291</v>
          </cell>
          <cell r="B8852" t="str">
            <v>DISJUNTOR TERMOMAGNETICO PARA TRILHO DIN (IEC), TRIPOLAR, 63 A, PARA QUADRO DE BOMBA - FORNECIMENTO E INSTALAÇÃO. AF_11/2025</v>
          </cell>
          <cell r="C8852" t="str">
            <v>UN</v>
          </cell>
          <cell r="D8852">
            <v>463.03</v>
          </cell>
          <cell r="E8852" t="str">
            <v>Quadros de automação de bombas</v>
          </cell>
          <cell r="F8852" t="str">
            <v>SINAPI Jun/26</v>
          </cell>
        </row>
        <row r="8853">
          <cell r="A8853">
            <v>102136</v>
          </cell>
          <cell r="B8853" t="str">
            <v>INSTALAÇÃO DE QUADRO ELÉTRICO PARA 1 BOMBA TRIFÁSICA ATÉ 25 CV CADA (NÃO INCLUI O FORNECIMENTO DO QUADRO). AF_11/2025</v>
          </cell>
          <cell r="C8853" t="str">
            <v>UN</v>
          </cell>
          <cell r="D8853">
            <v>196.22</v>
          </cell>
          <cell r="E8853" t="str">
            <v>Quadros de automação de bombas</v>
          </cell>
          <cell r="F8853" t="str">
            <v>SINAPI Jun/26</v>
          </cell>
        </row>
        <row r="8854">
          <cell r="A8854">
            <v>106263</v>
          </cell>
          <cell r="B8854" t="str">
            <v>INSTALAÇÃO DE QUADRO ELÉTRICO PARA 2 BOMBAS TRIFÁSICAS ATÉ 25 CV CADA (NÃO INCLUI O FORNECIMENTO DO QUADRO). AF_11/2025</v>
          </cell>
          <cell r="C8854" t="str">
            <v>UN</v>
          </cell>
          <cell r="D8854">
            <v>258.25</v>
          </cell>
          <cell r="E8854" t="str">
            <v>Quadros de automação de bombas</v>
          </cell>
          <cell r="F8854" t="str">
            <v>SINAPI Jun/26</v>
          </cell>
        </row>
        <row r="8855">
          <cell r="A8855">
            <v>106259</v>
          </cell>
          <cell r="B8855" t="str">
            <v>QUADRO ELÉTRICO PARA 1 BOMBA CENTRÍFUGA TRIFÁSICA 1,5 CV - FORNECIMENTO E INSTALAÇÃO. AF_11/2025</v>
          </cell>
          <cell r="C8855" t="str">
            <v>UN</v>
          </cell>
          <cell r="D8855">
            <v>0</v>
          </cell>
          <cell r="E8855" t="str">
            <v>Quadros de automação de bombas</v>
          </cell>
          <cell r="F8855" t="str">
            <v>SINAPI Jun/26</v>
          </cell>
        </row>
        <row r="8856">
          <cell r="A8856">
            <v>106261</v>
          </cell>
          <cell r="B8856" t="str">
            <v>QUADRO ELÉTRICO PARA 1 BOMBA CENTRÍFUGA TRIFÁSICA 10 CV - FORNECIMENTO E INSTALAÇÃO. AF_11/2025</v>
          </cell>
          <cell r="C8856" t="str">
            <v>UN</v>
          </cell>
          <cell r="D8856">
            <v>0</v>
          </cell>
          <cell r="E8856" t="str">
            <v>Quadros de automação de bombas</v>
          </cell>
          <cell r="F8856" t="str">
            <v>SINAPI Jun/26</v>
          </cell>
        </row>
        <row r="8857">
          <cell r="A8857">
            <v>106260</v>
          </cell>
          <cell r="B8857" t="str">
            <v>QUADRO ELÉTRICO PARA 1 BOMBA CENTRÍFUGA TRIFÁSICA 3 CV - FORNECIMENTO E INSTALAÇÃO. AF_11/2025</v>
          </cell>
          <cell r="C8857" t="str">
            <v>UN</v>
          </cell>
          <cell r="D8857">
            <v>0</v>
          </cell>
          <cell r="E8857" t="str">
            <v>Quadros de automação de bombas</v>
          </cell>
          <cell r="F8857" t="str">
            <v>SINAPI Jun/26</v>
          </cell>
        </row>
        <row r="8858">
          <cell r="A8858">
            <v>102134</v>
          </cell>
          <cell r="B8858" t="str">
            <v>QUADRO ELÉTRICO PARA 2 BOMBAS CENTRÍFUGAS TRIFÁSICAS 1,5 CV CADA - FORNECIMENTO E INSTALAÇÃO. AF_11/2025</v>
          </cell>
          <cell r="C8858" t="str">
            <v>UN</v>
          </cell>
          <cell r="D8858">
            <v>0</v>
          </cell>
          <cell r="E8858" t="str">
            <v>Quadros de automação de bombas</v>
          </cell>
          <cell r="F8858" t="str">
            <v>SINAPI Jun/26</v>
          </cell>
        </row>
        <row r="8859">
          <cell r="A8859">
            <v>106262</v>
          </cell>
          <cell r="B8859" t="str">
            <v>QUADRO ELÉTRICO PARA 2 BOMBAS CENTRÍFUGAS TRIFÁSICAS 10 CV CADA - FORNECIMENTO E INSTALAÇÃO. AF_11/2025</v>
          </cell>
          <cell r="C8859" t="str">
            <v>UN</v>
          </cell>
          <cell r="D8859">
            <v>0</v>
          </cell>
          <cell r="E8859" t="str">
            <v>Quadros de automação de bombas</v>
          </cell>
          <cell r="F8859" t="str">
            <v>SINAPI Jun/26</v>
          </cell>
        </row>
        <row r="8860">
          <cell r="A8860">
            <v>102135</v>
          </cell>
          <cell r="B8860" t="str">
            <v>QUADRO ELÉTRICO PARA 2 BOMBAS CENTRÍFUGAS TRIFÁSICAS 3 CV CADA - FORNECIMENTO E INSTALAÇÃO. AF_11/2025</v>
          </cell>
          <cell r="C8860" t="str">
            <v>UN</v>
          </cell>
          <cell r="D8860">
            <v>0</v>
          </cell>
          <cell r="E8860" t="str">
            <v>Quadros de automação de bombas</v>
          </cell>
          <cell r="F8860" t="str">
            <v>SINAPI Jun/26</v>
          </cell>
        </row>
        <row r="8861">
          <cell r="A8861">
            <v>106302</v>
          </cell>
          <cell r="B8861" t="str">
            <v>RELÉ ESTRELA TRIANGULO, PARA QUADRO DE BOMBA - FORNECIMENTO E INSTALAÇÃO. AF_11/2025</v>
          </cell>
          <cell r="C8861" t="str">
            <v>UN</v>
          </cell>
          <cell r="D8861">
            <v>0</v>
          </cell>
          <cell r="E8861" t="str">
            <v>Quadros de automação de bombas</v>
          </cell>
          <cell r="F8861" t="str">
            <v>SINAPI Jun/26</v>
          </cell>
        </row>
        <row r="8862">
          <cell r="A8862">
            <v>106284</v>
          </cell>
          <cell r="B8862" t="str">
            <v>RELÉ FALTA DE FASE PARA ATUAR NO COMANDO DO CONTATOR, PARA QUADRO DE BOMBA - FORNECIMENTO E INSTALAÇÃO. AF_11/2025</v>
          </cell>
          <cell r="C8862" t="str">
            <v>UN</v>
          </cell>
          <cell r="D8862">
            <v>0</v>
          </cell>
          <cell r="E8862" t="str">
            <v>Quadros de automação de bombas</v>
          </cell>
          <cell r="F8862" t="str">
            <v>SINAPI Jun/26</v>
          </cell>
        </row>
        <row r="8863">
          <cell r="A8863">
            <v>106285</v>
          </cell>
          <cell r="B8863" t="str">
            <v>RELÉ PARA REVEZAMENTO DE MOTORES, PARA QUADRO DE BOMBA - FORNECIMENTO E INSTALAÇÃO. AF_11/2025</v>
          </cell>
          <cell r="C8863" t="str">
            <v>UN</v>
          </cell>
          <cell r="D8863">
            <v>0</v>
          </cell>
          <cell r="E8863" t="str">
            <v>Quadros de automação de bombas</v>
          </cell>
          <cell r="F8863" t="str">
            <v>SINAPI Jun/26</v>
          </cell>
        </row>
        <row r="8864">
          <cell r="A8864">
            <v>106296</v>
          </cell>
          <cell r="B8864" t="str">
            <v>RELÉ TÉRMICO 10 A 15 A PARA 220 V OU 7 A 10 A PARA 380 V, PARA QUADRO DE BOMBA - FORNECIMENTO E INSTALAÇÃO. AF_11/2025</v>
          </cell>
          <cell r="C8864" t="str">
            <v>UN</v>
          </cell>
          <cell r="D8864">
            <v>0</v>
          </cell>
          <cell r="E8864" t="str">
            <v>Quadros de automação de bombas</v>
          </cell>
          <cell r="F8864" t="str">
            <v>SINAPI Jun/26</v>
          </cell>
        </row>
        <row r="8865">
          <cell r="A8865">
            <v>106299</v>
          </cell>
          <cell r="B8865" t="str">
            <v>RELÉ TÉRMICO 32 A 40 A PARA 220 V OU 22 A 32 A PARA 380 V, PARA QUADRO DE BOMBA - FORNECIMENTO E INSTALAÇÃO. AF_11/2025</v>
          </cell>
          <cell r="C8865" t="str">
            <v>UN</v>
          </cell>
          <cell r="D8865">
            <v>262.74</v>
          </cell>
          <cell r="E8865" t="str">
            <v>Quadros de automação de bombas</v>
          </cell>
          <cell r="F8865" t="str">
            <v>SINAPI Jun/26</v>
          </cell>
        </row>
        <row r="8866">
          <cell r="A8866">
            <v>106294</v>
          </cell>
          <cell r="B8866" t="str">
            <v>RELÉ TÉRMICO 6 A 8 A PARA 220 V OU 4 A 6,3 A PARA 380 V, PARA QUADRO DE BOMBA - FORNECIMENTO E INSTALAÇÃO. AF_11/2025</v>
          </cell>
          <cell r="C8866" t="str">
            <v>UN</v>
          </cell>
          <cell r="D8866">
            <v>0</v>
          </cell>
          <cell r="E8866" t="str">
            <v>Quadros de automação de bombas</v>
          </cell>
          <cell r="F8866" t="str">
            <v>SINAPI Jun/26</v>
          </cell>
        </row>
        <row r="8867">
          <cell r="A8867">
            <v>106281</v>
          </cell>
          <cell r="B8867" t="str">
            <v>SINALEIRO LED PARA INDICAÇÃO BOMBA, PARA QUADRO DE BOMBA - FORNECIMENTO E INSTALAÇÃO. AF_11/2025</v>
          </cell>
          <cell r="C8867" t="str">
            <v>UN</v>
          </cell>
          <cell r="D8867">
            <v>0</v>
          </cell>
          <cell r="E8867" t="str">
            <v>Quadros de automação de bombas</v>
          </cell>
          <cell r="F8867" t="str">
            <v>SINAPI Jun/26</v>
          </cell>
        </row>
        <row r="8868">
          <cell r="A8868">
            <v>106264</v>
          </cell>
          <cell r="B8868" t="str">
            <v>TRILHO DIN, PARA QUADRO DE BOMBA - FORNECIMENTO E INSTALAÇÃO. AF_11/2025</v>
          </cell>
          <cell r="C8868" t="str">
            <v>M</v>
          </cell>
          <cell r="D8868">
            <v>0</v>
          </cell>
          <cell r="E8868" t="str">
            <v>Quadros de automação de bombas</v>
          </cell>
          <cell r="F8868" t="str">
            <v>SINAPI Jun/26</v>
          </cell>
        </row>
        <row r="8869">
          <cell r="A8869">
            <v>97097</v>
          </cell>
          <cell r="B8869" t="str">
            <v>ACABAMENTO POLIDO PARA PISO DE CONCRETO ARMADO OU LAJE SOBRE SOLO DE ALTA RESISTÊNCIA. AF_09/2021</v>
          </cell>
          <cell r="C8869" t="str">
            <v>M2</v>
          </cell>
          <cell r="D8869">
            <v>38.340000000000003</v>
          </cell>
          <cell r="E8869" t="str">
            <v>Radier, Piso de Concreto e Laje sobre Solo</v>
          </cell>
          <cell r="F8869" t="str">
            <v>SINAPI Jun/26</v>
          </cell>
        </row>
        <row r="8870">
          <cell r="A8870">
            <v>97089</v>
          </cell>
          <cell r="B8870" t="str">
            <v>ARMAÇÃO PARA EXECUÇÃO DE RADIER, PISO DE CONCRETO OU LAJE SOBRE SOLO, COM USO DE TELA Q-113. AF_09/2021</v>
          </cell>
          <cell r="C8870" t="str">
            <v>KG</v>
          </cell>
          <cell r="D8870">
            <v>13.47</v>
          </cell>
          <cell r="E8870" t="str">
            <v>Radier, Piso de Concreto e Laje sobre Solo</v>
          </cell>
          <cell r="F8870" t="str">
            <v>SINAPI Jun/26</v>
          </cell>
        </row>
        <row r="8871">
          <cell r="A8871">
            <v>97090</v>
          </cell>
          <cell r="B8871" t="str">
            <v>ARMAÇÃO PARA EXECUÇÃO DE RADIER, PISO DE CONCRETO OU LAJE SOBRE SOLO, COM USO DE TELA Q-138. AF_09/2021</v>
          </cell>
          <cell r="C8871" t="str">
            <v>KG</v>
          </cell>
          <cell r="D8871">
            <v>13.11</v>
          </cell>
          <cell r="E8871" t="str">
            <v>Radier, Piso de Concreto e Laje sobre Solo</v>
          </cell>
          <cell r="F8871" t="str">
            <v>SINAPI Jun/26</v>
          </cell>
        </row>
        <row r="8872">
          <cell r="A8872">
            <v>97091</v>
          </cell>
          <cell r="B8872" t="str">
            <v>ARMAÇÃO PARA EXECUÇÃO DE RADIER, PISO DE CONCRETO OU LAJE SOBRE SOLO, COM USO DE TELA Q-159. AF_09/2021</v>
          </cell>
          <cell r="C8872" t="str">
            <v>KG</v>
          </cell>
          <cell r="D8872">
            <v>12.66</v>
          </cell>
          <cell r="E8872" t="str">
            <v>Radier, Piso de Concreto e Laje sobre Solo</v>
          </cell>
          <cell r="F8872" t="str">
            <v>SINAPI Jun/26</v>
          </cell>
        </row>
        <row r="8873">
          <cell r="A8873">
            <v>97092</v>
          </cell>
          <cell r="B8873" t="str">
            <v>ARMAÇÃO PARA EXECUÇÃO DE RADIER, PISO DE CONCRETO OU LAJE SOBRE SOLO, COM USO DE TELA Q-196. AF_09/2021</v>
          </cell>
          <cell r="C8873" t="str">
            <v>KG</v>
          </cell>
          <cell r="D8873">
            <v>12.16</v>
          </cell>
          <cell r="E8873" t="str">
            <v>Radier, Piso de Concreto e Laje sobre Solo</v>
          </cell>
          <cell r="F8873" t="str">
            <v>SINAPI Jun/26</v>
          </cell>
        </row>
        <row r="8874">
          <cell r="A8874">
            <v>103053</v>
          </cell>
          <cell r="B8874" t="str">
            <v>ARMAÇÃO PARA EXECUÇÃO DE RADIER, PISO DE CONCRETO OU LAJE SOBRE SOLO, COM USO DE TELA Q-246. AF_09/2021</v>
          </cell>
          <cell r="C8874" t="str">
            <v>KG</v>
          </cell>
          <cell r="D8874">
            <v>0</v>
          </cell>
          <cell r="E8874" t="str">
            <v>Radier, Piso de Concreto e Laje sobre Solo</v>
          </cell>
          <cell r="F8874" t="str">
            <v>SINAPI Jun/26</v>
          </cell>
        </row>
        <row r="8875">
          <cell r="A8875">
            <v>97093</v>
          </cell>
          <cell r="B8875" t="str">
            <v>ARMAÇÃO PARA EXECUÇÃO DE RADIER, PISO DE CONCRETO OU LAJE SOBRE SOLO, COM USO DE TELA Q-283. AF_09/2021</v>
          </cell>
          <cell r="C8875" t="str">
            <v>KG</v>
          </cell>
          <cell r="D8875">
            <v>11.32</v>
          </cell>
          <cell r="E8875" t="str">
            <v>Radier, Piso de Concreto e Laje sobre Solo</v>
          </cell>
          <cell r="F8875" t="str">
            <v>SINAPI Jun/26</v>
          </cell>
        </row>
        <row r="8876">
          <cell r="A8876">
            <v>103054</v>
          </cell>
          <cell r="B8876" t="str">
            <v>ARMAÇÃO PARA EXECUÇÃO DE RADIER, PISO DE CONCRETO OU LAJE SOBRE SOLO, COM USO DE TELA Q-396. AF_09/2021</v>
          </cell>
          <cell r="C8876" t="str">
            <v>KG</v>
          </cell>
          <cell r="D8876">
            <v>0</v>
          </cell>
          <cell r="E8876" t="str">
            <v>Radier, Piso de Concreto e Laje sobre Solo</v>
          </cell>
          <cell r="F8876" t="str">
            <v>SINAPI Jun/26</v>
          </cell>
        </row>
        <row r="8877">
          <cell r="A8877">
            <v>97088</v>
          </cell>
          <cell r="B8877" t="str">
            <v>ARMAÇÃO PARA EXECUÇÃO DE RADIER, PISO DE CONCRETO OU LAJE SOBRE SOLO, COM USO DE TELA Q-92. AF_09/2021</v>
          </cell>
          <cell r="C8877" t="str">
            <v>KG</v>
          </cell>
          <cell r="D8877">
            <v>14.79</v>
          </cell>
          <cell r="E8877" t="str">
            <v>Radier, Piso de Concreto e Laje sobre Solo</v>
          </cell>
          <cell r="F8877" t="str">
            <v>SINAPI Jun/26</v>
          </cell>
        </row>
        <row r="8878">
          <cell r="A8878">
            <v>97087</v>
          </cell>
          <cell r="B8878" t="str">
            <v>CAMADA SEPARADORA PARA EXECUÇÃO DE RADIER, PISO DE CONCRETO OU LAJE SOBRE SOLO, EM LONA PLÁSTICA. AF_09/2021</v>
          </cell>
          <cell r="C8878" t="str">
            <v>M2</v>
          </cell>
          <cell r="D8878">
            <v>3.31</v>
          </cell>
          <cell r="E8878" t="str">
            <v>Radier, Piso de Concreto e Laje sobre Solo</v>
          </cell>
          <cell r="F8878" t="str">
            <v>SINAPI Jun/26</v>
          </cell>
        </row>
        <row r="8879">
          <cell r="A8879">
            <v>97083</v>
          </cell>
          <cell r="B8879" t="str">
            <v>COMPACTAÇÃO MECÂNICA DE SOLO PARA EXECUÇÃO DE RADIER, PISO DE CONCRETO OU LAJE SOBRE SOLO, COM COMPACTADOR DE SOLOS A PERCUSSÃO. AF_09/2021</v>
          </cell>
          <cell r="C8879" t="str">
            <v>M2</v>
          </cell>
          <cell r="D8879">
            <v>4.72</v>
          </cell>
          <cell r="E8879" t="str">
            <v>Radier, Piso de Concreto e Laje sobre Solo</v>
          </cell>
          <cell r="F8879" t="str">
            <v>SINAPI Jun/26</v>
          </cell>
        </row>
        <row r="8880">
          <cell r="A8880">
            <v>97084</v>
          </cell>
          <cell r="B8880" t="str">
            <v>COMPACTAÇÃO MECÂNICA DE SOLO PARA EXECUÇÃO DE RADIER, PISO DE CONCRETO OU LAJE SOBRE SOLO, COM COMPACTADOR DE SOLOS TIPO PLACA VIBRATÓRIA. AF_09/2021</v>
          </cell>
          <cell r="C8880" t="str">
            <v>M2</v>
          </cell>
          <cell r="D8880">
            <v>0.99</v>
          </cell>
          <cell r="E8880" t="str">
            <v>Radier, Piso de Concreto e Laje sobre Solo</v>
          </cell>
          <cell r="F8880" t="str">
            <v>SINAPI Jun/26</v>
          </cell>
        </row>
        <row r="8881">
          <cell r="A8881">
            <v>97096</v>
          </cell>
          <cell r="B8881" t="str">
            <v>CONCRETAGEM DE RADIER, PISO DE CONCRETO OU LAJE SOBRE SOLO, FCK 30 MPA - LANÇAMENTO, ADENSAMENTO E ACABAMENTO. AF_09/2021</v>
          </cell>
          <cell r="C8881" t="str">
            <v>M3</v>
          </cell>
          <cell r="D8881">
            <v>603.65</v>
          </cell>
          <cell r="E8881" t="str">
            <v>Radier, Piso de Concreto e Laje sobre Solo</v>
          </cell>
          <cell r="F8881" t="str">
            <v>SINAPI Jun/26</v>
          </cell>
        </row>
        <row r="8882">
          <cell r="A8882">
            <v>97082</v>
          </cell>
          <cell r="B8882" t="str">
            <v>ESCAVAÇÃO MANUAL DE VIGA DE BORDA PARA RADIER. AF_09/2021</v>
          </cell>
          <cell r="C8882" t="str">
            <v>M3</v>
          </cell>
          <cell r="D8882">
            <v>93.45</v>
          </cell>
          <cell r="E8882" t="str">
            <v>Radier, Piso de Concreto e Laje sobre Solo</v>
          </cell>
          <cell r="F8882" t="str">
            <v>SINAPI Jun/26</v>
          </cell>
        </row>
        <row r="8883">
          <cell r="A8883">
            <v>103076</v>
          </cell>
          <cell r="B8883" t="str">
            <v>EXECUÇÃO DE LAJE SOBRE SOLO, ESPESSURA DE 10 CM, FCK = 30 MPA, COM USO DE FORMAS EM MADEIRA SERRADA. AF_09/2021</v>
          </cell>
          <cell r="C8883" t="str">
            <v>M2</v>
          </cell>
          <cell r="D8883">
            <v>149.13999999999999</v>
          </cell>
          <cell r="E8883" t="str">
            <v>Radier, Piso de Concreto e Laje sobre Solo</v>
          </cell>
          <cell r="F8883" t="str">
            <v>SINAPI Jun/26</v>
          </cell>
        </row>
        <row r="8884">
          <cell r="A8884">
            <v>103067</v>
          </cell>
          <cell r="B8884" t="str">
            <v>EXECUÇÃO DE LAJE SOBRE SOLO, ESPESSURA DE 10 CM, FCK = 30 MPA, COM USO DE FORMAS METÁLICAS. AF_09/2021</v>
          </cell>
          <cell r="C8884" t="str">
            <v>M2</v>
          </cell>
          <cell r="D8884">
            <v>0</v>
          </cell>
          <cell r="E8884" t="str">
            <v>Radier, Piso de Concreto e Laje sobre Solo</v>
          </cell>
          <cell r="F8884" t="str">
            <v>SINAPI Jun/26</v>
          </cell>
        </row>
        <row r="8885">
          <cell r="A8885">
            <v>103077</v>
          </cell>
          <cell r="B8885" t="str">
            <v>EXECUÇÃO DE LAJE SOBRE SOLO, ESPESSURA DE 15 CM, FCK = 30 MPA, COM USO DE FORMAS EM MADEIRA SERRADA. AF_09/2021</v>
          </cell>
          <cell r="C8885" t="str">
            <v>M2</v>
          </cell>
          <cell r="D8885">
            <v>191.98</v>
          </cell>
          <cell r="E8885" t="str">
            <v>Radier, Piso de Concreto e Laje sobre Solo</v>
          </cell>
          <cell r="F8885" t="str">
            <v>SINAPI Jun/26</v>
          </cell>
        </row>
        <row r="8886">
          <cell r="A8886">
            <v>103068</v>
          </cell>
          <cell r="B8886" t="str">
            <v>EXECUÇÃO DE LAJE SOBRE SOLO, ESPESSURA DE 15 CM, FCK = 30 MPA, COM USO DE FORMAS METÁLICAS. AF_09/2021</v>
          </cell>
          <cell r="C8886" t="str">
            <v>M2</v>
          </cell>
          <cell r="D8886">
            <v>0</v>
          </cell>
          <cell r="E8886" t="str">
            <v>Radier, Piso de Concreto e Laje sobre Solo</v>
          </cell>
          <cell r="F8886" t="str">
            <v>SINAPI Jun/26</v>
          </cell>
        </row>
        <row r="8887">
          <cell r="A8887">
            <v>103078</v>
          </cell>
          <cell r="B8887" t="str">
            <v>EXECUÇÃO DE LAJE SOBRE SOLO, ESPESSURA DE 20 CM, FCK = 30 MPA, COM USO DE FORMAS EM MADEIRA SERRADA. AF_09/2021</v>
          </cell>
          <cell r="C8887" t="str">
            <v>M2</v>
          </cell>
          <cell r="D8887">
            <v>231.77</v>
          </cell>
          <cell r="E8887" t="str">
            <v>Radier, Piso de Concreto e Laje sobre Solo</v>
          </cell>
          <cell r="F8887" t="str">
            <v>SINAPI Jun/26</v>
          </cell>
        </row>
        <row r="8888">
          <cell r="A8888">
            <v>103069</v>
          </cell>
          <cell r="B8888" t="str">
            <v>EXECUÇÃO DE LAJE SOBRE SOLO, ESPESSURA DE 20 CM, FCK = 30 MPA, COM USO DE FORMAS METÁLICAS. AF_09/2021</v>
          </cell>
          <cell r="C8888" t="str">
            <v>M2</v>
          </cell>
          <cell r="D8888">
            <v>0</v>
          </cell>
          <cell r="E8888" t="str">
            <v>Radier, Piso de Concreto e Laje sobre Solo</v>
          </cell>
          <cell r="F8888" t="str">
            <v>SINAPI Jun/26</v>
          </cell>
        </row>
        <row r="8889">
          <cell r="A8889">
            <v>103079</v>
          </cell>
          <cell r="B8889" t="str">
            <v>EXECUÇÃO DE LAJE SOBRE SOLO, ESPESSURA DE 25 CM, FCK = 30 MPA, COM USO DE FORMAS EM MADEIRA SERRADA. AF_09/2021</v>
          </cell>
          <cell r="C8889" t="str">
            <v>M2</v>
          </cell>
          <cell r="D8889">
            <v>277.25</v>
          </cell>
          <cell r="E8889" t="str">
            <v>Radier, Piso de Concreto e Laje sobre Solo</v>
          </cell>
          <cell r="F8889" t="str">
            <v>SINAPI Jun/26</v>
          </cell>
        </row>
        <row r="8890">
          <cell r="A8890">
            <v>103070</v>
          </cell>
          <cell r="B8890" t="str">
            <v>EXECUÇÃO DE LAJE SOBRE SOLO, ESPESSURA DE 25 CM, FCK = 30 MPA, COM USO DE FORMAS METÁLICAS. AF_09/2021</v>
          </cell>
          <cell r="C8890" t="str">
            <v>M2</v>
          </cell>
          <cell r="D8890">
            <v>0</v>
          </cell>
          <cell r="E8890" t="str">
            <v>Radier, Piso de Concreto e Laje sobre Solo</v>
          </cell>
          <cell r="F8890" t="str">
            <v>SINAPI Jun/26</v>
          </cell>
        </row>
        <row r="8891">
          <cell r="A8891">
            <v>103080</v>
          </cell>
          <cell r="B8891" t="str">
            <v>EXECUÇÃO DE LAJE SOBRE SOLO, ESPESSURA DE 30 CM, FCK = 30 MPA, COM USO DE FORMAS EM MADEIRA SERRADA. AF_09/2021</v>
          </cell>
          <cell r="C8891" t="str">
            <v>M2</v>
          </cell>
          <cell r="D8891">
            <v>336.7</v>
          </cell>
          <cell r="E8891" t="str">
            <v>Radier, Piso de Concreto e Laje sobre Solo</v>
          </cell>
          <cell r="F8891" t="str">
            <v>SINAPI Jun/26</v>
          </cell>
        </row>
        <row r="8892">
          <cell r="A8892">
            <v>103071</v>
          </cell>
          <cell r="B8892" t="str">
            <v>EXECUÇÃO DE LAJE SOBRE SOLO, ESPESSURA DE 30 CM, FCK = 30 MPA, COM USO DE FORMAS METÁLICAS. AF_09/2021</v>
          </cell>
          <cell r="C8892" t="str">
            <v>M2</v>
          </cell>
          <cell r="D8892">
            <v>0</v>
          </cell>
          <cell r="E8892" t="str">
            <v>Radier, Piso de Concreto e Laje sobre Solo</v>
          </cell>
          <cell r="F8892" t="str">
            <v>SINAPI Jun/26</v>
          </cell>
        </row>
        <row r="8893">
          <cell r="A8893">
            <v>103075</v>
          </cell>
          <cell r="B8893" t="str">
            <v>EXECUÇÃO DE PISO DE CONCRETO, COM ACABAMENTO SUPERFICIAL, ESPESSURA DE 15 CM, FCK = 30 MPA, COM USO DE FORMAS EM MADEIRA SERRADA. AF_09/2021</v>
          </cell>
          <cell r="C8893" t="str">
            <v>M2</v>
          </cell>
          <cell r="D8893">
            <v>210.45</v>
          </cell>
          <cell r="E8893" t="str">
            <v>Radier, Piso de Concreto e Laje sobre Solo</v>
          </cell>
          <cell r="F8893" t="str">
            <v>SINAPI Jun/26</v>
          </cell>
        </row>
        <row r="8894">
          <cell r="A8894">
            <v>103062</v>
          </cell>
          <cell r="B8894" t="str">
            <v>EXECUÇÃO DE PISO DE CONCRETO, COM ACABAMENTO SUPERFICIAL, ESPESSURA DE 15 CM, FCK = 30 MPA, COM USO DE FORMAS METÁLICAS. AF_09/2021</v>
          </cell>
          <cell r="C8894" t="str">
            <v>M2</v>
          </cell>
          <cell r="D8894">
            <v>0</v>
          </cell>
          <cell r="E8894" t="str">
            <v>Radier, Piso de Concreto e Laje sobre Solo</v>
          </cell>
          <cell r="F8894" t="str">
            <v>SINAPI Jun/26</v>
          </cell>
        </row>
        <row r="8895">
          <cell r="A8895">
            <v>103065</v>
          </cell>
          <cell r="B8895" t="str">
            <v>EXECUÇÃO DE PISO DE CONCRETO, COM ACABAMENTO SUPERFICIAL, ESPESSURA DE 20 CM, FCK = 30 MPA, COM USO DE FORMAS EM MADEIRA SERRADA. AF_09/2021</v>
          </cell>
          <cell r="C8895" t="str">
            <v>M2</v>
          </cell>
          <cell r="D8895">
            <v>0</v>
          </cell>
          <cell r="E8895" t="str">
            <v>Radier, Piso de Concreto e Laje sobre Solo</v>
          </cell>
          <cell r="F8895" t="str">
            <v>SINAPI Jun/26</v>
          </cell>
        </row>
        <row r="8896">
          <cell r="A8896">
            <v>103063</v>
          </cell>
          <cell r="B8896" t="str">
            <v>EXECUÇÃO DE PISO DE CONCRETO, COM ACABAMENTO SUPERFICIAL, ESPESSURA DE 20 CM, FCK = 30 MPA, COM USO DE FORMAS METÁLICAS. AF_09/2021</v>
          </cell>
          <cell r="C8896" t="str">
            <v>M2</v>
          </cell>
          <cell r="D8896">
            <v>0</v>
          </cell>
          <cell r="E8896" t="str">
            <v>Radier, Piso de Concreto e Laje sobre Solo</v>
          </cell>
          <cell r="F8896" t="str">
            <v>SINAPI Jun/26</v>
          </cell>
        </row>
        <row r="8897">
          <cell r="A8897">
            <v>103066</v>
          </cell>
          <cell r="B8897" t="str">
            <v>EXECUÇÃO DE PISO DE CONCRETO, COM ACABAMENTO SUPERFICIAL, ESPESSURA DE 25 CM, FCK = 30 MPA, COM USO DE FORMAS EM MADEIRA SERRADA. AF_09/2021</v>
          </cell>
          <cell r="C8897" t="str">
            <v>M2</v>
          </cell>
          <cell r="D8897">
            <v>0</v>
          </cell>
          <cell r="E8897" t="str">
            <v>Radier, Piso de Concreto e Laje sobre Solo</v>
          </cell>
          <cell r="F8897" t="str">
            <v>SINAPI Jun/26</v>
          </cell>
        </row>
        <row r="8898">
          <cell r="A8898">
            <v>103064</v>
          </cell>
          <cell r="B8898" t="str">
            <v>EXECUÇÃO DE PISO DE CONCRETO, COM ACABAMENTO SUPERFICIAL, ESPESSURA DE 25 CM, FCK = 30 MPA, COM USO DE FORMAS METÁLICAS. AF_09/2021</v>
          </cell>
          <cell r="C8898" t="str">
            <v>M2</v>
          </cell>
          <cell r="D8898">
            <v>0</v>
          </cell>
          <cell r="E8898" t="str">
            <v>Radier, Piso de Concreto e Laje sobre Solo</v>
          </cell>
          <cell r="F8898" t="str">
            <v>SINAPI Jun/26</v>
          </cell>
        </row>
        <row r="8899">
          <cell r="A8899">
            <v>103074</v>
          </cell>
          <cell r="B8899" t="str">
            <v>EXECUÇÃO DE PISO DE CONCRETO, SEM ACABAMENTO SUPERFICIAL, ESPESSURA DE 15 CM, FCK = 30 MPA, COM USO DE FORMAS EM MADEIRA SERRADA. AF_09/2021</v>
          </cell>
          <cell r="C8899" t="str">
            <v>M2</v>
          </cell>
          <cell r="D8899">
            <v>172.11</v>
          </cell>
          <cell r="E8899" t="str">
            <v>Radier, Piso de Concreto e Laje sobre Solo</v>
          </cell>
          <cell r="F8899" t="str">
            <v>SINAPI Jun/26</v>
          </cell>
        </row>
        <row r="8900">
          <cell r="A8900">
            <v>103057</v>
          </cell>
          <cell r="B8900" t="str">
            <v>EXECUÇÃO DE PISO DE CONCRETO, SEM ACABAMENTO SUPERFICIAL, ESPESSURA DE 15 CM, FCK = 30 MPA, COM USO DE FORMAS METÁLICAS. AF_09/2021</v>
          </cell>
          <cell r="C8900" t="str">
            <v>M2</v>
          </cell>
          <cell r="D8900">
            <v>0</v>
          </cell>
          <cell r="E8900" t="str">
            <v>Radier, Piso de Concreto e Laje sobre Solo</v>
          </cell>
          <cell r="F8900" t="str">
            <v>SINAPI Jun/26</v>
          </cell>
        </row>
        <row r="8901">
          <cell r="A8901">
            <v>103060</v>
          </cell>
          <cell r="B8901" t="str">
            <v>EXECUÇÃO DE PISO DE CONCRETO, SEM ACABAMENTO SUPERFICIAL, ESPESSURA DE 20 CM, FCK = 30 MPA, COM USO DE FORMAS EM MADEIRA SERRADA. AF_09/2021</v>
          </cell>
          <cell r="C8901" t="str">
            <v>M2</v>
          </cell>
          <cell r="D8901">
            <v>0</v>
          </cell>
          <cell r="E8901" t="str">
            <v>Radier, Piso de Concreto e Laje sobre Solo</v>
          </cell>
          <cell r="F8901" t="str">
            <v>SINAPI Jun/26</v>
          </cell>
        </row>
        <row r="8902">
          <cell r="A8902">
            <v>103058</v>
          </cell>
          <cell r="B8902" t="str">
            <v>EXECUÇÃO DE PISO DE CONCRETO, SEM ACABAMENTO SUPERFICIAL, ESPESSURA DE 20 CM, FCK = 30 MPA, COM USO DE FORMAS METÁLICAS. AF_09/2021</v>
          </cell>
          <cell r="C8902" t="str">
            <v>M2</v>
          </cell>
          <cell r="D8902">
            <v>0</v>
          </cell>
          <cell r="E8902" t="str">
            <v>Radier, Piso de Concreto e Laje sobre Solo</v>
          </cell>
          <cell r="F8902" t="str">
            <v>SINAPI Jun/26</v>
          </cell>
        </row>
        <row r="8903">
          <cell r="A8903">
            <v>103061</v>
          </cell>
          <cell r="B8903" t="str">
            <v>EXECUÇÃO DE PISO DE CONCRETO, SEM ACABAMENTO SUPERFICIAL, ESPESSURA DE 25 CM, FCK = 30 MPA, COM USO DE FORMAS EM MADEIRA SERRADA. AF_09/2021</v>
          </cell>
          <cell r="C8903" t="str">
            <v>M2</v>
          </cell>
          <cell r="D8903">
            <v>0</v>
          </cell>
          <cell r="E8903" t="str">
            <v>Radier, Piso de Concreto e Laje sobre Solo</v>
          </cell>
          <cell r="F8903" t="str">
            <v>SINAPI Jun/26</v>
          </cell>
        </row>
        <row r="8904">
          <cell r="A8904">
            <v>103059</v>
          </cell>
          <cell r="B8904" t="str">
            <v>EXECUÇÃO DE PISO DE CONCRETO, SEM ACABAMENTO SUPERFICIAL, ESPESSURA DE 25 CM, FCK = 30 MPA, COM USO DE FORMAS METÁLICAS. AF_09/2021</v>
          </cell>
          <cell r="C8904" t="str">
            <v>M2</v>
          </cell>
          <cell r="D8904">
            <v>0</v>
          </cell>
          <cell r="E8904" t="str">
            <v>Radier, Piso de Concreto e Laje sobre Solo</v>
          </cell>
          <cell r="F8904" t="str">
            <v>SINAPI Jun/26</v>
          </cell>
        </row>
        <row r="8905">
          <cell r="A8905">
            <v>97101</v>
          </cell>
          <cell r="B8905" t="str">
            <v>EXECUÇÃO DE RADIER, ESPESSURA DE 10 CM, FCK = 30 MPA, COM USO DE FORMAS EM MADEIRA SERRADA. AF_09/2021</v>
          </cell>
          <cell r="C8905" t="str">
            <v>M2</v>
          </cell>
          <cell r="D8905">
            <v>174.33</v>
          </cell>
          <cell r="E8905" t="str">
            <v>Radier, Piso de Concreto e Laje sobre Solo</v>
          </cell>
          <cell r="F8905" t="str">
            <v>SINAPI Jun/26</v>
          </cell>
        </row>
        <row r="8906">
          <cell r="A8906">
            <v>97098</v>
          </cell>
          <cell r="B8906" t="str">
            <v>EXECUÇÃO DE RADIER, ESPESSURA DE 10 CM, FCK = 30 MPA, COM USO DE FORMAS METÁLICAS. AF_09/2021</v>
          </cell>
          <cell r="C8906" t="str">
            <v>M2</v>
          </cell>
          <cell r="D8906">
            <v>0</v>
          </cell>
          <cell r="E8906" t="str">
            <v>Radier, Piso de Concreto e Laje sobre Solo</v>
          </cell>
          <cell r="F8906" t="str">
            <v>SINAPI Jun/26</v>
          </cell>
        </row>
        <row r="8907">
          <cell r="A8907">
            <v>97102</v>
          </cell>
          <cell r="B8907" t="str">
            <v>EXECUÇÃO DE RADIER, ESPESSURA DE 15 CM, FCK = 30 MPA, COM USO DE FORMAS EM MADEIRA SERRADA. AF_09/2021</v>
          </cell>
          <cell r="C8907" t="str">
            <v>M2</v>
          </cell>
          <cell r="D8907">
            <v>217.17</v>
          </cell>
          <cell r="E8907" t="str">
            <v>Radier, Piso de Concreto e Laje sobre Solo</v>
          </cell>
          <cell r="F8907" t="str">
            <v>SINAPI Jun/26</v>
          </cell>
        </row>
        <row r="8908">
          <cell r="A8908">
            <v>97099</v>
          </cell>
          <cell r="B8908" t="str">
            <v>EXECUÇÃO DE RADIER, ESPESSURA DE 15 CM, FCK = 30 MPA, COM USO DE FORMAS METÁLICAS. AF_09/2021</v>
          </cell>
          <cell r="C8908" t="str">
            <v>M2</v>
          </cell>
          <cell r="D8908">
            <v>0</v>
          </cell>
          <cell r="E8908" t="str">
            <v>Radier, Piso de Concreto e Laje sobre Solo</v>
          </cell>
          <cell r="F8908" t="str">
            <v>SINAPI Jun/26</v>
          </cell>
        </row>
        <row r="8909">
          <cell r="A8909">
            <v>97103</v>
          </cell>
          <cell r="B8909" t="str">
            <v>EXECUÇÃO DE RADIER, ESPESSURA DE 20 CM, FCK = 30 MPA, COM USO DE FORMAS EM MADEIRA SERRADA. AF_09/2021</v>
          </cell>
          <cell r="C8909" t="str">
            <v>M2</v>
          </cell>
          <cell r="D8909">
            <v>256.95</v>
          </cell>
          <cell r="E8909" t="str">
            <v>Radier, Piso de Concreto e Laje sobre Solo</v>
          </cell>
          <cell r="F8909" t="str">
            <v>SINAPI Jun/26</v>
          </cell>
        </row>
        <row r="8910">
          <cell r="A8910">
            <v>97100</v>
          </cell>
          <cell r="B8910" t="str">
            <v>EXECUÇÃO DE RADIER, ESPESSURA DE 20 CM, FCK = 30 MPA, COM USO DE FORMAS METÁLICAS. AF_09/2021</v>
          </cell>
          <cell r="C8910" t="str">
            <v>M2</v>
          </cell>
          <cell r="D8910">
            <v>0</v>
          </cell>
          <cell r="E8910" t="str">
            <v>Radier, Piso de Concreto e Laje sobre Solo</v>
          </cell>
          <cell r="F8910" t="str">
            <v>SINAPI Jun/26</v>
          </cell>
        </row>
        <row r="8911">
          <cell r="A8911">
            <v>103072</v>
          </cell>
          <cell r="B8911" t="str">
            <v>EXECUÇÃO DE RADIER, ESPESSURA DE 25 CM, FCK = 30 MPA, COM USO DE FORMAS EM MADEIRA SERRADA. AF_09/2021</v>
          </cell>
          <cell r="C8911" t="str">
            <v>M2</v>
          </cell>
          <cell r="D8911">
            <v>302.44</v>
          </cell>
          <cell r="E8911" t="str">
            <v>Radier, Piso de Concreto e Laje sobre Solo</v>
          </cell>
          <cell r="F8911" t="str">
            <v>SINAPI Jun/26</v>
          </cell>
        </row>
        <row r="8912">
          <cell r="A8912">
            <v>103055</v>
          </cell>
          <cell r="B8912" t="str">
            <v>EXECUÇÃO DE RADIER, ESPESSURA DE 25 CM, FCK = 30 MPA, COM USO DE FORMAS METÁLICAS. AF_09/2021</v>
          </cell>
          <cell r="C8912" t="str">
            <v>M2</v>
          </cell>
          <cell r="D8912">
            <v>0</v>
          </cell>
          <cell r="E8912" t="str">
            <v>Radier, Piso de Concreto e Laje sobre Solo</v>
          </cell>
          <cell r="F8912" t="str">
            <v>SINAPI Jun/26</v>
          </cell>
        </row>
        <row r="8913">
          <cell r="A8913">
            <v>103073</v>
          </cell>
          <cell r="B8913" t="str">
            <v>EXECUÇÃO DE RADIER, ESPESSURA DE 30 CM, FCK = 30 MPA, COM USO DE FORMAS EM MADEIRA SERRADA. AF_09/2021</v>
          </cell>
          <cell r="C8913" t="str">
            <v>M2</v>
          </cell>
          <cell r="D8913">
            <v>361.89</v>
          </cell>
          <cell r="E8913" t="str">
            <v>Radier, Piso de Concreto e Laje sobre Solo</v>
          </cell>
          <cell r="F8913" t="str">
            <v>SINAPI Jun/26</v>
          </cell>
        </row>
        <row r="8914">
          <cell r="A8914">
            <v>103056</v>
          </cell>
          <cell r="B8914" t="str">
            <v>EXECUÇÃO DE RADIER, ESPESSURA DE 30 CM, FCK = 30 MPA, COM USO DE FORMAS METÁLICAS. AF_09/2021</v>
          </cell>
          <cell r="C8914" t="str">
            <v>M2</v>
          </cell>
          <cell r="D8914">
            <v>0</v>
          </cell>
          <cell r="E8914" t="str">
            <v>Radier, Piso de Concreto e Laje sobre Solo</v>
          </cell>
          <cell r="F8914" t="str">
            <v>SINAPI Jun/26</v>
          </cell>
        </row>
        <row r="8915">
          <cell r="A8915">
            <v>97086</v>
          </cell>
          <cell r="B8915" t="str">
            <v>FABRICAÇÃO, MONTAGEM E DESMONTAGEM DE FORMA PARA RADIER, PISO DE CONCRETO OU LAJE SOBRE SOLO, EM MADEIRA SERRADA, 4 UTILIZAÇÕES. AF_09/2021</v>
          </cell>
          <cell r="C8915" t="str">
            <v>M2</v>
          </cell>
          <cell r="D8915">
            <v>173.69</v>
          </cell>
          <cell r="E8915" t="str">
            <v>Radier, Piso de Concreto e Laje sobre Solo</v>
          </cell>
          <cell r="F8915" t="str">
            <v>SINAPI Jun/26</v>
          </cell>
        </row>
        <row r="8916">
          <cell r="A8916">
            <v>97085</v>
          </cell>
          <cell r="B8916" t="str">
            <v>MONTAGEM E DESMONTAGEM DE FORMA PARA RADIER, PISO DE CONCRETO OU LAJE SOBRE SOLO, COM SISTEMA DE FORMAS MANUSEÁVEIS METÁLICAS. AF_09/2021</v>
          </cell>
          <cell r="C8916" t="str">
            <v>M2</v>
          </cell>
          <cell r="D8916">
            <v>0</v>
          </cell>
          <cell r="E8916" t="str">
            <v>Radier, Piso de Concreto e Laje sobre Solo</v>
          </cell>
          <cell r="F8916" t="str">
            <v>SINAPI Jun/26</v>
          </cell>
        </row>
        <row r="8917">
          <cell r="A8917">
            <v>104766</v>
          </cell>
          <cell r="B8917" t="str">
            <v>CHUMBAMENTO LINEAR EM ALVENARIA PARA ELETRODUTOS COM DIÂMETROS MENORES OU IGUAIS A 40 MM. AF_09/2023</v>
          </cell>
          <cell r="C8917" t="str">
            <v>M</v>
          </cell>
          <cell r="D8917">
            <v>23.19</v>
          </cell>
          <cell r="E8917" t="str">
            <v>Rasgos e Fixações</v>
          </cell>
          <cell r="F8917" t="str">
            <v>SINAPI Jun/26</v>
          </cell>
        </row>
        <row r="8918">
          <cell r="A8918">
            <v>90467</v>
          </cell>
          <cell r="B8918" t="str">
            <v>CHUMBAMENTO LINEAR EM ALVENARIA PARA RAMAIS/DISTRIBUIÇÃO DE INSTALAÇÕES HIDRÁULICAS COM DIÂMETROS MAIORES QUE 40 MM E MENORES OU IGUAIS A 75 MM. AF_09/2023</v>
          </cell>
          <cell r="C8918" t="str">
            <v>M</v>
          </cell>
          <cell r="D8918">
            <v>32.14</v>
          </cell>
          <cell r="E8918" t="str">
            <v>Rasgos e Fixações</v>
          </cell>
          <cell r="F8918" t="str">
            <v>SINAPI Jun/26</v>
          </cell>
        </row>
        <row r="8919">
          <cell r="A8919">
            <v>90466</v>
          </cell>
          <cell r="B8919" t="str">
            <v>CHUMBAMENTO LINEAR EM ALVENARIA PARA RAMAIS/DISTRIBUIÇÃO DE INSTALAÇÕES HIDRÁULICAS COM DIÂMETROS MENORES OU IGUAIS A 40 MM. AF_09/2023</v>
          </cell>
          <cell r="C8919" t="str">
            <v>M</v>
          </cell>
          <cell r="D8919">
            <v>21.42</v>
          </cell>
          <cell r="E8919" t="str">
            <v>Rasgos e Fixações</v>
          </cell>
          <cell r="F8919" t="str">
            <v>SINAPI Jun/26</v>
          </cell>
        </row>
        <row r="8920">
          <cell r="A8920">
            <v>90469</v>
          </cell>
          <cell r="B8920" t="str">
            <v>CHUMBAMENTO LINEAR EM CONTRAPISO PARA RAMAIS/DISTRIBUIÇÃO DE INSTALAÇÕES HIDRÁULICAS COM DIÂMETROS MAIORES QUE 40 MM E MENORES OU IGUAIS A 75 MM. AF_09/2023</v>
          </cell>
          <cell r="C8920" t="str">
            <v>M</v>
          </cell>
          <cell r="D8920">
            <v>14.93</v>
          </cell>
          <cell r="E8920" t="str">
            <v>Rasgos e Fixações</v>
          </cell>
          <cell r="F8920" t="str">
            <v>SINAPI Jun/26</v>
          </cell>
        </row>
        <row r="8921">
          <cell r="A8921">
            <v>90470</v>
          </cell>
          <cell r="B8921" t="str">
            <v>CHUMBAMENTO LINEAR EM CONTRAPISO PARA RAMAIS/DISTRIBUIÇÃO DE INSTALAÇÕES HIDRÁULICAS COM DIÂMETROS MAIORES QUE 75 MM E MENORES OU IGUAIS A 100 MM. AF_09/2023</v>
          </cell>
          <cell r="C8921" t="str">
            <v>M</v>
          </cell>
          <cell r="D8921">
            <v>19.61</v>
          </cell>
          <cell r="E8921" t="str">
            <v>Rasgos e Fixações</v>
          </cell>
          <cell r="F8921" t="str">
            <v>SINAPI Jun/26</v>
          </cell>
        </row>
        <row r="8922">
          <cell r="A8922">
            <v>90468</v>
          </cell>
          <cell r="B8922" t="str">
            <v>CHUMBAMENTO LINEAR EM CONTRAPISO PARA RAMAIS/DISTRIBUIÇÃO DE INSTALAÇÕES HIDRÁULICAS COM DIÂMETROS MENORES OU IGUAIS A 40 MM. AF_09/2023</v>
          </cell>
          <cell r="C8922" t="str">
            <v>M</v>
          </cell>
          <cell r="D8922">
            <v>9.86</v>
          </cell>
          <cell r="E8922" t="str">
            <v>Rasgos e Fixações</v>
          </cell>
          <cell r="F8922" t="str">
            <v>SINAPI Jun/26</v>
          </cell>
        </row>
        <row r="8923">
          <cell r="A8923">
            <v>91188</v>
          </cell>
          <cell r="B8923" t="str">
            <v>CHUMBAMENTO PONTUAL DE ABERTURA EM LAJE COM PASSAGEM DE 1 TUBO COM DIÂMETRO DE 50 MM. AF_09/2023</v>
          </cell>
          <cell r="C8923" t="str">
            <v>UN</v>
          </cell>
          <cell r="D8923">
            <v>17.59</v>
          </cell>
          <cell r="E8923" t="str">
            <v>Rasgos e Fixações</v>
          </cell>
          <cell r="F8923" t="str">
            <v>SINAPI Jun/26</v>
          </cell>
        </row>
        <row r="8924">
          <cell r="A8924">
            <v>91189</v>
          </cell>
          <cell r="B8924" t="str">
            <v>CHUMBAMENTO PONTUAL DE ABERTURA EM LAJE COM PASSAGEM DE 5 TUBOS COM DIÂMETROS DE 50 MM. AF_09/2023</v>
          </cell>
          <cell r="C8924" t="str">
            <v>UN</v>
          </cell>
          <cell r="D8924">
            <v>89.83</v>
          </cell>
          <cell r="E8924" t="str">
            <v>Rasgos e Fixações</v>
          </cell>
          <cell r="F8924" t="str">
            <v>SINAPI Jun/26</v>
          </cell>
        </row>
        <row r="8925">
          <cell r="A8925">
            <v>91192</v>
          </cell>
          <cell r="B8925" t="str">
            <v>CHUMBAMENTO PONTUAL EM PASSAGEM DE TUBO COM DIÂMETRO MAIOR QUE 75 MM E MENORES OU IGUAIS A 150 MM. AF_09/2023</v>
          </cell>
          <cell r="C8925" t="str">
            <v>UN</v>
          </cell>
          <cell r="D8925">
            <v>26.66</v>
          </cell>
          <cell r="E8925" t="str">
            <v>Rasgos e Fixações</v>
          </cell>
          <cell r="F8925" t="str">
            <v>SINAPI Jun/26</v>
          </cell>
        </row>
        <row r="8926">
          <cell r="A8926">
            <v>91190</v>
          </cell>
          <cell r="B8926" t="str">
            <v>CHUMBAMENTO PONTUAL EM PASSAGEM DE TUBO COM DIÂMETRO MENOR OU IGUAL A 40 MM. AF_09/2023</v>
          </cell>
          <cell r="C8926" t="str">
            <v>UN</v>
          </cell>
          <cell r="D8926">
            <v>14.04</v>
          </cell>
          <cell r="E8926" t="str">
            <v>Rasgos e Fixações</v>
          </cell>
          <cell r="F8926" t="str">
            <v>SINAPI Jun/26</v>
          </cell>
        </row>
        <row r="8927">
          <cell r="A8927">
            <v>91191</v>
          </cell>
          <cell r="B8927" t="str">
            <v>CHUMBAMENTO PONTUAL EM PASSAGEM DE TUBO COM DIÂMETROS ENTRE 40 MM E 75 MM. AF_09/2023</v>
          </cell>
          <cell r="C8927" t="str">
            <v>UN</v>
          </cell>
          <cell r="D8927">
            <v>18.559999999999999</v>
          </cell>
          <cell r="E8927" t="str">
            <v>Rasgos e Fixações</v>
          </cell>
          <cell r="F8927" t="str">
            <v>SINAPI Jun/26</v>
          </cell>
        </row>
        <row r="8928">
          <cell r="A8928">
            <v>95541</v>
          </cell>
          <cell r="B8928" t="str">
            <v>FIXAÇÃO DE DUTOS FLEXÍVEIS CIRCULARES, DIÂMETRO 109 MM OU 4", COM ABRAÇADEIRA METÁLICA FLEXÍVEL FIXADA DIRETAMENTE NA LAJE, SOMENTE MÃO DE OBRA. AF_09/2023</v>
          </cell>
          <cell r="C8928" t="str">
            <v>UN</v>
          </cell>
          <cell r="D8928">
            <v>36.47</v>
          </cell>
          <cell r="E8928" t="str">
            <v>Rasgos e Fixações</v>
          </cell>
          <cell r="F8928" t="str">
            <v>SINAPI Jun/26</v>
          </cell>
        </row>
        <row r="8929">
          <cell r="A8929">
            <v>96564</v>
          </cell>
          <cell r="B8929" t="str">
            <v>FIXAÇÃO DE DUTOS FLEXÍVEIS CIRCULARES, DIÂMETRO 109 MM OU 4", COM ABRAÇADEIRA METÁLICA FLEXÍVEL FIXADA DIRETAMENTE NA LAJE. AF_09/2023</v>
          </cell>
          <cell r="C8929" t="str">
            <v>M</v>
          </cell>
          <cell r="D8929">
            <v>0</v>
          </cell>
          <cell r="E8929" t="str">
            <v>Rasgos e Fixações</v>
          </cell>
          <cell r="F8929" t="str">
            <v>SINAPI Jun/26</v>
          </cell>
        </row>
        <row r="8930">
          <cell r="A8930">
            <v>104785</v>
          </cell>
          <cell r="B8930" t="str">
            <v>FIXAÇÃO DE ELETRODUTOS, DIÂMETROS MENORES OU IGUAIS A 40 MM, COM ABRAÇADEIRA METÁLICA RÍGIDA TIPO D COM PARAFUSO DE FIXAÇÃO 1 1/4", FIXADA DIRETAMENTE NA LAJE OU PAREDE. AF_09/2023</v>
          </cell>
          <cell r="C8930" t="str">
            <v>M</v>
          </cell>
          <cell r="D8930">
            <v>15.04</v>
          </cell>
          <cell r="E8930" t="str">
            <v>Rasgos e Fixações</v>
          </cell>
          <cell r="F8930" t="str">
            <v>SINAPI Jun/26</v>
          </cell>
        </row>
        <row r="8931">
          <cell r="A8931">
            <v>91166</v>
          </cell>
          <cell r="B8931" t="str">
            <v>FIXAÇÃO DE TUBOS HORIZONTAIS DE PEX OU MULTICAMADAS, DIÂMETROS IGUAIS OU INFERIORES A 40 MM, COM ABRAÇADEIRA PLÁSTICA FIXADA EM LAJE. AF_09/2023_PE</v>
          </cell>
          <cell r="C8931" t="str">
            <v>M</v>
          </cell>
          <cell r="D8931">
            <v>5.09</v>
          </cell>
          <cell r="E8931" t="str">
            <v>Rasgos e Fixações</v>
          </cell>
          <cell r="F8931" t="str">
            <v>SINAPI Jun/26</v>
          </cell>
        </row>
        <row r="8932">
          <cell r="A8932">
            <v>91167</v>
          </cell>
          <cell r="B8932" t="str">
            <v>FIXAÇÃO DE TUBOS HORIZONTAIS DE PPR DIÂMETROS MENORES OU IGUAIS A 40 MM COM ABRAÇADEIRA METÁLICA RÍGIDA TIPO U PERFIL 1 1/4", FIXADA EM PERFILADO EM LAJE. AF_09/2023_PS</v>
          </cell>
          <cell r="C8932" t="str">
            <v>M</v>
          </cell>
          <cell r="D8932">
            <v>12.36</v>
          </cell>
          <cell r="E8932" t="str">
            <v>Rasgos e Fixações</v>
          </cell>
          <cell r="F8932" t="str">
            <v>SINAPI Jun/26</v>
          </cell>
        </row>
        <row r="8933">
          <cell r="A8933">
            <v>91176</v>
          </cell>
          <cell r="B8933" t="str">
            <v>FIXAÇÃO DE TUBOS HORIZONTAIS DE PPR DIÂMETROS MENORES OU IGUAIS A 40 MM, COM ABRAÇADEIRA METÁLICA RÍGIDA TIPO D COM PARAFUSO DE FIXAÇÃO 1 1/4", FIXADA DIRETAMENTE NA LAJE OU PAREDE. AF_09/2023</v>
          </cell>
          <cell r="C8933" t="str">
            <v>M</v>
          </cell>
          <cell r="D8933">
            <v>20.12</v>
          </cell>
          <cell r="E8933" t="str">
            <v>Rasgos e Fixações</v>
          </cell>
          <cell r="F8933" t="str">
            <v>SINAPI Jun/26</v>
          </cell>
        </row>
        <row r="8934">
          <cell r="A8934">
            <v>91182</v>
          </cell>
          <cell r="B8934" t="str">
            <v>FIXAÇÃO DE TUBOS HORIZONTAIS DE PPR, DIÂMETROS MENORES OU IGUAIS A 40 MM, COM ABRAÇADEIRA METÁLICA FLEXÍVEL 18 MM, FIXADA DIRETAMENTE NA LAJE. AF_09/2023</v>
          </cell>
          <cell r="C8934" t="str">
            <v>M</v>
          </cell>
          <cell r="D8934">
            <v>34.979999999999997</v>
          </cell>
          <cell r="E8934" t="str">
            <v>Rasgos e Fixações</v>
          </cell>
          <cell r="F8934" t="str">
            <v>SINAPI Jun/26</v>
          </cell>
        </row>
        <row r="8935">
          <cell r="A8935">
            <v>91186</v>
          </cell>
          <cell r="B8935" t="str">
            <v>FIXAÇÃO DE TUBOS HORIZONTAIS DE PVC ÁGUA, PVC ESGOTO, PVC ÁGUA PLUVIAL, CPVC, PPR, COBRE OU AÇO, DIÂMETROS MAIORES QUE 40 MM E MENORES OU IGUAIS A 75 MM, COM ABRAÇADEIRA METÁLICA FLEXÍVEL 18 MM, FIXADA DIRETAMENTE NA LAJE. AF_09/2023</v>
          </cell>
          <cell r="C8935" t="str">
            <v>M</v>
          </cell>
          <cell r="D8935">
            <v>38.68</v>
          </cell>
          <cell r="E8935" t="str">
            <v>Rasgos e Fixações</v>
          </cell>
          <cell r="F8935" t="str">
            <v>SINAPI Jun/26</v>
          </cell>
        </row>
        <row r="8936">
          <cell r="A8936">
            <v>91171</v>
          </cell>
          <cell r="B8936" t="str">
            <v>FIXAÇÃO DE TUBOS HORIZONTAIS DE PVC ÁGUA, PVC ESGOTO, PVC ÁGUA PLUVIAL, CPVC, PPR, COBRE OU AÇO, DIÂMETROS MAIORES QUE 40 MM E MENORES OU IGUAIS A 75 MM, COM ABRAÇADEIRA METÁLICA RÍGIDA TIPO U PERFIL 2 1/2", FIXADA EM PERFILADO EM LAJE. AF_09/2023_PS</v>
          </cell>
          <cell r="C8936" t="str">
            <v>M</v>
          </cell>
          <cell r="D8936">
            <v>19.7</v>
          </cell>
          <cell r="E8936" t="str">
            <v>Rasgos e Fixações</v>
          </cell>
          <cell r="F8936" t="str">
            <v>SINAPI Jun/26</v>
          </cell>
        </row>
        <row r="8937">
          <cell r="A8937">
            <v>91187</v>
          </cell>
          <cell r="B8937" t="str">
            <v>FIXAÇÃO DE TUBOS HORIZONTAIS DE PVC ÁGUA, PVC ESGOTO, PVC ÁGUA PLUVIAL, CPVC, PPR, COBRE OU AÇO, DIÂMETROS MAIORES QUE 75 MM E MENORES OU IGUAIS A 100 MM, COM ABRAÇADEIRA METÁLICA FLEXÍVEL 18 MM, FIXADA DIRETAMENTE NA LAJE. AF_09/2023</v>
          </cell>
          <cell r="C8937" t="str">
            <v>M</v>
          </cell>
          <cell r="D8937">
            <v>34.93</v>
          </cell>
          <cell r="E8937" t="str">
            <v>Rasgos e Fixações</v>
          </cell>
          <cell r="F8937" t="str">
            <v>SINAPI Jun/26</v>
          </cell>
        </row>
        <row r="8938">
          <cell r="A8938">
            <v>91172</v>
          </cell>
          <cell r="B8938" t="str">
            <v>FIXAÇÃO DE TUBOS HORIZONTAIS DE PVC ÁGUA, PVC ESGOTO, PVC ÁGUA PLUVIAL, CPVC, PPR, COBRE OU AÇO, DIÂMETROS MAIORES QUE 75 MM E MENORES OU IGUAIS A 100 MM, COM ABRAÇADEIRA METÁLICA RÍGIDA TIPO U PERFIL 4", FIXADA EM PERFILADO EM LAJE. AF_09/2023_PS</v>
          </cell>
          <cell r="C8938" t="str">
            <v>M</v>
          </cell>
          <cell r="D8938">
            <v>23.61</v>
          </cell>
          <cell r="E8938" t="str">
            <v>Rasgos e Fixações</v>
          </cell>
          <cell r="F8938" t="str">
            <v>SINAPI Jun/26</v>
          </cell>
        </row>
        <row r="8939">
          <cell r="A8939">
            <v>91185</v>
          </cell>
          <cell r="B8939" t="str">
            <v>FIXAÇÃO DE TUBOS HORIZONTAIS DE PVC ÁGUA, PVC ESGOTO, PVC ÁGUA PLUVIAL, CPVC, PPR, COBRE OU AÇO, DIÂMETROS MENORES OU IGUAIS A 40 MM, COM ABRAÇADEIRA METÁLICA FLEXÍVEL 18 MM, FIXADA DIRETAMENTE NA LAJE. AF_09/2023</v>
          </cell>
          <cell r="C8939" t="str">
            <v>M</v>
          </cell>
          <cell r="D8939">
            <v>34.979999999999997</v>
          </cell>
          <cell r="E8939" t="str">
            <v>Rasgos e Fixações</v>
          </cell>
          <cell r="F8939" t="str">
            <v>SINAPI Jun/26</v>
          </cell>
        </row>
        <row r="8940">
          <cell r="A8940">
            <v>91170</v>
          </cell>
          <cell r="B8940" t="str">
            <v>FIXAÇÃO DE TUBOS HORIZONTAIS DE PVC ÁGUA, PVC ESGOTO, PVC ÁGUA PLUVIAL, CPVC, PPR, COBRE OU AÇO, DIÂMETROS MENORES OU IGUAIS A 40 MM, COM ABRAÇADEIRA METÁLICA RÍGIDA TIPO U PERFIL 1 1/4", FIXADA EM PERFILADO EM LAJE. AF_09/2023_PS</v>
          </cell>
          <cell r="C8940" t="str">
            <v>M</v>
          </cell>
          <cell r="D8940">
            <v>12.36</v>
          </cell>
          <cell r="E8940" t="str">
            <v>Rasgos e Fixações</v>
          </cell>
          <cell r="F8940" t="str">
            <v>SINAPI Jun/26</v>
          </cell>
        </row>
        <row r="8941">
          <cell r="A8941">
            <v>91180</v>
          </cell>
          <cell r="B8941" t="str">
            <v>FIXAÇÃO DE TUBOS HORIZONTAIS DE PVC ÁGUA/PVC ESGOTO/PVC PLUVIAL/CPVC/PPR/COBRE OU AÇO, DIÂMETROS MAIORES QUE 40 MM E MENORES OU IGUAIS A 75 MM, COM ABRAÇADEIRA TIPO D COM PARAFUSO DE FIXAÇÃO 2 1/2", FIXADA DIRETAMENTE NA LAJE OU PAREDE. AF_09/2023</v>
          </cell>
          <cell r="C8941" t="str">
            <v>M</v>
          </cell>
          <cell r="D8941">
            <v>26.99</v>
          </cell>
          <cell r="E8941" t="str">
            <v>Rasgos e Fixações</v>
          </cell>
          <cell r="F8941" t="str">
            <v>SINAPI Jun/26</v>
          </cell>
        </row>
        <row r="8942">
          <cell r="A8942">
            <v>91181</v>
          </cell>
          <cell r="B8942" t="str">
            <v>FIXAÇÃO DE TUBOS HORIZONTAIS DE PVC ÁGUA/PVC ESGOTO/PVC PLUVIAL/CPVC/PPR/COBRE OU AÇO, DIÂMETROS MAIORES QUE 75 MM E MENORES OU IGUAIS A 100 MM, COM ABRAÇADEIRA TIPO D COM PARAFUSO DE FIXAÇÃO 4", FIXADA DIRETAMENTE NA LAJE OU PAREDE. AF_09/2023</v>
          </cell>
          <cell r="C8942" t="str">
            <v>M</v>
          </cell>
          <cell r="D8942">
            <v>28.47</v>
          </cell>
          <cell r="E8942" t="str">
            <v>Rasgos e Fixações</v>
          </cell>
          <cell r="F8942" t="str">
            <v>SINAPI Jun/26</v>
          </cell>
        </row>
        <row r="8943">
          <cell r="A8943">
            <v>91179</v>
          </cell>
          <cell r="B8943" t="str">
            <v>FIXAÇÃO DE TUBOS HORIZONTAIS DE PVC ÁGUA/PVC ESGOTO/PVC PLUVIAL/CPVC/PPR/COBRE OU AÇO, DIÂMETROS MENORES OU IGUAIS A 40 MM, COM ABRAÇADEIRA METÁLICA RÍGIDA TIPO D COM PARAFUSO DE FIXAÇÃO 1 1/4", FIXADA DIRETAMENTE NA LAJE OU PAREDE. AF_09/2023</v>
          </cell>
          <cell r="C8943" t="str">
            <v>M</v>
          </cell>
          <cell r="D8943">
            <v>20.12</v>
          </cell>
          <cell r="E8943" t="str">
            <v>Rasgos e Fixações</v>
          </cell>
          <cell r="F8943" t="str">
            <v>SINAPI Jun/26</v>
          </cell>
        </row>
        <row r="8944">
          <cell r="A8944">
            <v>91174</v>
          </cell>
          <cell r="B8944" t="str">
            <v>FIXAÇÃO DE TUBOS VERTICAIS DE PVC ÁGUA, PVC ESGOTO, PVC ÁGUA PLUVIAL, CPVC, PPR, COBRE OU AÇO, DIÂMETROS MAIORES QUE 40 MM E MENORES OU IGUAIS A 75 MM, COM ABRAÇADEIRA METÁLICA RÍGIDA TIPO U PERFIL 2 1/2", FIXADA EM PERFILADO EM PAREDE. AF_09/2023_PS</v>
          </cell>
          <cell r="C8944" t="str">
            <v>M</v>
          </cell>
          <cell r="D8944">
            <v>7.86</v>
          </cell>
          <cell r="E8944" t="str">
            <v>Rasgos e Fixações</v>
          </cell>
          <cell r="F8944" t="str">
            <v>SINAPI Jun/26</v>
          </cell>
        </row>
        <row r="8945">
          <cell r="A8945">
            <v>91175</v>
          </cell>
          <cell r="B8945" t="str">
            <v>FIXAÇÃO DE TUBOS VERTICAIS DE PVC ÁGUA, PVC ESGOTO, PVC ÁGUA PLUVIAL, CPVC, PPR, COBRE OU AÇO, DIÂMETROS MAIORES QUE 75 MM E MENORES OU IGUAIS A 100 MM, COM ABRAÇADEIRA METÁLICA RÍGIDA TIPO U PERFIL 4", FIXADA EM PERFILADO EM PAREDE. AF_09/2023_PS</v>
          </cell>
          <cell r="C8945" t="str">
            <v>M</v>
          </cell>
          <cell r="D8945">
            <v>12.74</v>
          </cell>
          <cell r="E8945" t="str">
            <v>Rasgos e Fixações</v>
          </cell>
          <cell r="F8945" t="str">
            <v>SINAPI Jun/26</v>
          </cell>
        </row>
        <row r="8946">
          <cell r="A8946">
            <v>91173</v>
          </cell>
          <cell r="B8946" t="str">
            <v>FIXAÇÃO DE TUBOS VERTICAIS DE PVC ÁGUA, PVC ESGOTO, PVC ÁGUA PLUVIAL, CPVC, PPR, COBRE OU AÇO, DIÂMETROS MENORES OU IGUAIS A 40 MM, COM ABRAÇADEIRA METÁLICA RÍGIDA TIPO U PERFIL 1 1/4", FIXADA EM PERFILADO EM PAREDE. AF_09/2023_PS</v>
          </cell>
          <cell r="C8946" t="str">
            <v>M</v>
          </cell>
          <cell r="D8946">
            <v>4.5999999999999996</v>
          </cell>
          <cell r="E8946" t="str">
            <v>Rasgos e Fixações</v>
          </cell>
          <cell r="F8946" t="str">
            <v>SINAPI Jun/26</v>
          </cell>
        </row>
        <row r="8947">
          <cell r="A8947">
            <v>104759</v>
          </cell>
          <cell r="B8947" t="str">
            <v>FURO MANUAL EM ALVENARIA, PARA INSTALAÇÕES ELÉTRICAS, DIÂMETROS MAIORES QUE 40 MM E MENORES OU IGUAIS A 75 MM. AF_09/2023</v>
          </cell>
          <cell r="C8947" t="str">
            <v>UN</v>
          </cell>
          <cell r="D8947">
            <v>64.61</v>
          </cell>
          <cell r="E8947" t="str">
            <v>Rasgos e Fixações</v>
          </cell>
          <cell r="F8947" t="str">
            <v>SINAPI Jun/26</v>
          </cell>
        </row>
        <row r="8948">
          <cell r="A8948">
            <v>104760</v>
          </cell>
          <cell r="B8948" t="str">
            <v>FURO MANUAL EM ALVENARIA, PARA INSTALAÇÕES ELÉTRICAS, DIÂMETROS MAIORES QUE 75 MM E MENORES OU IGUAIS A 100 MM. AF_09/2023</v>
          </cell>
          <cell r="C8948" t="str">
            <v>UN</v>
          </cell>
          <cell r="D8948">
            <v>94.35</v>
          </cell>
          <cell r="E8948" t="str">
            <v>Rasgos e Fixações</v>
          </cell>
          <cell r="F8948" t="str">
            <v>SINAPI Jun/26</v>
          </cell>
        </row>
        <row r="8949">
          <cell r="A8949">
            <v>104758</v>
          </cell>
          <cell r="B8949" t="str">
            <v>FURO MANUAL EM ALVENARIA, PARA INSTALAÇÕES ELÉTRICAS, DIÂMETROS MENORES OU IGUAIS A 40 MM. AF_09/2023</v>
          </cell>
          <cell r="C8949" t="str">
            <v>UN</v>
          </cell>
          <cell r="D8949">
            <v>24.23</v>
          </cell>
          <cell r="E8949" t="str">
            <v>Rasgos e Fixações</v>
          </cell>
          <cell r="F8949" t="str">
            <v>SINAPI Jun/26</v>
          </cell>
        </row>
        <row r="8950">
          <cell r="A8950">
            <v>90437</v>
          </cell>
          <cell r="B8950" t="str">
            <v>FURO MANUAL EM ALVENARIA, PARA INSTALAÇÕES HIDRÁULICAS, DIÂMETROS MAIORES QUE 40 MM E MENORES OU IGUAIS A 75 MM. AF_09/2023</v>
          </cell>
          <cell r="C8950" t="str">
            <v>UN</v>
          </cell>
          <cell r="D8950">
            <v>58.87</v>
          </cell>
          <cell r="E8950" t="str">
            <v>Rasgos e Fixações</v>
          </cell>
          <cell r="F8950" t="str">
            <v>SINAPI Jun/26</v>
          </cell>
        </row>
        <row r="8951">
          <cell r="A8951">
            <v>90438</v>
          </cell>
          <cell r="B8951" t="str">
            <v>FURO MANUAL EM ALVENARIA, PARA INSTALAÇÕES HIDRÁULICAS, DIÂMETROS MAIORES QUE 75 MM E MENORES OU IGUAIS A 100 MM. AF_09/2023</v>
          </cell>
          <cell r="C8951" t="str">
            <v>UN</v>
          </cell>
          <cell r="D8951">
            <v>85.96</v>
          </cell>
          <cell r="E8951" t="str">
            <v>Rasgos e Fixações</v>
          </cell>
          <cell r="F8951" t="str">
            <v>SINAPI Jun/26</v>
          </cell>
        </row>
        <row r="8952">
          <cell r="A8952">
            <v>90436</v>
          </cell>
          <cell r="B8952" t="str">
            <v>FURO MANUAL EM ALVENARIA, PARA INSTALAÇÕES HIDRÁULICAS, DIÂMETROS MENORES OU IGUAIS A 40 MM. AF_09/2023</v>
          </cell>
          <cell r="C8952" t="str">
            <v>UN</v>
          </cell>
          <cell r="D8952">
            <v>22.09</v>
          </cell>
          <cell r="E8952" t="str">
            <v>Rasgos e Fixações</v>
          </cell>
          <cell r="F8952" t="str">
            <v>SINAPI Jun/26</v>
          </cell>
        </row>
        <row r="8953">
          <cell r="A8953">
            <v>104770</v>
          </cell>
          <cell r="B8953" t="str">
            <v>FURO MECANIZADO EM ALVENARIA, PARA INSTALAÇÕES ELÉTRICAS, DIÂMETROS MAIORES QUE 40 MM E MENORES OU IGUAIS A 75 MM. AF_09/2023</v>
          </cell>
          <cell r="C8953" t="str">
            <v>UN</v>
          </cell>
          <cell r="D8953">
            <v>2.74</v>
          </cell>
          <cell r="E8953" t="str">
            <v>Rasgos e Fixações</v>
          </cell>
          <cell r="F8953" t="str">
            <v>SINAPI Jun/26</v>
          </cell>
        </row>
        <row r="8954">
          <cell r="A8954">
            <v>104772</v>
          </cell>
          <cell r="B8954" t="str">
            <v>FURO MECANIZADO EM ALVENARIA, PARA INSTALAÇÕES ELÉTRICAS, DIÂMETROS MAIORES QUE 75 MM E MENORES OU IGUAIS A 100 MM. AF_09/2023</v>
          </cell>
          <cell r="C8954" t="str">
            <v>UN</v>
          </cell>
          <cell r="D8954">
            <v>4</v>
          </cell>
          <cell r="E8954" t="str">
            <v>Rasgos e Fixações</v>
          </cell>
          <cell r="F8954" t="str">
            <v>SINAPI Jun/26</v>
          </cell>
        </row>
        <row r="8955">
          <cell r="A8955">
            <v>104768</v>
          </cell>
          <cell r="B8955" t="str">
            <v>FURO MECANIZADO EM ALVENARIA, PARA INSTALAÇÕES ELÉTRICAS, DIÂMETROS MENORES OU IGUAIS A 40 MM. AF_09/2023</v>
          </cell>
          <cell r="C8955" t="str">
            <v>UN</v>
          </cell>
          <cell r="D8955">
            <v>1.02</v>
          </cell>
          <cell r="E8955" t="str">
            <v>Rasgos e Fixações</v>
          </cell>
          <cell r="F8955" t="str">
            <v>SINAPI Jun/26</v>
          </cell>
        </row>
        <row r="8956">
          <cell r="A8956">
            <v>104769</v>
          </cell>
          <cell r="B8956" t="str">
            <v>FURO MECANIZADO EM ALVENARIA, PARA INSTALAÇÕES HIDRÁULICAS, DIÂMETROS MAIORES QUE 40 MM E MENORES OU IGUAIS A 75 MM. AF_09/2023</v>
          </cell>
          <cell r="C8956" t="str">
            <v>UN</v>
          </cell>
          <cell r="D8956">
            <v>2.4900000000000002</v>
          </cell>
          <cell r="E8956" t="str">
            <v>Rasgos e Fixações</v>
          </cell>
          <cell r="F8956" t="str">
            <v>SINAPI Jun/26</v>
          </cell>
        </row>
        <row r="8957">
          <cell r="A8957">
            <v>104771</v>
          </cell>
          <cell r="B8957" t="str">
            <v>FURO MECANIZADO EM ALVENARIA, PARA INSTALAÇÕES HIDRÁULICAS, DIÂMETROS MAIORES QUE 75 MM E MENORES OU IGUAIS A 100 MM. AF_09/2023</v>
          </cell>
          <cell r="C8957" t="str">
            <v>UN</v>
          </cell>
          <cell r="D8957">
            <v>3.64</v>
          </cell>
          <cell r="E8957" t="str">
            <v>Rasgos e Fixações</v>
          </cell>
          <cell r="F8957" t="str">
            <v>SINAPI Jun/26</v>
          </cell>
        </row>
        <row r="8958">
          <cell r="A8958">
            <v>104767</v>
          </cell>
          <cell r="B8958" t="str">
            <v>FURO MECANIZADO EM ALVENARIA, PARA INSTALAÇÕES HIDRÁULICAS, DIÂMETROS MENORES OU IGUAIS A 40 MM. AF_09/2023</v>
          </cell>
          <cell r="C8958" t="str">
            <v>UN</v>
          </cell>
          <cell r="D8958">
            <v>0.93</v>
          </cell>
          <cell r="E8958" t="str">
            <v>Rasgos e Fixações</v>
          </cell>
          <cell r="F8958" t="str">
            <v>SINAPI Jun/26</v>
          </cell>
        </row>
        <row r="8959">
          <cell r="A8959">
            <v>104762</v>
          </cell>
          <cell r="B8959" t="str">
            <v>FURO MECANIZADO EM CONCRETO, COM MARTELO DEMOLIDOR, PARA INSTALAÇÕES ELÉTRICAS, DIÂMETROS MAIORES QUE 40 MM E MENORES OU IGUAIS A 75 MM. AF_09/2023</v>
          </cell>
          <cell r="C8959" t="str">
            <v>UN</v>
          </cell>
          <cell r="D8959">
            <v>36.72</v>
          </cell>
          <cell r="E8959" t="str">
            <v>Rasgos e Fixações</v>
          </cell>
          <cell r="F8959" t="str">
            <v>SINAPI Jun/26</v>
          </cell>
        </row>
        <row r="8960">
          <cell r="A8960">
            <v>104763</v>
          </cell>
          <cell r="B8960" t="str">
            <v>FURO MECANIZADO EM CONCRETO, COM MARTELO DEMOLIDOR, PARA INSTALAÇÕES ELÉTRICAS, DIÂMETROS MAIORES QUE 75 MM E MENORES OU IGUAIS A 150 MM. AF_09/2023</v>
          </cell>
          <cell r="C8960" t="str">
            <v>UN</v>
          </cell>
          <cell r="D8960">
            <v>53.64</v>
          </cell>
          <cell r="E8960" t="str">
            <v>Rasgos e Fixações</v>
          </cell>
          <cell r="F8960" t="str">
            <v>SINAPI Jun/26</v>
          </cell>
        </row>
        <row r="8961">
          <cell r="A8961">
            <v>104761</v>
          </cell>
          <cell r="B8961" t="str">
            <v>FURO MECANIZADO EM CONCRETO, COM MARTELO DEMOLIDOR, PARA INSTALAÇÕES ELÉTRICAS, DIÂMETROS MENORES OU IGUAIS A 40 MM. AF_09/2023</v>
          </cell>
          <cell r="C8961" t="str">
            <v>UN</v>
          </cell>
          <cell r="D8961">
            <v>13.77</v>
          </cell>
          <cell r="E8961" t="str">
            <v>Rasgos e Fixações</v>
          </cell>
          <cell r="F8961" t="str">
            <v>SINAPI Jun/26</v>
          </cell>
        </row>
        <row r="8962">
          <cell r="A8962">
            <v>90440</v>
          </cell>
          <cell r="B8962" t="str">
            <v>FURO MECANIZADO EM CONCRETO, COM MARTELO DEMOLIDOR, PARA INSTALAÇÕES HIDRÁULICAS, DIÂMETROS MAIORES QUE 40 MM E MENORES OU IGUAIS A 75 MM. AF_09/2023</v>
          </cell>
          <cell r="C8962" t="str">
            <v>UN</v>
          </cell>
          <cell r="D8962">
            <v>36.5</v>
          </cell>
          <cell r="E8962" t="str">
            <v>Rasgos e Fixações</v>
          </cell>
          <cell r="F8962" t="str">
            <v>SINAPI Jun/26</v>
          </cell>
        </row>
        <row r="8963">
          <cell r="A8963">
            <v>90441</v>
          </cell>
          <cell r="B8963" t="str">
            <v>FURO MECANIZADO EM CONCRETO, COM MARTELO DEMOLIDOR, PARA INSTALAÇÕES HIDRÁULICAS, DIÂMETROS MAIORES QUE 75 MM E MENORES OU IGUAIS A 150 MM. AF_09/2023</v>
          </cell>
          <cell r="C8963" t="str">
            <v>UN</v>
          </cell>
          <cell r="D8963">
            <v>53.31</v>
          </cell>
          <cell r="E8963" t="str">
            <v>Rasgos e Fixações</v>
          </cell>
          <cell r="F8963" t="str">
            <v>SINAPI Jun/26</v>
          </cell>
        </row>
        <row r="8964">
          <cell r="A8964">
            <v>90439</v>
          </cell>
          <cell r="B8964" t="str">
            <v>FURO MECANIZADO EM CONCRETO, COM MARTELO DEMOLIDOR, PARA INSTALAÇÕES HIDRÁULICAS, DIÂMETROS MENORES OU IGUAIS A 40 MM. AF_09/2023</v>
          </cell>
          <cell r="C8964" t="str">
            <v>UN</v>
          </cell>
          <cell r="D8964">
            <v>13.68</v>
          </cell>
          <cell r="E8964" t="str">
            <v>Rasgos e Fixações</v>
          </cell>
          <cell r="F8964" t="str">
            <v>SINAPI Jun/26</v>
          </cell>
        </row>
        <row r="8965">
          <cell r="A8965">
            <v>104776</v>
          </cell>
          <cell r="B8965" t="str">
            <v>FURO MECANIZADO EM CONCRETO, COM PERFURATRIZ, PARA INSTALAÇÕES ELÉTRICAS, DIÂMETROS MAIORES QUE 40 MM E MENORES OU IGUAIS A 75 MM. AF_09/2023</v>
          </cell>
          <cell r="C8965" t="str">
            <v>UN</v>
          </cell>
          <cell r="D8965">
            <v>9.2100000000000009</v>
          </cell>
          <cell r="E8965" t="str">
            <v>Rasgos e Fixações</v>
          </cell>
          <cell r="F8965" t="str">
            <v>SINAPI Jun/26</v>
          </cell>
        </row>
        <row r="8966">
          <cell r="A8966">
            <v>104778</v>
          </cell>
          <cell r="B8966" t="str">
            <v>FURO MECANIZADO EM CONCRETO, COM PERFURATRIZ, PARA INSTALAÇÕES ELÉTRICAS, DIÂMETROS MAIORES QUE 75 MM E MENORES OU IGUAIS A 150 MM. AF_09/2023</v>
          </cell>
          <cell r="C8966" t="str">
            <v>UN</v>
          </cell>
          <cell r="D8966">
            <v>13.46</v>
          </cell>
          <cell r="E8966" t="str">
            <v>Rasgos e Fixações</v>
          </cell>
          <cell r="F8966" t="str">
            <v>SINAPI Jun/26</v>
          </cell>
        </row>
        <row r="8967">
          <cell r="A8967">
            <v>104774</v>
          </cell>
          <cell r="B8967" t="str">
            <v>FURO MECANIZADO EM CONCRETO, COM PERFURATRIZ, PARA INSTALAÇÕES ELÉTRICAS, DIÂMETROS MENORES OU IGUAIS A 40 MM. AF_09/2023</v>
          </cell>
          <cell r="C8967" t="str">
            <v>UN</v>
          </cell>
          <cell r="D8967">
            <v>3.44</v>
          </cell>
          <cell r="E8967" t="str">
            <v>Rasgos e Fixações</v>
          </cell>
          <cell r="F8967" t="str">
            <v>SINAPI Jun/26</v>
          </cell>
        </row>
        <row r="8968">
          <cell r="A8968">
            <v>104775</v>
          </cell>
          <cell r="B8968" t="str">
            <v>FURO MECANIZADO EM CONCRETO, COM PERFURATRIZ, PARA INSTALAÇÕES HIDRÁULICAS, DIÂMETROS MAIORES QUE 40 MM E MENORES OU IGUAIS A 75 MM. AF_09/2023</v>
          </cell>
          <cell r="C8968" t="str">
            <v>UN</v>
          </cell>
          <cell r="D8968">
            <v>8.4499999999999993</v>
          </cell>
          <cell r="E8968" t="str">
            <v>Rasgos e Fixações</v>
          </cell>
          <cell r="F8968" t="str">
            <v>SINAPI Jun/26</v>
          </cell>
        </row>
        <row r="8969">
          <cell r="A8969">
            <v>104777</v>
          </cell>
          <cell r="B8969" t="str">
            <v>FURO MECANIZADO EM CONCRETO, COM PERFURATRIZ, PARA INSTALAÇÕES HIDRÁULICAS, DIÂMETROS MAIORES QUE 75 MM E MENORES OU IGUAIS A 150 MM. AF_09/2023</v>
          </cell>
          <cell r="C8969" t="str">
            <v>UN</v>
          </cell>
          <cell r="D8969">
            <v>12.35</v>
          </cell>
          <cell r="E8969" t="str">
            <v>Rasgos e Fixações</v>
          </cell>
          <cell r="F8969" t="str">
            <v>SINAPI Jun/26</v>
          </cell>
        </row>
        <row r="8970">
          <cell r="A8970">
            <v>104773</v>
          </cell>
          <cell r="B8970" t="str">
            <v>FURO MECANIZADO EM CONCRETO, COM PERFURATRIZ, PARA INSTALAÇÕES HIDRÁULICAS, DIÂMETROS MENORES OU IGUAIS A 40 MM. AF_09/2023</v>
          </cell>
          <cell r="C8970" t="str">
            <v>UN</v>
          </cell>
          <cell r="D8970">
            <v>3.16</v>
          </cell>
          <cell r="E8970" t="str">
            <v>Rasgos e Fixações</v>
          </cell>
          <cell r="F8970" t="str">
            <v>SINAPI Jun/26</v>
          </cell>
        </row>
        <row r="8971">
          <cell r="A8971">
            <v>104782</v>
          </cell>
          <cell r="B8971" t="str">
            <v>PASSANTE TIPO PEÇA EM FÔRMA DE MADEIRA, FIXADO EM LAJE, PARA PASSAGEM DE NO MÁXIMO 5 TUBOS DE 50 MM DE DIÂMETRO. AF_09/2023</v>
          </cell>
          <cell r="C8971" t="str">
            <v>UN</v>
          </cell>
          <cell r="D8971">
            <v>56.06</v>
          </cell>
          <cell r="E8971" t="str">
            <v>Rasgos e Fixações</v>
          </cell>
          <cell r="F8971" t="str">
            <v>SINAPI Jun/26</v>
          </cell>
        </row>
        <row r="8972">
          <cell r="A8972">
            <v>90451</v>
          </cell>
          <cell r="B8972" t="str">
            <v>PASSANTE TIPO PEÇA EM POLIESTIRENO (ISOPOR), FIXADO EM LAJE, PARA ABERTURA PARA PASSAGEM DE 1 TUBO DE ATÉ 50 MM DE DIÂMETRO. AF_09/2023</v>
          </cell>
          <cell r="C8972" t="str">
            <v>UN</v>
          </cell>
          <cell r="D8972">
            <v>8.68</v>
          </cell>
          <cell r="E8972" t="str">
            <v>Rasgos e Fixações</v>
          </cell>
          <cell r="F8972" t="str">
            <v>SINAPI Jun/26</v>
          </cell>
        </row>
        <row r="8973">
          <cell r="A8973">
            <v>90452</v>
          </cell>
          <cell r="B8973" t="str">
            <v>PASSANTE TIPO PEÇA EM POLIESTIRENO (ISOPOR), FIXADO EM LAJE, PARA PASSAGEM DE NO MÁXIMO 5 TUBOS DE 50 MM DE DIÂMETRO. AF_09/2023</v>
          </cell>
          <cell r="C8973" t="str">
            <v>UN</v>
          </cell>
          <cell r="D8973">
            <v>31.51</v>
          </cell>
          <cell r="E8973" t="str">
            <v>Rasgos e Fixações</v>
          </cell>
          <cell r="F8973" t="str">
            <v>SINAPI Jun/26</v>
          </cell>
        </row>
        <row r="8974">
          <cell r="A8974">
            <v>90455</v>
          </cell>
          <cell r="B8974" t="str">
            <v>PASSANTE TIPO TUBO COM DIÂMETRO DE 100 MM, FIXADO EM LAJE, PARA PASSAGEM DE TUBULAÇÕES COM NO MÁXIMO 75 MM DE DIÂMETRO. AF_09/2023</v>
          </cell>
          <cell r="C8974" t="str">
            <v>UN</v>
          </cell>
          <cell r="D8974">
            <v>11.16</v>
          </cell>
          <cell r="E8974" t="str">
            <v>Rasgos e Fixações</v>
          </cell>
          <cell r="F8974" t="str">
            <v>SINAPI Jun/26</v>
          </cell>
        </row>
        <row r="8975">
          <cell r="A8975">
            <v>104784</v>
          </cell>
          <cell r="B8975" t="str">
            <v>PASSANTE TIPO TUBO COM DIÂMETRO DE 150 MM, FIXADO EM LAJE, PARA PASSAGEM DE TUBULAÇÕES COM NO MÁXIMO 100 MM DE DIÂMETRO. AF_09/2023</v>
          </cell>
          <cell r="C8975" t="str">
            <v>UN</v>
          </cell>
          <cell r="D8975">
            <v>18.97</v>
          </cell>
          <cell r="E8975" t="str">
            <v>Rasgos e Fixações</v>
          </cell>
          <cell r="F8975" t="str">
            <v>SINAPI Jun/26</v>
          </cell>
        </row>
        <row r="8976">
          <cell r="A8976">
            <v>90453</v>
          </cell>
          <cell r="B8976" t="str">
            <v>PASSANTE TIPO TUBO COM DIÂMETRO DE 40 MM, FIXADO EM LAJE, PARA PASSAGEM DE TUBULAÇÕES COM NO MÁXIMO 32 MM DE DIÂMETRO. AF_09/2023</v>
          </cell>
          <cell r="C8976" t="str">
            <v>UN</v>
          </cell>
          <cell r="D8976">
            <v>5.26</v>
          </cell>
          <cell r="E8976" t="str">
            <v>Rasgos e Fixações</v>
          </cell>
          <cell r="F8976" t="str">
            <v>SINAPI Jun/26</v>
          </cell>
        </row>
        <row r="8977">
          <cell r="A8977">
            <v>104783</v>
          </cell>
          <cell r="B8977" t="str">
            <v>PASSANTE TIPO TUBO COM DIÂMETRO DE 50 MM, FIXADO EM LAJE, PARA PASSAGEM DE TUBULAÇÕES COM NO MÁXIMO 40 MM DE DIÂMETRO. AF_09/2023</v>
          </cell>
          <cell r="C8977" t="str">
            <v>UN</v>
          </cell>
          <cell r="D8977">
            <v>6.7</v>
          </cell>
          <cell r="E8977" t="str">
            <v>Rasgos e Fixações</v>
          </cell>
          <cell r="F8977" t="str">
            <v>SINAPI Jun/26</v>
          </cell>
        </row>
        <row r="8978">
          <cell r="A8978">
            <v>90454</v>
          </cell>
          <cell r="B8978" t="str">
            <v>PASSANTE TIPO TUBO COM DIÂMETRO DE 75 MM, FIXADO EM LAJE, PARA PASSAGEM DE TUBULAÇÕES COM NO MÁXIMO 50 MM DE DIÂMETRO. AF_09/2023</v>
          </cell>
          <cell r="C8978" t="str">
            <v>UN</v>
          </cell>
          <cell r="D8978">
            <v>8.58</v>
          </cell>
          <cell r="E8978" t="str">
            <v>Rasgos e Fixações</v>
          </cell>
          <cell r="F8978" t="str">
            <v>SINAPI Jun/26</v>
          </cell>
        </row>
        <row r="8979">
          <cell r="A8979">
            <v>90459</v>
          </cell>
          <cell r="B8979" t="str">
            <v>QUEBRA EM ALVENARIA PARA INSTALAÇÃO DE ABRIGO PARA MANGUEIRAS (90X60 CM). AF_09/2023</v>
          </cell>
          <cell r="C8979" t="str">
            <v>UN</v>
          </cell>
          <cell r="D8979">
            <v>72.41</v>
          </cell>
          <cell r="E8979" t="str">
            <v>Rasgos e Fixações</v>
          </cell>
          <cell r="F8979" t="str">
            <v>SINAPI Jun/26</v>
          </cell>
        </row>
        <row r="8980">
          <cell r="A8980">
            <v>90456</v>
          </cell>
          <cell r="B8980" t="str">
            <v>QUEBRA EM ALVENARIA PARA INSTALAÇÃO DE CAIXA DE TOMADA (4X4 OU 4X2). AF_09/2023</v>
          </cell>
          <cell r="C8980" t="str">
            <v>UN</v>
          </cell>
          <cell r="D8980">
            <v>8.6199999999999992</v>
          </cell>
          <cell r="E8980" t="str">
            <v>Rasgos e Fixações</v>
          </cell>
          <cell r="F8980" t="str">
            <v>SINAPI Jun/26</v>
          </cell>
        </row>
        <row r="8981">
          <cell r="A8981">
            <v>90458</v>
          </cell>
          <cell r="B8981" t="str">
            <v>QUEBRA EM ALVENARIA PARA INSTALAÇÃO DE QUADRO DISTRIBUIÇÃO GRANDE (76X40 CM). AF_09/2023</v>
          </cell>
          <cell r="C8981" t="str">
            <v>UN</v>
          </cell>
          <cell r="D8981">
            <v>56.15</v>
          </cell>
          <cell r="E8981" t="str">
            <v>Rasgos e Fixações</v>
          </cell>
          <cell r="F8981" t="str">
            <v>SINAPI Jun/26</v>
          </cell>
        </row>
        <row r="8982">
          <cell r="A8982">
            <v>90457</v>
          </cell>
          <cell r="B8982" t="str">
            <v>QUEBRA EM ALVENARIA PARA INSTALAÇÃO DE QUADRO DISTRIBUIÇÃO PEQUENO (19X25 CM). AF_09/2023</v>
          </cell>
          <cell r="C8982" t="str">
            <v>UN</v>
          </cell>
          <cell r="D8982">
            <v>19.690000000000001</v>
          </cell>
          <cell r="E8982" t="str">
            <v>Rasgos e Fixações</v>
          </cell>
          <cell r="F8982" t="str">
            <v>SINAPI Jun/26</v>
          </cell>
        </row>
        <row r="8983">
          <cell r="A8983">
            <v>90447</v>
          </cell>
          <cell r="B8983" t="str">
            <v>RASGO LINEAR MANUAL EM ALVENARIA, PARA ELETRODUTOS, DIÂMETROS MENORES OU IGUAIS A 40 MM. AF_09/2023</v>
          </cell>
          <cell r="C8983" t="str">
            <v>M</v>
          </cell>
          <cell r="D8983">
            <v>13.01</v>
          </cell>
          <cell r="E8983" t="str">
            <v>Rasgos e Fixações</v>
          </cell>
          <cell r="F8983" t="str">
            <v>SINAPI Jun/26</v>
          </cell>
        </row>
        <row r="8984">
          <cell r="A8984">
            <v>91222</v>
          </cell>
          <cell r="B8984" t="str">
            <v>RASGO LINEAR MANUAL EM ALVENARIA, PARA RAMAIS/ DISTRIBUIÇÃO DE INSTALAÇÕES HIDRÁULICAS, DIÂMETROS MAIORES QUE 40 MM E MENORES OU IGUAIS A 75 MM. AF_09/2023</v>
          </cell>
          <cell r="C8984" t="str">
            <v>M</v>
          </cell>
          <cell r="D8984">
            <v>13.18</v>
          </cell>
          <cell r="E8984" t="str">
            <v>Rasgos e Fixações</v>
          </cell>
          <cell r="F8984" t="str">
            <v>SINAPI Jun/26</v>
          </cell>
        </row>
        <row r="8985">
          <cell r="A8985">
            <v>90443</v>
          </cell>
          <cell r="B8985" t="str">
            <v>RASGO LINEAR MANUAL EM ALVENARIA, PARA RAMAIS/ DISTRIBUIÇÃO DE INSTALAÇÕES HIDRÁULICAS, DIÂMETROS MENORES OU IGUAIS A 40 MM. AF_09/2023</v>
          </cell>
          <cell r="C8985" t="str">
            <v>M</v>
          </cell>
          <cell r="D8985">
            <v>11.86</v>
          </cell>
          <cell r="E8985" t="str">
            <v>Rasgos e Fixações</v>
          </cell>
          <cell r="F8985" t="str">
            <v>SINAPI Jun/26</v>
          </cell>
        </row>
        <row r="8986">
          <cell r="A8986">
            <v>104780</v>
          </cell>
          <cell r="B8986" t="str">
            <v>RASGO LINEAR MECANIZADO EM ALVENARIA, PARA ELETRODUTOS, DIÂMETROS MENORES OU IGUAIS A 40 MM. AF_09/2023</v>
          </cell>
          <cell r="C8986" t="str">
            <v>M</v>
          </cell>
          <cell r="D8986">
            <v>8.49</v>
          </cell>
          <cell r="E8986" t="str">
            <v>Rasgos e Fixações</v>
          </cell>
          <cell r="F8986" t="str">
            <v>SINAPI Jun/26</v>
          </cell>
        </row>
        <row r="8987">
          <cell r="A8987">
            <v>104781</v>
          </cell>
          <cell r="B8987" t="str">
            <v>RASGO LINEAR MECANIZADO EM ALVENARIA, PARA RAMAIS/ DISTRIBUIÇÃO DE INSTALAÇÕES HIDRÁULICAS, DIÂMETROS MAIORES QUE 40 MM E MENORES OU IGUAIS A 75 MM. AF_09/2023</v>
          </cell>
          <cell r="C8987" t="str">
            <v>M</v>
          </cell>
          <cell r="D8987">
            <v>9.77</v>
          </cell>
          <cell r="E8987" t="str">
            <v>Rasgos e Fixações</v>
          </cell>
          <cell r="F8987" t="str">
            <v>SINAPI Jun/26</v>
          </cell>
        </row>
        <row r="8988">
          <cell r="A8988">
            <v>104779</v>
          </cell>
          <cell r="B8988" t="str">
            <v>RASGO LINEAR MECANIZADO EM ALVENARIA, PARA RAMAIS/ DISTRIBUIÇÃO DE INSTALAÇÕES HIDRÁULICAS, DIÂMETROS MENORES OU IGUAIS A 40 MM. AF_09/2023</v>
          </cell>
          <cell r="C8988" t="str">
            <v>M</v>
          </cell>
          <cell r="D8988">
            <v>8.44</v>
          </cell>
          <cell r="E8988" t="str">
            <v>Rasgos e Fixações</v>
          </cell>
          <cell r="F8988" t="str">
            <v>SINAPI Jun/26</v>
          </cell>
        </row>
        <row r="8989">
          <cell r="A8989">
            <v>104787</v>
          </cell>
          <cell r="B8989" t="str">
            <v>RASGO LINEAR MECANIZADO EM CONCRETO, PARA RAMAIS/ DISTRIBUIÇÃO DE INSTALAÇÕES HIDRÁULICAS, DIÂMETROS MAIORES QUE 40 MM E MENORES OU IGUAIS A 75 MM. AF_09/2023</v>
          </cell>
          <cell r="C8989" t="str">
            <v>M</v>
          </cell>
          <cell r="D8989">
            <v>12.08</v>
          </cell>
          <cell r="E8989" t="str">
            <v>Rasgos e Fixações</v>
          </cell>
          <cell r="F8989" t="str">
            <v>SINAPI Jun/26</v>
          </cell>
        </row>
        <row r="8990">
          <cell r="A8990">
            <v>104788</v>
          </cell>
          <cell r="B8990" t="str">
            <v>RASGO LINEAR MECANIZADO EM CONCRETO, PARA RAMAIS/ DISTRIBUIÇÃO DE INSTALAÇÕES HIDRÁULICAS, DIÂMETROS MAIORES QUE 75 MM E MENORES OU IGUAIS A 100 MM. AF_09/2023</v>
          </cell>
          <cell r="C8990" t="str">
            <v>M</v>
          </cell>
          <cell r="D8990">
            <v>16.04</v>
          </cell>
          <cell r="E8990" t="str">
            <v>Rasgos e Fixações</v>
          </cell>
          <cell r="F8990" t="str">
            <v>SINAPI Jun/26</v>
          </cell>
        </row>
        <row r="8991">
          <cell r="A8991">
            <v>104786</v>
          </cell>
          <cell r="B8991" t="str">
            <v>RASGO LINEAR MECANIZADO EM CONCRETO, PARA RAMAIS/ DISTRIBUIÇÃO DE INSTALAÇÕES HIDRÁULICAS, DIÂMETROS MENORES OU IGUAIS A 40 MM. AF_09/2023</v>
          </cell>
          <cell r="C8991" t="str">
            <v>M</v>
          </cell>
          <cell r="D8991">
            <v>9.11</v>
          </cell>
          <cell r="E8991" t="str">
            <v>Rasgos e Fixações</v>
          </cell>
          <cell r="F8991" t="str">
            <v>SINAPI Jun/26</v>
          </cell>
        </row>
        <row r="8992">
          <cell r="A8992">
            <v>90445</v>
          </cell>
          <cell r="B8992" t="str">
            <v>RASGO LINEAR MECANIZADO EM CONTRAPISO, PARA RAMAIS/ DISTRIBUIÇÃO DE INSTALAÇÕES HIDRÁULICAS, DIÂMETROS MAIORES QUE 40 MM E MENORES OU IGUAIS A 75 MM. AF_09/2023_PS</v>
          </cell>
          <cell r="C8992" t="str">
            <v>M</v>
          </cell>
          <cell r="D8992">
            <v>25.02</v>
          </cell>
          <cell r="E8992" t="str">
            <v>Rasgos e Fixações</v>
          </cell>
          <cell r="F8992" t="str">
            <v>SINAPI Jun/26</v>
          </cell>
        </row>
        <row r="8993">
          <cell r="A8993">
            <v>90446</v>
          </cell>
          <cell r="B8993" t="str">
            <v>RASGO LINEAR MECANIZADO EM CONTRAPISO, PARA RAMAIS/ DISTRIBUIÇÃO DE INSTALAÇÕES HIDRÁULICAS, DIÂMETROS MAIORES QUE 75 MM E MENORES OU IGUAIS A 100 MM. AF_09/2023_PS</v>
          </cell>
          <cell r="C8993" t="str">
            <v>M</v>
          </cell>
          <cell r="D8993">
            <v>33.229999999999997</v>
          </cell>
          <cell r="E8993" t="str">
            <v>Rasgos e Fixações</v>
          </cell>
          <cell r="F8993" t="str">
            <v>SINAPI Jun/26</v>
          </cell>
        </row>
        <row r="8994">
          <cell r="A8994">
            <v>90444</v>
          </cell>
          <cell r="B8994" t="str">
            <v>RASGO LINEAR MECANIZADO EM CONTRAPISO, PARA RAMAIS/ DISTRIBUIÇÃO DE INSTALAÇÕES HIDRÁULICAS, DIÂMETROS MENORES OU IGUAIS A 40 MM. AF_09/2023_PS</v>
          </cell>
          <cell r="C8994" t="str">
            <v>M</v>
          </cell>
          <cell r="D8994">
            <v>18.88</v>
          </cell>
          <cell r="E8994" t="str">
            <v>Rasgos e Fixações</v>
          </cell>
          <cell r="F8994" t="str">
            <v>SINAPI Jun/26</v>
          </cell>
        </row>
        <row r="8995">
          <cell r="A8995">
            <v>104764</v>
          </cell>
          <cell r="B8995" t="str">
            <v>SUPORTE PARA 2 ELETRODUTOS, ESPAÇADO A CADA 80 CM, EM PERFILADO COM COMPRIMENTO DE 25 CM FIXADO EM LAJE, POR METRO DE ELETRODUTO FIXADO. AF_09/2023</v>
          </cell>
          <cell r="C8995" t="str">
            <v>M</v>
          </cell>
          <cell r="D8995">
            <v>24.47</v>
          </cell>
          <cell r="E8995" t="str">
            <v>Rasgos e Fixações</v>
          </cell>
          <cell r="F8995" t="str">
            <v>SINAPI Jun/26</v>
          </cell>
        </row>
        <row r="8996">
          <cell r="A8996">
            <v>90460</v>
          </cell>
          <cell r="B8996" t="str">
            <v>SUPORTE PARA 2 TUBOS HORIZONTAIS, ESPAÇADO A CADA 56 CM, EM PERFILADO COM COMPRIMENTO DE 25 CM FIXADO EM LAJE, POR METRO DE TUBULAÇÃO FIXADA. AF_09/2023</v>
          </cell>
          <cell r="C8996" t="str">
            <v>M</v>
          </cell>
          <cell r="D8996">
            <v>27.7</v>
          </cell>
          <cell r="E8996" t="str">
            <v>Rasgos e Fixações</v>
          </cell>
          <cell r="F8996" t="str">
            <v>SINAPI Jun/26</v>
          </cell>
        </row>
        <row r="8997">
          <cell r="A8997">
            <v>90462</v>
          </cell>
          <cell r="B8997" t="str">
            <v>SUPORTE PARA 2 TUBOS VERTICAIS, ESPAÇADO A CADA 150 CM, EM PERFILADO COM COMPRIMENTO DE 25 CM FIXADO EM PAREDE, POR METRO DE TUBULAÇÃO FIXADA. AF_09/2023</v>
          </cell>
          <cell r="C8997" t="str">
            <v>M</v>
          </cell>
          <cell r="D8997">
            <v>4.83</v>
          </cell>
          <cell r="E8997" t="str">
            <v>Rasgos e Fixações</v>
          </cell>
          <cell r="F8997" t="str">
            <v>SINAPI Jun/26</v>
          </cell>
        </row>
        <row r="8998">
          <cell r="A8998">
            <v>104765</v>
          </cell>
          <cell r="B8998" t="str">
            <v>SUPORTE PARA 4 ELETRODUTOS, ESPAÇADO A CADA 80 CM, EM PERFILADO COM COMPRIMENTO DE 42 CM FIXADO EM LAJE, POR METRO DE ELETRODUTO FIXADO. AF_09/2023</v>
          </cell>
          <cell r="C8998" t="str">
            <v>M</v>
          </cell>
          <cell r="D8998">
            <v>21.81</v>
          </cell>
          <cell r="E8998" t="str">
            <v>Rasgos e Fixações</v>
          </cell>
          <cell r="F8998" t="str">
            <v>SINAPI Jun/26</v>
          </cell>
        </row>
        <row r="8999">
          <cell r="A8999">
            <v>90461</v>
          </cell>
          <cell r="B8999" t="str">
            <v>SUPORTE PARA 4 TUBOS HORIZONTAIS, ESPAÇADO A CADA 56 CM, EM PERFILADO COM COMPRIMENTO DE 42 CM FIXADO EM LAJE, POR METRO DE TUBULAÇÃO FIXADA. AF_09/2023</v>
          </cell>
          <cell r="C8999" t="str">
            <v>M</v>
          </cell>
          <cell r="D8999">
            <v>22.73</v>
          </cell>
          <cell r="E8999" t="str">
            <v>Rasgos e Fixações</v>
          </cell>
          <cell r="F8999" t="str">
            <v>SINAPI Jun/26</v>
          </cell>
        </row>
        <row r="9000">
          <cell r="A9000">
            <v>90463</v>
          </cell>
          <cell r="B9000" t="str">
            <v>SUPORTE PARA 4 TUBOS VERTICAIS, ESPAÇADO A CADA 150 CM, EM PERFILADO COM COMPRIMENTO DE 42 CM FIXADO EM PAREDE, POR METRO DE TUBULAÇÃO FIXADA. AF_09/2023</v>
          </cell>
          <cell r="C9000" t="str">
            <v>M</v>
          </cell>
          <cell r="D9000">
            <v>4.3899999999999997</v>
          </cell>
          <cell r="E9000" t="str">
            <v>Rasgos e Fixações</v>
          </cell>
          <cell r="F9000" t="str">
            <v>SINAPI Jun/26</v>
          </cell>
        </row>
        <row r="9001">
          <cell r="A9001">
            <v>96560</v>
          </cell>
          <cell r="B9001" t="str">
            <v>SUPORTE PARA DUTO EM CHAPA GALVANIZADA BITOLA 24, EM PERFILADO COM COMPRIMENTO DE 55 CM FIXADO EM LAJE, POR METRO DE DUTO FIXADO. AF_09/2023</v>
          </cell>
          <cell r="C9001" t="str">
            <v>M2</v>
          </cell>
          <cell r="D9001">
            <v>39.909999999999997</v>
          </cell>
          <cell r="E9001" t="str">
            <v>Rasgos e Fixações</v>
          </cell>
          <cell r="F9001" t="str">
            <v>SINAPI Jun/26</v>
          </cell>
        </row>
        <row r="9002">
          <cell r="A9002">
            <v>96559</v>
          </cell>
          <cell r="B9002" t="str">
            <v>SUPORTE PARA DUTO EM CHAPA GALVANIZADA BITOLA 26, EM PERFILADO COM COMPRIMENTO DE 35 CM FIXADO EM LAJE, POR METRO DE DUTO FIXADO. AF_09/2023</v>
          </cell>
          <cell r="C9002" t="str">
            <v>M2</v>
          </cell>
          <cell r="D9002">
            <v>38.6</v>
          </cell>
          <cell r="E9002" t="str">
            <v>Rasgos e Fixações</v>
          </cell>
          <cell r="F9002" t="str">
            <v>SINAPI Jun/26</v>
          </cell>
        </row>
        <row r="9003">
          <cell r="A9003">
            <v>96562</v>
          </cell>
          <cell r="B9003" t="str">
            <v>SUPORTE PARA ELETROCALHA LISA OU PERFURADA EM AÇO GALVANIZADO, LARGURA 400 MM, EM PERFILADO COM COMPRIMENTO DE 45 CM FIXADO EM LAJE, POR METRO DE ELETROCALHA FIXADA. AF_09/2023</v>
          </cell>
          <cell r="C9003" t="str">
            <v>M</v>
          </cell>
          <cell r="D9003">
            <v>63.08</v>
          </cell>
          <cell r="E9003" t="str">
            <v>Rasgos e Fixações</v>
          </cell>
          <cell r="F9003" t="str">
            <v>SINAPI Jun/26</v>
          </cell>
        </row>
        <row r="9004">
          <cell r="A9004">
            <v>96563</v>
          </cell>
          <cell r="B9004" t="str">
            <v>SUPORTE PARA ELETROCALHA LISA OU PERFURADA EM AÇO GALVANIZADO, LARGURA 800 MM, EM PERFILADO COM COMPRIMENTO DE 85 CM FIXADO EM LAJE, POR METRO DE ELETROCALHA FIXADA. AF_09/2023</v>
          </cell>
          <cell r="C9004" t="str">
            <v>M</v>
          </cell>
          <cell r="D9004">
            <v>68.47</v>
          </cell>
          <cell r="E9004" t="str">
            <v>Rasgos e Fixações</v>
          </cell>
          <cell r="F9004" t="str">
            <v>SINAPI Jun/26</v>
          </cell>
        </row>
        <row r="9005">
          <cell r="A9005">
            <v>102469</v>
          </cell>
          <cell r="B9005" t="str">
            <v>EXECUÇÃO DE IMPRIMAÇÃO IMPERMEABILIZANTE COM ASFALTO DILUÍDO CM-30, PARA O FECHAMENTO DE VALAS. AF_05/2021</v>
          </cell>
          <cell r="C9005" t="str">
            <v>M2</v>
          </cell>
          <cell r="D9005">
            <v>0</v>
          </cell>
          <cell r="E9005" t="str">
            <v>Recomposição de Pavimentos</v>
          </cell>
          <cell r="F9005" t="str">
            <v>SINAPI Jun/26</v>
          </cell>
        </row>
        <row r="9006">
          <cell r="A9006">
            <v>104388</v>
          </cell>
          <cell r="B9006" t="str">
            <v>EXECUÇÃO DE PINTURA DE LIGAÇÃO COM EMULSÃO ASFÁLTICA RR-2C, PARA O FECHAMENTO DE VALAS. AF_12/2020</v>
          </cell>
          <cell r="C9006" t="str">
            <v>M2</v>
          </cell>
          <cell r="D9006">
            <v>0</v>
          </cell>
          <cell r="E9006" t="str">
            <v>Recomposição de Pavimentos</v>
          </cell>
          <cell r="F9006" t="str">
            <v>SINAPI Jun/26</v>
          </cell>
        </row>
        <row r="9007">
          <cell r="A9007">
            <v>104387</v>
          </cell>
          <cell r="B9007" t="str">
            <v>EXECUÇÃO DE TAPA BURACO COM APLICAÇÃO DE CONCRETO ASFÁLTICO (AQUISIÇÃO EM USINA) E PINTURA DE LIGAÇÃO. AF_12/2020</v>
          </cell>
          <cell r="C9007" t="str">
            <v>M3</v>
          </cell>
          <cell r="D9007">
            <v>0</v>
          </cell>
          <cell r="E9007" t="str">
            <v>Recomposição de Pavimentos</v>
          </cell>
          <cell r="F9007" t="str">
            <v>SINAPI Jun/26</v>
          </cell>
        </row>
        <row r="9008">
          <cell r="A9008">
            <v>104364</v>
          </cell>
          <cell r="B9008" t="str">
            <v>EXECUÇÃO DE TAPA BURACO COM APLICAÇÃO DE CONCRETO ASFÁLTICO (USINAGEM PRÓPRIA) E PINTURA DE LIGAÇÃO. AF_12/2020</v>
          </cell>
          <cell r="C9008" t="str">
            <v>M3</v>
          </cell>
          <cell r="D9008">
            <v>0</v>
          </cell>
          <cell r="E9008" t="str">
            <v>Recomposição de Pavimentos</v>
          </cell>
          <cell r="F9008" t="str">
            <v>SINAPI Jun/26</v>
          </cell>
        </row>
        <row r="9009">
          <cell r="A9009">
            <v>102097</v>
          </cell>
          <cell r="B9009" t="str">
            <v>EXECUÇÃO DE TAPA BURACO COM APLICAÇÃO DE PRÉ MISTURADO A FRIO (AQUISIÇÃO EM USINA) E PINTURA DE LIGAÇÃO. AF_12/2020</v>
          </cell>
          <cell r="C9009" t="str">
            <v>M3</v>
          </cell>
          <cell r="D9009">
            <v>0</v>
          </cell>
          <cell r="E9009" t="str">
            <v>Recomposição de Pavimentos</v>
          </cell>
          <cell r="F9009" t="str">
            <v>SINAPI Jun/26</v>
          </cell>
        </row>
        <row r="9010">
          <cell r="A9010">
            <v>104365</v>
          </cell>
          <cell r="B9010" t="str">
            <v>EXECUÇÃO DE TAPA BURACO COM APLICAÇÃO DE PRÉ MISTURADO A FRIO (USINAGEM PRÓPRIA) E PINTURA DE LIGAÇÃO. AF_12/2020</v>
          </cell>
          <cell r="C9010" t="str">
            <v>M3</v>
          </cell>
          <cell r="D9010">
            <v>0</v>
          </cell>
          <cell r="E9010" t="str">
            <v>Recomposição de Pavimentos</v>
          </cell>
          <cell r="F9010" t="str">
            <v>SINAPI Jun/26</v>
          </cell>
        </row>
        <row r="9011">
          <cell r="A9011">
            <v>103735</v>
          </cell>
          <cell r="B9011" t="str">
            <v>FORNECIMENTO E INSTALAÇÃO DE LOMBADA SOBRE ASFALTO. AF_03/2022</v>
          </cell>
          <cell r="C9011" t="str">
            <v>UN</v>
          </cell>
          <cell r="D9011">
            <v>0</v>
          </cell>
          <cell r="E9011" t="str">
            <v>Recomposição de Pavimentos</v>
          </cell>
          <cell r="F9011" t="str">
            <v>SINAPI Jun/26</v>
          </cell>
        </row>
        <row r="9012">
          <cell r="A9012">
            <v>101870</v>
          </cell>
          <cell r="B9012" t="str">
            <v>REASSENTAMENTO DE BLOCOS 16 FACES PARA PISO INTERTRAVADO, ESPESSURA DE 10 CM, EM VIA/ESTACIONAMENTO, COM REAPROVEITAMENTO DOS BLOCOS 16 FACES - INCLUSO RETIRADA E COLOCAÇÃO DO MATERIAL. AF_12/2020</v>
          </cell>
          <cell r="C9012" t="str">
            <v>M2</v>
          </cell>
          <cell r="D9012">
            <v>53.68</v>
          </cell>
          <cell r="E9012" t="str">
            <v>Recomposição de Pavimentos</v>
          </cell>
          <cell r="F9012" t="str">
            <v>SINAPI Jun/26</v>
          </cell>
        </row>
        <row r="9013">
          <cell r="A9013">
            <v>101866</v>
          </cell>
          <cell r="B9013" t="str">
            <v>REASSENTAMENTO DE BLOCOS 16 FACES PARA PISO INTERTRAVADO, ESPESSURA DE 4 CM, EM CALÇADA, COM REAPROVEITAMENTO DOS BLOCOS 16 FACES - INCLUSO RETIRADA E COLOCAÇÃO DO MATERIAL. AF_12/2020</v>
          </cell>
          <cell r="C9013" t="str">
            <v>M2</v>
          </cell>
          <cell r="D9013">
            <v>45.21</v>
          </cell>
          <cell r="E9013" t="str">
            <v>Recomposição de Pavimentos</v>
          </cell>
          <cell r="F9013" t="str">
            <v>SINAPI Jun/26</v>
          </cell>
        </row>
        <row r="9014">
          <cell r="A9014">
            <v>101867</v>
          </cell>
          <cell r="B9014" t="str">
            <v>REASSENTAMENTO DE BLOCOS 16 FACES PARA PISO INTERTRAVADO, ESPESSURA DE 6 CM, EM CALÇADA, COM REAPROVEITAMENTO DOS BLOCOS 16 FACES - INCLUSO RETIRADA E COLOCAÇÃO DO MATERIAL. AF_12/2020</v>
          </cell>
          <cell r="C9014" t="str">
            <v>M2</v>
          </cell>
          <cell r="D9014">
            <v>51.73</v>
          </cell>
          <cell r="E9014" t="str">
            <v>Recomposição de Pavimentos</v>
          </cell>
          <cell r="F9014" t="str">
            <v>SINAPI Jun/26</v>
          </cell>
        </row>
        <row r="9015">
          <cell r="A9015">
            <v>101868</v>
          </cell>
          <cell r="B9015" t="str">
            <v>REASSENTAMENTO DE BLOCOS 16 FACES PARA PISO INTERTRAVADO, ESPESSURA DE 6 CM, EM VIA/ESTACIONAMENTO, COM REAPROVEITAMENTO DOS BLOCOS 16 FACES - INCLUSO RETIRADA E COLOCAÇÃO DO MATERIAL. AF_12/2020</v>
          </cell>
          <cell r="C9015" t="str">
            <v>M2</v>
          </cell>
          <cell r="D9015">
            <v>40.64</v>
          </cell>
          <cell r="E9015" t="str">
            <v>Recomposição de Pavimentos</v>
          </cell>
          <cell r="F9015" t="str">
            <v>SINAPI Jun/26</v>
          </cell>
        </row>
        <row r="9016">
          <cell r="A9016">
            <v>101869</v>
          </cell>
          <cell r="B9016" t="str">
            <v>REASSENTAMENTO DE BLOCOS 16 FACES PARA PISO INTERTRAVADO, ESPESSURA DE 8 CM, EM VIA/ESTACIONAMENTO, COM REAPROVEITAMENTO DOS BLOCOS 16 FACES - INCLUSO RETIRADA E COLOCAÇÃO DO MATERIAL. AF_12/2020</v>
          </cell>
          <cell r="C9016" t="str">
            <v>M2</v>
          </cell>
          <cell r="D9016">
            <v>47.17</v>
          </cell>
          <cell r="E9016" t="str">
            <v>Recomposição de Pavimentos</v>
          </cell>
          <cell r="F9016" t="str">
            <v>SINAPI Jun/26</v>
          </cell>
        </row>
        <row r="9017">
          <cell r="A9017">
            <v>101856</v>
          </cell>
          <cell r="B9017" t="str">
            <v>REASSENTAMENTO DE BLOCOS PISOGRAMA PARA PISO INTERTRAVADO, COM REAPROVEITAMENTO DOS BLOCOS PISOGRAMA - INCLUSO RETIRADA E COLOCAÇÃO DO MATERIAL. AF_12/2020</v>
          </cell>
          <cell r="C9017" t="str">
            <v>M2</v>
          </cell>
          <cell r="D9017">
            <v>36.630000000000003</v>
          </cell>
          <cell r="E9017" t="str">
            <v>Recomposição de Pavimentos</v>
          </cell>
          <cell r="F9017" t="str">
            <v>SINAPI Jun/26</v>
          </cell>
        </row>
        <row r="9018">
          <cell r="A9018">
            <v>101865</v>
          </cell>
          <cell r="B9018" t="str">
            <v>REASSENTAMENTO DE BLOCOS RETANGULAR PARA PISO INTERTRAVADO, ESPESSURA DE 10 CM, EM VIA/ESTACIONAMENTO, COM REAPROVEITAMENTO DOS BLOCOS RETANGULAR - INCLUSO RETIRADA E COLOCAÇÃO DO MATERIAL. AF_12/2020</v>
          </cell>
          <cell r="C9018" t="str">
            <v>M2</v>
          </cell>
          <cell r="D9018">
            <v>51.07</v>
          </cell>
          <cell r="E9018" t="str">
            <v>Recomposição de Pavimentos</v>
          </cell>
          <cell r="F9018" t="str">
            <v>SINAPI Jun/26</v>
          </cell>
        </row>
        <row r="9019">
          <cell r="A9019">
            <v>101861</v>
          </cell>
          <cell r="B9019" t="str">
            <v>REASSENTAMENTO DE BLOCOS RETANGULAR PARA PISO INTERTRAVADO, ESPESSURA DE 4 CM, EM CALÇADA, COM REAPROVEITAMENTO DOS BLOCOS RETANGULAR - INCLUSO RETIRADA E COLOCAÇÃO DO MATERIAL. AF_12/2020</v>
          </cell>
          <cell r="C9019" t="str">
            <v>M2</v>
          </cell>
          <cell r="D9019">
            <v>44.89</v>
          </cell>
          <cell r="E9019" t="str">
            <v>Recomposição de Pavimentos</v>
          </cell>
          <cell r="F9019" t="str">
            <v>SINAPI Jun/26</v>
          </cell>
        </row>
        <row r="9020">
          <cell r="A9020">
            <v>101862</v>
          </cell>
          <cell r="B9020" t="str">
            <v>REASSENTAMENTO DE BLOCOS RETANGULAR PARA PISO INTERTRAVADO, ESPESSURA DE 6 CM, EM CALÇADA, COM REAPROVEITAMENTO DOS BLOCOS RETANGULAR - INCLUSO RETIRADA E COLOCAÇÃO DO MATERIAL. AF_12/2020</v>
          </cell>
          <cell r="C9020" t="str">
            <v>M2</v>
          </cell>
          <cell r="D9020">
            <v>49.11</v>
          </cell>
          <cell r="E9020" t="str">
            <v>Recomposição de Pavimentos</v>
          </cell>
          <cell r="F9020" t="str">
            <v>SINAPI Jun/26</v>
          </cell>
        </row>
        <row r="9021">
          <cell r="A9021">
            <v>101863</v>
          </cell>
          <cell r="B9021" t="str">
            <v>REASSENTAMENTO DE BLOCOS RETANGULAR PARA PISO INTERTRAVADO, ESPESSURA DE 6 CM, EM VIA/ESTACIONAMENTO, COM REAPROVEITAMENTO DOS BLOCOS RETANGULAR - INCLUSO RETIRADA E COLOCAÇÃO DO MATERIAL. AF_12/2020</v>
          </cell>
          <cell r="C9021" t="str">
            <v>M2</v>
          </cell>
          <cell r="D9021">
            <v>38.03</v>
          </cell>
          <cell r="E9021" t="str">
            <v>Recomposição de Pavimentos</v>
          </cell>
          <cell r="F9021" t="str">
            <v>SINAPI Jun/26</v>
          </cell>
        </row>
        <row r="9022">
          <cell r="A9022">
            <v>101864</v>
          </cell>
          <cell r="B9022" t="str">
            <v>REASSENTAMENTO DE BLOCOS RETANGULAR PARA PISO INTERTRAVADO, ESPESSURA DE 8 CM, EM VIA/ESTACIONAMENTO, COM REAPROVEITAMENTO DOS BLOCOS RETANGULAR - INCLUSO RETIRADA E COLOCAÇÃO DO MATERIAL. AF_12/2020</v>
          </cell>
          <cell r="C9022" t="str">
            <v>M2</v>
          </cell>
          <cell r="D9022">
            <v>44.54</v>
          </cell>
          <cell r="E9022" t="str">
            <v>Recomposição de Pavimentos</v>
          </cell>
          <cell r="F9022" t="str">
            <v>SINAPI Jun/26</v>
          </cell>
        </row>
        <row r="9023">
          <cell r="A9023">
            <v>101860</v>
          </cell>
          <cell r="B9023" t="str">
            <v>REASSENTAMENTO DE BLOCOS SEXTAVADO PARA PISO INTERTRAVADO, ESPESSURA DE 10 CM, EM VIA/ESTACIONAMENTO, COM REAPROVEITAMENTO DOS BLOCOS SEXTAVADO - INCLUSO RETIRADA E COLOCAÇÃO DO MATERIAL. AF_12/2020</v>
          </cell>
          <cell r="C9023" t="str">
            <v>M2</v>
          </cell>
          <cell r="D9023">
            <v>48.12</v>
          </cell>
          <cell r="E9023" t="str">
            <v>Recomposição de Pavimentos</v>
          </cell>
          <cell r="F9023" t="str">
            <v>SINAPI Jun/26</v>
          </cell>
        </row>
        <row r="9024">
          <cell r="A9024">
            <v>101857</v>
          </cell>
          <cell r="B9024" t="str">
            <v>REASSENTAMENTO DE BLOCOS SEXTAVADO PARA PISO INTERTRAVADO, ESPESSURA DE 6 CM, EM CALÇADA, COM REAPROVEITAMENTO DOS BLOCOS SEXTAVADOS - INCLUSO RETIRADA E COLOCAÇÃO DO MATERIAL. AF_12/2020</v>
          </cell>
          <cell r="C9024" t="str">
            <v>M2</v>
          </cell>
          <cell r="D9024">
            <v>46.3</v>
          </cell>
          <cell r="E9024" t="str">
            <v>Recomposição de Pavimentos</v>
          </cell>
          <cell r="F9024" t="str">
            <v>SINAPI Jun/26</v>
          </cell>
        </row>
        <row r="9025">
          <cell r="A9025">
            <v>101858</v>
          </cell>
          <cell r="B9025" t="str">
            <v>REASSENTAMENTO DE BLOCOS SEXTAVADO PARA PISO INTERTRAVADO, ESPESSURA DE 6 CM, EM VIA/ESTACIONAMENTO, COM REAPROVEITAMENTO DOS BLOCOS SEXTAVADO - INCLUSO RETIRADA E COLOCAÇÃO DO MATERIAL. AF_12/2020</v>
          </cell>
          <cell r="C9025" t="str">
            <v>M2</v>
          </cell>
          <cell r="D9025">
            <v>37.450000000000003</v>
          </cell>
          <cell r="E9025" t="str">
            <v>Recomposição de Pavimentos</v>
          </cell>
          <cell r="F9025" t="str">
            <v>SINAPI Jun/26</v>
          </cell>
        </row>
        <row r="9026">
          <cell r="A9026">
            <v>101859</v>
          </cell>
          <cell r="B9026" t="str">
            <v>REASSENTAMENTO DE BLOCOS SEXTAVADO PARA PISO INTERTRAVADO, ESPESSURA DE 8 CM, EM VIA/ESTACIONAMENTO, COM REAPROVEITAMENTO DOS BLOCOS SEXTAVADO - INCLUSO RETIRADA E COLOCAÇÃO DO MATERIAL. AF_12/2020</v>
          </cell>
          <cell r="C9026" t="str">
            <v>M2</v>
          </cell>
          <cell r="D9026">
            <v>41.6</v>
          </cell>
          <cell r="E9026" t="str">
            <v>Recomposição de Pavimentos</v>
          </cell>
          <cell r="F9026" t="str">
            <v>SINAPI Jun/26</v>
          </cell>
        </row>
        <row r="9027">
          <cell r="A9027">
            <v>101852</v>
          </cell>
          <cell r="B9027" t="str">
            <v>REASSENTAMENTO DE PARALELEPÍPEDOS, REJUNTAMENTO COM ARGAMASSA, COM REAPROVEITAMENTO DOS PARALELEPÍPEDOS - INCLUSO RETIRADA E COLOCAÇÃO DO MATERIAL. AF_12/2020</v>
          </cell>
          <cell r="C9027" t="str">
            <v>M2</v>
          </cell>
          <cell r="D9027">
            <v>93</v>
          </cell>
          <cell r="E9027" t="str">
            <v>Recomposição de Pavimentos</v>
          </cell>
          <cell r="F9027" t="str">
            <v>SINAPI Jun/26</v>
          </cell>
        </row>
        <row r="9028">
          <cell r="A9028">
            <v>104385</v>
          </cell>
          <cell r="B9028" t="str">
            <v>REASSENTAMENTO DE PARALELEPÍPEDOS, REJUNTAMENTO COM PEDRISCO E EMULSÃO ASFÁLTICA, COM REAPROVEITAMENTO DOS PARALELEPÍPEDOS - INCLUSO RETIRADA E COLOCAÇÃO DO MATERIAL. AF_12/2020</v>
          </cell>
          <cell r="C9028" t="str">
            <v>M2</v>
          </cell>
          <cell r="D9028">
            <v>0</v>
          </cell>
          <cell r="E9028" t="str">
            <v>Recomposição de Pavimentos</v>
          </cell>
          <cell r="F9028" t="str">
            <v>SINAPI Jun/26</v>
          </cell>
        </row>
        <row r="9029">
          <cell r="A9029">
            <v>101850</v>
          </cell>
          <cell r="B9029" t="str">
            <v>REASSENTAMENTO DE PARALELEPÍPEDOS, REJUNTAMENTO COM PÓ DE PEDRA, COM REAPROVEITAMENTO DOS PARALELEPÍPEDOS - INCLUSO RETIRADA E COLOCAÇÃO DO MATERIAL. AF_12/2020</v>
          </cell>
          <cell r="C9029" t="str">
            <v>M2</v>
          </cell>
          <cell r="D9029">
            <v>76.45</v>
          </cell>
          <cell r="E9029" t="str">
            <v>Recomposição de Pavimentos</v>
          </cell>
          <cell r="F9029" t="str">
            <v>SINAPI Jun/26</v>
          </cell>
        </row>
        <row r="9030">
          <cell r="A9030">
            <v>101855</v>
          </cell>
          <cell r="B9030" t="str">
            <v>REASSENTAMENTO DE PEDRAS POLIÉDRICAS, REJUNTAMENTO COM ARGAMASSA, COM REAPROVEITAMENTO DAS PEDRAS POLIÉDRICAS - INCLUSO RETIRADA E COLOCAÇÃO DO MATERIAL. AF_12/2020</v>
          </cell>
          <cell r="C9030" t="str">
            <v>M2</v>
          </cell>
          <cell r="D9030">
            <v>94.45</v>
          </cell>
          <cell r="E9030" t="str">
            <v>Recomposição de Pavimentos</v>
          </cell>
          <cell r="F9030" t="str">
            <v>SINAPI Jun/26</v>
          </cell>
        </row>
        <row r="9031">
          <cell r="A9031">
            <v>104386</v>
          </cell>
          <cell r="B9031" t="str">
            <v>REASSENTAMENTO DE PEDRAS POLIÉDRICAS, REJUNTAMENTO COM PEDRISCO E EMULSÃO ASFÁLTICA, COM REAPROVEITAMENTO DAS PEDRAS POLIÉDRICAS - INCLUSO RETIRADA E COLOCAÇÃO DO MATERIAL. AF_12/2020</v>
          </cell>
          <cell r="C9031" t="str">
            <v>M2</v>
          </cell>
          <cell r="D9031">
            <v>0</v>
          </cell>
          <cell r="E9031" t="str">
            <v>Recomposição de Pavimentos</v>
          </cell>
          <cell r="F9031" t="str">
            <v>SINAPI Jun/26</v>
          </cell>
        </row>
        <row r="9032">
          <cell r="A9032">
            <v>101853</v>
          </cell>
          <cell r="B9032" t="str">
            <v>REASSENTAMENTO DE PEDRAS POLIÉDRICAS, REJUNTAMENTO COM PÓ DE PEDRA, COM REAPROVEITAMENTO DAS PEDRAS POLIÉDRICAS - INCLUSO RETIRADA E COLOCAÇÃO DO MATERIAL. AF_12/2020</v>
          </cell>
          <cell r="C9032" t="str">
            <v>M2</v>
          </cell>
          <cell r="D9032">
            <v>66.62</v>
          </cell>
          <cell r="E9032" t="str">
            <v>Recomposição de Pavimentos</v>
          </cell>
          <cell r="F9032" t="str">
            <v>SINAPI Jun/26</v>
          </cell>
        </row>
        <row r="9033">
          <cell r="A9033">
            <v>101849</v>
          </cell>
          <cell r="B9033" t="str">
            <v>RECOMPOSIÇÃO DE BASE E OU SUB-BASE PARA FECHAMENTO DE VALAS DE BRITA GRADUADA SIMPLES - INCLUSO RETIRADA E COLOCAÇÃO DO MATERIAL. AF_12/2020</v>
          </cell>
          <cell r="C9033" t="str">
            <v>M3</v>
          </cell>
          <cell r="D9033">
            <v>175.15</v>
          </cell>
          <cell r="E9033" t="str">
            <v>Recomposição de Pavimentos</v>
          </cell>
          <cell r="F9033" t="str">
            <v>SINAPI Jun/26</v>
          </cell>
        </row>
        <row r="9034">
          <cell r="A9034">
            <v>101841</v>
          </cell>
          <cell r="B9034" t="str">
            <v>RECOMPOSIÇÃO DE BASE E OU SUB-BASE PARA FECHAMENTO DE VALAS DE SOLO BRITA (40/60) - INCLUSO RETIRADA E COLOCAÇÃO DO MATERIAL. AF_12/2020</v>
          </cell>
          <cell r="C9034" t="str">
            <v>M3</v>
          </cell>
          <cell r="D9034">
            <v>104.08</v>
          </cell>
          <cell r="E9034" t="str">
            <v>Recomposição de Pavimentos</v>
          </cell>
          <cell r="F9034" t="str">
            <v>SINAPI Jun/26</v>
          </cell>
        </row>
        <row r="9035">
          <cell r="A9035">
            <v>101843</v>
          </cell>
          <cell r="B9035" t="str">
            <v>RECOMPOSIÇÃO DE BASE E OU SUB-BASE PARA FECHAMENTO DE VALAS DE SOLO BRITA (40/60) COM CIMENTO (TEOR DE 4%) - INCLUSO RETIRADA E COLOCAÇÃO DO MATERIAL. AF_12/2020</v>
          </cell>
          <cell r="C9035" t="str">
            <v>M3</v>
          </cell>
          <cell r="D9035">
            <v>167.25</v>
          </cell>
          <cell r="E9035" t="str">
            <v>Recomposição de Pavimentos</v>
          </cell>
          <cell r="F9035" t="str">
            <v>SINAPI Jun/26</v>
          </cell>
        </row>
        <row r="9036">
          <cell r="A9036">
            <v>101844</v>
          </cell>
          <cell r="B9036" t="str">
            <v>RECOMPOSIÇÃO DE BASE E OU SUB-BASE PARA FECHAMENTO DE VALAS DE SOLO BRITA (40/60) COM CIMENTO (TEOR DE 6%) - INCLUSO RETIRADA E COLOCAÇÃO DO MATERIAL. AF_12/2020</v>
          </cell>
          <cell r="C9036" t="str">
            <v>M3</v>
          </cell>
          <cell r="D9036">
            <v>196.8</v>
          </cell>
          <cell r="E9036" t="str">
            <v>Recomposição de Pavimentos</v>
          </cell>
          <cell r="F9036" t="str">
            <v>SINAPI Jun/26</v>
          </cell>
        </row>
        <row r="9037">
          <cell r="A9037">
            <v>101845</v>
          </cell>
          <cell r="B9037" t="str">
            <v>RECOMPOSIÇÃO DE BASE E OU SUB-BASE PARA FECHAMENTO DE VALAS DE SOLO BRITA (40/60) COM CIMENTO (TEOR DE 8%) - INCLUSO RETIRADA E COLOCAÇÃO DO MATERIAL. AF_12/2020</v>
          </cell>
          <cell r="C9037" t="str">
            <v>M3</v>
          </cell>
          <cell r="D9037">
            <v>225.93</v>
          </cell>
          <cell r="E9037" t="str">
            <v>Recomposição de Pavimentos</v>
          </cell>
          <cell r="F9037" t="str">
            <v>SINAPI Jun/26</v>
          </cell>
        </row>
        <row r="9038">
          <cell r="A9038">
            <v>101842</v>
          </cell>
          <cell r="B9038" t="str">
            <v>RECOMPOSIÇÃO DE BASE E OU SUB-BASE PARA FECHAMENTO DE VALAS DE SOLO BRITA (50/50) - INCLUSO RETIRADA E COLOCAÇÃO DO MATERIAL. AF_12/2020</v>
          </cell>
          <cell r="C9038" t="str">
            <v>M3</v>
          </cell>
          <cell r="D9038">
            <v>92.1</v>
          </cell>
          <cell r="E9038" t="str">
            <v>Recomposição de Pavimentos</v>
          </cell>
          <cell r="F9038" t="str">
            <v>SINAPI Jun/26</v>
          </cell>
        </row>
        <row r="9039">
          <cell r="A9039">
            <v>101846</v>
          </cell>
          <cell r="B9039" t="str">
            <v>RECOMPOSIÇÃO DE BASE E OU SUB-BASE PARA FECHAMENTO DE VALAS DE SOLO BRITA (50/50) COM CIMENTO (TEOR DE 4%) - INCLUSO RETIRADA E COLOCAÇÃO DO MATERIAL. AF_12/2020</v>
          </cell>
          <cell r="C9039" t="str">
            <v>M3</v>
          </cell>
          <cell r="D9039">
            <v>155.75</v>
          </cell>
          <cell r="E9039" t="str">
            <v>Recomposição de Pavimentos</v>
          </cell>
          <cell r="F9039" t="str">
            <v>SINAPI Jun/26</v>
          </cell>
        </row>
        <row r="9040">
          <cell r="A9040">
            <v>101847</v>
          </cell>
          <cell r="B9040" t="str">
            <v>RECOMPOSIÇÃO DE BASE E OU SUB-BASE PARA FECHAMENTO DE VALAS DE SOLO BRITA (50/50) COM CIMENTO (TEOR DE 6%) - INCLUSO RETIRADA E COLOCAÇÃO DO MATERIAL. AF_12/2020</v>
          </cell>
          <cell r="C9040" t="str">
            <v>M3</v>
          </cell>
          <cell r="D9040">
            <v>185.54</v>
          </cell>
          <cell r="E9040" t="str">
            <v>Recomposição de Pavimentos</v>
          </cell>
          <cell r="F9040" t="str">
            <v>SINAPI Jun/26</v>
          </cell>
        </row>
        <row r="9041">
          <cell r="A9041">
            <v>101848</v>
          </cell>
          <cell r="B9041" t="str">
            <v>RECOMPOSIÇÃO DE BASE E OU SUB-BASE PARA FECHAMENTO DE VALAS DE SOLO BRITA (50/50) COM CIMENTO (TEOR DE 8%) - INCLUSO RETIRADA E COLOCAÇÃO DO MATERIAL. AF_12/2020</v>
          </cell>
          <cell r="C9041" t="str">
            <v>M3</v>
          </cell>
          <cell r="D9041">
            <v>214.91</v>
          </cell>
          <cell r="E9041" t="str">
            <v>Recomposição de Pavimentos</v>
          </cell>
          <cell r="F9041" t="str">
            <v>SINAPI Jun/26</v>
          </cell>
        </row>
        <row r="9042">
          <cell r="A9042">
            <v>101839</v>
          </cell>
          <cell r="B9042" t="str">
            <v>RECOMPOSIÇÃO DE BASE E OU SUB-BASE PARA FECHAMENTO DE VALAS DE SOLO COM CIMENTO (TEOR DE 6%) - INCLUSO RETIRADA E COLOCAÇÃO DO MATERIAL. AF_12/2020</v>
          </cell>
          <cell r="C9042" t="str">
            <v>M3</v>
          </cell>
          <cell r="D9042">
            <v>129.22999999999999</v>
          </cell>
          <cell r="E9042" t="str">
            <v>Recomposição de Pavimentos</v>
          </cell>
          <cell r="F9042" t="str">
            <v>SINAPI Jun/26</v>
          </cell>
        </row>
        <row r="9043">
          <cell r="A9043">
            <v>101840</v>
          </cell>
          <cell r="B9043" t="str">
            <v>RECOMPOSIÇÃO DE BASE E OU SUB-BASE PARA FECHAMENTO DE VALAS DE SOLO COM CIMENTO (TEOR DE 8%) - INCLUSO RETIRADA E COLOCAÇÃO DO MATERIAL. AF_12/2020</v>
          </cell>
          <cell r="C9043" t="str">
            <v>M3</v>
          </cell>
          <cell r="D9043">
            <v>221.84</v>
          </cell>
          <cell r="E9043" t="str">
            <v>Recomposição de Pavimentos</v>
          </cell>
          <cell r="F9043" t="str">
            <v>SINAPI Jun/26</v>
          </cell>
        </row>
        <row r="9044">
          <cell r="A9044">
            <v>101837</v>
          </cell>
          <cell r="B9044" t="str">
            <v>RECOMPOSIÇÃO DE BASE E OU SUB-BASE PARA FECHAMENTO DE VALAS DE SOLO MELHORADO COM CIMENTO (TEOR DE 2%) - INCLUSO RETIRADA E COLOCAÇÃO DO MATERIAL. AF_12/2020</v>
          </cell>
          <cell r="C9044" t="str">
            <v>M3</v>
          </cell>
          <cell r="D9044">
            <v>66.41</v>
          </cell>
          <cell r="E9044" t="str">
            <v>Recomposição de Pavimentos</v>
          </cell>
          <cell r="F9044" t="str">
            <v>SINAPI Jun/26</v>
          </cell>
        </row>
        <row r="9045">
          <cell r="A9045">
            <v>101838</v>
          </cell>
          <cell r="B9045" t="str">
            <v>RECOMPOSIÇÃO DE BASE E OU SUB-BASE PARA FECHAMENTO DE VALAS DE SOLO MELHORADO COM CIMENTO (TEOR DE 4%) - INCLUSO RETIRADA E COLOCAÇÃO DO MATERIAL. AF_12/2020</v>
          </cell>
          <cell r="C9045" t="str">
            <v>M3</v>
          </cell>
          <cell r="D9045">
            <v>98.25</v>
          </cell>
          <cell r="E9045" t="str">
            <v>Recomposição de Pavimentos</v>
          </cell>
          <cell r="F9045" t="str">
            <v>SINAPI Jun/26</v>
          </cell>
        </row>
        <row r="9046">
          <cell r="A9046">
            <v>101836</v>
          </cell>
          <cell r="B9046" t="str">
            <v>RECOMPOSIÇÃO DE BASE E OU SUB-BASE PARA FECHAMENTO DE VALAS DE SOLOS DE COMPORTAMENTO LATERÍTICO (ARENOSO) - INCLUSO RETIRADA E COLOCAÇÃO DO MATERIAL. AF_12/2020</v>
          </cell>
          <cell r="C9046" t="str">
            <v>M3</v>
          </cell>
          <cell r="D9046">
            <v>32.21</v>
          </cell>
          <cell r="E9046" t="str">
            <v>Recomposição de Pavimentos</v>
          </cell>
          <cell r="F9046" t="str">
            <v>SINAPI Jun/26</v>
          </cell>
        </row>
        <row r="9047">
          <cell r="A9047">
            <v>101835</v>
          </cell>
          <cell r="B9047" t="str">
            <v>RECOMPOSIÇÃO DE BASE E OU SUB-BASE PARA REMENDO PROFUNDO DE BRITA GRADUADA SIMPLES - INCLUSO RETIRADA E COLOCAÇÃO DO MATERIAL. AF_12/2020</v>
          </cell>
          <cell r="C9047" t="str">
            <v>M3</v>
          </cell>
          <cell r="D9047">
            <v>322.74</v>
          </cell>
          <cell r="E9047" t="str">
            <v>Recomposição de Pavimentos</v>
          </cell>
          <cell r="F9047" t="str">
            <v>SINAPI Jun/26</v>
          </cell>
        </row>
        <row r="9048">
          <cell r="A9048">
            <v>101827</v>
          </cell>
          <cell r="B9048" t="str">
            <v>RECOMPOSIÇÃO DE BASE E OU SUB-BASE PARA REMENDO PROFUNDO DE SOLO BRITA (40/60) - INCLUSO RETIRADA E COLOCAÇÃO DO MATERIAL. AF_12/2020</v>
          </cell>
          <cell r="C9048" t="str">
            <v>M3</v>
          </cell>
          <cell r="D9048">
            <v>251.67</v>
          </cell>
          <cell r="E9048" t="str">
            <v>Recomposição de Pavimentos</v>
          </cell>
          <cell r="F9048" t="str">
            <v>SINAPI Jun/26</v>
          </cell>
        </row>
        <row r="9049">
          <cell r="A9049">
            <v>101829</v>
          </cell>
          <cell r="B9049" t="str">
            <v>RECOMPOSIÇÃO DE BASE E OU SUB-BASE PARA REMENDO PROFUNDO DE SOLO BRITA (40/60) COM CIMENTO (TEOR DE 4%) - INCLUSO RETIRADA E COLOCAÇÃO DO MATERIAL. AF_12/2020</v>
          </cell>
          <cell r="C9049" t="str">
            <v>M3</v>
          </cell>
          <cell r="D9049">
            <v>314.83999999999997</v>
          </cell>
          <cell r="E9049" t="str">
            <v>Recomposição de Pavimentos</v>
          </cell>
          <cell r="F9049" t="str">
            <v>SINAPI Jun/26</v>
          </cell>
        </row>
        <row r="9050">
          <cell r="A9050">
            <v>101830</v>
          </cell>
          <cell r="B9050" t="str">
            <v>RECOMPOSIÇÃO DE BASE E OU SUB-BASE PARA REMENDO PROFUNDO DE SOLO BRITA (40/60) COM CIMENTO (TEOR DE 6%) - INCLUSO RETIRADA E COLOCAÇÃO DO MATERIAL. AF_12/2020</v>
          </cell>
          <cell r="C9050" t="str">
            <v>M3</v>
          </cell>
          <cell r="D9050">
            <v>344.39</v>
          </cell>
          <cell r="E9050" t="str">
            <v>Recomposição de Pavimentos</v>
          </cell>
          <cell r="F9050" t="str">
            <v>SINAPI Jun/26</v>
          </cell>
        </row>
        <row r="9051">
          <cell r="A9051">
            <v>101831</v>
          </cell>
          <cell r="B9051" t="str">
            <v>RECOMPOSIÇÃO DE BASE E OU SUB-BASE PARA REMENDO PROFUNDO DE SOLO BRITA (40/60) COM CIMENTO (TEOR DE 8%) - INCLUSO RETIRADA E COLOCAÇÃO DO MATERIAL. AF_12/2020</v>
          </cell>
          <cell r="C9051" t="str">
            <v>M3</v>
          </cell>
          <cell r="D9051">
            <v>373.52</v>
          </cell>
          <cell r="E9051" t="str">
            <v>Recomposição de Pavimentos</v>
          </cell>
          <cell r="F9051" t="str">
            <v>SINAPI Jun/26</v>
          </cell>
        </row>
        <row r="9052">
          <cell r="A9052">
            <v>101828</v>
          </cell>
          <cell r="B9052" t="str">
            <v>RECOMPOSIÇÃO DE BASE E OU SUB-BASE PARA REMENDO PROFUNDO DE SOLO BRITA (50/50) - INCLUSO RETIRADA E COLOCAÇÃO DO MATERIAL. AF_12/2020</v>
          </cell>
          <cell r="C9052" t="str">
            <v>M3</v>
          </cell>
          <cell r="D9052">
            <v>239.69</v>
          </cell>
          <cell r="E9052" t="str">
            <v>Recomposição de Pavimentos</v>
          </cell>
          <cell r="F9052" t="str">
            <v>SINAPI Jun/26</v>
          </cell>
        </row>
        <row r="9053">
          <cell r="A9053">
            <v>101832</v>
          </cell>
          <cell r="B9053" t="str">
            <v>RECOMPOSIÇÃO DE BASE E OU SUB-BASE PARA REMENDO PROFUNDO DE SOLO BRITA (50/50) COM CIMENTO (TEOR DE 4%) - INCLUSO RETIRADA E COLOCAÇÃO DO MATERIAL. AF_12/2020</v>
          </cell>
          <cell r="C9053" t="str">
            <v>M3</v>
          </cell>
          <cell r="D9053">
            <v>303.33999999999997</v>
          </cell>
          <cell r="E9053" t="str">
            <v>Recomposição de Pavimentos</v>
          </cell>
          <cell r="F9053" t="str">
            <v>SINAPI Jun/26</v>
          </cell>
        </row>
        <row r="9054">
          <cell r="A9054">
            <v>101833</v>
          </cell>
          <cell r="B9054" t="str">
            <v>RECOMPOSIÇÃO DE BASE E OU SUB-BASE PARA REMENDO PROFUNDO DE SOLO BRITA (50/50) COM CIMENTO (TEOR DE 6%) - INCLUSO RETIRADA E COLOCAÇÃO DO MATERIAL. AF_12/2020</v>
          </cell>
          <cell r="C9054" t="str">
            <v>M3</v>
          </cell>
          <cell r="D9054">
            <v>333.13</v>
          </cell>
          <cell r="E9054" t="str">
            <v>Recomposição de Pavimentos</v>
          </cell>
          <cell r="F9054" t="str">
            <v>SINAPI Jun/26</v>
          </cell>
        </row>
        <row r="9055">
          <cell r="A9055">
            <v>101834</v>
          </cell>
          <cell r="B9055" t="str">
            <v>RECOMPOSIÇÃO DE BASE E OU SUB-BASE PARA REMENDO PROFUNDO DE SOLO BRITA (50/50) COM CIMENTO (TEOR DE 8%) - INCLUSO RETIRADA E COLOCAÇÃO DO MATERIAL. AF_12/2020</v>
          </cell>
          <cell r="C9055" t="str">
            <v>M3</v>
          </cell>
          <cell r="D9055">
            <v>362.5</v>
          </cell>
          <cell r="E9055" t="str">
            <v>Recomposição de Pavimentos</v>
          </cell>
          <cell r="F9055" t="str">
            <v>SINAPI Jun/26</v>
          </cell>
        </row>
        <row r="9056">
          <cell r="A9056">
            <v>101825</v>
          </cell>
          <cell r="B9056" t="str">
            <v>RECOMPOSIÇÃO DE BASE E OU SUB-BASE PARA REMENDO PROFUNDO DE SOLO COM CIMENTO (TEOR DE 6%) - INCLUSO RETIRADA E COLOCAÇÃO DO MATERIAL. AF_12/2020</v>
          </cell>
          <cell r="C9056" t="str">
            <v>M3</v>
          </cell>
          <cell r="D9056">
            <v>276.83</v>
          </cell>
          <cell r="E9056" t="str">
            <v>Recomposição de Pavimentos</v>
          </cell>
          <cell r="F9056" t="str">
            <v>SINAPI Jun/26</v>
          </cell>
        </row>
        <row r="9057">
          <cell r="A9057">
            <v>101826</v>
          </cell>
          <cell r="B9057" t="str">
            <v>RECOMPOSIÇÃO DE BASE E OU SUB-BASE PARA REMENDO PROFUNDO DE SOLO COM CIMENTO (TEOR DE 8%) - INCLUSO RETIRADA E COLOCAÇÃO DO MATERIAL. AF_12/2020</v>
          </cell>
          <cell r="C9057" t="str">
            <v>M3</v>
          </cell>
          <cell r="D9057">
            <v>307.39999999999998</v>
          </cell>
          <cell r="E9057" t="str">
            <v>Recomposição de Pavimentos</v>
          </cell>
          <cell r="F9057" t="str">
            <v>SINAPI Jun/26</v>
          </cell>
        </row>
        <row r="9058">
          <cell r="A9058">
            <v>101823</v>
          </cell>
          <cell r="B9058" t="str">
            <v>RECOMPOSIÇÃO DE BASE E OU SUB-BASE PARA REMENDO PROFUNDO DE SOLO MELHORADO COM CIMENTO (TEOR DE 2%) - INCLUSO RETIRADA E COLOCAÇÃO DO MATERIAL. AF_12/2020</v>
          </cell>
          <cell r="C9058" t="str">
            <v>M3</v>
          </cell>
          <cell r="D9058">
            <v>214</v>
          </cell>
          <cell r="E9058" t="str">
            <v>Recomposição de Pavimentos</v>
          </cell>
          <cell r="F9058" t="str">
            <v>SINAPI Jun/26</v>
          </cell>
        </row>
        <row r="9059">
          <cell r="A9059">
            <v>101824</v>
          </cell>
          <cell r="B9059" t="str">
            <v>RECOMPOSIÇÃO DE BASE E OU SUB-BASE PARA REMENDO PROFUNDO DE SOLO MELHORADO COM CIMENTO (TEOR DE 4%) - INCLUSO RETIRADA E COLOCAÇÃO DO MATERIAL. AF_12/2020</v>
          </cell>
          <cell r="C9059" t="str">
            <v>M3</v>
          </cell>
          <cell r="D9059">
            <v>245.84</v>
          </cell>
          <cell r="E9059" t="str">
            <v>Recomposição de Pavimentos</v>
          </cell>
          <cell r="F9059" t="str">
            <v>SINAPI Jun/26</v>
          </cell>
        </row>
        <row r="9060">
          <cell r="A9060">
            <v>101822</v>
          </cell>
          <cell r="B9060" t="str">
            <v>RECOMPOSIÇÃO DE BASE E OU SUB-BASE PARA REMENDO PROFUNDO DE SOLOS DE COMPORTAMENTO LATERÍTICO (ARENOSO) - INCLUSO RETIRADA E COLOCAÇÃO DO MATERIAL. AF_12/2020</v>
          </cell>
          <cell r="C9060" t="str">
            <v>M3</v>
          </cell>
          <cell r="D9060">
            <v>179.8</v>
          </cell>
          <cell r="E9060" t="str">
            <v>Recomposição de Pavimentos</v>
          </cell>
          <cell r="F9060" t="str">
            <v>SINAPI Jun/26</v>
          </cell>
        </row>
        <row r="9061">
          <cell r="A9061">
            <v>101819</v>
          </cell>
          <cell r="B9061" t="str">
            <v>RECOMPOSIÇÃO DE PAVIMENTO EM PARALELEPÍPEDOS, REJUNTAMENTO COM ARGAMASSA, COM REAPROVEITAMENTO DOS PARALELEPÍPEDOS, PARA O FECHAMENTO DE VALAS - INCLUSO RETIRADA E COLOCAÇÃO DO MATERIAL. AF_12/2020</v>
          </cell>
          <cell r="C9061" t="str">
            <v>M2</v>
          </cell>
          <cell r="D9061">
            <v>83.74</v>
          </cell>
          <cell r="E9061" t="str">
            <v>Recomposição de Pavimentos</v>
          </cell>
          <cell r="F9061" t="str">
            <v>SINAPI Jun/26</v>
          </cell>
        </row>
        <row r="9062">
          <cell r="A9062">
            <v>104370</v>
          </cell>
          <cell r="B9062" t="str">
            <v>RECOMPOSIÇÃO DE PAVIMENTO EM PARALELEPÍPEDOS, REJUNTAMENTO COM PEDRISCO E EMULSÃO ASFÁLTICA, COM REAPROVEITAMENTO DOS PARALELEPÍPEDOS, PARA O FECHAMENTO DE VALAS - INCLUSO RETIRADA E COLOCAÇÃO DO MATERIAL. AF_12/2020</v>
          </cell>
          <cell r="C9062" t="str">
            <v>M2</v>
          </cell>
          <cell r="D9062">
            <v>0</v>
          </cell>
          <cell r="E9062" t="str">
            <v>Recomposição de Pavimentos</v>
          </cell>
          <cell r="F9062" t="str">
            <v>SINAPI Jun/26</v>
          </cell>
        </row>
        <row r="9063">
          <cell r="A9063">
            <v>101817</v>
          </cell>
          <cell r="B9063" t="str">
            <v>RECOMPOSIÇÃO DE PAVIMENTO EM PARALELEPÍPEDOS, REJUNTAMENTO COM PÓ DE PEDRA, COM REAPROVEITAMENTO DOS PARALELEPÍPEDOS, PARA O FECHAMENTO DE VALAS - INCLUSO RETIRADA E COLOCAÇÃO DO MATERIAL. AF_12/2020</v>
          </cell>
          <cell r="C9063" t="str">
            <v>M2</v>
          </cell>
          <cell r="D9063">
            <v>67.33</v>
          </cell>
          <cell r="E9063" t="str">
            <v>Recomposição de Pavimentos</v>
          </cell>
          <cell r="F9063" t="str">
            <v>SINAPI Jun/26</v>
          </cell>
        </row>
        <row r="9064">
          <cell r="A9064">
            <v>101816</v>
          </cell>
          <cell r="B9064" t="str">
            <v>RECOMPOSIÇÃO DE PAVIMENTO EM PEDRAS POLIÉDRICAS, REJUNTAMENTO COM ARGAMASSA, COM REAPROVEITAMENTO DAS PEDRAS POLIÉDRICAS, PARA O FECHAMENTO DE VALAS - INCLUSO RETIRADA E COLOCAÇÃO DO MATERIAL. AF_12/2020</v>
          </cell>
          <cell r="C9064" t="str">
            <v>M2</v>
          </cell>
          <cell r="D9064">
            <v>87.26</v>
          </cell>
          <cell r="E9064" t="str">
            <v>Recomposição de Pavimentos</v>
          </cell>
          <cell r="F9064" t="str">
            <v>SINAPI Jun/26</v>
          </cell>
        </row>
        <row r="9065">
          <cell r="A9065">
            <v>104369</v>
          </cell>
          <cell r="B9065" t="str">
            <v>RECOMPOSIÇÃO DE PAVIMENTO EM PEDRAS POLIÉDRICAS, REJUNTAMENTO COM PEDRISCO E EMULSÃO ASFÁLTICA COM REAPROVEITAMENTO DAS PEDRAS POLIÉDRICAS, PARA O FECHAMENTO DE VALAS - INCLUSO RETIRADA E COLOCAÇÃO DO MATERIAL. AF_12/2020</v>
          </cell>
          <cell r="C9065" t="str">
            <v>M2</v>
          </cell>
          <cell r="D9065">
            <v>0</v>
          </cell>
          <cell r="E9065" t="str">
            <v>Recomposição de Pavimentos</v>
          </cell>
          <cell r="F9065" t="str">
            <v>SINAPI Jun/26</v>
          </cell>
        </row>
        <row r="9066">
          <cell r="A9066">
            <v>101820</v>
          </cell>
          <cell r="B9066" t="str">
            <v>RECOMPOSIÇÃO DE PAVIMENTO EM PISO INTERTRAVADO SEXTAVADO, COM REAPROVEITAMENTO DOS BLOCOS SEXTAVADO, PARA O FECHAMENTO DE VALAS - INCLUSO RETIRADA E COLOCAÇÃO DO MATERIAL. AF_12/2020</v>
          </cell>
          <cell r="C9066" t="str">
            <v>M2</v>
          </cell>
          <cell r="D9066">
            <v>59.7</v>
          </cell>
          <cell r="E9066" t="str">
            <v>Recomposição de Pavimentos</v>
          </cell>
          <cell r="F9066" t="str">
            <v>SINAPI Jun/26</v>
          </cell>
        </row>
        <row r="9067">
          <cell r="A9067">
            <v>102988</v>
          </cell>
          <cell r="B9067" t="str">
            <v>RECOMPOSIÇÃO DE PAVIMENTO EM PISO INTERTRAVADO, COM REAPROVEITAMENTO DOS BLOCOS INTERTRAVADOS, PARA FECHAMENTO DE VALAS - INCLUSO RETIRADA E COLOCAÇÃO DO MATERIAL. AF_12/2020</v>
          </cell>
          <cell r="C9067" t="str">
            <v>M2</v>
          </cell>
          <cell r="D9067">
            <v>80.38</v>
          </cell>
          <cell r="E9067" t="str">
            <v>Recomposição de Pavimentos</v>
          </cell>
          <cell r="F9067" t="str">
            <v>SINAPI Jun/26</v>
          </cell>
        </row>
        <row r="9068">
          <cell r="A9068">
            <v>101814</v>
          </cell>
          <cell r="B9068" t="str">
            <v>RECOMPOSIÇÃO DE PAVIMENTOS EM PEDRA POLIÉDRICA, REJUNTAMENTO COM PÓ DE PEDRA, COM REAPROVEITAMENTO DAS PEDRAS POLIÉDRICAS PARA O FECHAMENTO DE VALAS - INCLUSO RETIRADA E COLOCAÇÃO DO MATERIAL. AF_12/2020</v>
          </cell>
          <cell r="C9068" t="str">
            <v>M2</v>
          </cell>
          <cell r="D9068">
            <v>59.47</v>
          </cell>
          <cell r="E9068" t="str">
            <v>Recomposição de Pavimentos</v>
          </cell>
          <cell r="F9068" t="str">
            <v>SINAPI Jun/26</v>
          </cell>
        </row>
        <row r="9069">
          <cell r="A9069">
            <v>102098</v>
          </cell>
          <cell r="B9069" t="str">
            <v>RECOMPOSIÇÃO DE REVESTIMENTO EM CONCRETO ASFÁLTICO (AQUISIÇÃO EM USINA), PARA O FECHAMENTO DE VALAS - INCLUSO DEMOLIÇÃO DO PAVIMENTO. AF_12/2020</v>
          </cell>
          <cell r="C9069" t="str">
            <v>M3</v>
          </cell>
          <cell r="D9069">
            <v>2089.02</v>
          </cell>
          <cell r="E9069" t="str">
            <v>Recomposição de Pavimentos</v>
          </cell>
          <cell r="F9069" t="str">
            <v>SINAPI Jun/26</v>
          </cell>
        </row>
        <row r="9070">
          <cell r="A9070">
            <v>104366</v>
          </cell>
          <cell r="B9070" t="str">
            <v>RECOMPOSIÇÃO DE REVESTIMENTO EM CONCRETO ASFÁLTICO (USINAGEM PRÓPRIA), PARA O FECHAMENTO DE VALAS - INCLUSO DEMOLIÇÃO DO PAVIMENTO. AF_12/2020</v>
          </cell>
          <cell r="C9070" t="str">
            <v>M3</v>
          </cell>
          <cell r="D9070">
            <v>0</v>
          </cell>
          <cell r="E9070" t="str">
            <v>Recomposição de Pavimentos</v>
          </cell>
          <cell r="F9070" t="str">
            <v>SINAPI Jun/26</v>
          </cell>
        </row>
        <row r="9071">
          <cell r="A9071">
            <v>102099</v>
          </cell>
          <cell r="B9071" t="str">
            <v>RECOMPOSIÇÃO DE REVESTIMENTO EM PRÉ MISTURADO A FRIO (AQUISIÇÃO EM USINA), PARA FECHAMENTO DE VALAS - INCLUSO DEMOLIÇÃO DO PAVIMENTO. AF_12/2020</v>
          </cell>
          <cell r="C9071" t="str">
            <v>M3</v>
          </cell>
          <cell r="D9071">
            <v>0</v>
          </cell>
          <cell r="E9071" t="str">
            <v>Recomposição de Pavimentos</v>
          </cell>
          <cell r="F9071" t="str">
            <v>SINAPI Jun/26</v>
          </cell>
        </row>
        <row r="9072">
          <cell r="A9072">
            <v>104367</v>
          </cell>
          <cell r="B9072" t="str">
            <v>RECOMPOSIÇÃO DE REVESTIMENTO EM PRÉ MISTURADO A FRIO (USINAGEM PRÓPRIA), PARA FECHAMENTO DE VALAS - INCLUSO DEMOLIÇÃO DO PAVIMENTO. AF_12/2020</v>
          </cell>
          <cell r="C9072" t="str">
            <v>M3</v>
          </cell>
          <cell r="D9072">
            <v>0</v>
          </cell>
          <cell r="E9072" t="str">
            <v>Recomposição de Pavimentos</v>
          </cell>
          <cell r="F9072" t="str">
            <v>SINAPI Jun/26</v>
          </cell>
        </row>
        <row r="9073">
          <cell r="A9073">
            <v>92994</v>
          </cell>
          <cell r="B9073" t="str">
            <v>CABO DE COBRE FLEXÍVEL ISOLADO, 120 MM², ANTI-CHAMA 0,6/1,0 KV, PARA REDE ENTERRADA DE DISTRIBUIÇÃO DE ENERGIA ELÉTRICA - FORNECIMENTO E INSTALAÇÃO. AF_12/2021</v>
          </cell>
          <cell r="C9073" t="str">
            <v>M</v>
          </cell>
          <cell r="D9073">
            <v>154.16</v>
          </cell>
          <cell r="E9073" t="str">
            <v>Redes Enterradas de Distribuição Elétrica</v>
          </cell>
          <cell r="F9073" t="str">
            <v>SINAPI Jun/26</v>
          </cell>
        </row>
        <row r="9074">
          <cell r="A9074">
            <v>92996</v>
          </cell>
          <cell r="B9074" t="str">
            <v>CABO DE COBRE FLEXÍVEL ISOLADO, 150 MM², ANTI-CHAMA 0,6/1,0 KV, PARA REDE ENTERRADA DE DISTRIBUIÇÃO DE ENERGIA ELÉTRICA - FORNECIMENTO E INSTALAÇÃO. AF_12/2021</v>
          </cell>
          <cell r="C9074" t="str">
            <v>M</v>
          </cell>
          <cell r="D9074">
            <v>186.43</v>
          </cell>
          <cell r="E9074" t="str">
            <v>Redes Enterradas de Distribuição Elétrica</v>
          </cell>
          <cell r="F9074" t="str">
            <v>SINAPI Jun/26</v>
          </cell>
        </row>
        <row r="9075">
          <cell r="A9075">
            <v>92998</v>
          </cell>
          <cell r="B9075" t="str">
            <v>CABO DE COBRE FLEXÍVEL ISOLADO, 185 MM², ANTI-CHAMA 0,6/1,0 KV, PARA REDE ENTERRADA DE DISTRIBUIÇÃO DE ENERGIA ELÉTRICA - FORNECIMENTO E INSTALAÇÃO. AF_12/2021</v>
          </cell>
          <cell r="C9075" t="str">
            <v>M</v>
          </cell>
          <cell r="D9075">
            <v>228.32</v>
          </cell>
          <cell r="E9075" t="str">
            <v>Redes Enterradas de Distribuição Elétrica</v>
          </cell>
          <cell r="F9075" t="str">
            <v>SINAPI Jun/26</v>
          </cell>
        </row>
        <row r="9076">
          <cell r="A9076">
            <v>93000</v>
          </cell>
          <cell r="B9076" t="str">
            <v>CABO DE COBRE FLEXÍVEL ISOLADO, 240 MM², ANTI-CHAMA 0,6/1,0 KV, PARA REDE ENTERRADA DE DISTRIBUIÇÃO DE ENERGIA ELÉTRICA - FORNECIMENTO E INSTALAÇÃO. AF_12/2021</v>
          </cell>
          <cell r="C9076" t="str">
            <v>M</v>
          </cell>
          <cell r="D9076">
            <v>301.95</v>
          </cell>
          <cell r="E9076" t="str">
            <v>Redes Enterradas de Distribuição Elétrica</v>
          </cell>
          <cell r="F9076" t="str">
            <v>SINAPI Jun/26</v>
          </cell>
        </row>
        <row r="9077">
          <cell r="A9077">
            <v>92984</v>
          </cell>
          <cell r="B9077" t="str">
            <v>CABO DE COBRE FLEXÍVEL ISOLADO, 25 MM², ANTI-CHAMA 0,6/1,0 KV, PARA REDE ENTERRADA DE DISTRIBUIÇÃO DE ENERGIA ELÉTRICA - FORNECIMENTO E INSTALAÇÃO. AF_12/2021</v>
          </cell>
          <cell r="C9077" t="str">
            <v>M</v>
          </cell>
          <cell r="D9077">
            <v>33.659999999999997</v>
          </cell>
          <cell r="E9077" t="str">
            <v>Redes Enterradas de Distribuição Elétrica</v>
          </cell>
          <cell r="F9077" t="str">
            <v>SINAPI Jun/26</v>
          </cell>
        </row>
        <row r="9078">
          <cell r="A9078">
            <v>93002</v>
          </cell>
          <cell r="B9078" t="str">
            <v>CABO DE COBRE FLEXÍVEL ISOLADO, 300 MM², ANTI-CHAMA 0,6/1,0 KV, PARA REDE ENTERRADA DE DISTRIBUIÇÃO DE ENERGIA ELÉTRICA - FORNECIMENTO E INSTALAÇÃO. AF_12/2021</v>
          </cell>
          <cell r="C9078" t="str">
            <v>M</v>
          </cell>
          <cell r="D9078">
            <v>390</v>
          </cell>
          <cell r="E9078" t="str">
            <v>Redes Enterradas de Distribuição Elétrica</v>
          </cell>
          <cell r="F9078" t="str">
            <v>SINAPI Jun/26</v>
          </cell>
        </row>
        <row r="9079">
          <cell r="A9079">
            <v>92986</v>
          </cell>
          <cell r="B9079" t="str">
            <v>CABO DE COBRE FLEXÍVEL ISOLADO, 35 MM², ANTI-CHAMA 0,6/1,0 KV, PARA REDE ENTERRADA DE DISTRIBUIÇÃO DE ENERGIA ELÉTRICA - FORNECIMENTO E INSTALAÇÃO. AF_12/2021</v>
          </cell>
          <cell r="C9079" t="str">
            <v>M</v>
          </cell>
          <cell r="D9079">
            <v>46.22</v>
          </cell>
          <cell r="E9079" t="str">
            <v>Redes Enterradas de Distribuição Elétrica</v>
          </cell>
          <cell r="F9079" t="str">
            <v>SINAPI Jun/26</v>
          </cell>
        </row>
        <row r="9080">
          <cell r="A9080">
            <v>92988</v>
          </cell>
          <cell r="B9080" t="str">
            <v>CABO DE COBRE FLEXÍVEL ISOLADO, 50 MM², ANTI-CHAMA 0,6/1,0 KV, PARA REDE ENTERRADA DE DISTRIBUIÇÃO DE ENERGIA ELÉTRICA - FORNECIMENTO E INSTALAÇÃO. AF_12/2021</v>
          </cell>
          <cell r="C9080" t="str">
            <v>M</v>
          </cell>
          <cell r="D9080">
            <v>66.7</v>
          </cell>
          <cell r="E9080" t="str">
            <v>Redes Enterradas de Distribuição Elétrica</v>
          </cell>
          <cell r="F9080" t="str">
            <v>SINAPI Jun/26</v>
          </cell>
        </row>
        <row r="9081">
          <cell r="A9081">
            <v>92990</v>
          </cell>
          <cell r="B9081" t="str">
            <v>CABO DE COBRE FLEXÍVEL ISOLADO, 70 MM², ANTI-CHAMA 0,6/1,0 KV, PARA REDE ENTERRADA DE DISTRIBUIÇÃO DE ENERGIA ELÉTRICA - FORNECIMENTO E INSTALAÇÃO. AF_12/2021</v>
          </cell>
          <cell r="C9081" t="str">
            <v>M</v>
          </cell>
          <cell r="D9081">
            <v>92.05</v>
          </cell>
          <cell r="E9081" t="str">
            <v>Redes Enterradas de Distribuição Elétrica</v>
          </cell>
          <cell r="F9081" t="str">
            <v>SINAPI Jun/26</v>
          </cell>
        </row>
        <row r="9082">
          <cell r="A9082">
            <v>92992</v>
          </cell>
          <cell r="B9082" t="str">
            <v>CABO DE COBRE FLEXÍVEL ISOLADO, 95 MM², ANTI-CHAMA 0,6/1,0 KV, PARA REDE ENTERRADA DE DISTRIBUIÇÃO DE ENERGIA ELÉTRICA - FORNECIMENTO E INSTALAÇÃO. AF_12/2021</v>
          </cell>
          <cell r="C9082" t="str">
            <v>M</v>
          </cell>
          <cell r="D9082">
            <v>118.86</v>
          </cell>
          <cell r="E9082" t="str">
            <v>Redes Enterradas de Distribuição Elétrica</v>
          </cell>
          <cell r="F9082" t="str">
            <v>SINAPI Jun/26</v>
          </cell>
        </row>
        <row r="9083">
          <cell r="A9083">
            <v>103491</v>
          </cell>
          <cell r="B9083" t="str">
            <v>CONCRETAGEM COMO PROTEÇÃO MECÂNICA ADICIONAL NO REATERRO PARA REDE ENTERRADA DE DISTRIBUIÇÃO DE ENERGIA ELÉTRICA - FORNECIMENTO E INSTALAÇÃO. AF_12/2021</v>
          </cell>
          <cell r="C9083" t="str">
            <v>M3</v>
          </cell>
          <cell r="D9083">
            <v>700.19</v>
          </cell>
          <cell r="E9083" t="str">
            <v>Redes Enterradas de Distribuição Elétrica</v>
          </cell>
          <cell r="F9083" t="str">
            <v>SINAPI Jun/26</v>
          </cell>
        </row>
        <row r="9084">
          <cell r="A9084">
            <v>93026</v>
          </cell>
          <cell r="B9084" t="str">
            <v>CURVA 90 GRAUS PARA ELETRODUTO, PVC, ROSCÁVEL, DN 110 MM (4"), PARA REDE ENTERRADA DE DISTRIBUIÇÃO DE ENERGIA ELÉTRICA - FORNECIMENTO E INSTALAÇÃO. AF_12/2021</v>
          </cell>
          <cell r="C9084" t="str">
            <v>UN</v>
          </cell>
          <cell r="D9084">
            <v>91.89</v>
          </cell>
          <cell r="E9084" t="str">
            <v>Redes Enterradas de Distribuição Elétrica</v>
          </cell>
          <cell r="F9084" t="str">
            <v>SINAPI Jun/26</v>
          </cell>
        </row>
        <row r="9085">
          <cell r="A9085">
            <v>93018</v>
          </cell>
          <cell r="B9085" t="str">
            <v>CURVA 90 GRAUS PARA ELETRODUTO, PVC, ROSCÁVEL, DN 50 MM (1 1/2"), PARA REDE ENTERRADA DE DISTRIBUIÇÃO DE ENERGIA ELÉTRICA - FORNECIMENTO E INSTALAÇÃO. AF_12/2021</v>
          </cell>
          <cell r="C9085" t="str">
            <v>UN</v>
          </cell>
          <cell r="D9085">
            <v>32.020000000000003</v>
          </cell>
          <cell r="E9085" t="str">
            <v>Redes Enterradas de Distribuição Elétrica</v>
          </cell>
          <cell r="F9085" t="str">
            <v>SINAPI Jun/26</v>
          </cell>
        </row>
        <row r="9086">
          <cell r="A9086">
            <v>93020</v>
          </cell>
          <cell r="B9086" t="str">
            <v>CURVA 90 GRAUS PARA ELETRODUTO, PVC, ROSCÁVEL, DN 60 MM (2"), PARA REDE ENTERRADA DE DISTRIBUIÇÃO DE ENERGIA ELÉTRICA - FORNECIMENTO E INSTALAÇÃO. AF_12/2021</v>
          </cell>
          <cell r="C9086" t="str">
            <v>UN</v>
          </cell>
          <cell r="D9086">
            <v>39.11</v>
          </cell>
          <cell r="E9086" t="str">
            <v>Redes Enterradas de Distribuição Elétrica</v>
          </cell>
          <cell r="F9086" t="str">
            <v>SINAPI Jun/26</v>
          </cell>
        </row>
        <row r="9087">
          <cell r="A9087">
            <v>93022</v>
          </cell>
          <cell r="B9087" t="str">
            <v>CURVA 90 GRAUS PARA ELETRODUTO, PVC, ROSCÁVEL, DN 75 MM (2 1/2"), PARA REDE ENTERRADA DE DISTRIBUIÇÃO DE ENERGIA ELÉTRICA - FORNECIMENTO E INSTALAÇÃO. AF_12/2021</v>
          </cell>
          <cell r="C9087" t="str">
            <v>UN</v>
          </cell>
          <cell r="D9087">
            <v>57.39</v>
          </cell>
          <cell r="E9087" t="str">
            <v>Redes Enterradas de Distribuição Elétrica</v>
          </cell>
          <cell r="F9087" t="str">
            <v>SINAPI Jun/26</v>
          </cell>
        </row>
        <row r="9088">
          <cell r="A9088">
            <v>93024</v>
          </cell>
          <cell r="B9088" t="str">
            <v>CURVA 90 GRAUS PARA ELETRODUTO, PVC, ROSCÁVEL, DN 85 MM (3"), PARA REDE ENTERRADA DE DISTRIBUIÇÃO DE ENERGIA ELÉTRICA - FORNECIMENTO E INSTALAÇÃO. AF_12/2021</v>
          </cell>
          <cell r="C9088" t="str">
            <v>UN</v>
          </cell>
          <cell r="D9088">
            <v>61.49</v>
          </cell>
          <cell r="E9088" t="str">
            <v>Redes Enterradas de Distribuição Elétrica</v>
          </cell>
          <cell r="F9088" t="str">
            <v>SINAPI Jun/26</v>
          </cell>
        </row>
        <row r="9089">
          <cell r="A9089">
            <v>97670</v>
          </cell>
          <cell r="B9089" t="str">
            <v>ELETRODUTO FLEXÍVEL CORRUGADO, PEAD, DN 100 (4"), PARA REDE ENTERRADA DE DISTRIBUIÇÃO DE ENERGIA ELÉTRICA - FORNECIMENTO E INSTALAÇÃO. AF_12/2021</v>
          </cell>
          <cell r="C9089" t="str">
            <v>M</v>
          </cell>
          <cell r="D9089">
            <v>27.75</v>
          </cell>
          <cell r="E9089" t="str">
            <v>Redes Enterradas de Distribuição Elétrica</v>
          </cell>
          <cell r="F9089" t="str">
            <v>SINAPI Jun/26</v>
          </cell>
        </row>
        <row r="9090">
          <cell r="A9090">
            <v>103486</v>
          </cell>
          <cell r="B9090" t="str">
            <v>ELETRODUTO FLEXÍVEL CORRUGADO, PEAD, DN 125 (5"), PARA REDE ENTERRADA DE DISTRIBUIÇÃO DE ENERGIA ELÉTRICA - FORNECIMENTO E INSTALAÇÃO. AF_12/2021</v>
          </cell>
          <cell r="C9090" t="str">
            <v>M</v>
          </cell>
          <cell r="D9090">
            <v>0</v>
          </cell>
          <cell r="E9090" t="str">
            <v>Redes Enterradas de Distribuição Elétrica</v>
          </cell>
          <cell r="F9090" t="str">
            <v>SINAPI Jun/26</v>
          </cell>
        </row>
        <row r="9091">
          <cell r="A9091">
            <v>103487</v>
          </cell>
          <cell r="B9091" t="str">
            <v>ELETRODUTO FLEXÍVEL CORRUGADO, PEAD, DN 150 (6"), PARA REDE ENTERRADA DE DISTRIBUIÇÃO DE ENERGIA ELÉTRICA - FORNECIMENTO E INSTALAÇÃO. AF_12/2021</v>
          </cell>
          <cell r="C9091" t="str">
            <v>M</v>
          </cell>
          <cell r="D9091">
            <v>0</v>
          </cell>
          <cell r="E9091" t="str">
            <v>Redes Enterradas de Distribuição Elétrica</v>
          </cell>
          <cell r="F9091" t="str">
            <v>SINAPI Jun/26</v>
          </cell>
        </row>
        <row r="9092">
          <cell r="A9092">
            <v>103488</v>
          </cell>
          <cell r="B9092" t="str">
            <v>ELETRODUTO FLEXÍVEL CORRUGADO, PEAD, DN 175 (7"), PARA REDE ENTERRADA DE DISTRIBUIÇÃO DE ENERGIA ELÉTRICA - FORNECIMENTO E INSTALAÇÃO. AF_12/2021</v>
          </cell>
          <cell r="C9092" t="str">
            <v>M</v>
          </cell>
          <cell r="D9092">
            <v>0</v>
          </cell>
          <cell r="E9092" t="str">
            <v>Redes Enterradas de Distribuição Elétrica</v>
          </cell>
          <cell r="F9092" t="str">
            <v>SINAPI Jun/26</v>
          </cell>
        </row>
        <row r="9093">
          <cell r="A9093">
            <v>103489</v>
          </cell>
          <cell r="B9093" t="str">
            <v>ELETRODUTO FLEXÍVEL CORRUGADO, PEAD, DN 200 (8"), PARA REDE ENTERRADA DE DISTRIBUIÇÃO DE ENERGIA ELÉTRICA - FORNECIMENTO E INSTALAÇÃO. AF_12/2021</v>
          </cell>
          <cell r="C9093" t="str">
            <v>M</v>
          </cell>
          <cell r="D9093">
            <v>0</v>
          </cell>
          <cell r="E9093" t="str">
            <v>Redes Enterradas de Distribuição Elétrica</v>
          </cell>
          <cell r="F9093" t="str">
            <v>SINAPI Jun/26</v>
          </cell>
        </row>
        <row r="9094">
          <cell r="A9094">
            <v>97667</v>
          </cell>
          <cell r="B9094" t="str">
            <v>ELETRODUTO FLEXÍVEL CORRUGADO, PEAD, DN 50 (1 1/2"), PARA REDE ENTERRADA DE DISTRIBUIÇÃO DE ENERGIA ELÉTRICA - FORNECIMENTO E INSTALAÇÃO. AF_12/2021</v>
          </cell>
          <cell r="C9094" t="str">
            <v>M</v>
          </cell>
          <cell r="D9094">
            <v>10.36</v>
          </cell>
          <cell r="E9094" t="str">
            <v>Redes Enterradas de Distribuição Elétrica</v>
          </cell>
          <cell r="F9094" t="str">
            <v>SINAPI Jun/26</v>
          </cell>
        </row>
        <row r="9095">
          <cell r="A9095">
            <v>97668</v>
          </cell>
          <cell r="B9095" t="str">
            <v>ELETRODUTO FLEXÍVEL CORRUGADO, PEAD, DN 63 (2"), PARA REDE ENTERRADA DE DISTRIBUIÇÃO DE ENERGIA ELÉTRICA - FORNECIMENTO E INSTALAÇÃO. AF_12/2021</v>
          </cell>
          <cell r="C9095" t="str">
            <v>M</v>
          </cell>
          <cell r="D9095">
            <v>14.72</v>
          </cell>
          <cell r="E9095" t="str">
            <v>Redes Enterradas de Distribuição Elétrica</v>
          </cell>
          <cell r="F9095" t="str">
            <v>SINAPI Jun/26</v>
          </cell>
        </row>
        <row r="9096">
          <cell r="A9096">
            <v>97669</v>
          </cell>
          <cell r="B9096" t="str">
            <v>ELETRODUTO FLEXÍVEL CORRUGADO, PEAD, DN 90 (3"), PARA REDE ENTERRADA DE DISTRIBUIÇÃO DE ENERGIA ELÉTRICA - FORNECIMENTO E INSTALAÇÃO. AF_12/2021</v>
          </cell>
          <cell r="C9096" t="str">
            <v>M</v>
          </cell>
          <cell r="D9096">
            <v>22.14</v>
          </cell>
          <cell r="E9096" t="str">
            <v>Redes Enterradas de Distribuição Elétrica</v>
          </cell>
          <cell r="F9096" t="str">
            <v>SINAPI Jun/26</v>
          </cell>
        </row>
        <row r="9097">
          <cell r="A9097">
            <v>93012</v>
          </cell>
          <cell r="B9097" t="str">
            <v>ELETRODUTO RÍGIDO ROSCÁVEL, PVC, DN 110 MM (4"), PARA REDE ENTERRADA DE DISTRIBUIÇÃO DE ENERGIA ELÉTRICA - FORNECIMENTO E INSTALAÇÃO. AF_12/2021</v>
          </cell>
          <cell r="C9097" t="str">
            <v>M</v>
          </cell>
          <cell r="D9097">
            <v>68.260000000000005</v>
          </cell>
          <cell r="E9097" t="str">
            <v>Redes Enterradas de Distribuição Elétrica</v>
          </cell>
          <cell r="F9097" t="str">
            <v>SINAPI Jun/26</v>
          </cell>
        </row>
        <row r="9098">
          <cell r="A9098">
            <v>93008</v>
          </cell>
          <cell r="B9098" t="str">
            <v>ELETRODUTO RÍGIDO ROSCÁVEL, PVC, DN 50 MM (1 1/2"), PARA REDE ENTERRADA DE DISTRIBUIÇÃO DE ENERGIA ELÉTRICA - FORNECIMENTO E INSTALAÇÃO. AF_12/2021</v>
          </cell>
          <cell r="C9098" t="str">
            <v>M</v>
          </cell>
          <cell r="D9098">
            <v>19.899999999999999</v>
          </cell>
          <cell r="E9098" t="str">
            <v>Redes Enterradas de Distribuição Elétrica</v>
          </cell>
          <cell r="F9098" t="str">
            <v>SINAPI Jun/26</v>
          </cell>
        </row>
        <row r="9099">
          <cell r="A9099">
            <v>93009</v>
          </cell>
          <cell r="B9099" t="str">
            <v>ELETRODUTO RÍGIDO ROSCÁVEL, PVC, DN 60 MM (2"), PARA REDE ENTERRADA DE DISTRIBUIÇÃO DE ENERGIA ELÉTRICA - FORNECIMENTO E INSTALAÇÃO. AF_12/2021</v>
          </cell>
          <cell r="C9099" t="str">
            <v>M</v>
          </cell>
          <cell r="D9099">
            <v>28.13</v>
          </cell>
          <cell r="E9099" t="str">
            <v>Redes Enterradas de Distribuição Elétrica</v>
          </cell>
          <cell r="F9099" t="str">
            <v>SINAPI Jun/26</v>
          </cell>
        </row>
        <row r="9100">
          <cell r="A9100">
            <v>93010</v>
          </cell>
          <cell r="B9100" t="str">
            <v>ELETRODUTO RÍGIDO ROSCÁVEL, PVC, DN 75 MM (2 1/2"), PARA REDE ENTERRADA DE DISTRIBUIÇÃO DE ENERGIA ELÉTRICA - FORNECIMENTO E INSTALAÇÃO. AF_12/2021</v>
          </cell>
          <cell r="C9100" t="str">
            <v>M</v>
          </cell>
          <cell r="D9100">
            <v>38.29</v>
          </cell>
          <cell r="E9100" t="str">
            <v>Redes Enterradas de Distribuição Elétrica</v>
          </cell>
          <cell r="F9100" t="str">
            <v>SINAPI Jun/26</v>
          </cell>
        </row>
        <row r="9101">
          <cell r="A9101">
            <v>93011</v>
          </cell>
          <cell r="B9101" t="str">
            <v>ELETRODUTO RÍGIDO ROSCÁVEL, PVC, DN 85 MM (3"), PARA REDE ENTERRADA DE DISTRIBUIÇÃO DE ENERGIA ELÉTRICA - FORNECIMENTO E INSTALAÇÃO. AF_12/2021</v>
          </cell>
          <cell r="C9101" t="str">
            <v>M</v>
          </cell>
          <cell r="D9101">
            <v>46.21</v>
          </cell>
          <cell r="E9101" t="str">
            <v>Redes Enterradas de Distribuição Elétrica</v>
          </cell>
          <cell r="F9101" t="str">
            <v>SINAPI Jun/26</v>
          </cell>
        </row>
        <row r="9102">
          <cell r="A9102">
            <v>103492</v>
          </cell>
          <cell r="B9102" t="str">
            <v>FITA DE SINALIZAÇÃO SUBTERRÂNEA PARA REDE ENTERRADA DE DISTRIBUIÇÃO DE ENERGIA ELÉTRICA - FORNECIMENTO E INSTALAÇÃO. AF_12/2021</v>
          </cell>
          <cell r="C9102" t="str">
            <v>M</v>
          </cell>
          <cell r="D9102">
            <v>0</v>
          </cell>
          <cell r="E9102" t="str">
            <v>Redes Enterradas de Distribuição Elétrica</v>
          </cell>
          <cell r="F9102" t="str">
            <v>SINAPI Jun/26</v>
          </cell>
        </row>
        <row r="9103">
          <cell r="A9103">
            <v>93017</v>
          </cell>
          <cell r="B9103" t="str">
            <v>LUVA PARA ELETRODUTO, PVC, ROSCÁVEL, DN 110 MM (4"), PARA REDE ENTERRADA DE DISTRIBUIÇÃO DE ENERGIA ELÉTRICA - FORNECIMENTO E INSTALAÇÃO. AF_12/2021</v>
          </cell>
          <cell r="C9103" t="str">
            <v>UN</v>
          </cell>
          <cell r="D9103">
            <v>57.29</v>
          </cell>
          <cell r="E9103" t="str">
            <v>Redes Enterradas de Distribuição Elétrica</v>
          </cell>
          <cell r="F9103" t="str">
            <v>SINAPI Jun/26</v>
          </cell>
        </row>
        <row r="9104">
          <cell r="A9104">
            <v>93013</v>
          </cell>
          <cell r="B9104" t="str">
            <v>LUVA PARA ELETRODUTO, PVC, ROSCÁVEL, DN 50 MM (1 1/2"), PARA REDE ENTERRADA DE DISTRIBUIÇÃO DE ENERGIA ELÉTRICA - FORNECIMENTO E INSTALAÇÃO. AF_12/2021</v>
          </cell>
          <cell r="C9104" t="str">
            <v>UN</v>
          </cell>
          <cell r="D9104">
            <v>21.13</v>
          </cell>
          <cell r="E9104" t="str">
            <v>Redes Enterradas de Distribuição Elétrica</v>
          </cell>
          <cell r="F9104" t="str">
            <v>SINAPI Jun/26</v>
          </cell>
        </row>
        <row r="9105">
          <cell r="A9105">
            <v>93014</v>
          </cell>
          <cell r="B9105" t="str">
            <v>LUVA PARA ELETRODUTO, PVC, ROSCÁVEL, DN 60 MM (2"), PARA REDE ENTERRADA DE DISTRIBUIÇÃO DE ENERGIA ELÉTRICA - FORNECIMENTO E INSTALAÇÃO. AF_12/2021</v>
          </cell>
          <cell r="C9105" t="str">
            <v>UN</v>
          </cell>
          <cell r="D9105">
            <v>25.2</v>
          </cell>
          <cell r="E9105" t="str">
            <v>Redes Enterradas de Distribuição Elétrica</v>
          </cell>
          <cell r="F9105" t="str">
            <v>SINAPI Jun/26</v>
          </cell>
        </row>
        <row r="9106">
          <cell r="A9106">
            <v>93015</v>
          </cell>
          <cell r="B9106" t="str">
            <v>LUVA PARA ELETRODUTO, PVC, ROSCÁVEL, DN 75 MM (2 1/2"), PARA REDE ENTERRADA DE DISTRIBUIÇÃO DE ENERGIA ELÉTRICA - FORNECIMENTO E INSTALAÇÃO. AF_12/2021</v>
          </cell>
          <cell r="C9106" t="str">
            <v>UN</v>
          </cell>
          <cell r="D9106">
            <v>34.619999999999997</v>
          </cell>
          <cell r="E9106" t="str">
            <v>Redes Enterradas de Distribuição Elétrica</v>
          </cell>
          <cell r="F9106" t="str">
            <v>SINAPI Jun/26</v>
          </cell>
        </row>
        <row r="9107">
          <cell r="A9107">
            <v>93016</v>
          </cell>
          <cell r="B9107" t="str">
            <v>LUVA PARA ELETRODUTO, PVC, ROSCÁVEL, DN 85 MM (3"), PARA REDE ENTERRADA DE DISTRIBUIÇÃO DE ENERGIA ELÉTRICA - FORNECIMENTO E INSTALAÇÃO. AF_12/2021</v>
          </cell>
          <cell r="C9107" t="str">
            <v>UN</v>
          </cell>
          <cell r="D9107">
            <v>40.659999999999997</v>
          </cell>
          <cell r="E9107" t="str">
            <v>Redes Enterradas de Distribuição Elétrica</v>
          </cell>
          <cell r="F9107" t="str">
            <v>SINAPI Jun/26</v>
          </cell>
        </row>
        <row r="9108">
          <cell r="A9108">
            <v>103490</v>
          </cell>
          <cell r="B9108" t="str">
            <v>PLACA DE CONCRETO PRÉ-MOLDADO COMO PROTEÇÃO MECÂNICA ADICIONAL NO REATERRO PARA REDE ENTERRADA DE DISTRIBUIÇÃO DE ENERGIA ELÉTRICA - FORNECIMENTO E INSTALAÇÃO. AF_12/2021</v>
          </cell>
          <cell r="C9108" t="str">
            <v>M3</v>
          </cell>
          <cell r="D9108">
            <v>3889.42</v>
          </cell>
          <cell r="E9108" t="str">
            <v>Redes Enterradas de Distribuição Elétrica</v>
          </cell>
          <cell r="F9108" t="str">
            <v>SINAPI Jun/26</v>
          </cell>
        </row>
        <row r="9109">
          <cell r="A9109">
            <v>106082</v>
          </cell>
          <cell r="B9109" t="str">
            <v>BASTIDOR PARA BLOCO M10 - FORNECIMENTO E INSTALAÇÃO. AF_08/2025</v>
          </cell>
          <cell r="C9109" t="str">
            <v>UN</v>
          </cell>
          <cell r="D9109">
            <v>19.93</v>
          </cell>
          <cell r="E9109" t="str">
            <v>Redes de Lógica, Telefonia e Imagem</v>
          </cell>
          <cell r="F9109" t="str">
            <v>SINAPI Jun/26</v>
          </cell>
        </row>
        <row r="9110">
          <cell r="A9110">
            <v>98306</v>
          </cell>
          <cell r="B9110" t="str">
            <v>BLOCO DE ENGATE RÁPIDO PARA BASTIDOR TIPO M10 - FORNECIMENTO E INSTALAÇÃO. AF_08/2025</v>
          </cell>
          <cell r="C9110" t="str">
            <v>UN</v>
          </cell>
          <cell r="D9110">
            <v>71.05</v>
          </cell>
          <cell r="E9110" t="str">
            <v>Redes de Lógica, Telefonia e Imagem</v>
          </cell>
          <cell r="F9110" t="str">
            <v>SINAPI Jun/26</v>
          </cell>
        </row>
        <row r="9111">
          <cell r="A9111">
            <v>100553</v>
          </cell>
          <cell r="B9111" t="str">
            <v>CABO COAXIAL RG11 95% - FORNECIMENTO E INSTALAÇÃO. AF_08/2025</v>
          </cell>
          <cell r="C9111" t="str">
            <v>M</v>
          </cell>
          <cell r="D9111">
            <v>32.299999999999997</v>
          </cell>
          <cell r="E9111" t="str">
            <v>Redes de Lógica, Telefonia e Imagem</v>
          </cell>
          <cell r="F9111" t="str">
            <v>SINAPI Jun/26</v>
          </cell>
        </row>
        <row r="9112">
          <cell r="A9112">
            <v>100554</v>
          </cell>
          <cell r="B9112" t="str">
            <v>CABO COAXIAL RG59 95% - FORNECIMENTO E INSTALAÇÃO. AF_08/2025</v>
          </cell>
          <cell r="C9112" t="str">
            <v>M</v>
          </cell>
          <cell r="D9112">
            <v>9.08</v>
          </cell>
          <cell r="E9112" t="str">
            <v>Redes de Lógica, Telefonia e Imagem</v>
          </cell>
          <cell r="F9112" t="str">
            <v>SINAPI Jun/26</v>
          </cell>
        </row>
        <row r="9113">
          <cell r="A9113">
            <v>98300</v>
          </cell>
          <cell r="B9113" t="str">
            <v>CABO COAXIAL RG6 95% - FORNECIMENTO E INSTALAÇÃO. AF_08/2025</v>
          </cell>
          <cell r="C9113" t="str">
            <v>M</v>
          </cell>
          <cell r="D9113">
            <v>9.18</v>
          </cell>
          <cell r="E9113" t="str">
            <v>Redes de Lógica, Telefonia e Imagem</v>
          </cell>
          <cell r="F9113" t="str">
            <v>SINAPI Jun/26</v>
          </cell>
        </row>
        <row r="9114">
          <cell r="A9114">
            <v>98295</v>
          </cell>
          <cell r="B9114" t="str">
            <v>CABO ELETRÔNICO CATEGORIA 5E, INSTALADO EM EDIFICAÇÃO INSTITUCIONAL - FORNECIMENTO E INSTALAÇÃO. AF_08/2025</v>
          </cell>
          <cell r="C9114" t="str">
            <v>M</v>
          </cell>
          <cell r="D9114">
            <v>7.56</v>
          </cell>
          <cell r="E9114" t="str">
            <v>Redes de Lógica, Telefonia e Imagem</v>
          </cell>
          <cell r="F9114" t="str">
            <v>SINAPI Jun/26</v>
          </cell>
        </row>
        <row r="9115">
          <cell r="A9115">
            <v>98294</v>
          </cell>
          <cell r="B9115" t="str">
            <v>CABO ELETRÔNICO CATEGORIA 5E, INSTALADO EM EDIFICAÇÃO RESIDENCIAL - FORNECIMENTO E INSTALAÇÃO. AF_08/2025</v>
          </cell>
          <cell r="C9115" t="str">
            <v>M</v>
          </cell>
          <cell r="D9115">
            <v>10.7</v>
          </cell>
          <cell r="E9115" t="str">
            <v>Redes de Lógica, Telefonia e Imagem</v>
          </cell>
          <cell r="F9115" t="str">
            <v>SINAPI Jun/26</v>
          </cell>
        </row>
        <row r="9116">
          <cell r="A9116">
            <v>98297</v>
          </cell>
          <cell r="B9116" t="str">
            <v>CABO ELETRÔNICO CATEGORIA 6, INSTALADO EM EDIFICAÇÃO INSTITUCIONAL - FORNECIMENTO E INSTALAÇÃO. AF_08/2025</v>
          </cell>
          <cell r="C9116" t="str">
            <v>M</v>
          </cell>
          <cell r="D9116">
            <v>10.6</v>
          </cell>
          <cell r="E9116" t="str">
            <v>Redes de Lógica, Telefonia e Imagem</v>
          </cell>
          <cell r="F9116" t="str">
            <v>SINAPI Jun/26</v>
          </cell>
        </row>
        <row r="9117">
          <cell r="A9117">
            <v>98296</v>
          </cell>
          <cell r="B9117" t="str">
            <v>CABO ELETRÔNICO CATEGORIA 6, INSTALADO EM EDIFICAÇÃO RESIDENCIAL - FORNECIMENTO E INSTALAÇÃO. AF_08/2025</v>
          </cell>
          <cell r="C9117" t="str">
            <v>M</v>
          </cell>
          <cell r="D9117">
            <v>13.87</v>
          </cell>
          <cell r="E9117" t="str">
            <v>Redes de Lógica, Telefonia e Imagem</v>
          </cell>
          <cell r="F9117" t="str">
            <v>SINAPI Jun/26</v>
          </cell>
        </row>
        <row r="9118">
          <cell r="A9118">
            <v>98299</v>
          </cell>
          <cell r="B9118" t="str">
            <v>CABO ELETRÔNICO CATEGORIA 6A, INSTALADO EM EDIFICAÇÃO INSTITUCIONAL - FORNECIMENTO E INSTALAÇÃO. AF_08/2025</v>
          </cell>
          <cell r="C9118" t="str">
            <v>M</v>
          </cell>
          <cell r="D9118">
            <v>26.8</v>
          </cell>
          <cell r="E9118" t="str">
            <v>Redes de Lógica, Telefonia e Imagem</v>
          </cell>
          <cell r="F9118" t="str">
            <v>SINAPI Jun/26</v>
          </cell>
        </row>
        <row r="9119">
          <cell r="A9119">
            <v>98298</v>
          </cell>
          <cell r="B9119" t="str">
            <v>CABO ELETRÔNICO CATEGORIA 6A, INSTALADO EM EDIFICAÇÃO RESIDENCIAL - FORNECIMENTO E INSTALAÇÃO. AF_08/2025</v>
          </cell>
          <cell r="C9119" t="str">
            <v>M</v>
          </cell>
          <cell r="D9119">
            <v>30.07</v>
          </cell>
          <cell r="E9119" t="str">
            <v>Redes de Lógica, Telefonia e Imagem</v>
          </cell>
          <cell r="F9119" t="str">
            <v>SINAPI Jun/26</v>
          </cell>
        </row>
        <row r="9120">
          <cell r="A9120">
            <v>98261</v>
          </cell>
          <cell r="B9120" t="str">
            <v>CABO TELEFÔNICO CCI-50 1 PAR, INSTALADO EM ENTRADA DE EDIFICAÇÃO - FORNECIMENTO E INSTALAÇÃO. AF_08/2025</v>
          </cell>
          <cell r="C9120" t="str">
            <v>M</v>
          </cell>
          <cell r="D9120">
            <v>4.8099999999999996</v>
          </cell>
          <cell r="E9120" t="str">
            <v>Redes de Lógica, Telefonia e Imagem</v>
          </cell>
          <cell r="F9120" t="str">
            <v>SINAPI Jun/26</v>
          </cell>
        </row>
        <row r="9121">
          <cell r="A9121">
            <v>98287</v>
          </cell>
          <cell r="B9121" t="str">
            <v>CABO TELEFÔNICO CCI-50 1 PAR, SEM BLINDAGEM, INSTALADO EM DISTRIBUIÇÃO DE EDIFICAÇÃO INSTITUCIONAL - FORNECIMENTO E INSTALAÇÃO. AF_08/2025</v>
          </cell>
          <cell r="C9121" t="str">
            <v>M</v>
          </cell>
          <cell r="D9121">
            <v>1.83</v>
          </cell>
          <cell r="E9121" t="str">
            <v>Redes de Lógica, Telefonia e Imagem</v>
          </cell>
          <cell r="F9121" t="str">
            <v>SINAPI Jun/26</v>
          </cell>
        </row>
        <row r="9122">
          <cell r="A9122">
            <v>98280</v>
          </cell>
          <cell r="B9122" t="str">
            <v>CABO TELEFÔNICO CCI-50 1 PAR, SEM BLINDAGEM, INSTALADO EM DISTRIBUIÇÃO DE EDIFICAÇÃO RESIDENCIAL - FORNECIMENTO E INSTALAÇÃO. AF_08/2025</v>
          </cell>
          <cell r="C9122" t="str">
            <v>M</v>
          </cell>
          <cell r="D9122">
            <v>9.77</v>
          </cell>
          <cell r="E9122" t="str">
            <v>Redes de Lógica, Telefonia e Imagem</v>
          </cell>
          <cell r="F9122" t="str">
            <v>SINAPI Jun/26</v>
          </cell>
        </row>
        <row r="9123">
          <cell r="A9123">
            <v>98288</v>
          </cell>
          <cell r="B9123" t="str">
            <v>CABO TELEFÔNICO CCI-50 2 PARES, SEM BLINDAGEM, INSTALADO EM DISTRIBUIÇÃO DE EDIFICAÇÃO INSTITUCIONAL - FORNECIMENTO E INSTALAÇÃO. AF_08/2025</v>
          </cell>
          <cell r="C9123" t="str">
            <v>M</v>
          </cell>
          <cell r="D9123">
            <v>2.83</v>
          </cell>
          <cell r="E9123" t="str">
            <v>Redes de Lógica, Telefonia e Imagem</v>
          </cell>
          <cell r="F9123" t="str">
            <v>SINAPI Jun/26</v>
          </cell>
        </row>
        <row r="9124">
          <cell r="A9124">
            <v>98281</v>
          </cell>
          <cell r="B9124" t="str">
            <v>CABO TELEFÔNICO CCI-50 2 PARES, SEM BLINDAGEM, INSTALADO EM DISTRIBUIÇÃO DE EDIFICAÇÃO RESIDENCIAL - FORNECIMENTO E INSTALAÇÃO. AF_08/2025</v>
          </cell>
          <cell r="C9124" t="str">
            <v>M</v>
          </cell>
          <cell r="D9124">
            <v>10.77</v>
          </cell>
          <cell r="E9124" t="str">
            <v>Redes de Lógica, Telefonia e Imagem</v>
          </cell>
          <cell r="F9124" t="str">
            <v>SINAPI Jun/26</v>
          </cell>
        </row>
        <row r="9125">
          <cell r="A9125">
            <v>98262</v>
          </cell>
          <cell r="B9125" t="str">
            <v>CABO TELEFÔNICO CCI-50 2 PARES, SEM BLINDAGEM, INSTALADO EM ENTRADA DE EDIFICAÇÃO - FORNECIMENTO E INSTALAÇÃO. AF_08/2025</v>
          </cell>
          <cell r="C9125" t="str">
            <v>M</v>
          </cell>
          <cell r="D9125">
            <v>5.8</v>
          </cell>
          <cell r="E9125" t="str">
            <v>Redes de Lógica, Telefonia e Imagem</v>
          </cell>
          <cell r="F9125" t="str">
            <v>SINAPI Jun/26</v>
          </cell>
        </row>
        <row r="9126">
          <cell r="A9126">
            <v>98289</v>
          </cell>
          <cell r="B9126" t="str">
            <v>CABO TELEFÔNICO CCI-50 3 PARES, SEM BLINDAGEM, INSTALADO EM DISTRIBUIÇÃO DE EDIFICAÇÃO INSTITUCIONAL - FORNECIMENTO E INSTALAÇÃO. AF_08/2025</v>
          </cell>
          <cell r="C9126" t="str">
            <v>M</v>
          </cell>
          <cell r="D9126">
            <v>3.08</v>
          </cell>
          <cell r="E9126" t="str">
            <v>Redes de Lógica, Telefonia e Imagem</v>
          </cell>
          <cell r="F9126" t="str">
            <v>SINAPI Jun/26</v>
          </cell>
        </row>
        <row r="9127">
          <cell r="A9127">
            <v>98282</v>
          </cell>
          <cell r="B9127" t="str">
            <v>CABO TELEFÔNICO CCI-50 3 PARES, SEM BLINDAGEM, INSTALADO EM DISTRIBUIÇÃO DE EDIFICAÇÃO RESIDENCIAL - FORNECIMENTO E INSTALAÇÃO. AF_08/2025</v>
          </cell>
          <cell r="C9127" t="str">
            <v>M</v>
          </cell>
          <cell r="D9127">
            <v>11.02</v>
          </cell>
          <cell r="E9127" t="str">
            <v>Redes de Lógica, Telefonia e Imagem</v>
          </cell>
          <cell r="F9127" t="str">
            <v>SINAPI Jun/26</v>
          </cell>
        </row>
        <row r="9128">
          <cell r="A9128">
            <v>98263</v>
          </cell>
          <cell r="B9128" t="str">
            <v>CABO TELEFÔNICO CCI-50 3 PARES, SEM BLINDAGEM, INSTALADO EM ENTRADA DE EDIFICAÇÃO - FORNECIMENTO E INSTALAÇÃO. AF_08/2025</v>
          </cell>
          <cell r="C9128" t="str">
            <v>M</v>
          </cell>
          <cell r="D9128">
            <v>6.05</v>
          </cell>
          <cell r="E9128" t="str">
            <v>Redes de Lógica, Telefonia e Imagem</v>
          </cell>
          <cell r="F9128" t="str">
            <v>SINAPI Jun/26</v>
          </cell>
        </row>
        <row r="9129">
          <cell r="A9129">
            <v>98290</v>
          </cell>
          <cell r="B9129" t="str">
            <v>CABO TELEFÔNICO CCI-50 4 PARES, SEM BLINDAGEM, INSTALADO EM DISTRIBUIÇÃO DE EDIFICAÇÃO INSTITUCIONAL - FORNECIMENTO E INSTALAÇÃO. AF_08/2025</v>
          </cell>
          <cell r="C9129" t="str">
            <v>M</v>
          </cell>
          <cell r="D9129">
            <v>4.1500000000000004</v>
          </cell>
          <cell r="E9129" t="str">
            <v>Redes de Lógica, Telefonia e Imagem</v>
          </cell>
          <cell r="F9129" t="str">
            <v>SINAPI Jun/26</v>
          </cell>
        </row>
        <row r="9130">
          <cell r="A9130">
            <v>98283</v>
          </cell>
          <cell r="B9130" t="str">
            <v>CABO TELEFÔNICO CCI-50 4 PARES, SEM BLINDAGEM, INSTALADO EM DISTRIBUIÇÃO DE EDIFICAÇÃO RESIDENCIAL - FORNECIMENTO E INSTALAÇÃO. AF_08/2025</v>
          </cell>
          <cell r="C9130" t="str">
            <v>M</v>
          </cell>
          <cell r="D9130">
            <v>12.08</v>
          </cell>
          <cell r="E9130" t="str">
            <v>Redes de Lógica, Telefonia e Imagem</v>
          </cell>
          <cell r="F9130" t="str">
            <v>SINAPI Jun/26</v>
          </cell>
        </row>
        <row r="9131">
          <cell r="A9131">
            <v>98264</v>
          </cell>
          <cell r="B9131" t="str">
            <v>CABO TELEFÔNICO CCI-50 4 PARES, SEM BLINDAGEM, INSTALADO EM ENTRADA DE EDIFICAÇÃO - FORNECIMENTO E INSTALAÇÃO. AF_08/2025</v>
          </cell>
          <cell r="C9131" t="str">
            <v>M</v>
          </cell>
          <cell r="D9131">
            <v>7.12</v>
          </cell>
          <cell r="E9131" t="str">
            <v>Redes de Lógica, Telefonia e Imagem</v>
          </cell>
          <cell r="F9131" t="str">
            <v>SINAPI Jun/26</v>
          </cell>
        </row>
        <row r="9132">
          <cell r="A9132">
            <v>98273</v>
          </cell>
          <cell r="B9132" t="str">
            <v>CABO TELEFÔNICO CCI-50 4 PARES, SEM BLINDAGEM, INSTALADO EM PRUMADA - FORNECIMENTO E INSTALAÇÃO. AF_08/2025</v>
          </cell>
          <cell r="C9132" t="str">
            <v>M</v>
          </cell>
          <cell r="D9132">
            <v>3.26</v>
          </cell>
          <cell r="E9132" t="str">
            <v>Redes de Lógica, Telefonia e Imagem</v>
          </cell>
          <cell r="F9132" t="str">
            <v>SINAPI Jun/26</v>
          </cell>
        </row>
        <row r="9133">
          <cell r="A9133">
            <v>98291</v>
          </cell>
          <cell r="B9133" t="str">
            <v>CABO TELEFÔNICO CCI-50 5 PARES, SEM BLINDAGEM, INSTALADO EM DISTRIBUIÇÃO DE EDIFICAÇÃO INSTITUCIONAL - FORNECIMENTO E INSTALAÇÃO. AF_08/2025</v>
          </cell>
          <cell r="C9133" t="str">
            <v>M</v>
          </cell>
          <cell r="D9133">
            <v>4.8499999999999996</v>
          </cell>
          <cell r="E9133" t="str">
            <v>Redes de Lógica, Telefonia e Imagem</v>
          </cell>
          <cell r="F9133" t="str">
            <v>SINAPI Jun/26</v>
          </cell>
        </row>
        <row r="9134">
          <cell r="A9134">
            <v>98284</v>
          </cell>
          <cell r="B9134" t="str">
            <v>CABO TELEFÔNICO CCI-50 5 PARES, SEM BLINDAGEM, INSTALADO EM DISTRIBUIÇÃO DE EDIFICAÇÃO RESIDENCIAL - FORNECIMENTO E INSTALAÇÃO. AF_08/2025</v>
          </cell>
          <cell r="C9134" t="str">
            <v>M</v>
          </cell>
          <cell r="D9134">
            <v>12.79</v>
          </cell>
          <cell r="E9134" t="str">
            <v>Redes de Lógica, Telefonia e Imagem</v>
          </cell>
          <cell r="F9134" t="str">
            <v>SINAPI Jun/26</v>
          </cell>
        </row>
        <row r="9135">
          <cell r="A9135">
            <v>98265</v>
          </cell>
          <cell r="B9135" t="str">
            <v>CABO TELEFÔNICO CCI-50 5 PARES, SEM BLINDAGEM, INSTALADO EM ENTRADA DE EDIFICAÇÃO - FORNECIMENTO E INSTALAÇÃO. AF_08/2025</v>
          </cell>
          <cell r="C9135" t="str">
            <v>M</v>
          </cell>
          <cell r="D9135">
            <v>7.83</v>
          </cell>
          <cell r="E9135" t="str">
            <v>Redes de Lógica, Telefonia e Imagem</v>
          </cell>
          <cell r="F9135" t="str">
            <v>SINAPI Jun/26</v>
          </cell>
        </row>
        <row r="9136">
          <cell r="A9136">
            <v>98274</v>
          </cell>
          <cell r="B9136" t="str">
            <v>CABO TELEFÔNICO CCI-50 5 PARES, SEM BLINDAGEM, INSTALADO EM PRUMADA - FORNECIMENTO E INSTALAÇÃO. AF_08/2025</v>
          </cell>
          <cell r="C9136" t="str">
            <v>M</v>
          </cell>
          <cell r="D9136">
            <v>3.97</v>
          </cell>
          <cell r="E9136" t="str">
            <v>Redes de Lógica, Telefonia e Imagem</v>
          </cell>
          <cell r="F9136" t="str">
            <v>SINAPI Jun/26</v>
          </cell>
        </row>
        <row r="9137">
          <cell r="A9137">
            <v>98292</v>
          </cell>
          <cell r="B9137" t="str">
            <v>CABO TELEFÔNICO CCI-50 6 PARES, SEM BLINDAGEM, INSTALADO EM DISTRIBUIÇÃO DE EDIFICAÇÃO INSTITUCIONAL - FORNECIMENTO E INSTALAÇÃO. AF_08/2025</v>
          </cell>
          <cell r="C9137" t="str">
            <v>M</v>
          </cell>
          <cell r="D9137">
            <v>5.81</v>
          </cell>
          <cell r="E9137" t="str">
            <v>Redes de Lógica, Telefonia e Imagem</v>
          </cell>
          <cell r="F9137" t="str">
            <v>SINAPI Jun/26</v>
          </cell>
        </row>
        <row r="9138">
          <cell r="A9138">
            <v>98285</v>
          </cell>
          <cell r="B9138" t="str">
            <v>CABO TELEFÔNICO CCI-50 6 PARES, SEM BLINDAGEM, INSTALADO EM DISTRIBUIÇÃO DE EDIFICAÇÃO RESIDENCIAL - FORNECIMENTO E INSTALAÇÃO. AF_08/2025</v>
          </cell>
          <cell r="C9138" t="str">
            <v>M</v>
          </cell>
          <cell r="D9138">
            <v>13.75</v>
          </cell>
          <cell r="E9138" t="str">
            <v>Redes de Lógica, Telefonia e Imagem</v>
          </cell>
          <cell r="F9138" t="str">
            <v>SINAPI Jun/26</v>
          </cell>
        </row>
        <row r="9139">
          <cell r="A9139">
            <v>98266</v>
          </cell>
          <cell r="B9139" t="str">
            <v>CABO TELEFÔNICO CCI-50 6 PARES, SEM BLINDAGEM, INSTALADO EM ENTRADA DE EDIFICAÇÃO - FORNECIMENTO E INSTALAÇÃO. AF_08/2025</v>
          </cell>
          <cell r="C9139" t="str">
            <v>M</v>
          </cell>
          <cell r="D9139">
            <v>8.7899999999999991</v>
          </cell>
          <cell r="E9139" t="str">
            <v>Redes de Lógica, Telefonia e Imagem</v>
          </cell>
          <cell r="F9139" t="str">
            <v>SINAPI Jun/26</v>
          </cell>
        </row>
        <row r="9140">
          <cell r="A9140">
            <v>98275</v>
          </cell>
          <cell r="B9140" t="str">
            <v>CABO TELEFÔNICO CCI-50 6 PARES, SEM BLINDAGEM, INSTALADO EM PRUMADA - FORNECIMENTO E INSTALAÇÃO. AF_08/2025</v>
          </cell>
          <cell r="C9140" t="str">
            <v>M</v>
          </cell>
          <cell r="D9140">
            <v>4.93</v>
          </cell>
          <cell r="E9140" t="str">
            <v>Redes de Lógica, Telefonia e Imagem</v>
          </cell>
          <cell r="F9140" t="str">
            <v>SINAPI Jun/26</v>
          </cell>
        </row>
        <row r="9141">
          <cell r="A9141">
            <v>98293</v>
          </cell>
          <cell r="B9141" t="str">
            <v>CABO TELEFÔNICO CI-50 10 PARES INSTALADO EM DISTRIBUIÇÃO DE EDIFICAÇÃO INSTITUCIONAL - FORNECIMENTO E INSTALAÇÃO. AF_08/2025</v>
          </cell>
          <cell r="C9141" t="str">
            <v>M</v>
          </cell>
          <cell r="D9141">
            <v>10.7</v>
          </cell>
          <cell r="E9141" t="str">
            <v>Redes de Lógica, Telefonia e Imagem</v>
          </cell>
          <cell r="F9141" t="str">
            <v>SINAPI Jun/26</v>
          </cell>
        </row>
        <row r="9142">
          <cell r="A9142">
            <v>98286</v>
          </cell>
          <cell r="B9142" t="str">
            <v>CABO TELEFÔNICO CI-50 10 PARES INSTALADO EM DISTRIBUIÇÃO DE EDIFICAÇÃO RESIDENCIAL - FORNECIMENTO E INSTALAÇÃO. AF_08/2025</v>
          </cell>
          <cell r="C9142" t="str">
            <v>M</v>
          </cell>
          <cell r="D9142">
            <v>18.64</v>
          </cell>
          <cell r="E9142" t="str">
            <v>Redes de Lógica, Telefonia e Imagem</v>
          </cell>
          <cell r="F9142" t="str">
            <v>SINAPI Jun/26</v>
          </cell>
        </row>
        <row r="9143">
          <cell r="A9143">
            <v>98267</v>
          </cell>
          <cell r="B9143" t="str">
            <v>CABO TELEFÔNICO CI-50 10 PARES INSTALADO EM ENTRADA DE EDIFICAÇÃO - FORNECIMENTO E INSTALAÇÃO. AF_08/2025</v>
          </cell>
          <cell r="C9143" t="str">
            <v>M</v>
          </cell>
          <cell r="D9143">
            <v>13.68</v>
          </cell>
          <cell r="E9143" t="str">
            <v>Redes de Lógica, Telefonia e Imagem</v>
          </cell>
          <cell r="F9143" t="str">
            <v>SINAPI Jun/26</v>
          </cell>
        </row>
        <row r="9144">
          <cell r="A9144">
            <v>98276</v>
          </cell>
          <cell r="B9144" t="str">
            <v>CABO TELEFÔNICO CI-50 10 PARES INSTALADO EM PRUMADA - FORNECIMENTO E INSTALAÇÃO. AF_08/2025</v>
          </cell>
          <cell r="C9144" t="str">
            <v>M</v>
          </cell>
          <cell r="D9144">
            <v>9.82</v>
          </cell>
          <cell r="E9144" t="str">
            <v>Redes de Lógica, Telefonia e Imagem</v>
          </cell>
          <cell r="F9144" t="str">
            <v>SINAPI Jun/26</v>
          </cell>
        </row>
        <row r="9145">
          <cell r="A9145">
            <v>98268</v>
          </cell>
          <cell r="B9145" t="str">
            <v>CABO TELEFÔNICO CI-50 20 PARES INSTALADO EM ENTRADA DE EDIFICAÇÃO - FORNECIMENTO E INSTALAÇÃO. AF_08/2025</v>
          </cell>
          <cell r="C9145" t="str">
            <v>M</v>
          </cell>
          <cell r="D9145">
            <v>21.47</v>
          </cell>
          <cell r="E9145" t="str">
            <v>Redes de Lógica, Telefonia e Imagem</v>
          </cell>
          <cell r="F9145" t="str">
            <v>SINAPI Jun/26</v>
          </cell>
        </row>
        <row r="9146">
          <cell r="A9146">
            <v>98277</v>
          </cell>
          <cell r="B9146" t="str">
            <v>CABO TELEFÔNICO CI-50 20 PARES INSTALADO EM PRUMADA - FORNECIMENTO E INSTALAÇÃO. AF_08/2025</v>
          </cell>
          <cell r="C9146" t="str">
            <v>M</v>
          </cell>
          <cell r="D9146">
            <v>17.61</v>
          </cell>
          <cell r="E9146" t="str">
            <v>Redes de Lógica, Telefonia e Imagem</v>
          </cell>
          <cell r="F9146" t="str">
            <v>SINAPI Jun/26</v>
          </cell>
        </row>
        <row r="9147">
          <cell r="A9147">
            <v>98272</v>
          </cell>
          <cell r="B9147" t="str">
            <v>CABO TELEFÔNICO CI-50 200 PARES INSTALADO EM ENTRADA DE EDIFICAÇÃO - FORNECIMENTO E INSTALAÇÃO. AF_08/2025</v>
          </cell>
          <cell r="C9147" t="str">
            <v>M</v>
          </cell>
          <cell r="D9147">
            <v>136.5</v>
          </cell>
          <cell r="E9147" t="str">
            <v>Redes de Lógica, Telefonia e Imagem</v>
          </cell>
          <cell r="F9147" t="str">
            <v>SINAPI Jun/26</v>
          </cell>
        </row>
        <row r="9148">
          <cell r="A9148">
            <v>98269</v>
          </cell>
          <cell r="B9148" t="str">
            <v>CABO TELEFÔNICO CI-50 30 PARES INSTALADO EM ENTRADA DE EDIFICAÇÃO - FORNECIMENTO E INSTALAÇÃO. AF_08/2025</v>
          </cell>
          <cell r="C9148" t="str">
            <v>M</v>
          </cell>
          <cell r="D9148">
            <v>28.99</v>
          </cell>
          <cell r="E9148" t="str">
            <v>Redes de Lógica, Telefonia e Imagem</v>
          </cell>
          <cell r="F9148" t="str">
            <v>SINAPI Jun/26</v>
          </cell>
        </row>
        <row r="9149">
          <cell r="A9149">
            <v>98278</v>
          </cell>
          <cell r="B9149" t="str">
            <v>CABO TELEFÔNICO CI-50 30 PARES INSTALADO EM PRUMADA - FORNECIMENTO E INSTALAÇÃO. AF_08/2025</v>
          </cell>
          <cell r="C9149" t="str">
            <v>M</v>
          </cell>
          <cell r="D9149">
            <v>25.13</v>
          </cell>
          <cell r="E9149" t="str">
            <v>Redes de Lógica, Telefonia e Imagem</v>
          </cell>
          <cell r="F9149" t="str">
            <v>SINAPI Jun/26</v>
          </cell>
        </row>
        <row r="9150">
          <cell r="A9150">
            <v>98270</v>
          </cell>
          <cell r="B9150" t="str">
            <v>CABO TELEFÔNICO CI-50 50 PARES INSTALADO EM ENTRADA DE EDIFICAÇÃO - FORNECIMENTO E INSTALAÇÃO. AF_08/2025</v>
          </cell>
          <cell r="C9150" t="str">
            <v>M</v>
          </cell>
          <cell r="D9150">
            <v>43.13</v>
          </cell>
          <cell r="E9150" t="str">
            <v>Redes de Lógica, Telefonia e Imagem</v>
          </cell>
          <cell r="F9150" t="str">
            <v>SINAPI Jun/26</v>
          </cell>
        </row>
        <row r="9151">
          <cell r="A9151">
            <v>98279</v>
          </cell>
          <cell r="B9151" t="str">
            <v>CABO TELEFÔNICO CI-50 50 PARES INSTALADO EM PRUMADA - FORNECIMENTO E INSTALAÇÃO. AF_08/2025</v>
          </cell>
          <cell r="C9151" t="str">
            <v>M</v>
          </cell>
          <cell r="D9151">
            <v>39.28</v>
          </cell>
          <cell r="E9151" t="str">
            <v>Redes de Lógica, Telefonia e Imagem</v>
          </cell>
          <cell r="F9151" t="str">
            <v>SINAPI Jun/26</v>
          </cell>
        </row>
        <row r="9152">
          <cell r="A9152">
            <v>98271</v>
          </cell>
          <cell r="B9152" t="str">
            <v>CABO TELEFÔNICO CI-50 75 PARES INSTALADO EM ENTRADA DE EDIFICAÇÃO - FORNECIMENTO E INSTALAÇÃO. AF_08/2025</v>
          </cell>
          <cell r="C9152" t="str">
            <v>M</v>
          </cell>
          <cell r="D9152">
            <v>60.18</v>
          </cell>
          <cell r="E9152" t="str">
            <v>Redes de Lógica, Telefonia e Imagem</v>
          </cell>
          <cell r="F9152" t="str">
            <v>SINAPI Jun/26</v>
          </cell>
        </row>
        <row r="9153">
          <cell r="A9153">
            <v>98400</v>
          </cell>
          <cell r="B9153" t="str">
            <v>CABO TELEFÔNICO CTP-APL-50 10 PARES INSTALADO EM ENTRADA DE EDIFICAÇÃO - FORNECIMENTO E INSTALAÇÃO. AF_08/2025</v>
          </cell>
          <cell r="C9153" t="str">
            <v>M</v>
          </cell>
          <cell r="D9153">
            <v>16.54</v>
          </cell>
          <cell r="E9153" t="str">
            <v>Redes de Lógica, Telefonia e Imagem</v>
          </cell>
          <cell r="F9153" t="str">
            <v>SINAPI Jun/26</v>
          </cell>
        </row>
        <row r="9154">
          <cell r="A9154">
            <v>98401</v>
          </cell>
          <cell r="B9154" t="str">
            <v>CABO TELEFÔNICO CTP-APL-50 20 PARES INSTALADO EM ENTRADA DE EDIFICAÇÃO - FORNECIMENTO E INSTALAÇÃO. AF_08/2025</v>
          </cell>
          <cell r="C9154" t="str">
            <v>M</v>
          </cell>
          <cell r="D9154">
            <v>25.45</v>
          </cell>
          <cell r="E9154" t="str">
            <v>Redes de Lógica, Telefonia e Imagem</v>
          </cell>
          <cell r="F9154" t="str">
            <v>SINAPI Jun/26</v>
          </cell>
        </row>
        <row r="9155">
          <cell r="A9155">
            <v>98402</v>
          </cell>
          <cell r="B9155" t="str">
            <v>CABO TELEFÔNICO CTP-APL-50 30 PARES INSTALADO EM ENTRADA DE EDIFICAÇÃO - FORNECIMENTO E INSTALAÇÃO. AF_08/2025</v>
          </cell>
          <cell r="C9155" t="str">
            <v>M</v>
          </cell>
          <cell r="D9155">
            <v>29.61</v>
          </cell>
          <cell r="E9155" t="str">
            <v>Redes de Lógica, Telefonia e Imagem</v>
          </cell>
          <cell r="F9155" t="str">
            <v>SINAPI Jun/26</v>
          </cell>
        </row>
        <row r="9156">
          <cell r="A9156">
            <v>100556</v>
          </cell>
          <cell r="B9156" t="str">
            <v>CAIXA DE PASSAGEM PARA TELEFONE 15X15X10CM (SOBREPOR) - FORNECIMENTO E INSTALAÇÃO. AF_08/2025</v>
          </cell>
          <cell r="C9156" t="str">
            <v>UN</v>
          </cell>
          <cell r="D9156">
            <v>35.630000000000003</v>
          </cell>
          <cell r="E9156" t="str">
            <v>Redes de Lógica, Telefonia e Imagem</v>
          </cell>
          <cell r="F9156" t="str">
            <v>SINAPI Jun/26</v>
          </cell>
        </row>
        <row r="9157">
          <cell r="A9157">
            <v>106083</v>
          </cell>
          <cell r="B9157" t="str">
            <v>CAIXA DE PASSAGEM PARA TELEFONE 20X20X10CM (SOBREPOR) - FORNECIMENTO E INSTALAÇÃO. AF_08/2025</v>
          </cell>
          <cell r="C9157" t="str">
            <v>UN</v>
          </cell>
          <cell r="D9157">
            <v>0</v>
          </cell>
          <cell r="E9157" t="str">
            <v>Redes de Lógica, Telefonia e Imagem</v>
          </cell>
          <cell r="F9157" t="str">
            <v>SINAPI Jun/26</v>
          </cell>
        </row>
        <row r="9158">
          <cell r="A9158">
            <v>100557</v>
          </cell>
          <cell r="B9158" t="str">
            <v>CAIXA DE PASSAGEM PARA TELEFONE 80X80X15CM (SOBREPOR) - FORNECIMENTO E INSTALAÇÃO. AF_08/2025</v>
          </cell>
          <cell r="C9158" t="str">
            <v>UN</v>
          </cell>
          <cell r="D9158">
            <v>443.16</v>
          </cell>
          <cell r="E9158" t="str">
            <v>Redes de Lógica, Telefonia e Imagem</v>
          </cell>
          <cell r="F9158" t="str">
            <v>SINAPI Jun/26</v>
          </cell>
        </row>
        <row r="9159">
          <cell r="A9159">
            <v>106088</v>
          </cell>
          <cell r="B9159" t="str">
            <v>CAIXA DE PISO DUPLA PARA 2 TOMADAS RJ45 E 2 TOMADAS ELÉTRICAS - FORNECIMENTO E INSTALAÇÃO. AF_08/2025</v>
          </cell>
          <cell r="C9159" t="str">
            <v>UN</v>
          </cell>
          <cell r="D9159">
            <v>0</v>
          </cell>
          <cell r="E9159" t="str">
            <v>Redes de Lógica, Telefonia e Imagem</v>
          </cell>
          <cell r="F9159" t="str">
            <v>SINAPI Jun/26</v>
          </cell>
        </row>
        <row r="9160">
          <cell r="A9160">
            <v>106081</v>
          </cell>
          <cell r="B9160" t="str">
            <v>INTERFONE COLETIVO COM 16 MONOFONES, BIVOLT(INCLUI TAG'S) - FORNECIMENTO E INSTALAÇÃO. AF_08/2025</v>
          </cell>
          <cell r="C9160" t="str">
            <v>UN</v>
          </cell>
          <cell r="D9160">
            <v>0</v>
          </cell>
          <cell r="E9160" t="str">
            <v>Redes de Lógica, Telefonia e Imagem</v>
          </cell>
          <cell r="F9160" t="str">
            <v>SINAPI Jun/26</v>
          </cell>
        </row>
        <row r="9161">
          <cell r="A9161">
            <v>106080</v>
          </cell>
          <cell r="B9161" t="str">
            <v>INTERFONE COLETIVO COM 16 MONOFONES, BIVOLT(NÃO INCLUI TAG'S) - FORNECIMENTO E INSTALAÇÃO. AF_08/2025</v>
          </cell>
          <cell r="C9161" t="str">
            <v>UN</v>
          </cell>
          <cell r="D9161">
            <v>0</v>
          </cell>
          <cell r="E9161" t="str">
            <v>Redes de Lógica, Telefonia e Imagem</v>
          </cell>
          <cell r="F9161" t="str">
            <v>SINAPI Jun/26</v>
          </cell>
        </row>
        <row r="9162">
          <cell r="A9162">
            <v>98301</v>
          </cell>
          <cell r="B9162" t="str">
            <v>PATCH PANEL 24 PORTAS, CATEGORIA 5E - FORNECIMENTO E INSTALAÇÃO. AF_08/2025</v>
          </cell>
          <cell r="C9162" t="str">
            <v>UN</v>
          </cell>
          <cell r="D9162">
            <v>701.81</v>
          </cell>
          <cell r="E9162" t="str">
            <v>Redes de Lógica, Telefonia e Imagem</v>
          </cell>
          <cell r="F9162" t="str">
            <v>SINAPI Jun/26</v>
          </cell>
        </row>
        <row r="9163">
          <cell r="A9163">
            <v>98302</v>
          </cell>
          <cell r="B9163" t="str">
            <v>PATCH PANEL 24 PORTAS, CATEGORIA 6 - FORNECIMENTO E INSTALAÇÃO. AF_08/2025</v>
          </cell>
          <cell r="C9163" t="str">
            <v>UN</v>
          </cell>
          <cell r="D9163">
            <v>1180.06</v>
          </cell>
          <cell r="E9163" t="str">
            <v>Redes de Lógica, Telefonia e Imagem</v>
          </cell>
          <cell r="F9163" t="str">
            <v>SINAPI Jun/26</v>
          </cell>
        </row>
        <row r="9164">
          <cell r="A9164">
            <v>98593</v>
          </cell>
          <cell r="B9164" t="str">
            <v>PATCH PANEL 48 PORTAS, CATEGORIA 5E - FORNECIMENTO E INSTALAÇÃO. AF_08/2025</v>
          </cell>
          <cell r="C9164" t="str">
            <v>UN</v>
          </cell>
          <cell r="D9164">
            <v>2543.3200000000002</v>
          </cell>
          <cell r="E9164" t="str">
            <v>Redes de Lógica, Telefonia e Imagem</v>
          </cell>
          <cell r="F9164" t="str">
            <v>SINAPI Jun/26</v>
          </cell>
        </row>
        <row r="9165">
          <cell r="A9165">
            <v>98304</v>
          </cell>
          <cell r="B9165" t="str">
            <v>PATCH PANEL 48 PORTAS, CATEGORIA 6 - FORNECIMENTO E INSTALAÇÃO. AF_08/2025</v>
          </cell>
          <cell r="C9165" t="str">
            <v>UN</v>
          </cell>
          <cell r="D9165">
            <v>3518.49</v>
          </cell>
          <cell r="E9165" t="str">
            <v>Redes de Lógica, Telefonia e Imagem</v>
          </cell>
          <cell r="F9165" t="str">
            <v>SINAPI Jun/26</v>
          </cell>
        </row>
        <row r="9166">
          <cell r="A9166">
            <v>106079</v>
          </cell>
          <cell r="B9166" t="str">
            <v>PORTEIRO ELETRÔNICO/INTERFONE DE SOBREPOR, COM MONOFONE, BIVOLT - FORNECIMENTO E INSTALAÇÃO. AF_08/2025</v>
          </cell>
          <cell r="C9166" t="str">
            <v>UN</v>
          </cell>
          <cell r="D9166">
            <v>0</v>
          </cell>
          <cell r="E9166" t="str">
            <v>Redes de Lógica, Telefonia e Imagem</v>
          </cell>
          <cell r="F9166" t="str">
            <v>SINAPI Jun/26</v>
          </cell>
        </row>
        <row r="9167">
          <cell r="A9167">
            <v>100561</v>
          </cell>
          <cell r="B9167" t="str">
            <v>QUADRO DE DISTRIBUICÃO PARA TELEFONE N.3, 40X40X12CM EM CHAPA METÁLICA, DE EMBUTIR, SEM ACESSÓRIOS, PADRÃO TELEBRAS - FORNECIMENTO E INSTALAÇÃO. AF_08/2025</v>
          </cell>
          <cell r="C9167" t="str">
            <v>UN</v>
          </cell>
          <cell r="D9167">
            <v>163.46</v>
          </cell>
          <cell r="E9167" t="str">
            <v>Redes de Lógica, Telefonia e Imagem</v>
          </cell>
          <cell r="F9167" t="str">
            <v>SINAPI Jun/26</v>
          </cell>
        </row>
        <row r="9168">
          <cell r="A9168">
            <v>100562</v>
          </cell>
          <cell r="B9168" t="str">
            <v>QUADRO DE DISTRIBUICÃO PARA TELEFONE N.4, 60X60X12CM EM CHAPA METÁLICA, DE EMBUTIR, SEM ACESSÓRIOS, PADRÃO TELEBRAS - FORNECIMENTO E INSTALAÇÃO. AF_08/2025</v>
          </cell>
          <cell r="C9168" t="str">
            <v>UN</v>
          </cell>
          <cell r="D9168">
            <v>256.13</v>
          </cell>
          <cell r="E9168" t="str">
            <v>Redes de Lógica, Telefonia e Imagem</v>
          </cell>
          <cell r="F9168" t="str">
            <v>SINAPI Jun/26</v>
          </cell>
        </row>
        <row r="9169">
          <cell r="A9169">
            <v>100560</v>
          </cell>
          <cell r="B9169" t="str">
            <v>QUADRO DE DISTRIBUIÇÃO PARA TELEFONE N.2, 20X20X12CM EM CHAPA METÁLICA, DE EMBUTIR, SEM ACESSÓRIOS, PADRÃO TELEBRAS - FORNECIMENTO E INSTALAÇÃO. AF_08/2025</v>
          </cell>
          <cell r="C9169" t="str">
            <v>UN</v>
          </cell>
          <cell r="D9169">
            <v>87.68</v>
          </cell>
          <cell r="E9169" t="str">
            <v>Redes de Lógica, Telefonia e Imagem</v>
          </cell>
          <cell r="F9169" t="str">
            <v>SINAPI Jun/26</v>
          </cell>
        </row>
        <row r="9170">
          <cell r="A9170">
            <v>100563</v>
          </cell>
          <cell r="B9170" t="str">
            <v>QUADRO DE DISTRIBUIÇÃO PARA TELEFONE N.5, 80X80X12CM EM CHAPA METÁLICA, DE EMBUTIR, SEM ACESSÓRIOS, PADRÃO TELEBRAS - FORNECIMENTO E INSTALAÇÃO. AF_08/2025</v>
          </cell>
          <cell r="C9170" t="str">
            <v>UN</v>
          </cell>
          <cell r="D9170">
            <v>372.2</v>
          </cell>
          <cell r="E9170" t="str">
            <v>Redes de Lógica, Telefonia e Imagem</v>
          </cell>
          <cell r="F9170" t="str">
            <v>SINAPI Jun/26</v>
          </cell>
        </row>
        <row r="9171">
          <cell r="A9171">
            <v>100555</v>
          </cell>
          <cell r="B9171" t="str">
            <v>RACK ABERTO EM COLUNA 44U PARA SERVIDOR - FORNECIMENTO E INSTALAÇÃO. AF_08/2025</v>
          </cell>
          <cell r="C9171" t="str">
            <v>UN</v>
          </cell>
          <cell r="D9171">
            <v>1208.74</v>
          </cell>
          <cell r="E9171" t="str">
            <v>Redes de Lógica, Telefonia e Imagem</v>
          </cell>
          <cell r="F9171" t="str">
            <v>SINAPI Jun/26</v>
          </cell>
        </row>
        <row r="9172">
          <cell r="A9172">
            <v>106084</v>
          </cell>
          <cell r="B9172" t="str">
            <v>RACK DE PAREDE FECHADO DE 12 U EM CHAPA DE AÇO, 19", *570*MM - FORNECIMENTO E INSTALAÇÃO. AF_08/2025</v>
          </cell>
          <cell r="C9172" t="str">
            <v>UN</v>
          </cell>
          <cell r="D9172">
            <v>0</v>
          </cell>
          <cell r="E9172" t="str">
            <v>Redes de Lógica, Telefonia e Imagem</v>
          </cell>
          <cell r="F9172" t="str">
            <v>SINAPI Jun/26</v>
          </cell>
        </row>
        <row r="9173">
          <cell r="A9173">
            <v>106087</v>
          </cell>
          <cell r="B9173" t="str">
            <v>RACK DE PISO FECHADO DE 20U EM CHAPA DE AÇO, 19", *670*MM - FORNECIMENTO E INSTALAÇÃO. AF_08/2025</v>
          </cell>
          <cell r="C9173" t="str">
            <v>UN</v>
          </cell>
          <cell r="D9173">
            <v>0</v>
          </cell>
          <cell r="E9173" t="str">
            <v>Redes de Lógica, Telefonia e Imagem</v>
          </cell>
          <cell r="F9173" t="str">
            <v>SINAPI Jun/26</v>
          </cell>
        </row>
        <row r="9174">
          <cell r="A9174">
            <v>106085</v>
          </cell>
          <cell r="B9174" t="str">
            <v>RACK DE PISO FECHADO DE 24 U EM CHAPA DE AÇO, 19", *570*MM - FORNECIMENTO E INSTALAÇÃO. AF_08/2025</v>
          </cell>
          <cell r="C9174" t="str">
            <v>UN</v>
          </cell>
          <cell r="D9174">
            <v>0</v>
          </cell>
          <cell r="E9174" t="str">
            <v>Redes de Lógica, Telefonia e Imagem</v>
          </cell>
          <cell r="F9174" t="str">
            <v>SINAPI Jun/26</v>
          </cell>
        </row>
        <row r="9175">
          <cell r="A9175">
            <v>106086</v>
          </cell>
          <cell r="B9175" t="str">
            <v>RACK DE PISO FECHADO DE 36 U EM CHAPA DE AÇO, 19", *570*MM - FORNECIMENTO E INSTALAÇÃO. AF_08/2025</v>
          </cell>
          <cell r="C9175" t="str">
            <v>UN</v>
          </cell>
          <cell r="D9175">
            <v>0</v>
          </cell>
          <cell r="E9175" t="str">
            <v>Redes de Lógica, Telefonia e Imagem</v>
          </cell>
          <cell r="F9175" t="str">
            <v>SINAPI Jun/26</v>
          </cell>
        </row>
        <row r="9176">
          <cell r="A9176">
            <v>98305</v>
          </cell>
          <cell r="B9176" t="str">
            <v>RACK FECHADO 44U PARA SERVIDOR - FORNECIMENTO E INSTALAÇÃO. AF_08/2025</v>
          </cell>
          <cell r="C9176" t="str">
            <v>UN</v>
          </cell>
          <cell r="D9176">
            <v>2388.23</v>
          </cell>
          <cell r="E9176" t="str">
            <v>Redes de Lógica, Telefonia e Imagem</v>
          </cell>
          <cell r="F9176" t="str">
            <v>SINAPI Jun/26</v>
          </cell>
        </row>
        <row r="9177">
          <cell r="A9177">
            <v>98307</v>
          </cell>
          <cell r="B9177" t="str">
            <v>TOMADA DE REDE RJ45 - FORNECIMENTO E INSTALAÇÃO. AF_08/2025</v>
          </cell>
          <cell r="C9177" t="str">
            <v>UN</v>
          </cell>
          <cell r="D9177">
            <v>71.92</v>
          </cell>
          <cell r="E9177" t="str">
            <v>Redes de Lógica, Telefonia e Imagem</v>
          </cell>
          <cell r="F9177" t="str">
            <v>SINAPI Jun/26</v>
          </cell>
        </row>
        <row r="9178">
          <cell r="A9178">
            <v>98308</v>
          </cell>
          <cell r="B9178" t="str">
            <v>TOMADA PARA TELEFONE RJ11 - FORNECIMENTO E INSTALAÇÃO. AF_08/2025</v>
          </cell>
          <cell r="C9178" t="str">
            <v>UN</v>
          </cell>
          <cell r="D9178">
            <v>54.22</v>
          </cell>
          <cell r="E9178" t="str">
            <v>Redes de Lógica, Telefonia e Imagem</v>
          </cell>
          <cell r="F9178" t="str">
            <v>SINAPI Jun/26</v>
          </cell>
        </row>
        <row r="9179">
          <cell r="A9179">
            <v>106077</v>
          </cell>
          <cell r="B9179" t="str">
            <v>TOMADA RJ45 CAT 6E (COMPLETA) - FORNECIMENTO E INSTALAÇÃO. AF_08/2025</v>
          </cell>
          <cell r="C9179" t="str">
            <v>UN</v>
          </cell>
          <cell r="D9179">
            <v>0</v>
          </cell>
          <cell r="E9179" t="str">
            <v>Redes de Lógica, Telefonia e Imagem</v>
          </cell>
          <cell r="F9179" t="str">
            <v>SINAPI Jun/26</v>
          </cell>
        </row>
        <row r="9180">
          <cell r="A9180">
            <v>106078</v>
          </cell>
          <cell r="B9180" t="str">
            <v>TOMADA RJ45 CAT 6E (MÓDULO) - FORNECIMENTO E INSTALAÇÃO. AF_08/2025</v>
          </cell>
          <cell r="C9180" t="str">
            <v>UN</v>
          </cell>
          <cell r="D9180">
            <v>0</v>
          </cell>
          <cell r="E9180" t="str">
            <v>Redes de Lógica, Telefonia e Imagem</v>
          </cell>
          <cell r="F9180" t="str">
            <v>SINAPI Jun/26</v>
          </cell>
        </row>
        <row r="9181">
          <cell r="A9181">
            <v>103401</v>
          </cell>
          <cell r="B9181" t="str">
            <v>ASSENTAMENTO DE CONEXÃO COM 2 ACESSOS, EM PEAD LISO PARA REDE DE ÁGUA OU ESGOTO, DIÂMETRO DE 110 MM, JUNTA SOLDADA (NÃO INCLUI O FORNECIMENTO E EXECUÇÃO DE SOLDA). AF_12/2021</v>
          </cell>
          <cell r="C9181" t="str">
            <v>UN</v>
          </cell>
          <cell r="D9181">
            <v>30.85</v>
          </cell>
          <cell r="E9181" t="str">
            <v>Redes de Água e Esgoto em PEAD Liso (Tubos e Conexões)</v>
          </cell>
          <cell r="F9181" t="str">
            <v>SINAPI Jun/26</v>
          </cell>
        </row>
        <row r="9182">
          <cell r="A9182">
            <v>103402</v>
          </cell>
          <cell r="B9182" t="str">
            <v>ASSENTAMENTO DE CONEXÃO COM 2 ACESSOS, EM PEAD LISO PARA REDE DE ÁGUA OU ESGOTO, DIÂMETRO DE 160 MM, JUNTA SOLDADA (NÃO INCLUI O FORNECIMENTO E EXECUÇÃO DE SOLDA). AF_12/2021</v>
          </cell>
          <cell r="C9182" t="str">
            <v>UN</v>
          </cell>
          <cell r="D9182">
            <v>44.88</v>
          </cell>
          <cell r="E9182" t="str">
            <v>Redes de Água e Esgoto em PEAD Liso (Tubos e Conexões)</v>
          </cell>
          <cell r="F9182" t="str">
            <v>SINAPI Jun/26</v>
          </cell>
        </row>
        <row r="9183">
          <cell r="A9183">
            <v>103403</v>
          </cell>
          <cell r="B9183" t="str">
            <v>ASSENTAMENTO DE CONEXÃO COM 2 ACESSOS, EM PEAD LISO PARA REDE DE ÁGUA OU ESGOTO, DIÂMETRO DE 180 MM, JUNTA SOLDADA (NÃO INCLUI O FORNECIMENTO E EXECUÇÃO DE SOLDA). AF_12/2021</v>
          </cell>
          <cell r="C9183" t="str">
            <v>UN</v>
          </cell>
          <cell r="D9183">
            <v>50.49</v>
          </cell>
          <cell r="E9183" t="str">
            <v>Redes de Água e Esgoto em PEAD Liso (Tubos e Conexões)</v>
          </cell>
          <cell r="F9183" t="str">
            <v>SINAPI Jun/26</v>
          </cell>
        </row>
        <row r="9184">
          <cell r="A9184">
            <v>103397</v>
          </cell>
          <cell r="B9184" t="str">
            <v>ASSENTAMENTO DE CONEXÃO COM 2 ACESSOS, EM PEAD LISO PARA REDE DE ÁGUA OU ESGOTO, DIÂMETRO DE 20 MM, JUNTA SOLDADA (NÃO INCLUI O FORNECIMENTO E EXECUÇÃO DE SOLDA). AF_12/2021</v>
          </cell>
          <cell r="C9184" t="str">
            <v>UN</v>
          </cell>
          <cell r="D9184">
            <v>5.6</v>
          </cell>
          <cell r="E9184" t="str">
            <v>Redes de Água e Esgoto em PEAD Liso (Tubos e Conexões)</v>
          </cell>
          <cell r="F9184" t="str">
            <v>SINAPI Jun/26</v>
          </cell>
        </row>
        <row r="9185">
          <cell r="A9185">
            <v>103404</v>
          </cell>
          <cell r="B9185" t="str">
            <v>ASSENTAMENTO DE CONEXÃO COM 2 ACESSOS, EM PEAD LISO PARA REDE DE ÁGUA OU ESGOTO, DIÂMETRO DE 200 MM, JUNTA SOLDADA (NÃO INCLUI O FORNECIMENTO E EXECUÇÃO DE SOLDA). AF_12/2021</v>
          </cell>
          <cell r="C9185" t="str">
            <v>UN</v>
          </cell>
          <cell r="D9185">
            <v>56.1</v>
          </cell>
          <cell r="E9185" t="str">
            <v>Redes de Água e Esgoto em PEAD Liso (Tubos e Conexões)</v>
          </cell>
          <cell r="F9185" t="str">
            <v>SINAPI Jun/26</v>
          </cell>
        </row>
        <row r="9186">
          <cell r="A9186">
            <v>103405</v>
          </cell>
          <cell r="B9186" t="str">
            <v>ASSENTAMENTO DE CONEXÃO COM 2 ACESSOS, EM PEAD LISO PARA REDE DE ÁGUA OU ESGOTO, DIÂMETRO DE 225 MM, JUNTA SOLDADA (NÃO INCLUI O FORNECIMENTO E EXECUÇÃO DE SOLDA). AF_12/2021</v>
          </cell>
          <cell r="C9186" t="str">
            <v>UN</v>
          </cell>
          <cell r="D9186">
            <v>63.12</v>
          </cell>
          <cell r="E9186" t="str">
            <v>Redes de Água e Esgoto em PEAD Liso (Tubos e Conexões)</v>
          </cell>
          <cell r="F9186" t="str">
            <v>SINAPI Jun/26</v>
          </cell>
        </row>
        <row r="9187">
          <cell r="A9187">
            <v>103406</v>
          </cell>
          <cell r="B9187" t="str">
            <v>ASSENTAMENTO DE CONEXÃO COM 2 ACESSOS, EM PEAD LISO PARA REDE DE ÁGUA OU ESGOTO, DIÂMETRO DE 250 MM, JUNTA SOLDADA (NÃO INCLUI O FORNECIMENTO E EXECUÇÃO DE SOLDA). AF_12/2021</v>
          </cell>
          <cell r="C9187" t="str">
            <v>UN</v>
          </cell>
          <cell r="D9187">
            <v>70.13</v>
          </cell>
          <cell r="E9187" t="str">
            <v>Redes de Água e Esgoto em PEAD Liso (Tubos e Conexões)</v>
          </cell>
          <cell r="F9187" t="str">
            <v>SINAPI Jun/26</v>
          </cell>
        </row>
        <row r="9188">
          <cell r="A9188">
            <v>103407</v>
          </cell>
          <cell r="B9188" t="str">
            <v>ASSENTAMENTO DE CONEXÃO COM 2 ACESSOS, EM PEAD LISO PARA REDE DE ÁGUA OU ESGOTO, DIÂMETRO DE 280 MM, JUNTA SOLDADA (NÃO INCLUI O FORNECIMENTO E EXECUÇÃO DE SOLDA). AF_12/2021</v>
          </cell>
          <cell r="C9188" t="str">
            <v>UN</v>
          </cell>
          <cell r="D9188">
            <v>78.55</v>
          </cell>
          <cell r="E9188" t="str">
            <v>Redes de Água e Esgoto em PEAD Liso (Tubos e Conexões)</v>
          </cell>
          <cell r="F9188" t="str">
            <v>SINAPI Jun/26</v>
          </cell>
        </row>
        <row r="9189">
          <cell r="A9189">
            <v>103408</v>
          </cell>
          <cell r="B9189" t="str">
            <v>ASSENTAMENTO DE CONEXÃO COM 2 ACESSOS, EM PEAD LISO PARA REDE DE ÁGUA OU ESGOTO, DIÂMETRO DE 315 MM, JUNTA SOLDADA (NÃO INCLUI O FORNECIMENTO E EXECUÇÃO DE SOLDA). AF_12/2021</v>
          </cell>
          <cell r="C9189" t="str">
            <v>UN</v>
          </cell>
          <cell r="D9189">
            <v>88.37</v>
          </cell>
          <cell r="E9189" t="str">
            <v>Redes de Água e Esgoto em PEAD Liso (Tubos e Conexões)</v>
          </cell>
          <cell r="F9189" t="str">
            <v>SINAPI Jun/26</v>
          </cell>
        </row>
        <row r="9190">
          <cell r="A9190">
            <v>103398</v>
          </cell>
          <cell r="B9190" t="str">
            <v>ASSENTAMENTO DE CONEXÃO COM 2 ACESSOS, EM PEAD LISO PARA REDE DE ÁGUA OU ESGOTO, DIÂMETRO DE 32 MM, JUNTA SOLDADA (NÃO INCLUI O FORNECIMENTO E EXECUÇÃO DE SOLDA). AF_12/2021</v>
          </cell>
          <cell r="C9190" t="str">
            <v>UN</v>
          </cell>
          <cell r="D9190">
            <v>8.9700000000000006</v>
          </cell>
          <cell r="E9190" t="str">
            <v>Redes de Água e Esgoto em PEAD Liso (Tubos e Conexões)</v>
          </cell>
          <cell r="F9190" t="str">
            <v>SINAPI Jun/26</v>
          </cell>
        </row>
        <row r="9191">
          <cell r="A9191">
            <v>103409</v>
          </cell>
          <cell r="B9191" t="str">
            <v>ASSENTAMENTO DE CONEXÃO COM 2 ACESSOS, EM PEAD LISO PARA REDE DE ÁGUA OU ESGOTO, DIÂMETRO DE 355 MM, JUNTA SOLDADA (NÃO INCLUI O FORNECIMENTO E EXECUÇÃO DE SOLDA). AF_12/2021</v>
          </cell>
          <cell r="C9191" t="str">
            <v>UN</v>
          </cell>
          <cell r="D9191">
            <v>99.59</v>
          </cell>
          <cell r="E9191" t="str">
            <v>Redes de Água e Esgoto em PEAD Liso (Tubos e Conexões)</v>
          </cell>
          <cell r="F9191" t="str">
            <v>SINAPI Jun/26</v>
          </cell>
        </row>
        <row r="9192">
          <cell r="A9192">
            <v>103410</v>
          </cell>
          <cell r="B9192" t="str">
            <v>ASSENTAMENTO DE CONEXÃO COM 2 ACESSOS, EM PEAD LISO PARA REDE DE ÁGUA OU ESGOTO, DIÂMETRO DE 400 MM, JUNTA SOLDADA (NÃO INCLUI O FORNECIMENTO E EXECUÇÃO DE SOLDA). AF_12/2021</v>
          </cell>
          <cell r="C9192" t="str">
            <v>UN</v>
          </cell>
          <cell r="D9192">
            <v>112.21</v>
          </cell>
          <cell r="E9192" t="str">
            <v>Redes de Água e Esgoto em PEAD Liso (Tubos e Conexões)</v>
          </cell>
          <cell r="F9192" t="str">
            <v>SINAPI Jun/26</v>
          </cell>
        </row>
        <row r="9193">
          <cell r="A9193">
            <v>103399</v>
          </cell>
          <cell r="B9193" t="str">
            <v>ASSENTAMENTO DE CONEXÃO COM 2 ACESSOS, EM PEAD LISO PARA REDE DE ÁGUA OU ESGOTO, DIÂMETRO DE 63 MM, JUNTA SOLDADA (NÃO INCLUI O FORNECIMENTO E EXECUÇÃO DE SOLDA). AF_12/2021</v>
          </cell>
          <cell r="C9193" t="str">
            <v>UN</v>
          </cell>
          <cell r="D9193">
            <v>17.670000000000002</v>
          </cell>
          <cell r="E9193" t="str">
            <v>Redes de Água e Esgoto em PEAD Liso (Tubos e Conexões)</v>
          </cell>
          <cell r="F9193" t="str">
            <v>SINAPI Jun/26</v>
          </cell>
        </row>
        <row r="9194">
          <cell r="A9194">
            <v>103400</v>
          </cell>
          <cell r="B9194" t="str">
            <v>ASSENTAMENTO DE CONEXÃO COM 2 ACESSOS, EM PEAD LISO PARA REDE DE ÁGUA OU ESGOTO, DIÂMETRO DE 90 MM, JUNTA SOLDADA (NÃO INCLUI O FORNECIMENTO E EXECUÇÃO DE SOLDA). AF_12/2021</v>
          </cell>
          <cell r="C9194" t="str">
            <v>UN</v>
          </cell>
          <cell r="D9194">
            <v>25.24</v>
          </cell>
          <cell r="E9194" t="str">
            <v>Redes de Água e Esgoto em PEAD Liso (Tubos e Conexões)</v>
          </cell>
          <cell r="F9194" t="str">
            <v>SINAPI Jun/26</v>
          </cell>
        </row>
        <row r="9195">
          <cell r="A9195">
            <v>103415</v>
          </cell>
          <cell r="B9195" t="str">
            <v>ASSENTAMENTO DE CONEXÃO COM 3 ACESSOS, EM PEAD LISO PARA REDE DE ÁGUA OU ESGOTO, DIÂMETRO DE 110 MM, JUNTA SOLDADA (NÃO INCLUI O FORNECIMENTO E EXECUÇÃO DE SOLDA). AF_12/2021</v>
          </cell>
          <cell r="C9195" t="str">
            <v>UN</v>
          </cell>
          <cell r="D9195">
            <v>61.72</v>
          </cell>
          <cell r="E9195" t="str">
            <v>Redes de Água e Esgoto em PEAD Liso (Tubos e Conexões)</v>
          </cell>
          <cell r="F9195" t="str">
            <v>SINAPI Jun/26</v>
          </cell>
        </row>
        <row r="9196">
          <cell r="A9196">
            <v>103416</v>
          </cell>
          <cell r="B9196" t="str">
            <v>ASSENTAMENTO DE CONEXÃO COM 3 ACESSOS, EM PEAD LISO PARA REDE DE ÁGUA OU ESGOTO, DIÂMETRO DE 160 MM, JUNTA SOLDADA (NÃO INCLUI O FORNECIMENTO E EXECUÇÃO DE SOLDA). AF_12/2021</v>
          </cell>
          <cell r="C9196" t="str">
            <v>UN</v>
          </cell>
          <cell r="D9196">
            <v>89.77</v>
          </cell>
          <cell r="E9196" t="str">
            <v>Redes de Água e Esgoto em PEAD Liso (Tubos e Conexões)</v>
          </cell>
          <cell r="F9196" t="str">
            <v>SINAPI Jun/26</v>
          </cell>
        </row>
        <row r="9197">
          <cell r="A9197">
            <v>103417</v>
          </cell>
          <cell r="B9197" t="str">
            <v>ASSENTAMENTO DE CONEXÃO COM 3 ACESSOS, EM PEAD LISO PARA REDE DE ÁGUA OU ESGOTO, DIÂMETRO DE 180 MM, JUNTA SOLDADA (NÃO INCLUI O FORNECIMENTO E EXECUÇÃO DE SOLDA). AF_12/2021</v>
          </cell>
          <cell r="C9197" t="str">
            <v>UN</v>
          </cell>
          <cell r="D9197">
            <v>101</v>
          </cell>
          <cell r="E9197" t="str">
            <v>Redes de Água e Esgoto em PEAD Liso (Tubos e Conexões)</v>
          </cell>
          <cell r="F9197" t="str">
            <v>SINAPI Jun/26</v>
          </cell>
        </row>
        <row r="9198">
          <cell r="A9198">
            <v>103411</v>
          </cell>
          <cell r="B9198" t="str">
            <v>ASSENTAMENTO DE CONEXÃO COM 3 ACESSOS, EM PEAD LISO PARA REDE DE ÁGUA OU ESGOTO, DIÂMETRO DE 20 MM, JUNTA SOLDADA (NÃO INCLUI O FORNECIMENTO E EXECUÇÃO DE SOLDA). AF_12/2021</v>
          </cell>
          <cell r="C9198" t="str">
            <v>UN</v>
          </cell>
          <cell r="D9198">
            <v>11.22</v>
          </cell>
          <cell r="E9198" t="str">
            <v>Redes de Água e Esgoto em PEAD Liso (Tubos e Conexões)</v>
          </cell>
          <cell r="F9198" t="str">
            <v>SINAPI Jun/26</v>
          </cell>
        </row>
        <row r="9199">
          <cell r="A9199">
            <v>103418</v>
          </cell>
          <cell r="B9199" t="str">
            <v>ASSENTAMENTO DE CONEXÃO COM 3 ACESSOS, EM PEAD LISO PARA REDE DE ÁGUA OU ESGOTO, DIÂMETRO DE 200 MM, JUNTA SOLDADA (NÃO INCLUI O FORNECIMENTO E EXECUÇÃO DE SOLDA). AF_12/2021</v>
          </cell>
          <cell r="C9199" t="str">
            <v>UN</v>
          </cell>
          <cell r="D9199">
            <v>112.21</v>
          </cell>
          <cell r="E9199" t="str">
            <v>Redes de Água e Esgoto em PEAD Liso (Tubos e Conexões)</v>
          </cell>
          <cell r="F9199" t="str">
            <v>SINAPI Jun/26</v>
          </cell>
        </row>
        <row r="9200">
          <cell r="A9200">
            <v>103419</v>
          </cell>
          <cell r="B9200" t="str">
            <v>ASSENTAMENTO DE CONEXÃO COM 3 ACESSOS, EM PEAD LISO PARA REDE DE ÁGUA OU ESGOTO, DIÂMETRO DE 225 MM, JUNTA SOLDADA (NÃO INCLUI O FORNECIMENTO E EXECUÇÃO DE SOLDA). AF_12/2021</v>
          </cell>
          <cell r="C9200" t="str">
            <v>UN</v>
          </cell>
          <cell r="D9200">
            <v>126.25</v>
          </cell>
          <cell r="E9200" t="str">
            <v>Redes de Água e Esgoto em PEAD Liso (Tubos e Conexões)</v>
          </cell>
          <cell r="F9200" t="str">
            <v>SINAPI Jun/26</v>
          </cell>
        </row>
        <row r="9201">
          <cell r="A9201">
            <v>103420</v>
          </cell>
          <cell r="B9201" t="str">
            <v>ASSENTAMENTO DE CONEXÃO COM 3 ACESSOS, EM PEAD LISO PARA REDE DE ÁGUA OU ESGOTO, DIÂMETRO DE 250 MM, JUNTA SOLDADA (NÃO INCLUI O FORNECIMENTO E EXECUÇÃO DE SOLDA). AF_12/2021</v>
          </cell>
          <cell r="C9201" t="str">
            <v>UN</v>
          </cell>
          <cell r="D9201">
            <v>140.27000000000001</v>
          </cell>
          <cell r="E9201" t="str">
            <v>Redes de Água e Esgoto em PEAD Liso (Tubos e Conexões)</v>
          </cell>
          <cell r="F9201" t="str">
            <v>SINAPI Jun/26</v>
          </cell>
        </row>
        <row r="9202">
          <cell r="A9202">
            <v>103421</v>
          </cell>
          <cell r="B9202" t="str">
            <v>ASSENTAMENTO DE CONEXÃO COM 3 ACESSOS, EM PEAD LISO PARA REDE DE ÁGUA OU ESGOTO, DIÂMETRO DE 280 MM, JUNTA SOLDADA (NÃO INCLUI O FORNECIMENTO E EXECUÇÃO DE SOLDA). AF_12/2021</v>
          </cell>
          <cell r="C9202" t="str">
            <v>UN</v>
          </cell>
          <cell r="D9202">
            <v>157.11000000000001</v>
          </cell>
          <cell r="E9202" t="str">
            <v>Redes de Água e Esgoto em PEAD Liso (Tubos e Conexões)</v>
          </cell>
          <cell r="F9202" t="str">
            <v>SINAPI Jun/26</v>
          </cell>
        </row>
        <row r="9203">
          <cell r="A9203">
            <v>103422</v>
          </cell>
          <cell r="B9203" t="str">
            <v>ASSENTAMENTO DE CONEXÃO COM 3 ACESSOS, EM PEAD LISO PARA REDE DE ÁGUA OU ESGOTO, DIÂMETRO DE 315 MM, JUNTA SOLDADA (NÃO INCLUI O FORNECIMENTO E EXECUÇÃO DE SOLDA). AF_12/2021</v>
          </cell>
          <cell r="C9203" t="str">
            <v>UN</v>
          </cell>
          <cell r="D9203">
            <v>176.75</v>
          </cell>
          <cell r="E9203" t="str">
            <v>Redes de Água e Esgoto em PEAD Liso (Tubos e Conexões)</v>
          </cell>
          <cell r="F9203" t="str">
            <v>SINAPI Jun/26</v>
          </cell>
        </row>
        <row r="9204">
          <cell r="A9204">
            <v>103412</v>
          </cell>
          <cell r="B9204" t="str">
            <v>ASSENTAMENTO DE CONEXÃO COM 3 ACESSOS, EM PEAD LISO PARA REDE DE ÁGUA OU ESGOTO, DIÂMETRO DE 32 MM, JUNTA SOLDADA (NÃO INCLUI O FORNECIMENTO E EXECUÇÃO DE SOLDA). AF_12/2021</v>
          </cell>
          <cell r="C9204" t="str">
            <v>UN</v>
          </cell>
          <cell r="D9204">
            <v>17.95</v>
          </cell>
          <cell r="E9204" t="str">
            <v>Redes de Água e Esgoto em PEAD Liso (Tubos e Conexões)</v>
          </cell>
          <cell r="F9204" t="str">
            <v>SINAPI Jun/26</v>
          </cell>
        </row>
        <row r="9205">
          <cell r="A9205">
            <v>103423</v>
          </cell>
          <cell r="B9205" t="str">
            <v>ASSENTAMENTO DE CONEXÃO COM 3 ACESSOS, EM PEAD LISO PARA REDE DE ÁGUA OU ESGOTO, DIÂMETRO DE 355 MM, JUNTA SOLDADA (NÃO INCLUI O FORNECIMENTO E EXECUÇÃO DE SOLDA). AF_12/2021</v>
          </cell>
          <cell r="C9205" t="str">
            <v>UN</v>
          </cell>
          <cell r="D9205">
            <v>199.2</v>
          </cell>
          <cell r="E9205" t="str">
            <v>Redes de Água e Esgoto em PEAD Liso (Tubos e Conexões)</v>
          </cell>
          <cell r="F9205" t="str">
            <v>SINAPI Jun/26</v>
          </cell>
        </row>
        <row r="9206">
          <cell r="A9206">
            <v>103424</v>
          </cell>
          <cell r="B9206" t="str">
            <v>ASSENTAMENTO DE CONEXÃO COM 3 ACESSOS, EM PEAD LISO PARA REDE DE ÁGUA OU ESGOTO, DIÂMETRO DE 400 MM, JUNTA SOLDADA (NÃO INCLUI O FORNECIMENTO E EXECUÇÃO DE SOLDA). AF_12/2021</v>
          </cell>
          <cell r="C9206" t="str">
            <v>UN</v>
          </cell>
          <cell r="D9206">
            <v>224.45</v>
          </cell>
          <cell r="E9206" t="str">
            <v>Redes de Água e Esgoto em PEAD Liso (Tubos e Conexões)</v>
          </cell>
          <cell r="F9206" t="str">
            <v>SINAPI Jun/26</v>
          </cell>
        </row>
        <row r="9207">
          <cell r="A9207">
            <v>103413</v>
          </cell>
          <cell r="B9207" t="str">
            <v>ASSENTAMENTO DE CONEXÃO COM 3 ACESSOS, EM PEAD LISO PARA REDE DE ÁGUA OU ESGOTO, DIÂMETRO DE 63 MM, JUNTA SOLDADA (NÃO INCLUI O FORNECIMENTO E EXECUÇÃO DE SOLDA). AF_12/2021</v>
          </cell>
          <cell r="C9207" t="str">
            <v>UN</v>
          </cell>
          <cell r="D9207">
            <v>35.35</v>
          </cell>
          <cell r="E9207" t="str">
            <v>Redes de Água e Esgoto em PEAD Liso (Tubos e Conexões)</v>
          </cell>
          <cell r="F9207" t="str">
            <v>SINAPI Jun/26</v>
          </cell>
        </row>
        <row r="9208">
          <cell r="A9208">
            <v>103414</v>
          </cell>
          <cell r="B9208" t="str">
            <v>ASSENTAMENTO DE CONEXÃO COM 3 ACESSOS, EM PEAD LISO PARA REDE DE ÁGUA OU ESGOTO, DIÂMETRO DE 90 MM, JUNTA SOLDADA (NÃO INCLUI O FORNECIMENTO E EXECUÇÃO DE SOLDA). AF_12/2021</v>
          </cell>
          <cell r="C9208" t="str">
            <v>UN</v>
          </cell>
          <cell r="D9208">
            <v>50.49</v>
          </cell>
          <cell r="E9208" t="str">
            <v>Redes de Água e Esgoto em PEAD Liso (Tubos e Conexões)</v>
          </cell>
          <cell r="F9208" t="str">
            <v>SINAPI Jun/26</v>
          </cell>
        </row>
        <row r="9209">
          <cell r="A9209">
            <v>103432</v>
          </cell>
          <cell r="B9209" t="str">
            <v>COTOVELO 45 GRAUS, EM PEAD LISO PARA REDE DE ÁGUA OU ESGOTO, DIÂMETRO DE 200 MM, JUNTA SOLDADA POR ELETROFUSÃO (NÃO INCLUI A EXECUÇÃO DE SOLDA). AF_12/2021</v>
          </cell>
          <cell r="C9209" t="str">
            <v>UN</v>
          </cell>
          <cell r="D9209">
            <v>1761.3</v>
          </cell>
          <cell r="E9209" t="str">
            <v>Redes de Água e Esgoto em PEAD Liso (Tubos e Conexões)</v>
          </cell>
          <cell r="F9209" t="str">
            <v>SINAPI Jun/26</v>
          </cell>
        </row>
        <row r="9210">
          <cell r="A9210">
            <v>103430</v>
          </cell>
          <cell r="B9210" t="str">
            <v>COTOVELO 45 GRAUS, EM PEAD LISO PARA REDE DE ÁGUA OU ESGOTO, DIÂMETRO DE 32 MM, JUNTA SOLDADA POR ELETROFUSÃO (NÃO INCLUI A EXECUÇÃO DE SOLDA). AF_12/2021</v>
          </cell>
          <cell r="C9210" t="str">
            <v>UN</v>
          </cell>
          <cell r="D9210">
            <v>39.619999999999997</v>
          </cell>
          <cell r="E9210" t="str">
            <v>Redes de Água e Esgoto em PEAD Liso (Tubos e Conexões)</v>
          </cell>
          <cell r="F9210" t="str">
            <v>SINAPI Jun/26</v>
          </cell>
        </row>
        <row r="9211">
          <cell r="A9211">
            <v>103431</v>
          </cell>
          <cell r="B9211" t="str">
            <v>COTOVELO 45 GRAUS, EM PEAD LISO PARA REDE DE ÁGUA OU ESGOTO, DIÂMETRO DE 63 MM, JUNTA SOLDADA POR ELETROFUSÃO (NÃO INCLUI A EXECUÇÃO DE SOLDA). AF_12/2021</v>
          </cell>
          <cell r="C9211" t="str">
            <v>UN</v>
          </cell>
          <cell r="D9211">
            <v>69.989999999999995</v>
          </cell>
          <cell r="E9211" t="str">
            <v>Redes de Água e Esgoto em PEAD Liso (Tubos e Conexões)</v>
          </cell>
          <cell r="F9211" t="str">
            <v>SINAPI Jun/26</v>
          </cell>
        </row>
        <row r="9212">
          <cell r="A9212">
            <v>103433</v>
          </cell>
          <cell r="B9212" t="str">
            <v>COTOVELO 90 GRAUS, EM PEAD LISO PARA REDE DE ÁGUA OU ESGOTO, DIÂMETRO DE 20 MM, JUNTA SOLDADA POR ELETROFUSÃO (NÃO INCLUI A EXECUÇÃO DE SOLDA). AF_12/2021</v>
          </cell>
          <cell r="C9212" t="str">
            <v>UN</v>
          </cell>
          <cell r="D9212">
            <v>38.28</v>
          </cell>
          <cell r="E9212" t="str">
            <v>Redes de Água e Esgoto em PEAD Liso (Tubos e Conexões)</v>
          </cell>
          <cell r="F9212" t="str">
            <v>SINAPI Jun/26</v>
          </cell>
        </row>
        <row r="9213">
          <cell r="A9213">
            <v>103434</v>
          </cell>
          <cell r="B9213" t="str">
            <v>COTOVELO 90 GRAUS, EM PEAD LISO PARA REDE DE ÁGUA OU ESGOTO, DIÂMETRO DE 32 MM, JUNTA SOLDADA POR ELETROFUSÃO (NÃO INCLUI A EXECUÇÃO DE SOLDA). AF_12/2021</v>
          </cell>
          <cell r="C9213" t="str">
            <v>UN</v>
          </cell>
          <cell r="D9213">
            <v>53.31</v>
          </cell>
          <cell r="E9213" t="str">
            <v>Redes de Água e Esgoto em PEAD Liso (Tubos e Conexões)</v>
          </cell>
          <cell r="F9213" t="str">
            <v>SINAPI Jun/26</v>
          </cell>
        </row>
        <row r="9214">
          <cell r="A9214">
            <v>103435</v>
          </cell>
          <cell r="B9214" t="str">
            <v>COTOVELO 90 GRAUS, EM PEAD LISO PARA REDE DE ÁGUA OU ESGOTO, DIÂMETRO DE 63 MM, JUNTA SOLDADA POR ELETROFUSÃO (NÃO INCLUI A EXECUÇÃO DE SOLDA). AF_12/2021</v>
          </cell>
          <cell r="C9214" t="str">
            <v>UN</v>
          </cell>
          <cell r="D9214">
            <v>99.45</v>
          </cell>
          <cell r="E9214" t="str">
            <v>Redes de Água e Esgoto em PEAD Liso (Tubos e Conexões)</v>
          </cell>
          <cell r="F9214" t="str">
            <v>SINAPI Jun/26</v>
          </cell>
        </row>
        <row r="9215">
          <cell r="A9215">
            <v>103436</v>
          </cell>
          <cell r="B9215" t="str">
            <v>COTOVELO 90 GRAUS, POLIETILENO DE ALTA DENSIDADE (PEAD) PARA REDE DE ÁGUA OU ESGOTO, DIÂMETRO DE 200 MM, JUNTA SOLDADA POR ELETROFUSÃO (NÃO INCLUI A EXECUÇÃO DE SOLDA). AF_12/2021</v>
          </cell>
          <cell r="C9215" t="str">
            <v>UN</v>
          </cell>
          <cell r="D9215">
            <v>2487.94</v>
          </cell>
          <cell r="E9215" t="str">
            <v>Redes de Água e Esgoto em PEAD Liso (Tubos e Conexões)</v>
          </cell>
          <cell r="F9215" t="str">
            <v>SINAPI Jun/26</v>
          </cell>
        </row>
        <row r="9216">
          <cell r="A9216">
            <v>103482</v>
          </cell>
          <cell r="B9216" t="str">
            <v>EXECUÇÃO DE JUNTA SOLDADA POR ELETROFUSÃO, DE TUBO OU CONEXÃO EM PEAD LISO PARA REDE DE ÁGUA OU ESGOTO, DIÂMETRO DE 1000 MM (NÃO INCLUI O FORNECIMENTO DE TUBO E CONEXÃO). AF_12/2021</v>
          </cell>
          <cell r="C9216" t="str">
            <v>UN</v>
          </cell>
          <cell r="D9216">
            <v>0</v>
          </cell>
          <cell r="E9216" t="str">
            <v>Redes de Água e Esgoto em PEAD Liso (Tubos e Conexões)</v>
          </cell>
          <cell r="F9216" t="str">
            <v>SINAPI Jun/26</v>
          </cell>
        </row>
        <row r="9217">
          <cell r="A9217">
            <v>103465</v>
          </cell>
          <cell r="B9217" t="str">
            <v>EXECUÇÃO DE JUNTA SOLDADA POR ELETROFUSÃO, DE TUBO OU CONEXÃO EM PEAD LISO PARA REDE DE ÁGUA OU ESGOTO, DIÂMETRO DE 110 MM (NÃO INCLUI O FORNECIMENTO DE TUBO E CONEXÃO). AF_12/2021</v>
          </cell>
          <cell r="C9217" t="str">
            <v>UN</v>
          </cell>
          <cell r="D9217">
            <v>0</v>
          </cell>
          <cell r="E9217" t="str">
            <v>Redes de Água e Esgoto em PEAD Liso (Tubos e Conexões)</v>
          </cell>
          <cell r="F9217" t="str">
            <v>SINAPI Jun/26</v>
          </cell>
        </row>
        <row r="9218">
          <cell r="A9218">
            <v>103483</v>
          </cell>
          <cell r="B9218" t="str">
            <v>EXECUÇÃO DE JUNTA SOLDADA POR ELETROFUSÃO, DE TUBO OU CONEXÃO EM PEAD LISO PARA REDE DE ÁGUA OU ESGOTO, DIÂMETRO DE 1200 MM (NÃO INCLUI O FORNECIMENTO DE TUBO E CONEXÃO). AF_12/2021</v>
          </cell>
          <cell r="C9218" t="str">
            <v>UN</v>
          </cell>
          <cell r="D9218">
            <v>0</v>
          </cell>
          <cell r="E9218" t="str">
            <v>Redes de Água e Esgoto em PEAD Liso (Tubos e Conexões)</v>
          </cell>
          <cell r="F9218" t="str">
            <v>SINAPI Jun/26</v>
          </cell>
        </row>
        <row r="9219">
          <cell r="A9219">
            <v>103484</v>
          </cell>
          <cell r="B9219" t="str">
            <v>EXECUÇÃO DE JUNTA SOLDADA POR ELETROFUSÃO, DE TUBO OU CONEXÃO EM PEAD LISO PARA REDE DE ÁGUA OU ESGOTO, DIÂMETRO DE 1400 MM (NÃO INCLUI O FORNECIMENTO DE TUBO E CONEXÃO). AF_12/2021</v>
          </cell>
          <cell r="C9219" t="str">
            <v>UN</v>
          </cell>
          <cell r="D9219">
            <v>0</v>
          </cell>
          <cell r="E9219" t="str">
            <v>Redes de Água e Esgoto em PEAD Liso (Tubos e Conexões)</v>
          </cell>
          <cell r="F9219" t="str">
            <v>SINAPI Jun/26</v>
          </cell>
        </row>
        <row r="9220">
          <cell r="A9220">
            <v>103466</v>
          </cell>
          <cell r="B9220" t="str">
            <v>EXECUÇÃO DE JUNTA SOLDADA POR ELETROFUSÃO, DE TUBO OU CONEXÃO EM PEAD LISO PARA REDE DE ÁGUA OU ESGOTO, DIÂMETRO DE 160 MM (NÃO INCLUI O FORNECIMENTO DE TUBO E CONEXÃO). AF_12/2021</v>
          </cell>
          <cell r="C9220" t="str">
            <v>UN</v>
          </cell>
          <cell r="D9220">
            <v>0</v>
          </cell>
          <cell r="E9220" t="str">
            <v>Redes de Água e Esgoto em PEAD Liso (Tubos e Conexões)</v>
          </cell>
          <cell r="F9220" t="str">
            <v>SINAPI Jun/26</v>
          </cell>
        </row>
        <row r="9221">
          <cell r="A9221">
            <v>103485</v>
          </cell>
          <cell r="B9221" t="str">
            <v>EXECUÇÃO DE JUNTA SOLDADA POR ELETROFUSÃO, DE TUBO OU CONEXÃO EM PEAD LISO PARA REDE DE ÁGUA OU ESGOTO, DIÂMETRO DE 1600 MM (NÃO INCLUI O FORNECIMENTO DE TUBO E CONEXÃO). AF_12/2021</v>
          </cell>
          <cell r="C9221" t="str">
            <v>UN</v>
          </cell>
          <cell r="D9221">
            <v>0</v>
          </cell>
          <cell r="E9221" t="str">
            <v>Redes de Água e Esgoto em PEAD Liso (Tubos e Conexões)</v>
          </cell>
          <cell r="F9221" t="str">
            <v>SINAPI Jun/26</v>
          </cell>
        </row>
        <row r="9222">
          <cell r="A9222">
            <v>103467</v>
          </cell>
          <cell r="B9222" t="str">
            <v>EXECUÇÃO DE JUNTA SOLDADA POR ELETROFUSÃO, DE TUBO OU CONEXÃO EM PEAD LISO PARA REDE DE ÁGUA OU ESGOTO, DIÂMETRO DE 180 MM (NÃO INCLUI O FORNECIMENTO DE TUBO E CONEXÃO). AF_12/2021</v>
          </cell>
          <cell r="C9222" t="str">
            <v>UN</v>
          </cell>
          <cell r="D9222">
            <v>0</v>
          </cell>
          <cell r="E9222" t="str">
            <v>Redes de Água e Esgoto em PEAD Liso (Tubos e Conexões)</v>
          </cell>
          <cell r="F9222" t="str">
            <v>SINAPI Jun/26</v>
          </cell>
        </row>
        <row r="9223">
          <cell r="A9223">
            <v>103461</v>
          </cell>
          <cell r="B9223" t="str">
            <v>EXECUÇÃO DE JUNTA SOLDADA POR ELETROFUSÃO, DE TUBO OU CONEXÃO EM PEAD LISO PARA REDE DE ÁGUA OU ESGOTO, DIÂMETRO DE 20 MM (NÃO INCLUI O FORNECIMENTO DE TUBO E CONEXÃO). AF_12/2021</v>
          </cell>
          <cell r="C9223" t="str">
            <v>UN</v>
          </cell>
          <cell r="D9223">
            <v>0</v>
          </cell>
          <cell r="E9223" t="str">
            <v>Redes de Água e Esgoto em PEAD Liso (Tubos e Conexões)</v>
          </cell>
          <cell r="F9223" t="str">
            <v>SINAPI Jun/26</v>
          </cell>
        </row>
        <row r="9224">
          <cell r="A9224">
            <v>103468</v>
          </cell>
          <cell r="B9224" t="str">
            <v>EXECUÇÃO DE JUNTA SOLDADA POR ELETROFUSÃO, DE TUBO OU CONEXÃO EM PEAD LISO PARA REDE DE ÁGUA OU ESGOTO, DIÂMETRO DE 200 MM (NÃO INCLUI O FORNECIMENTO DE TUBO E CONEXÃO). AF_12/2021</v>
          </cell>
          <cell r="C9224" t="str">
            <v>UN</v>
          </cell>
          <cell r="D9224">
            <v>0</v>
          </cell>
          <cell r="E9224" t="str">
            <v>Redes de Água e Esgoto em PEAD Liso (Tubos e Conexões)</v>
          </cell>
          <cell r="F9224" t="str">
            <v>SINAPI Jun/26</v>
          </cell>
        </row>
        <row r="9225">
          <cell r="A9225">
            <v>103469</v>
          </cell>
          <cell r="B9225" t="str">
            <v>EXECUÇÃO DE JUNTA SOLDADA POR ELETROFUSÃO, DE TUBO OU CONEXÃO EM PEAD LISO PARA REDE DE ÁGUA OU ESGOTO, DIÂMETRO DE 225 MM (NÃO INCLUI O FORNECIMENTO DE TUBO E CONEXÃO). AF_12/2021</v>
          </cell>
          <cell r="C9225" t="str">
            <v>UN</v>
          </cell>
          <cell r="D9225">
            <v>0</v>
          </cell>
          <cell r="E9225" t="str">
            <v>Redes de Água e Esgoto em PEAD Liso (Tubos e Conexões)</v>
          </cell>
          <cell r="F9225" t="str">
            <v>SINAPI Jun/26</v>
          </cell>
        </row>
        <row r="9226">
          <cell r="A9226">
            <v>103470</v>
          </cell>
          <cell r="B9226" t="str">
            <v>EXECUÇÃO DE JUNTA SOLDADA POR ELETROFUSÃO, DE TUBO OU CONEXÃO EM PEAD LISO PARA REDE DE ÁGUA OU ESGOTO, DIÂMETRO DE 250 MM (NÃO INCLUI O FORNECIMENTO DE TUBO E CONEXÃO). AF_12/2021</v>
          </cell>
          <cell r="C9226" t="str">
            <v>UN</v>
          </cell>
          <cell r="D9226">
            <v>0</v>
          </cell>
          <cell r="E9226" t="str">
            <v>Redes de Água e Esgoto em PEAD Liso (Tubos e Conexões)</v>
          </cell>
          <cell r="F9226" t="str">
            <v>SINAPI Jun/26</v>
          </cell>
        </row>
        <row r="9227">
          <cell r="A9227">
            <v>103471</v>
          </cell>
          <cell r="B9227" t="str">
            <v>EXECUÇÃO DE JUNTA SOLDADA POR ELETROFUSÃO, DE TUBO OU CONEXÃO EM PEAD LISO PARA REDE DE ÁGUA OU ESGOTO, DIÂMETRO DE 280 MM (NÃO INCLUI O FORNECIMENTO DE TUBO E CONEXÃO). AF_12/2021</v>
          </cell>
          <cell r="C9227" t="str">
            <v>UN</v>
          </cell>
          <cell r="D9227">
            <v>0</v>
          </cell>
          <cell r="E9227" t="str">
            <v>Redes de Água e Esgoto em PEAD Liso (Tubos e Conexões)</v>
          </cell>
          <cell r="F9227" t="str">
            <v>SINAPI Jun/26</v>
          </cell>
        </row>
        <row r="9228">
          <cell r="A9228">
            <v>103472</v>
          </cell>
          <cell r="B9228" t="str">
            <v>EXECUÇÃO DE JUNTA SOLDADA POR ELETROFUSÃO, DE TUBO OU CONEXÃO EM PEAD LISO PARA REDE DE ÁGUA OU ESGOTO, DIÂMETRO DE 315 MM (NÃO INCLUI O FORNECIMENTO DE TUBO E CONEXÃO). AF_12/2021</v>
          </cell>
          <cell r="C9228" t="str">
            <v>UN</v>
          </cell>
          <cell r="D9228">
            <v>0</v>
          </cell>
          <cell r="E9228" t="str">
            <v>Redes de Água e Esgoto em PEAD Liso (Tubos e Conexões)</v>
          </cell>
          <cell r="F9228" t="str">
            <v>SINAPI Jun/26</v>
          </cell>
        </row>
        <row r="9229">
          <cell r="A9229">
            <v>103462</v>
          </cell>
          <cell r="B9229" t="str">
            <v>EXECUÇÃO DE JUNTA SOLDADA POR ELETROFUSÃO, DE TUBO OU CONEXÃO EM PEAD LISO PARA REDE DE ÁGUA OU ESGOTO, DIÂMETRO DE 32 MM (NÃO INCLUI O FORNECIMENTO DE TUBO E CONEXÃO). AF_12/2021</v>
          </cell>
          <cell r="C9229" t="str">
            <v>UN</v>
          </cell>
          <cell r="D9229">
            <v>0</v>
          </cell>
          <cell r="E9229" t="str">
            <v>Redes de Água e Esgoto em PEAD Liso (Tubos e Conexões)</v>
          </cell>
          <cell r="F9229" t="str">
            <v>SINAPI Jun/26</v>
          </cell>
        </row>
        <row r="9230">
          <cell r="A9230">
            <v>103473</v>
          </cell>
          <cell r="B9230" t="str">
            <v>EXECUÇÃO DE JUNTA SOLDADA POR ELETROFUSÃO, DE TUBO OU CONEXÃO EM PEAD LISO PARA REDE DE ÁGUA OU ESGOTO, DIÂMETRO DE 355 MM (NÃO INCLUI O FORNECIMENTO DE TUBO E CONEXÃO). AF_12/2021</v>
          </cell>
          <cell r="C9230" t="str">
            <v>UN</v>
          </cell>
          <cell r="D9230">
            <v>0</v>
          </cell>
          <cell r="E9230" t="str">
            <v>Redes de Água e Esgoto em PEAD Liso (Tubos e Conexões)</v>
          </cell>
          <cell r="F9230" t="str">
            <v>SINAPI Jun/26</v>
          </cell>
        </row>
        <row r="9231">
          <cell r="A9231">
            <v>103474</v>
          </cell>
          <cell r="B9231" t="str">
            <v>EXECUÇÃO DE JUNTA SOLDADA POR ELETROFUSÃO, DE TUBO OU CONEXÃO EM PEAD LISO PARA REDE DE ÁGUA OU ESGOTO, DIÂMETRO DE 400 MM (NÃO INCLUI O FORNECIMENTO DE TUBO E CONEXÃO). AF_12/2021</v>
          </cell>
          <cell r="C9231" t="str">
            <v>UN</v>
          </cell>
          <cell r="D9231">
            <v>0</v>
          </cell>
          <cell r="E9231" t="str">
            <v>Redes de Água e Esgoto em PEAD Liso (Tubos e Conexões)</v>
          </cell>
          <cell r="F9231" t="str">
            <v>SINAPI Jun/26</v>
          </cell>
        </row>
        <row r="9232">
          <cell r="A9232">
            <v>103475</v>
          </cell>
          <cell r="B9232" t="str">
            <v>EXECUÇÃO DE JUNTA SOLDADA POR ELETROFUSÃO, DE TUBO OU CONEXÃO EM PEAD LISO PARA REDE DE ÁGUA OU ESGOTO, DIÂMETRO DE 450 MM (NÃO INCLUI O FORNECIMENTO DE TUBO E CONEXÃO). AF_12/2021</v>
          </cell>
          <cell r="C9232" t="str">
            <v>UN</v>
          </cell>
          <cell r="D9232">
            <v>0</v>
          </cell>
          <cell r="E9232" t="str">
            <v>Redes de Água e Esgoto em PEAD Liso (Tubos e Conexões)</v>
          </cell>
          <cell r="F9232" t="str">
            <v>SINAPI Jun/26</v>
          </cell>
        </row>
        <row r="9233">
          <cell r="A9233">
            <v>103476</v>
          </cell>
          <cell r="B9233" t="str">
            <v>EXECUÇÃO DE JUNTA SOLDADA POR ELETROFUSÃO, DE TUBO OU CONEXÃO EM PEAD LISO PARA REDE DE ÁGUA OU ESGOTO, DIÂMETRO DE 500 MM (NÃO INCLUI O FORNECIMENTO DE TUBO E CONEXÃO). AF_12/2021</v>
          </cell>
          <cell r="C9233" t="str">
            <v>UN</v>
          </cell>
          <cell r="D9233">
            <v>0</v>
          </cell>
          <cell r="E9233" t="str">
            <v>Redes de Água e Esgoto em PEAD Liso (Tubos e Conexões)</v>
          </cell>
          <cell r="F9233" t="str">
            <v>SINAPI Jun/26</v>
          </cell>
        </row>
        <row r="9234">
          <cell r="A9234">
            <v>103477</v>
          </cell>
          <cell r="B9234" t="str">
            <v>EXECUÇÃO DE JUNTA SOLDADA POR ELETROFUSÃO, DE TUBO OU CONEXÃO EM PEAD LISO PARA REDE DE ÁGUA OU ESGOTO, DIÂMETRO DE 560 MM (NÃO INCLUI O FORNECIMENTO DE TUBO E CONEXÃO). AF_12/2021</v>
          </cell>
          <cell r="C9234" t="str">
            <v>UN</v>
          </cell>
          <cell r="D9234">
            <v>0</v>
          </cell>
          <cell r="E9234" t="str">
            <v>Redes de Água e Esgoto em PEAD Liso (Tubos e Conexões)</v>
          </cell>
          <cell r="F9234" t="str">
            <v>SINAPI Jun/26</v>
          </cell>
        </row>
        <row r="9235">
          <cell r="A9235">
            <v>103463</v>
          </cell>
          <cell r="B9235" t="str">
            <v>EXECUÇÃO DE JUNTA SOLDADA POR ELETROFUSÃO, DE TUBO OU CONEXÃO EM PEAD LISO PARA REDE DE ÁGUA OU ESGOTO, DIÂMETRO DE 63 MM (NÃO INCLUI O FORNECIMENTO DE TUBO E CONEXÃO). AF_12/2021</v>
          </cell>
          <cell r="C9235" t="str">
            <v>UN</v>
          </cell>
          <cell r="D9235">
            <v>0</v>
          </cell>
          <cell r="E9235" t="str">
            <v>Redes de Água e Esgoto em PEAD Liso (Tubos e Conexões)</v>
          </cell>
          <cell r="F9235" t="str">
            <v>SINAPI Jun/26</v>
          </cell>
        </row>
        <row r="9236">
          <cell r="A9236">
            <v>103478</v>
          </cell>
          <cell r="B9236" t="str">
            <v>EXECUÇÃO DE JUNTA SOLDADA POR ELETROFUSÃO, DE TUBO OU CONEXÃO EM PEAD LISO PARA REDE DE ÁGUA OU ESGOTO, DIÂMETRO DE 630 MM (NÃO INCLUI O FORNECIMENTO DE TUBO E CONEXÃO). AF_12/2021</v>
          </cell>
          <cell r="C9236" t="str">
            <v>UN</v>
          </cell>
          <cell r="D9236">
            <v>0</v>
          </cell>
          <cell r="E9236" t="str">
            <v>Redes de Água e Esgoto em PEAD Liso (Tubos e Conexões)</v>
          </cell>
          <cell r="F9236" t="str">
            <v>SINAPI Jun/26</v>
          </cell>
        </row>
        <row r="9237">
          <cell r="A9237">
            <v>103479</v>
          </cell>
          <cell r="B9237" t="str">
            <v>EXECUÇÃO DE JUNTA SOLDADA POR ELETROFUSÃO, DE TUBO OU CONEXÃO EM PEAD LISO PARA REDE DE ÁGUA OU ESGOTO, DIÂMETRO DE 710 MM (NÃO INCLUI O FORNECIMENTO DE TUBO E CONEXÃO). AF_12/2021</v>
          </cell>
          <cell r="C9237" t="str">
            <v>UN</v>
          </cell>
          <cell r="D9237">
            <v>0</v>
          </cell>
          <cell r="E9237" t="str">
            <v>Redes de Água e Esgoto em PEAD Liso (Tubos e Conexões)</v>
          </cell>
          <cell r="F9237" t="str">
            <v>SINAPI Jun/26</v>
          </cell>
        </row>
        <row r="9238">
          <cell r="A9238">
            <v>103480</v>
          </cell>
          <cell r="B9238" t="str">
            <v>EXECUÇÃO DE JUNTA SOLDADA POR ELETROFUSÃO, DE TUBO OU CONEXÃO EM PEAD LISO PARA REDE DE ÁGUA OU ESGOTO, DIÂMETRO DE 800 MM (NÃO INCLUI O FORNECIMENTO DE TUBO E CONEXÃO). AF_12/2021</v>
          </cell>
          <cell r="C9238" t="str">
            <v>UN</v>
          </cell>
          <cell r="D9238">
            <v>0</v>
          </cell>
          <cell r="E9238" t="str">
            <v>Redes de Água e Esgoto em PEAD Liso (Tubos e Conexões)</v>
          </cell>
          <cell r="F9238" t="str">
            <v>SINAPI Jun/26</v>
          </cell>
        </row>
        <row r="9239">
          <cell r="A9239">
            <v>103464</v>
          </cell>
          <cell r="B9239" t="str">
            <v>EXECUÇÃO DE JUNTA SOLDADA POR ELETROFUSÃO, DE TUBO OU CONEXÃO EM PEAD LISO PARA REDE DE ÁGUA OU ESGOTO, DIÂMETRO DE 90 MM (NÃO INCLUI O FORNECIMENTO DE TUBO E CONEXÃO). AF_12/2021</v>
          </cell>
          <cell r="C9239" t="str">
            <v>UN</v>
          </cell>
          <cell r="D9239">
            <v>0</v>
          </cell>
          <cell r="E9239" t="str">
            <v>Redes de Água e Esgoto em PEAD Liso (Tubos e Conexões)</v>
          </cell>
          <cell r="F9239" t="str">
            <v>SINAPI Jun/26</v>
          </cell>
        </row>
        <row r="9240">
          <cell r="A9240">
            <v>103481</v>
          </cell>
          <cell r="B9240" t="str">
            <v>EXECUÇÃO DE JUNTA SOLDADA POR ELETROFUSÃO, DE TUBO OU CONEXÃO EM PEAD LISO PARA REDE DE ÁGUA OU ESGOTO, DIÂMETRO DE 900 MM (NÃO INCLUI O FORNECIMENTO DE TUBO E CONEXÃO). AF_12/2021</v>
          </cell>
          <cell r="C9240" t="str">
            <v>UN</v>
          </cell>
          <cell r="D9240">
            <v>0</v>
          </cell>
          <cell r="E9240" t="str">
            <v>Redes de Água e Esgoto em PEAD Liso (Tubos e Conexões)</v>
          </cell>
          <cell r="F9240" t="str">
            <v>SINAPI Jun/26</v>
          </cell>
        </row>
        <row r="9241">
          <cell r="A9241">
            <v>103459</v>
          </cell>
          <cell r="B9241" t="str">
            <v>EXECUÇÃO DE JUNTA SOLDADA POR TERMOFUSÃO, DE TUBO OU CONEXÃO EM PEAD LISO PARA REDE DE ÁGUA OU ESGOTO, DIÂMETRO DE 1000 MM (NÃO INCLUI O FORNECIMENTO DE TUBO E CONEXÃO). AF_12/2021</v>
          </cell>
          <cell r="C9241" t="str">
            <v>UN</v>
          </cell>
          <cell r="D9241">
            <v>0</v>
          </cell>
          <cell r="E9241" t="str">
            <v>Redes de Água e Esgoto em PEAD Liso (Tubos e Conexões)</v>
          </cell>
          <cell r="F9241" t="str">
            <v>SINAPI Jun/26</v>
          </cell>
        </row>
        <row r="9242">
          <cell r="A9242">
            <v>103460</v>
          </cell>
          <cell r="B9242" t="str">
            <v>EXECUÇÃO DE JUNTA SOLDADA POR TERMOFUSÃO, DE TUBO OU CONEXÃO EM PEAD LISO PARA REDE DE ÁGUA OU ESGOTO, DIÂMETRO DE 1200 MM (NÃO INCLUI O FORNECIMENTO DE TUBO E CONEXÃO). AF_12/2021</v>
          </cell>
          <cell r="C9242" t="str">
            <v>UN</v>
          </cell>
          <cell r="D9242">
            <v>0</v>
          </cell>
          <cell r="E9242" t="str">
            <v>Redes de Água e Esgoto em PEAD Liso (Tubos e Conexões)</v>
          </cell>
          <cell r="F9242" t="str">
            <v>SINAPI Jun/26</v>
          </cell>
        </row>
        <row r="9243">
          <cell r="A9243">
            <v>103443</v>
          </cell>
          <cell r="B9243" t="str">
            <v>EXECUÇÃO DE JUNTA SOLDADA POR TERMOFUSÃO, DE TUBO OU CONEXÃO EM PEAD LISO PARA REDE DE ÁGUA OU ESGOTO, DIÂMETRO DE 160 MM (NÃO INCLUI O FORNECIMENTO DE TUBO E CONEXÃO). AF_12/2021</v>
          </cell>
          <cell r="C9243" t="str">
            <v>UN</v>
          </cell>
          <cell r="D9243">
            <v>0</v>
          </cell>
          <cell r="E9243" t="str">
            <v>Redes de Água e Esgoto em PEAD Liso (Tubos e Conexões)</v>
          </cell>
          <cell r="F9243" t="str">
            <v>SINAPI Jun/26</v>
          </cell>
        </row>
        <row r="9244">
          <cell r="A9244">
            <v>103444</v>
          </cell>
          <cell r="B9244" t="str">
            <v>EXECUÇÃO DE JUNTA SOLDADA POR TERMOFUSÃO, DE TUBO OU CONEXÃO EM PEAD LISO PARA REDE DE ÁGUA OU ESGOTO, DIÂMETRO DE 180 MM (NÃO INCLUI O FORNECIMENTO DE TUBO E CONEXÃO). AF_12/2021</v>
          </cell>
          <cell r="C9244" t="str">
            <v>UN</v>
          </cell>
          <cell r="D9244">
            <v>0</v>
          </cell>
          <cell r="E9244" t="str">
            <v>Redes de Água e Esgoto em PEAD Liso (Tubos e Conexões)</v>
          </cell>
          <cell r="F9244" t="str">
            <v>SINAPI Jun/26</v>
          </cell>
        </row>
        <row r="9245">
          <cell r="A9245">
            <v>103445</v>
          </cell>
          <cell r="B9245" t="str">
            <v>EXECUÇÃO DE JUNTA SOLDADA POR TERMOFUSÃO, DE TUBO OU CONEXÃO EM PEAD LISO PARA REDE DE ÁGUA OU ESGOTO, DIÂMETRO DE 200 MM (NÃO INCLUI O FORNECIMENTO DE TUBO E CONEXÃO). AF_12/2021</v>
          </cell>
          <cell r="C9245" t="str">
            <v>UN</v>
          </cell>
          <cell r="D9245">
            <v>0</v>
          </cell>
          <cell r="E9245" t="str">
            <v>Redes de Água e Esgoto em PEAD Liso (Tubos e Conexões)</v>
          </cell>
          <cell r="F9245" t="str">
            <v>SINAPI Jun/26</v>
          </cell>
        </row>
        <row r="9246">
          <cell r="A9246">
            <v>103446</v>
          </cell>
          <cell r="B9246" t="str">
            <v>EXECUÇÃO DE JUNTA SOLDADA POR TERMOFUSÃO, DE TUBO OU CONEXÃO EM PEAD LISO PARA REDE DE ÁGUA OU ESGOTO, DIÂMETRO DE 225 MM (NÃO INCLUI O FORNECIMENTO DE TUBO E CONEXÃO). AF_12/2021</v>
          </cell>
          <cell r="C9246" t="str">
            <v>UN</v>
          </cell>
          <cell r="D9246">
            <v>0</v>
          </cell>
          <cell r="E9246" t="str">
            <v>Redes de Água e Esgoto em PEAD Liso (Tubos e Conexões)</v>
          </cell>
          <cell r="F9246" t="str">
            <v>SINAPI Jun/26</v>
          </cell>
        </row>
        <row r="9247">
          <cell r="A9247">
            <v>103447</v>
          </cell>
          <cell r="B9247" t="str">
            <v>EXECUÇÃO DE JUNTA SOLDADA POR TERMOFUSÃO, DE TUBO OU CONEXÃO EM PEAD LISO PARA REDE DE ÁGUA OU ESGOTO, DIÂMETRO DE 250 MM (NÃO INCLUI O FORNECIMENTO DE TUBO E CONEXÃO). AF_12/2021</v>
          </cell>
          <cell r="C9247" t="str">
            <v>UN</v>
          </cell>
          <cell r="D9247">
            <v>0</v>
          </cell>
          <cell r="E9247" t="str">
            <v>Redes de Água e Esgoto em PEAD Liso (Tubos e Conexões)</v>
          </cell>
          <cell r="F9247" t="str">
            <v>SINAPI Jun/26</v>
          </cell>
        </row>
        <row r="9248">
          <cell r="A9248">
            <v>103448</v>
          </cell>
          <cell r="B9248" t="str">
            <v>EXECUÇÃO DE JUNTA SOLDADA POR TERMOFUSÃO, DE TUBO OU CONEXÃO EM PEAD LISO PARA REDE DE ÁGUA OU ESGOTO, DIÂMETRO DE 280 MM (NÃO INCLUI O FORNECIMENTO DE TUBO E CONEXÃO). AF_12/2021</v>
          </cell>
          <cell r="C9248" t="str">
            <v>UN</v>
          </cell>
          <cell r="D9248">
            <v>0</v>
          </cell>
          <cell r="E9248" t="str">
            <v>Redes de Água e Esgoto em PEAD Liso (Tubos e Conexões)</v>
          </cell>
          <cell r="F9248" t="str">
            <v>SINAPI Jun/26</v>
          </cell>
        </row>
        <row r="9249">
          <cell r="A9249">
            <v>103449</v>
          </cell>
          <cell r="B9249" t="str">
            <v>EXECUÇÃO DE JUNTA SOLDADA POR TERMOFUSÃO, DE TUBO OU CONEXÃO EM PEAD LISO PARA REDE DE ÁGUA OU ESGOTO, DIÂMETRO DE 315 MM (NÃO INCLUI O FORNECIMENTO DE TUBO E CONEXÃO). AF_12/2021</v>
          </cell>
          <cell r="C9249" t="str">
            <v>UN</v>
          </cell>
          <cell r="D9249">
            <v>0</v>
          </cell>
          <cell r="E9249" t="str">
            <v>Redes de Água e Esgoto em PEAD Liso (Tubos e Conexões)</v>
          </cell>
          <cell r="F9249" t="str">
            <v>SINAPI Jun/26</v>
          </cell>
        </row>
        <row r="9250">
          <cell r="A9250">
            <v>103450</v>
          </cell>
          <cell r="B9250" t="str">
            <v>EXECUÇÃO DE JUNTA SOLDADA POR TERMOFUSÃO, DE TUBO OU CONEXÃO EM PEAD LISO PARA REDE DE ÁGUA OU ESGOTO, DIÂMETRO DE 355 MM (NÃO INCLUI O FORNECIMENTO DE TUBO E CONEXÃO). AF_12/2021</v>
          </cell>
          <cell r="C9250" t="str">
            <v>UN</v>
          </cell>
          <cell r="D9250">
            <v>0</v>
          </cell>
          <cell r="E9250" t="str">
            <v>Redes de Água e Esgoto em PEAD Liso (Tubos e Conexões)</v>
          </cell>
          <cell r="F9250" t="str">
            <v>SINAPI Jun/26</v>
          </cell>
        </row>
        <row r="9251">
          <cell r="A9251">
            <v>103451</v>
          </cell>
          <cell r="B9251" t="str">
            <v>EXECUÇÃO DE JUNTA SOLDADA POR TERMOFUSÃO, DE TUBO OU CONEXÃO EM PEAD LISO PARA REDE DE ÁGUA OU ESGOTO, DIÂMETRO DE 400 MM (NÃO INCLUI O FORNECIMENTO DE TUBO E CONEXÃO). AF_12/2021</v>
          </cell>
          <cell r="C9251" t="str">
            <v>UN</v>
          </cell>
          <cell r="D9251">
            <v>0</v>
          </cell>
          <cell r="E9251" t="str">
            <v>Redes de Água e Esgoto em PEAD Liso (Tubos e Conexões)</v>
          </cell>
          <cell r="F9251" t="str">
            <v>SINAPI Jun/26</v>
          </cell>
        </row>
        <row r="9252">
          <cell r="A9252">
            <v>103452</v>
          </cell>
          <cell r="B9252" t="str">
            <v>EXECUÇÃO DE JUNTA SOLDADA POR TERMOFUSÃO, DE TUBO OU CONEXÃO EM PEAD LISO PARA REDE DE ÁGUA OU ESGOTO, DIÂMETRO DE 450 MM (NÃO INCLUI O FORNECIMENTO DE TUBO E CONEXÃO). AF_12/2021</v>
          </cell>
          <cell r="C9252" t="str">
            <v>UN</v>
          </cell>
          <cell r="D9252">
            <v>0</v>
          </cell>
          <cell r="E9252" t="str">
            <v>Redes de Água e Esgoto em PEAD Liso (Tubos e Conexões)</v>
          </cell>
          <cell r="F9252" t="str">
            <v>SINAPI Jun/26</v>
          </cell>
        </row>
        <row r="9253">
          <cell r="A9253">
            <v>103453</v>
          </cell>
          <cell r="B9253" t="str">
            <v>EXECUÇÃO DE JUNTA SOLDADA POR TERMOFUSÃO, DE TUBO OU CONEXÃO EM PEAD LISO PARA REDE DE ÁGUA OU ESGOTO, DIÂMETRO DE 500 MM (NÃO INCLUI O FORNECIMENTO DE TUBO E CONEXÃO). AF_12/2021</v>
          </cell>
          <cell r="C9253" t="str">
            <v>UN</v>
          </cell>
          <cell r="D9253">
            <v>0</v>
          </cell>
          <cell r="E9253" t="str">
            <v>Redes de Água e Esgoto em PEAD Liso (Tubos e Conexões)</v>
          </cell>
          <cell r="F9253" t="str">
            <v>SINAPI Jun/26</v>
          </cell>
        </row>
        <row r="9254">
          <cell r="A9254">
            <v>103454</v>
          </cell>
          <cell r="B9254" t="str">
            <v>EXECUÇÃO DE JUNTA SOLDADA POR TERMOFUSÃO, DE TUBO OU CONEXÃO EM PEAD LISO PARA REDE DE ÁGUA OU ESGOTO, DIÂMETRO DE 560 MM (NÃO INCLUI O FORNECIMENTO DE TUBO E CONEXÃO). AF_12/2021</v>
          </cell>
          <cell r="C9254" t="str">
            <v>UN</v>
          </cell>
          <cell r="D9254">
            <v>0</v>
          </cell>
          <cell r="E9254" t="str">
            <v>Redes de Água e Esgoto em PEAD Liso (Tubos e Conexões)</v>
          </cell>
          <cell r="F9254" t="str">
            <v>SINAPI Jun/26</v>
          </cell>
        </row>
        <row r="9255">
          <cell r="A9255">
            <v>103455</v>
          </cell>
          <cell r="B9255" t="str">
            <v>EXECUÇÃO DE JUNTA SOLDADA POR TERMOFUSÃO, DE TUBO OU CONEXÃO EM PEAD LISO PARA REDE DE ÁGUA OU ESGOTO, DIÂMETRO DE 630 MM (NÃO INCLUI O FORNECIMENTO DE TUBO E CONEXÃO). AF_12/2021</v>
          </cell>
          <cell r="C9255" t="str">
            <v>UN</v>
          </cell>
          <cell r="D9255">
            <v>0</v>
          </cell>
          <cell r="E9255" t="str">
            <v>Redes de Água e Esgoto em PEAD Liso (Tubos e Conexões)</v>
          </cell>
          <cell r="F9255" t="str">
            <v>SINAPI Jun/26</v>
          </cell>
        </row>
        <row r="9256">
          <cell r="A9256">
            <v>103456</v>
          </cell>
          <cell r="B9256" t="str">
            <v>EXECUÇÃO DE JUNTA SOLDADA POR TERMOFUSÃO, DE TUBO OU CONEXÃO EM PEAD LISO PARA REDE DE ÁGUA OU ESGOTO, DIÂMETRO DE 710 MM (NÃO INCLUI O FORNECIMENTO DE TUBO E CONEXÃO). AF_12/2021</v>
          </cell>
          <cell r="C9256" t="str">
            <v>UN</v>
          </cell>
          <cell r="D9256">
            <v>0</v>
          </cell>
          <cell r="E9256" t="str">
            <v>Redes de Água e Esgoto em PEAD Liso (Tubos e Conexões)</v>
          </cell>
          <cell r="F9256" t="str">
            <v>SINAPI Jun/26</v>
          </cell>
        </row>
        <row r="9257">
          <cell r="A9257">
            <v>103457</v>
          </cell>
          <cell r="B9257" t="str">
            <v>EXECUÇÃO DE JUNTA SOLDADA POR TERMOFUSÃO, DE TUBO OU CONEXÃO EM PEAD LISO PARA REDE DE ÁGUA OU ESGOTO, DIÂMETRO DE 800 MM (NÃO INCLUI O FORNECIMENTO DE TUBO E CONEXÃO). AF_12/2021</v>
          </cell>
          <cell r="C9257" t="str">
            <v>UN</v>
          </cell>
          <cell r="D9257">
            <v>0</v>
          </cell>
          <cell r="E9257" t="str">
            <v>Redes de Água e Esgoto em PEAD Liso (Tubos e Conexões)</v>
          </cell>
          <cell r="F9257" t="str">
            <v>SINAPI Jun/26</v>
          </cell>
        </row>
        <row r="9258">
          <cell r="A9258">
            <v>103458</v>
          </cell>
          <cell r="B9258" t="str">
            <v>EXECUÇÃO DE JUNTA SOLDADA POR TERMOFUSÃO, DE TUBO OU CONEXÃO EM PEAD LISO PARA REDE DE ÁGUA OU ESGOTO, DIÂMETRO DE 900 MM (NÃO INCLUI O FORNECIMENTO DE TUBO E CONEXÃO). AF_12/2021</v>
          </cell>
          <cell r="C9258" t="str">
            <v>UN</v>
          </cell>
          <cell r="D9258">
            <v>0</v>
          </cell>
          <cell r="E9258" t="str">
            <v>Redes de Água e Esgoto em PEAD Liso (Tubos e Conexões)</v>
          </cell>
          <cell r="F9258" t="str">
            <v>SINAPI Jun/26</v>
          </cell>
        </row>
        <row r="9259">
          <cell r="A9259">
            <v>103425</v>
          </cell>
          <cell r="B9259" t="str">
            <v>LUVA, EM PEAD LISO PARA REDE DE ÁGUA OU ESGOTO, DIÂMETRO DE 20 MM, JUNTA SOLDADA POR ELETROFUSÃO (NÃO INCLUI A EXECUÇÃO DE SOLDA). AF_12/2021</v>
          </cell>
          <cell r="C9259" t="str">
            <v>UN</v>
          </cell>
          <cell r="D9259">
            <v>18.829999999999998</v>
          </cell>
          <cell r="E9259" t="str">
            <v>Redes de Água e Esgoto em PEAD Liso (Tubos e Conexões)</v>
          </cell>
          <cell r="F9259" t="str">
            <v>SINAPI Jun/26</v>
          </cell>
        </row>
        <row r="9260">
          <cell r="A9260">
            <v>103428</v>
          </cell>
          <cell r="B9260" t="str">
            <v>LUVA, EM PEAD LISO PARA REDE DE ÁGUA OU ESGOTO, DIÂMETRO DE 200 MM, JUNTA SOLDADA POR ELETROFUSÃO (NÃO INCLUI A EXECUÇÃO DE SOLDA). AF_12/2021</v>
          </cell>
          <cell r="C9260" t="str">
            <v>UN</v>
          </cell>
          <cell r="D9260">
            <v>292.87</v>
          </cell>
          <cell r="E9260" t="str">
            <v>Redes de Água e Esgoto em PEAD Liso (Tubos e Conexões)</v>
          </cell>
          <cell r="F9260" t="str">
            <v>SINAPI Jun/26</v>
          </cell>
        </row>
        <row r="9261">
          <cell r="A9261">
            <v>103426</v>
          </cell>
          <cell r="B9261" t="str">
            <v>LUVA, EM PEAD LISO PARA REDE DE ÁGUA OU ESGOTO, DIÂMETRO DE 32 MM, JUNTA SOLDADA POR ELETROFUSÃO (NÃO INCLUI A EXECUÇÃO DE SOLDA). AF_12/2021</v>
          </cell>
          <cell r="C9261" t="str">
            <v>UN</v>
          </cell>
          <cell r="D9261">
            <v>23.23</v>
          </cell>
          <cell r="E9261" t="str">
            <v>Redes de Água e Esgoto em PEAD Liso (Tubos e Conexões)</v>
          </cell>
          <cell r="F9261" t="str">
            <v>SINAPI Jun/26</v>
          </cell>
        </row>
        <row r="9262">
          <cell r="A9262">
            <v>103429</v>
          </cell>
          <cell r="B9262" t="str">
            <v>LUVA, EM PEAD LISO PARA REDE DE ÁGUA OU ESGOTO, DIÂMETRO DE 400 MM, JUNTA SOLDADA POR ELETROFUSÃO (NÃO INCLUI A EXECUÇÃO DE SOLDA). AF_12/2021</v>
          </cell>
          <cell r="C9262" t="str">
            <v>UN</v>
          </cell>
          <cell r="D9262">
            <v>3106.29</v>
          </cell>
          <cell r="E9262" t="str">
            <v>Redes de Água e Esgoto em PEAD Liso (Tubos e Conexões)</v>
          </cell>
          <cell r="F9262" t="str">
            <v>SINAPI Jun/26</v>
          </cell>
        </row>
        <row r="9263">
          <cell r="A9263">
            <v>103427</v>
          </cell>
          <cell r="B9263" t="str">
            <v>LUVA, EM PEAD LISO PARA REDE DE ÁGUA OU ESGOTO, DIÂMETRO DE 63 MM, JUNTA SOLDADA POR ELETROFUSÃO (NÃO INCLUI A EXECUÇÃO DE SOLDA). AF_12/2021</v>
          </cell>
          <cell r="C9263" t="str">
            <v>UN</v>
          </cell>
          <cell r="D9263">
            <v>46.47</v>
          </cell>
          <cell r="E9263" t="str">
            <v>Redes de Água e Esgoto em PEAD Liso (Tubos e Conexões)</v>
          </cell>
          <cell r="F9263" t="str">
            <v>SINAPI Jun/26</v>
          </cell>
        </row>
        <row r="9264">
          <cell r="A9264">
            <v>103393</v>
          </cell>
          <cell r="B9264" t="str">
            <v>TUBO PEAD LISO PARA REDE DE ÁGUA OU ESGOTO, DIÂMETRO DE 1000 MM, JUNTA SOLDADA (NÃO INCLUI A EXECUÇÃO DE SOLDA) - FORNECIMENTO E ASSENTAMENTO. AF_12/2021</v>
          </cell>
          <cell r="C9264" t="str">
            <v>M</v>
          </cell>
          <cell r="D9264">
            <v>5800.1</v>
          </cell>
          <cell r="E9264" t="str">
            <v>Redes de Água e Esgoto em PEAD Liso (Tubos e Conexões)</v>
          </cell>
          <cell r="F9264" t="str">
            <v>SINAPI Jun/26</v>
          </cell>
        </row>
        <row r="9265">
          <cell r="A9265">
            <v>103376</v>
          </cell>
          <cell r="B9265" t="str">
            <v>TUBO PEAD LISO PARA REDE DE ÁGUA OU ESGOTO, DIÂMETRO DE 110 MM, JUNTA SOLDADA (NÃO INCLUI A EXECUÇÃO DE SOLDA) - FORNECIMENTO E ASSENTAMENTO. AF_12/2021</v>
          </cell>
          <cell r="C9265" t="str">
            <v>M</v>
          </cell>
          <cell r="D9265">
            <v>142.44999999999999</v>
          </cell>
          <cell r="E9265" t="str">
            <v>Redes de Água e Esgoto em PEAD Liso (Tubos e Conexões)</v>
          </cell>
          <cell r="F9265" t="str">
            <v>SINAPI Jun/26</v>
          </cell>
        </row>
        <row r="9266">
          <cell r="A9266">
            <v>104804</v>
          </cell>
          <cell r="B9266" t="str">
            <v>TUBO PEAD LISO PARA REDE DE ÁGUA OU ESGOTO, DIÂMETRO DE 1200 MM, JUNTA SOLDADA (NÃO INCLUI A EXECUÇÃO DE SOLDA) - FORNECIMENTO E ASSENTAMENTO. AF_12/2021</v>
          </cell>
          <cell r="C9266" t="str">
            <v>M</v>
          </cell>
          <cell r="D9266">
            <v>8688.43</v>
          </cell>
          <cell r="E9266" t="str">
            <v>Redes de Água e Esgoto em PEAD Liso (Tubos e Conexões)</v>
          </cell>
          <cell r="F9266" t="str">
            <v>SINAPI Jun/26</v>
          </cell>
        </row>
        <row r="9267">
          <cell r="A9267">
            <v>104805</v>
          </cell>
          <cell r="B9267" t="str">
            <v>TUBO PEAD LISO PARA REDE DE ÁGUA OU ESGOTO, DIÂMETRO DE 1400 MM, JUNTA SOLDADA (NÃO INCLUI A EXECUÇÃO DE SOLDA) - FORNECIMENTO E ASSENTAMENTO. AF_12/2021</v>
          </cell>
          <cell r="C9267" t="str">
            <v>M</v>
          </cell>
          <cell r="D9267">
            <v>11392.45</v>
          </cell>
          <cell r="E9267" t="str">
            <v>Redes de Água e Esgoto em PEAD Liso (Tubos e Conexões)</v>
          </cell>
          <cell r="F9267" t="str">
            <v>SINAPI Jun/26</v>
          </cell>
        </row>
        <row r="9268">
          <cell r="A9268">
            <v>103377</v>
          </cell>
          <cell r="B9268" t="str">
            <v>TUBO PEAD LISO PARA REDE DE ÁGUA OU ESGOTO, DIÂMETRO DE 160 MM, JUNTA SOLDADA (NÃO INCLUI A EXECUÇÃO DE SOLDA) - FORNECIMENTO E ASSENTAMENTO. AF_12/2021</v>
          </cell>
          <cell r="C9268" t="str">
            <v>M</v>
          </cell>
          <cell r="D9268">
            <v>304.52</v>
          </cell>
          <cell r="E9268" t="str">
            <v>Redes de Água e Esgoto em PEAD Liso (Tubos e Conexões)</v>
          </cell>
          <cell r="F9268" t="str">
            <v>SINAPI Jun/26</v>
          </cell>
        </row>
        <row r="9269">
          <cell r="A9269">
            <v>104806</v>
          </cell>
          <cell r="B9269" t="str">
            <v>TUBO PEAD LISO PARA REDE DE ÁGUA OU ESGOTO, DIÂMETRO DE 1600 MM, JUNTA SOLDADA (NÃO INCLUI A EXECUÇÃO DE SOLDA) - FORNECIMENTO E ASSENTAMENTO. AF_12/2021</v>
          </cell>
          <cell r="C9269" t="str">
            <v>M</v>
          </cell>
          <cell r="D9269">
            <v>14740.11</v>
          </cell>
          <cell r="E9269" t="str">
            <v>Redes de Água e Esgoto em PEAD Liso (Tubos e Conexões)</v>
          </cell>
          <cell r="F9269" t="str">
            <v>SINAPI Jun/26</v>
          </cell>
        </row>
        <row r="9270">
          <cell r="A9270">
            <v>103378</v>
          </cell>
          <cell r="B9270" t="str">
            <v>TUBO PEAD LISO PARA REDE DE ÁGUA OU ESGOTO, DIÂMETRO DE 180 MM, JUNTA SOLDADA (NÃO INCLUI A EXECUÇÃO DE SOLDA) - FORNECIMENTO E ASSENTAMENTO. AF_12/2021</v>
          </cell>
          <cell r="C9270" t="str">
            <v>M</v>
          </cell>
          <cell r="D9270">
            <v>0</v>
          </cell>
          <cell r="E9270" t="str">
            <v>Redes de Água e Esgoto em PEAD Liso (Tubos e Conexões)</v>
          </cell>
          <cell r="F9270" t="str">
            <v>SINAPI Jun/26</v>
          </cell>
        </row>
        <row r="9271">
          <cell r="A9271">
            <v>103372</v>
          </cell>
          <cell r="B9271" t="str">
            <v>TUBO PEAD LISO PARA REDE DE ÁGUA OU ESGOTO, DIÂMETRO DE 20 MM, JUNTA SOLDADA (NÃO INCLUI A EXECUÇÃO DE SOLDA) - FORNECIMENTO E ASSENTAMENTO. AF_12/2021</v>
          </cell>
          <cell r="C9271" t="str">
            <v>M</v>
          </cell>
          <cell r="D9271">
            <v>6.16</v>
          </cell>
          <cell r="E9271" t="str">
            <v>Redes de Água e Esgoto em PEAD Liso (Tubos e Conexões)</v>
          </cell>
          <cell r="F9271" t="str">
            <v>SINAPI Jun/26</v>
          </cell>
        </row>
        <row r="9272">
          <cell r="A9272">
            <v>103379</v>
          </cell>
          <cell r="B9272" t="str">
            <v>TUBO PEAD LISO PARA REDE DE ÁGUA OU ESGOTO, DIÂMETRO DE 200 MM, JUNTA SOLDADA (NÃO INCLUI A EXECUÇÃO DE SOLDA) - FORNECIMENTO E ASSENTAMENTO. AF_12/2021</v>
          </cell>
          <cell r="C9272" t="str">
            <v>M</v>
          </cell>
          <cell r="D9272">
            <v>473.9</v>
          </cell>
          <cell r="E9272" t="str">
            <v>Redes de Água e Esgoto em PEAD Liso (Tubos e Conexões)</v>
          </cell>
          <cell r="F9272" t="str">
            <v>SINAPI Jun/26</v>
          </cell>
        </row>
        <row r="9273">
          <cell r="A9273">
            <v>103380</v>
          </cell>
          <cell r="B9273" t="str">
            <v>TUBO PEAD LISO PARA REDE DE ÁGUA OU ESGOTO, DIÂMETRO DE 225 MM, JUNTA SOLDADA (NÃO INCLUI A EXECUÇÃO DE SOLDA) - FORNECIMENTO E ASSENTAMENTO. AF_12/2021</v>
          </cell>
          <cell r="C9273" t="str">
            <v>M</v>
          </cell>
          <cell r="D9273">
            <v>0</v>
          </cell>
          <cell r="E9273" t="str">
            <v>Redes de Água e Esgoto em PEAD Liso (Tubos e Conexões)</v>
          </cell>
          <cell r="F9273" t="str">
            <v>SINAPI Jun/26</v>
          </cell>
        </row>
        <row r="9274">
          <cell r="A9274">
            <v>103381</v>
          </cell>
          <cell r="B9274" t="str">
            <v>TUBO PEAD LISO PARA REDE DE ÁGUA OU ESGOTO, DIÂMETRO DE 250 MM, JUNTA SOLDADA (NÃO INCLUI A EXECUÇÃO DE SOLDA) - FORNECIMENTO E ASSENTAMENTO. AF_12/2021</v>
          </cell>
          <cell r="C9274" t="str">
            <v>M</v>
          </cell>
          <cell r="D9274">
            <v>0</v>
          </cell>
          <cell r="E9274" t="str">
            <v>Redes de Água e Esgoto em PEAD Liso (Tubos e Conexões)</v>
          </cell>
          <cell r="F9274" t="str">
            <v>SINAPI Jun/26</v>
          </cell>
        </row>
        <row r="9275">
          <cell r="A9275">
            <v>103382</v>
          </cell>
          <cell r="B9275" t="str">
            <v>TUBO PEAD LISO PARA REDE DE ÁGUA OU ESGOTO, DIÂMETRO DE 280 MM, JUNTA SOLDADA (NÃO INCLUI A EXECUÇÃO DE SOLDA) - FORNECIMENTO E ASSENTAMENTO. AF_12/2021</v>
          </cell>
          <cell r="C9275" t="str">
            <v>M</v>
          </cell>
          <cell r="D9275">
            <v>0</v>
          </cell>
          <cell r="E9275" t="str">
            <v>Redes de Água e Esgoto em PEAD Liso (Tubos e Conexões)</v>
          </cell>
          <cell r="F9275" t="str">
            <v>SINAPI Jun/26</v>
          </cell>
        </row>
        <row r="9276">
          <cell r="A9276">
            <v>103383</v>
          </cell>
          <cell r="B9276" t="str">
            <v>TUBO PEAD LISO PARA REDE DE ÁGUA OU ESGOTO, DIÂMETRO DE 315 MM, JUNTA SOLDADA (NÃO INCLUI A EXECUÇÃO DE SOLDA) - FORNECIMENTO E ASSENTAMENTO. AF_12/2021</v>
          </cell>
          <cell r="C9276" t="str">
            <v>M</v>
          </cell>
          <cell r="D9276">
            <v>1160.5</v>
          </cell>
          <cell r="E9276" t="str">
            <v>Redes de Água e Esgoto em PEAD Liso (Tubos e Conexões)</v>
          </cell>
          <cell r="F9276" t="str">
            <v>SINAPI Jun/26</v>
          </cell>
        </row>
        <row r="9277">
          <cell r="A9277">
            <v>103373</v>
          </cell>
          <cell r="B9277" t="str">
            <v>TUBO PEAD LISO PARA REDE DE ÁGUA OU ESGOTO, DIÂMETRO DE 32 MM, JUNTA SOLDADA (NÃO INCLUI A EXECUÇÃO DE SOLDA) - FORNECIMENTO E ASSENTAMENTO. AF_12/2021</v>
          </cell>
          <cell r="C9277" t="str">
            <v>M</v>
          </cell>
          <cell r="D9277">
            <v>12.04</v>
          </cell>
          <cell r="E9277" t="str">
            <v>Redes de Água e Esgoto em PEAD Liso (Tubos e Conexões)</v>
          </cell>
          <cell r="F9277" t="str">
            <v>SINAPI Jun/26</v>
          </cell>
        </row>
        <row r="9278">
          <cell r="A9278">
            <v>103384</v>
          </cell>
          <cell r="B9278" t="str">
            <v>TUBO PEAD LISO PARA REDE DE ÁGUA OU ESGOTO, DIÂMETRO DE 355 MM, JUNTA SOLDADA (NÃO INCLUI A EXECUÇÃO DE SOLDA) - FORNECIMENTO E ASSENTAMENTO. AF_12/2021</v>
          </cell>
          <cell r="C9278" t="str">
            <v>M</v>
          </cell>
          <cell r="D9278">
            <v>0</v>
          </cell>
          <cell r="E9278" t="str">
            <v>Redes de Água e Esgoto em PEAD Liso (Tubos e Conexões)</v>
          </cell>
          <cell r="F9278" t="str">
            <v>SINAPI Jun/26</v>
          </cell>
        </row>
        <row r="9279">
          <cell r="A9279">
            <v>103385</v>
          </cell>
          <cell r="B9279" t="str">
            <v>TUBO PEAD LISO PARA REDE DE ÁGUA OU ESGOTO, DIÂMETRO DE 400 MM, JUNTA SOLDADA (NÃO INCLUI A EXECUÇÃO DE SOLDA) - FORNECIMENTO E ASSENTAMENTO. AF_12/2021</v>
          </cell>
          <cell r="C9279" t="str">
            <v>M</v>
          </cell>
          <cell r="D9279">
            <v>1871.36</v>
          </cell>
          <cell r="E9279" t="str">
            <v>Redes de Água e Esgoto em PEAD Liso (Tubos e Conexões)</v>
          </cell>
          <cell r="F9279" t="str">
            <v>SINAPI Jun/26</v>
          </cell>
        </row>
        <row r="9280">
          <cell r="A9280">
            <v>103386</v>
          </cell>
          <cell r="B9280" t="str">
            <v>TUBO PEAD LISO PARA REDE DE ÁGUA OU ESGOTO, DIÂMETRO DE 450 MM, JUNTA SOLDADA (NÃO INCLUI A EXECUÇÃO DE SOLDA) - FORNECIMENTO E ASSENTAMENTO. AF_12/2021</v>
          </cell>
          <cell r="C9280" t="str">
            <v>M</v>
          </cell>
          <cell r="D9280">
            <v>0</v>
          </cell>
          <cell r="E9280" t="str">
            <v>Redes de Água e Esgoto em PEAD Liso (Tubos e Conexões)</v>
          </cell>
          <cell r="F9280" t="str">
            <v>SINAPI Jun/26</v>
          </cell>
        </row>
        <row r="9281">
          <cell r="A9281">
            <v>103387</v>
          </cell>
          <cell r="B9281" t="str">
            <v>TUBO PEAD LISO PARA REDE DE ÁGUA OU ESGOTO, DIÂMETRO DE 500 MM, JUNTA SOLDADA (NÃO INCLUI A EXECUÇÃO DE SOLDA) - FORNECIMENTO E ASSENTAMENTO. AF_12/2021</v>
          </cell>
          <cell r="C9281" t="str">
            <v>M</v>
          </cell>
          <cell r="D9281">
            <v>3282.7</v>
          </cell>
          <cell r="E9281" t="str">
            <v>Redes de Água e Esgoto em PEAD Liso (Tubos e Conexões)</v>
          </cell>
          <cell r="F9281" t="str">
            <v>SINAPI Jun/26</v>
          </cell>
        </row>
        <row r="9282">
          <cell r="A9282">
            <v>103388</v>
          </cell>
          <cell r="B9282" t="str">
            <v>TUBO PEAD LISO PARA REDE DE ÁGUA OU ESGOTO, DIÂMETRO DE 560 MM, JUNTA SOLDADA (NÃO INCLUI A EXECUÇÃO DE SOLDA) - FORNECIMENTO E ASSENTAMENTO. AF_12/2021</v>
          </cell>
          <cell r="C9282" t="str">
            <v>M</v>
          </cell>
          <cell r="D9282">
            <v>0</v>
          </cell>
          <cell r="E9282" t="str">
            <v>Redes de Água e Esgoto em PEAD Liso (Tubos e Conexões)</v>
          </cell>
          <cell r="F9282" t="str">
            <v>SINAPI Jun/26</v>
          </cell>
        </row>
        <row r="9283">
          <cell r="A9283">
            <v>103374</v>
          </cell>
          <cell r="B9283" t="str">
            <v>TUBO PEAD LISO PARA REDE DE ÁGUA OU ESGOTO, DIÂMETRO DE 63 MM, JUNTA SOLDADA (NÃO INCLUI A EXECUÇÃO DE SOLDA) - FORNECIMENTO E ASSENTAMENTO. AF_12/2021</v>
          </cell>
          <cell r="C9283" t="str">
            <v>M</v>
          </cell>
          <cell r="D9283">
            <v>0</v>
          </cell>
          <cell r="E9283" t="str">
            <v>Redes de Água e Esgoto em PEAD Liso (Tubos e Conexões)</v>
          </cell>
          <cell r="F9283" t="str">
            <v>SINAPI Jun/26</v>
          </cell>
        </row>
        <row r="9284">
          <cell r="A9284">
            <v>103389</v>
          </cell>
          <cell r="B9284" t="str">
            <v>TUBO PEAD LISO PARA REDE DE ÁGUA OU ESGOTO, DIÂMETRO DE 630 MM, JUNTA SOLDADA (NÃO INCLUI A EXECUÇÃO DE SOLDA) - FORNECIMENTO E ASSENTAMENTO. AF_12/2021</v>
          </cell>
          <cell r="C9284" t="str">
            <v>M</v>
          </cell>
          <cell r="D9284">
            <v>4881.8900000000003</v>
          </cell>
          <cell r="E9284" t="str">
            <v>Redes de Água e Esgoto em PEAD Liso (Tubos e Conexões)</v>
          </cell>
          <cell r="F9284" t="str">
            <v>SINAPI Jun/26</v>
          </cell>
        </row>
        <row r="9285">
          <cell r="A9285">
            <v>103390</v>
          </cell>
          <cell r="B9285" t="str">
            <v>TUBO PEAD LISO PARA REDE DE ÁGUA OU ESGOTO, DIÂMETRO DE 710 MM, JUNTA SOLDADA (NÃO INCLUI A EXECUÇÃO DE SOLDA) - FORNECIMENTO E ASSENTAMENTO. AF_12/2021</v>
          </cell>
          <cell r="C9285" t="str">
            <v>M</v>
          </cell>
          <cell r="D9285">
            <v>0</v>
          </cell>
          <cell r="E9285" t="str">
            <v>Redes de Água e Esgoto em PEAD Liso (Tubos e Conexões)</v>
          </cell>
          <cell r="F9285" t="str">
            <v>SINAPI Jun/26</v>
          </cell>
        </row>
        <row r="9286">
          <cell r="A9286">
            <v>103391</v>
          </cell>
          <cell r="B9286" t="str">
            <v>TUBO PEAD LISO PARA REDE DE ÁGUA OU ESGOTO, DIÂMETRO DE 800 MM, JUNTA SOLDADA (NÃO INCLUI A EXECUÇÃO DE SOLDA) - FORNECIMENTO E ASSENTAMENTO. AF_12/2021</v>
          </cell>
          <cell r="C9286" t="str">
            <v>M</v>
          </cell>
          <cell r="D9286">
            <v>3218.54</v>
          </cell>
          <cell r="E9286" t="str">
            <v>Redes de Água e Esgoto em PEAD Liso (Tubos e Conexões)</v>
          </cell>
          <cell r="F9286" t="str">
            <v>SINAPI Jun/26</v>
          </cell>
        </row>
        <row r="9287">
          <cell r="A9287">
            <v>103375</v>
          </cell>
          <cell r="B9287" t="str">
            <v>TUBO PEAD LISO PARA REDE DE ÁGUA OU ESGOTO, DIÂMETRO DE 90 MM, JUNTA SOLDADA (NÃO INCLUI A EXECUÇÃO DE SOLDA) - FORNECIMENTO E ASSENTAMENTO. AF_12/2021</v>
          </cell>
          <cell r="C9287" t="str">
            <v>M</v>
          </cell>
          <cell r="D9287">
            <v>0</v>
          </cell>
          <cell r="E9287" t="str">
            <v>Redes de Água e Esgoto em PEAD Liso (Tubos e Conexões)</v>
          </cell>
          <cell r="F9287" t="str">
            <v>SINAPI Jun/26</v>
          </cell>
        </row>
        <row r="9288">
          <cell r="A9288">
            <v>103392</v>
          </cell>
          <cell r="B9288" t="str">
            <v>TUBO PEAD LISO PARA REDE DE ÁGUA OU ESGOTO, DIÂMETRO DE 900 MM, JUNTA SOLDADA (NÃO INCLUI A EXECUÇÃO DE SOLDA) - FORNECIMENTO E ASSENTAMENTO. AF_12/2021</v>
          </cell>
          <cell r="C9288" t="str">
            <v>M</v>
          </cell>
          <cell r="D9288">
            <v>5258.48</v>
          </cell>
          <cell r="E9288" t="str">
            <v>Redes de Água e Esgoto em PEAD Liso (Tubos e Conexões)</v>
          </cell>
          <cell r="F9288" t="str">
            <v>SINAPI Jun/26</v>
          </cell>
        </row>
        <row r="9289">
          <cell r="A9289">
            <v>103440</v>
          </cell>
          <cell r="B9289" t="str">
            <v>TÊ DE SERVIÇO, EM PEAD LISO PARA REDE DE ÁGUA OU ESGOTO, DIÂMETRO DE 200 X 20 MM, JUNTA SOLDADA POR ELETROFUSÃO (NÃO INCLUI A EXECUÇÃO DE SOLDA). AF_12/2021</v>
          </cell>
          <cell r="C9289" t="str">
            <v>UN</v>
          </cell>
          <cell r="D9289">
            <v>473.44</v>
          </cell>
          <cell r="E9289" t="str">
            <v>Redes de Água e Esgoto em PEAD Liso (Tubos e Conexões)</v>
          </cell>
          <cell r="F9289" t="str">
            <v>SINAPI Jun/26</v>
          </cell>
        </row>
        <row r="9290">
          <cell r="A9290">
            <v>103441</v>
          </cell>
          <cell r="B9290" t="str">
            <v>TÊ DE SERVIÇO, EM PEAD LISO PARA REDE DE ÁGUA OU ESGOTO, DIÂMETRO DE 200 X 32 MM, JUNTA SOLDADA POR ELETROFUSÃO (NÃO INCLUI A EXECUÇÃO DE SOLDA). AF_12/2021</v>
          </cell>
          <cell r="C9290" t="str">
            <v>UN</v>
          </cell>
          <cell r="D9290">
            <v>479.09</v>
          </cell>
          <cell r="E9290" t="str">
            <v>Redes de Água e Esgoto em PEAD Liso (Tubos e Conexões)</v>
          </cell>
          <cell r="F9290" t="str">
            <v>SINAPI Jun/26</v>
          </cell>
        </row>
        <row r="9291">
          <cell r="A9291">
            <v>103442</v>
          </cell>
          <cell r="B9291" t="str">
            <v>TÊ DE SERVIÇO, EM PEAD LISO PARA REDE DE ÁGUA OU ESGOTO, DIÂMETRO DE 200 X 63 MM, JUNTA SOLDADA POR ELETROFUSÃO (NÃO INCLUI A EXECUÇÃO DE SOLDA). AF_12/2021</v>
          </cell>
          <cell r="C9291" t="str">
            <v>UN</v>
          </cell>
          <cell r="D9291">
            <v>615.45000000000005</v>
          </cell>
          <cell r="E9291" t="str">
            <v>Redes de Água e Esgoto em PEAD Liso (Tubos e Conexões)</v>
          </cell>
          <cell r="F9291" t="str">
            <v>SINAPI Jun/26</v>
          </cell>
        </row>
        <row r="9292">
          <cell r="A9292">
            <v>103437</v>
          </cell>
          <cell r="B9292" t="str">
            <v>TÊ DE SERVIÇO, EM PEAD LISO PARA REDE DE ÁGUA OU ESGOTO, DIÂMETRO DE 63 X 20 MM, JUNTA SOLDADA POR ELETROFUSÃO (NÃO INCLUI A EXECUÇÃO DE SOLDA). AF_12/2021</v>
          </cell>
          <cell r="C9292" t="str">
            <v>UN</v>
          </cell>
          <cell r="D9292">
            <v>205.97</v>
          </cell>
          <cell r="E9292" t="str">
            <v>Redes de Água e Esgoto em PEAD Liso (Tubos e Conexões)</v>
          </cell>
          <cell r="F9292" t="str">
            <v>SINAPI Jun/26</v>
          </cell>
        </row>
        <row r="9293">
          <cell r="A9293">
            <v>103438</v>
          </cell>
          <cell r="B9293" t="str">
            <v>TÊ DE SERVIÇO, EM PEAD LISO PARA REDE DE ÁGUA OU ESGOTO, DIÂMETRO DE 63 X 32 MM, JUNTA SOLDADA POR ELETROFUSÃO (NÃO INCLUI A EXECUÇÃO DE SOLDA). AF_12/2021</v>
          </cell>
          <cell r="C9293" t="str">
            <v>UN</v>
          </cell>
          <cell r="D9293">
            <v>205.97</v>
          </cell>
          <cell r="E9293" t="str">
            <v>Redes de Água e Esgoto em PEAD Liso (Tubos e Conexões)</v>
          </cell>
          <cell r="F9293" t="str">
            <v>SINAPI Jun/26</v>
          </cell>
        </row>
        <row r="9294">
          <cell r="A9294">
            <v>103439</v>
          </cell>
          <cell r="B9294" t="str">
            <v>TÊ DE SERVIÇO, EM PEAD LISO PARA REDE DE ÁGUA OU ESGOTO, DIÂMETRO DE 63 X 63 MM, JUNTA SOLDADA POR ELETROFUSÃO (NÃO INCLUI A EXECUÇÃO DE SOLDA). AF_12/2021</v>
          </cell>
          <cell r="C9294" t="str">
            <v>UN</v>
          </cell>
          <cell r="D9294">
            <v>240.85</v>
          </cell>
          <cell r="E9294" t="str">
            <v>Redes de Água e Esgoto em PEAD Liso (Tubos e Conexões)</v>
          </cell>
          <cell r="F9294" t="str">
            <v>SINAPI Jun/26</v>
          </cell>
        </row>
        <row r="9295">
          <cell r="A9295">
            <v>106122</v>
          </cell>
          <cell r="B9295" t="str">
            <v>REMOÇÃO DE ENTULHO CLASSE A (ALVENARIA, CONCRETO, ARGAMASSAS E CERÂMICOS) POR DUTO DE ENTULHO E ACONDICIONAMENTO FINAL EM CAÇAMBA ESTACIONÁRIA. EXCLUSO FRETE. AF_09/2025</v>
          </cell>
          <cell r="C9295" t="str">
            <v>M3</v>
          </cell>
          <cell r="D9295">
            <v>109.96</v>
          </cell>
          <cell r="E9295" t="str">
            <v>Remoção de Entulho e Descarte</v>
          </cell>
          <cell r="F9295" t="str">
            <v>SINAPI Jun/26</v>
          </cell>
        </row>
        <row r="9296">
          <cell r="A9296">
            <v>106131</v>
          </cell>
          <cell r="B9296" t="str">
            <v>REMOÇÃO DE ENTULHO CLASSE B (BALDES VAZIOS NÃO CONTAMINADOS DE 29 LITROS) TRANSPORTADAS POR CREMALHEIRA. ACONDICIONAMENTO FINAL EM BAIAS. EXCLUSO FRETE. AF_09/2025</v>
          </cell>
          <cell r="C9296" t="str">
            <v>M3</v>
          </cell>
          <cell r="D9296">
            <v>164.31</v>
          </cell>
          <cell r="E9296" t="str">
            <v>Remoção de Entulho e Descarte</v>
          </cell>
          <cell r="F9296" t="str">
            <v>SINAPI Jun/26</v>
          </cell>
        </row>
        <row r="9297">
          <cell r="A9297">
            <v>106127</v>
          </cell>
          <cell r="B9297" t="str">
            <v>REMOÇÃO DE ENTULHO CLASSE B (FRAGMENTOS DE MADEIRA) TRANSPORTADOS POR CREMALHEIRA. ACONDICIONAMENTO FINAL CAÇAMBA ESTACIONÁRIA. EXCLUSO FRETE. AF_09/2025</v>
          </cell>
          <cell r="C9297" t="str">
            <v>M3</v>
          </cell>
          <cell r="D9297">
            <v>147.93</v>
          </cell>
          <cell r="E9297" t="str">
            <v>Remoção de Entulho e Descarte</v>
          </cell>
          <cell r="F9297" t="str">
            <v>SINAPI Jun/26</v>
          </cell>
        </row>
        <row r="9298">
          <cell r="A9298">
            <v>106126</v>
          </cell>
          <cell r="B9298" t="str">
            <v>REMOÇÃO DE ENTULHO CLASSE B (FRAGMENTOS DE MADEIRA) TRANSPORTADOS POR GRUA. ACONDICIONAMENTO FINAL CAÇAMBA ESTACIONÁRIA. EXCLUSO FRETE. AF_09/2025</v>
          </cell>
          <cell r="C9298" t="str">
            <v>M3</v>
          </cell>
          <cell r="D9298">
            <v>65.349999999999994</v>
          </cell>
          <cell r="E9298" t="str">
            <v>Remoção de Entulho e Descarte</v>
          </cell>
          <cell r="F9298" t="str">
            <v>SINAPI Jun/26</v>
          </cell>
        </row>
        <row r="9299">
          <cell r="A9299">
            <v>106128</v>
          </cell>
          <cell r="B9299" t="str">
            <v>REMOÇÃO DE ENTULHO CLASSE B (FRAGMENTOS E RESÍDUOS DE GESSO) TRANSPORTADOS POR CREMALHEIRA. ACONDICIONAMENTO FINAL CAÇAMBA ESTACIONÁRIA. EXCLUSO FRETE. AF_09/2025</v>
          </cell>
          <cell r="C9299" t="str">
            <v>M3</v>
          </cell>
          <cell r="D9299">
            <v>216.65</v>
          </cell>
          <cell r="E9299" t="str">
            <v>Remoção de Entulho e Descarte</v>
          </cell>
          <cell r="F9299" t="str">
            <v>SINAPI Jun/26</v>
          </cell>
        </row>
        <row r="9300">
          <cell r="A9300">
            <v>106130</v>
          </cell>
          <cell r="B9300" t="str">
            <v>REMOÇÃO DE ENTULHO CLASSE B (LATAS OU BALDES VAZIOS NÃO CONTAMINADOS DE 18 LITROS) TRANSPORTADAS POR CREMALHEIRA. ACONDICIONAMENTO FINAL EM BAIAS. EXCLUSO FRETE. AF_09/2025</v>
          </cell>
          <cell r="C9300" t="str">
            <v>M3</v>
          </cell>
          <cell r="D9300">
            <v>186.09</v>
          </cell>
          <cell r="E9300" t="str">
            <v>Remoção de Entulho e Descarte</v>
          </cell>
          <cell r="F9300" t="str">
            <v>SINAPI Jun/26</v>
          </cell>
        </row>
        <row r="9301">
          <cell r="A9301">
            <v>106129</v>
          </cell>
          <cell r="B9301" t="str">
            <v>REMOÇÃO DE ENTULHO CLASSE B (PEÇAS MAIORES DE GESSO ACARTONADO) TRANSPORTADOS POR CREMALHEIRA. ACONDICIONAMENTO FINAL CAÇAMBA ESTACIONÁRIA. EXCLUSO FRETE. AF_09/2025</v>
          </cell>
          <cell r="C9301" t="str">
            <v>M3</v>
          </cell>
          <cell r="D9301">
            <v>97.82</v>
          </cell>
          <cell r="E9301" t="str">
            <v>Remoção de Entulho e Descarte</v>
          </cell>
          <cell r="F9301" t="str">
            <v>SINAPI Jun/26</v>
          </cell>
        </row>
        <row r="9302">
          <cell r="A9302">
            <v>106125</v>
          </cell>
          <cell r="B9302" t="str">
            <v>REMOÇÃO DE ENTULHO CLASSE B (PEÇAS MAIORES DE MADEIRA) TRANSPORTADOS POR CREMALHEIRA. ACONDICIONAMENTO FINAL EM CAIXA ROLL ON/ ROLL OFF. EXCLUSO FRETE. AF_09/2025</v>
          </cell>
          <cell r="C9302" t="str">
            <v>M3</v>
          </cell>
          <cell r="D9302">
            <v>75.63</v>
          </cell>
          <cell r="E9302" t="str">
            <v>Remoção de Entulho e Descarte</v>
          </cell>
          <cell r="F9302" t="str">
            <v>SINAPI Jun/26</v>
          </cell>
        </row>
        <row r="9303">
          <cell r="A9303">
            <v>106124</v>
          </cell>
          <cell r="B9303" t="str">
            <v>REMOÇÃO DE ENTULHO CLASSE B (PEÇAS MAIORES DE MADEIRA) TRANSPORTADOS POR GRUA. ACONDICIONAMENTO FINAL EM CAIXA ROLL ON/ ROLL OFF. EXCLUSO FRETE. AF_09/2025</v>
          </cell>
          <cell r="C9303" t="str">
            <v>M3</v>
          </cell>
          <cell r="D9303">
            <v>75.349999999999994</v>
          </cell>
          <cell r="E9303" t="str">
            <v>Remoção de Entulho e Descarte</v>
          </cell>
          <cell r="F9303" t="str">
            <v>SINAPI Jun/26</v>
          </cell>
        </row>
        <row r="9304">
          <cell r="A9304">
            <v>106123</v>
          </cell>
          <cell r="B9304" t="str">
            <v>REMOÇÃO DE ENTULHO CLASSE B (PLASTICO/ PAPEL/ METAL) ARMAZENADO INICIALMENTE EM BOMBONAS E ACONDICIONAMENTO FINAL EM ABRIGOS COBERTOS. EXCLUSO FRETE. AF_09/2025</v>
          </cell>
          <cell r="C9304" t="str">
            <v>M3</v>
          </cell>
          <cell r="D9304">
            <v>217.26</v>
          </cell>
          <cell r="E9304" t="str">
            <v>Remoção de Entulho e Descarte</v>
          </cell>
          <cell r="F9304" t="str">
            <v>SINAPI Jun/26</v>
          </cell>
        </row>
        <row r="9305">
          <cell r="A9305">
            <v>106445</v>
          </cell>
          <cell r="B9305" t="str">
            <v>RESERVATÓRIO DE CONCRETO PRÉ-FABRICADO, DIÂMETRO IGUAL A 2,5 M E ALTURA TOTAL IGUAL A 10,5 M - FORNECIMENTO E INSTALAÇÃO. AF_12/2025</v>
          </cell>
          <cell r="C9305" t="str">
            <v>UN</v>
          </cell>
          <cell r="D9305">
            <v>0</v>
          </cell>
          <cell r="E9305" t="str">
            <v>Reservatórios de Concreto e Metálicos</v>
          </cell>
          <cell r="F9305" t="str">
            <v>SINAPI Jun/26</v>
          </cell>
        </row>
        <row r="9306">
          <cell r="A9306">
            <v>106446</v>
          </cell>
          <cell r="B9306" t="str">
            <v>RESERVATÓRIO DE CONCRETO PRÉ-FABRICADO, DIÂMETRO IGUAL A 2,5 M E ALTURA TOTAL IGUAL A 15,0 M - FORNECIMENTO E INSTALAÇÃO. AF_12/2025</v>
          </cell>
          <cell r="C9306" t="str">
            <v>UN</v>
          </cell>
          <cell r="D9306">
            <v>0</v>
          </cell>
          <cell r="E9306" t="str">
            <v>Reservatórios de Concreto e Metálicos</v>
          </cell>
          <cell r="F9306" t="str">
            <v>SINAPI Jun/26</v>
          </cell>
        </row>
        <row r="9307">
          <cell r="A9307">
            <v>106447</v>
          </cell>
          <cell r="B9307" t="str">
            <v>RESERVATÓRIO DE CONCRETO PRÉ-FABRICADO, DIÂMETRO IGUAL A 2,5 M E ALTURA TOTAL IGUAL A 20,0 M - FORNECIMENTO E INSTALAÇÃO. AF_12/2025</v>
          </cell>
          <cell r="C9307" t="str">
            <v>UN</v>
          </cell>
          <cell r="D9307">
            <v>0</v>
          </cell>
          <cell r="E9307" t="str">
            <v>Reservatórios de Concreto e Metálicos</v>
          </cell>
          <cell r="F9307" t="str">
            <v>SINAPI Jun/26</v>
          </cell>
        </row>
        <row r="9308">
          <cell r="A9308">
            <v>106448</v>
          </cell>
          <cell r="B9308" t="str">
            <v>RESERVATÓRIO DE CONCRETO PRÉ-FABRICADO, DIÂMETRO IGUAL A 2,5 M E ALTURA TOTAL IGUAL A 25,0 M - FORNECIMENTO E INSTALAÇÃO. AF_12/2025</v>
          </cell>
          <cell r="C9308" t="str">
            <v>UN</v>
          </cell>
          <cell r="D9308">
            <v>0</v>
          </cell>
          <cell r="E9308" t="str">
            <v>Reservatórios de Concreto e Metálicos</v>
          </cell>
          <cell r="F9308" t="str">
            <v>SINAPI Jun/26</v>
          </cell>
        </row>
        <row r="9309">
          <cell r="A9309">
            <v>106449</v>
          </cell>
          <cell r="B9309" t="str">
            <v>RESERVATÓRIO DE CONCRETO PRÉ-FABRICADO, DIÂMETRO IGUAL A 2,5 M E ALTURA TOTAL IGUAL A 30,5 M - FORNECIMENTO E INSTALAÇÃO. AF_12/2025</v>
          </cell>
          <cell r="C9309" t="str">
            <v>UN</v>
          </cell>
          <cell r="D9309">
            <v>0</v>
          </cell>
          <cell r="E9309" t="str">
            <v>Reservatórios de Concreto e Metálicos</v>
          </cell>
          <cell r="F9309" t="str">
            <v>SINAPI Jun/26</v>
          </cell>
        </row>
        <row r="9310">
          <cell r="A9310">
            <v>106455</v>
          </cell>
          <cell r="B9310" t="str">
            <v>RESERVATÓRIO DE CONCRETO PRÉ-FABRICADO, DIÂMETRO IGUAL A 2,5 M E ALTURA TOTAL MENOR OU IGUAL A 30,5 M - SOMENTE INSTALAÇÃO, SEM FORNECIMENTO. AF_12/2025</v>
          </cell>
          <cell r="C9310" t="str">
            <v>M</v>
          </cell>
          <cell r="D9310">
            <v>1250.6300000000001</v>
          </cell>
          <cell r="E9310" t="str">
            <v>Reservatórios de Concreto e Metálicos</v>
          </cell>
          <cell r="F9310" t="str">
            <v>SINAPI Jun/26</v>
          </cell>
        </row>
        <row r="9311">
          <cell r="A9311">
            <v>106450</v>
          </cell>
          <cell r="B9311" t="str">
            <v>RESERVATÓRIO DE CONCRETO PRÉ-FABRICADO, DIÂMETRO IGUAL A 3,0 M E ALTURA TOTAL IGUAL A 10,5 M - FORNECIMENTO E INSTALAÇÃO. AF_12/2025</v>
          </cell>
          <cell r="C9311" t="str">
            <v>UN</v>
          </cell>
          <cell r="D9311">
            <v>0</v>
          </cell>
          <cell r="E9311" t="str">
            <v>Reservatórios de Concreto e Metálicos</v>
          </cell>
          <cell r="F9311" t="str">
            <v>SINAPI Jun/26</v>
          </cell>
        </row>
        <row r="9312">
          <cell r="A9312">
            <v>106451</v>
          </cell>
          <cell r="B9312" t="str">
            <v>RESERVATÓRIO DE CONCRETO PRÉ-FABRICADO, DIÂMETRO IGUAL A 3,0 M E ALTURA TOTAL IGUAL A 15,0 M - FORNECIMENTO E INSTALAÇÃO. AF_12/2025</v>
          </cell>
          <cell r="C9312" t="str">
            <v>UN</v>
          </cell>
          <cell r="D9312">
            <v>0</v>
          </cell>
          <cell r="E9312" t="str">
            <v>Reservatórios de Concreto e Metálicos</v>
          </cell>
          <cell r="F9312" t="str">
            <v>SINAPI Jun/26</v>
          </cell>
        </row>
        <row r="9313">
          <cell r="A9313">
            <v>106452</v>
          </cell>
          <cell r="B9313" t="str">
            <v>RESERVATÓRIO DE CONCRETO PRÉ-FABRICADO, DIÂMETRO IGUAL A 3,0 M E ALTURA TOTAL IGUAL A 20,0 M - FORNECIMENTO E INSTALAÇÃO. AF_12/2025</v>
          </cell>
          <cell r="C9313" t="str">
            <v>UN</v>
          </cell>
          <cell r="D9313">
            <v>0</v>
          </cell>
          <cell r="E9313" t="str">
            <v>Reservatórios de Concreto e Metálicos</v>
          </cell>
          <cell r="F9313" t="str">
            <v>SINAPI Jun/26</v>
          </cell>
        </row>
        <row r="9314">
          <cell r="A9314">
            <v>106453</v>
          </cell>
          <cell r="B9314" t="str">
            <v>RESERVATÓRIO DE CONCRETO PRÉ-FABRICADO, DIÂMETRO IGUAL A 3,0 M E ALTURA TOTAL IGUAL A 25,0 M - FORNECIMENTO E INSTALAÇÃO. AF_12/2025</v>
          </cell>
          <cell r="C9314" t="str">
            <v>UN</v>
          </cell>
          <cell r="D9314">
            <v>0</v>
          </cell>
          <cell r="E9314" t="str">
            <v>Reservatórios de Concreto e Metálicos</v>
          </cell>
          <cell r="F9314" t="str">
            <v>SINAPI Jun/26</v>
          </cell>
        </row>
        <row r="9315">
          <cell r="A9315">
            <v>106454</v>
          </cell>
          <cell r="B9315" t="str">
            <v>RESERVATÓRIO DE CONCRETO PRÉ-FABRICADO, DIÂMETRO IGUAL A 3,0 M E ALTURA TOTAL IGUAL A 30,5 M - FORNECIMENTO E INSTALAÇÃO. AF_12/2025</v>
          </cell>
          <cell r="C9315" t="str">
            <v>UN</v>
          </cell>
          <cell r="D9315">
            <v>0</v>
          </cell>
          <cell r="E9315" t="str">
            <v>Reservatórios de Concreto e Metálicos</v>
          </cell>
          <cell r="F9315" t="str">
            <v>SINAPI Jun/26</v>
          </cell>
        </row>
        <row r="9316">
          <cell r="A9316">
            <v>106456</v>
          </cell>
          <cell r="B9316" t="str">
            <v>RESERVATÓRIO DE CONCRETO PRÉ-FABRICADO, DIÂMETRO IGUAL A 3,0 M E ALTURA TOTAL MENOR OU IGUAL A 30,5 M - SOMENTE INSTALAÇÃO, SEM FORNECIMENTO. AF_12/2025</v>
          </cell>
          <cell r="C9316" t="str">
            <v>M</v>
          </cell>
          <cell r="D9316">
            <v>1412.64</v>
          </cell>
          <cell r="E9316" t="str">
            <v>Reservatórios de Concreto e Metálicos</v>
          </cell>
          <cell r="F9316" t="str">
            <v>SINAPI Jun/26</v>
          </cell>
        </row>
        <row r="9317">
          <cell r="A9317">
            <v>106426</v>
          </cell>
          <cell r="B9317" t="str">
            <v>RESERVATÓRIO METÁLICO, TIPO TAÇA COM COLUNA SECA E CAPACIDADE IGUAL A 10.000 L - FORNECIMENTO E INSTALAÇÃO. AF_12/2025</v>
          </cell>
          <cell r="C9317" t="str">
            <v>UN</v>
          </cell>
          <cell r="D9317">
            <v>0</v>
          </cell>
          <cell r="E9317" t="str">
            <v>Reservatórios de Concreto e Metálicos</v>
          </cell>
          <cell r="F9317" t="str">
            <v>SINAPI Jun/26</v>
          </cell>
        </row>
        <row r="9318">
          <cell r="A9318">
            <v>106442</v>
          </cell>
          <cell r="B9318" t="str">
            <v>RESERVATÓRIO METÁLICO, TIPO TAÇA COM COLUNA SECA E CAPACIDADE IGUAL A 100.000 L - FORNECIMENTO E INSTALAÇÃO. AF_12/2025</v>
          </cell>
          <cell r="C9318" t="str">
            <v>UN</v>
          </cell>
          <cell r="D9318">
            <v>0</v>
          </cell>
          <cell r="E9318" t="str">
            <v>Reservatórios de Concreto e Metálicos</v>
          </cell>
          <cell r="F9318" t="str">
            <v>SINAPI Jun/26</v>
          </cell>
        </row>
        <row r="9319">
          <cell r="A9319">
            <v>106427</v>
          </cell>
          <cell r="B9319" t="str">
            <v>RESERVATÓRIO METÁLICO, TIPO TAÇA COM COLUNA SECA E CAPACIDADE IGUAL A 15.000 L - FORNECIMENTO E INSTALAÇÃO. AF_12/2025</v>
          </cell>
          <cell r="C9319" t="str">
            <v>UN</v>
          </cell>
          <cell r="D9319">
            <v>0</v>
          </cell>
          <cell r="E9319" t="str">
            <v>Reservatórios de Concreto e Metálicos</v>
          </cell>
          <cell r="F9319" t="str">
            <v>SINAPI Jun/26</v>
          </cell>
        </row>
        <row r="9320">
          <cell r="A9320">
            <v>106428</v>
          </cell>
          <cell r="B9320" t="str">
            <v>RESERVATÓRIO METÁLICO, TIPO TAÇA COM COLUNA SECA E CAPACIDADE IGUAL A 20.000 L - FORNECIMENTO E INSTALAÇÃO. AF_12/2025</v>
          </cell>
          <cell r="C9320" t="str">
            <v>UN</v>
          </cell>
          <cell r="D9320">
            <v>0</v>
          </cell>
          <cell r="E9320" t="str">
            <v>Reservatórios de Concreto e Metálicos</v>
          </cell>
          <cell r="F9320" t="str">
            <v>SINAPI Jun/26</v>
          </cell>
        </row>
        <row r="9321">
          <cell r="A9321">
            <v>106429</v>
          </cell>
          <cell r="B9321" t="str">
            <v>RESERVATÓRIO METÁLICO, TIPO TAÇA COM COLUNA SECA E CAPACIDADE IGUAL A 30.000 L - FORNECIMENTO E INSTALAÇÃO. AF_12/2025</v>
          </cell>
          <cell r="C9321" t="str">
            <v>UN</v>
          </cell>
          <cell r="D9321">
            <v>0</v>
          </cell>
          <cell r="E9321" t="str">
            <v>Reservatórios de Concreto e Metálicos</v>
          </cell>
          <cell r="F9321" t="str">
            <v>SINAPI Jun/26</v>
          </cell>
        </row>
        <row r="9322">
          <cell r="A9322">
            <v>106430</v>
          </cell>
          <cell r="B9322" t="str">
            <v>RESERVATÓRIO METÁLICO, TIPO TAÇA COM COLUNA SECA E CAPACIDADE IGUAL A 40.000 L - FORNECIMENTO E INSTALAÇÃO. AF_12/2025</v>
          </cell>
          <cell r="C9322" t="str">
            <v>UN</v>
          </cell>
          <cell r="D9322">
            <v>0</v>
          </cell>
          <cell r="E9322" t="str">
            <v>Reservatórios de Concreto e Metálicos</v>
          </cell>
          <cell r="F9322" t="str">
            <v>SINAPI Jun/26</v>
          </cell>
        </row>
        <row r="9323">
          <cell r="A9323">
            <v>106425</v>
          </cell>
          <cell r="B9323" t="str">
            <v>RESERVATÓRIO METÁLICO, TIPO TAÇA COM COLUNA SECA E CAPACIDADE IGUAL A 5.000 L - FORNECIMENTO E INSTALAÇÃO. AF_12/2025</v>
          </cell>
          <cell r="C9323" t="str">
            <v>UN</v>
          </cell>
          <cell r="D9323">
            <v>0</v>
          </cell>
          <cell r="E9323" t="str">
            <v>Reservatórios de Concreto e Metálicos</v>
          </cell>
          <cell r="F9323" t="str">
            <v>SINAPI Jun/26</v>
          </cell>
        </row>
        <row r="9324">
          <cell r="A9324">
            <v>106431</v>
          </cell>
          <cell r="B9324" t="str">
            <v>RESERVATÓRIO METÁLICO, TIPO TAÇA COM COLUNA SECA E CAPACIDADE IGUAL A 50.000 L - FORNECIMENTO E INSTALAÇÃO. AF_12/2025</v>
          </cell>
          <cell r="C9324" t="str">
            <v>UN</v>
          </cell>
          <cell r="D9324">
            <v>0</v>
          </cell>
          <cell r="E9324" t="str">
            <v>Reservatórios de Concreto e Metálicos</v>
          </cell>
          <cell r="F9324" t="str">
            <v>SINAPI Jun/26</v>
          </cell>
        </row>
        <row r="9325">
          <cell r="A9325">
            <v>106441</v>
          </cell>
          <cell r="B9325" t="str">
            <v>RESERVATÓRIO METÁLICO, TIPO TAÇA COM COLUNA SECA E CAPACIDADE IGUAL A 75.000 L - FORNECIMENTO E INSTALAÇÃO. AF_12/2025</v>
          </cell>
          <cell r="C9325" t="str">
            <v>UN</v>
          </cell>
          <cell r="D9325">
            <v>0</v>
          </cell>
          <cell r="E9325" t="str">
            <v>Reservatórios de Concreto e Metálicos</v>
          </cell>
          <cell r="F9325" t="str">
            <v>SINAPI Jun/26</v>
          </cell>
        </row>
        <row r="9326">
          <cell r="A9326">
            <v>106433</v>
          </cell>
          <cell r="B9326" t="str">
            <v>RESERVATÓRIO METÁLICO, TIPO TAÇA COM ÁGUA NA COLUNA E CAPACIDADE IGUAL A 10.000 L - FORNECIMENTO E INSTALAÇÃO. AF_12/2025</v>
          </cell>
          <cell r="C9326" t="str">
            <v>UN</v>
          </cell>
          <cell r="D9326">
            <v>0</v>
          </cell>
          <cell r="E9326" t="str">
            <v>Reservatórios de Concreto e Metálicos</v>
          </cell>
          <cell r="F9326" t="str">
            <v>SINAPI Jun/26</v>
          </cell>
        </row>
        <row r="9327">
          <cell r="A9327">
            <v>106444</v>
          </cell>
          <cell r="B9327" t="str">
            <v>RESERVATÓRIO METÁLICO, TIPO TAÇA COM ÁGUA NA COLUNA E CAPACIDADE IGUAL A 100.000 L - FORNECIMENTO E INSTALAÇÃO. AF_12/2025</v>
          </cell>
          <cell r="C9327" t="str">
            <v>UN</v>
          </cell>
          <cell r="D9327">
            <v>0</v>
          </cell>
          <cell r="E9327" t="str">
            <v>Reservatórios de Concreto e Metálicos</v>
          </cell>
          <cell r="F9327" t="str">
            <v>SINAPI Jun/26</v>
          </cell>
        </row>
        <row r="9328">
          <cell r="A9328">
            <v>106434</v>
          </cell>
          <cell r="B9328" t="str">
            <v>RESERVATÓRIO METÁLICO, TIPO TAÇA COM ÁGUA NA COLUNA E CAPACIDADE IGUAL A 15.000 L - FORNECIMENTO E INSTALAÇÃO. AF_12/2025</v>
          </cell>
          <cell r="C9328" t="str">
            <v>UN</v>
          </cell>
          <cell r="D9328">
            <v>0</v>
          </cell>
          <cell r="E9328" t="str">
            <v>Reservatórios de Concreto e Metálicos</v>
          </cell>
          <cell r="F9328" t="str">
            <v>SINAPI Jun/26</v>
          </cell>
        </row>
        <row r="9329">
          <cell r="A9329">
            <v>106435</v>
          </cell>
          <cell r="B9329" t="str">
            <v>RESERVATÓRIO METÁLICO, TIPO TAÇA COM ÁGUA NA COLUNA E CAPACIDADE IGUAL A 20.000 L - FORNECIMENTO E INSTALAÇÃO. AF_12/2025</v>
          </cell>
          <cell r="C9329" t="str">
            <v>UN</v>
          </cell>
          <cell r="D9329">
            <v>0</v>
          </cell>
          <cell r="E9329" t="str">
            <v>Reservatórios de Concreto e Metálicos</v>
          </cell>
          <cell r="F9329" t="str">
            <v>SINAPI Jun/26</v>
          </cell>
        </row>
        <row r="9330">
          <cell r="A9330">
            <v>106436</v>
          </cell>
          <cell r="B9330" t="str">
            <v>RESERVATÓRIO METÁLICO, TIPO TAÇA COM ÁGUA NA COLUNA E CAPACIDADE IGUAL A 30.000 L - FORNECIMENTO E INSTALAÇÃO. AF_12/2025</v>
          </cell>
          <cell r="C9330" t="str">
            <v>UN</v>
          </cell>
          <cell r="D9330">
            <v>0</v>
          </cell>
          <cell r="E9330" t="str">
            <v>Reservatórios de Concreto e Metálicos</v>
          </cell>
          <cell r="F9330" t="str">
            <v>SINAPI Jun/26</v>
          </cell>
        </row>
        <row r="9331">
          <cell r="A9331">
            <v>106437</v>
          </cell>
          <cell r="B9331" t="str">
            <v>RESERVATÓRIO METÁLICO, TIPO TAÇA COM ÁGUA NA COLUNA E CAPACIDADE IGUAL A 40.000 L - FORNECIMENTO E INSTALAÇÃO. AF_12/2025</v>
          </cell>
          <cell r="C9331" t="str">
            <v>UN</v>
          </cell>
          <cell r="D9331">
            <v>0</v>
          </cell>
          <cell r="E9331" t="str">
            <v>Reservatórios de Concreto e Metálicos</v>
          </cell>
          <cell r="F9331" t="str">
            <v>SINAPI Jun/26</v>
          </cell>
        </row>
        <row r="9332">
          <cell r="A9332">
            <v>106432</v>
          </cell>
          <cell r="B9332" t="str">
            <v>RESERVATÓRIO METÁLICO, TIPO TAÇA COM ÁGUA NA COLUNA E CAPACIDADE IGUAL A 5.000 L - FORNECIMENTO E INSTALAÇÃO. AF_12/2025</v>
          </cell>
          <cell r="C9332" t="str">
            <v>UN</v>
          </cell>
          <cell r="D9332">
            <v>0</v>
          </cell>
          <cell r="E9332" t="str">
            <v>Reservatórios de Concreto e Metálicos</v>
          </cell>
          <cell r="F9332" t="str">
            <v>SINAPI Jun/26</v>
          </cell>
        </row>
        <row r="9333">
          <cell r="A9333">
            <v>106438</v>
          </cell>
          <cell r="B9333" t="str">
            <v>RESERVATÓRIO METÁLICO, TIPO TAÇA COM ÁGUA NA COLUNA E CAPACIDADE IGUAL A 50.000 L - FORNECIMENTO E INSTALAÇÃO. AF_12/2025</v>
          </cell>
          <cell r="C9333" t="str">
            <v>UN</v>
          </cell>
          <cell r="D9333">
            <v>0</v>
          </cell>
          <cell r="E9333" t="str">
            <v>Reservatórios de Concreto e Metálicos</v>
          </cell>
          <cell r="F9333" t="str">
            <v>SINAPI Jun/26</v>
          </cell>
        </row>
        <row r="9334">
          <cell r="A9334">
            <v>106443</v>
          </cell>
          <cell r="B9334" t="str">
            <v>RESERVATÓRIO METÁLICO, TIPO TAÇA COM ÁGUA NA COLUNA E CAPACIDADE IGUAL A 75.000 L - FORNECIMENTO E INSTALAÇÃO. AF_12/2025</v>
          </cell>
          <cell r="C9334" t="str">
            <v>UN</v>
          </cell>
          <cell r="D9334">
            <v>0</v>
          </cell>
          <cell r="E9334" t="str">
            <v>Reservatórios de Concreto e Metálicos</v>
          </cell>
          <cell r="F9334" t="str">
            <v>SINAPI Jun/26</v>
          </cell>
        </row>
        <row r="9335">
          <cell r="A9335">
            <v>106419</v>
          </cell>
          <cell r="B9335" t="str">
            <v>RESERVATÓRIO METÁLICO, TIPO TUBULAR E CAPACIDADE IGUAL A 10.000 L - FORNECIMENTO E INSTALAÇÃO. AF_12/2025</v>
          </cell>
          <cell r="C9335" t="str">
            <v>UN</v>
          </cell>
          <cell r="D9335">
            <v>0</v>
          </cell>
          <cell r="E9335" t="str">
            <v>Reservatórios de Concreto e Metálicos</v>
          </cell>
          <cell r="F9335" t="str">
            <v>SINAPI Jun/26</v>
          </cell>
        </row>
        <row r="9336">
          <cell r="A9336">
            <v>106440</v>
          </cell>
          <cell r="B9336" t="str">
            <v>RESERVATÓRIO METÁLICO, TIPO TUBULAR E CAPACIDADE IGUAL A 100.000 L - FORNECIMENTO E INSTALAÇÃO. AF_12/2025</v>
          </cell>
          <cell r="C9336" t="str">
            <v>UN</v>
          </cell>
          <cell r="D9336">
            <v>0</v>
          </cell>
          <cell r="E9336" t="str">
            <v>Reservatórios de Concreto e Metálicos</v>
          </cell>
          <cell r="F9336" t="str">
            <v>SINAPI Jun/26</v>
          </cell>
        </row>
        <row r="9337">
          <cell r="A9337">
            <v>106420</v>
          </cell>
          <cell r="B9337" t="str">
            <v>RESERVATÓRIO METÁLICO, TIPO TUBULAR E CAPACIDADE IGUAL A 15.000 L - FORNECIMENTO E INSTALAÇÃO. AF_12/2025</v>
          </cell>
          <cell r="C9337" t="str">
            <v>UN</v>
          </cell>
          <cell r="D9337">
            <v>0</v>
          </cell>
          <cell r="E9337" t="str">
            <v>Reservatórios de Concreto e Metálicos</v>
          </cell>
          <cell r="F9337" t="str">
            <v>SINAPI Jun/26</v>
          </cell>
        </row>
        <row r="9338">
          <cell r="A9338">
            <v>106421</v>
          </cell>
          <cell r="B9338" t="str">
            <v>RESERVATÓRIO METÁLICO, TIPO TUBULAR E CAPACIDADE IGUAL A 20.000 L - FORNECIMENTO E INSTALAÇÃO. AF_12/2025</v>
          </cell>
          <cell r="C9338" t="str">
            <v>UN</v>
          </cell>
          <cell r="D9338">
            <v>0</v>
          </cell>
          <cell r="E9338" t="str">
            <v>Reservatórios de Concreto e Metálicos</v>
          </cell>
          <cell r="F9338" t="str">
            <v>SINAPI Jun/26</v>
          </cell>
        </row>
        <row r="9339">
          <cell r="A9339">
            <v>106422</v>
          </cell>
          <cell r="B9339" t="str">
            <v>RESERVATÓRIO METÁLICO, TIPO TUBULAR E CAPACIDADE IGUAL A 30.000 L - FORNECIMENTO E INSTALAÇÃO. AF_12/2025</v>
          </cell>
          <cell r="C9339" t="str">
            <v>UN</v>
          </cell>
          <cell r="D9339">
            <v>0</v>
          </cell>
          <cell r="E9339" t="str">
            <v>Reservatórios de Concreto e Metálicos</v>
          </cell>
          <cell r="F9339" t="str">
            <v>SINAPI Jun/26</v>
          </cell>
        </row>
        <row r="9340">
          <cell r="A9340">
            <v>106423</v>
          </cell>
          <cell r="B9340" t="str">
            <v>RESERVATÓRIO METÁLICO, TIPO TUBULAR E CAPACIDADE IGUAL A 40.000 L - FORNECIMENTO E INSTALAÇÃO. AF_12/2025</v>
          </cell>
          <cell r="C9340" t="str">
            <v>UN</v>
          </cell>
          <cell r="D9340">
            <v>0</v>
          </cell>
          <cell r="E9340" t="str">
            <v>Reservatórios de Concreto e Metálicos</v>
          </cell>
          <cell r="F9340" t="str">
            <v>SINAPI Jun/26</v>
          </cell>
        </row>
        <row r="9341">
          <cell r="A9341">
            <v>106418</v>
          </cell>
          <cell r="B9341" t="str">
            <v>RESERVATÓRIO METÁLICO, TIPO TUBULAR E CAPACIDADE IGUAL A 5.000 L - FORNECIMENTO E INSTALAÇÃO. AF_12/2025</v>
          </cell>
          <cell r="C9341" t="str">
            <v>UN</v>
          </cell>
          <cell r="D9341">
            <v>0</v>
          </cell>
          <cell r="E9341" t="str">
            <v>Reservatórios de Concreto e Metálicos</v>
          </cell>
          <cell r="F9341" t="str">
            <v>SINAPI Jun/26</v>
          </cell>
        </row>
        <row r="9342">
          <cell r="A9342">
            <v>106424</v>
          </cell>
          <cell r="B9342" t="str">
            <v>RESERVATÓRIO METÁLICO, TIPO TUBULAR E CAPACIDADE IGUAL A 50.000 L - FORNECIMENTO E INSTALAÇÃO. AF_12/2025</v>
          </cell>
          <cell r="C9342" t="str">
            <v>UN</v>
          </cell>
          <cell r="D9342">
            <v>0</v>
          </cell>
          <cell r="E9342" t="str">
            <v>Reservatórios de Concreto e Metálicos</v>
          </cell>
          <cell r="F9342" t="str">
            <v>SINAPI Jun/26</v>
          </cell>
        </row>
        <row r="9343">
          <cell r="A9343">
            <v>106439</v>
          </cell>
          <cell r="B9343" t="str">
            <v>RESERVATÓRIO METÁLICO, TIPO TUBULAR E CAPACIDADE IGUAL A 75.000 L - FORNECIMENTO E INSTALAÇÃO. AF_12/2025</v>
          </cell>
          <cell r="C9343" t="str">
            <v>UN</v>
          </cell>
          <cell r="D9343">
            <v>0</v>
          </cell>
          <cell r="E9343" t="str">
            <v>Reservatórios de Concreto e Metálicos</v>
          </cell>
          <cell r="F9343" t="str">
            <v>SINAPI Jun/26</v>
          </cell>
        </row>
        <row r="9344">
          <cell r="A9344">
            <v>88789</v>
          </cell>
          <cell r="B9344" t="str">
            <v>REVESTIMENTO CERÂMICO PARA PAREDES EXTERNAS EM PASTILHAS DE PORCELANA 2,5 X 2,5 CM (PLACAS DE 30 X 30 CM), ALINHADAS A PRUMO, APLICADO EM SUPERFÍCIES INTERNAS DE SACADA. AF_02/2023</v>
          </cell>
          <cell r="C9344" t="str">
            <v>M2</v>
          </cell>
          <cell r="D9344">
            <v>458.82</v>
          </cell>
          <cell r="E9344" t="str">
            <v>Revestimentos Cerâmicos Externos</v>
          </cell>
          <cell r="F9344" t="str">
            <v>SINAPI Jun/26</v>
          </cell>
        </row>
        <row r="9345">
          <cell r="A9345">
            <v>88788</v>
          </cell>
          <cell r="B9345" t="str">
            <v>REVESTIMENTO CERÂMICO PARA PAREDES EXTERNAS EM PASTILHAS DE PORCELANA 2,5 X 2,5 CM (PLACAS DE 30 X 30 CM), ALINHADAS A PRUMO. AF_02/2023</v>
          </cell>
          <cell r="C9345" t="str">
            <v>M2</v>
          </cell>
          <cell r="D9345">
            <v>382.05</v>
          </cell>
          <cell r="E9345" t="str">
            <v>Revestimentos Cerâmicos Externos</v>
          </cell>
          <cell r="F9345" t="str">
            <v>SINAPI Jun/26</v>
          </cell>
        </row>
        <row r="9346">
          <cell r="A9346">
            <v>87245</v>
          </cell>
          <cell r="B9346" t="str">
            <v>REVESTIMENTO CERÂMICO PARA PAREDES EXTERNAS EM PASTILHAS DE PORCELANA 5 X 5 CM (PLACAS DE 30 X 30 CM), ALINHADAS A PRUMO, APLICADO EM SUPERFÍCIES INTERNAS DE SACADA. AF_02/2023</v>
          </cell>
          <cell r="C9346" t="str">
            <v>M2</v>
          </cell>
          <cell r="D9346">
            <v>354.26</v>
          </cell>
          <cell r="E9346" t="str">
            <v>Revestimentos Cerâmicos Externos</v>
          </cell>
          <cell r="F9346" t="str">
            <v>SINAPI Jun/26</v>
          </cell>
        </row>
        <row r="9347">
          <cell r="A9347">
            <v>87244</v>
          </cell>
          <cell r="B9347" t="str">
            <v>REVESTIMENTO CERÂMICO PARA PAREDES EXTERNAS EM PASTILHAS DE PORCELANA 5 X 5 CM (PLACAS DE 30 X 30 CM), ALINHADAS A PRUMO. AF_02/2023</v>
          </cell>
          <cell r="C9347" t="str">
            <v>M2</v>
          </cell>
          <cell r="D9347">
            <v>295.48</v>
          </cell>
          <cell r="E9347" t="str">
            <v>Revestimentos Cerâmicos Externos</v>
          </cell>
          <cell r="F9347" t="str">
            <v>SINAPI Jun/26</v>
          </cell>
        </row>
        <row r="9348">
          <cell r="A9348">
            <v>104589</v>
          </cell>
          <cell r="B9348" t="str">
            <v>REVESTIMENTO CERÂMICO PARA PAREDES EXTERNAS, COM PLACAS TIPO GRÊS OU SEMIGRÊS, FORMATO MENOR OU IGUAL A 200 CM2, ALINHADAS A PRUMO, APLICADO EM SUPERFÍCIES INTERNAS DE SACADA. AF_02/2023</v>
          </cell>
          <cell r="C9348" t="str">
            <v>M2</v>
          </cell>
          <cell r="D9348">
            <v>295.08</v>
          </cell>
          <cell r="E9348" t="str">
            <v>Revestimentos Cerâmicos Externos</v>
          </cell>
          <cell r="F9348" t="str">
            <v>SINAPI Jun/26</v>
          </cell>
        </row>
        <row r="9349">
          <cell r="A9349">
            <v>104588</v>
          </cell>
          <cell r="B9349" t="str">
            <v>REVESTIMENTO CERÂMICO PARA PAREDES EXTERNAS, COM PLACAS TIPO GRÊS OU SEMIGRÊS, FORMATO MENOR OU IGUAL A 200 CM2, ALINHADAS A PRUMO. AF_02/2023</v>
          </cell>
          <cell r="C9349" t="str">
            <v>M2</v>
          </cell>
          <cell r="D9349">
            <v>246.72</v>
          </cell>
          <cell r="E9349" t="str">
            <v>Revestimentos Cerâmicos Externos</v>
          </cell>
          <cell r="F9349" t="str">
            <v>SINAPI Jun/26</v>
          </cell>
        </row>
        <row r="9350">
          <cell r="A9350">
            <v>104591</v>
          </cell>
          <cell r="B9350" t="str">
            <v>REVESTIMENTO CERÂMICO PARA PAREDES EXTERNAS, COM PLACAS TIPO GRÊS OU SEMIGRÊS, FORMATO MENOR OU IGUAL A 200 CM2, DISPOSTAS EM AMARRAÇÃO, APLICADO EM SUPERFÍCIES INTERNAS DE SACADA. AF_02/2023</v>
          </cell>
          <cell r="C9350" t="str">
            <v>M2</v>
          </cell>
          <cell r="D9350">
            <v>325.57</v>
          </cell>
          <cell r="E9350" t="str">
            <v>Revestimentos Cerâmicos Externos</v>
          </cell>
          <cell r="F9350" t="str">
            <v>SINAPI Jun/26</v>
          </cell>
        </row>
        <row r="9351">
          <cell r="A9351">
            <v>104590</v>
          </cell>
          <cell r="B9351" t="str">
            <v>REVESTIMENTO CERÂMICO PARA PAREDES EXTERNAS, COM PLACAS TIPO GRÊS OU SEMIGRÊS, FORMATO MENOR OU IGUAL A 200 CM2, DISPOSTAS EM AMARRAÇÃO. AF_02/2023</v>
          </cell>
          <cell r="C9351" t="str">
            <v>M2</v>
          </cell>
          <cell r="D9351">
            <v>274.07</v>
          </cell>
          <cell r="E9351" t="str">
            <v>Revestimentos Cerâmicos Externos</v>
          </cell>
          <cell r="F9351" t="str">
            <v>SINAPI Jun/26</v>
          </cell>
        </row>
        <row r="9352">
          <cell r="A9352">
            <v>87267</v>
          </cell>
          <cell r="B9352" t="str">
            <v>REVESTIMENTO CERÂMICO PARA PAREDES INTERNAS COM PLACAS TIPO ESMALTADA DE DIMENSÕES 20X20 CM APLICADAS A MEIA ALTURA DAS PAREDES. AF_02/2023_PE</v>
          </cell>
          <cell r="C9352" t="str">
            <v>M2</v>
          </cell>
          <cell r="D9352">
            <v>73.17</v>
          </cell>
          <cell r="E9352" t="str">
            <v>Revestimentos Cerâmicos Internos</v>
          </cell>
          <cell r="F9352" t="str">
            <v>SINAPI Jun/26</v>
          </cell>
        </row>
        <row r="9353">
          <cell r="A9353">
            <v>104614</v>
          </cell>
          <cell r="B9353" t="str">
            <v>REVESTIMENTO CERÂMICO PARA PAREDES INTERNAS COM PLACAS TIPO ESMALTADA DE DIMENSÕES 20X20 CM APLICADAS EM DIAGONAL, A MEIA ALTURA DAS PAREDES. AF_02/2023_PE</v>
          </cell>
          <cell r="C9353" t="str">
            <v>M2</v>
          </cell>
          <cell r="D9353">
            <v>79.709999999999994</v>
          </cell>
          <cell r="E9353" t="str">
            <v>Revestimentos Cerâmicos Internos</v>
          </cell>
          <cell r="F9353" t="str">
            <v>SINAPI Jun/26</v>
          </cell>
        </row>
        <row r="9354">
          <cell r="A9354">
            <v>104613</v>
          </cell>
          <cell r="B9354" t="str">
            <v>REVESTIMENTO CERÂMICO PARA PAREDES INTERNAS COM PLACAS TIPO ESMALTADA DE DIMENSÕES 20X20 CM APLICADAS EM DIAGONAL, NA ALTURA INTEIRA DAS PAREDES. AF_02/2023_PE</v>
          </cell>
          <cell r="C9354" t="str">
            <v>M2</v>
          </cell>
          <cell r="D9354">
            <v>70.78</v>
          </cell>
          <cell r="E9354" t="str">
            <v>Revestimentos Cerâmicos Internos</v>
          </cell>
          <cell r="F9354" t="str">
            <v>SINAPI Jun/26</v>
          </cell>
        </row>
        <row r="9355">
          <cell r="A9355">
            <v>87265</v>
          </cell>
          <cell r="B9355" t="str">
            <v>REVESTIMENTO CERÂMICO PARA PAREDES INTERNAS COM PLACAS TIPO ESMALTADA DE DIMENSÕES 20X20 CM APLICADAS NA ALTURA INTEIRA DAS PAREDES. AF_02/2023_PE</v>
          </cell>
          <cell r="C9355" t="str">
            <v>M2</v>
          </cell>
          <cell r="D9355">
            <v>66.28</v>
          </cell>
          <cell r="E9355" t="str">
            <v>Revestimentos Cerâmicos Internos</v>
          </cell>
          <cell r="F9355" t="str">
            <v>SINAPI Jun/26</v>
          </cell>
        </row>
        <row r="9356">
          <cell r="A9356">
            <v>87271</v>
          </cell>
          <cell r="B9356" t="str">
            <v>REVESTIMENTO CERÂMICO PARA PAREDES INTERNAS COM PLACAS TIPO ESMALTADA DE DIMENSÕES 25X35 CM APLICADAS A MEIA ALTURA DAS PAREDES. AF_02/2023_PE</v>
          </cell>
          <cell r="C9356" t="str">
            <v>M2</v>
          </cell>
          <cell r="D9356">
            <v>78.47</v>
          </cell>
          <cell r="E9356" t="str">
            <v>Revestimentos Cerâmicos Internos</v>
          </cell>
          <cell r="F9356" t="str">
            <v>SINAPI Jun/26</v>
          </cell>
        </row>
        <row r="9357">
          <cell r="A9357">
            <v>87269</v>
          </cell>
          <cell r="B9357" t="str">
            <v>REVESTIMENTO CERÂMICO PARA PAREDES INTERNAS COM PLACAS TIPO ESMALTADA DE DIMENSÕES 25X35 CM APLICADAS NA ALTURA INTEIRA DAS PAREDES. AF_02/2023_PE</v>
          </cell>
          <cell r="C9357" t="str">
            <v>M2</v>
          </cell>
          <cell r="D9357">
            <v>71.489999999999995</v>
          </cell>
          <cell r="E9357" t="str">
            <v>Revestimentos Cerâmicos Internos</v>
          </cell>
          <cell r="F9357" t="str">
            <v>SINAPI Jun/26</v>
          </cell>
        </row>
        <row r="9358">
          <cell r="A9358">
            <v>87275</v>
          </cell>
          <cell r="B9358" t="str">
            <v>REVESTIMENTO CERÂMICO PARA PAREDES INTERNAS COM PLACAS TIPO ESMALTADA DE DIMENSÕES 33X45 CM APLICADAS A MEIA ALTURA DAS PAREDES. AF_02/2023_PE</v>
          </cell>
          <cell r="C9358" t="str">
            <v>M2</v>
          </cell>
          <cell r="D9358">
            <v>84.3</v>
          </cell>
          <cell r="E9358" t="str">
            <v>Revestimentos Cerâmicos Internos</v>
          </cell>
          <cell r="F9358" t="str">
            <v>SINAPI Jun/26</v>
          </cell>
        </row>
        <row r="9359">
          <cell r="A9359">
            <v>87273</v>
          </cell>
          <cell r="B9359" t="str">
            <v>REVESTIMENTO CERÂMICO PARA PAREDES INTERNAS COM PLACAS TIPO ESMALTADA DE DIMENSÕES 33X45 CM APLICADAS NA ALTURA INTEIRA DAS PAREDES. AF_02/2023_PE</v>
          </cell>
          <cell r="C9359" t="str">
            <v>M2</v>
          </cell>
          <cell r="D9359">
            <v>75.09</v>
          </cell>
          <cell r="E9359" t="str">
            <v>Revestimentos Cerâmicos Internos</v>
          </cell>
          <cell r="F9359" t="str">
            <v>SINAPI Jun/26</v>
          </cell>
        </row>
        <row r="9360">
          <cell r="A9360">
            <v>104612</v>
          </cell>
          <cell r="B9360" t="str">
            <v>REVESTIMENTO CERÂMICO PARA PAREDES INTERNAS COM PLACAS TIPO ESMALTADA DE DIMENSÕES 60X60 CM APLICADAS A MEIA ALTURA DAS PAREDES. AF_02/2023_PE</v>
          </cell>
          <cell r="C9360" t="str">
            <v>M2</v>
          </cell>
          <cell r="D9360">
            <v>103.84</v>
          </cell>
          <cell r="E9360" t="str">
            <v>Revestimentos Cerâmicos Internos</v>
          </cell>
          <cell r="F9360" t="str">
            <v>SINAPI Jun/26</v>
          </cell>
        </row>
        <row r="9361">
          <cell r="A9361">
            <v>104611</v>
          </cell>
          <cell r="B9361" t="str">
            <v>REVESTIMENTO CERÂMICO PARA PAREDES INTERNAS COM PLACAS TIPO ESMALTADA DE DIMENSÕES 60X60 CM APLICADAS NA ALTURA INTEIRA DAS PAREDES. AF_02/2023_PE</v>
          </cell>
          <cell r="C9361" t="str">
            <v>M2</v>
          </cell>
          <cell r="D9361">
            <v>102.74</v>
          </cell>
          <cell r="E9361" t="str">
            <v>Revestimentos Cerâmicos Internos</v>
          </cell>
          <cell r="F9361" t="str">
            <v>SINAPI Jun/26</v>
          </cell>
        </row>
        <row r="9362">
          <cell r="A9362">
            <v>104618</v>
          </cell>
          <cell r="B9362" t="str">
            <v>REVESTIMENTO CERÂMICO PARA PAREDES INTERNAS COM PLACAS TIPO PASTILHA DE DIMENSÕES 2,5 X 2,5 CM (PLACAS DE 30 X 30 CM) CM APLICADAS A MEIA ALTURA DAS PAREDES. AF_02/2023</v>
          </cell>
          <cell r="C9362" t="str">
            <v>M2</v>
          </cell>
          <cell r="D9362">
            <v>395.46</v>
          </cell>
          <cell r="E9362" t="str">
            <v>Revestimentos Cerâmicos Internos</v>
          </cell>
          <cell r="F9362" t="str">
            <v>SINAPI Jun/26</v>
          </cell>
        </row>
        <row r="9363">
          <cell r="A9363">
            <v>104616</v>
          </cell>
          <cell r="B9363" t="str">
            <v>REVESTIMENTO CERÂMICO PARA PAREDES INTERNAS COM PLACAS TIPO PASTILHA DE DIMENSÕES 2,5 X 2,5 CM (PLACAS DE 30 X 30 CM) CM APLICADAS NA ALTURA INTEIRA DAS PAREDES. AF_02/2023</v>
          </cell>
          <cell r="C9363" t="str">
            <v>M2</v>
          </cell>
          <cell r="D9363">
            <v>381.44</v>
          </cell>
          <cell r="E9363" t="str">
            <v>Revestimentos Cerâmicos Internos</v>
          </cell>
          <cell r="F9363" t="str">
            <v>SINAPI Jun/26</v>
          </cell>
        </row>
        <row r="9364">
          <cell r="A9364">
            <v>104617</v>
          </cell>
          <cell r="B9364" t="str">
            <v>REVESTIMENTO CERÂMICO PARA PAREDES INTERNAS COM PLACAS TIPO PASTILHA DE DIMENSÕES 5 X 5 CM (PLACAS DE 30 X 30 CM) CM APLICADAS A MEIA ALTURA DAS PAREDES. AF_02/2023</v>
          </cell>
          <cell r="C9364" t="str">
            <v>M2</v>
          </cell>
          <cell r="D9364">
            <v>306.02999999999997</v>
          </cell>
          <cell r="E9364" t="str">
            <v>Revestimentos Cerâmicos Internos</v>
          </cell>
          <cell r="F9364" t="str">
            <v>SINAPI Jun/26</v>
          </cell>
        </row>
        <row r="9365">
          <cell r="A9365">
            <v>104615</v>
          </cell>
          <cell r="B9365" t="str">
            <v>REVESTIMENTO CERÂMICO PARA PAREDES INTERNAS COM PLACAS TIPO PASTILHA DE DIMENSÕES 5 X 5 CM (PLACAS DE 30 X 30 CM) CM APLICADAS NA ALTURA INTEIRA DAS PAREDES. AF_02/2023</v>
          </cell>
          <cell r="C9365" t="str">
            <v>M2</v>
          </cell>
          <cell r="D9365">
            <v>292.01</v>
          </cell>
          <cell r="E9365" t="str">
            <v>Revestimentos Cerâmicos Internos</v>
          </cell>
          <cell r="F9365" t="str">
            <v>SINAPI Jun/26</v>
          </cell>
        </row>
        <row r="9366">
          <cell r="A9366">
            <v>87247</v>
          </cell>
          <cell r="B9366" t="str">
            <v>REVESTIMENTO CERÂMICO PARA PISO COM PLACAS TIPO ESMALTADA DE DIMENSÕES 35X35 CM APLICADA EM AMBIENTES DE ÁREA ENTRE 5 M2 E 10 M2. AF_02/2023_PE</v>
          </cell>
          <cell r="C9366" t="str">
            <v>M2</v>
          </cell>
          <cell r="D9366">
            <v>65.59</v>
          </cell>
          <cell r="E9366" t="str">
            <v>Revestimentos Cerâmicos Internos</v>
          </cell>
          <cell r="F9366" t="str">
            <v>SINAPI Jun/26</v>
          </cell>
        </row>
        <row r="9367">
          <cell r="A9367">
            <v>87248</v>
          </cell>
          <cell r="B9367" t="str">
            <v>REVESTIMENTO CERÂMICO PARA PISO COM PLACAS TIPO ESMALTADA DE DIMENSÕES 35X35 CM APLICADA EM AMBIENTES DE ÁREA MAIOR QUE 10 M2. AF_02/2023_PE</v>
          </cell>
          <cell r="C9367" t="str">
            <v>M2</v>
          </cell>
          <cell r="D9367">
            <v>55.77</v>
          </cell>
          <cell r="E9367" t="str">
            <v>Revestimentos Cerâmicos Internos</v>
          </cell>
          <cell r="F9367" t="str">
            <v>SINAPI Jun/26</v>
          </cell>
        </row>
        <row r="9368">
          <cell r="A9368">
            <v>87246</v>
          </cell>
          <cell r="B9368" t="str">
            <v>REVESTIMENTO CERÂMICO PARA PISO COM PLACAS TIPO ESMALTADA DE DIMENSÕES 35X35 CM APLICADA EM AMBIENTES DE ÁREA MENOR QUE 5 M2. AF_02/2023_PE</v>
          </cell>
          <cell r="C9368" t="str">
            <v>M2</v>
          </cell>
          <cell r="D9368">
            <v>74.77</v>
          </cell>
          <cell r="E9368" t="str">
            <v>Revestimentos Cerâmicos Internos</v>
          </cell>
          <cell r="F9368" t="str">
            <v>SINAPI Jun/26</v>
          </cell>
        </row>
        <row r="9369">
          <cell r="A9369">
            <v>104601</v>
          </cell>
          <cell r="B9369" t="str">
            <v>REVESTIMENTO CERÂMICO PARA PISO COM PLACAS TIPO ESMALTADA DE DIMENSÕES 35X35 CM APLICADA EM DIAGONAL EM AMBIENTES DE ÁREA ENTRE 5 M² E 10 M². AF_02/2023_PE</v>
          </cell>
          <cell r="C9369" t="str">
            <v>M2</v>
          </cell>
          <cell r="D9369">
            <v>71.86</v>
          </cell>
          <cell r="E9369" t="str">
            <v>Revestimentos Cerâmicos Internos</v>
          </cell>
          <cell r="F9369" t="str">
            <v>SINAPI Jun/26</v>
          </cell>
        </row>
        <row r="9370">
          <cell r="A9370">
            <v>104603</v>
          </cell>
          <cell r="B9370" t="str">
            <v>REVESTIMENTO CERÂMICO PARA PISO COM PLACAS TIPO ESMALTADA DE DIMENSÕES 35X35 CM APLICADA EM DIAGONAL EM AMBIENTES DE ÁREA MAIOR QUE 10 M². AF_02/2023_PE</v>
          </cell>
          <cell r="C9370" t="str">
            <v>M2</v>
          </cell>
          <cell r="D9370">
            <v>58.89</v>
          </cell>
          <cell r="E9370" t="str">
            <v>Revestimentos Cerâmicos Internos</v>
          </cell>
          <cell r="F9370" t="str">
            <v>SINAPI Jun/26</v>
          </cell>
        </row>
        <row r="9371">
          <cell r="A9371">
            <v>104599</v>
          </cell>
          <cell r="B9371" t="str">
            <v>REVESTIMENTO CERÂMICO PARA PISO COM PLACAS TIPO ESMALTADA DE DIMENSÕES 35X35 CM APLICADA EM DIAGONAL EM AMBIENTES DE ÁREA MENOR QUE 5 M². AF_02/2023_PE</v>
          </cell>
          <cell r="C9371" t="str">
            <v>M2</v>
          </cell>
          <cell r="D9371">
            <v>91.37</v>
          </cell>
          <cell r="E9371" t="str">
            <v>Revestimentos Cerâmicos Internos</v>
          </cell>
          <cell r="F9371" t="str">
            <v>SINAPI Jun/26</v>
          </cell>
        </row>
        <row r="9372">
          <cell r="A9372">
            <v>87250</v>
          </cell>
          <cell r="B9372" t="str">
            <v>REVESTIMENTO CERÂMICO PARA PISO COM PLACAS TIPO ESMALTADA DE DIMENSÕES 45X45 CM APLICADA EM AMBIENTES DE ÁREA ENTRE 5 M2 E 10 M2. AF_02/2023_PE</v>
          </cell>
          <cell r="C9372" t="str">
            <v>M2</v>
          </cell>
          <cell r="D9372">
            <v>67.34</v>
          </cell>
          <cell r="E9372" t="str">
            <v>Revestimentos Cerâmicos Internos</v>
          </cell>
          <cell r="F9372" t="str">
            <v>SINAPI Jun/26</v>
          </cell>
        </row>
        <row r="9373">
          <cell r="A9373">
            <v>87251</v>
          </cell>
          <cell r="B9373" t="str">
            <v>REVESTIMENTO CERÂMICO PARA PISO COM PLACAS TIPO ESMALTADA DE DIMENSÕES 45X45 CM APLICADA EM AMBIENTES DE ÁREA MAIOR QUE 10 M2. AF_02/2023_PE</v>
          </cell>
          <cell r="C9373" t="str">
            <v>M2</v>
          </cell>
          <cell r="D9373">
            <v>56.15</v>
          </cell>
          <cell r="E9373" t="str">
            <v>Revestimentos Cerâmicos Internos</v>
          </cell>
          <cell r="F9373" t="str">
            <v>SINAPI Jun/26</v>
          </cell>
        </row>
        <row r="9374">
          <cell r="A9374">
            <v>87249</v>
          </cell>
          <cell r="B9374" t="str">
            <v>REVESTIMENTO CERÂMICO PARA PISO COM PLACAS TIPO ESMALTADA DE DIMENSÕES 45X45 CM APLICADA EM AMBIENTES DE ÁREA MENOR QUE 5 M2. AF_02/2023_PE</v>
          </cell>
          <cell r="C9374" t="str">
            <v>M2</v>
          </cell>
          <cell r="D9374">
            <v>80.86</v>
          </cell>
          <cell r="E9374" t="str">
            <v>Revestimentos Cerâmicos Internos</v>
          </cell>
          <cell r="F9374" t="str">
            <v>SINAPI Jun/26</v>
          </cell>
        </row>
        <row r="9375">
          <cell r="A9375">
            <v>104606</v>
          </cell>
          <cell r="B9375" t="str">
            <v>REVESTIMENTO CERÂMICO PARA PISO COM PLACAS TIPO ESMALTADA DE DIMENSÕES 45X45 CM APLICADA EM DIAGONAL EM AMBIENTES DE ÁREA ENTRE 5 M² E 10 M². AF_02/2023_PE</v>
          </cell>
          <cell r="C9375" t="str">
            <v>M2</v>
          </cell>
          <cell r="D9375">
            <v>77.28</v>
          </cell>
          <cell r="E9375" t="str">
            <v>Revestimentos Cerâmicos Internos</v>
          </cell>
          <cell r="F9375" t="str">
            <v>SINAPI Jun/26</v>
          </cell>
        </row>
        <row r="9376">
          <cell r="A9376">
            <v>104607</v>
          </cell>
          <cell r="B9376" t="str">
            <v>REVESTIMENTO CERÂMICO PARA PISO COM PLACAS TIPO ESMALTADA DE DIMENSÕES 45X45 CM APLICADA EM DIAGONAL EM AMBIENTES DE ÁREA MAIOR QUE 10 M². AF_02/2023_PE</v>
          </cell>
          <cell r="C9376" t="str">
            <v>M2</v>
          </cell>
          <cell r="D9376">
            <v>60.6</v>
          </cell>
          <cell r="E9376" t="str">
            <v>Revestimentos Cerâmicos Internos</v>
          </cell>
          <cell r="F9376" t="str">
            <v>SINAPI Jun/26</v>
          </cell>
        </row>
        <row r="9377">
          <cell r="A9377">
            <v>104605</v>
          </cell>
          <cell r="B9377" t="str">
            <v>REVESTIMENTO CERÂMICO PARA PISO COM PLACAS TIPO ESMALTADA DE DIMENSÕES 45X45 CM APLICADA EM DIAGONAL EM AMBIENTES DE ÁREA MENOR QUE 5 M². AF_02/2023_PE</v>
          </cell>
          <cell r="C9377" t="str">
            <v>M2</v>
          </cell>
          <cell r="D9377">
            <v>115.98</v>
          </cell>
          <cell r="E9377" t="str">
            <v>Revestimentos Cerâmicos Internos</v>
          </cell>
          <cell r="F9377" t="str">
            <v>SINAPI Jun/26</v>
          </cell>
        </row>
        <row r="9378">
          <cell r="A9378">
            <v>87256</v>
          </cell>
          <cell r="B9378" t="str">
            <v>REVESTIMENTO CERÂMICO PARA PISO COM PLACAS TIPO ESMALTADA DE DIMENSÕES 60X60 CM APLICADA EM AMBIENTES DE ÁREA ENTRE 5 M2 E 10 M2. AF_02/2023_PE</v>
          </cell>
          <cell r="C9378" t="str">
            <v>M2</v>
          </cell>
          <cell r="D9378">
            <v>78.97</v>
          </cell>
          <cell r="E9378" t="str">
            <v>Revestimentos Cerâmicos Internos</v>
          </cell>
          <cell r="F9378" t="str">
            <v>SINAPI Jun/26</v>
          </cell>
        </row>
        <row r="9379">
          <cell r="A9379">
            <v>87257</v>
          </cell>
          <cell r="B9379" t="str">
            <v>REVESTIMENTO CERÂMICO PARA PISO COM PLACAS TIPO ESMALTADA DE DIMENSÕES 60X60 CM APLICADA EM AMBIENTES DE ÁREA MAIOR QUE 10 M2. AF_02/2023_PE</v>
          </cell>
          <cell r="C9379" t="str">
            <v>M2</v>
          </cell>
          <cell r="D9379">
            <v>66.5</v>
          </cell>
          <cell r="E9379" t="str">
            <v>Revestimentos Cerâmicos Internos</v>
          </cell>
          <cell r="F9379" t="str">
            <v>SINAPI Jun/26</v>
          </cell>
        </row>
        <row r="9380">
          <cell r="A9380">
            <v>87255</v>
          </cell>
          <cell r="B9380" t="str">
            <v>REVESTIMENTO CERÂMICO PARA PISO COM PLACAS TIPO ESMALTADA DE DIMENSÕES 60X60 CM APLICADA EM AMBIENTES DE ÁREA MENOR QUE 5 M2. AF_02/2023_PE</v>
          </cell>
          <cell r="C9380" t="str">
            <v>M2</v>
          </cell>
          <cell r="D9380">
            <v>93.73</v>
          </cell>
          <cell r="E9380" t="str">
            <v>Revestimentos Cerâmicos Internos</v>
          </cell>
          <cell r="F9380" t="str">
            <v>SINAPI Jun/26</v>
          </cell>
        </row>
        <row r="9381">
          <cell r="A9381">
            <v>104594</v>
          </cell>
          <cell r="B9381" t="str">
            <v>REVESTIMENTO CERÂMICO PARA PISO COM PLACAS TIPO ESMALTADA DE DIMENSÕES 80X80 CM APLICADA EM AMBIENTES DE ÁREA ENTRE 5 M² E 10 M². AF_02/2023_PE</v>
          </cell>
          <cell r="C9381" t="str">
            <v>M2</v>
          </cell>
          <cell r="D9381">
            <v>81.62</v>
          </cell>
          <cell r="E9381" t="str">
            <v>Revestimentos Cerâmicos Internos</v>
          </cell>
          <cell r="F9381" t="str">
            <v>SINAPI Jun/26</v>
          </cell>
        </row>
        <row r="9382">
          <cell r="A9382">
            <v>104595</v>
          </cell>
          <cell r="B9382" t="str">
            <v>REVESTIMENTO CERÂMICO PARA PISO COM PLACAS TIPO ESMALTADA DE DIMENSÕES 80X80 CM APLICADA EM AMBIENTES DE ÁREA MAIOR QUE 10 M². AF_02/2023_PE</v>
          </cell>
          <cell r="C9382" t="str">
            <v>M2</v>
          </cell>
          <cell r="D9382">
            <v>67.09</v>
          </cell>
          <cell r="E9382" t="str">
            <v>Revestimentos Cerâmicos Internos</v>
          </cell>
          <cell r="F9382" t="str">
            <v>SINAPI Jun/26</v>
          </cell>
        </row>
        <row r="9383">
          <cell r="A9383">
            <v>104593</v>
          </cell>
          <cell r="B9383" t="str">
            <v>REVESTIMENTO CERÂMICO PARA PISO COM PLACAS TIPO ESMALTADA DE DIMENSÕES 80X80 CM APLICADA EM AMBIENTES DE ÁREA MENOR QUE 5 M². AF_02/2023_PE</v>
          </cell>
          <cell r="C9383" t="str">
            <v>M2</v>
          </cell>
          <cell r="D9383">
            <v>98.07</v>
          </cell>
          <cell r="E9383" t="str">
            <v>Revestimentos Cerâmicos Internos</v>
          </cell>
          <cell r="F9383" t="str">
            <v>SINAPI Jun/26</v>
          </cell>
        </row>
        <row r="9384">
          <cell r="A9384">
            <v>87262</v>
          </cell>
          <cell r="B9384" t="str">
            <v>REVESTIMENTO CERÂMICO PARA PISO COM PLACAS TIPO PORCELANATO DE DIMENSÕES 60X60 CM APLICADA EM AMBIENTES DE ÁREA ENTRE 5 M² E 10 M². AF_02/2023_PE</v>
          </cell>
          <cell r="C9384" t="str">
            <v>M2</v>
          </cell>
          <cell r="D9384">
            <v>131.81</v>
          </cell>
          <cell r="E9384" t="str">
            <v>Revestimentos Cerâmicos Internos</v>
          </cell>
          <cell r="F9384" t="str">
            <v>SINAPI Jun/26</v>
          </cell>
        </row>
        <row r="9385">
          <cell r="A9385">
            <v>87263</v>
          </cell>
          <cell r="B9385" t="str">
            <v>REVESTIMENTO CERÂMICO PARA PISO COM PLACAS TIPO PORCELANATO DE DIMENSÕES 60X60 CM APLICADA EM AMBIENTES DE ÁREA MAIOR QUE 10 M². AF_02/2023_PE</v>
          </cell>
          <cell r="C9385" t="str">
            <v>M2</v>
          </cell>
          <cell r="D9385">
            <v>118.86</v>
          </cell>
          <cell r="E9385" t="str">
            <v>Revestimentos Cerâmicos Internos</v>
          </cell>
          <cell r="F9385" t="str">
            <v>SINAPI Jun/26</v>
          </cell>
        </row>
        <row r="9386">
          <cell r="A9386">
            <v>87261</v>
          </cell>
          <cell r="B9386" t="str">
            <v>REVESTIMENTO CERÂMICO PARA PISO COM PLACAS TIPO PORCELANATO DE DIMENSÕES 60X60 CM APLICADA EM AMBIENTES DE ÁREA MENOR QUE 5 M². AF_02/2023_PE</v>
          </cell>
          <cell r="C9386" t="str">
            <v>M2</v>
          </cell>
          <cell r="D9386">
            <v>147.81</v>
          </cell>
          <cell r="E9386" t="str">
            <v>Revestimentos Cerâmicos Internos</v>
          </cell>
          <cell r="F9386" t="str">
            <v>SINAPI Jun/26</v>
          </cell>
        </row>
        <row r="9387">
          <cell r="A9387">
            <v>104597</v>
          </cell>
          <cell r="B9387" t="str">
            <v>REVESTIMENTO CERÂMICO PARA PISO COM PLACAS TIPO PORCELANATO DE DIMENSÕES 80X80 CM APLICADA EM AMBIENTES DE ÁREA ENTRE 5 M² E 10 M². AF_02/2023_PE</v>
          </cell>
          <cell r="C9387" t="str">
            <v>M2</v>
          </cell>
          <cell r="D9387">
            <v>134.83000000000001</v>
          </cell>
          <cell r="E9387" t="str">
            <v>Revestimentos Cerâmicos Internos</v>
          </cell>
          <cell r="F9387" t="str">
            <v>SINAPI Jun/26</v>
          </cell>
        </row>
        <row r="9388">
          <cell r="A9388">
            <v>104598</v>
          </cell>
          <cell r="B9388" t="str">
            <v>REVESTIMENTO CERÂMICO PARA PISO COM PLACAS TIPO PORCELANATO DE DIMENSÕES 80X80 CM APLICADA EM AMBIENTES DE ÁREA MAIOR QUE 10 M². AF_02/2023_PE</v>
          </cell>
          <cell r="C9388" t="str">
            <v>M2</v>
          </cell>
          <cell r="D9388">
            <v>119.57</v>
          </cell>
          <cell r="E9388" t="str">
            <v>Revestimentos Cerâmicos Internos</v>
          </cell>
          <cell r="F9388" t="str">
            <v>SINAPI Jun/26</v>
          </cell>
        </row>
        <row r="9389">
          <cell r="A9389">
            <v>104596</v>
          </cell>
          <cell r="B9389" t="str">
            <v>REVESTIMENTO CERÂMICO PARA PISO COM PLACAS TIPO PORCELANATO DE DIMENSÕES 80X80 CM APLICADA EM AMBIENTES DE ÁREA MENOR QUE 5 M². AF_02/2023_PE</v>
          </cell>
          <cell r="C9389" t="str">
            <v>M2</v>
          </cell>
          <cell r="D9389">
            <v>152.72999999999999</v>
          </cell>
          <cell r="E9389" t="str">
            <v>Revestimentos Cerâmicos Internos</v>
          </cell>
          <cell r="F9389" t="str">
            <v>SINAPI Jun/26</v>
          </cell>
        </row>
        <row r="9390">
          <cell r="A9390">
            <v>88648</v>
          </cell>
          <cell r="B9390" t="str">
            <v>RODAPÉ CERÂMICO DE 7CM DE ALTURA COM PLACAS TIPO ESMALTADA DE DIMENSÕES 35X35CM. AF_02/2023</v>
          </cell>
          <cell r="C9390" t="str">
            <v>M</v>
          </cell>
          <cell r="D9390">
            <v>8.51</v>
          </cell>
          <cell r="E9390" t="str">
            <v>Revestimentos Cerâmicos Internos</v>
          </cell>
          <cell r="F9390" t="str">
            <v>SINAPI Jun/26</v>
          </cell>
        </row>
        <row r="9391">
          <cell r="A9391">
            <v>88649</v>
          </cell>
          <cell r="B9391" t="str">
            <v>RODAPÉ CERÂMICO DE 7CM DE ALTURA COM PLACAS TIPO ESMALTADA DE DIMENSÕES 45X45CM. AF_02/2023</v>
          </cell>
          <cell r="C9391" t="str">
            <v>M</v>
          </cell>
          <cell r="D9391">
            <v>9.57</v>
          </cell>
          <cell r="E9391" t="str">
            <v>Revestimentos Cerâmicos Internos</v>
          </cell>
          <cell r="F9391" t="str">
            <v>SINAPI Jun/26</v>
          </cell>
        </row>
        <row r="9392">
          <cell r="A9392">
            <v>88650</v>
          </cell>
          <cell r="B9392" t="str">
            <v>RODAPÉ CERÂMICO DE 7CM DE ALTURA COM PLACAS TIPO ESMALTADA DE DIMENSÕES 60X60CM. AF_02/2023</v>
          </cell>
          <cell r="C9392" t="str">
            <v>M</v>
          </cell>
          <cell r="D9392">
            <v>12.83</v>
          </cell>
          <cell r="E9392" t="str">
            <v>Revestimentos Cerâmicos Internos</v>
          </cell>
          <cell r="F9392" t="str">
            <v>SINAPI Jun/26</v>
          </cell>
        </row>
        <row r="9393">
          <cell r="A9393">
            <v>104619</v>
          </cell>
          <cell r="B9393" t="str">
            <v>RODAPÉ CERÂMICO DE 7CM DE ALTURA COM PLACAS TIPO ESMALTADA DE DIMENSÕES 80X80CM. AF_02/2023</v>
          </cell>
          <cell r="C9393" t="str">
            <v>M</v>
          </cell>
          <cell r="D9393">
            <v>15.12</v>
          </cell>
          <cell r="E9393" t="str">
            <v>Revestimentos Cerâmicos Internos</v>
          </cell>
          <cell r="F9393" t="str">
            <v>SINAPI Jun/26</v>
          </cell>
        </row>
        <row r="9394">
          <cell r="A9394">
            <v>102500</v>
          </cell>
          <cell r="B9394" t="str">
            <v>PINTURA DE DEMARCAÇÃO DE VAGA COM TINTA ACRÍLICA, E = 10 CM, APLICAÇÃO MANUAL. AF_05/2021</v>
          </cell>
          <cell r="C9394" t="str">
            <v>M</v>
          </cell>
          <cell r="D9394">
            <v>5.85</v>
          </cell>
          <cell r="E9394" t="str">
            <v>Sinalização Horizontal Viária</v>
          </cell>
          <cell r="F9394" t="str">
            <v>SINAPI Jun/26</v>
          </cell>
        </row>
        <row r="9395">
          <cell r="A9395">
            <v>102502</v>
          </cell>
          <cell r="B9395" t="str">
            <v>PINTURA DE DEMARCAÇÃO DE VAGA COM TINTA ACRÍLICA, E = 10 CM, APLICAÇÃO MECÂNICA COM DEMARCADORA A TRAÇÃO MANUAL. AF_05/2021</v>
          </cell>
          <cell r="C9395" t="str">
            <v>M</v>
          </cell>
          <cell r="D9395">
            <v>0</v>
          </cell>
          <cell r="E9395" t="str">
            <v>Sinalização Horizontal Viária</v>
          </cell>
          <cell r="F9395" t="str">
            <v>SINAPI Jun/26</v>
          </cell>
        </row>
        <row r="9396">
          <cell r="A9396">
            <v>102510</v>
          </cell>
          <cell r="B9396" t="str">
            <v>PINTURA DE EIXO VIÁRIO COM TINTA RETRORREFLETIVA A BASE DE RESINA ACRÍLICA COM MICROESFERAS DE VIDRO, E = 10 CM, APLICAÇÃO MECÂNICA COM DEMARCADORA A TRAÇÃO MANUAL. AF_05/2021</v>
          </cell>
          <cell r="C9396" t="str">
            <v>M</v>
          </cell>
          <cell r="D9396">
            <v>0</v>
          </cell>
          <cell r="E9396" t="str">
            <v>Sinalização Horizontal Viária</v>
          </cell>
          <cell r="F9396" t="str">
            <v>SINAPI Jun/26</v>
          </cell>
        </row>
        <row r="9397">
          <cell r="A9397">
            <v>102512</v>
          </cell>
          <cell r="B9397" t="str">
            <v>PINTURA DE EIXO VIÁRIO SOBRE ASFALTO COM TINTA RETRORREFLETIVA A BASE DE RESINA ACRÍLICA COM MICROESFERAS DE VIDRO, E = 10 CM, APLICAÇÃO MECÂNICA COM DEMARCADORA AUTOPROPELIDA. AF_05/2021</v>
          </cell>
          <cell r="C9397" t="str">
            <v>M</v>
          </cell>
          <cell r="D9397">
            <v>7.72</v>
          </cell>
          <cell r="E9397" t="str">
            <v>Sinalização Horizontal Viária</v>
          </cell>
          <cell r="F9397" t="str">
            <v>SINAPI Jun/26</v>
          </cell>
        </row>
        <row r="9398">
          <cell r="A9398">
            <v>102501</v>
          </cell>
          <cell r="B9398" t="str">
            <v>PINTURA DE FAIXA DE PEDESTRE OU ZEBRADA COM TINTA ACRÍLICA, E = 30 CM, APLICAÇÃO MANUAL. AF_05/2021</v>
          </cell>
          <cell r="C9398" t="str">
            <v>M2</v>
          </cell>
          <cell r="D9398">
            <v>31.57</v>
          </cell>
          <cell r="E9398" t="str">
            <v>Sinalização Horizontal Viária</v>
          </cell>
          <cell r="F9398" t="str">
            <v>SINAPI Jun/26</v>
          </cell>
        </row>
        <row r="9399">
          <cell r="A9399">
            <v>102503</v>
          </cell>
          <cell r="B9399" t="str">
            <v>PINTURA DE FAIXA DE PEDESTRE OU ZEBRADA COM TINTA ACRÍLICA, E = 30 CM, APLICAÇÃO MECÂNICA COM DEMARCADORA A TRAÇÃO MANUAL. AF_05/2021</v>
          </cell>
          <cell r="C9399" t="str">
            <v>M2</v>
          </cell>
          <cell r="D9399">
            <v>0</v>
          </cell>
          <cell r="E9399" t="str">
            <v>Sinalização Horizontal Viária</v>
          </cell>
          <cell r="F9399" t="str">
            <v>SINAPI Jun/26</v>
          </cell>
        </row>
        <row r="9400">
          <cell r="A9400">
            <v>102508</v>
          </cell>
          <cell r="B9400" t="str">
            <v>PINTURA DE FAIXA DE PEDESTRE OU ZEBRADA COM TINTA EPÓXI, E = 30 CM, APLICAÇÃO MANUAL. AF_05/2021</v>
          </cell>
          <cell r="C9400" t="str">
            <v>M2</v>
          </cell>
          <cell r="D9400">
            <v>54.6</v>
          </cell>
          <cell r="E9400" t="str">
            <v>Sinalização Horizontal Viária</v>
          </cell>
          <cell r="F9400" t="str">
            <v>SINAPI Jun/26</v>
          </cell>
        </row>
        <row r="9401">
          <cell r="A9401">
            <v>102511</v>
          </cell>
          <cell r="B9401" t="str">
            <v>PINTURA DE FAIXA DE PEDESTRE OU ZEBRADA COM TINTA RETRORREFLETIVA A BASE DE RESINA ACRÍLICA COM MICROESFERAS DE VIDRO, E = 30 CM, APLICAÇÃO MECÂNICA COM DEMARCADORA A TRAÇÃO MANUAL. AF_05/2021</v>
          </cell>
          <cell r="C9401" t="str">
            <v>M2</v>
          </cell>
          <cell r="D9401">
            <v>0</v>
          </cell>
          <cell r="E9401" t="str">
            <v>Sinalização Horizontal Viária</v>
          </cell>
          <cell r="F9401" t="str">
            <v>SINAPI Jun/26</v>
          </cell>
        </row>
        <row r="9402">
          <cell r="A9402">
            <v>102509</v>
          </cell>
          <cell r="B9402" t="str">
            <v>PINTURA DE FAIXA DE PEDESTRE OU ZEBRADA TINTA RETRORREFLETIVA A BASE DE RESINA ACRÍLICA COM MICROESFERAS DE VIDRO, E = 30 CM, APLICAÇÃO MANUAL. AF_05/2021</v>
          </cell>
          <cell r="C9402" t="str">
            <v>M2</v>
          </cell>
          <cell r="D9402">
            <v>40.869999999999997</v>
          </cell>
          <cell r="E9402" t="str">
            <v>Sinalização Horizontal Viária</v>
          </cell>
          <cell r="F9402" t="str">
            <v>SINAPI Jun/26</v>
          </cell>
        </row>
        <row r="9403">
          <cell r="A9403">
            <v>102498</v>
          </cell>
          <cell r="B9403" t="str">
            <v>PINTURA DE MEIO-FIO COM TINTA BRANCA A BASE DE CAL (CAIAÇÃO). AF_05/2021</v>
          </cell>
          <cell r="C9403" t="str">
            <v>M</v>
          </cell>
          <cell r="D9403">
            <v>2.14</v>
          </cell>
          <cell r="E9403" t="str">
            <v>Sinalização Horizontal Viária</v>
          </cell>
          <cell r="F9403" t="str">
            <v>SINAPI Jun/26</v>
          </cell>
        </row>
        <row r="9404">
          <cell r="A9404">
            <v>102519</v>
          </cell>
          <cell r="B9404" t="str">
            <v>PINTURA DE NÚMEROS E LETRAS PARA SINALIZAÇÃO HORIZONTAL, ALTURA 100 MM, APLICADOR SPRAY E MOLDE PLÁSTICO. AF_05/2021</v>
          </cell>
          <cell r="C9404" t="str">
            <v>UN</v>
          </cell>
          <cell r="D9404">
            <v>0</v>
          </cell>
          <cell r="E9404" t="str">
            <v>Sinalização Horizontal Viária</v>
          </cell>
          <cell r="F9404" t="str">
            <v>SINAPI Jun/26</v>
          </cell>
        </row>
        <row r="9405">
          <cell r="A9405">
            <v>102518</v>
          </cell>
          <cell r="B9405" t="str">
            <v>PINTURA DE SÍMBOLO "BICICLETA" COM TINTA ACRÍLICA, UTILIZAÇÃO DE MOLDE PLÁSTICO E APLICAÇÃO MECÂNICA, 150X60 CM. AF_05/2021</v>
          </cell>
          <cell r="C9405" t="str">
            <v>UN</v>
          </cell>
          <cell r="D9405">
            <v>0</v>
          </cell>
          <cell r="E9405" t="str">
            <v>Sinalização Horizontal Viária</v>
          </cell>
          <cell r="F9405" t="str">
            <v>SINAPI Jun/26</v>
          </cell>
        </row>
        <row r="9406">
          <cell r="A9406">
            <v>102514</v>
          </cell>
          <cell r="B9406" t="str">
            <v>PINTURA DE SÍMBOLO "DEFICIENTE FÍSICO" COM TINTA ACRÍLICA, UTILIZAÇÃO DE MOLDE PLÁSTICO E APLICAÇÃO MECÂNICA, 120X120 CM. AF_05/2021</v>
          </cell>
          <cell r="C9406" t="str">
            <v>UN</v>
          </cell>
          <cell r="D9406">
            <v>0</v>
          </cell>
          <cell r="E9406" t="str">
            <v>Sinalização Horizontal Viária</v>
          </cell>
          <cell r="F9406" t="str">
            <v>SINAPI Jun/26</v>
          </cell>
        </row>
        <row r="9407">
          <cell r="A9407">
            <v>102516</v>
          </cell>
          <cell r="B9407" t="str">
            <v>PINTURA DE SÍMBOLO "GESTANTE" COM TINTA ACRÍLICA, UTILIZAÇÃO DE MOLDE PLÁSTICO E APLICAÇÃO MECÂNICA, 120X120 CM. AF_05/2021</v>
          </cell>
          <cell r="C9407" t="str">
            <v>UN</v>
          </cell>
          <cell r="D9407">
            <v>0</v>
          </cell>
          <cell r="E9407" t="str">
            <v>Sinalização Horizontal Viária</v>
          </cell>
          <cell r="F9407" t="str">
            <v>SINAPI Jun/26</v>
          </cell>
        </row>
        <row r="9408">
          <cell r="A9408">
            <v>102515</v>
          </cell>
          <cell r="B9408" t="str">
            <v>PINTURA DE SÍMBOLO "IDOSO" COM TINTA ACRÍLICA, UTILIZAÇÃO DE MOLDE PLÁSTICO E APLICAÇÃO MECÂNICA, 120X120 CM. AF_05/2021</v>
          </cell>
          <cell r="C9408" t="str">
            <v>UN</v>
          </cell>
          <cell r="D9408">
            <v>0</v>
          </cell>
          <cell r="E9408" t="str">
            <v>Sinalização Horizontal Viária</v>
          </cell>
          <cell r="F9408" t="str">
            <v>SINAPI Jun/26</v>
          </cell>
        </row>
        <row r="9409">
          <cell r="A9409">
            <v>102517</v>
          </cell>
          <cell r="B9409" t="str">
            <v>PINTURA DE SÍMBOLO "PEDESTRE" COM TINTA ACRÍLICA, UTILIZAÇÃO DE MOLDE PLÁSTICO E APLICAÇÃO MECÂNICA, 130X90 CM. AF_05/2021</v>
          </cell>
          <cell r="C9409" t="str">
            <v>UN</v>
          </cell>
          <cell r="D9409">
            <v>0</v>
          </cell>
          <cell r="E9409" t="str">
            <v>Sinalização Horizontal Viária</v>
          </cell>
          <cell r="F9409" t="str">
            <v>SINAPI Jun/26</v>
          </cell>
        </row>
        <row r="9410">
          <cell r="A9410">
            <v>102513</v>
          </cell>
          <cell r="B9410" t="str">
            <v>PINTURA DE SÍMBOLOS E TEXTOS COM TINTA ACRÍLICA, DEMARCAÇÃO COM FITA ADESIVA E APLICAÇÃO COM ROLO. AF_05/2021</v>
          </cell>
          <cell r="C9410" t="str">
            <v>M2</v>
          </cell>
          <cell r="D9410">
            <v>62.63</v>
          </cell>
          <cell r="E9410" t="str">
            <v>Sinalização Horizontal Viária</v>
          </cell>
          <cell r="F9410" t="str">
            <v>SINAPI Jun/26</v>
          </cell>
        </row>
        <row r="9411">
          <cell r="A9411">
            <v>103689</v>
          </cell>
          <cell r="B9411" t="str">
            <v>FORNECIMENTO E INSTALAÇÃO DE PLACA DE OBRA COM CHAPA GALVANIZADA E ESTRUTURA DE MADEIRA. AF_03/2022_PS</v>
          </cell>
          <cell r="C9411" t="str">
            <v>M2</v>
          </cell>
          <cell r="D9411">
            <v>508.76</v>
          </cell>
          <cell r="E9411" t="str">
            <v>Sinalização Vertical Viária</v>
          </cell>
          <cell r="F9411" t="str">
            <v>SINAPI Jun/26</v>
          </cell>
        </row>
        <row r="9412">
          <cell r="A9412">
            <v>103702</v>
          </cell>
          <cell r="B9412" t="str">
            <v>FORNECIMENTO E INSTALAÇÃO DE PLACA DE SINALIZAÇÃO EM CHAPA DE ALUMÍNIO EM SUPORTE DE CONCRETO. AF_03/2022</v>
          </cell>
          <cell r="C9412" t="str">
            <v>M2</v>
          </cell>
          <cell r="D9412">
            <v>0</v>
          </cell>
          <cell r="E9412" t="str">
            <v>Sinalização Vertical Viária</v>
          </cell>
          <cell r="F9412" t="str">
            <v>SINAPI Jun/26</v>
          </cell>
        </row>
        <row r="9413">
          <cell r="A9413">
            <v>103700</v>
          </cell>
          <cell r="B9413" t="str">
            <v>FORNECIMENTO E INSTALAÇÃO DE PLACA DE SINALIZAÇÃO EM CHAPA DE ALUMÍNIO EM SUPORTE DE MADEIRA. AF_03/2022</v>
          </cell>
          <cell r="C9413" t="str">
            <v>M2</v>
          </cell>
          <cell r="D9413">
            <v>0</v>
          </cell>
          <cell r="E9413" t="str">
            <v>Sinalização Vertical Viária</v>
          </cell>
          <cell r="F9413" t="str">
            <v>SINAPI Jun/26</v>
          </cell>
        </row>
        <row r="9414">
          <cell r="A9414">
            <v>103698</v>
          </cell>
          <cell r="B9414" t="str">
            <v>FORNECIMENTO E INSTALAÇÃO DE PLACA DE SINALIZAÇÃO EM CHAPA DE ALUMÍNIO EM SUPORTE METÁLICO. AF_03/2022</v>
          </cell>
          <cell r="C9414" t="str">
            <v>M2</v>
          </cell>
          <cell r="D9414">
            <v>0</v>
          </cell>
          <cell r="E9414" t="str">
            <v>Sinalização Vertical Viária</v>
          </cell>
          <cell r="F9414" t="str">
            <v>SINAPI Jun/26</v>
          </cell>
        </row>
        <row r="9415">
          <cell r="A9415">
            <v>103703</v>
          </cell>
          <cell r="B9415" t="str">
            <v>FORNECIMENTO E INSTALAÇÃO DE PLACA DE SINALIZAÇÃO EM CHAPA DE AÇO EM SUPORTE DE CONCRETO. AF_03/2022</v>
          </cell>
          <cell r="C9415" t="str">
            <v>M2</v>
          </cell>
          <cell r="D9415">
            <v>0</v>
          </cell>
          <cell r="E9415" t="str">
            <v>Sinalização Vertical Viária</v>
          </cell>
          <cell r="F9415" t="str">
            <v>SINAPI Jun/26</v>
          </cell>
        </row>
        <row r="9416">
          <cell r="A9416">
            <v>103701</v>
          </cell>
          <cell r="B9416" t="str">
            <v>FORNECIMENTO E INSTALAÇÃO DE PLACA DE SINALIZAÇÃO EM CHAPA DE AÇO EM SUPORTE DE MADEIRA. AF_03/2022</v>
          </cell>
          <cell r="C9416" t="str">
            <v>M2</v>
          </cell>
          <cell r="D9416">
            <v>0</v>
          </cell>
          <cell r="E9416" t="str">
            <v>Sinalização Vertical Viária</v>
          </cell>
          <cell r="F9416" t="str">
            <v>SINAPI Jun/26</v>
          </cell>
        </row>
        <row r="9417">
          <cell r="A9417">
            <v>103699</v>
          </cell>
          <cell r="B9417" t="str">
            <v>FORNECIMENTO E INSTALAÇÃO DE PLACA DE SINALIZAÇÃO EM CHAPA DE AÇO EM SUPORTE METÁLICO. AF_03/2022</v>
          </cell>
          <cell r="C9417" t="str">
            <v>M2</v>
          </cell>
          <cell r="D9417">
            <v>0</v>
          </cell>
          <cell r="E9417" t="str">
            <v>Sinalização Vertical Viária</v>
          </cell>
          <cell r="F9417" t="str">
            <v>SINAPI Jun/26</v>
          </cell>
        </row>
        <row r="9418">
          <cell r="A9418">
            <v>103704</v>
          </cell>
          <cell r="B9418" t="str">
            <v>FORNECIMENTO E INSTALAÇÃO DE PLACA DE SINALIZAÇÃO EM PÓRTICO E SEMI-PÓRTICO. AF_03/2022</v>
          </cell>
          <cell r="C9418" t="str">
            <v>M2</v>
          </cell>
          <cell r="D9418">
            <v>0</v>
          </cell>
          <cell r="E9418" t="str">
            <v>Sinalização Vertical Viária</v>
          </cell>
          <cell r="F9418" t="str">
            <v>SINAPI Jun/26</v>
          </cell>
        </row>
        <row r="9419">
          <cell r="A9419">
            <v>103706</v>
          </cell>
          <cell r="B9419" t="str">
            <v>FORNECIMENTO E INSTALAÇÃO DE PÓRTICO METÁLICO COM VÃO DE 10,3 M. AF_03/2022</v>
          </cell>
          <cell r="C9419" t="str">
            <v>UN</v>
          </cell>
          <cell r="D9419">
            <v>0</v>
          </cell>
          <cell r="E9419" t="str">
            <v>Sinalização Vertical Viária</v>
          </cell>
          <cell r="F9419" t="str">
            <v>SINAPI Jun/26</v>
          </cell>
        </row>
        <row r="9420">
          <cell r="A9420">
            <v>103707</v>
          </cell>
          <cell r="B9420" t="str">
            <v>FORNECIMENTO E INSTALAÇÃO DE PÓRTICO METÁLICO COM VÃO DE 11,4 M. AF_03/2022</v>
          </cell>
          <cell r="C9420" t="str">
            <v>UN</v>
          </cell>
          <cell r="D9420">
            <v>0</v>
          </cell>
          <cell r="E9420" t="str">
            <v>Sinalização Vertical Viária</v>
          </cell>
          <cell r="F9420" t="str">
            <v>SINAPI Jun/26</v>
          </cell>
        </row>
        <row r="9421">
          <cell r="A9421">
            <v>103708</v>
          </cell>
          <cell r="B9421" t="str">
            <v>FORNECIMENTO E INSTALAÇÃO DE PÓRTICO METÁLICO COM VÃO DE 12,5 M. AF_03/2022</v>
          </cell>
          <cell r="C9421" t="str">
            <v>UN</v>
          </cell>
          <cell r="D9421">
            <v>0</v>
          </cell>
          <cell r="E9421" t="str">
            <v>Sinalização Vertical Viária</v>
          </cell>
          <cell r="F9421" t="str">
            <v>SINAPI Jun/26</v>
          </cell>
        </row>
        <row r="9422">
          <cell r="A9422">
            <v>103709</v>
          </cell>
          <cell r="B9422" t="str">
            <v>FORNECIMENTO E INSTALAÇÃO DE PÓRTICO METÁLICO COM VÃO DE 13,6 M. AF_03/2022</v>
          </cell>
          <cell r="C9422" t="str">
            <v>UN</v>
          </cell>
          <cell r="D9422">
            <v>0</v>
          </cell>
          <cell r="E9422" t="str">
            <v>Sinalização Vertical Viária</v>
          </cell>
          <cell r="F9422" t="str">
            <v>SINAPI Jun/26</v>
          </cell>
        </row>
        <row r="9423">
          <cell r="A9423">
            <v>103710</v>
          </cell>
          <cell r="B9423" t="str">
            <v>FORNECIMENTO E INSTALAÇÃO DE PÓRTICO METÁLICO COM VÃO DE 14,8 M. AF_03/2022</v>
          </cell>
          <cell r="C9423" t="str">
            <v>UN</v>
          </cell>
          <cell r="D9423">
            <v>0</v>
          </cell>
          <cell r="E9423" t="str">
            <v>Sinalização Vertical Viária</v>
          </cell>
          <cell r="F9423" t="str">
            <v>SINAPI Jun/26</v>
          </cell>
        </row>
        <row r="9424">
          <cell r="A9424">
            <v>103711</v>
          </cell>
          <cell r="B9424" t="str">
            <v>FORNECIMENTO E INSTALAÇÃO DE PÓRTICO METÁLICO COM VÃO DE 15,9 M. AF_03/2022</v>
          </cell>
          <cell r="C9424" t="str">
            <v>UN</v>
          </cell>
          <cell r="D9424">
            <v>0</v>
          </cell>
          <cell r="E9424" t="str">
            <v>Sinalização Vertical Viária</v>
          </cell>
          <cell r="F9424" t="str">
            <v>SINAPI Jun/26</v>
          </cell>
        </row>
        <row r="9425">
          <cell r="A9425">
            <v>103712</v>
          </cell>
          <cell r="B9425" t="str">
            <v>FORNECIMENTO E INSTALAÇÃO DE PÓRTICO METÁLICO COM VÃO DE 17 M. AF_03/2022</v>
          </cell>
          <cell r="C9425" t="str">
            <v>UN</v>
          </cell>
          <cell r="D9425">
            <v>0</v>
          </cell>
          <cell r="E9425" t="str">
            <v>Sinalização Vertical Viária</v>
          </cell>
          <cell r="F9425" t="str">
            <v>SINAPI Jun/26</v>
          </cell>
        </row>
        <row r="9426">
          <cell r="A9426">
            <v>103713</v>
          </cell>
          <cell r="B9426" t="str">
            <v>FORNECIMENTO E INSTALAÇÃO DE PÓRTICO METÁLICO COM VÃO DE 18,1 M. AF_03/2022</v>
          </cell>
          <cell r="C9426" t="str">
            <v>UN</v>
          </cell>
          <cell r="D9426">
            <v>0</v>
          </cell>
          <cell r="E9426" t="str">
            <v>Sinalização Vertical Viária</v>
          </cell>
          <cell r="F9426" t="str">
            <v>SINAPI Jun/26</v>
          </cell>
        </row>
        <row r="9427">
          <cell r="A9427">
            <v>103714</v>
          </cell>
          <cell r="B9427" t="str">
            <v>FORNECIMENTO E INSTALAÇÃO DE PÓRTICO METÁLICO COM VÃO DE 19,2 M. AF_03/2022</v>
          </cell>
          <cell r="C9427" t="str">
            <v>UN</v>
          </cell>
          <cell r="D9427">
            <v>0</v>
          </cell>
          <cell r="E9427" t="str">
            <v>Sinalização Vertical Viária</v>
          </cell>
          <cell r="F9427" t="str">
            <v>SINAPI Jun/26</v>
          </cell>
        </row>
        <row r="9428">
          <cell r="A9428">
            <v>103715</v>
          </cell>
          <cell r="B9428" t="str">
            <v>FORNECIMENTO E INSTALAÇÃO DE PÓRTICO METÁLICO COM VÃO DE 20,3 M. AF_03/2022</v>
          </cell>
          <cell r="C9428" t="str">
            <v>UN</v>
          </cell>
          <cell r="D9428">
            <v>0</v>
          </cell>
          <cell r="E9428" t="str">
            <v>Sinalização Vertical Viária</v>
          </cell>
          <cell r="F9428" t="str">
            <v>SINAPI Jun/26</v>
          </cell>
        </row>
        <row r="9429">
          <cell r="A9429">
            <v>103716</v>
          </cell>
          <cell r="B9429" t="str">
            <v>FORNECIMENTO E INSTALAÇÃO DE PÓRTICO METÁLICO COM VÃO DE 21,5 M. AF_03/2022</v>
          </cell>
          <cell r="C9429" t="str">
            <v>UN</v>
          </cell>
          <cell r="D9429">
            <v>0</v>
          </cell>
          <cell r="E9429" t="str">
            <v>Sinalização Vertical Viária</v>
          </cell>
          <cell r="F9429" t="str">
            <v>SINAPI Jun/26</v>
          </cell>
        </row>
        <row r="9430">
          <cell r="A9430">
            <v>103717</v>
          </cell>
          <cell r="B9430" t="str">
            <v>FORNECIMENTO E INSTALAÇÃO DE PÓRTICO METÁLICO COM VÃO DE 22,6 M. AF_03/2022</v>
          </cell>
          <cell r="C9430" t="str">
            <v>UN</v>
          </cell>
          <cell r="D9430">
            <v>0</v>
          </cell>
          <cell r="E9430" t="str">
            <v>Sinalização Vertical Viária</v>
          </cell>
          <cell r="F9430" t="str">
            <v>SINAPI Jun/26</v>
          </cell>
        </row>
        <row r="9431">
          <cell r="A9431">
            <v>103718</v>
          </cell>
          <cell r="B9431" t="str">
            <v>FORNECIMENTO E INSTALAÇÃO DE PÓRTICO METÁLICO COM VÃO DE 23,7 M. AF_03/2022</v>
          </cell>
          <cell r="C9431" t="str">
            <v>UN</v>
          </cell>
          <cell r="D9431">
            <v>0</v>
          </cell>
          <cell r="E9431" t="str">
            <v>Sinalização Vertical Viária</v>
          </cell>
          <cell r="F9431" t="str">
            <v>SINAPI Jun/26</v>
          </cell>
        </row>
        <row r="9432">
          <cell r="A9432">
            <v>103719</v>
          </cell>
          <cell r="B9432" t="str">
            <v>FORNECIMENTO E INSTALAÇÃO DE PÓRTICO METÁLICO COM VÃO DE 24,8 M. AF_03/2022</v>
          </cell>
          <cell r="C9432" t="str">
            <v>UN</v>
          </cell>
          <cell r="D9432">
            <v>0</v>
          </cell>
          <cell r="E9432" t="str">
            <v>Sinalização Vertical Viária</v>
          </cell>
          <cell r="F9432" t="str">
            <v>SINAPI Jun/26</v>
          </cell>
        </row>
        <row r="9433">
          <cell r="A9433">
            <v>103720</v>
          </cell>
          <cell r="B9433" t="str">
            <v>FORNECIMENTO E INSTALAÇÃO DE PÓRTICO METÁLICO COM VÃO DE 26 M. AF_03/2022</v>
          </cell>
          <cell r="C9433" t="str">
            <v>UN</v>
          </cell>
          <cell r="D9433">
            <v>0</v>
          </cell>
          <cell r="E9433" t="str">
            <v>Sinalização Vertical Viária</v>
          </cell>
          <cell r="F9433" t="str">
            <v>SINAPI Jun/26</v>
          </cell>
        </row>
        <row r="9434">
          <cell r="A9434">
            <v>103721</v>
          </cell>
          <cell r="B9434" t="str">
            <v>FORNECIMENTO E INSTALAÇÃO DE PÓRTICO METÁLICO COM VÃO DE 27,1 M. AF_03/2022</v>
          </cell>
          <cell r="C9434" t="str">
            <v>UN</v>
          </cell>
          <cell r="D9434">
            <v>0</v>
          </cell>
          <cell r="E9434" t="str">
            <v>Sinalização Vertical Viária</v>
          </cell>
          <cell r="F9434" t="str">
            <v>SINAPI Jun/26</v>
          </cell>
        </row>
        <row r="9435">
          <cell r="A9435">
            <v>103705</v>
          </cell>
          <cell r="B9435" t="str">
            <v>FORNECIMENTO E INSTALAÇÃO DE PÓRTICO METÁLICO COM VÃO DE 9,2 M. AF_03/2022</v>
          </cell>
          <cell r="C9435" t="str">
            <v>UN</v>
          </cell>
          <cell r="D9435">
            <v>0</v>
          </cell>
          <cell r="E9435" t="str">
            <v>Sinalização Vertical Viária</v>
          </cell>
          <cell r="F9435" t="str">
            <v>SINAPI Jun/26</v>
          </cell>
        </row>
        <row r="9436">
          <cell r="A9436">
            <v>103722</v>
          </cell>
          <cell r="B9436" t="str">
            <v>FORNECIMENTO E INSTALAÇÃO DE SEMI PÓRTICO DUPLO METÁLICO COM VÃO DE 2,7 M. AF_03/2022</v>
          </cell>
          <cell r="C9436" t="str">
            <v>UN</v>
          </cell>
          <cell r="D9436">
            <v>0</v>
          </cell>
          <cell r="E9436" t="str">
            <v>Sinalização Vertical Viária</v>
          </cell>
          <cell r="F9436" t="str">
            <v>SINAPI Jun/26</v>
          </cell>
        </row>
        <row r="9437">
          <cell r="A9437">
            <v>103723</v>
          </cell>
          <cell r="B9437" t="str">
            <v>FORNECIMENTO E INSTALAÇÃO DE SEMI PÓRTICO DUPLO METÁLICO COM VÃO DE 3,8 M. AF_03/2022</v>
          </cell>
          <cell r="C9437" t="str">
            <v>UN</v>
          </cell>
          <cell r="D9437">
            <v>0</v>
          </cell>
          <cell r="E9437" t="str">
            <v>Sinalização Vertical Viária</v>
          </cell>
          <cell r="F9437" t="str">
            <v>SINAPI Jun/26</v>
          </cell>
        </row>
        <row r="9438">
          <cell r="A9438">
            <v>103724</v>
          </cell>
          <cell r="B9438" t="str">
            <v>FORNECIMENTO E INSTALAÇÃO DE SEMI PÓRTICO DUPLO METÁLICO COM VÃO DE 4,9 M. AF_03/2022</v>
          </cell>
          <cell r="C9438" t="str">
            <v>UN</v>
          </cell>
          <cell r="D9438">
            <v>0</v>
          </cell>
          <cell r="E9438" t="str">
            <v>Sinalização Vertical Viária</v>
          </cell>
          <cell r="F9438" t="str">
            <v>SINAPI Jun/26</v>
          </cell>
        </row>
        <row r="9439">
          <cell r="A9439">
            <v>103725</v>
          </cell>
          <cell r="B9439" t="str">
            <v>FORNECIMENTO E INSTALAÇÃO DE SEMI PÓRTICO DUPLO METÁLICO COM VÃO DE 6 M. AF_03/2022</v>
          </cell>
          <cell r="C9439" t="str">
            <v>UN</v>
          </cell>
          <cell r="D9439">
            <v>0</v>
          </cell>
          <cell r="E9439" t="str">
            <v>Sinalização Vertical Viária</v>
          </cell>
          <cell r="F9439" t="str">
            <v>SINAPI Jun/26</v>
          </cell>
        </row>
        <row r="9440">
          <cell r="A9440">
            <v>103726</v>
          </cell>
          <cell r="B9440" t="str">
            <v>FORNECIMENTO E INSTALAÇÃO DE SEMI PÓRTICO DUPLO METÁLICO COM VÃO DE 7,2 M. AF_03/2022</v>
          </cell>
          <cell r="C9440" t="str">
            <v>UN</v>
          </cell>
          <cell r="D9440">
            <v>0</v>
          </cell>
          <cell r="E9440" t="str">
            <v>Sinalização Vertical Viária</v>
          </cell>
          <cell r="F9440" t="str">
            <v>SINAPI Jun/26</v>
          </cell>
        </row>
        <row r="9441">
          <cell r="A9441">
            <v>103727</v>
          </cell>
          <cell r="B9441" t="str">
            <v>FORNECIMENTO E INSTALAÇÃO DE SEMI PÓRTICO DUPLO METÁLICO COM VÃO DE 8,3 M. AF_03/2022</v>
          </cell>
          <cell r="C9441" t="str">
            <v>UN</v>
          </cell>
          <cell r="D9441">
            <v>0</v>
          </cell>
          <cell r="E9441" t="str">
            <v>Sinalização Vertical Viária</v>
          </cell>
          <cell r="F9441" t="str">
            <v>SINAPI Jun/26</v>
          </cell>
        </row>
        <row r="9442">
          <cell r="A9442">
            <v>103728</v>
          </cell>
          <cell r="B9442" t="str">
            <v>FORNECIMENTO E INSTALAÇÃO DE SEMI PÓRTICO METÁLICO COM VÃO DE 2,7 M. AF_03/2022</v>
          </cell>
          <cell r="C9442" t="str">
            <v>UN</v>
          </cell>
          <cell r="D9442">
            <v>0</v>
          </cell>
          <cell r="E9442" t="str">
            <v>Sinalização Vertical Viária</v>
          </cell>
          <cell r="F9442" t="str">
            <v>SINAPI Jun/26</v>
          </cell>
        </row>
        <row r="9443">
          <cell r="A9443">
            <v>103729</v>
          </cell>
          <cell r="B9443" t="str">
            <v>FORNECIMENTO E INSTALAÇÃO DE SEMI PÓRTICO METÁLICO COM VÃO DE 3,8 M. AF_03/2022</v>
          </cell>
          <cell r="C9443" t="str">
            <v>UN</v>
          </cell>
          <cell r="D9443">
            <v>0</v>
          </cell>
          <cell r="E9443" t="str">
            <v>Sinalização Vertical Viária</v>
          </cell>
          <cell r="F9443" t="str">
            <v>SINAPI Jun/26</v>
          </cell>
        </row>
        <row r="9444">
          <cell r="A9444">
            <v>103730</v>
          </cell>
          <cell r="B9444" t="str">
            <v>FORNECIMENTO E INSTALAÇÃO DE SEMI PÓRTICO METÁLICO COM VÃO DE 4,9 M. AF_03/2022</v>
          </cell>
          <cell r="C9444" t="str">
            <v>UN</v>
          </cell>
          <cell r="D9444">
            <v>0</v>
          </cell>
          <cell r="E9444" t="str">
            <v>Sinalização Vertical Viária</v>
          </cell>
          <cell r="F9444" t="str">
            <v>SINAPI Jun/26</v>
          </cell>
        </row>
        <row r="9445">
          <cell r="A9445">
            <v>103731</v>
          </cell>
          <cell r="B9445" t="str">
            <v>FORNECIMENTO E INSTALAÇÃO DE SEMI PÓRTICO METÁLICO COM VÃO DE 6 M. AF_03/2022</v>
          </cell>
          <cell r="C9445" t="str">
            <v>UN</v>
          </cell>
          <cell r="D9445">
            <v>0</v>
          </cell>
          <cell r="E9445" t="str">
            <v>Sinalização Vertical Viária</v>
          </cell>
          <cell r="F9445" t="str">
            <v>SINAPI Jun/26</v>
          </cell>
        </row>
        <row r="9446">
          <cell r="A9446">
            <v>103732</v>
          </cell>
          <cell r="B9446" t="str">
            <v>FORNECIMENTO E INSTALAÇÃO DE SEMI PÓRTICO METÁLICO COM VÃO DE 7,2 M. AF_03/2022</v>
          </cell>
          <cell r="C9446" t="str">
            <v>UN</v>
          </cell>
          <cell r="D9446">
            <v>0</v>
          </cell>
          <cell r="E9446" t="str">
            <v>Sinalização Vertical Viária</v>
          </cell>
          <cell r="F9446" t="str">
            <v>SINAPI Jun/26</v>
          </cell>
        </row>
        <row r="9447">
          <cell r="A9447">
            <v>103733</v>
          </cell>
          <cell r="B9447" t="str">
            <v>FORNECIMENTO E INSTALAÇÃO DE SEMI PÓRTICO METÁLICO COM VÃO DE 8,3 M. AF_03/2022</v>
          </cell>
          <cell r="C9447" t="str">
            <v>UN</v>
          </cell>
          <cell r="D9447">
            <v>0</v>
          </cell>
          <cell r="E9447" t="str">
            <v>Sinalização Vertical Viária</v>
          </cell>
          <cell r="F9447" t="str">
            <v>SINAPI Jun/26</v>
          </cell>
        </row>
        <row r="9448">
          <cell r="A9448">
            <v>103696</v>
          </cell>
          <cell r="B9448" t="str">
            <v>FORNECIMENTO E INSTALAÇÃO DE SUPORTE DE MADEIRA PARA PLACAS DE SINALIZAÇÃO EM CONCRETO, COM H= DE 2,5 M E SEÇÃO DE 7,5 X 7,5 CM. AF_03/2022</v>
          </cell>
          <cell r="C9448" t="str">
            <v>UN</v>
          </cell>
          <cell r="D9448">
            <v>164.53</v>
          </cell>
          <cell r="E9448" t="str">
            <v>Sinalização Vertical Viária</v>
          </cell>
          <cell r="F9448" t="str">
            <v>SINAPI Jun/26</v>
          </cell>
        </row>
        <row r="9449">
          <cell r="A9449">
            <v>103697</v>
          </cell>
          <cell r="B9449" t="str">
            <v>FORNECIMENTO E INSTALAÇÃO DE SUPORTE DE MADEIRA PARA PLACAS DE SINALIZAÇÃO, EM BASE DE CONCRETO, COM H= DE 2,0 M E SEÇÃO DE 7,5 X 7,5 CM. AF_03/2022</v>
          </cell>
          <cell r="C9449" t="str">
            <v>UN</v>
          </cell>
          <cell r="D9449">
            <v>152.19</v>
          </cell>
          <cell r="E9449" t="str">
            <v>Sinalização Vertical Viária</v>
          </cell>
          <cell r="F9449" t="str">
            <v>SINAPI Jun/26</v>
          </cell>
        </row>
        <row r="9450">
          <cell r="A9450">
            <v>103695</v>
          </cell>
          <cell r="B9450" t="str">
            <v>FORNECIMENTO E INSTALAÇÃO DE SUPORTE DE MADEIRA PARA PLACAS DE SINALIZAÇÃO, EM SOLO, COM H= DE 2,0 M E SEÇÃO DE 7,5 X 7,5 CM. AF_03/2022</v>
          </cell>
          <cell r="C9450" t="str">
            <v>UN</v>
          </cell>
          <cell r="D9450">
            <v>112.08</v>
          </cell>
          <cell r="E9450" t="str">
            <v>Sinalização Vertical Viária</v>
          </cell>
          <cell r="F9450" t="str">
            <v>SINAPI Jun/26</v>
          </cell>
        </row>
        <row r="9451">
          <cell r="A9451">
            <v>103694</v>
          </cell>
          <cell r="B9451" t="str">
            <v>FORNECIMENTO E INSTALAÇÃO DE SUPORTE DE MADEIRA PARA PLACAS DE SINALIZAÇÃO, EM SOLO, COM H= DE 2,5 M E SEÇÃO DE 7,5 X 7,5 CM. AF_03/2022</v>
          </cell>
          <cell r="C9451" t="str">
            <v>UN</v>
          </cell>
          <cell r="D9451">
            <v>124.42</v>
          </cell>
          <cell r="E9451" t="str">
            <v>Sinalização Vertical Viária</v>
          </cell>
          <cell r="F9451" t="str">
            <v>SINAPI Jun/26</v>
          </cell>
        </row>
        <row r="9452">
          <cell r="A9452">
            <v>103690</v>
          </cell>
          <cell r="B9452" t="str">
            <v>FORNECIMENTO E INSTALAÇÃO DE SUPORTE METÁLICO GALVANIZADO PARA PLACAS DE SINALIZAÇÃO EM SOLO, COM H= DE 2,5 M E DIÂMETRO DE 2''. AF_03/2022</v>
          </cell>
          <cell r="C9452" t="str">
            <v>UN</v>
          </cell>
          <cell r="D9452">
            <v>0</v>
          </cell>
          <cell r="E9452" t="str">
            <v>Sinalização Vertical Viária</v>
          </cell>
          <cell r="F9452" t="str">
            <v>SINAPI Jun/26</v>
          </cell>
        </row>
        <row r="9453">
          <cell r="A9453">
            <v>103693</v>
          </cell>
          <cell r="B9453" t="str">
            <v>FORNECIMENTO E INSTALAÇÃO DE SUPORTE METÁLICO GALVANIZADO PARA PLACAS DE SINALIZAÇÃO, EM BASE DE CONCRETO, COM H= DE 2,0 M E DIÂMETRO DE 2''. AF_03/2022</v>
          </cell>
          <cell r="C9453" t="str">
            <v>UN</v>
          </cell>
          <cell r="D9453">
            <v>0</v>
          </cell>
          <cell r="E9453" t="str">
            <v>Sinalização Vertical Viária</v>
          </cell>
          <cell r="F9453" t="str">
            <v>SINAPI Jun/26</v>
          </cell>
        </row>
        <row r="9454">
          <cell r="A9454">
            <v>103692</v>
          </cell>
          <cell r="B9454" t="str">
            <v>FORNECIMENTO E INSTALAÇÃO DE SUPORTE METÁLICO GALVANIZADO PARA PLACAS DE SINALIZAÇÃO, EM BASE DE CONCRETO, COM H= DE 2,5 M E DIÂMETRO DE 2''. AF_03/2022</v>
          </cell>
          <cell r="C9454" t="str">
            <v>UN</v>
          </cell>
          <cell r="D9454">
            <v>0</v>
          </cell>
          <cell r="E9454" t="str">
            <v>Sinalização Vertical Viária</v>
          </cell>
          <cell r="F9454" t="str">
            <v>SINAPI Jun/26</v>
          </cell>
        </row>
        <row r="9455">
          <cell r="A9455">
            <v>103691</v>
          </cell>
          <cell r="B9455" t="str">
            <v>FORNECIMENTO E INSTALAÇÃO DE SUPORTE METÁLICO GALVANIZADO PARA PLACAS DE SINALIZAÇÃO, EM SOLO, COM H= DE 2,0 M E DIÂMETRO DE 2''. AF_03/2022</v>
          </cell>
          <cell r="C9455" t="str">
            <v>UN</v>
          </cell>
          <cell r="D9455">
            <v>0</v>
          </cell>
          <cell r="E9455" t="str">
            <v>Sinalização Vertical Viária</v>
          </cell>
          <cell r="F9455" t="str">
            <v>SINAPI Jun/26</v>
          </cell>
        </row>
        <row r="9456">
          <cell r="A9456">
            <v>96987</v>
          </cell>
          <cell r="B9456" t="str">
            <v>BASE METÁLICA PARA MASTRO 1 ½" PARA SPDA - FORNECIMENTO E INSTALAÇÃO. AF_08/2023</v>
          </cell>
          <cell r="C9456" t="str">
            <v>UN</v>
          </cell>
          <cell r="D9456">
            <v>153.83000000000001</v>
          </cell>
          <cell r="E9456" t="str">
            <v>Sistema de Proteção contra Descargas Atmosféricas - SPDA</v>
          </cell>
          <cell r="F9456" t="str">
            <v>SINAPI Jun/26</v>
          </cell>
        </row>
        <row r="9457">
          <cell r="A9457">
            <v>96989</v>
          </cell>
          <cell r="B9457" t="str">
            <v>CAPTOR TIPO FRANKLIN PARA SPDA - FORNECIMENTO E INSTALAÇÃO. AF_08/2023</v>
          </cell>
          <cell r="C9457" t="str">
            <v>UN</v>
          </cell>
          <cell r="D9457">
            <v>140.38</v>
          </cell>
          <cell r="E9457" t="str">
            <v>Sistema de Proteção contra Descargas Atmosféricas - SPDA</v>
          </cell>
          <cell r="F9457" t="str">
            <v>SINAPI Jun/26</v>
          </cell>
        </row>
        <row r="9458">
          <cell r="A9458">
            <v>104749</v>
          </cell>
          <cell r="B9458" t="str">
            <v>CONECTOR GRAMPO METÁLICO TIPO OLHAL, PARA SPDA, PARA HASTE DE ATERRAMENTO DE 3/4'' E CABOS DE 10 A 50 MM2 - FORNECIMENTO E INSTALAÇÃO. AF_08/2023</v>
          </cell>
          <cell r="C9458" t="str">
            <v>UN</v>
          </cell>
          <cell r="D9458">
            <v>25.83</v>
          </cell>
          <cell r="E9458" t="str">
            <v>Sistema de Proteção contra Descargas Atmosféricas - SPDA</v>
          </cell>
          <cell r="F9458" t="str">
            <v>SINAPI Jun/26</v>
          </cell>
        </row>
        <row r="9459">
          <cell r="A9459">
            <v>104750</v>
          </cell>
          <cell r="B9459" t="str">
            <v>CONECTOR GRAMPO METÁLICO TIPO OLHAL, PARA SPDA, PARA HASTE DE ATERRAMENTO DE 5/8'' E CABOS DE 10 A 50 MM2 - FORNECIMENTO E INSTALAÇÃO. AF_08/2023</v>
          </cell>
          <cell r="C9459" t="str">
            <v>UN</v>
          </cell>
          <cell r="D9459">
            <v>21.73</v>
          </cell>
          <cell r="E9459" t="str">
            <v>Sistema de Proteção contra Descargas Atmosféricas - SPDA</v>
          </cell>
          <cell r="F9459" t="str">
            <v>SINAPI Jun/26</v>
          </cell>
        </row>
        <row r="9460">
          <cell r="A9460">
            <v>104751</v>
          </cell>
          <cell r="B9460" t="str">
            <v>CONECTOR GRAMPO PARALELO METÁLICO, PARA SPDA, PARA CABOS DE 6 A 50 MM2 - FORNECIMENTO E INSTALAÇÃO. AF_08/2023</v>
          </cell>
          <cell r="C9460" t="str">
            <v>UN</v>
          </cell>
          <cell r="D9460">
            <v>28.76</v>
          </cell>
          <cell r="E9460" t="str">
            <v>Sistema de Proteção contra Descargas Atmosféricas - SPDA</v>
          </cell>
          <cell r="F9460" t="str">
            <v>SINAPI Jun/26</v>
          </cell>
        </row>
        <row r="9461">
          <cell r="A9461">
            <v>104752</v>
          </cell>
          <cell r="B9461" t="str">
            <v>CONECTOR SPLIT-BOLT, PARA SPDA, PARA CABOS ATÉ 35 MM2 - FORNECIMENTO E INSTALAÇÃO. AF_08/2023</v>
          </cell>
          <cell r="C9461" t="str">
            <v>UN</v>
          </cell>
          <cell r="D9461">
            <v>25.75</v>
          </cell>
          <cell r="E9461" t="str">
            <v>Sistema de Proteção contra Descargas Atmosféricas - SPDA</v>
          </cell>
          <cell r="F9461" t="str">
            <v>SINAPI Jun/26</v>
          </cell>
        </row>
        <row r="9462">
          <cell r="A9462">
            <v>104753</v>
          </cell>
          <cell r="B9462" t="str">
            <v>CONECTOR SPLIT-BOLT, PARA SPDA, PARA CABOS ATÉ 50 MM2 - FORNECIMENTO E INSTALAÇÃO. AF_08/2023</v>
          </cell>
          <cell r="C9462" t="str">
            <v>UN</v>
          </cell>
          <cell r="D9462">
            <v>30.07</v>
          </cell>
          <cell r="E9462" t="str">
            <v>Sistema de Proteção contra Descargas Atmosféricas - SPDA</v>
          </cell>
          <cell r="F9462" t="str">
            <v>SINAPI Jun/26</v>
          </cell>
        </row>
        <row r="9463">
          <cell r="A9463">
            <v>104754</v>
          </cell>
          <cell r="B9463" t="str">
            <v>CONECTOR SPLIT-BOLT, PARA SPDA, PARA CABOS ATÉ 70 MM2 - FORNECIMENTO E INSTALAÇÃO. AF_08/2023</v>
          </cell>
          <cell r="C9463" t="str">
            <v>UN</v>
          </cell>
          <cell r="D9463">
            <v>37.46</v>
          </cell>
          <cell r="E9463" t="str">
            <v>Sistema de Proteção contra Descargas Atmosféricas - SPDA</v>
          </cell>
          <cell r="F9463" t="str">
            <v>SINAPI Jun/26</v>
          </cell>
        </row>
        <row r="9464">
          <cell r="A9464">
            <v>104755</v>
          </cell>
          <cell r="B9464" t="str">
            <v>CONECTOR SPLIT-BOLT, PARA SPDA, PARA CABOS ATÉ 95 MM2 - FORNECIMENTO E INSTALAÇÃO. AF_08/2023</v>
          </cell>
          <cell r="C9464" t="str">
            <v>UN</v>
          </cell>
          <cell r="D9464">
            <v>48.94</v>
          </cell>
          <cell r="E9464" t="str">
            <v>Sistema de Proteção contra Descargas Atmosféricas - SPDA</v>
          </cell>
          <cell r="F9464" t="str">
            <v>SINAPI Jun/26</v>
          </cell>
        </row>
        <row r="9465">
          <cell r="A9465">
            <v>96982</v>
          </cell>
          <cell r="B9465" t="str">
            <v>CONECTOR SPLIT-BOLT, PARA SPDA, PARA CABOS DE 16 A 70 MM2 - FORNECIMENTO E INSTALAÇÃO. AF_08/2023</v>
          </cell>
          <cell r="C9465" t="str">
            <v>UN</v>
          </cell>
          <cell r="D9465">
            <v>0</v>
          </cell>
          <cell r="E9465" t="str">
            <v>Sistema de Proteção contra Descargas Atmosféricas - SPDA</v>
          </cell>
          <cell r="F9465" t="str">
            <v>SINAPI Jun/26</v>
          </cell>
        </row>
        <row r="9466">
          <cell r="A9466">
            <v>96993</v>
          </cell>
          <cell r="B9466" t="str">
            <v>CONJUNTO DE ESTAIAMENTO PARA MASTRO DE SPDA (COMPRIMENTO DOS ESTAIS = 12 M) - FORNECIMENTO E INSTALAÇÃO. AF_08/2023</v>
          </cell>
          <cell r="C9466" t="str">
            <v>UN</v>
          </cell>
          <cell r="D9466">
            <v>0</v>
          </cell>
          <cell r="E9466" t="str">
            <v>Sistema de Proteção contra Descargas Atmosféricas - SPDA</v>
          </cell>
          <cell r="F9466" t="str">
            <v>SINAPI Jun/26</v>
          </cell>
        </row>
        <row r="9467">
          <cell r="A9467">
            <v>96990</v>
          </cell>
          <cell r="B9467" t="str">
            <v>CONJUNTO DE ESTAIAMENTO PARA MASTRO DE SPDA (COMPRIMENTO DOS ESTAIS = 2 M) - FORNECIMENTO E INSTALAÇÃO. AF_08/2023</v>
          </cell>
          <cell r="C9467" t="str">
            <v>UN</v>
          </cell>
          <cell r="D9467">
            <v>0</v>
          </cell>
          <cell r="E9467" t="str">
            <v>Sistema de Proteção contra Descargas Atmosféricas - SPDA</v>
          </cell>
          <cell r="F9467" t="str">
            <v>SINAPI Jun/26</v>
          </cell>
        </row>
        <row r="9468">
          <cell r="A9468">
            <v>96991</v>
          </cell>
          <cell r="B9468" t="str">
            <v>CONJUNTO DE ESTAIAMENTO PARA MASTRO DE SPDA (COMPRIMENTO DOS ESTAIS = 4 M) - FORNECIMENTO E INSTALAÇÃO. AF_08/2023</v>
          </cell>
          <cell r="C9468" t="str">
            <v>UN</v>
          </cell>
          <cell r="D9468">
            <v>0</v>
          </cell>
          <cell r="E9468" t="str">
            <v>Sistema de Proteção contra Descargas Atmosféricas - SPDA</v>
          </cell>
          <cell r="F9468" t="str">
            <v>SINAPI Jun/26</v>
          </cell>
        </row>
        <row r="9469">
          <cell r="A9469">
            <v>96992</v>
          </cell>
          <cell r="B9469" t="str">
            <v>CONJUNTO DE ESTAIAMENTO PARA MASTRO DE SPDA (COMPRIMENTO DOS ESTAIS = 8 M) - FORNECIMENTO E INSTALAÇÃO. AF_08/2023</v>
          </cell>
          <cell r="C9469" t="str">
            <v>UN</v>
          </cell>
          <cell r="D9469">
            <v>0</v>
          </cell>
          <cell r="E9469" t="str">
            <v>Sistema de Proteção contra Descargas Atmosféricas - SPDA</v>
          </cell>
          <cell r="F9469" t="str">
            <v>SINAPI Jun/26</v>
          </cell>
        </row>
        <row r="9470">
          <cell r="A9470">
            <v>96994</v>
          </cell>
          <cell r="B9470" t="str">
            <v>CONJUNTO PARA-RAIOS TIPO FRANKLIN PARA SPDA (INCLUSO BASE METÁLICA, MASTRO COM 6 M, CAPTOR FRANKLIN E CONJUNTO DE ESTAIAMENTO COM 3 ESTAIS FLEXÍVEIS DE 4 M) - FORNECIMENTO E INSTALAÇÃO. AF_08/2023</v>
          </cell>
          <cell r="C9470" t="str">
            <v>UN</v>
          </cell>
          <cell r="D9470">
            <v>0</v>
          </cell>
          <cell r="E9470" t="str">
            <v>Sistema de Proteção contra Descargas Atmosféricas - SPDA</v>
          </cell>
          <cell r="F9470" t="str">
            <v>SINAPI Jun/26</v>
          </cell>
        </row>
        <row r="9471">
          <cell r="A9471">
            <v>96973</v>
          </cell>
          <cell r="B9471" t="str">
            <v>CORDOALHA DE COBRE NU 35 MM², NÃO ENTERRADA, COM ISOLADOR - FORNECIMENTO E INSTALAÇÃO. AF_08/2023</v>
          </cell>
          <cell r="C9471" t="str">
            <v>M</v>
          </cell>
          <cell r="D9471">
            <v>88.61</v>
          </cell>
          <cell r="E9471" t="str">
            <v>Sistema de Proteção contra Descargas Atmosféricas - SPDA</v>
          </cell>
          <cell r="F9471" t="str">
            <v>SINAPI Jun/26</v>
          </cell>
        </row>
        <row r="9472">
          <cell r="A9472">
            <v>104743</v>
          </cell>
          <cell r="B9472" t="str">
            <v>CORDOALHA DE COBRE NU 35 MM², NÃO ENTERRADA, COM PRESILHA - FORNECIMENTO E INSTALAÇÃO. AF_08/2023</v>
          </cell>
          <cell r="C9472" t="str">
            <v>M</v>
          </cell>
          <cell r="D9472">
            <v>0</v>
          </cell>
          <cell r="E9472" t="str">
            <v>Sistema de Proteção contra Descargas Atmosféricas - SPDA</v>
          </cell>
          <cell r="F9472" t="str">
            <v>SINAPI Jun/26</v>
          </cell>
        </row>
        <row r="9473">
          <cell r="A9473">
            <v>96977</v>
          </cell>
          <cell r="B9473" t="str">
            <v>CORDOALHA DE COBRE NU 50 MM², ENTERRADA - FORNECIMENTO E INSTALAÇÃO. AF_08/2023</v>
          </cell>
          <cell r="C9473" t="str">
            <v>M</v>
          </cell>
          <cell r="D9473">
            <v>67.86</v>
          </cell>
          <cell r="E9473" t="str">
            <v>Sistema de Proteção contra Descargas Atmosféricas - SPDA</v>
          </cell>
          <cell r="F9473" t="str">
            <v>SINAPI Jun/26</v>
          </cell>
        </row>
        <row r="9474">
          <cell r="A9474">
            <v>96974</v>
          </cell>
          <cell r="B9474" t="str">
            <v>CORDOALHA DE COBRE NU 50 MM², NÃO ENTERRADA, COM ISOLADOR - FORNECIMENTO E INSTALAÇÃO. AF_08/2023</v>
          </cell>
          <cell r="C9474" t="str">
            <v>M</v>
          </cell>
          <cell r="D9474">
            <v>113.75</v>
          </cell>
          <cell r="E9474" t="str">
            <v>Sistema de Proteção contra Descargas Atmosféricas - SPDA</v>
          </cell>
          <cell r="F9474" t="str">
            <v>SINAPI Jun/26</v>
          </cell>
        </row>
        <row r="9475">
          <cell r="A9475">
            <v>104744</v>
          </cell>
          <cell r="B9475" t="str">
            <v>CORDOALHA DE COBRE NU 50 MM², NÃO ENTERRADA, COM PRESILHA - FORNECIMENTO E INSTALAÇÃO. AF_08/2023</v>
          </cell>
          <cell r="C9475" t="str">
            <v>M</v>
          </cell>
          <cell r="D9475">
            <v>0</v>
          </cell>
          <cell r="E9475" t="str">
            <v>Sistema de Proteção contra Descargas Atmosféricas - SPDA</v>
          </cell>
          <cell r="F9475" t="str">
            <v>SINAPI Jun/26</v>
          </cell>
        </row>
        <row r="9476">
          <cell r="A9476">
            <v>96978</v>
          </cell>
          <cell r="B9476" t="str">
            <v>CORDOALHA DE COBRE NU 70 MM², ENTERRADA - FORNECIMENTO E INSTALAÇÃO. AF_08/2023</v>
          </cell>
          <cell r="C9476" t="str">
            <v>M</v>
          </cell>
          <cell r="D9476">
            <v>89.36</v>
          </cell>
          <cell r="E9476" t="str">
            <v>Sistema de Proteção contra Descargas Atmosféricas - SPDA</v>
          </cell>
          <cell r="F9476" t="str">
            <v>SINAPI Jun/26</v>
          </cell>
        </row>
        <row r="9477">
          <cell r="A9477">
            <v>96975</v>
          </cell>
          <cell r="B9477" t="str">
            <v>CORDOALHA DE COBRE NU 70 MM², NÃO ENTERRADA, COM ISOLADOR - FORNECIMENTO E INSTALAÇÃO. AF_08/2023</v>
          </cell>
          <cell r="C9477" t="str">
            <v>M</v>
          </cell>
          <cell r="D9477">
            <v>140.06</v>
          </cell>
          <cell r="E9477" t="str">
            <v>Sistema de Proteção contra Descargas Atmosféricas - SPDA</v>
          </cell>
          <cell r="F9477" t="str">
            <v>SINAPI Jun/26</v>
          </cell>
        </row>
        <row r="9478">
          <cell r="A9478">
            <v>104745</v>
          </cell>
          <cell r="B9478" t="str">
            <v>CORDOALHA DE COBRE NU 70 MM², NÃO ENTERRADA, COM PRESILHA - FORNECIMENTO E INSTALAÇÃO. AF_08/2023</v>
          </cell>
          <cell r="C9478" t="str">
            <v>M</v>
          </cell>
          <cell r="D9478">
            <v>0</v>
          </cell>
          <cell r="E9478" t="str">
            <v>Sistema de Proteção contra Descargas Atmosféricas - SPDA</v>
          </cell>
          <cell r="F9478" t="str">
            <v>SINAPI Jun/26</v>
          </cell>
        </row>
        <row r="9479">
          <cell r="A9479">
            <v>96979</v>
          </cell>
          <cell r="B9479" t="str">
            <v>CORDOALHA DE COBRE NU 95 MM², ENTERRADA - FORNECIMENTO E INSTALAÇÃO. AF_08/2023</v>
          </cell>
          <cell r="C9479" t="str">
            <v>M</v>
          </cell>
          <cell r="D9479">
            <v>127.61</v>
          </cell>
          <cell r="E9479" t="str">
            <v>Sistema de Proteção contra Descargas Atmosféricas - SPDA</v>
          </cell>
          <cell r="F9479" t="str">
            <v>SINAPI Jun/26</v>
          </cell>
        </row>
        <row r="9480">
          <cell r="A9480">
            <v>96976</v>
          </cell>
          <cell r="B9480" t="str">
            <v>CORDOALHA DE COBRE NU 95 MM², NÃO ENTERRADA, COM ISOLADOR - FORNECIMENTO E INSTALAÇÃO. AF_08/2023</v>
          </cell>
          <cell r="C9480" t="str">
            <v>M</v>
          </cell>
          <cell r="D9480">
            <v>182.68</v>
          </cell>
          <cell r="E9480" t="str">
            <v>Sistema de Proteção contra Descargas Atmosféricas - SPDA</v>
          </cell>
          <cell r="F9480" t="str">
            <v>SINAPI Jun/26</v>
          </cell>
        </row>
        <row r="9481">
          <cell r="A9481">
            <v>96984</v>
          </cell>
          <cell r="B9481" t="str">
            <v>ELETRODUTO PVC RÍGIDO, DIÂMETRO 40MM, COM 3 METROS, PARA SPDA - FORNECIMENTO E INSTALAÇÃO. AF_08/2023</v>
          </cell>
          <cell r="C9481" t="str">
            <v>UN</v>
          </cell>
          <cell r="D9481">
            <v>76.45</v>
          </cell>
          <cell r="E9481" t="str">
            <v>Sistema de Proteção contra Descargas Atmosféricas - SPDA</v>
          </cell>
          <cell r="F9481" t="str">
            <v>SINAPI Jun/26</v>
          </cell>
        </row>
        <row r="9482">
          <cell r="A9482">
            <v>96980</v>
          </cell>
          <cell r="B9482" t="str">
            <v>FITA DE ALUMÍNIO 70 MM² PARA SPDA - FORNECIMENTO E INSTALAÇÃO. AF_08/2023</v>
          </cell>
          <cell r="C9482" t="str">
            <v>M</v>
          </cell>
          <cell r="D9482">
            <v>0</v>
          </cell>
          <cell r="E9482" t="str">
            <v>Sistema de Proteção contra Descargas Atmosféricas - SPDA</v>
          </cell>
          <cell r="F9482" t="str">
            <v>SINAPI Jun/26</v>
          </cell>
        </row>
        <row r="9483">
          <cell r="A9483">
            <v>96986</v>
          </cell>
          <cell r="B9483" t="str">
            <v>HASTE DE ATERRAMENTO, DIÂMETRO 3/4", COM 3 METROS - FORNECIMENTO E INSTALAÇÃO. AF_08/2023</v>
          </cell>
          <cell r="C9483" t="str">
            <v>UN</v>
          </cell>
          <cell r="D9483">
            <v>135.6</v>
          </cell>
          <cell r="E9483" t="str">
            <v>Sistema de Proteção contra Descargas Atmosféricas - SPDA</v>
          </cell>
          <cell r="F9483" t="str">
            <v>SINAPI Jun/26</v>
          </cell>
        </row>
        <row r="9484">
          <cell r="A9484">
            <v>96985</v>
          </cell>
          <cell r="B9484" t="str">
            <v>HASTE DE ATERRAMENTO, DIÂMETRO 5/8", COM 3 METROS - FORNECIMENTO E INSTALAÇÃO. AF_08/2023</v>
          </cell>
          <cell r="C9484" t="str">
            <v>UN</v>
          </cell>
          <cell r="D9484">
            <v>90.51</v>
          </cell>
          <cell r="E9484" t="str">
            <v>Sistema de Proteção contra Descargas Atmosféricas - SPDA</v>
          </cell>
          <cell r="F9484" t="str">
            <v>SINAPI Jun/26</v>
          </cell>
        </row>
        <row r="9485">
          <cell r="A9485">
            <v>96988</v>
          </cell>
          <cell r="B9485" t="str">
            <v>MASTRO 1 ½", COM 3 METROS, PARA SPDA - FORNECIMENTO E INSTALAÇÃO. AF_08/2023</v>
          </cell>
          <cell r="C9485" t="str">
            <v>UN</v>
          </cell>
          <cell r="D9485">
            <v>167.88</v>
          </cell>
          <cell r="E9485" t="str">
            <v>Sistema de Proteção contra Descargas Atmosféricas - SPDA</v>
          </cell>
          <cell r="F9485" t="str">
            <v>SINAPI Jun/26</v>
          </cell>
        </row>
        <row r="9486">
          <cell r="A9486">
            <v>104746</v>
          </cell>
          <cell r="B9486" t="str">
            <v>MINI CAPTOR PARA SPDA - FORNECIMENTO E INSTALAÇÃO. AF_08/2023</v>
          </cell>
          <cell r="C9486" t="str">
            <v>UN</v>
          </cell>
          <cell r="D9486">
            <v>31.43</v>
          </cell>
          <cell r="E9486" t="str">
            <v>Sistema de Proteção contra Descargas Atmosféricas - SPDA</v>
          </cell>
          <cell r="F9486" t="str">
            <v>SINAPI Jun/26</v>
          </cell>
        </row>
        <row r="9487">
          <cell r="A9487">
            <v>104747</v>
          </cell>
          <cell r="B9487" t="str">
            <v>PRESILHA PARA FIXAÇÃO DE CORDOALHA NÃO ENTERRADA PARA SPDA - FORNECIMENTO E INSTALAÇÃO. AF_08/2023</v>
          </cell>
          <cell r="C9487" t="str">
            <v>UN</v>
          </cell>
          <cell r="D9487">
            <v>0</v>
          </cell>
          <cell r="E9487" t="str">
            <v>Sistema de Proteção contra Descargas Atmosféricas - SPDA</v>
          </cell>
          <cell r="F9487" t="str">
            <v>SINAPI Jun/26</v>
          </cell>
        </row>
        <row r="9488">
          <cell r="A9488">
            <v>96983</v>
          </cell>
          <cell r="B9488" t="str">
            <v>SOLDA EXOTÉRMICA PARA SPDA - FORNECIMENTO E INSTALAÇÃO. AF_08/2023</v>
          </cell>
          <cell r="C9488" t="str">
            <v>UN</v>
          </cell>
          <cell r="D9488">
            <v>0</v>
          </cell>
          <cell r="E9488" t="str">
            <v>Sistema de Proteção contra Descargas Atmosféricas - SPDA</v>
          </cell>
          <cell r="F9488" t="str">
            <v>SINAPI Jun/26</v>
          </cell>
        </row>
        <row r="9489">
          <cell r="A9489">
            <v>104748</v>
          </cell>
          <cell r="B9489" t="str">
            <v>SUPORTE ISOLADOR 2 DESCIDAS PARA FIXAÇÃO DA CORDOALHA DE COBRE EM MASTRO 1 1/2" DE SPDA - FORNECIMENTO E INSTALAÇÃO. AF_08/2023</v>
          </cell>
          <cell r="C9489" t="str">
            <v>UN</v>
          </cell>
          <cell r="D9489">
            <v>0</v>
          </cell>
          <cell r="E9489" t="str">
            <v>Sistema de Proteção contra Descargas Atmosféricas - SPDA</v>
          </cell>
          <cell r="F9489" t="str">
            <v>SINAPI Jun/26</v>
          </cell>
        </row>
        <row r="9490">
          <cell r="A9490">
            <v>98463</v>
          </cell>
          <cell r="B9490" t="str">
            <v>SUPORTE ISOLADOR PARA FIXAÇÃO DA CORDOALHA DE COBRE EM ALVENARIA OU CONCRETO - FORNECIMENTO E INSTALAÇÃO. AF_08/2023</v>
          </cell>
          <cell r="C9490" t="str">
            <v>UN</v>
          </cell>
          <cell r="D9490">
            <v>34.18</v>
          </cell>
          <cell r="E9490" t="str">
            <v>Sistema de Proteção contra Descargas Atmosféricas - SPDA</v>
          </cell>
          <cell r="F9490" t="str">
            <v>SINAPI Jun/26</v>
          </cell>
        </row>
        <row r="9491">
          <cell r="A9491">
            <v>104827</v>
          </cell>
          <cell r="B9491" t="str">
            <v>INSTALAÇÃO E FORNECIMENTO DE PAINEL FIXO NA PAREDE COM TOMADAS E SAÍDAS PARA GASES MEDICINAIS. AF_11/2023</v>
          </cell>
          <cell r="C9491" t="str">
            <v>UN</v>
          </cell>
          <cell r="D9491">
            <v>0</v>
          </cell>
          <cell r="E9491" t="str">
            <v>Sistemas Hospitalares - Pontos de Consumo</v>
          </cell>
          <cell r="F9491" t="str">
            <v>SINAPI Jun/26</v>
          </cell>
        </row>
        <row r="9492">
          <cell r="A9492">
            <v>104828</v>
          </cell>
          <cell r="B9492" t="str">
            <v>INSTALAÇÃO E FORNECIMENTO DE PAINEL SUSPENSO COM TOMADAS E SAÍDAS PARA GASES MEDICINAIS. AF_11/2023</v>
          </cell>
          <cell r="C9492" t="str">
            <v>UN</v>
          </cell>
          <cell r="D9492">
            <v>0</v>
          </cell>
          <cell r="E9492" t="str">
            <v>Sistemas Hospitalares - Pontos de Consumo</v>
          </cell>
          <cell r="F9492" t="str">
            <v>SINAPI Jun/26</v>
          </cell>
        </row>
        <row r="9493">
          <cell r="A9493">
            <v>104824</v>
          </cell>
          <cell r="B9493" t="str">
            <v>INSTALAÇÃO E FORNECIMENTO DE POSTO PAREDE, INTERNO OU EXTERNO, PARA REDE DE GASES HOSPITALARES, COM VÁLVULA DE IMPACTO P/ESTANQUEIDADE, PRESSÃO MÁX. TRAB. 8,0 KGF/CM2, CONEXÕES, COM CANOPLA PLÁSTICA COM INDICAÇÃO DO TIPO DE GÁS, COMPLETO. AF_11/2023</v>
          </cell>
          <cell r="C9493" t="str">
            <v>UN</v>
          </cell>
          <cell r="D9493">
            <v>0</v>
          </cell>
          <cell r="E9493" t="str">
            <v>Sistemas Hospitalares - Pontos de Consumo</v>
          </cell>
          <cell r="F9493" t="str">
            <v>SINAPI Jun/26</v>
          </cell>
        </row>
        <row r="9494">
          <cell r="A9494">
            <v>104826</v>
          </cell>
          <cell r="B9494" t="str">
            <v>INSTALAÇÃO E FORNECIMENTO DE RÉGUA DE INALOTERAPIA DE PAREDE PARA REDE DE GÁS COMPRIMIDO, COM 3 PONTOS DE CONSUMO DE GASES IDENTIFICADOS, EM PERFIL DE ALUMÍNIO, APROX. 40 CM, INCLUI VÁLVULA DE IMPACTO E CONEXÕES EM LATÃO, COMPLETO. AF_11/2023</v>
          </cell>
          <cell r="C9494" t="str">
            <v>UN</v>
          </cell>
          <cell r="D9494">
            <v>0</v>
          </cell>
          <cell r="E9494" t="str">
            <v>Sistemas Hospitalares - Pontos de Consumo</v>
          </cell>
          <cell r="F9494" t="str">
            <v>SINAPI Jun/26</v>
          </cell>
        </row>
        <row r="9495">
          <cell r="A9495">
            <v>104825</v>
          </cell>
          <cell r="B9495" t="str">
            <v>INSTALAÇÃO E FORNECIMENTO DE RÉGUA DE INALOTERAPIA DE PAREDE PARA REDE DE GÁS OXIGÊNIO, COM 3 PONTOS DE CONSUMO DE GASES IDENTIFICADOS, EM PERFIL DE ALUMÍNIO ANODIZ., APROX. 40 CM, INCLUI VÁLVULA DE IMPACTO E CONEXÕES EM LATÃO, COMPLETO. AF_11/2023</v>
          </cell>
          <cell r="C9495" t="str">
            <v>UN</v>
          </cell>
          <cell r="D9495">
            <v>0</v>
          </cell>
          <cell r="E9495" t="str">
            <v>Sistemas Hospitalares - Pontos de Consumo</v>
          </cell>
          <cell r="F9495" t="str">
            <v>SINAPI Jun/26</v>
          </cell>
        </row>
        <row r="9496">
          <cell r="A9496">
            <v>104993</v>
          </cell>
          <cell r="B9496" t="str">
            <v>CAIXA DE EMBUTIR EM AÇO GALVANIZADO PARA ABRIGO DE HIDRÔMETRO - FORNECIMENTO E INSTALAÇÃO (EXCLUSIVE HIDRÔMETRO). AF_03/2024</v>
          </cell>
          <cell r="C9496" t="str">
            <v>UN</v>
          </cell>
          <cell r="D9496">
            <v>0</v>
          </cell>
          <cell r="E9496" t="str">
            <v>Sistemas de Medição</v>
          </cell>
          <cell r="F9496" t="str">
            <v>SINAPI Jun/26</v>
          </cell>
        </row>
        <row r="9497">
          <cell r="A9497">
            <v>104994</v>
          </cell>
          <cell r="B9497" t="str">
            <v>CAIXA DE EMBUTIR EM POLICARBONATO PARA ABRIGO DE HIDRÔMETRO - FORNECIMENTO E INSTALAÇÃO (EXCLUSIVE HIDRÔMETRO). AF_03/2024</v>
          </cell>
          <cell r="C9497" t="str">
            <v>UN</v>
          </cell>
          <cell r="D9497">
            <v>0</v>
          </cell>
          <cell r="E9497" t="str">
            <v>Sistemas de Medição</v>
          </cell>
          <cell r="F9497" t="str">
            <v>SINAPI Jun/26</v>
          </cell>
        </row>
        <row r="9498">
          <cell r="A9498">
            <v>104995</v>
          </cell>
          <cell r="B9498" t="str">
            <v>CAIXA DE EMBUTIR EM POLIPROPILENO PARA ABRIGO DE HIDRÔMETRO - FORNECIMENTO E INSTALAÇÃO (EXCLUSIVE HIDRÔMETRO). AF_03/2024</v>
          </cell>
          <cell r="C9498" t="str">
            <v>UN</v>
          </cell>
          <cell r="D9498">
            <v>0</v>
          </cell>
          <cell r="E9498" t="str">
            <v>Sistemas de Medição</v>
          </cell>
          <cell r="F9498" t="str">
            <v>SINAPI Jun/26</v>
          </cell>
        </row>
        <row r="9499">
          <cell r="A9499">
            <v>104996</v>
          </cell>
          <cell r="B9499" t="str">
            <v>CAIXA DE SOBREPOR EM AÇO GALVANIZADO PARA ABRIGO DE HIDRÔMETRO - FORNECIMENTO E INSTALAÇÃO (EXCLUSIVE HIDRÔMETRO). AF_03/2024</v>
          </cell>
          <cell r="C9499" t="str">
            <v>UN</v>
          </cell>
          <cell r="D9499">
            <v>0</v>
          </cell>
          <cell r="E9499" t="str">
            <v>Sistemas de Medição</v>
          </cell>
          <cell r="F9499" t="str">
            <v>SINAPI Jun/26</v>
          </cell>
        </row>
        <row r="9500">
          <cell r="A9500">
            <v>95676</v>
          </cell>
          <cell r="B9500" t="str">
            <v>CAIXA EM CONCRETO PRÉ-MOLDADO PARA ABRIGO DE HIDRÔMETRO COM DN 20 MM - FORNECIMENTO E INSTALAÇÃO. AF_03/2024</v>
          </cell>
          <cell r="C9500" t="str">
            <v>UN</v>
          </cell>
          <cell r="D9500">
            <v>157.66999999999999</v>
          </cell>
          <cell r="E9500" t="str">
            <v>Sistemas de Medição</v>
          </cell>
          <cell r="F9500" t="str">
            <v>SINAPI Jun/26</v>
          </cell>
        </row>
        <row r="9501">
          <cell r="A9501">
            <v>95677</v>
          </cell>
          <cell r="B9501" t="str">
            <v>CAIXA EM CONCRETO PRÉ-MOLDADO PARA ABRIGO DE HIDRÔMETRO COM DN 25 MM - FORNECIMENTO E INSTALAÇÃO (EXCLUSIVE HIDRÔMETRO). AF_03/2024</v>
          </cell>
          <cell r="C9501" t="str">
            <v>UN</v>
          </cell>
          <cell r="D9501">
            <v>0</v>
          </cell>
          <cell r="E9501" t="str">
            <v>Sistemas de Medição</v>
          </cell>
          <cell r="F9501" t="str">
            <v>SINAPI Jun/26</v>
          </cell>
        </row>
        <row r="9502">
          <cell r="A9502">
            <v>105135</v>
          </cell>
          <cell r="B9502" t="str">
            <v>HIDRÔMETRO DN 1 1/2", 20 M³/H - FORNECIMENTO E INSTALAÇÃO. AF_03/2024</v>
          </cell>
          <cell r="C9502" t="str">
            <v>UN</v>
          </cell>
          <cell r="D9502">
            <v>1011.17</v>
          </cell>
          <cell r="E9502" t="str">
            <v>Sistemas de Medição</v>
          </cell>
          <cell r="F9502" t="str">
            <v>SINAPI Jun/26</v>
          </cell>
        </row>
        <row r="9503">
          <cell r="A9503">
            <v>104998</v>
          </cell>
          <cell r="B9503" t="str">
            <v>HIDRÔMETRO DN 1", 10 M³/H - FORNECIMENTO E INSTALAÇÃO. AF_03/2024</v>
          </cell>
          <cell r="C9503" t="str">
            <v>UN</v>
          </cell>
          <cell r="D9503">
            <v>623.25</v>
          </cell>
          <cell r="E9503" t="str">
            <v>Sistemas de Medição</v>
          </cell>
          <cell r="F9503" t="str">
            <v>SINAPI Jun/26</v>
          </cell>
        </row>
        <row r="9504">
          <cell r="A9504">
            <v>104997</v>
          </cell>
          <cell r="B9504" t="str">
            <v>HIDRÔMETRO DN 1", 7 M³/H - FORNECIMENTO E INSTALAÇÃO. AF_03/2024</v>
          </cell>
          <cell r="C9504" t="str">
            <v>UN</v>
          </cell>
          <cell r="D9504">
            <v>469.57</v>
          </cell>
          <cell r="E9504" t="str">
            <v>Sistemas de Medição</v>
          </cell>
          <cell r="F9504" t="str">
            <v>SINAPI Jun/26</v>
          </cell>
        </row>
        <row r="9505">
          <cell r="A9505">
            <v>95673</v>
          </cell>
          <cell r="B9505" t="str">
            <v>HIDRÔMETRO DN 1/2", 1,5 M3/H - FORNECIMENTO E INSTALAÇÃO. AF_03/2024</v>
          </cell>
          <cell r="C9505" t="str">
            <v>UN</v>
          </cell>
          <cell r="D9505">
            <v>142.61000000000001</v>
          </cell>
          <cell r="E9505" t="str">
            <v>Sistemas de Medição</v>
          </cell>
          <cell r="F9505" t="str">
            <v>SINAPI Jun/26</v>
          </cell>
        </row>
        <row r="9506">
          <cell r="A9506">
            <v>95674</v>
          </cell>
          <cell r="B9506" t="str">
            <v>HIDRÔMETRO DN 1/2", 3,0 M3/H - FORNECIMENTO E INSTALAÇÃO. AF_03/2024</v>
          </cell>
          <cell r="C9506" t="str">
            <v>UN</v>
          </cell>
          <cell r="D9506">
            <v>150.69</v>
          </cell>
          <cell r="E9506" t="str">
            <v>Sistemas de Medição</v>
          </cell>
          <cell r="F9506" t="str">
            <v>SINAPI Jun/26</v>
          </cell>
        </row>
        <row r="9507">
          <cell r="A9507">
            <v>104992</v>
          </cell>
          <cell r="B9507" t="str">
            <v>HIDRÔMETRO DN 2", 30 M³/H - FORNECIMENTO E INSTALAÇÃO. AF_03/2024</v>
          </cell>
          <cell r="C9507" t="str">
            <v>UN</v>
          </cell>
          <cell r="D9507">
            <v>1407.2</v>
          </cell>
          <cell r="E9507" t="str">
            <v>Sistemas de Medição</v>
          </cell>
          <cell r="F9507" t="str">
            <v>SINAPI Jun/26</v>
          </cell>
        </row>
        <row r="9508">
          <cell r="A9508">
            <v>95675</v>
          </cell>
          <cell r="B9508" t="str">
            <v>HIDRÔMETRO DN 3/4", 5,0 M3/H - FORNECIMENTO E INSTALAÇÃO. AF_03/2024</v>
          </cell>
          <cell r="C9508" t="str">
            <v>UN</v>
          </cell>
          <cell r="D9508">
            <v>185.96</v>
          </cell>
          <cell r="E9508" t="str">
            <v>Sistemas de Medição</v>
          </cell>
          <cell r="F9508" t="str">
            <v>SINAPI Jun/26</v>
          </cell>
        </row>
        <row r="9509">
          <cell r="A9509">
            <v>95648</v>
          </cell>
          <cell r="B9509" t="str">
            <v>KIT CAVALETE PARA MEDIÇÃO DE ÁGUA - ENTRADA INDIVIDUALIZADA, EM CPVC DN 28 MM (1"), PARA 1 MEDIDOR - FORNECIMENTO E INSTALAÇÃO (EXCLUSIVE HIDRÔMETRO). AF_03/2024</v>
          </cell>
          <cell r="C9509" t="str">
            <v>UN</v>
          </cell>
          <cell r="D9509">
            <v>642.57000000000005</v>
          </cell>
          <cell r="E9509" t="str">
            <v>Sistemas de Medição</v>
          </cell>
          <cell r="F9509" t="str">
            <v>SINAPI Jun/26</v>
          </cell>
        </row>
        <row r="9510">
          <cell r="A9510">
            <v>95649</v>
          </cell>
          <cell r="B9510" t="str">
            <v>KIT CAVALETE PARA MEDIÇÃO DE ÁGUA - ENTRADA INDIVIDUALIZADA, EM CPVC DN 28 MM (1"), PARA 2 MEDIDORES - FORNECIMENTO E INSTALAÇÃO (EXCLUSIVE HIDRÔMETRO). AF_03/2024</v>
          </cell>
          <cell r="C9510" t="str">
            <v>UN</v>
          </cell>
          <cell r="D9510">
            <v>1109.53</v>
          </cell>
          <cell r="E9510" t="str">
            <v>Sistemas de Medição</v>
          </cell>
          <cell r="F9510" t="str">
            <v>SINAPI Jun/26</v>
          </cell>
        </row>
        <row r="9511">
          <cell r="A9511">
            <v>95650</v>
          </cell>
          <cell r="B9511" t="str">
            <v>KIT CAVALETE PARA MEDIÇÃO DE ÁGUA - ENTRADA INDIVIDUALIZADA, EM CPVC DN 28 MM (1"), PARA 3 MEDIDORES - FORNECIMENTO E INSTALAÇÃO (EXCLUSIVE HIDRÔMETRO). AF_03/2024</v>
          </cell>
          <cell r="C9511" t="str">
            <v>UN</v>
          </cell>
          <cell r="D9511">
            <v>1621.82</v>
          </cell>
          <cell r="E9511" t="str">
            <v>Sistemas de Medição</v>
          </cell>
          <cell r="F9511" t="str">
            <v>SINAPI Jun/26</v>
          </cell>
        </row>
        <row r="9512">
          <cell r="A9512">
            <v>95651</v>
          </cell>
          <cell r="B9512" t="str">
            <v>KIT CAVALETE PARA MEDIÇÃO DE ÁGUA - ENTRADA INDIVIDUALIZADA, EM CPVC DN 28 MM (1"), PARA 4 MEDIDORES - FORNECIMENTO E INSTALAÇÃO (EXCLUSIVE HIDRÔMETRO). AF_03/2024</v>
          </cell>
          <cell r="C9512" t="str">
            <v>UN</v>
          </cell>
          <cell r="D9512">
            <v>2106.81</v>
          </cell>
          <cell r="E9512" t="str">
            <v>Sistemas de Medição</v>
          </cell>
          <cell r="F9512" t="str">
            <v>SINAPI Jun/26</v>
          </cell>
        </row>
        <row r="9513">
          <cell r="A9513">
            <v>95652</v>
          </cell>
          <cell r="B9513" t="str">
            <v>KIT CAVALETE PARA MEDIÇÃO DE ÁGUA - ENTRADA INDIVIDUALIZADA, EM CPVC DN 35 MM (1 1/4"), PARA 1 MEDIDOR - FORNECIMENTO E INSTALAÇÃO (EXCLUSIVE HIDRÔMETRO). AF_03/2024</v>
          </cell>
          <cell r="C9513" t="str">
            <v>UN</v>
          </cell>
          <cell r="D9513">
            <v>789.68</v>
          </cell>
          <cell r="E9513" t="str">
            <v>Sistemas de Medição</v>
          </cell>
          <cell r="F9513" t="str">
            <v>SINAPI Jun/26</v>
          </cell>
        </row>
        <row r="9514">
          <cell r="A9514">
            <v>95653</v>
          </cell>
          <cell r="B9514" t="str">
            <v>KIT CAVALETE PARA MEDIÇÃO DE ÁGUA - ENTRADA INDIVIDUALIZADA, EM CPVC DN 35 MM (1 1/4"), PARA 2 MEDIDORES - FORNECIMENTO E INSTALAÇÃO (EXCLUSIVE HIDRÔMETRO). AF_03/2024</v>
          </cell>
          <cell r="C9514" t="str">
            <v>UN</v>
          </cell>
          <cell r="D9514">
            <v>1401.71</v>
          </cell>
          <cell r="E9514" t="str">
            <v>Sistemas de Medição</v>
          </cell>
          <cell r="F9514" t="str">
            <v>SINAPI Jun/26</v>
          </cell>
        </row>
        <row r="9515">
          <cell r="A9515">
            <v>95654</v>
          </cell>
          <cell r="B9515" t="str">
            <v>KIT CAVALETE PARA MEDIÇÃO DE ÁGUA - ENTRADA INDIVIDUALIZADA, EM CPVC DN 35 MM (1 1/4"), PARA 3 MEDIDORES - FORNECIMENTO E INSTALAÇÃO (EXCLUSIVE HIDRÔMETRO). AF_03/2024</v>
          </cell>
          <cell r="C9515" t="str">
            <v>UN</v>
          </cell>
          <cell r="D9515">
            <v>2065.17</v>
          </cell>
          <cell r="E9515" t="str">
            <v>Sistemas de Medição</v>
          </cell>
          <cell r="F9515" t="str">
            <v>SINAPI Jun/26</v>
          </cell>
        </row>
        <row r="9516">
          <cell r="A9516">
            <v>95655</v>
          </cell>
          <cell r="B9516" t="str">
            <v>KIT CAVALETE PARA MEDIÇÃO DE ÁGUA - ENTRADA INDIVIDUALIZADA, EM CPVC DN 35 MM (1 1/4"), PARA 4 MEDIDORES - FORNECIMENTO E INSTALAÇÃO (EXCLUSIVE HIDRÔMETRO). AF_03/2024</v>
          </cell>
          <cell r="C9516" t="str">
            <v>UN</v>
          </cell>
          <cell r="D9516">
            <v>2693.87</v>
          </cell>
          <cell r="E9516" t="str">
            <v>Sistemas de Medição</v>
          </cell>
          <cell r="F9516" t="str">
            <v>SINAPI Jun/26</v>
          </cell>
        </row>
        <row r="9517">
          <cell r="A9517">
            <v>95657</v>
          </cell>
          <cell r="B9517" t="str">
            <v>KIT CAVALETE PARA MEDIÇÃO DE ÁGUA - ENTRADA INDIVIDUALIZADA, EM PPR PN20 DN 25 MM (3/4") PARA 1 MEDIDOR - FORNECIMENTO E INSTALAÇÃO (EXCLUSIVE HIDRÔMETRO). AF_03/2024</v>
          </cell>
          <cell r="C9517" t="str">
            <v>UN</v>
          </cell>
          <cell r="D9517">
            <v>397.96</v>
          </cell>
          <cell r="E9517" t="str">
            <v>Sistemas de Medição</v>
          </cell>
          <cell r="F9517" t="str">
            <v>SINAPI Jun/26</v>
          </cell>
        </row>
        <row r="9518">
          <cell r="A9518">
            <v>95658</v>
          </cell>
          <cell r="B9518" t="str">
            <v>KIT CAVALETE PARA MEDIÇÃO DE ÁGUA - ENTRADA INDIVIDUALIZADA, EM PPR PN20 DN 25 MM (3/4") PARA 2 MEDIDORES - FORNECIMENTO E INSTALAÇÃO (EXCLUSIVE HIDRÔMETRO). AF_03/2024</v>
          </cell>
          <cell r="C9518" t="str">
            <v>UN</v>
          </cell>
          <cell r="D9518">
            <v>720.92</v>
          </cell>
          <cell r="E9518" t="str">
            <v>Sistemas de Medição</v>
          </cell>
          <cell r="F9518" t="str">
            <v>SINAPI Jun/26</v>
          </cell>
        </row>
        <row r="9519">
          <cell r="A9519">
            <v>95659</v>
          </cell>
          <cell r="B9519" t="str">
            <v>KIT CAVALETE PARA MEDIÇÃO DE ÁGUA - ENTRADA INDIVIDUALIZADA, EM PPR PN20 DN 25 MM (3/4") PARA 3 MEDIDORES - FORNECIMENTO E INSTALAÇÃO (EXCLUSIVE HIDRÔMETRO). AF_03/2024</v>
          </cell>
          <cell r="C9519" t="str">
            <v>UN</v>
          </cell>
          <cell r="D9519">
            <v>1072.07</v>
          </cell>
          <cell r="E9519" t="str">
            <v>Sistemas de Medição</v>
          </cell>
          <cell r="F9519" t="str">
            <v>SINAPI Jun/26</v>
          </cell>
        </row>
        <row r="9520">
          <cell r="A9520">
            <v>95660</v>
          </cell>
          <cell r="B9520" t="str">
            <v>KIT CAVALETE PARA MEDIÇÃO DE ÁGUA - ENTRADA INDIVIDUALIZADA, EM PPR PN20 DN 25 MM (3/4") PARA 4 MEDIDORES - FORNECIMENTO E INSTALAÇÃO (EXCLUSIVE HIDRÔMETRO). AF_03/2024</v>
          </cell>
          <cell r="C9520" t="str">
            <v>UN</v>
          </cell>
          <cell r="D9520">
            <v>1403.86</v>
          </cell>
          <cell r="E9520" t="str">
            <v>Sistemas de Medição</v>
          </cell>
          <cell r="F9520" t="str">
            <v>SINAPI Jun/26</v>
          </cell>
        </row>
        <row r="9521">
          <cell r="A9521">
            <v>95661</v>
          </cell>
          <cell r="B9521" t="str">
            <v>KIT CAVALETE PARA MEDIÇÃO DE ÁGUA - ENTRADA INDIVIDUALIZADA, EM PPR PN20 DN 32 MM (1") PARA 1 MEDIDOR - FORNECIMENTO E INSTALAÇÃO (EXCLUSIVE HIDRÔMETRO). AF_03/2024</v>
          </cell>
          <cell r="C9521" t="str">
            <v>UN</v>
          </cell>
          <cell r="D9521">
            <v>486.55</v>
          </cell>
          <cell r="E9521" t="str">
            <v>Sistemas de Medição</v>
          </cell>
          <cell r="F9521" t="str">
            <v>SINAPI Jun/26</v>
          </cell>
        </row>
        <row r="9522">
          <cell r="A9522">
            <v>95662</v>
          </cell>
          <cell r="B9522" t="str">
            <v>KIT CAVALETE PARA MEDIÇÃO DE ÁGUA - ENTRADA INDIVIDUALIZADA, EM PPR PN20 DN 32 MM (1") PARA 2 MEDIDORES - FORNECIMENTO E INSTALAÇÃO (EXCLUSIVE HIDRÔMETRO). AF_03/2024</v>
          </cell>
          <cell r="C9522" t="str">
            <v>UN</v>
          </cell>
          <cell r="D9522">
            <v>896.32</v>
          </cell>
          <cell r="E9522" t="str">
            <v>Sistemas de Medição</v>
          </cell>
          <cell r="F9522" t="str">
            <v>SINAPI Jun/26</v>
          </cell>
        </row>
        <row r="9523">
          <cell r="A9523">
            <v>95663</v>
          </cell>
          <cell r="B9523" t="str">
            <v>KIT CAVALETE PARA MEDIÇÃO DE ÁGUA - ENTRADA INDIVIDUALIZADA, EM PPR PN20 DN 32 MM (1") PARA 3 MEDIDORES - FORNECIMENTO E INSTALAÇÃO (EXCLUSIVE HIDRÔMETRO). AF_03/2024</v>
          </cell>
          <cell r="C9523" t="str">
            <v>UN</v>
          </cell>
          <cell r="D9523">
            <v>1339.65</v>
          </cell>
          <cell r="E9523" t="str">
            <v>Sistemas de Medição</v>
          </cell>
          <cell r="F9523" t="str">
            <v>SINAPI Jun/26</v>
          </cell>
        </row>
        <row r="9524">
          <cell r="A9524">
            <v>95664</v>
          </cell>
          <cell r="B9524" t="str">
            <v>KIT CAVALETE PARA MEDIÇÃO DE ÁGUA - ENTRADA INDIVIDUALIZADA, EM PPR PN20 DN 32 MM (1") PARA 4 MEDIDORES - FORNECIMENTO E INSTALAÇÃO (EXCLUSIVE HIDRÔMETRO). AF_03/2024</v>
          </cell>
          <cell r="C9524" t="str">
            <v>UN</v>
          </cell>
          <cell r="D9524">
            <v>1757.03</v>
          </cell>
          <cell r="E9524" t="str">
            <v>Sistemas de Medição</v>
          </cell>
          <cell r="F9524" t="str">
            <v>SINAPI Jun/26</v>
          </cell>
        </row>
        <row r="9525">
          <cell r="A9525">
            <v>95665</v>
          </cell>
          <cell r="B9525" t="str">
            <v>KIT CAVALETE PARA MEDIÇÃO DE ÁGUA - ENTRADA INDIVIDUALIZADA, EM PPR PN25 DN 25 MM (3/4") PARA 1 MEDIDOR - FORNECIMENTO E INSTALAÇÃO (EXCLUSIVE HIDRÔMETRO). AF_03/2024</v>
          </cell>
          <cell r="C9525" t="str">
            <v>UN</v>
          </cell>
          <cell r="D9525">
            <v>440.52</v>
          </cell>
          <cell r="E9525" t="str">
            <v>Sistemas de Medição</v>
          </cell>
          <cell r="F9525" t="str">
            <v>SINAPI Jun/26</v>
          </cell>
        </row>
        <row r="9526">
          <cell r="A9526">
            <v>95666</v>
          </cell>
          <cell r="B9526" t="str">
            <v>KIT CAVALETE PARA MEDIÇÃO DE ÁGUA - ENTRADA INDIVIDUALIZADA, EM PPR PN25 DN 25 MM (3/4") PARA 2 MEDIDORES - FORNECIMENTO E INSTALAÇÃO (EXCLUSIVE HIDRÔMETRO). AF_03/2024</v>
          </cell>
          <cell r="C9526" t="str">
            <v>UN</v>
          </cell>
          <cell r="D9526">
            <v>776.78</v>
          </cell>
          <cell r="E9526" t="str">
            <v>Sistemas de Medição</v>
          </cell>
          <cell r="F9526" t="str">
            <v>SINAPI Jun/26</v>
          </cell>
        </row>
        <row r="9527">
          <cell r="A9527">
            <v>95667</v>
          </cell>
          <cell r="B9527" t="str">
            <v>KIT CAVALETE PARA MEDIÇÃO DE ÁGUA - ENTRADA INDIVIDUALIZADA, EM PPR PN25 DN 25 MM (3/4") PARA 3 MEDIDORES - FORNECIMENTO E INSTALAÇÃO (EXCLUSIVE HIDRÔMETRO). AF_03/2024</v>
          </cell>
          <cell r="C9527" t="str">
            <v>UN</v>
          </cell>
          <cell r="D9527">
            <v>1149.77</v>
          </cell>
          <cell r="E9527" t="str">
            <v>Sistemas de Medição</v>
          </cell>
          <cell r="F9527" t="str">
            <v>SINAPI Jun/26</v>
          </cell>
        </row>
        <row r="9528">
          <cell r="A9528">
            <v>95668</v>
          </cell>
          <cell r="B9528" t="str">
            <v>KIT CAVALETE PARA MEDIÇÃO DE ÁGUA - ENTRADA INDIVIDUALIZADA, EM PPR PN25 DN 25 MM (3/4") PARA 4 MEDIDORES - FORNECIMENTO E INSTALAÇÃO (EXCLUSIVE HIDRÔMETRO). AF_03/2024</v>
          </cell>
          <cell r="C9528" t="str">
            <v>UN</v>
          </cell>
          <cell r="D9528">
            <v>1500.7</v>
          </cell>
          <cell r="E9528" t="str">
            <v>Sistemas de Medição</v>
          </cell>
          <cell r="F9528" t="str">
            <v>SINAPI Jun/26</v>
          </cell>
        </row>
        <row r="9529">
          <cell r="A9529">
            <v>95669</v>
          </cell>
          <cell r="B9529" t="str">
            <v>KIT CAVALETE PARA MEDIÇÃO DE ÁGUA - ENTRADA INDIVIDUALIZADA, EM PPR PN25 DN 32 MM (1") PARA 1 MEDIDOR - FORNECIMENTO E INSTALAÇÃO (EXCLUSIVE HIDRÔMETRO). AF_03/2024</v>
          </cell>
          <cell r="C9529" t="str">
            <v>UN</v>
          </cell>
          <cell r="D9529">
            <v>524.69000000000005</v>
          </cell>
          <cell r="E9529" t="str">
            <v>Sistemas de Medição</v>
          </cell>
          <cell r="F9529" t="str">
            <v>SINAPI Jun/26</v>
          </cell>
        </row>
        <row r="9530">
          <cell r="A9530">
            <v>95670</v>
          </cell>
          <cell r="B9530" t="str">
            <v>KIT CAVALETE PARA MEDIÇÃO DE ÁGUA - ENTRADA INDIVIDUALIZADA, EM PPR PN25 DN 32 MM (1") PARA 2 MEDIDORES - FORNECIMENTO E INSTALAÇÃO (EXCLUSIVE HIDRÔMETRO). AF_03/2024</v>
          </cell>
          <cell r="C9530" t="str">
            <v>UN</v>
          </cell>
          <cell r="D9530">
            <v>943.52</v>
          </cell>
          <cell r="E9530" t="str">
            <v>Sistemas de Medição</v>
          </cell>
          <cell r="F9530" t="str">
            <v>SINAPI Jun/26</v>
          </cell>
        </row>
        <row r="9531">
          <cell r="A9531">
            <v>95671</v>
          </cell>
          <cell r="B9531" t="str">
            <v>KIT CAVALETE PARA MEDIÇÃO DE ÁGUA - ENTRADA INDIVIDUALIZADA, EM PPR PN25 DN 32 MM (1") PARA 3 MEDIDORES - FORNECIMENTO E INSTALAÇÃO (EXCLUSIVE HIDRÔMETRO). AF_03/2024</v>
          </cell>
          <cell r="C9531" t="str">
            <v>UN</v>
          </cell>
          <cell r="D9531">
            <v>1403.8</v>
          </cell>
          <cell r="E9531" t="str">
            <v>Sistemas de Medição</v>
          </cell>
          <cell r="F9531" t="str">
            <v>SINAPI Jun/26</v>
          </cell>
        </row>
        <row r="9532">
          <cell r="A9532">
            <v>95672</v>
          </cell>
          <cell r="B9532" t="str">
            <v>KIT CAVALETE PARA MEDIÇÃO DE ÁGUA - ENTRADA INDIVIDUALIZADA, EM PPR PN25 DN 32 MM (1") PARA 4 MEDIDORES - FORNECIMENTO E INSTALAÇÃO (EXCLUSIVE HIDRÔMETRO). AF_03/2024</v>
          </cell>
          <cell r="C9532" t="str">
            <v>UN</v>
          </cell>
          <cell r="D9532">
            <v>1836.28</v>
          </cell>
          <cell r="E9532" t="str">
            <v>Sistemas de Medição</v>
          </cell>
          <cell r="F9532" t="str">
            <v>SINAPI Jun/26</v>
          </cell>
        </row>
        <row r="9533">
          <cell r="A9533">
            <v>97741</v>
          </cell>
          <cell r="B9533" t="str">
            <v>KIT CAVALETE PARA MEDIÇÃO DE ÁGUA - ENTRADA INDIVIDUALIZADA, EM PVC 25 MM (3/4"), PARA 1 MEDIDOR - FORNECIMENTO E INSTALAÇÃO (EXCLUSIVE HIDRÔMETRO). AF_03/2024</v>
          </cell>
          <cell r="C9533" t="str">
            <v>UN</v>
          </cell>
          <cell r="D9533">
            <v>214.85</v>
          </cell>
          <cell r="E9533" t="str">
            <v>Sistemas de Medição</v>
          </cell>
          <cell r="F9533" t="str">
            <v>SINAPI Jun/26</v>
          </cell>
        </row>
        <row r="9534">
          <cell r="A9534">
            <v>95641</v>
          </cell>
          <cell r="B9534" t="str">
            <v>KIT CAVALETE PARA MEDIÇÃO DE ÁGUA - ENTRADA INDIVIDUALIZADA, EM PVC 25 MM (3/4"), PARA 2 MEDIDORES - FORNECIMENTO E INSTALAÇÃO (EXCLUSIVE HIDRÔMETRO). AF_03/2024</v>
          </cell>
          <cell r="C9534" t="str">
            <v>UN</v>
          </cell>
          <cell r="D9534">
            <v>380.03</v>
          </cell>
          <cell r="E9534" t="str">
            <v>Sistemas de Medição</v>
          </cell>
          <cell r="F9534" t="str">
            <v>SINAPI Jun/26</v>
          </cell>
        </row>
        <row r="9535">
          <cell r="A9535">
            <v>95642</v>
          </cell>
          <cell r="B9535" t="str">
            <v>KIT CAVALETE PARA MEDIÇÃO DE ÁGUA - ENTRADA INDIVIDUALIZADA, EM PVC 25 MM (3/4"), PARA 3 MEDIDORES - FORNECIMENTO E INSTALAÇÃO (EXCLUSIVE HIDRÔMETRO). AF_03/2024</v>
          </cell>
          <cell r="C9535" t="str">
            <v>UN</v>
          </cell>
          <cell r="D9535">
            <v>561.85</v>
          </cell>
          <cell r="E9535" t="str">
            <v>Sistemas de Medição</v>
          </cell>
          <cell r="F9535" t="str">
            <v>SINAPI Jun/26</v>
          </cell>
        </row>
        <row r="9536">
          <cell r="A9536">
            <v>95643</v>
          </cell>
          <cell r="B9536" t="str">
            <v>KIT CAVALETE PARA MEDIÇÃO DE ÁGUA - ENTRADA INDIVIDUALIZADA, EM PVC 25 MM (3/4"), PARA 4 MEDIDORES - FORNECIMENTO E INSTALAÇÃO (EXCLUSIVE HIDRÔMETRO). AF_03/2024</v>
          </cell>
          <cell r="C9536" t="str">
            <v>UN</v>
          </cell>
          <cell r="D9536">
            <v>733.6</v>
          </cell>
          <cell r="E9536" t="str">
            <v>Sistemas de Medição</v>
          </cell>
          <cell r="F9536" t="str">
            <v>SINAPI Jun/26</v>
          </cell>
        </row>
        <row r="9537">
          <cell r="A9537">
            <v>95644</v>
          </cell>
          <cell r="B9537" t="str">
            <v>KIT CAVALETE PARA MEDIÇÃO DE ÁGUA - ENTRADA INDIVIDUALIZADA, EM PVC 32 MM (1"), PARA 1 MEDIDOR - FORNECIMENTO E INSTALAÇÃO (EXCLUSIVE HIDRÔMETRO). AF_03/2024</v>
          </cell>
          <cell r="C9537" t="str">
            <v>UN</v>
          </cell>
          <cell r="D9537">
            <v>274.93</v>
          </cell>
          <cell r="E9537" t="str">
            <v>Sistemas de Medição</v>
          </cell>
          <cell r="F9537" t="str">
            <v>SINAPI Jun/26</v>
          </cell>
        </row>
        <row r="9538">
          <cell r="A9538">
            <v>95645</v>
          </cell>
          <cell r="B9538" t="str">
            <v>KIT CAVALETE PARA MEDIÇÃO DE ÁGUA - ENTRADA INDIVIDUALIZADA, EM PVC 32 MM (1"), PARA 2 MEDIDORES - FORNECIMENTO E INSTALAÇÃO (EXCLUSIVE HIDRÔMETRO). AF_03/2024</v>
          </cell>
          <cell r="C9538" t="str">
            <v>UN</v>
          </cell>
          <cell r="D9538">
            <v>498.91</v>
          </cell>
          <cell r="E9538" t="str">
            <v>Sistemas de Medição</v>
          </cell>
          <cell r="F9538" t="str">
            <v>SINAPI Jun/26</v>
          </cell>
        </row>
        <row r="9539">
          <cell r="A9539">
            <v>95646</v>
          </cell>
          <cell r="B9539" t="str">
            <v>KIT CAVALETE PARA MEDIÇÃO DE ÁGUA - ENTRADA INDIVIDUALIZADA, EM PVC 32 MM (1"), PARA 3 MEDIDORES - FORNECIMENTO E INSTALAÇÃO (EXCLUSIVE HIDRÔMETRO). AF_03/2024</v>
          </cell>
          <cell r="C9539" t="str">
            <v>UN</v>
          </cell>
          <cell r="D9539">
            <v>743.43</v>
          </cell>
          <cell r="E9539" t="str">
            <v>Sistemas de Medição</v>
          </cell>
          <cell r="F9539" t="str">
            <v>SINAPI Jun/26</v>
          </cell>
        </row>
        <row r="9540">
          <cell r="A9540">
            <v>95647</v>
          </cell>
          <cell r="B9540" t="str">
            <v>KIT CAVALETE PARA MEDIÇÃO DE ÁGUA - ENTRADA INDIVIDUALIZADA, EM PVC 32 MM (1"), PARA 4 MEDIDORES - FORNECIMENTO E INSTALAÇÃO (EXCLUSIVE HIDRÔMETRO). AF_03/2024</v>
          </cell>
          <cell r="C9540" t="str">
            <v>UN</v>
          </cell>
          <cell r="D9540">
            <v>973.09</v>
          </cell>
          <cell r="E9540" t="str">
            <v>Sistemas de Medição</v>
          </cell>
          <cell r="F9540" t="str">
            <v>SINAPI Jun/26</v>
          </cell>
        </row>
        <row r="9541">
          <cell r="A9541">
            <v>95636</v>
          </cell>
          <cell r="B9541" t="str">
            <v>KIT CAVALETE PARA MEDIÇÃO DE ÁGUA - ENTRADA PRINCIPAL, EM AÇO GALVANIZADO DN 25 MM (1") - FORNECIMENTO E INSTALAÇÃO (EXCLUSIVE HIDRÔMETRO). AF_03/2024</v>
          </cell>
          <cell r="C9541" t="str">
            <v>UN</v>
          </cell>
          <cell r="D9541">
            <v>486.29</v>
          </cell>
          <cell r="E9541" t="str">
            <v>Sistemas de Medição</v>
          </cell>
          <cell r="F9541" t="str">
            <v>SINAPI Jun/26</v>
          </cell>
        </row>
        <row r="9542">
          <cell r="A9542">
            <v>95637</v>
          </cell>
          <cell r="B9542" t="str">
            <v>KIT CAVALETE PARA MEDIÇÃO DE ÁGUA - ENTRADA PRINCIPAL, EM AÇO GALVANIZADO DN 32 MM (1 1/4") - FORNECIMENTO E INSTALAÇÃO (EXCLUSIVE HIDRÔMETRO). AF_03/2024</v>
          </cell>
          <cell r="C9542" t="str">
            <v>UN</v>
          </cell>
          <cell r="D9542">
            <v>634.36</v>
          </cell>
          <cell r="E9542" t="str">
            <v>Sistemas de Medição</v>
          </cell>
          <cell r="F9542" t="str">
            <v>SINAPI Jun/26</v>
          </cell>
        </row>
        <row r="9543">
          <cell r="A9543">
            <v>95638</v>
          </cell>
          <cell r="B9543" t="str">
            <v>KIT CAVALETE PARA MEDIÇÃO DE ÁGUA - ENTRADA PRINCIPAL, EM AÇO GALVANIZADO DN 40 MM (1 1/2") - FORNECIMENTO E INSTALAÇÃO (EXCLUSIVE HIDRÔMETRO). AF_03/2024</v>
          </cell>
          <cell r="C9543" t="str">
            <v>UN</v>
          </cell>
          <cell r="D9543">
            <v>778.69</v>
          </cell>
          <cell r="E9543" t="str">
            <v>Sistemas de Medição</v>
          </cell>
          <cell r="F9543" t="str">
            <v>SINAPI Jun/26</v>
          </cell>
        </row>
        <row r="9544">
          <cell r="A9544">
            <v>95639</v>
          </cell>
          <cell r="B9544" t="str">
            <v>KIT CAVALETE PARA MEDIÇÃO DE ÁGUA - ENTRADA PRINCIPAL, EM AÇO GALVANIZADO DN 50 MM (2") - FORNECIMENTO E INSTALAÇÃO (EXCLUSIVE HIDRÔMETRO). AF_03/2024</v>
          </cell>
          <cell r="C9544" t="str">
            <v>UN</v>
          </cell>
          <cell r="D9544">
            <v>1049.49</v>
          </cell>
          <cell r="E9544" t="str">
            <v>Sistemas de Medição</v>
          </cell>
          <cell r="F9544" t="str">
            <v>SINAPI Jun/26</v>
          </cell>
        </row>
        <row r="9545">
          <cell r="A9545">
            <v>95634</v>
          </cell>
          <cell r="B9545" t="str">
            <v>KIT CAVALETE PARA MEDIÇÃO DE ÁGUA - ENTRADA PRINCIPAL, EM PVC 20 MM (1/2") - FORNECIMENTO E INSTALAÇÃO (EXCLUSIVE HIDRÔMETRO). AF_03/2024</v>
          </cell>
          <cell r="C9545" t="str">
            <v>UN</v>
          </cell>
          <cell r="D9545">
            <v>270.93</v>
          </cell>
          <cell r="E9545" t="str">
            <v>Sistemas de Medição</v>
          </cell>
          <cell r="F9545" t="str">
            <v>SINAPI Jun/26</v>
          </cell>
        </row>
        <row r="9546">
          <cell r="A9546">
            <v>95635</v>
          </cell>
          <cell r="B9546" t="str">
            <v>KIT CAVALETE PARA MEDIÇÃO DE ÁGUA - ENTRADA PRINCIPAL, EM PVC 25 MM (3/4") - FORNECIMENTO E INSTALAÇÃO (EXCLUSIVE HIDRÔMETRO). AF_03/2024</v>
          </cell>
          <cell r="C9546" t="str">
            <v>UN</v>
          </cell>
          <cell r="D9546">
            <v>286.7</v>
          </cell>
          <cell r="E9546" t="str">
            <v>Sistemas de Medição</v>
          </cell>
          <cell r="F9546" t="str">
            <v>SINAPI Jun/26</v>
          </cell>
        </row>
        <row r="9547">
          <cell r="A9547">
            <v>98751</v>
          </cell>
          <cell r="B9547" t="str">
            <v>SOLDA DE TOPO EM CHAPA/PERFIL/TUBO DE AÇO CHANFRADO, ESPESSURA=1/2''. AF_06/2018</v>
          </cell>
          <cell r="C9547" t="str">
            <v>M</v>
          </cell>
          <cell r="D9547">
            <v>190.89</v>
          </cell>
          <cell r="E9547" t="str">
            <v>Solda de Topo em Elementos de Aço</v>
          </cell>
          <cell r="F9547" t="str">
            <v>SINAPI Jun/26</v>
          </cell>
        </row>
        <row r="9548">
          <cell r="A9548">
            <v>98746</v>
          </cell>
          <cell r="B9548" t="str">
            <v>SOLDA DE TOPO EM CHAPA/PERFIL/TUBO DE AÇO CHANFRADO, ESPESSURA=1/4''. AF_06/2018</v>
          </cell>
          <cell r="C9548" t="str">
            <v>M</v>
          </cell>
          <cell r="D9548">
            <v>98.19</v>
          </cell>
          <cell r="E9548" t="str">
            <v>Solda de Topo em Elementos de Aço</v>
          </cell>
          <cell r="F9548" t="str">
            <v>SINAPI Jun/26</v>
          </cell>
        </row>
        <row r="9549">
          <cell r="A9549">
            <v>98753</v>
          </cell>
          <cell r="B9549" t="str">
            <v>SOLDA DE TOPO EM CHAPA/PERFIL/TUBO DE AÇO CHANFRADO, ESPESSURA=3/4''. AF_06/2018</v>
          </cell>
          <cell r="C9549" t="str">
            <v>M</v>
          </cell>
          <cell r="D9549">
            <v>337.15</v>
          </cell>
          <cell r="E9549" t="str">
            <v>Solda de Topo em Elementos de Aço</v>
          </cell>
          <cell r="F9549" t="str">
            <v>SINAPI Jun/26</v>
          </cell>
        </row>
        <row r="9550">
          <cell r="A9550">
            <v>98750</v>
          </cell>
          <cell r="B9550" t="str">
            <v>SOLDA DE TOPO EM CHAPA/PERFIL/TUBO DE AÇO CHANFRADO, ESPESSURA=3/8''. AF_06/2018</v>
          </cell>
          <cell r="C9550" t="str">
            <v>M</v>
          </cell>
          <cell r="D9550">
            <v>136.46</v>
          </cell>
          <cell r="E9550" t="str">
            <v>Solda de Topo em Elementos de Aço</v>
          </cell>
          <cell r="F9550" t="str">
            <v>SINAPI Jun/26</v>
          </cell>
        </row>
        <row r="9551">
          <cell r="A9551">
            <v>98749</v>
          </cell>
          <cell r="B9551" t="str">
            <v>SOLDA DE TOPO EM CHAPA/PERFIL/TUBO DE AÇO CHANFRADO, ESPESSURA=5/16''. AF_06/2018</v>
          </cell>
          <cell r="C9551" t="str">
            <v>M</v>
          </cell>
          <cell r="D9551">
            <v>115.58</v>
          </cell>
          <cell r="E9551" t="str">
            <v>Solda de Topo em Elementos de Aço</v>
          </cell>
          <cell r="F9551" t="str">
            <v>SINAPI Jun/26</v>
          </cell>
        </row>
        <row r="9552">
          <cell r="A9552">
            <v>98752</v>
          </cell>
          <cell r="B9552" t="str">
            <v>SOLDA DE TOPO EM CHAPA/PERFIL/TUBO DE AÇO CHANFRADO, ESPESSURA=5/8''. AF_06/2018</v>
          </cell>
          <cell r="C9552" t="str">
            <v>M</v>
          </cell>
          <cell r="D9552">
            <v>256.17</v>
          </cell>
          <cell r="E9552" t="str">
            <v>Solda de Topo em Elementos de Aço</v>
          </cell>
          <cell r="F9552" t="str">
            <v>SINAPI Jun/26</v>
          </cell>
        </row>
      </sheetData>
      <sheetData sheetId="3">
        <row r="2">
          <cell r="B2" t="str">
            <v>TABELA DE PREÇOS</v>
          </cell>
        </row>
        <row r="3">
          <cell r="B3" t="str">
            <v>Data Base 04/2026</v>
          </cell>
          <cell r="C3" t="str">
            <v>LS: 122 %          BDI:  23,00 %</v>
          </cell>
        </row>
        <row r="4">
          <cell r="A4" t="str">
            <v>SERVIÇO</v>
          </cell>
          <cell r="B4" t="str">
            <v>DESCRIÇÃO</v>
          </cell>
          <cell r="C4" t="str">
            <v>UNIDADE</v>
          </cell>
          <cell r="D4" t="str">
            <v>VALOR COM BDI</v>
          </cell>
          <cell r="E4" t="str">
            <v>VALOR SEM BDI</v>
          </cell>
        </row>
        <row r="5">
          <cell r="A5" t="str">
            <v>01.01.001</v>
          </cell>
          <cell r="B5" t="str">
            <v>RETIRANDO A VEGETACAO, TRONCOS ATE 5CM DE DIAMETRO E RASPAGEM.</v>
          </cell>
          <cell r="C5" t="str">
            <v>M2</v>
          </cell>
          <cell r="D5">
            <v>5.63</v>
          </cell>
          <cell r="E5">
            <v>4.5772357723577235</v>
          </cell>
          <cell r="F5" t="str">
            <v>FDE Abr/26</v>
          </cell>
        </row>
        <row r="6">
          <cell r="A6" t="str">
            <v>01.01.010</v>
          </cell>
          <cell r="B6" t="str">
            <v>CORTE, RECORTE E REMOCAO DE ARVORES INCL RAIZES DIAM&gt;5&lt;15CM</v>
          </cell>
          <cell r="C6" t="str">
            <v>UN</v>
          </cell>
          <cell r="D6">
            <v>214.9</v>
          </cell>
          <cell r="E6">
            <v>174.71544715447155</v>
          </cell>
          <cell r="F6" t="str">
            <v>FDE Abr/26</v>
          </cell>
        </row>
        <row r="7">
          <cell r="A7" t="str">
            <v>01.01.021</v>
          </cell>
          <cell r="B7" t="str">
            <v>CORTE, RECORTE E REMOÇÃO DE ÁRVORES INCL.RAIZES  15CM&lt;DIAM&lt;30CM</v>
          </cell>
          <cell r="C7" t="str">
            <v>UN</v>
          </cell>
          <cell r="D7">
            <v>1036.9100000000001</v>
          </cell>
          <cell r="E7">
            <v>843.01626016260172</v>
          </cell>
          <cell r="F7" t="str">
            <v>FDE Abr/26</v>
          </cell>
        </row>
        <row r="8">
          <cell r="A8" t="str">
            <v>01.01.022</v>
          </cell>
          <cell r="B8" t="str">
            <v>CORTE, RECORTE E REMOÇÃO DE ÁRVORES INCL.RAIZES  30CM&lt;DIAM&lt;45CM</v>
          </cell>
          <cell r="C8" t="str">
            <v>UN</v>
          </cell>
          <cell r="D8">
            <v>3595.91</v>
          </cell>
          <cell r="E8">
            <v>2923.5040650406504</v>
          </cell>
          <cell r="F8" t="str">
            <v>FDE Abr/26</v>
          </cell>
        </row>
        <row r="9">
          <cell r="A9" t="str">
            <v>01.01.023</v>
          </cell>
          <cell r="B9" t="str">
            <v>CORTE, RECORTE E REMOÇÃO DE ÁRVORES INCL.RAIZES  45CM&lt;DIAM&lt;60CM</v>
          </cell>
          <cell r="C9" t="str">
            <v>UN</v>
          </cell>
          <cell r="D9">
            <v>5310.72</v>
          </cell>
          <cell r="E9">
            <v>4317.6585365853662</v>
          </cell>
          <cell r="F9" t="str">
            <v>FDE Abr/26</v>
          </cell>
        </row>
        <row r="10">
          <cell r="A10" t="str">
            <v>01.01.024</v>
          </cell>
          <cell r="B10" t="str">
            <v>CORTE, RECORTE E REMOÇÃO DE ÁRVORES INCL.RAIZES  60CM&lt;DIAM&lt;100CM</v>
          </cell>
          <cell r="C10" t="str">
            <v>UN</v>
          </cell>
          <cell r="D10">
            <v>10629.69</v>
          </cell>
          <cell r="E10">
            <v>8642.0243902439033</v>
          </cell>
          <cell r="F10" t="str">
            <v>FDE Abr/26</v>
          </cell>
        </row>
        <row r="11">
          <cell r="A11" t="str">
            <v>01.01.025</v>
          </cell>
          <cell r="B11" t="str">
            <v>CORTE, RECORTE E REMOÇÃO DE ÁRVORES INCL.RAIZES  DIAM &gt;100CM</v>
          </cell>
          <cell r="C11" t="str">
            <v>UN</v>
          </cell>
          <cell r="D11">
            <v>14770.09</v>
          </cell>
          <cell r="E11">
            <v>12008.203252032521</v>
          </cell>
          <cell r="F11" t="str">
            <v>FDE Abr/26</v>
          </cell>
        </row>
        <row r="12">
          <cell r="A12" t="str">
            <v>01.01.030</v>
          </cell>
          <cell r="B12" t="str">
            <v>CORTE RASO , RECORTE E REMOÇÃO DE ÁRVORES 5CM&lt;DIAM&lt;15CM</v>
          </cell>
          <cell r="C12" t="str">
            <v>UN</v>
          </cell>
          <cell r="D12">
            <v>159.96</v>
          </cell>
          <cell r="E12">
            <v>130.04878048780489</v>
          </cell>
          <cell r="F12" t="str">
            <v>FDE Abr/26</v>
          </cell>
        </row>
        <row r="13">
          <cell r="A13" t="str">
            <v>01.01.031</v>
          </cell>
          <cell r="B13" t="str">
            <v>CORTE RASO, RECORTE E REMOÇÃO DE ÁRVORES 15CM&lt;DIAM&lt;30CM</v>
          </cell>
          <cell r="C13" t="str">
            <v>UN</v>
          </cell>
          <cell r="D13">
            <v>741.5</v>
          </cell>
          <cell r="E13">
            <v>602.84552845528458</v>
          </cell>
          <cell r="F13" t="str">
            <v>FDE Abr/26</v>
          </cell>
        </row>
        <row r="14">
          <cell r="A14" t="str">
            <v>01.01.032</v>
          </cell>
          <cell r="B14" t="str">
            <v>CORTE RASO, RECORTE E REMOÇÃO DE ÁRVORES 30CM&lt;DIAM&lt;45CM</v>
          </cell>
          <cell r="C14" t="str">
            <v>UN</v>
          </cell>
          <cell r="D14">
            <v>3005.09</v>
          </cell>
          <cell r="E14">
            <v>2443.1626016260166</v>
          </cell>
          <cell r="F14" t="str">
            <v>FDE Abr/26</v>
          </cell>
        </row>
        <row r="15">
          <cell r="A15" t="str">
            <v>01.01.033</v>
          </cell>
          <cell r="B15" t="str">
            <v>CORTE RASO, RECORTE E REMOÇÃO DE ÁRVORES  45CM&lt;DIAM&lt;60CM</v>
          </cell>
          <cell r="C15" t="str">
            <v>UN</v>
          </cell>
          <cell r="D15">
            <v>4424.49</v>
          </cell>
          <cell r="E15">
            <v>3597.1463414634145</v>
          </cell>
          <cell r="F15" t="str">
            <v>FDE Abr/26</v>
          </cell>
        </row>
        <row r="16">
          <cell r="A16" t="str">
            <v>01.01.034</v>
          </cell>
          <cell r="B16" t="str">
            <v>CORTE RASO, RECORTE E REMOÇÃO DE ÁRVORES  60CM&lt;DIAM&lt;100CM</v>
          </cell>
          <cell r="C16" t="str">
            <v>UN</v>
          </cell>
          <cell r="D16">
            <v>9448.0499999999993</v>
          </cell>
          <cell r="E16">
            <v>7681.3414634146338</v>
          </cell>
          <cell r="F16" t="str">
            <v>FDE Abr/26</v>
          </cell>
        </row>
        <row r="17">
          <cell r="A17" t="str">
            <v>01.01.035</v>
          </cell>
          <cell r="B17" t="str">
            <v>CORTE RASO, RECORTE E REMOÇÃO DE ÁRVORES 100CM&lt;DIAM&lt;150CM</v>
          </cell>
          <cell r="C17" t="str">
            <v>UN</v>
          </cell>
          <cell r="D17">
            <v>13293.05</v>
          </cell>
          <cell r="E17">
            <v>10807.357723577235</v>
          </cell>
          <cell r="F17" t="str">
            <v>FDE Abr/26</v>
          </cell>
        </row>
        <row r="18">
          <cell r="A18" t="str">
            <v>01.01.036</v>
          </cell>
          <cell r="B18" t="str">
            <v>CORTE RASO, RECORTE E REMOÇÃO DE ÁRVORES  150CM&lt;DIAM&lt;250CM</v>
          </cell>
          <cell r="C18" t="str">
            <v>UN</v>
          </cell>
          <cell r="D18">
            <v>26586.1</v>
          </cell>
          <cell r="E18">
            <v>21614.715447154471</v>
          </cell>
          <cell r="F18" t="str">
            <v>FDE Abr/26</v>
          </cell>
        </row>
        <row r="19">
          <cell r="A19" t="str">
            <v>01.01.037</v>
          </cell>
          <cell r="B19" t="str">
            <v>CORTE RASO, RECORTE E REMOÇÃO DE ÁRVORES  250CM&lt;DIAM&lt;350CM</v>
          </cell>
          <cell r="C19" t="str">
            <v>UN</v>
          </cell>
          <cell r="D19">
            <v>39879.15</v>
          </cell>
          <cell r="E19">
            <v>32422.07317073171</v>
          </cell>
          <cell r="F19" t="str">
            <v>FDE Abr/26</v>
          </cell>
        </row>
        <row r="20">
          <cell r="A20" t="str">
            <v>01.01.040</v>
          </cell>
          <cell r="B20" t="str">
            <v>REMOÇAO DE RAIZES (DESTOCA) REMANESCENTE DE TRONCO DE ARVORE 60CM&lt;DIAM&lt;100CM.</v>
          </cell>
          <cell r="C20" t="str">
            <v>UN</v>
          </cell>
          <cell r="D20">
            <v>2728.86</v>
          </cell>
          <cell r="E20">
            <v>2218.5853658536585</v>
          </cell>
          <cell r="F20" t="str">
            <v>FDE Abr/26</v>
          </cell>
        </row>
        <row r="21">
          <cell r="A21" t="str">
            <v>01.01.041</v>
          </cell>
          <cell r="B21" t="str">
            <v>REMOÇAO DE RAIZES (DESTOCA) REMANESCENTE DE TRONCO DE ARVORE 100CM&lt;DIAM&lt;150CM.</v>
          </cell>
          <cell r="C21" t="str">
            <v>UN</v>
          </cell>
          <cell r="D21">
            <v>3549.6</v>
          </cell>
          <cell r="E21">
            <v>2885.8536585365855</v>
          </cell>
          <cell r="F21" t="str">
            <v>FDE Abr/26</v>
          </cell>
        </row>
        <row r="22">
          <cell r="A22" t="str">
            <v>01.01.043</v>
          </cell>
          <cell r="B22" t="str">
            <v>REMOÇAO DE RAIZES (DESTOCA) REMANESCENTE DE TRONCO DE ARVORE 150CM&lt;DIAM&lt;250CM</v>
          </cell>
          <cell r="C22" t="str">
            <v>UN</v>
          </cell>
          <cell r="D22">
            <v>4780.26</v>
          </cell>
          <cell r="E22">
            <v>3886.3902439024391</v>
          </cell>
          <cell r="F22" t="str">
            <v>FDE Abr/26</v>
          </cell>
        </row>
        <row r="23">
          <cell r="A23" t="str">
            <v>01.01.044</v>
          </cell>
          <cell r="B23" t="str">
            <v>REMOÇAO DE RAIZES (DESTOCA) REMANESCENTE DE TRONCO DE ARVORE 250CM&lt;DIAM&lt;350CM</v>
          </cell>
          <cell r="C23" t="str">
            <v>UN</v>
          </cell>
          <cell r="D23">
            <v>5420.1</v>
          </cell>
          <cell r="E23">
            <v>4406.5853658536589</v>
          </cell>
          <cell r="F23" t="str">
            <v>FDE Abr/26</v>
          </cell>
        </row>
        <row r="24">
          <cell r="A24" t="str">
            <v>01.01.099</v>
          </cell>
          <cell r="B24" t="str">
            <v>LIMPEZAS DO TERRENO</v>
          </cell>
          <cell r="C24" t="str">
            <v>MV</v>
          </cell>
          <cell r="D24">
            <v>715.2</v>
          </cell>
          <cell r="E24">
            <v>581.46341463414637</v>
          </cell>
          <cell r="F24" t="str">
            <v>FDE Abr/26</v>
          </cell>
        </row>
        <row r="25">
          <cell r="A25" t="str">
            <v>01.02.001</v>
          </cell>
          <cell r="B25" t="str">
            <v>CORTE E ATERRO DENTRO DA OBRA COM TRANSPORTE INTERNO</v>
          </cell>
          <cell r="C25" t="str">
            <v>M3</v>
          </cell>
          <cell r="D25">
            <v>70.38</v>
          </cell>
          <cell r="E25">
            <v>57.219512195121951</v>
          </cell>
          <cell r="F25" t="str">
            <v>FDE Abr/26</v>
          </cell>
        </row>
        <row r="26">
          <cell r="A26" t="str">
            <v>01.02.002</v>
          </cell>
          <cell r="B26" t="str">
            <v>CORTE COM RETIRADA POR CAMINHAO NOS PRIMEIROS 100 M</v>
          </cell>
          <cell r="C26" t="str">
            <v>M3</v>
          </cell>
          <cell r="D26">
            <v>61.63</v>
          </cell>
          <cell r="E26">
            <v>50.105691056910572</v>
          </cell>
          <cell r="F26" t="str">
            <v>FDE Abr/26</v>
          </cell>
        </row>
        <row r="27">
          <cell r="A27" t="str">
            <v>01.02.003</v>
          </cell>
          <cell r="B27" t="str">
            <v>ATERRO COM TRANSPORTE POR CAMINHAO NOS PRIMEIROS 100 M</v>
          </cell>
          <cell r="C27" t="str">
            <v>M3</v>
          </cell>
          <cell r="D27">
            <v>61.63</v>
          </cell>
          <cell r="E27">
            <v>50.105691056910572</v>
          </cell>
          <cell r="F27" t="str">
            <v>FDE Abr/26</v>
          </cell>
        </row>
        <row r="28">
          <cell r="A28" t="str">
            <v>01.02.004</v>
          </cell>
          <cell r="B28" t="str">
            <v>TRANSPORTE POR CAMINHAO                                             M3X</v>
          </cell>
          <cell r="C28" t="str">
            <v>KM</v>
          </cell>
          <cell r="D28">
            <v>2.4700000000000002</v>
          </cell>
          <cell r="E28">
            <v>2.0081300813008132</v>
          </cell>
          <cell r="F28" t="str">
            <v>FDE Abr/26</v>
          </cell>
        </row>
        <row r="29">
          <cell r="A29" t="str">
            <v>01.02.099</v>
          </cell>
          <cell r="B29" t="str">
            <v>MOVIMENTOS DE TERRA MANUAL</v>
          </cell>
          <cell r="C29" t="str">
            <v>MV</v>
          </cell>
          <cell r="D29">
            <v>715.2</v>
          </cell>
          <cell r="E29">
            <v>581.46341463414637</v>
          </cell>
          <cell r="F29" t="str">
            <v>FDE Abr/26</v>
          </cell>
        </row>
        <row r="30">
          <cell r="A30" t="str">
            <v>01.03.001</v>
          </cell>
          <cell r="B30" t="str">
            <v>CORTE E ATERRO DENTRO DA OBRA COM TRANSPORTE INTERNO</v>
          </cell>
          <cell r="C30" t="str">
            <v>M3</v>
          </cell>
          <cell r="D30">
            <v>18.62</v>
          </cell>
          <cell r="E30">
            <v>15.138211382113822</v>
          </cell>
          <cell r="F30" t="str">
            <v>FDE Abr/26</v>
          </cell>
        </row>
        <row r="31">
          <cell r="A31" t="str">
            <v>01.03.002</v>
          </cell>
          <cell r="B31" t="str">
            <v>CORTE COM RETIRADA POR CAMINHAO NOS PRIMEIROS 100 M</v>
          </cell>
          <cell r="C31" t="str">
            <v>M3</v>
          </cell>
          <cell r="D31">
            <v>34.9</v>
          </cell>
          <cell r="E31">
            <v>28.373983739837399</v>
          </cell>
          <cell r="F31" t="str">
            <v>FDE Abr/26</v>
          </cell>
        </row>
        <row r="32">
          <cell r="A32" t="str">
            <v>01.03.004</v>
          </cell>
          <cell r="B32" t="str">
            <v>ATERRO COM TRANSPORTE POR CAMINHAO NOS PRIMEIROS 100 M</v>
          </cell>
          <cell r="C32" t="str">
            <v>M3</v>
          </cell>
          <cell r="D32">
            <v>37.74</v>
          </cell>
          <cell r="E32">
            <v>30.682926829268293</v>
          </cell>
          <cell r="F32" t="str">
            <v>FDE Abr/26</v>
          </cell>
        </row>
        <row r="33">
          <cell r="A33" t="str">
            <v>01.03.005</v>
          </cell>
          <cell r="B33" t="str">
            <v>TRANSPORTE POR CAMINHAO                                             M3X</v>
          </cell>
          <cell r="C33" t="str">
            <v>KM</v>
          </cell>
          <cell r="D33">
            <v>3.47</v>
          </cell>
          <cell r="E33">
            <v>2.821138211382114</v>
          </cell>
          <cell r="F33" t="str">
            <v>FDE Abr/26</v>
          </cell>
        </row>
        <row r="34">
          <cell r="A34" t="str">
            <v>01.03.099</v>
          </cell>
          <cell r="B34" t="str">
            <v>MOVIMENTOS DE TERRA MECANIZADOS</v>
          </cell>
          <cell r="C34" t="str">
            <v>MV</v>
          </cell>
          <cell r="D34">
            <v>715.2</v>
          </cell>
          <cell r="E34">
            <v>581.46341463414637</v>
          </cell>
          <cell r="F34" t="str">
            <v>FDE Abr/26</v>
          </cell>
        </row>
        <row r="35">
          <cell r="A35" t="str">
            <v>01.04.006</v>
          </cell>
          <cell r="B35" t="str">
            <v>ESCORAMENTO PONTALETADO</v>
          </cell>
          <cell r="C35" t="str">
            <v>M2</v>
          </cell>
          <cell r="D35">
            <v>115.5</v>
          </cell>
          <cell r="E35">
            <v>93.902439024390247</v>
          </cell>
          <cell r="F35" t="str">
            <v>FDE Abr/26</v>
          </cell>
        </row>
        <row r="36">
          <cell r="A36" t="str">
            <v>01.04.010</v>
          </cell>
          <cell r="B36" t="str">
            <v>ESCORAMENTO DE VALAS CONTINUO ATE 2,00M</v>
          </cell>
          <cell r="C36" t="str">
            <v>M2</v>
          </cell>
          <cell r="D36">
            <v>154.24</v>
          </cell>
          <cell r="E36">
            <v>125.39837398373984</v>
          </cell>
          <cell r="F36" t="str">
            <v>FDE Abr/26</v>
          </cell>
        </row>
        <row r="37">
          <cell r="A37" t="str">
            <v>01.04.015</v>
          </cell>
          <cell r="B37" t="str">
            <v>ESCORAMENTO DE VALAS DESCONTINUO ATE 2,00M</v>
          </cell>
          <cell r="C37" t="str">
            <v>M2</v>
          </cell>
          <cell r="D37">
            <v>102.15</v>
          </cell>
          <cell r="E37">
            <v>83.048780487804891</v>
          </cell>
          <cell r="F37" t="str">
            <v>FDE Abr/26</v>
          </cell>
        </row>
        <row r="38">
          <cell r="A38" t="str">
            <v>01.04.099</v>
          </cell>
          <cell r="B38" t="str">
            <v>ESCORAMENTOS DE TERRA</v>
          </cell>
          <cell r="C38" t="str">
            <v>MV</v>
          </cell>
          <cell r="D38">
            <v>715.2</v>
          </cell>
          <cell r="E38">
            <v>581.46341463414637</v>
          </cell>
          <cell r="F38" t="str">
            <v>FDE Abr/26</v>
          </cell>
        </row>
        <row r="39">
          <cell r="A39" t="str">
            <v>01.05.001</v>
          </cell>
          <cell r="B39" t="str">
            <v>ESCAVACAO MANUAL - PROFUNDIDADE ATE 1.80 M</v>
          </cell>
          <cell r="C39" t="str">
            <v>M3</v>
          </cell>
          <cell r="D39">
            <v>64.75</v>
          </cell>
          <cell r="E39">
            <v>52.642276422764226</v>
          </cell>
          <cell r="F39" t="str">
            <v>FDE Abr/26</v>
          </cell>
        </row>
        <row r="40">
          <cell r="A40" t="str">
            <v>01.05.002</v>
          </cell>
          <cell r="B40" t="str">
            <v>ESCAVACAO MANUAL - PROFUNDIDADE ALEM DE 1.80 M</v>
          </cell>
          <cell r="C40" t="str">
            <v>M3</v>
          </cell>
          <cell r="D40">
            <v>84.45</v>
          </cell>
          <cell r="E40">
            <v>68.658536585365852</v>
          </cell>
          <cell r="F40" t="str">
            <v>FDE Abr/26</v>
          </cell>
        </row>
        <row r="41">
          <cell r="A41" t="str">
            <v>01.05.099</v>
          </cell>
          <cell r="B41" t="str">
            <v>ESCAVACOES MANUAIS EM TERRA</v>
          </cell>
          <cell r="C41" t="str">
            <v>MV</v>
          </cell>
          <cell r="D41">
            <v>715.2</v>
          </cell>
          <cell r="E41">
            <v>581.46341463414637</v>
          </cell>
          <cell r="F41" t="str">
            <v>FDE Abr/26</v>
          </cell>
        </row>
        <row r="42">
          <cell r="A42" t="str">
            <v>01.06.001</v>
          </cell>
          <cell r="B42" t="str">
            <v>APILOAMENTO PARA SIMPLES REGULARIZACAO</v>
          </cell>
          <cell r="C42" t="str">
            <v>M2</v>
          </cell>
          <cell r="D42">
            <v>11.26</v>
          </cell>
          <cell r="E42">
            <v>9.154471544715447</v>
          </cell>
          <cell r="F42" t="str">
            <v>FDE Abr/26</v>
          </cell>
        </row>
        <row r="43">
          <cell r="A43" t="str">
            <v>01.06.005</v>
          </cell>
          <cell r="B43" t="str">
            <v>REATERRO INTERNO APILOADO</v>
          </cell>
          <cell r="C43" t="str">
            <v>M3</v>
          </cell>
          <cell r="D43">
            <v>98.53</v>
          </cell>
          <cell r="E43">
            <v>80.105691056910572</v>
          </cell>
          <cell r="F43" t="str">
            <v>FDE Abr/26</v>
          </cell>
        </row>
        <row r="44">
          <cell r="A44" t="str">
            <v>01.06.099</v>
          </cell>
          <cell r="B44" t="str">
            <v>APILOAMENTO E ATERRO DE CAVAS</v>
          </cell>
          <cell r="C44" t="str">
            <v>MV</v>
          </cell>
          <cell r="D44">
            <v>715.2</v>
          </cell>
          <cell r="E44">
            <v>581.46341463414637</v>
          </cell>
          <cell r="F44" t="str">
            <v>FDE Abr/26</v>
          </cell>
        </row>
        <row r="45">
          <cell r="A45" t="str">
            <v>01.07.002</v>
          </cell>
          <cell r="B45" t="str">
            <v>LASTRO DE PEDRA BRITADA - 5CM</v>
          </cell>
          <cell r="C45" t="str">
            <v>M2</v>
          </cell>
          <cell r="D45">
            <v>14.97</v>
          </cell>
          <cell r="E45">
            <v>12.170731707317074</v>
          </cell>
          <cell r="F45" t="str">
            <v>FDE Abr/26</v>
          </cell>
        </row>
        <row r="46">
          <cell r="A46" t="str">
            <v>01.07.010</v>
          </cell>
          <cell r="B46" t="str">
            <v>LASTRO DE CONCRETO - 5 CM</v>
          </cell>
          <cell r="C46" t="str">
            <v>M2</v>
          </cell>
          <cell r="D46">
            <v>55.45</v>
          </cell>
          <cell r="E46">
            <v>45.081300813008134</v>
          </cell>
          <cell r="F46" t="str">
            <v>FDE Abr/26</v>
          </cell>
        </row>
        <row r="47">
          <cell r="A47" t="str">
            <v>01.07.099</v>
          </cell>
          <cell r="B47" t="str">
            <v>LASTROS</v>
          </cell>
          <cell r="C47" t="str">
            <v>MV</v>
          </cell>
          <cell r="D47">
            <v>715.2</v>
          </cell>
          <cell r="E47">
            <v>581.46341463414637</v>
          </cell>
          <cell r="F47" t="str">
            <v>FDE Abr/26</v>
          </cell>
        </row>
        <row r="48">
          <cell r="A48" t="str">
            <v>01.08.014</v>
          </cell>
          <cell r="B48" t="str">
            <v>TUBO PVC OCRE JUNTA ELÁSTICA DN 100 INCLUSIVE CONEXÕES - ENTERRADO</v>
          </cell>
          <cell r="C48" t="str">
            <v>M</v>
          </cell>
          <cell r="D48">
            <v>99</v>
          </cell>
          <cell r="E48">
            <v>80.487804878048777</v>
          </cell>
          <cell r="F48" t="str">
            <v>FDE Abr/26</v>
          </cell>
        </row>
        <row r="49">
          <cell r="A49" t="str">
            <v>01.08.015</v>
          </cell>
          <cell r="B49" t="str">
            <v>TUBO PVC OCRE JUNTA ELÁSTICA DN 150 INCLUSIVE CONEXÕES - ENTERRADO</v>
          </cell>
          <cell r="C49" t="str">
            <v>M</v>
          </cell>
          <cell r="D49">
            <v>149.37</v>
          </cell>
          <cell r="E49">
            <v>121.4390243902439</v>
          </cell>
          <cell r="F49" t="str">
            <v>FDE Abr/26</v>
          </cell>
        </row>
        <row r="50">
          <cell r="A50" t="str">
            <v>01.08.032</v>
          </cell>
          <cell r="B50" t="str">
            <v>TUBO DRENO PLASTICO CORRUGADO PERFURADO DE 100MM EM BARRAS</v>
          </cell>
          <cell r="C50" t="str">
            <v>M</v>
          </cell>
          <cell r="D50">
            <v>185.11</v>
          </cell>
          <cell r="E50">
            <v>150.4959349593496</v>
          </cell>
          <cell r="F50" t="str">
            <v>FDE Abr/26</v>
          </cell>
        </row>
        <row r="51">
          <cell r="A51" t="str">
            <v>01.08.033</v>
          </cell>
          <cell r="B51" t="str">
            <v>TUBO DRENO PLASTICO CORRUGADO PERFURADO DE 150MM EM BARRAS</v>
          </cell>
          <cell r="C51" t="str">
            <v>M</v>
          </cell>
          <cell r="D51">
            <v>228.36</v>
          </cell>
          <cell r="E51">
            <v>185.65853658536588</v>
          </cell>
          <cell r="F51" t="str">
            <v>FDE Abr/26</v>
          </cell>
        </row>
        <row r="52">
          <cell r="A52" t="str">
            <v>01.08.034</v>
          </cell>
          <cell r="B52" t="str">
            <v>MANTA GEOTÊXTIL NÃO TECIDO AGULHADO 100% POLIESTER, RT 10</v>
          </cell>
          <cell r="C52" t="str">
            <v>M2</v>
          </cell>
          <cell r="D52">
            <v>25.99</v>
          </cell>
          <cell r="E52">
            <v>21.130081300813007</v>
          </cell>
          <cell r="F52" t="str">
            <v>FDE Abr/26</v>
          </cell>
        </row>
        <row r="53">
          <cell r="A53" t="str">
            <v>01.08.035</v>
          </cell>
          <cell r="B53" t="str">
            <v>MANTA GEOTÊXTIL NÃO TECIDO AGULHADO 100% POLIESTER, RT 21</v>
          </cell>
          <cell r="C53" t="str">
            <v>M2</v>
          </cell>
          <cell r="D53">
            <v>29.16</v>
          </cell>
          <cell r="E53">
            <v>23.707317073170731</v>
          </cell>
          <cell r="F53" t="str">
            <v>FDE Abr/26</v>
          </cell>
        </row>
        <row r="54">
          <cell r="A54" t="str">
            <v>01.08.036</v>
          </cell>
          <cell r="B54" t="str">
            <v>MANTA GEOTÊXTIL NÃO TECIDO AGULHADO 100% POLIESTER, RT 31</v>
          </cell>
          <cell r="C54" t="str">
            <v>M2</v>
          </cell>
          <cell r="D54">
            <v>38.97</v>
          </cell>
          <cell r="E54">
            <v>31.682926829268293</v>
          </cell>
          <cell r="F54" t="str">
            <v>FDE Abr/26</v>
          </cell>
        </row>
        <row r="55">
          <cell r="A55" t="str">
            <v>01.08.040</v>
          </cell>
          <cell r="B55" t="str">
            <v>ENVOLVIMENTO DE DRENOS COM PEDRA BRITADA</v>
          </cell>
          <cell r="C55" t="str">
            <v>M3</v>
          </cell>
          <cell r="D55">
            <v>285.45999999999998</v>
          </cell>
          <cell r="E55">
            <v>232.08130081300811</v>
          </cell>
          <cell r="F55" t="str">
            <v>FDE Abr/26</v>
          </cell>
        </row>
        <row r="56">
          <cell r="A56" t="str">
            <v>01.08.041</v>
          </cell>
          <cell r="B56" t="str">
            <v>ENVOLVIMENTO DE DRENOS COM AREIA GROSSA</v>
          </cell>
          <cell r="C56" t="str">
            <v>M3</v>
          </cell>
          <cell r="D56">
            <v>295.29000000000002</v>
          </cell>
          <cell r="E56">
            <v>240.07317073170734</v>
          </cell>
          <cell r="F56" t="str">
            <v>FDE Abr/26</v>
          </cell>
        </row>
        <row r="57">
          <cell r="A57" t="str">
            <v>01.08.044</v>
          </cell>
          <cell r="B57" t="str">
            <v>FORNEC E INST DE DHP EM FUROS DE 100MM C/TUBO PVC 1 1/2" INCL TXS INST</v>
          </cell>
          <cell r="C57" t="str">
            <v>M</v>
          </cell>
          <cell r="D57">
            <v>353.66</v>
          </cell>
          <cell r="E57">
            <v>287.52845528455288</v>
          </cell>
          <cell r="F57" t="str">
            <v>FDE Abr/26</v>
          </cell>
        </row>
        <row r="58">
          <cell r="A58" t="str">
            <v>01.08.045</v>
          </cell>
          <cell r="B58" t="str">
            <v>FORNEC E INST DE DHP EM FUROS DE 100MM C/TUBO PVC 2" INCL TXS INST</v>
          </cell>
          <cell r="C58" t="str">
            <v>M</v>
          </cell>
          <cell r="D58">
            <v>361.44</v>
          </cell>
          <cell r="E58">
            <v>293.85365853658539</v>
          </cell>
          <cell r="F58" t="str">
            <v>FDE Abr/26</v>
          </cell>
        </row>
        <row r="59">
          <cell r="A59" t="str">
            <v>01.08.050</v>
          </cell>
          <cell r="B59" t="str">
            <v>CAIXA DE LIGACAO OU INSPECAO - ALVENARIA DE 1/2 TIJOLO REVESTIDA</v>
          </cell>
          <cell r="C59" t="str">
            <v>M2</v>
          </cell>
          <cell r="D59">
            <v>347.28</v>
          </cell>
          <cell r="E59">
            <v>282.34146341463412</v>
          </cell>
          <cell r="F59" t="str">
            <v>FDE Abr/26</v>
          </cell>
        </row>
        <row r="60">
          <cell r="A60" t="str">
            <v>01.08.051</v>
          </cell>
          <cell r="B60" t="str">
            <v>CAIXA DE LIGACAO OU INSPECAO - ALVENARIA DE 1 TIJOLO REVESTIDA</v>
          </cell>
          <cell r="C60" t="str">
            <v>M2</v>
          </cell>
          <cell r="D60">
            <v>545.32000000000005</v>
          </cell>
          <cell r="E60">
            <v>443.34959349593498</v>
          </cell>
          <cell r="F60" t="str">
            <v>FDE Abr/26</v>
          </cell>
        </row>
        <row r="61">
          <cell r="A61" t="str">
            <v>01.08.052</v>
          </cell>
          <cell r="B61" t="str">
            <v>CAIXA DE LIGACAO OU INSPECAO - TAMPA DE CONCRETO ARMADO</v>
          </cell>
          <cell r="C61" t="str">
            <v>M2</v>
          </cell>
          <cell r="D61">
            <v>309.33</v>
          </cell>
          <cell r="E61">
            <v>251.48780487804876</v>
          </cell>
          <cell r="F61" t="str">
            <v>FDE Abr/26</v>
          </cell>
        </row>
        <row r="62">
          <cell r="A62" t="str">
            <v>01.08.053</v>
          </cell>
          <cell r="B62" t="str">
            <v>TUBO CONCRETO SIMPLES (PS-1) COM PONTA E BOLSA  Ø 30CM  NBR 8890/2007</v>
          </cell>
          <cell r="C62" t="str">
            <v>M</v>
          </cell>
          <cell r="D62">
            <v>163.26</v>
          </cell>
          <cell r="E62">
            <v>132.73170731707316</v>
          </cell>
          <cell r="F62" t="str">
            <v>FDE Abr/26</v>
          </cell>
        </row>
        <row r="63">
          <cell r="A63" t="str">
            <v>01.08.054</v>
          </cell>
          <cell r="B63" t="str">
            <v>TUBO CONCRETO SIMPLES (PS-1) COM PONTA E BOLSA  Ø 40CM  NBR 8890/2007</v>
          </cell>
          <cell r="C63" t="str">
            <v>M</v>
          </cell>
          <cell r="D63">
            <v>131.69</v>
          </cell>
          <cell r="E63">
            <v>107.0650406504065</v>
          </cell>
          <cell r="F63" t="str">
            <v>FDE Abr/26</v>
          </cell>
        </row>
        <row r="64">
          <cell r="A64" t="str">
            <v>01.08.055</v>
          </cell>
          <cell r="B64" t="str">
            <v>TUBO CONCRETO SIMPLES (PS-1) COM PONTA E BOLSA  Ø 50CM  NBR 8890/2007</v>
          </cell>
          <cell r="C64" t="str">
            <v>M</v>
          </cell>
          <cell r="D64">
            <v>180</v>
          </cell>
          <cell r="E64">
            <v>146.34146341463415</v>
          </cell>
          <cell r="F64" t="str">
            <v>FDE Abr/26</v>
          </cell>
        </row>
        <row r="65">
          <cell r="A65" t="str">
            <v>01.08.056</v>
          </cell>
          <cell r="B65" t="str">
            <v>TUBO CONCRETO SIMPLES (PS-1) COM PONTA E BOLSA  Ø 60CM  NBR 8890/2007</v>
          </cell>
          <cell r="C65" t="str">
            <v>M</v>
          </cell>
          <cell r="D65">
            <v>228.54</v>
          </cell>
          <cell r="E65">
            <v>185.80487804878049</v>
          </cell>
          <cell r="F65" t="str">
            <v>FDE Abr/26</v>
          </cell>
        </row>
        <row r="66">
          <cell r="A66" t="str">
            <v>01.08.057</v>
          </cell>
          <cell r="B66" t="str">
            <v>TUBO CONCRETO ARMADO (PA-1) COM PONTA E BOLSA  Ø 80CM  NBR 8890/2007</v>
          </cell>
          <cell r="C66" t="str">
            <v>M</v>
          </cell>
          <cell r="D66">
            <v>458.53</v>
          </cell>
          <cell r="E66">
            <v>372.78861788617883</v>
          </cell>
          <cell r="F66" t="str">
            <v>FDE Abr/26</v>
          </cell>
        </row>
        <row r="67">
          <cell r="A67" t="str">
            <v>01.08.058</v>
          </cell>
          <cell r="B67" t="str">
            <v>TUBO CONCRETO ARMADO (PA-1) COM PONTA E BOLSA  Ø 100CM  NBR 8890/2007</v>
          </cell>
          <cell r="C67" t="str">
            <v>M</v>
          </cell>
          <cell r="D67">
            <v>720.82</v>
          </cell>
          <cell r="E67">
            <v>586.03252032520334</v>
          </cell>
          <cell r="F67" t="str">
            <v>FDE Abr/26</v>
          </cell>
        </row>
        <row r="68">
          <cell r="A68" t="str">
            <v>01.08.059</v>
          </cell>
          <cell r="B68" t="str">
            <v>TUBO CONCRETO ARMADO (PA-1) COM PONTA E BOLSA  Ø 120CM  NBR 8890/2007</v>
          </cell>
          <cell r="C68" t="str">
            <v>M</v>
          </cell>
          <cell r="D68">
            <v>1018.96</v>
          </cell>
          <cell r="E68">
            <v>828.42276422764235</v>
          </cell>
          <cell r="F68" t="str">
            <v>FDE Abr/26</v>
          </cell>
        </row>
        <row r="69">
          <cell r="A69" t="str">
            <v>01.08.060</v>
          </cell>
          <cell r="B69" t="str">
            <v>TUBO DRENO PEAD CORRUG PERF DN 65MM EM ROLOS</v>
          </cell>
          <cell r="C69" t="str">
            <v>M</v>
          </cell>
          <cell r="D69">
            <v>95.86</v>
          </cell>
          <cell r="E69">
            <v>77.934959349593498</v>
          </cell>
          <cell r="F69" t="str">
            <v>FDE Abr/26</v>
          </cell>
        </row>
        <row r="70">
          <cell r="A70" t="str">
            <v>01.08.061</v>
          </cell>
          <cell r="B70" t="str">
            <v>TUBO DRENO PEAD CORRUG PERF DN 80MM EM ROLO</v>
          </cell>
          <cell r="C70" t="str">
            <v>M</v>
          </cell>
          <cell r="D70">
            <v>106.92</v>
          </cell>
          <cell r="E70">
            <v>86.926829268292693</v>
          </cell>
          <cell r="F70" t="str">
            <v>FDE Abr/26</v>
          </cell>
        </row>
        <row r="71">
          <cell r="A71" t="str">
            <v>01.08.062</v>
          </cell>
          <cell r="B71" t="str">
            <v>TUBO DRENO PEAD CORRUG PERF DN 100MM EM ROLO</v>
          </cell>
          <cell r="C71" t="str">
            <v>M</v>
          </cell>
          <cell r="D71">
            <v>119.22</v>
          </cell>
          <cell r="E71">
            <v>96.926829268292678</v>
          </cell>
          <cell r="F71" t="str">
            <v>FDE Abr/26</v>
          </cell>
        </row>
        <row r="72">
          <cell r="A72" t="str">
            <v>01.08.063</v>
          </cell>
          <cell r="B72" t="str">
            <v>TUBO DRENO PEAD CORRUG PERF DN 170MM EM ROLO</v>
          </cell>
          <cell r="C72" t="str">
            <v>M</v>
          </cell>
          <cell r="D72">
            <v>159.87</v>
          </cell>
          <cell r="E72">
            <v>129.97560975609755</v>
          </cell>
          <cell r="F72" t="str">
            <v>FDE Abr/26</v>
          </cell>
        </row>
        <row r="73">
          <cell r="A73" t="str">
            <v>01.08.064</v>
          </cell>
          <cell r="B73" t="str">
            <v>TUBO DRENO PEAD CORRUG PERF P/ PAISAGISMO DN 65MM EM ROLO</v>
          </cell>
          <cell r="C73" t="str">
            <v>M</v>
          </cell>
          <cell r="D73">
            <v>93.24</v>
          </cell>
          <cell r="E73">
            <v>75.804878048780481</v>
          </cell>
          <cell r="F73" t="str">
            <v>FDE Abr/26</v>
          </cell>
        </row>
        <row r="74">
          <cell r="A74" t="str">
            <v>01.08.065</v>
          </cell>
          <cell r="B74" t="str">
            <v>TUBO DRENO PEAD CORRUG PERF P/ PAISAGISMO DN 110MM EM ROLO</v>
          </cell>
          <cell r="C74" t="str">
            <v>M</v>
          </cell>
          <cell r="D74">
            <v>116.18</v>
          </cell>
          <cell r="E74">
            <v>94.455284552845541</v>
          </cell>
          <cell r="F74" t="str">
            <v>FDE Abr/26</v>
          </cell>
        </row>
        <row r="75">
          <cell r="A75" t="str">
            <v>01.08.099</v>
          </cell>
          <cell r="B75" t="str">
            <v>SERVICOS EM DRENAGEM DO TERRENO</v>
          </cell>
          <cell r="C75" t="str">
            <v>MV</v>
          </cell>
          <cell r="D75">
            <v>715.2</v>
          </cell>
          <cell r="E75">
            <v>581.46341463414637</v>
          </cell>
          <cell r="F75" t="str">
            <v>FDE Abr/26</v>
          </cell>
        </row>
        <row r="76">
          <cell r="A76" t="str">
            <v>01.10.001</v>
          </cell>
          <cell r="B76" t="str">
            <v>GABARITO DE MADEIRA ESQUADRADO E NIVELADO PARA LOCAÇÃO DE OBRA</v>
          </cell>
          <cell r="C76" t="str">
            <v>M</v>
          </cell>
          <cell r="D76">
            <v>28.3</v>
          </cell>
          <cell r="E76">
            <v>23.008130081300813</v>
          </cell>
          <cell r="F76" t="str">
            <v>FDE Abr/26</v>
          </cell>
        </row>
        <row r="77">
          <cell r="A77" t="str">
            <v>01.50.099</v>
          </cell>
          <cell r="B77" t="str">
            <v>DEMOLICOES</v>
          </cell>
          <cell r="C77" t="str">
            <v>MV</v>
          </cell>
          <cell r="D77">
            <v>715.2</v>
          </cell>
          <cell r="E77">
            <v>581.46341463414637</v>
          </cell>
          <cell r="F77" t="str">
            <v>FDE Abr/26</v>
          </cell>
        </row>
        <row r="78">
          <cell r="A78" t="str">
            <v>01.60.099</v>
          </cell>
          <cell r="B78" t="str">
            <v>RETIRADAS</v>
          </cell>
          <cell r="C78" t="str">
            <v>MV</v>
          </cell>
          <cell r="D78">
            <v>715.2</v>
          </cell>
          <cell r="E78">
            <v>581.46341463414637</v>
          </cell>
          <cell r="F78" t="str">
            <v>FDE Abr/26</v>
          </cell>
        </row>
        <row r="79">
          <cell r="A79" t="str">
            <v>01.70.099</v>
          </cell>
          <cell r="B79" t="str">
            <v>RECOLOCACOES</v>
          </cell>
          <cell r="C79" t="str">
            <v>MV</v>
          </cell>
          <cell r="D79">
            <v>715.2</v>
          </cell>
          <cell r="E79">
            <v>581.46341463414637</v>
          </cell>
          <cell r="F79" t="str">
            <v>FDE Abr/26</v>
          </cell>
        </row>
        <row r="80">
          <cell r="A80" t="str">
            <v>01.80.099</v>
          </cell>
          <cell r="B80" t="str">
            <v>SERVICOS PRELIMINARES - CONSERVACAO</v>
          </cell>
          <cell r="C80" t="str">
            <v>MV</v>
          </cell>
          <cell r="D80">
            <v>715.2</v>
          </cell>
          <cell r="E80">
            <v>581.46341463414637</v>
          </cell>
          <cell r="F80" t="str">
            <v>FDE Abr/26</v>
          </cell>
        </row>
        <row r="81">
          <cell r="A81" t="str">
            <v>02.01.001</v>
          </cell>
          <cell r="B81" t="str">
            <v>ESCAVACAO MANUAL - PROFUNDIDADE ATE 1.80 M</v>
          </cell>
          <cell r="C81" t="str">
            <v>M3</v>
          </cell>
          <cell r="D81">
            <v>112.6</v>
          </cell>
          <cell r="E81">
            <v>91.544715447154474</v>
          </cell>
          <cell r="F81" t="str">
            <v>FDE Abr/26</v>
          </cell>
        </row>
        <row r="82">
          <cell r="A82" t="str">
            <v>02.01.002</v>
          </cell>
          <cell r="B82" t="str">
            <v>ESCAVACAO MANUAL - PROFUNDIDADE ALEM DE 1.80 M</v>
          </cell>
          <cell r="C82" t="str">
            <v>M3</v>
          </cell>
          <cell r="D82">
            <v>126.68</v>
          </cell>
          <cell r="E82">
            <v>102.99186991869919</v>
          </cell>
          <cell r="F82" t="str">
            <v>FDE Abr/26</v>
          </cell>
        </row>
        <row r="83">
          <cell r="A83" t="str">
            <v>02.01.005</v>
          </cell>
          <cell r="B83" t="str">
            <v>ESCORAMENTO DE TERRA CONTINUO</v>
          </cell>
          <cell r="C83" t="str">
            <v>M2</v>
          </cell>
          <cell r="D83">
            <v>262.77999999999997</v>
          </cell>
          <cell r="E83">
            <v>213.64227642276421</v>
          </cell>
          <cell r="F83" t="str">
            <v>FDE Abr/26</v>
          </cell>
        </row>
        <row r="84">
          <cell r="A84" t="str">
            <v>02.01.006</v>
          </cell>
          <cell r="B84" t="str">
            <v>ESCORAMENTO DE TERRA DESCONTINUO</v>
          </cell>
          <cell r="C84" t="str">
            <v>M2</v>
          </cell>
          <cell r="D84">
            <v>134.54</v>
          </cell>
          <cell r="E84">
            <v>109.3821138211382</v>
          </cell>
          <cell r="F84" t="str">
            <v>FDE Abr/26</v>
          </cell>
        </row>
        <row r="85">
          <cell r="A85" t="str">
            <v>02.01.010</v>
          </cell>
          <cell r="B85" t="str">
            <v>APILOAMENTO PARA SIMPLES REGULARIZACAO</v>
          </cell>
          <cell r="C85" t="str">
            <v>M2</v>
          </cell>
          <cell r="D85">
            <v>11.26</v>
          </cell>
          <cell r="E85">
            <v>9.154471544715447</v>
          </cell>
          <cell r="F85" t="str">
            <v>FDE Abr/26</v>
          </cell>
        </row>
        <row r="86">
          <cell r="A86" t="str">
            <v>02.01.012</v>
          </cell>
          <cell r="B86" t="str">
            <v>LASTRO DE PEDRA BRITADA - 5CM</v>
          </cell>
          <cell r="C86" t="str">
            <v>M2</v>
          </cell>
          <cell r="D86">
            <v>14.97</v>
          </cell>
          <cell r="E86">
            <v>12.170731707317074</v>
          </cell>
          <cell r="F86" t="str">
            <v>FDE Abr/26</v>
          </cell>
        </row>
        <row r="87">
          <cell r="A87" t="str">
            <v>02.01.015</v>
          </cell>
          <cell r="B87" t="str">
            <v>LASTRO DE CONCRETO - 5 CM</v>
          </cell>
          <cell r="C87" t="str">
            <v>M2</v>
          </cell>
          <cell r="D87">
            <v>55.45</v>
          </cell>
          <cell r="E87">
            <v>45.081300813008134</v>
          </cell>
          <cell r="F87" t="str">
            <v>FDE Abr/26</v>
          </cell>
        </row>
        <row r="88">
          <cell r="A88" t="str">
            <v>02.01.025</v>
          </cell>
          <cell r="B88" t="str">
            <v>REATERRO INTERNO APILOADO</v>
          </cell>
          <cell r="C88" t="str">
            <v>M3</v>
          </cell>
          <cell r="D88">
            <v>84.45</v>
          </cell>
          <cell r="E88">
            <v>68.658536585365852</v>
          </cell>
          <cell r="F88" t="str">
            <v>FDE Abr/26</v>
          </cell>
        </row>
        <row r="89">
          <cell r="A89" t="str">
            <v>02.01.027</v>
          </cell>
          <cell r="B89" t="str">
            <v>REATERRO COM ADICAO DE 2% DE CIMENTO</v>
          </cell>
          <cell r="C89" t="str">
            <v>M3</v>
          </cell>
          <cell r="D89">
            <v>262.7</v>
          </cell>
          <cell r="E89">
            <v>213.57723577235771</v>
          </cell>
          <cell r="F89" t="str">
            <v>FDE Abr/26</v>
          </cell>
        </row>
        <row r="90">
          <cell r="A90" t="str">
            <v>02.01.099</v>
          </cell>
          <cell r="B90" t="str">
            <v>ESCAVACOES</v>
          </cell>
          <cell r="C90" t="str">
            <v>MV</v>
          </cell>
          <cell r="D90">
            <v>715.2</v>
          </cell>
          <cell r="E90">
            <v>581.46341463414637</v>
          </cell>
          <cell r="F90" t="str">
            <v>FDE Abr/26</v>
          </cell>
        </row>
        <row r="91">
          <cell r="A91" t="str">
            <v>02.02.004</v>
          </cell>
          <cell r="B91" t="str">
            <v>TUBULÕES  ESCAVAÇÃO MANUAL - DIÂMETRO MÍNIMO DE 100CM</v>
          </cell>
          <cell r="C91" t="str">
            <v>M3</v>
          </cell>
          <cell r="D91">
            <v>545.02</v>
          </cell>
          <cell r="E91">
            <v>443.10569105691059</v>
          </cell>
          <cell r="F91" t="str">
            <v>FDE Abr/26</v>
          </cell>
        </row>
        <row r="92">
          <cell r="A92" t="str">
            <v>02.02.005</v>
          </cell>
          <cell r="B92" t="str">
            <v>TUBULÕES  ENCAMISAMENTO COM ANEL DE CONCRETO PREMOLDADO DIÂMETRO EXTERNO Ø 100CM  H=50CM  E=3,50 CM</v>
          </cell>
          <cell r="C92" t="str">
            <v>M</v>
          </cell>
          <cell r="D92">
            <v>276.39999999999998</v>
          </cell>
          <cell r="E92">
            <v>224.71544715447152</v>
          </cell>
          <cell r="F92" t="str">
            <v>FDE Abr/26</v>
          </cell>
        </row>
        <row r="93">
          <cell r="A93" t="str">
            <v>02.02.018</v>
          </cell>
          <cell r="B93" t="str">
            <v>TUBULÕES CONCRETO DOSADO FCK=20MPa PARA BASE E FUSTE</v>
          </cell>
          <cell r="C93" t="str">
            <v>M3</v>
          </cell>
          <cell r="D93">
            <v>764.86</v>
          </cell>
          <cell r="E93">
            <v>621.83739837398377</v>
          </cell>
          <cell r="F93" t="str">
            <v>FDE Abr/26</v>
          </cell>
        </row>
        <row r="94">
          <cell r="A94" t="str">
            <v>02.02.019</v>
          </cell>
          <cell r="B94" t="str">
            <v>PREENCHIMENTO COROA CIRCULAR ENCAMISAMENTO FUSTE TUBULAO ARGAMASSA CIMENTO AREIA TRAÇO 1:8</v>
          </cell>
          <cell r="C94" t="str">
            <v>M3</v>
          </cell>
          <cell r="D94">
            <v>505.47</v>
          </cell>
          <cell r="E94">
            <v>410.95121951219517</v>
          </cell>
          <cell r="F94" t="str">
            <v>FDE Abr/26</v>
          </cell>
        </row>
        <row r="95">
          <cell r="A95" t="str">
            <v>02.02.021</v>
          </cell>
          <cell r="B95" t="str">
            <v>ACO CA-50 (A OU B) FYK = 500 MPA</v>
          </cell>
          <cell r="C95" t="str">
            <v>KG</v>
          </cell>
          <cell r="D95">
            <v>15.53</v>
          </cell>
          <cell r="E95">
            <v>12.626016260162601</v>
          </cell>
          <cell r="F95" t="str">
            <v>FDE Abr/26</v>
          </cell>
        </row>
        <row r="96">
          <cell r="A96" t="str">
            <v>02.02.022</v>
          </cell>
          <cell r="B96" t="str">
            <v>ACO CA 60 (A OU B) FYK= 600 M PA</v>
          </cell>
          <cell r="C96" t="str">
            <v>KG</v>
          </cell>
          <cell r="D96">
            <v>16.03</v>
          </cell>
          <cell r="E96">
            <v>13.032520325203253</v>
          </cell>
          <cell r="F96" t="str">
            <v>FDE Abr/26</v>
          </cell>
        </row>
        <row r="97">
          <cell r="A97" t="str">
            <v>02.02.026</v>
          </cell>
          <cell r="B97" t="str">
            <v>BROCA DE CONCRETO DE DIAMETRO 25CM - INCL ARRANQUES</v>
          </cell>
          <cell r="C97" t="str">
            <v>M</v>
          </cell>
          <cell r="D97">
            <v>108.41</v>
          </cell>
          <cell r="E97">
            <v>88.138211382113823</v>
          </cell>
          <cell r="F97" t="str">
            <v>FDE Abr/26</v>
          </cell>
        </row>
        <row r="98">
          <cell r="A98" t="str">
            <v>02.02.027</v>
          </cell>
          <cell r="B98" t="str">
            <v>BROCA DE CONCRETO DE DIAMETRO 30CM - INCL ARRANQUES</v>
          </cell>
          <cell r="C98" t="str">
            <v>M</v>
          </cell>
          <cell r="D98">
            <v>158.46</v>
          </cell>
          <cell r="E98">
            <v>128.82926829268294</v>
          </cell>
          <cell r="F98" t="str">
            <v>FDE Abr/26</v>
          </cell>
        </row>
        <row r="99">
          <cell r="A99" t="str">
            <v>02.02.035</v>
          </cell>
          <cell r="B99" t="str">
            <v>ESTACAS TIPO STRAUSS DIAM 25CM</v>
          </cell>
          <cell r="C99" t="str">
            <v>M</v>
          </cell>
          <cell r="D99">
            <v>88.72</v>
          </cell>
          <cell r="E99">
            <v>72.130081300813004</v>
          </cell>
          <cell r="F99" t="str">
            <v>FDE Abr/26</v>
          </cell>
        </row>
        <row r="100">
          <cell r="A100" t="str">
            <v>02.02.036</v>
          </cell>
          <cell r="B100" t="str">
            <v>ESTACAS TIPO STRAUSS DIAM 32CM</v>
          </cell>
          <cell r="C100" t="str">
            <v>M</v>
          </cell>
          <cell r="D100">
            <v>119.62</v>
          </cell>
          <cell r="E100">
            <v>97.252032520325201</v>
          </cell>
          <cell r="F100" t="str">
            <v>FDE Abr/26</v>
          </cell>
        </row>
        <row r="101">
          <cell r="A101" t="str">
            <v>02.02.037</v>
          </cell>
          <cell r="B101" t="str">
            <v>ESTACAS TIPO STRAUSS DIAM 38CM</v>
          </cell>
          <cell r="C101" t="str">
            <v>M</v>
          </cell>
          <cell r="D101">
            <v>153.85</v>
          </cell>
          <cell r="E101">
            <v>125.08130081300813</v>
          </cell>
          <cell r="F101" t="str">
            <v>FDE Abr/26</v>
          </cell>
        </row>
        <row r="102">
          <cell r="A102" t="str">
            <v>02.02.038</v>
          </cell>
          <cell r="B102" t="str">
            <v>ESTACAS TIPO STRAUSS DIAM 45CM</v>
          </cell>
          <cell r="C102" t="str">
            <v>M</v>
          </cell>
          <cell r="D102">
            <v>203.7</v>
          </cell>
          <cell r="E102">
            <v>165.60975609756096</v>
          </cell>
          <cell r="F102" t="str">
            <v>FDE Abr/26</v>
          </cell>
        </row>
        <row r="103">
          <cell r="A103" t="str">
            <v>02.02.070</v>
          </cell>
          <cell r="B103" t="str">
            <v>ESTACA TIPO HELICE DN 25CM</v>
          </cell>
          <cell r="C103" t="str">
            <v>M</v>
          </cell>
          <cell r="D103">
            <v>81.040000000000006</v>
          </cell>
          <cell r="E103">
            <v>65.886178861788622</v>
          </cell>
          <cell r="F103" t="str">
            <v>FDE Abr/26</v>
          </cell>
        </row>
        <row r="104">
          <cell r="A104" t="str">
            <v>02.02.071</v>
          </cell>
          <cell r="B104" t="str">
            <v>ESTACA TIPO HELICE DN 30CM</v>
          </cell>
          <cell r="C104" t="str">
            <v>M</v>
          </cell>
          <cell r="D104">
            <v>109.58</v>
          </cell>
          <cell r="E104">
            <v>89.089430894308947</v>
          </cell>
          <cell r="F104" t="str">
            <v>FDE Abr/26</v>
          </cell>
        </row>
        <row r="105">
          <cell r="A105" t="str">
            <v>02.02.072</v>
          </cell>
          <cell r="B105" t="str">
            <v>ESTACA TIPO HELICE DN 35CM</v>
          </cell>
          <cell r="C105" t="str">
            <v>M</v>
          </cell>
          <cell r="D105">
            <v>129.72999999999999</v>
          </cell>
          <cell r="E105">
            <v>105.47154471544715</v>
          </cell>
          <cell r="F105" t="str">
            <v>FDE Abr/26</v>
          </cell>
        </row>
        <row r="106">
          <cell r="A106" t="str">
            <v>02.02.073</v>
          </cell>
          <cell r="B106" t="str">
            <v>ESTACA TIPO HELICE DN 40CM</v>
          </cell>
          <cell r="C106" t="str">
            <v>M</v>
          </cell>
          <cell r="D106">
            <v>161.22</v>
          </cell>
          <cell r="E106">
            <v>131.07317073170731</v>
          </cell>
          <cell r="F106" t="str">
            <v>FDE Abr/26</v>
          </cell>
        </row>
        <row r="107">
          <cell r="A107" t="str">
            <v>02.02.074</v>
          </cell>
          <cell r="B107" t="str">
            <v>ESTACA TIPO HELICE DN 50CM</v>
          </cell>
          <cell r="C107" t="str">
            <v>M</v>
          </cell>
          <cell r="D107">
            <v>233.48</v>
          </cell>
          <cell r="E107">
            <v>189.82113821138211</v>
          </cell>
          <cell r="F107" t="str">
            <v>FDE Abr/26</v>
          </cell>
        </row>
        <row r="108">
          <cell r="A108" t="str">
            <v>02.02.075</v>
          </cell>
          <cell r="B108" t="str">
            <v>ESTACA TIPO HELICE DN 60CM</v>
          </cell>
          <cell r="C108" t="str">
            <v>M</v>
          </cell>
          <cell r="D108">
            <v>301.95</v>
          </cell>
          <cell r="E108">
            <v>245.48780487804876</v>
          </cell>
          <cell r="F108" t="str">
            <v>FDE Abr/26</v>
          </cell>
        </row>
        <row r="109">
          <cell r="A109" t="str">
            <v>02.02.076</v>
          </cell>
          <cell r="B109" t="str">
            <v>ESTACA TIPO HELICE DN 70CM</v>
          </cell>
          <cell r="C109" t="str">
            <v>M</v>
          </cell>
          <cell r="D109">
            <v>413.12</v>
          </cell>
          <cell r="E109">
            <v>335.869918699187</v>
          </cell>
          <cell r="F109" t="str">
            <v>FDE Abr/26</v>
          </cell>
        </row>
        <row r="110">
          <cell r="A110" t="str">
            <v>02.02.077</v>
          </cell>
          <cell r="B110" t="str">
            <v>ESTACA TIPO HELICE DN 80CM</v>
          </cell>
          <cell r="C110" t="str">
            <v>M</v>
          </cell>
          <cell r="D110">
            <v>526.23</v>
          </cell>
          <cell r="E110">
            <v>427.82926829268297</v>
          </cell>
          <cell r="F110" t="str">
            <v>FDE Abr/26</v>
          </cell>
        </row>
        <row r="111">
          <cell r="A111" t="str">
            <v>02.02.078</v>
          </cell>
          <cell r="B111" t="str">
            <v>ESTACA TIPO HELICE DN 90CM</v>
          </cell>
          <cell r="C111" t="str">
            <v>M</v>
          </cell>
          <cell r="D111">
            <v>627.9</v>
          </cell>
          <cell r="E111">
            <v>510.48780487804879</v>
          </cell>
          <cell r="F111" t="str">
            <v>FDE Abr/26</v>
          </cell>
        </row>
        <row r="112">
          <cell r="A112" t="str">
            <v>02.02.085</v>
          </cell>
          <cell r="B112" t="str">
            <v>TRANSPORTE E ATERRO INTERNO DE MATERIAL ESCAVADO DE FUNDAÇÃO-ESTACA-TUBULÃO</v>
          </cell>
          <cell r="C112" t="str">
            <v>M3</v>
          </cell>
          <cell r="D112">
            <v>104.16</v>
          </cell>
          <cell r="E112">
            <v>84.682926829268297</v>
          </cell>
          <cell r="F112" t="str">
            <v>FDE Abr/26</v>
          </cell>
        </row>
        <row r="113">
          <cell r="A113" t="str">
            <v>02.02.089</v>
          </cell>
          <cell r="B113" t="str">
            <v>TAXA DE MOBILIZACÃO DE EQUIPAMENTO PARA ESTACA TIPO HELICE SEGMENTAD</v>
          </cell>
          <cell r="C113" t="str">
            <v>UN</v>
          </cell>
          <cell r="D113">
            <v>14137.32</v>
          </cell>
          <cell r="E113">
            <v>11493.756097560976</v>
          </cell>
          <cell r="F113" t="str">
            <v>FDE Abr/26</v>
          </cell>
        </row>
        <row r="114">
          <cell r="A114" t="str">
            <v>02.02.091</v>
          </cell>
          <cell r="B114" t="str">
            <v>TAXA DE MOBILIZAÇÃO DE EQUIPAMENTO - ESTACA ESCAVADA</v>
          </cell>
          <cell r="C114" t="str">
            <v>UN</v>
          </cell>
          <cell r="D114">
            <v>3849.69</v>
          </cell>
          <cell r="E114">
            <v>3129.8292682926831</v>
          </cell>
          <cell r="F114" t="str">
            <v>FDE Abr/26</v>
          </cell>
        </row>
        <row r="115">
          <cell r="A115" t="str">
            <v>02.02.093</v>
          </cell>
          <cell r="B115" t="str">
            <v>TAXA DE MOBILIZAÇÃO DE EQUIPAMENTO - ESTACA RAIZ</v>
          </cell>
          <cell r="C115" t="str">
            <v>UN</v>
          </cell>
          <cell r="D115">
            <v>41634.28</v>
          </cell>
          <cell r="E115">
            <v>33849.008130081304</v>
          </cell>
          <cell r="F115" t="str">
            <v>FDE Abr/26</v>
          </cell>
        </row>
        <row r="116">
          <cell r="A116" t="str">
            <v>02.02.094</v>
          </cell>
          <cell r="B116" t="str">
            <v>TAXA DE MOBILIZACAO DE EQUIPAMENTO PARA ESTACA TIPO HELICE</v>
          </cell>
          <cell r="C116" t="str">
            <v>UN</v>
          </cell>
          <cell r="D116">
            <v>55733.18</v>
          </cell>
          <cell r="E116">
            <v>45311.528455284555</v>
          </cell>
          <cell r="F116" t="str">
            <v>FDE Abr/26</v>
          </cell>
        </row>
        <row r="117">
          <cell r="A117" t="str">
            <v>02.02.095</v>
          </cell>
          <cell r="B117" t="str">
            <v>EMENDA COM ANEIS SOLDADOS PARA ESTACA</v>
          </cell>
          <cell r="C117" t="str">
            <v>UN</v>
          </cell>
          <cell r="D117">
            <v>785.9</v>
          </cell>
          <cell r="E117">
            <v>638.94308943089425</v>
          </cell>
          <cell r="F117" t="str">
            <v>FDE Abr/26</v>
          </cell>
        </row>
        <row r="118">
          <cell r="A118" t="str">
            <v>02.02.097</v>
          </cell>
          <cell r="B118" t="str">
            <v>TAXA DE MOBILIZACAO DE EQUIPAMENTO - ESTACAS PRE-MOLDADAS</v>
          </cell>
          <cell r="C118" t="str">
            <v>UN</v>
          </cell>
          <cell r="D118">
            <v>9049.76</v>
          </cell>
          <cell r="E118">
            <v>7357.5284552845533</v>
          </cell>
          <cell r="F118" t="str">
            <v>FDE Abr/26</v>
          </cell>
        </row>
        <row r="119">
          <cell r="A119" t="str">
            <v>02.02.098</v>
          </cell>
          <cell r="B119" t="str">
            <v>TAXA DE MOBILIZACAO DE EQUIPAMENTOS - ESTACAS STRAUSS</v>
          </cell>
          <cell r="C119" t="str">
            <v>UN</v>
          </cell>
          <cell r="D119">
            <v>3791.15</v>
          </cell>
          <cell r="E119">
            <v>3082.2357723577238</v>
          </cell>
          <cell r="F119" t="str">
            <v>FDE Abr/26</v>
          </cell>
        </row>
        <row r="120">
          <cell r="A120" t="str">
            <v>02.02.099</v>
          </cell>
          <cell r="B120" t="str">
            <v>FUNDACOES PROFUNDAS</v>
          </cell>
          <cell r="C120" t="str">
            <v>MV</v>
          </cell>
          <cell r="D120">
            <v>715.2</v>
          </cell>
          <cell r="E120">
            <v>581.46341463414637</v>
          </cell>
          <cell r="F120" t="str">
            <v>FDE Abr/26</v>
          </cell>
        </row>
        <row r="121">
          <cell r="A121" t="str">
            <v>02.02.100</v>
          </cell>
          <cell r="B121" t="str">
            <v>ESTACA ESCAVADA MECANICAMENTE DIAM 25CM</v>
          </cell>
          <cell r="C121" t="str">
            <v>M</v>
          </cell>
          <cell r="D121">
            <v>64.64</v>
          </cell>
          <cell r="E121">
            <v>52.552845528455286</v>
          </cell>
          <cell r="F121" t="str">
            <v>FDE Abr/26</v>
          </cell>
        </row>
        <row r="122">
          <cell r="A122" t="str">
            <v>02.02.101</v>
          </cell>
          <cell r="B122" t="str">
            <v>ESTACA ESCAVADA MECANICAMENTE DIAM 30CM</v>
          </cell>
          <cell r="C122" t="str">
            <v>M</v>
          </cell>
          <cell r="D122">
            <v>81.069999999999993</v>
          </cell>
          <cell r="E122">
            <v>65.910569105691053</v>
          </cell>
          <cell r="F122" t="str">
            <v>FDE Abr/26</v>
          </cell>
        </row>
        <row r="123">
          <cell r="A123" t="str">
            <v>02.02.102</v>
          </cell>
          <cell r="B123" t="str">
            <v>ESTACA ESCAVADA MECANICAMENTE DIAM 35CM</v>
          </cell>
          <cell r="C123" t="str">
            <v>M</v>
          </cell>
          <cell r="D123">
            <v>103.97</v>
          </cell>
          <cell r="E123">
            <v>84.528455284552848</v>
          </cell>
          <cell r="F123" t="str">
            <v>FDE Abr/26</v>
          </cell>
        </row>
        <row r="124">
          <cell r="A124" t="str">
            <v>02.02.103</v>
          </cell>
          <cell r="B124" t="str">
            <v>ESTACA ESCAVADA MECANICAMENTE DIAM 40CM</v>
          </cell>
          <cell r="C124" t="str">
            <v>M</v>
          </cell>
          <cell r="D124">
            <v>128.07</v>
          </cell>
          <cell r="E124">
            <v>104.1219512195122</v>
          </cell>
          <cell r="F124" t="str">
            <v>FDE Abr/26</v>
          </cell>
        </row>
        <row r="125">
          <cell r="A125" t="str">
            <v>02.02.104</v>
          </cell>
          <cell r="B125" t="str">
            <v>ESTACA ESCAVADA MECANICAMENTE DIAM 50CM</v>
          </cell>
          <cell r="C125" t="str">
            <v>M</v>
          </cell>
          <cell r="D125">
            <v>182.97</v>
          </cell>
          <cell r="E125">
            <v>148.7560975609756</v>
          </cell>
          <cell r="F125" t="str">
            <v>FDE Abr/26</v>
          </cell>
        </row>
        <row r="126">
          <cell r="A126" t="str">
            <v>02.02.105</v>
          </cell>
          <cell r="B126" t="str">
            <v>ESTACA ESCAVADA MECANICAMENTE DIAM 60CM</v>
          </cell>
          <cell r="C126" t="str">
            <v>M</v>
          </cell>
          <cell r="D126">
            <v>247.99</v>
          </cell>
          <cell r="E126">
            <v>201.6178861788618</v>
          </cell>
          <cell r="F126" t="str">
            <v>FDE Abr/26</v>
          </cell>
        </row>
        <row r="127">
          <cell r="A127" t="str">
            <v>02.02.106</v>
          </cell>
          <cell r="B127" t="str">
            <v>ESTACA ESCAVADA MECANICAMENTE DIAM 70CM</v>
          </cell>
          <cell r="C127" t="str">
            <v>M</v>
          </cell>
          <cell r="D127">
            <v>325.70999999999998</v>
          </cell>
          <cell r="E127">
            <v>264.80487804878049</v>
          </cell>
          <cell r="F127" t="str">
            <v>FDE Abr/26</v>
          </cell>
        </row>
        <row r="128">
          <cell r="A128" t="str">
            <v>02.02.107</v>
          </cell>
          <cell r="B128" t="str">
            <v>ESTACA PRE-MOLDADA CONCRETO SECÃO ATE 289 CM2  CRAVADA</v>
          </cell>
          <cell r="C128" t="str">
            <v>M</v>
          </cell>
          <cell r="D128">
            <v>163.91</v>
          </cell>
          <cell r="E128">
            <v>133.26016260162601</v>
          </cell>
          <cell r="F128" t="str">
            <v>FDE Abr/26</v>
          </cell>
        </row>
        <row r="129">
          <cell r="A129" t="str">
            <v>02.02.108</v>
          </cell>
          <cell r="B129" t="str">
            <v>ESTACA PRE-MOLDADA CONCRETO SECÃO DE 290 A 429 CM2  CRAVADA</v>
          </cell>
          <cell r="C129" t="str">
            <v>M</v>
          </cell>
          <cell r="D129">
            <v>184.78</v>
          </cell>
          <cell r="E129">
            <v>150.22764227642276</v>
          </cell>
          <cell r="F129" t="str">
            <v>FDE Abr/26</v>
          </cell>
        </row>
        <row r="130">
          <cell r="A130" t="str">
            <v>02.02.109</v>
          </cell>
          <cell r="B130" t="str">
            <v>ESTACA PRE-MOLDADA CONCRETO SECÃO DE 430 A 569 CM2  CRAVADA</v>
          </cell>
          <cell r="C130" t="str">
            <v>M</v>
          </cell>
          <cell r="D130">
            <v>219.25</v>
          </cell>
          <cell r="E130">
            <v>178.2520325203252</v>
          </cell>
          <cell r="F130" t="str">
            <v>FDE Abr/26</v>
          </cell>
        </row>
        <row r="131">
          <cell r="A131" t="str">
            <v>02.02.110</v>
          </cell>
          <cell r="B131" t="str">
            <v>ESTACA PRE-MOLDADA CONCRETO SECÃO DE 570 A 714 CM2  CRAVADA</v>
          </cell>
          <cell r="C131" t="str">
            <v>M</v>
          </cell>
          <cell r="D131">
            <v>268.44</v>
          </cell>
          <cell r="E131">
            <v>218.2439024390244</v>
          </cell>
          <cell r="F131" t="str">
            <v>FDE Abr/26</v>
          </cell>
        </row>
        <row r="132">
          <cell r="A132" t="str">
            <v>02.02.111</v>
          </cell>
          <cell r="B132" t="str">
            <v>ESTACA PRE-MOLDADA CONCRETO SECÃO DE 715 A 999 CM2  CRAVADA</v>
          </cell>
          <cell r="C132" t="str">
            <v>M</v>
          </cell>
          <cell r="D132">
            <v>316.93</v>
          </cell>
          <cell r="E132">
            <v>257.66666666666669</v>
          </cell>
          <cell r="F132" t="str">
            <v>FDE Abr/26</v>
          </cell>
        </row>
        <row r="133">
          <cell r="A133" t="str">
            <v>02.02.113</v>
          </cell>
          <cell r="B133" t="str">
            <v>ESTACA RAIZ DN 150MM PERFURAÇAO EM SOLO</v>
          </cell>
          <cell r="C133" t="str">
            <v>M</v>
          </cell>
          <cell r="D133">
            <v>414.34</v>
          </cell>
          <cell r="E133">
            <v>336.86178861788619</v>
          </cell>
          <cell r="F133" t="str">
            <v>FDE Abr/26</v>
          </cell>
        </row>
        <row r="134">
          <cell r="A134" t="str">
            <v>02.02.114</v>
          </cell>
          <cell r="B134" t="str">
            <v>ESTACA RAIZ DN 160MM PERFURAÇAO EM SOLO</v>
          </cell>
          <cell r="C134" t="str">
            <v>M</v>
          </cell>
          <cell r="D134">
            <v>424.59</v>
          </cell>
          <cell r="E134">
            <v>345.19512195121951</v>
          </cell>
          <cell r="F134" t="str">
            <v>FDE Abr/26</v>
          </cell>
        </row>
        <row r="135">
          <cell r="A135" t="str">
            <v>02.02.115</v>
          </cell>
          <cell r="B135" t="str">
            <v>ESTACA RAIZ DN 200MM PERFURAÇAO EM SOLO</v>
          </cell>
          <cell r="C135" t="str">
            <v>M</v>
          </cell>
          <cell r="D135">
            <v>444.87</v>
          </cell>
          <cell r="E135">
            <v>361.6829268292683</v>
          </cell>
          <cell r="F135" t="str">
            <v>FDE Abr/26</v>
          </cell>
        </row>
        <row r="136">
          <cell r="A136" t="str">
            <v>02.02.116</v>
          </cell>
          <cell r="B136" t="str">
            <v>ESTACA RAIZ DN 250MM PERFURAÇAO EM SOLO</v>
          </cell>
          <cell r="C136" t="str">
            <v>M</v>
          </cell>
          <cell r="D136">
            <v>508.31</v>
          </cell>
          <cell r="E136">
            <v>413.26016260162601</v>
          </cell>
          <cell r="F136" t="str">
            <v>FDE Abr/26</v>
          </cell>
        </row>
        <row r="137">
          <cell r="A137" t="str">
            <v>02.02.117</v>
          </cell>
          <cell r="B137" t="str">
            <v>ESTACA RAIZ DN 310MM PERFURAÇAO EM SOLO</v>
          </cell>
          <cell r="C137" t="str">
            <v>M</v>
          </cell>
          <cell r="D137">
            <v>631.05999999999995</v>
          </cell>
          <cell r="E137">
            <v>513.05691056910564</v>
          </cell>
          <cell r="F137" t="str">
            <v>FDE Abr/26</v>
          </cell>
        </row>
        <row r="138">
          <cell r="A138" t="str">
            <v>02.02.118</v>
          </cell>
          <cell r="B138" t="str">
            <v>ESTACA RAIZ DN 400MM PERFURAÇAO EM SOLO</v>
          </cell>
          <cell r="C138" t="str">
            <v>M</v>
          </cell>
          <cell r="D138">
            <v>770.28</v>
          </cell>
          <cell r="E138">
            <v>626.2439024390244</v>
          </cell>
          <cell r="F138" t="str">
            <v>FDE Abr/26</v>
          </cell>
        </row>
        <row r="139">
          <cell r="A139" t="str">
            <v>02.02.120</v>
          </cell>
          <cell r="B139" t="str">
            <v>ESTACA TIPO HELICE DN 25 CM   FCK  25MPA COM PEDRISCO</v>
          </cell>
          <cell r="C139" t="str">
            <v>M</v>
          </cell>
          <cell r="D139">
            <v>82.9</v>
          </cell>
          <cell r="E139">
            <v>67.398373983739845</v>
          </cell>
          <cell r="F139" t="str">
            <v>FDE Abr/26</v>
          </cell>
        </row>
        <row r="140">
          <cell r="A140" t="str">
            <v>02.02.121</v>
          </cell>
          <cell r="B140" t="str">
            <v>ESTACA TIPO HELICE DN 30 CM FCK  25MPA COM PEDRISCO</v>
          </cell>
          <cell r="C140" t="str">
            <v>M</v>
          </cell>
          <cell r="D140">
            <v>112.27</v>
          </cell>
          <cell r="E140">
            <v>91.276422764227647</v>
          </cell>
          <cell r="F140" t="str">
            <v>FDE Abr/26</v>
          </cell>
        </row>
        <row r="141">
          <cell r="A141" t="str">
            <v>02.02.122</v>
          </cell>
          <cell r="B141" t="str">
            <v>ESTACA TIPO HELICE DN 35 CM FCK  25MPA COM PEDRISCO</v>
          </cell>
          <cell r="C141" t="str">
            <v>M</v>
          </cell>
          <cell r="D141">
            <v>133.4</v>
          </cell>
          <cell r="E141">
            <v>108.45528455284554</v>
          </cell>
          <cell r="F141" t="str">
            <v>FDE Abr/26</v>
          </cell>
        </row>
        <row r="142">
          <cell r="A142" t="str">
            <v>02.02.123</v>
          </cell>
          <cell r="B142" t="str">
            <v>ESTACA TIPO HELICE DN 40 CM FCK  25MPA COM PEDRISCO</v>
          </cell>
          <cell r="C142" t="str">
            <v>M</v>
          </cell>
          <cell r="D142">
            <v>165.98</v>
          </cell>
          <cell r="E142">
            <v>134.9430894308943</v>
          </cell>
          <cell r="F142" t="str">
            <v>FDE Abr/26</v>
          </cell>
        </row>
        <row r="143">
          <cell r="A143" t="str">
            <v>02.02.124</v>
          </cell>
          <cell r="B143" t="str">
            <v>ESTACA TIPO HELICE DN 50 CM FCK  25MPA COM PEDRISCO</v>
          </cell>
          <cell r="C143" t="str">
            <v>M</v>
          </cell>
          <cell r="D143">
            <v>240.94</v>
          </cell>
          <cell r="E143">
            <v>195.88617886178861</v>
          </cell>
          <cell r="F143" t="str">
            <v>FDE Abr/26</v>
          </cell>
        </row>
        <row r="144">
          <cell r="A144" t="str">
            <v>02.02.125</v>
          </cell>
          <cell r="B144" t="str">
            <v>ESTACA TIPO HELICE DN 60 CM FCK  25MPA COM PEDRISCO</v>
          </cell>
          <cell r="C144" t="str">
            <v>M</v>
          </cell>
          <cell r="D144">
            <v>312.76</v>
          </cell>
          <cell r="E144">
            <v>254.27642276422765</v>
          </cell>
          <cell r="F144" t="str">
            <v>FDE Abr/26</v>
          </cell>
        </row>
        <row r="145">
          <cell r="A145" t="str">
            <v>02.02.126</v>
          </cell>
          <cell r="B145" t="str">
            <v>ESTACA TIPO HELICE DN 70 CM FCK  25MPA COM PEDRISCO</v>
          </cell>
          <cell r="C145" t="str">
            <v>M</v>
          </cell>
          <cell r="D145">
            <v>427.82</v>
          </cell>
          <cell r="E145">
            <v>347.82113821138211</v>
          </cell>
          <cell r="F145" t="str">
            <v>FDE Abr/26</v>
          </cell>
        </row>
        <row r="146">
          <cell r="A146" t="str">
            <v>02.02.127</v>
          </cell>
          <cell r="B146" t="str">
            <v>ESTACA TIPO HELICE DN 80 CM FCK  25MPA COM PEDRISCO</v>
          </cell>
          <cell r="C146" t="str">
            <v>M</v>
          </cell>
          <cell r="D146">
            <v>545.37</v>
          </cell>
          <cell r="E146">
            <v>443.39024390243901</v>
          </cell>
          <cell r="F146" t="str">
            <v>FDE Abr/26</v>
          </cell>
        </row>
        <row r="147">
          <cell r="A147" t="str">
            <v>02.02.128</v>
          </cell>
          <cell r="B147" t="str">
            <v>ESTACA TIPO HELICE DN 90 CM FCK  25MPA COM PEDRISCO</v>
          </cell>
          <cell r="C147" t="str">
            <v>M</v>
          </cell>
          <cell r="D147">
            <v>652.14</v>
          </cell>
          <cell r="E147">
            <v>530.19512195121956</v>
          </cell>
          <cell r="F147" t="str">
            <v>FDE Abr/26</v>
          </cell>
        </row>
        <row r="148">
          <cell r="A148" t="str">
            <v>02.02.131</v>
          </cell>
          <cell r="B148" t="str">
            <v>ESTACA TIPO HELICE DN 25 CM     FCK  30MPA COM PEDRISCO</v>
          </cell>
          <cell r="C148" t="str">
            <v>M</v>
          </cell>
          <cell r="D148">
            <v>84.94</v>
          </cell>
          <cell r="E148">
            <v>69.056910569105696</v>
          </cell>
          <cell r="F148" t="str">
            <v>FDE Abr/26</v>
          </cell>
        </row>
        <row r="149">
          <cell r="A149" t="str">
            <v>02.02.132</v>
          </cell>
          <cell r="B149" t="str">
            <v>ESTACA TIPO HELICE DN 30 CM     FCK  30MPA COM PEDRISCO</v>
          </cell>
          <cell r="C149" t="str">
            <v>M</v>
          </cell>
          <cell r="D149">
            <v>115.21</v>
          </cell>
          <cell r="E149">
            <v>93.666666666666657</v>
          </cell>
          <cell r="F149" t="str">
            <v>FDE Abr/26</v>
          </cell>
        </row>
        <row r="150">
          <cell r="A150" t="str">
            <v>02.02.133</v>
          </cell>
          <cell r="B150" t="str">
            <v>ESTACA TIPO HELICE DN 35 CM     FCK  30MPA COM PEDRISCO</v>
          </cell>
          <cell r="C150" t="str">
            <v>M</v>
          </cell>
          <cell r="D150">
            <v>137.41</v>
          </cell>
          <cell r="E150">
            <v>111.71544715447155</v>
          </cell>
          <cell r="F150" t="str">
            <v>FDE Abr/26</v>
          </cell>
        </row>
        <row r="151">
          <cell r="A151" t="str">
            <v>02.02.134</v>
          </cell>
          <cell r="B151" t="str">
            <v>ESTACA TIPO HELICE DN 40 CM     FCK  30MPA COM PEDRISCO</v>
          </cell>
          <cell r="C151" t="str">
            <v>M</v>
          </cell>
          <cell r="D151">
            <v>171.21</v>
          </cell>
          <cell r="E151">
            <v>139.19512195121953</v>
          </cell>
          <cell r="F151" t="str">
            <v>FDE Abr/26</v>
          </cell>
        </row>
        <row r="152">
          <cell r="A152" t="str">
            <v>02.02.135</v>
          </cell>
          <cell r="B152" t="str">
            <v>ESTACA TIPO HELICE DN 50 CM    FCK  30MPA COM PEDRISCO</v>
          </cell>
          <cell r="C152" t="str">
            <v>M</v>
          </cell>
          <cell r="D152">
            <v>249.11</v>
          </cell>
          <cell r="E152">
            <v>202.52845528455285</v>
          </cell>
          <cell r="F152" t="str">
            <v>FDE Abr/26</v>
          </cell>
        </row>
        <row r="153">
          <cell r="A153" t="str">
            <v>02.02.136</v>
          </cell>
          <cell r="B153" t="str">
            <v>ESTACA TIPO HELICE DN 60 CM     FCK  30MPA COM PEDRISCO</v>
          </cell>
          <cell r="C153" t="str">
            <v>M</v>
          </cell>
          <cell r="D153">
            <v>324.52</v>
          </cell>
          <cell r="E153">
            <v>263.83739837398372</v>
          </cell>
          <cell r="F153" t="str">
            <v>FDE Abr/26</v>
          </cell>
        </row>
        <row r="154">
          <cell r="A154" t="str">
            <v>02.02.137</v>
          </cell>
          <cell r="B154" t="str">
            <v>ESTACA TIPO HELICE DN 70 CM     FCK  30MPA COM PEDRISCO</v>
          </cell>
          <cell r="C154" t="str">
            <v>M</v>
          </cell>
          <cell r="D154">
            <v>443.83</v>
          </cell>
          <cell r="E154">
            <v>360.83739837398372</v>
          </cell>
          <cell r="F154" t="str">
            <v>FDE Abr/26</v>
          </cell>
        </row>
        <row r="155">
          <cell r="A155" t="str">
            <v>02.02.138</v>
          </cell>
          <cell r="B155" t="str">
            <v>ESTACA TIPO HELICE DN 80 CM     FCK  30MPA COM PEDRISCO</v>
          </cell>
          <cell r="C155" t="str">
            <v>M</v>
          </cell>
          <cell r="D155">
            <v>566.28</v>
          </cell>
          <cell r="E155">
            <v>460.39024390243901</v>
          </cell>
          <cell r="F155" t="str">
            <v>FDE Abr/26</v>
          </cell>
        </row>
        <row r="156">
          <cell r="A156" t="str">
            <v>02.02.139</v>
          </cell>
          <cell r="B156" t="str">
            <v>ESTACA TIPO HELICE DN 90 CM     FCK  30MPA COM PEDRISCO</v>
          </cell>
          <cell r="C156" t="str">
            <v>M</v>
          </cell>
          <cell r="D156">
            <v>678.6</v>
          </cell>
          <cell r="E156">
            <v>551.70731707317077</v>
          </cell>
          <cell r="F156" t="str">
            <v>FDE Abr/26</v>
          </cell>
        </row>
        <row r="157">
          <cell r="A157" t="str">
            <v>02.02.141</v>
          </cell>
          <cell r="B157" t="str">
            <v>ESTACA ESCAVADA MECANICAMENTE DN 25 CM   FCK  25MPA COM PEDRISCO</v>
          </cell>
          <cell r="C157" t="str">
            <v>M</v>
          </cell>
          <cell r="D157">
            <v>66.510000000000005</v>
          </cell>
          <cell r="E157">
            <v>54.073170731707322</v>
          </cell>
          <cell r="F157" t="str">
            <v>FDE Abr/26</v>
          </cell>
        </row>
        <row r="158">
          <cell r="A158" t="str">
            <v>02.02.142</v>
          </cell>
          <cell r="B158" t="str">
            <v>ESTACA ESCAVADA MECANICAMENTE DN 30 CM FCK  25MPA COM PEDRISCO</v>
          </cell>
          <cell r="C158" t="str">
            <v>M</v>
          </cell>
          <cell r="D158">
            <v>83.77</v>
          </cell>
          <cell r="E158">
            <v>68.105691056910572</v>
          </cell>
          <cell r="F158" t="str">
            <v>FDE Abr/26</v>
          </cell>
        </row>
        <row r="159">
          <cell r="A159" t="str">
            <v>02.02.143</v>
          </cell>
          <cell r="B159" t="str">
            <v>ESTACA ESCAVADA MECANICAMENTE DN 35 CM FCK  25MPA COM PEDRISCO</v>
          </cell>
          <cell r="C159" t="str">
            <v>M</v>
          </cell>
          <cell r="D159">
            <v>107.64</v>
          </cell>
          <cell r="E159">
            <v>87.512195121951223</v>
          </cell>
          <cell r="F159" t="str">
            <v>FDE Abr/26</v>
          </cell>
        </row>
        <row r="160">
          <cell r="A160" t="str">
            <v>02.02.144</v>
          </cell>
          <cell r="B160" t="str">
            <v>ESTACA ESCAVADA MECANICAMENTE DN 40 CM   FCK  25MPA COM PEDRISCO</v>
          </cell>
          <cell r="C160" t="str">
            <v>M</v>
          </cell>
          <cell r="D160">
            <v>132.86000000000001</v>
          </cell>
          <cell r="E160">
            <v>108.01626016260164</v>
          </cell>
          <cell r="F160" t="str">
            <v>FDE Abr/26</v>
          </cell>
        </row>
        <row r="161">
          <cell r="A161" t="str">
            <v>02.02.145</v>
          </cell>
          <cell r="B161" t="str">
            <v>ESTACA ESCAVADA MECANICAMENTE DN 50 CM   FCK  25MPA COM PEDRISCO</v>
          </cell>
          <cell r="C161" t="str">
            <v>M</v>
          </cell>
          <cell r="D161">
            <v>190.46</v>
          </cell>
          <cell r="E161">
            <v>154.84552845528455</v>
          </cell>
          <cell r="F161" t="str">
            <v>FDE Abr/26</v>
          </cell>
        </row>
        <row r="162">
          <cell r="A162" t="str">
            <v>02.02.146</v>
          </cell>
          <cell r="B162" t="str">
            <v>ESTACA ESCAVADA MECANICAMENTE DN 60 CM   FCK  25MPA COM PEDRISCO</v>
          </cell>
          <cell r="C162" t="str">
            <v>M</v>
          </cell>
          <cell r="D162">
            <v>258.77</v>
          </cell>
          <cell r="E162">
            <v>210.3821138211382</v>
          </cell>
          <cell r="F162" t="str">
            <v>FDE Abr/26</v>
          </cell>
        </row>
        <row r="163">
          <cell r="A163" t="str">
            <v>02.02.147</v>
          </cell>
          <cell r="B163" t="str">
            <v>ESTACA ESCAVADA MECANICAMENTE DN 70 CM   FCK  25MPA COM PEDRISCO</v>
          </cell>
          <cell r="C163" t="str">
            <v>M</v>
          </cell>
          <cell r="D163">
            <v>340.38</v>
          </cell>
          <cell r="E163">
            <v>276.73170731707319</v>
          </cell>
          <cell r="F163" t="str">
            <v>FDE Abr/26</v>
          </cell>
        </row>
        <row r="164">
          <cell r="A164" t="str">
            <v>02.02.148</v>
          </cell>
          <cell r="B164" t="str">
            <v>ESTACA ESCAVADA MECANICAMENTE DN 25 CM     FCK  30MPA COM PEDRISCO</v>
          </cell>
          <cell r="C164" t="str">
            <v>M</v>
          </cell>
          <cell r="D164">
            <v>68.55</v>
          </cell>
          <cell r="E164">
            <v>55.731707317073166</v>
          </cell>
          <cell r="F164" t="str">
            <v>FDE Abr/26</v>
          </cell>
        </row>
        <row r="165">
          <cell r="A165" t="str">
            <v>02.02.149</v>
          </cell>
          <cell r="B165" t="str">
            <v>ESTACA ESCAVADA MECANICAMENTE DN 30 CM     FCK  30MPA COM PEDRISCO</v>
          </cell>
          <cell r="C165" t="str">
            <v>M</v>
          </cell>
          <cell r="D165">
            <v>86.71</v>
          </cell>
          <cell r="E165">
            <v>70.495934959349583</v>
          </cell>
          <cell r="F165" t="str">
            <v>FDE Abr/26</v>
          </cell>
        </row>
        <row r="166">
          <cell r="A166" t="str">
            <v>02.02.150</v>
          </cell>
          <cell r="B166" t="str">
            <v>ESTACA ESCAVADA MECANICAMENTE DN 35 CM     FCK  30MPA COM PEDRISCO</v>
          </cell>
          <cell r="C166" t="str">
            <v>M</v>
          </cell>
          <cell r="D166">
            <v>111.64</v>
          </cell>
          <cell r="E166">
            <v>90.764227642276424</v>
          </cell>
          <cell r="F166" t="str">
            <v>FDE Abr/26</v>
          </cell>
        </row>
        <row r="167">
          <cell r="A167" t="str">
            <v>02.02.151</v>
          </cell>
          <cell r="B167" t="str">
            <v>ESTACA ESCAVADA MECANICAMENTE DN 40 CM     FCK  30MPA COM PEDRISCO</v>
          </cell>
          <cell r="C167" t="str">
            <v>M</v>
          </cell>
          <cell r="D167">
            <v>138.09</v>
          </cell>
          <cell r="E167">
            <v>112.26829268292683</v>
          </cell>
          <cell r="F167" t="str">
            <v>FDE Abr/26</v>
          </cell>
        </row>
        <row r="168">
          <cell r="A168" t="str">
            <v>02.02.152</v>
          </cell>
          <cell r="B168" t="str">
            <v>ESTACA ESCAVADA MECANICAMENTE DN 50 CM    FCK  30MPA COM PEDRISCO</v>
          </cell>
          <cell r="C168" t="str">
            <v>M</v>
          </cell>
          <cell r="D168">
            <v>198.63</v>
          </cell>
          <cell r="E168">
            <v>161.48780487804879</v>
          </cell>
          <cell r="F168" t="str">
            <v>FDE Abr/26</v>
          </cell>
        </row>
        <row r="169">
          <cell r="A169" t="str">
            <v>02.02.153</v>
          </cell>
          <cell r="B169" t="str">
            <v>ESTACA ESCAVADA MECANICAMENTE DN 60 CM     FCK  30MPA COM PEDRISCO</v>
          </cell>
          <cell r="C169" t="str">
            <v>M</v>
          </cell>
          <cell r="D169">
            <v>270.52999999999997</v>
          </cell>
          <cell r="E169">
            <v>219.9430894308943</v>
          </cell>
          <cell r="F169" t="str">
            <v>FDE Abr/26</v>
          </cell>
        </row>
        <row r="170">
          <cell r="A170" t="str">
            <v>02.02.154</v>
          </cell>
          <cell r="B170" t="str">
            <v>ESTACA ESCAVADA MECANICAMENTE DN 70 CM     FCK  30MPA COM PEDRISCO</v>
          </cell>
          <cell r="C170" t="str">
            <v>M</v>
          </cell>
          <cell r="D170">
            <v>356.39</v>
          </cell>
          <cell r="E170">
            <v>289.7479674796748</v>
          </cell>
          <cell r="F170" t="str">
            <v>FDE Abr/26</v>
          </cell>
        </row>
        <row r="171">
          <cell r="A171" t="str">
            <v>02.03.001</v>
          </cell>
          <cell r="B171" t="str">
            <v>FORMA DE MADEIRA MACICA</v>
          </cell>
          <cell r="C171" t="str">
            <v>M2</v>
          </cell>
          <cell r="D171">
            <v>114.44</v>
          </cell>
          <cell r="E171">
            <v>93.040650406504071</v>
          </cell>
          <cell r="F171" t="str">
            <v>FDE Abr/26</v>
          </cell>
        </row>
        <row r="172">
          <cell r="A172" t="str">
            <v>02.03.099</v>
          </cell>
          <cell r="B172" t="str">
            <v>FORMAS</v>
          </cell>
          <cell r="C172" t="str">
            <v>MV</v>
          </cell>
          <cell r="D172">
            <v>715.2</v>
          </cell>
          <cell r="E172">
            <v>581.46341463414637</v>
          </cell>
          <cell r="F172" t="str">
            <v>FDE Abr/26</v>
          </cell>
        </row>
        <row r="173">
          <cell r="A173" t="str">
            <v>02.04.002</v>
          </cell>
          <cell r="B173" t="str">
            <v>ACO CA 50 (A OU B) FYK= 500 M PA</v>
          </cell>
          <cell r="C173" t="str">
            <v>KG</v>
          </cell>
          <cell r="D173">
            <v>15.53</v>
          </cell>
          <cell r="E173">
            <v>12.626016260162601</v>
          </cell>
          <cell r="F173" t="str">
            <v>FDE Abr/26</v>
          </cell>
        </row>
        <row r="174">
          <cell r="A174" t="str">
            <v>02.04.003</v>
          </cell>
          <cell r="B174" t="str">
            <v>ACO CA 60 (A OU B) FYK= 600 M PA</v>
          </cell>
          <cell r="C174" t="str">
            <v>KG</v>
          </cell>
          <cell r="D174">
            <v>16.03</v>
          </cell>
          <cell r="E174">
            <v>13.032520325203253</v>
          </cell>
          <cell r="F174" t="str">
            <v>FDE Abr/26</v>
          </cell>
        </row>
        <row r="175">
          <cell r="A175" t="str">
            <v>02.04.005</v>
          </cell>
          <cell r="B175" t="str">
            <v>TELA ARMADURA (MALHA ACO CA 60 FYK= 600 M PA)</v>
          </cell>
          <cell r="C175" t="str">
            <v>KG</v>
          </cell>
          <cell r="D175">
            <v>11.96</v>
          </cell>
          <cell r="E175">
            <v>9.7235772357723587</v>
          </cell>
          <cell r="F175" t="str">
            <v>FDE Abr/26</v>
          </cell>
        </row>
        <row r="176">
          <cell r="A176" t="str">
            <v>02.04.099</v>
          </cell>
          <cell r="B176" t="str">
            <v>ARMADURAS</v>
          </cell>
          <cell r="C176" t="str">
            <v>MV</v>
          </cell>
          <cell r="D176">
            <v>715.2</v>
          </cell>
          <cell r="E176">
            <v>581.46341463414637</v>
          </cell>
          <cell r="F176" t="str">
            <v>FDE Abr/26</v>
          </cell>
        </row>
        <row r="177">
          <cell r="A177" t="str">
            <v>02.05.014</v>
          </cell>
          <cell r="B177" t="str">
            <v>CONCRETO DOSADO E LANÇADO FCK=20MPA</v>
          </cell>
          <cell r="C177" t="str">
            <v>M3</v>
          </cell>
          <cell r="D177">
            <v>697.12</v>
          </cell>
          <cell r="E177">
            <v>566.76422764227641</v>
          </cell>
          <cell r="F177" t="str">
            <v>FDE Abr/26</v>
          </cell>
        </row>
        <row r="178">
          <cell r="A178" t="str">
            <v>02.05.018</v>
          </cell>
          <cell r="B178" t="str">
            <v>CONCRETO DOSADO E LANCADO FCK=25MPA</v>
          </cell>
          <cell r="C178" t="str">
            <v>M3</v>
          </cell>
          <cell r="D178">
            <v>728.09</v>
          </cell>
          <cell r="E178">
            <v>591.94308943089436</v>
          </cell>
          <cell r="F178" t="str">
            <v>FDE Abr/26</v>
          </cell>
        </row>
        <row r="179">
          <cell r="A179" t="str">
            <v>02.05.019</v>
          </cell>
          <cell r="B179" t="str">
            <v>CONCRETO DOSADO E LANCADO FCK=30MPA</v>
          </cell>
          <cell r="C179" t="str">
            <v>M3</v>
          </cell>
          <cell r="D179">
            <v>755.32</v>
          </cell>
          <cell r="E179">
            <v>614.08130081300817</v>
          </cell>
          <cell r="F179" t="str">
            <v>FDE Abr/26</v>
          </cell>
        </row>
        <row r="180">
          <cell r="A180" t="str">
            <v>02.05.024</v>
          </cell>
          <cell r="B180" t="str">
            <v>CONCRETO DOSADO,BOMBEADO E LANÇADO FCK=20MPA</v>
          </cell>
          <cell r="C180" t="str">
            <v>M3</v>
          </cell>
          <cell r="D180">
            <v>743.91</v>
          </cell>
          <cell r="E180">
            <v>604.80487804878044</v>
          </cell>
          <cell r="F180" t="str">
            <v>FDE Abr/26</v>
          </cell>
        </row>
        <row r="181">
          <cell r="A181" t="str">
            <v>02.05.028</v>
          </cell>
          <cell r="B181" t="str">
            <v>CONCRETO DOSADO,BOMBEADO E LANCADO FCK=25MPA</v>
          </cell>
          <cell r="C181" t="str">
            <v>M3</v>
          </cell>
          <cell r="D181">
            <v>769.15</v>
          </cell>
          <cell r="E181">
            <v>625.32520325203257</v>
          </cell>
          <cell r="F181" t="str">
            <v>FDE Abr/26</v>
          </cell>
        </row>
        <row r="182">
          <cell r="A182" t="str">
            <v>02.05.029</v>
          </cell>
          <cell r="B182" t="str">
            <v>CONCRETO DOSADO, BOMBEADO E LANCADO FCK=30MPA</v>
          </cell>
          <cell r="C182" t="str">
            <v>M3</v>
          </cell>
          <cell r="D182">
            <v>799.05</v>
          </cell>
          <cell r="E182">
            <v>649.63414634146341</v>
          </cell>
          <cell r="F182" t="str">
            <v>FDE Abr/26</v>
          </cell>
        </row>
        <row r="183">
          <cell r="A183" t="str">
            <v>02.05.050</v>
          </cell>
          <cell r="B183" t="str">
            <v>CONCRETO GROUT, PREPARADO NO LOCAL, LANÇADO E ADENSADO</v>
          </cell>
          <cell r="C183" t="str">
            <v>M3</v>
          </cell>
          <cell r="D183">
            <v>744.79</v>
          </cell>
          <cell r="E183">
            <v>605.52032520325201</v>
          </cell>
          <cell r="F183" t="str">
            <v>FDE Abr/26</v>
          </cell>
        </row>
        <row r="184">
          <cell r="A184" t="str">
            <v>02.05.098</v>
          </cell>
          <cell r="B184" t="str">
            <v>FORNECIMENTO E MONTAGEM DE ESTRUTURA PRE-MOLDADA DE CONCRETO</v>
          </cell>
          <cell r="C184" t="str">
            <v>M3</v>
          </cell>
          <cell r="D184">
            <v>7537.53</v>
          </cell>
          <cell r="E184">
            <v>6128.0731707317073</v>
          </cell>
          <cell r="F184" t="str">
            <v>FDE Abr/26</v>
          </cell>
        </row>
        <row r="185">
          <cell r="A185" t="str">
            <v>02.05.099</v>
          </cell>
          <cell r="B185" t="str">
            <v>CONCRETOS</v>
          </cell>
          <cell r="C185" t="str">
            <v>MV</v>
          </cell>
          <cell r="D185">
            <v>715.2</v>
          </cell>
          <cell r="E185">
            <v>581.46341463414637</v>
          </cell>
          <cell r="F185" t="str">
            <v>FDE Abr/26</v>
          </cell>
        </row>
        <row r="186">
          <cell r="A186" t="str">
            <v>02.06.002</v>
          </cell>
          <cell r="B186" t="str">
            <v>ALVENARIA EMBASAMENTO TIJOLO BARRO MACIÇO E = 1/2 TIJOLO</v>
          </cell>
          <cell r="C186" t="str">
            <v>M2</v>
          </cell>
          <cell r="D186">
            <v>179.73</v>
          </cell>
          <cell r="E186">
            <v>146.1219512195122</v>
          </cell>
          <cell r="F186" t="str">
            <v>FDE Abr/26</v>
          </cell>
        </row>
        <row r="187">
          <cell r="A187" t="str">
            <v>02.06.003</v>
          </cell>
          <cell r="B187" t="str">
            <v>ALVENARIA EMBASAMENTO TIJOLO BARRO MACIÇO E = 1 TIJOLO</v>
          </cell>
          <cell r="C187" t="str">
            <v>M2</v>
          </cell>
          <cell r="D187">
            <v>321.05</v>
          </cell>
          <cell r="E187">
            <v>261.01626016260161</v>
          </cell>
          <cell r="F187" t="str">
            <v>FDE Abr/26</v>
          </cell>
        </row>
        <row r="188">
          <cell r="A188" t="str">
            <v>02.06.020</v>
          </cell>
          <cell r="B188" t="str">
            <v>ALVENARIA EMBASAMENTO BLOCO CONCRETO ESTRUTURAL 14X19X39CM CLASSE A</v>
          </cell>
          <cell r="C188" t="str">
            <v>M2</v>
          </cell>
          <cell r="D188">
            <v>143.9</v>
          </cell>
          <cell r="E188">
            <v>116.99186991869919</v>
          </cell>
          <cell r="F188" t="str">
            <v>FDE Abr/26</v>
          </cell>
        </row>
        <row r="189">
          <cell r="A189" t="str">
            <v>02.06.021</v>
          </cell>
          <cell r="B189" t="str">
            <v>ALVENARIA EMBASAMENTO BLOCO CONCRETO ESTRUTURAL 19X19X39CM CLASSE A</v>
          </cell>
          <cell r="C189" t="str">
            <v>M2</v>
          </cell>
          <cell r="D189">
            <v>180.97</v>
          </cell>
          <cell r="E189">
            <v>147.130081300813</v>
          </cell>
          <cell r="F189" t="str">
            <v>FDE Abr/26</v>
          </cell>
        </row>
        <row r="190">
          <cell r="A190" t="str">
            <v>02.06.099</v>
          </cell>
          <cell r="B190" t="str">
            <v>EMBASAMENTOS</v>
          </cell>
          <cell r="C190" t="str">
            <v>MV</v>
          </cell>
          <cell r="D190">
            <v>715.2</v>
          </cell>
          <cell r="E190">
            <v>581.46341463414637</v>
          </cell>
          <cell r="F190" t="str">
            <v>FDE Abr/26</v>
          </cell>
        </row>
        <row r="191">
          <cell r="A191" t="str">
            <v>02.07.001</v>
          </cell>
          <cell r="B191" t="str">
            <v>IMPERM RESP ALV EMBAS COM ARGAM CIM-AREIA 1:3 CONTENDO HIDROFUGO</v>
          </cell>
          <cell r="C191" t="str">
            <v>M2</v>
          </cell>
          <cell r="D191">
            <v>83.06</v>
          </cell>
          <cell r="E191">
            <v>67.528455284552848</v>
          </cell>
          <cell r="F191" t="str">
            <v>FDE Abr/26</v>
          </cell>
        </row>
        <row r="192">
          <cell r="A192" t="str">
            <v>02.07.002</v>
          </cell>
          <cell r="B192" t="str">
            <v>IMPERM RESP ALV EMBAS C/ CIM-AREIA 1-3 HIDROFUGO/TINTA BETUMINOSA</v>
          </cell>
          <cell r="C192" t="str">
            <v>M2</v>
          </cell>
          <cell r="D192">
            <v>111.83</v>
          </cell>
          <cell r="E192">
            <v>90.918699186991873</v>
          </cell>
          <cell r="F192" t="str">
            <v>FDE Abr/26</v>
          </cell>
        </row>
        <row r="193">
          <cell r="A193" t="str">
            <v>02.07.003</v>
          </cell>
          <cell r="B193" t="str">
            <v>IMPERMEABILIZACAO POR CRISTALIZACAO - SUB SOLOS</v>
          </cell>
          <cell r="C193" t="str">
            <v>M2</v>
          </cell>
          <cell r="D193">
            <v>15.47</v>
          </cell>
          <cell r="E193">
            <v>12.577235772357724</v>
          </cell>
          <cell r="F193" t="str">
            <v>FDE Abr/26</v>
          </cell>
        </row>
        <row r="194">
          <cell r="A194" t="str">
            <v>02.07.099</v>
          </cell>
          <cell r="B194" t="str">
            <v>IMPERMEABILIZACOES</v>
          </cell>
          <cell r="C194" t="str">
            <v>MV</v>
          </cell>
          <cell r="D194">
            <v>715.2</v>
          </cell>
          <cell r="E194">
            <v>581.46341463414637</v>
          </cell>
          <cell r="F194" t="str">
            <v>FDE Abr/26</v>
          </cell>
        </row>
        <row r="195">
          <cell r="A195" t="str">
            <v>02.50.001</v>
          </cell>
          <cell r="B195" t="str">
            <v>DEMOLIÇÃO DE CONCRETO SIMPLES (MANUAL)</v>
          </cell>
          <cell r="C195" t="str">
            <v>M3</v>
          </cell>
          <cell r="D195">
            <v>309.67</v>
          </cell>
          <cell r="E195">
            <v>251.76422764227644</v>
          </cell>
          <cell r="F195" t="str">
            <v>FDE Abr/26</v>
          </cell>
        </row>
        <row r="196">
          <cell r="A196" t="str">
            <v>02.50.002</v>
          </cell>
          <cell r="B196" t="str">
            <v>DEMOLIÇÃO DE LASTRO DE CONCRETO SIMPLES (MANUAL)</v>
          </cell>
          <cell r="C196" t="str">
            <v>M3</v>
          </cell>
          <cell r="D196">
            <v>365.98</v>
          </cell>
          <cell r="E196">
            <v>297.54471544715449</v>
          </cell>
          <cell r="F196" t="str">
            <v>FDE Abr/26</v>
          </cell>
        </row>
        <row r="197">
          <cell r="A197" t="str">
            <v>02.50.003</v>
          </cell>
          <cell r="B197" t="str">
            <v>DEMOLIÇÃO DE ALVENARIA DE FUNDACÃO (MANUAL)</v>
          </cell>
          <cell r="C197" t="str">
            <v>M3</v>
          </cell>
          <cell r="D197">
            <v>168.91</v>
          </cell>
          <cell r="E197">
            <v>137.32520325203251</v>
          </cell>
          <cell r="F197" t="str">
            <v>FDE Abr/26</v>
          </cell>
        </row>
        <row r="198">
          <cell r="A198" t="str">
            <v>02.50.099</v>
          </cell>
          <cell r="B198" t="str">
            <v>DEMOLICOES</v>
          </cell>
          <cell r="C198" t="str">
            <v>MV</v>
          </cell>
          <cell r="D198">
            <v>715.2</v>
          </cell>
          <cell r="E198">
            <v>581.46341463414637</v>
          </cell>
          <cell r="F198" t="str">
            <v>FDE Abr/26</v>
          </cell>
        </row>
        <row r="199">
          <cell r="A199" t="str">
            <v>02.60.099</v>
          </cell>
          <cell r="B199" t="str">
            <v>RETIRADAS</v>
          </cell>
          <cell r="C199" t="str">
            <v>MV</v>
          </cell>
          <cell r="D199">
            <v>715.2</v>
          </cell>
          <cell r="E199">
            <v>581.46341463414637</v>
          </cell>
          <cell r="F199" t="str">
            <v>FDE Abr/26</v>
          </cell>
        </row>
        <row r="200">
          <cell r="A200" t="str">
            <v>02.70.099</v>
          </cell>
          <cell r="B200" t="str">
            <v>RECOLOCACOES</v>
          </cell>
          <cell r="C200" t="str">
            <v>MV</v>
          </cell>
          <cell r="D200">
            <v>715.2</v>
          </cell>
          <cell r="E200">
            <v>581.46341463414637</v>
          </cell>
          <cell r="F200" t="str">
            <v>FDE Abr/26</v>
          </cell>
        </row>
        <row r="201">
          <cell r="A201" t="str">
            <v>02.80.099</v>
          </cell>
          <cell r="B201" t="str">
            <v>SERVICOS INFRA ESTRUTURA - CONSERVACAO</v>
          </cell>
          <cell r="C201" t="str">
            <v>MV</v>
          </cell>
          <cell r="D201">
            <v>715.2</v>
          </cell>
          <cell r="E201">
            <v>581.46341463414637</v>
          </cell>
          <cell r="F201" t="str">
            <v>FDE Abr/26</v>
          </cell>
        </row>
        <row r="202">
          <cell r="A202" t="str">
            <v>03.01.001</v>
          </cell>
          <cell r="B202" t="str">
            <v>FORMAS DE MADEIRA MACICA</v>
          </cell>
          <cell r="C202" t="str">
            <v>M2</v>
          </cell>
          <cell r="D202">
            <v>156.6</v>
          </cell>
          <cell r="E202">
            <v>127.3170731707317</v>
          </cell>
          <cell r="F202" t="str">
            <v>FDE Abr/26</v>
          </cell>
        </row>
        <row r="203">
          <cell r="A203" t="str">
            <v>03.01.002</v>
          </cell>
          <cell r="B203" t="str">
            <v>FORMAS PLANAS PLASTIFICADA PARA CONCRETO APARENTE</v>
          </cell>
          <cell r="C203" t="str">
            <v>M2</v>
          </cell>
          <cell r="D203">
            <v>189.36</v>
          </cell>
          <cell r="E203">
            <v>153.95121951219514</v>
          </cell>
          <cell r="F203" t="str">
            <v>FDE Abr/26</v>
          </cell>
        </row>
        <row r="204">
          <cell r="A204" t="str">
            <v>03.01.003</v>
          </cell>
          <cell r="B204" t="str">
            <v>FORMAS CURVAS PLASTIFICADA PARA CONCRETO APARENTE</v>
          </cell>
          <cell r="C204" t="str">
            <v>M2</v>
          </cell>
          <cell r="D204">
            <v>248.6</v>
          </cell>
          <cell r="E204">
            <v>202.11382113821139</v>
          </cell>
          <cell r="F204" t="str">
            <v>FDE Abr/26</v>
          </cell>
        </row>
        <row r="205">
          <cell r="A205" t="str">
            <v>03.01.005</v>
          </cell>
          <cell r="B205" t="str">
            <v>CIMBRAMENTO DE MADEIRA</v>
          </cell>
          <cell r="C205" t="str">
            <v>M3</v>
          </cell>
          <cell r="D205">
            <v>52.54</v>
          </cell>
          <cell r="E205">
            <v>42.715447154471548</v>
          </cell>
          <cell r="F205" t="str">
            <v>FDE Abr/26</v>
          </cell>
        </row>
        <row r="206">
          <cell r="A206" t="str">
            <v>03.01.021</v>
          </cell>
          <cell r="B206" t="str">
            <v>FORMA TUBO DE PAPELAO DIAMETRO DE 20CM COM GRAVATA E ESCORA DUAS DIREÇOES</v>
          </cell>
          <cell r="C206" t="str">
            <v>M</v>
          </cell>
          <cell r="D206">
            <v>107.63</v>
          </cell>
          <cell r="E206">
            <v>87.504065040650403</v>
          </cell>
          <cell r="F206" t="str">
            <v>FDE Abr/26</v>
          </cell>
        </row>
        <row r="207">
          <cell r="A207" t="str">
            <v>03.01.022</v>
          </cell>
          <cell r="B207" t="str">
            <v>FORMA TUBO DE PAPELAO DIAMETRO DE 25CM COM GRAVATA E ESCORA DUAS DIREÇOES</v>
          </cell>
          <cell r="C207" t="str">
            <v>M</v>
          </cell>
          <cell r="D207">
            <v>165.58</v>
          </cell>
          <cell r="E207">
            <v>134.6178861788618</v>
          </cell>
          <cell r="F207" t="str">
            <v>FDE Abr/26</v>
          </cell>
        </row>
        <row r="208">
          <cell r="A208" t="str">
            <v>03.01.023</v>
          </cell>
          <cell r="B208" t="str">
            <v>FORMA TUBO DE PAPELAO DIAMETRO DE 30CM COM GRAVATA E ESCORA DUAS DIREÇOES</v>
          </cell>
          <cell r="C208" t="str">
            <v>M</v>
          </cell>
          <cell r="D208">
            <v>200.72</v>
          </cell>
          <cell r="E208">
            <v>163.1869918699187</v>
          </cell>
          <cell r="F208" t="str">
            <v>FDE Abr/26</v>
          </cell>
        </row>
        <row r="209">
          <cell r="A209" t="str">
            <v>03.01.024</v>
          </cell>
          <cell r="B209" t="str">
            <v>FORMA TUBO DE PAPELAO DIAMETRO DE 35CM COM GRAVATA E ESCORA DUAS DIREÇOES</v>
          </cell>
          <cell r="C209" t="str">
            <v>M</v>
          </cell>
          <cell r="D209">
            <v>238.27</v>
          </cell>
          <cell r="E209">
            <v>193.71544715447155</v>
          </cell>
          <cell r="F209" t="str">
            <v>FDE Abr/26</v>
          </cell>
        </row>
        <row r="210">
          <cell r="A210" t="str">
            <v>03.01.026</v>
          </cell>
          <cell r="B210" t="str">
            <v>FORMA TUBO DE PAPELAO DIAMETRO DE 40CM COM GRAVATA E ESCORA DUAS DIREÇOES</v>
          </cell>
          <cell r="C210" t="str">
            <v>M</v>
          </cell>
          <cell r="D210">
            <v>276.79000000000002</v>
          </cell>
          <cell r="E210">
            <v>225.03252032520328</v>
          </cell>
          <cell r="F210" t="str">
            <v>FDE Abr/26</v>
          </cell>
        </row>
        <row r="211">
          <cell r="A211" t="str">
            <v>03.01.027</v>
          </cell>
          <cell r="B211" t="str">
            <v>FORMA TUBO DE PAPELAO DIAMETRO DE 45CM COM GRAVATA E ESCORA DUAS DIREÇOES</v>
          </cell>
          <cell r="C211" t="str">
            <v>M</v>
          </cell>
          <cell r="D211">
            <v>308.45</v>
          </cell>
          <cell r="E211">
            <v>250.77235772357724</v>
          </cell>
          <cell r="F211" t="str">
            <v>FDE Abr/26</v>
          </cell>
        </row>
        <row r="212">
          <cell r="A212" t="str">
            <v>03.01.028</v>
          </cell>
          <cell r="B212" t="str">
            <v>FORMA TUBO DE PAPELAO DIAMETRO DE 50CM COM GRAVATA E ESCORA DUAS DIREÇOES</v>
          </cell>
          <cell r="C212" t="str">
            <v>M</v>
          </cell>
          <cell r="D212">
            <v>368.58</v>
          </cell>
          <cell r="E212">
            <v>299.65853658536582</v>
          </cell>
          <cell r="F212" t="str">
            <v>FDE Abr/26</v>
          </cell>
        </row>
        <row r="213">
          <cell r="A213" t="str">
            <v>03.01.029</v>
          </cell>
          <cell r="B213" t="str">
            <v>FORMA TUBO DE PAPELAO DIAMETRO DE 55CM COM GRAVATA E ESCORA DUAS DIREÇOES</v>
          </cell>
          <cell r="C213" t="str">
            <v>M</v>
          </cell>
          <cell r="D213">
            <v>307.39</v>
          </cell>
          <cell r="E213">
            <v>249.91056910569105</v>
          </cell>
          <cell r="F213" t="str">
            <v>FDE Abr/26</v>
          </cell>
        </row>
        <row r="214">
          <cell r="A214" t="str">
            <v>03.01.031</v>
          </cell>
          <cell r="B214" t="str">
            <v>FORMA TUBO DE PAPELAO DIAMETRO DE 60CM COM GRAVATA E ESCORA DUAS DIREÇOES</v>
          </cell>
          <cell r="C214" t="str">
            <v>M</v>
          </cell>
          <cell r="D214">
            <v>490.53</v>
          </cell>
          <cell r="E214">
            <v>398.80487804878049</v>
          </cell>
          <cell r="F214" t="str">
            <v>FDE Abr/26</v>
          </cell>
        </row>
        <row r="215">
          <cell r="A215" t="str">
            <v>03.01.032</v>
          </cell>
          <cell r="B215" t="str">
            <v>FORMA TUBO DE PAPELAO DIAMETRO DE 70CM COM GRAVATA E ESCORA DUAS DIREÇOES</v>
          </cell>
          <cell r="C215" t="str">
            <v>M</v>
          </cell>
          <cell r="D215">
            <v>599.08000000000004</v>
          </cell>
          <cell r="E215">
            <v>487.05691056910575</v>
          </cell>
          <cell r="F215" t="str">
            <v>FDE Abr/26</v>
          </cell>
        </row>
        <row r="216">
          <cell r="A216" t="str">
            <v>03.01.099</v>
          </cell>
          <cell r="B216" t="str">
            <v>FORMAS</v>
          </cell>
          <cell r="C216" t="str">
            <v>MV</v>
          </cell>
          <cell r="D216">
            <v>715.2</v>
          </cell>
          <cell r="E216">
            <v>581.46341463414637</v>
          </cell>
          <cell r="F216" t="str">
            <v>FDE Abr/26</v>
          </cell>
        </row>
        <row r="217">
          <cell r="A217" t="str">
            <v>03.02.002</v>
          </cell>
          <cell r="B217" t="str">
            <v>ACO CA 50 (A OU B) FYK= 500 M PA</v>
          </cell>
          <cell r="C217" t="str">
            <v>KG</v>
          </cell>
          <cell r="D217">
            <v>15.53</v>
          </cell>
          <cell r="E217">
            <v>12.626016260162601</v>
          </cell>
          <cell r="F217" t="str">
            <v>FDE Abr/26</v>
          </cell>
        </row>
        <row r="218">
          <cell r="A218" t="str">
            <v>03.02.003</v>
          </cell>
          <cell r="B218" t="str">
            <v>ACO CA 60 (A OU B) FYK= 600 M PA</v>
          </cell>
          <cell r="C218" t="str">
            <v>KG</v>
          </cell>
          <cell r="D218">
            <v>16.03</v>
          </cell>
          <cell r="E218">
            <v>13.032520325203253</v>
          </cell>
          <cell r="F218" t="str">
            <v>FDE Abr/26</v>
          </cell>
        </row>
        <row r="219">
          <cell r="A219" t="str">
            <v>03.02.005</v>
          </cell>
          <cell r="B219" t="str">
            <v>TELA ARMADURA (MALHA ACO CA 60 FYK= 600 M PA)</v>
          </cell>
          <cell r="C219" t="str">
            <v>KG</v>
          </cell>
          <cell r="D219">
            <v>11.96</v>
          </cell>
          <cell r="E219">
            <v>9.7235772357723587</v>
          </cell>
          <cell r="F219" t="str">
            <v>FDE Abr/26</v>
          </cell>
        </row>
        <row r="220">
          <cell r="A220" t="str">
            <v>03.02.010</v>
          </cell>
          <cell r="B220" t="str">
            <v>INSERTS EM CANTONEIRAS OU CHAPA AÇO A-36 P/SOLIDARIZAÇÃO DE VIGAS E PILARES</v>
          </cell>
          <cell r="C220" t="str">
            <v>KG</v>
          </cell>
          <cell r="D220">
            <v>88.48</v>
          </cell>
          <cell r="E220">
            <v>71.934959349593498</v>
          </cell>
          <cell r="F220" t="str">
            <v>FDE Abr/26</v>
          </cell>
        </row>
        <row r="221">
          <cell r="A221" t="str">
            <v>03.02.014</v>
          </cell>
          <cell r="B221" t="str">
            <v>ANCORAGEM DE BARRAS DE ACO COM ADESIVO ESTRUTURAL RESINA BASE EPOXI</v>
          </cell>
          <cell r="C221" t="str">
            <v>D3</v>
          </cell>
          <cell r="D221">
            <v>158.03</v>
          </cell>
          <cell r="E221">
            <v>128.47967479674796</v>
          </cell>
          <cell r="F221" t="str">
            <v>FDE Abr/26</v>
          </cell>
        </row>
        <row r="222">
          <cell r="A222" t="str">
            <v>03.02.020</v>
          </cell>
          <cell r="B222" t="str">
            <v>CONJUNTO DE LUVAS E PINO ROSCAVEL DN 12,5MM P/SOLIDARIZAÇÃO DE VIGA FORNEC. E INST.</v>
          </cell>
          <cell r="C222" t="str">
            <v>UN</v>
          </cell>
          <cell r="D222">
            <v>104.76</v>
          </cell>
          <cell r="E222">
            <v>85.170731707317074</v>
          </cell>
          <cell r="F222" t="str">
            <v>FDE Abr/26</v>
          </cell>
        </row>
        <row r="223">
          <cell r="A223" t="str">
            <v>03.02.021</v>
          </cell>
          <cell r="B223" t="str">
            <v>CONJUNTO DE LUVAS E PINO ROSCAVEL DN 16MM P/SOLIDARIZAÇÃO DE VIGA FORNEC. E INST.</v>
          </cell>
          <cell r="C223" t="str">
            <v>UN</v>
          </cell>
          <cell r="D223">
            <v>121.81</v>
          </cell>
          <cell r="E223">
            <v>99.032520325203251</v>
          </cell>
          <cell r="F223" t="str">
            <v>FDE Abr/26</v>
          </cell>
        </row>
        <row r="224">
          <cell r="A224" t="str">
            <v>03.02.022</v>
          </cell>
          <cell r="B224" t="str">
            <v>CONJUNTO DE LUVAS E PINO ROSCAVEL DN 20MM P/SOLIDARIZAÇÃO DE VIGA FORNEC. E INST.</v>
          </cell>
          <cell r="C224" t="str">
            <v>UN</v>
          </cell>
          <cell r="D224">
            <v>153.26</v>
          </cell>
          <cell r="E224">
            <v>124.60162601626016</v>
          </cell>
          <cell r="F224" t="str">
            <v>FDE Abr/26</v>
          </cell>
        </row>
        <row r="225">
          <cell r="A225" t="str">
            <v>03.02.023</v>
          </cell>
          <cell r="B225" t="str">
            <v>CONJUNTO DE LUVAS E PINO ROSCAVEL DN 25MM P/SOLIDARIZAÇÃO DE VIGA FORNEC. E INST.</v>
          </cell>
          <cell r="C225" t="str">
            <v>UN</v>
          </cell>
          <cell r="D225">
            <v>218.85</v>
          </cell>
          <cell r="E225">
            <v>177.92682926829269</v>
          </cell>
          <cell r="F225" t="str">
            <v>FDE Abr/26</v>
          </cell>
        </row>
        <row r="226">
          <cell r="A226" t="str">
            <v>03.02.024</v>
          </cell>
          <cell r="B226" t="str">
            <v>CONJUNTO DE LUVAS E PINO ROSCAVEL DN 32MM P/SOLIDARIZAÇÃO DE VIGA FORNEC. E INST.</v>
          </cell>
          <cell r="C226" t="str">
            <v>UN</v>
          </cell>
          <cell r="D226">
            <v>342.68</v>
          </cell>
          <cell r="E226">
            <v>278.60162601626018</v>
          </cell>
          <cell r="F226" t="str">
            <v>FDE Abr/26</v>
          </cell>
        </row>
        <row r="227">
          <cell r="A227" t="str">
            <v>03.02.099</v>
          </cell>
          <cell r="B227" t="str">
            <v>ARMADURAS</v>
          </cell>
          <cell r="C227" t="str">
            <v>MV</v>
          </cell>
          <cell r="D227">
            <v>715.2</v>
          </cell>
          <cell r="E227">
            <v>581.46341463414637</v>
          </cell>
          <cell r="F227" t="str">
            <v>FDE Abr/26</v>
          </cell>
        </row>
        <row r="228">
          <cell r="A228" t="str">
            <v>03.03.003</v>
          </cell>
          <cell r="B228" t="str">
            <v>LAJE PRE-FABRICADA UNID C/VIGOTAS PROTENDIDAS LP12-100KGF/M2</v>
          </cell>
          <cell r="C228" t="str">
            <v>M2</v>
          </cell>
          <cell r="D228">
            <v>222.8</v>
          </cell>
          <cell r="E228">
            <v>181.13821138211384</v>
          </cell>
          <cell r="F228" t="str">
            <v>FDE Abr/26</v>
          </cell>
        </row>
        <row r="229">
          <cell r="A229" t="str">
            <v>03.03.005</v>
          </cell>
          <cell r="B229" t="str">
            <v>LAJE PRE-FABRICADA UNIDIRECIONAL C/VIGOTAS PROTENDIDAS LP12-300KGF/M2</v>
          </cell>
          <cell r="C229" t="str">
            <v>M2</v>
          </cell>
          <cell r="D229">
            <v>223.15</v>
          </cell>
          <cell r="E229">
            <v>181.42276422764229</v>
          </cell>
          <cell r="F229" t="str">
            <v>FDE Abr/26</v>
          </cell>
        </row>
        <row r="230">
          <cell r="A230" t="str">
            <v>03.03.006</v>
          </cell>
          <cell r="B230" t="str">
            <v>LAJE PRE-FABRICADA UNIDIRECIONAL C/VIGOTAS PROTENDIDAS LP16-100KGF/M2</v>
          </cell>
          <cell r="C230" t="str">
            <v>M2</v>
          </cell>
          <cell r="D230">
            <v>243.83</v>
          </cell>
          <cell r="E230">
            <v>198.23577235772359</v>
          </cell>
          <cell r="F230" t="str">
            <v>FDE Abr/26</v>
          </cell>
        </row>
        <row r="231">
          <cell r="A231" t="str">
            <v>03.03.007</v>
          </cell>
          <cell r="B231" t="str">
            <v>LAJE PRE-FABRICADA UNIDIRECIONAL C/VIGOTAS PROTENDIDAS LP16-300KGF/M2</v>
          </cell>
          <cell r="C231" t="str">
            <v>M2</v>
          </cell>
          <cell r="D231">
            <v>254.31</v>
          </cell>
          <cell r="E231">
            <v>206.7560975609756</v>
          </cell>
          <cell r="F231" t="str">
            <v>FDE Abr/26</v>
          </cell>
        </row>
        <row r="232">
          <cell r="A232" t="str">
            <v>03.03.008</v>
          </cell>
          <cell r="B232" t="str">
            <v>LAJE PRE-FABRICADA UNIDIRECIONAL C/VIGOTAS PROTENDIDAS LP20-100KGF/M2</v>
          </cell>
          <cell r="C232" t="str">
            <v>M2</v>
          </cell>
          <cell r="D232">
            <v>252.5</v>
          </cell>
          <cell r="E232">
            <v>205.28455284552845</v>
          </cell>
          <cell r="F232" t="str">
            <v>FDE Abr/26</v>
          </cell>
        </row>
        <row r="233">
          <cell r="A233" t="str">
            <v>03.03.009</v>
          </cell>
          <cell r="B233" t="str">
            <v>LAJE PRE-FABRICADA UNIDIRECIONAL C/VIGOTAS PROTENDIDAS LP20-300KGF/M2</v>
          </cell>
          <cell r="C233" t="str">
            <v>M2</v>
          </cell>
          <cell r="D233">
            <v>271.39999999999998</v>
          </cell>
          <cell r="E233">
            <v>220.65040650406502</v>
          </cell>
          <cell r="F233" t="str">
            <v>FDE Abr/26</v>
          </cell>
        </row>
        <row r="234">
          <cell r="A234" t="str">
            <v>03.03.010</v>
          </cell>
          <cell r="B234" t="str">
            <v>LAJE PRE-FABRICADA UNIDIRECIONAL C/VIGOTAS PROTENDIDAS LP20-500KGF/M2</v>
          </cell>
          <cell r="C234" t="str">
            <v>M2</v>
          </cell>
          <cell r="D234">
            <v>271.64999999999998</v>
          </cell>
          <cell r="E234">
            <v>220.85365853658536</v>
          </cell>
          <cell r="F234" t="str">
            <v>FDE Abr/26</v>
          </cell>
        </row>
        <row r="235">
          <cell r="A235" t="str">
            <v>03.03.012</v>
          </cell>
          <cell r="B235" t="str">
            <v>LAJE PRE-FABRICADA UNIDIRECIONAL C/VIGOTAS PROTENDIDAS LP24-100KGF/M2</v>
          </cell>
          <cell r="C235" t="str">
            <v>M2</v>
          </cell>
          <cell r="D235">
            <v>267</v>
          </cell>
          <cell r="E235">
            <v>217.07317073170731</v>
          </cell>
          <cell r="F235" t="str">
            <v>FDE Abr/26</v>
          </cell>
        </row>
        <row r="236">
          <cell r="A236" t="str">
            <v>03.03.014</v>
          </cell>
          <cell r="B236" t="str">
            <v>CONCRETO DOSADO E LANCADO FCK= 20 M PA</v>
          </cell>
          <cell r="C236" t="str">
            <v>M3</v>
          </cell>
          <cell r="D236">
            <v>697.12</v>
          </cell>
          <cell r="E236">
            <v>566.76422764227641</v>
          </cell>
          <cell r="F236" t="str">
            <v>FDE Abr/26</v>
          </cell>
        </row>
        <row r="237">
          <cell r="A237" t="str">
            <v>03.03.015</v>
          </cell>
          <cell r="B237" t="str">
            <v>LAJE PRE-FABRICADA UNIDIRECIONAL C/VIGOTAS PROTENDIDAS LP24-300KGF/M2</v>
          </cell>
          <cell r="C237" t="str">
            <v>M2</v>
          </cell>
          <cell r="D237">
            <v>269.48</v>
          </cell>
          <cell r="E237">
            <v>219.08943089430895</v>
          </cell>
          <cell r="F237" t="str">
            <v>FDE Abr/26</v>
          </cell>
        </row>
        <row r="238">
          <cell r="A238" t="str">
            <v>03.03.016</v>
          </cell>
          <cell r="B238" t="str">
            <v>CONCRETO DOSADO E LANCADO FCK=25 MPA</v>
          </cell>
          <cell r="C238" t="str">
            <v>M3</v>
          </cell>
          <cell r="D238">
            <v>728.09</v>
          </cell>
          <cell r="E238">
            <v>591.94308943089436</v>
          </cell>
          <cell r="F238" t="str">
            <v>FDE Abr/26</v>
          </cell>
        </row>
        <row r="239">
          <cell r="A239" t="str">
            <v>03.03.017</v>
          </cell>
          <cell r="B239" t="str">
            <v>LAJE PRE-FABRICADA UNIDIRECIONAL C/VIGOTAS PROTENDIDAS LP24-500KGF/M2</v>
          </cell>
          <cell r="C239" t="str">
            <v>M2</v>
          </cell>
          <cell r="D239">
            <v>282.27999999999997</v>
          </cell>
          <cell r="E239">
            <v>229.49593495934957</v>
          </cell>
          <cell r="F239" t="str">
            <v>FDE Abr/26</v>
          </cell>
        </row>
        <row r="240">
          <cell r="A240" t="str">
            <v>03.03.018</v>
          </cell>
          <cell r="B240" t="str">
            <v>LAJE PRE-FABRICADA VIGOTA TRELICADA UNIDIRECIONAL LT12-100KGF/M2</v>
          </cell>
          <cell r="C240" t="str">
            <v>M2</v>
          </cell>
          <cell r="D240">
            <v>192.48</v>
          </cell>
          <cell r="E240">
            <v>156.48780487804876</v>
          </cell>
          <cell r="F240" t="str">
            <v>FDE Abr/26</v>
          </cell>
        </row>
        <row r="241">
          <cell r="A241" t="str">
            <v>03.03.019</v>
          </cell>
          <cell r="B241" t="str">
            <v>LAJE PRE-FABRICADA VIGOTA TRELICADA UNIDIRECIONAL LT16-100KGF/M2</v>
          </cell>
          <cell r="C241" t="str">
            <v>M2</v>
          </cell>
          <cell r="D241">
            <v>227.72</v>
          </cell>
          <cell r="E241">
            <v>185.13821138211381</v>
          </cell>
          <cell r="F241" t="str">
            <v>FDE Abr/26</v>
          </cell>
        </row>
        <row r="242">
          <cell r="A242" t="str">
            <v>03.03.020</v>
          </cell>
          <cell r="B242" t="str">
            <v>CONCRETO DOSADO E LANCADO FCK=30MPA</v>
          </cell>
          <cell r="C242" t="str">
            <v>M3</v>
          </cell>
          <cell r="D242">
            <v>755.32</v>
          </cell>
          <cell r="E242">
            <v>614.08130081300817</v>
          </cell>
          <cell r="F242" t="str">
            <v>FDE Abr/26</v>
          </cell>
        </row>
        <row r="243">
          <cell r="A243" t="str">
            <v>03.03.022</v>
          </cell>
          <cell r="B243" t="str">
            <v>LAJE PRE-FABRICADA VIGOTA TRELICADA UNIDIRECIONAL LT16-300KGF/M2</v>
          </cell>
          <cell r="C243" t="str">
            <v>M2</v>
          </cell>
          <cell r="D243">
            <v>239.63</v>
          </cell>
          <cell r="E243">
            <v>194.82113821138211</v>
          </cell>
          <cell r="F243" t="str">
            <v>FDE Abr/26</v>
          </cell>
        </row>
        <row r="244">
          <cell r="A244" t="str">
            <v>03.03.024</v>
          </cell>
          <cell r="B244" t="str">
            <v>CONCRETO DOSADO,BOMBEADO E LANCADO FCK= 20 M PA</v>
          </cell>
          <cell r="C244" t="str">
            <v>M3</v>
          </cell>
          <cell r="D244">
            <v>743.91</v>
          </cell>
          <cell r="E244">
            <v>604.80487804878044</v>
          </cell>
          <cell r="F244" t="str">
            <v>FDE Abr/26</v>
          </cell>
        </row>
        <row r="245">
          <cell r="A245" t="str">
            <v>03.03.026</v>
          </cell>
          <cell r="B245" t="str">
            <v>CONCRETO DOSADO,BOMBEADO E LANCADO FCK 25 MPA</v>
          </cell>
          <cell r="C245" t="str">
            <v>M3</v>
          </cell>
          <cell r="D245">
            <v>769.15</v>
          </cell>
          <cell r="E245">
            <v>625.32520325203257</v>
          </cell>
          <cell r="F245" t="str">
            <v>FDE Abr/26</v>
          </cell>
        </row>
        <row r="246">
          <cell r="A246" t="str">
            <v>03.03.027</v>
          </cell>
          <cell r="B246" t="str">
            <v>LAJE PRE-FABRICADA VIGOTA TRELICADA UNIDIRECIONAL LT20-100KGF/M2</v>
          </cell>
          <cell r="C246" t="str">
            <v>M2</v>
          </cell>
          <cell r="D246">
            <v>269.39999999999998</v>
          </cell>
          <cell r="E246">
            <v>219.02439024390242</v>
          </cell>
          <cell r="F246" t="str">
            <v>FDE Abr/26</v>
          </cell>
        </row>
        <row r="247">
          <cell r="A247" t="str">
            <v>03.03.028</v>
          </cell>
          <cell r="B247" t="str">
            <v>LAJE PRE-FABRICADA VIGOTA TRELICADA UNIDIRECIONAL LT20-300KGF/M2</v>
          </cell>
          <cell r="C247" t="str">
            <v>M2</v>
          </cell>
          <cell r="D247">
            <v>294.35000000000002</v>
          </cell>
          <cell r="E247">
            <v>239.30894308943093</v>
          </cell>
          <cell r="F247" t="str">
            <v>FDE Abr/26</v>
          </cell>
        </row>
        <row r="248">
          <cell r="A248" t="str">
            <v>03.03.029</v>
          </cell>
          <cell r="B248" t="str">
            <v>LAJE PRE-FABRICADA VIGOTA TRELICADA UNIDIRECIONAL LT20-500KGF/M2</v>
          </cell>
          <cell r="C248" t="str">
            <v>M2</v>
          </cell>
          <cell r="D248">
            <v>301.79000000000002</v>
          </cell>
          <cell r="E248">
            <v>245.35772357723579</v>
          </cell>
          <cell r="F248" t="str">
            <v>FDE Abr/26</v>
          </cell>
        </row>
        <row r="249">
          <cell r="A249" t="str">
            <v>03.03.030</v>
          </cell>
          <cell r="B249" t="str">
            <v>CONCRETO DOSADO, BOMBEADO E LANCADO FCK=30MPA</v>
          </cell>
          <cell r="C249" t="str">
            <v>M3</v>
          </cell>
          <cell r="D249">
            <v>799.05</v>
          </cell>
          <cell r="E249">
            <v>649.63414634146341</v>
          </cell>
          <cell r="F249" t="str">
            <v>FDE Abr/26</v>
          </cell>
        </row>
        <row r="250">
          <cell r="A250" t="str">
            <v>03.03.031</v>
          </cell>
          <cell r="B250" t="str">
            <v>LAJE PRE-FABRICADA VIGOTA TRELICADA UNIDIRECIONAL LT25-300KGF/M2</v>
          </cell>
          <cell r="C250" t="str">
            <v>M2</v>
          </cell>
          <cell r="D250">
            <v>312.95999999999998</v>
          </cell>
          <cell r="E250">
            <v>254.4390243902439</v>
          </cell>
          <cell r="F250" t="str">
            <v>FDE Abr/26</v>
          </cell>
        </row>
        <row r="251">
          <cell r="A251" t="str">
            <v>03.03.032</v>
          </cell>
          <cell r="B251" t="str">
            <v>LAJE PRE-FABRICADA VIGOTA TRELICADA UNIDIRECIONAL LT25-500KGF/M2</v>
          </cell>
          <cell r="C251" t="str">
            <v>M2</v>
          </cell>
          <cell r="D251">
            <v>332.24</v>
          </cell>
          <cell r="E251">
            <v>270.11382113821139</v>
          </cell>
          <cell r="F251" t="str">
            <v>FDE Abr/26</v>
          </cell>
        </row>
        <row r="252">
          <cell r="A252" t="str">
            <v>03.03.034</v>
          </cell>
          <cell r="B252" t="str">
            <v>LAJE PRE-FABRICADA PAINEL ALVEOLAR CONCRETO PROTENDIDO H15-100KGF/M2</v>
          </cell>
          <cell r="C252" t="str">
            <v>M2</v>
          </cell>
          <cell r="D252">
            <v>396.3</v>
          </cell>
          <cell r="E252">
            <v>322.19512195121951</v>
          </cell>
          <cell r="F252" t="str">
            <v>FDE Abr/26</v>
          </cell>
        </row>
        <row r="253">
          <cell r="A253" t="str">
            <v>03.03.036</v>
          </cell>
          <cell r="B253" t="str">
            <v>LAJE PRE-FABRICADA PAINEL ALVEOLAR CONCRETO PROTENDIDO H15-300KGF/M2</v>
          </cell>
          <cell r="C253" t="str">
            <v>M2</v>
          </cell>
          <cell r="D253">
            <v>372.25</v>
          </cell>
          <cell r="E253">
            <v>302.64227642276421</v>
          </cell>
          <cell r="F253" t="str">
            <v>FDE Abr/26</v>
          </cell>
        </row>
        <row r="254">
          <cell r="A254" t="str">
            <v>03.03.037</v>
          </cell>
          <cell r="B254" t="str">
            <v>LAJE PRE-FABRICADA PAINEL ALVEOLAR CONCRETO PROTENDIDO H15-500KGF/M2</v>
          </cell>
          <cell r="C254" t="str">
            <v>M2</v>
          </cell>
          <cell r="D254">
            <v>396.38</v>
          </cell>
          <cell r="E254">
            <v>322.26016260162601</v>
          </cell>
          <cell r="F254" t="str">
            <v>FDE Abr/26</v>
          </cell>
        </row>
        <row r="255">
          <cell r="A255" t="str">
            <v>03.03.038</v>
          </cell>
          <cell r="B255" t="str">
            <v>LAJE PRE-FABRICADA PAINEL ALVEOLAR CONCRETO PROTENDIDO H20-300KGF/M2</v>
          </cell>
          <cell r="C255" t="str">
            <v>M2</v>
          </cell>
          <cell r="D255">
            <v>434.05</v>
          </cell>
          <cell r="E255">
            <v>352.88617886178861</v>
          </cell>
          <cell r="F255" t="str">
            <v>FDE Abr/26</v>
          </cell>
        </row>
        <row r="256">
          <cell r="A256" t="str">
            <v>03.03.039</v>
          </cell>
          <cell r="B256" t="str">
            <v>LAJE PRE-FABRICADA PAINEL ALVEOLAR CONCRETO PROTENDIDO H20-500KGF/M2</v>
          </cell>
          <cell r="C256" t="str">
            <v>M2</v>
          </cell>
          <cell r="D256">
            <v>434.05</v>
          </cell>
          <cell r="E256">
            <v>352.88617886178861</v>
          </cell>
          <cell r="F256" t="str">
            <v>FDE Abr/26</v>
          </cell>
        </row>
        <row r="257">
          <cell r="A257" t="str">
            <v>03.03.048</v>
          </cell>
          <cell r="B257" t="str">
            <v>LAJE PRE-FABRICADA PRE-LAJE TRELICADA BIDIR C/ EPS PLT12-100KGF/M2</v>
          </cell>
          <cell r="C257" t="str">
            <v>M2</v>
          </cell>
          <cell r="D257">
            <v>280.05</v>
          </cell>
          <cell r="E257">
            <v>227.6829268292683</v>
          </cell>
          <cell r="F257" t="str">
            <v>FDE Abr/26</v>
          </cell>
        </row>
        <row r="258">
          <cell r="A258" t="str">
            <v>03.03.049</v>
          </cell>
          <cell r="B258" t="str">
            <v>LAJE PRE-FABRICADA PRE-LAJE TRELICADA BIDIR C/ EPS PLT16-100KGF/M2</v>
          </cell>
          <cell r="C258" t="str">
            <v>M2</v>
          </cell>
          <cell r="D258">
            <v>308.25</v>
          </cell>
          <cell r="E258">
            <v>250.60975609756099</v>
          </cell>
          <cell r="F258" t="str">
            <v>FDE Abr/26</v>
          </cell>
        </row>
        <row r="259">
          <cell r="A259" t="str">
            <v>03.03.050</v>
          </cell>
          <cell r="B259" t="str">
            <v>LAJE PRE-FABRICADA PRE-LAJE TRELICADA BIDIR C/ EPS PLT-16 300KGF/M2</v>
          </cell>
          <cell r="C259" t="str">
            <v>M2</v>
          </cell>
          <cell r="D259">
            <v>322.23</v>
          </cell>
          <cell r="E259">
            <v>261.97560975609758</v>
          </cell>
          <cell r="F259" t="str">
            <v>FDE Abr/26</v>
          </cell>
        </row>
        <row r="260">
          <cell r="A260" t="str">
            <v>03.03.054</v>
          </cell>
          <cell r="B260" t="str">
            <v>LAJE PRE-FABRICADA PRE-LAJE TRELICADA BIDIR C/ EPS PLT20-100KGF/M2</v>
          </cell>
          <cell r="C260" t="str">
            <v>M2</v>
          </cell>
          <cell r="D260">
            <v>346.86</v>
          </cell>
          <cell r="E260">
            <v>282</v>
          </cell>
          <cell r="F260" t="str">
            <v>FDE Abr/26</v>
          </cell>
        </row>
        <row r="261">
          <cell r="A261" t="str">
            <v>03.03.055</v>
          </cell>
          <cell r="B261" t="str">
            <v>TIJOLO FURADO CERAMICO P/ENCHIMENTO DE REBAIXO DE LAJE</v>
          </cell>
          <cell r="C261" t="str">
            <v>M3</v>
          </cell>
          <cell r="D261">
            <v>537.89</v>
          </cell>
          <cell r="E261">
            <v>437.3089430894309</v>
          </cell>
          <cell r="F261" t="str">
            <v>FDE Abr/26</v>
          </cell>
        </row>
        <row r="262">
          <cell r="A262" t="str">
            <v>03.03.056</v>
          </cell>
          <cell r="B262" t="str">
            <v>CONCRETO PREPARADO NO LOCAL C/AGREGADO LEVE P/ENCHIMENTO</v>
          </cell>
          <cell r="C262" t="str">
            <v>M3</v>
          </cell>
          <cell r="D262">
            <v>1303.47</v>
          </cell>
          <cell r="E262">
            <v>1059.7317073170732</v>
          </cell>
          <cell r="F262" t="str">
            <v>FDE Abr/26</v>
          </cell>
        </row>
        <row r="263">
          <cell r="A263" t="str">
            <v>03.03.058</v>
          </cell>
          <cell r="B263" t="str">
            <v>LAJE PRE-FABRICADA PRE-LAJE TRELICADA BIDIR C/ EPS PLT20-300KGF/M2</v>
          </cell>
          <cell r="C263" t="str">
            <v>M2</v>
          </cell>
          <cell r="D263">
            <v>360.75</v>
          </cell>
          <cell r="E263">
            <v>293.29268292682929</v>
          </cell>
          <cell r="F263" t="str">
            <v>FDE Abr/26</v>
          </cell>
        </row>
        <row r="264">
          <cell r="A264" t="str">
            <v>03.03.059</v>
          </cell>
          <cell r="B264" t="str">
            <v>LAJE PRE-FABRICADA PRE-LAJE TRELICADA BIDIR C/ EPS PLT20-500KGF/M2</v>
          </cell>
          <cell r="C264" t="str">
            <v>M2</v>
          </cell>
          <cell r="D264">
            <v>376.53</v>
          </cell>
          <cell r="E264">
            <v>306.1219512195122</v>
          </cell>
          <cell r="F264" t="str">
            <v>FDE Abr/26</v>
          </cell>
        </row>
        <row r="265">
          <cell r="A265" t="str">
            <v>03.03.063</v>
          </cell>
          <cell r="B265" t="str">
            <v>LAJE PRE-FABRICADA PRE-LAJE TRELICADA BIDIR C/ EPS PLT25-300KGF/M2</v>
          </cell>
          <cell r="C265" t="str">
            <v>M2</v>
          </cell>
          <cell r="D265">
            <v>385.71</v>
          </cell>
          <cell r="E265">
            <v>313.58536585365852</v>
          </cell>
          <cell r="F265" t="str">
            <v>FDE Abr/26</v>
          </cell>
        </row>
        <row r="266">
          <cell r="A266" t="str">
            <v>03.03.067</v>
          </cell>
          <cell r="B266" t="str">
            <v>LAJE PRE-FABRICADA PRE-LAJE TRELICADA BIDIR C/ EPS PLT25-500KGF/M2</v>
          </cell>
          <cell r="C266" t="str">
            <v>M2</v>
          </cell>
          <cell r="D266">
            <v>414.77</v>
          </cell>
          <cell r="E266">
            <v>337.21138211382112</v>
          </cell>
          <cell r="F266" t="str">
            <v>FDE Abr/26</v>
          </cell>
        </row>
        <row r="267">
          <cell r="A267" t="str">
            <v>03.03.080</v>
          </cell>
          <cell r="B267" t="str">
            <v>REFORÇO PARA LAJE PRÉ-FABRICADA</v>
          </cell>
          <cell r="C267" t="str">
            <v>M</v>
          </cell>
          <cell r="D267">
            <v>108.48</v>
          </cell>
          <cell r="E267">
            <v>88.195121951219519</v>
          </cell>
          <cell r="F267" t="str">
            <v>FDE Abr/26</v>
          </cell>
        </row>
        <row r="268">
          <cell r="A268" t="str">
            <v>03.03.082</v>
          </cell>
          <cell r="B268" t="str">
            <v>LAJE PRE-FABRICADA PRE-LAJE TRELICADA UNIDIR C/ EPS PLT12-100KGF/M2</v>
          </cell>
          <cell r="C268" t="str">
            <v>M2</v>
          </cell>
          <cell r="D268">
            <v>298.20999999999998</v>
          </cell>
          <cell r="E268">
            <v>242.44715447154471</v>
          </cell>
          <cell r="F268" t="str">
            <v>FDE Abr/26</v>
          </cell>
        </row>
        <row r="269">
          <cell r="A269" t="str">
            <v>03.03.083</v>
          </cell>
          <cell r="B269" t="str">
            <v>LAJE PRE-FABRICADA PRE-LAJE TRELICADA UNIDIR C/ EPS PLT16-100KGF/M2</v>
          </cell>
          <cell r="C269" t="str">
            <v>M2</v>
          </cell>
          <cell r="D269">
            <v>346.19</v>
          </cell>
          <cell r="E269">
            <v>281.45528455284551</v>
          </cell>
          <cell r="F269" t="str">
            <v>FDE Abr/26</v>
          </cell>
        </row>
        <row r="270">
          <cell r="A270" t="str">
            <v>03.03.084</v>
          </cell>
          <cell r="B270" t="str">
            <v>LAJE PRE-FABRICADA PRE-LAJE TRELICADA UNIDIR C/ EPS PLT16-300KGF/M2</v>
          </cell>
          <cell r="C270" t="str">
            <v>M2</v>
          </cell>
          <cell r="D270">
            <v>323.17</v>
          </cell>
          <cell r="E270">
            <v>262.73983739837399</v>
          </cell>
          <cell r="F270" t="str">
            <v>FDE Abr/26</v>
          </cell>
        </row>
        <row r="271">
          <cell r="A271" t="str">
            <v>03.03.085</v>
          </cell>
          <cell r="B271" t="str">
            <v>LAJE PRE-FABRICADA PRE-LAJE TRELICADA UNIDIR C/ EPS PLT20-100KGF/M2</v>
          </cell>
          <cell r="C271" t="str">
            <v>M2</v>
          </cell>
          <cell r="D271">
            <v>371.75</v>
          </cell>
          <cell r="E271">
            <v>302.23577235772359</v>
          </cell>
          <cell r="F271" t="str">
            <v>FDE Abr/26</v>
          </cell>
        </row>
        <row r="272">
          <cell r="A272" t="str">
            <v>03.03.086</v>
          </cell>
          <cell r="B272" t="str">
            <v>LAJE PRE-FABRICADA PRE-LAJE TRELICADA UNIDIR C/ EPS PLT20-300KGF/M2</v>
          </cell>
          <cell r="C272" t="str">
            <v>M2</v>
          </cell>
          <cell r="D272">
            <v>368.56</v>
          </cell>
          <cell r="E272">
            <v>299.64227642276421</v>
          </cell>
          <cell r="F272" t="str">
            <v>FDE Abr/26</v>
          </cell>
        </row>
        <row r="273">
          <cell r="A273" t="str">
            <v>03.03.087</v>
          </cell>
          <cell r="B273" t="str">
            <v>LAJE PRE-FABRICADA PRE-LAJE TRELICADA UNIDIR C/ EPS PLT20-500KGF/M2</v>
          </cell>
          <cell r="C273" t="str">
            <v>M2</v>
          </cell>
          <cell r="D273">
            <v>414.57</v>
          </cell>
          <cell r="E273">
            <v>337.04878048780489</v>
          </cell>
          <cell r="F273" t="str">
            <v>FDE Abr/26</v>
          </cell>
        </row>
        <row r="274">
          <cell r="A274" t="str">
            <v>03.03.088</v>
          </cell>
          <cell r="B274" t="str">
            <v>LAJE PRE-FABRICADA PRE-LAJE TRELICADA UNIDIR C/ EPS PLT25-300KGF/M2</v>
          </cell>
          <cell r="C274" t="str">
            <v>M2</v>
          </cell>
          <cell r="D274">
            <v>428.17</v>
          </cell>
          <cell r="E274">
            <v>348.10569105691059</v>
          </cell>
          <cell r="F274" t="str">
            <v>FDE Abr/26</v>
          </cell>
        </row>
        <row r="275">
          <cell r="A275" t="str">
            <v>03.03.089</v>
          </cell>
          <cell r="B275" t="str">
            <v>LAJE PRE-FABRICADA PRE-LAJE TRELICADA UNIDIR C/ EPS PLT25-500KGF/M2</v>
          </cell>
          <cell r="C275" t="str">
            <v>M2</v>
          </cell>
          <cell r="D275">
            <v>465.71</v>
          </cell>
          <cell r="E275">
            <v>378.6260162601626</v>
          </cell>
          <cell r="F275" t="str">
            <v>FDE Abr/26</v>
          </cell>
        </row>
        <row r="276">
          <cell r="A276" t="str">
            <v>03.03.095</v>
          </cell>
          <cell r="B276" t="str">
            <v>FORNEC. E MONTAGEM DE VIGA PROTENDIDA PRÉ-MOLDADA DE CONCRETO</v>
          </cell>
          <cell r="C276" t="str">
            <v>M3</v>
          </cell>
          <cell r="D276">
            <v>7757.59</v>
          </cell>
          <cell r="E276">
            <v>6306.9837398373984</v>
          </cell>
          <cell r="F276" t="str">
            <v>FDE Abr/26</v>
          </cell>
        </row>
        <row r="277">
          <cell r="A277" t="str">
            <v>03.03.098</v>
          </cell>
          <cell r="B277" t="str">
            <v>FORNECIMENTO E MONTAGEM DE ESTRUTURA PRE-MOLDADA DE CONCRETO</v>
          </cell>
          <cell r="C277" t="str">
            <v>M3</v>
          </cell>
          <cell r="D277">
            <v>7537.53</v>
          </cell>
          <cell r="E277">
            <v>6128.0731707317073</v>
          </cell>
          <cell r="F277" t="str">
            <v>FDE Abr/26</v>
          </cell>
        </row>
        <row r="278">
          <cell r="A278" t="str">
            <v>03.03.099</v>
          </cell>
          <cell r="B278" t="str">
            <v>CONCRETOS</v>
          </cell>
          <cell r="C278" t="str">
            <v>MV</v>
          </cell>
          <cell r="D278">
            <v>715.2</v>
          </cell>
          <cell r="E278">
            <v>581.46341463414637</v>
          </cell>
          <cell r="F278" t="str">
            <v>FDE Abr/26</v>
          </cell>
        </row>
        <row r="279">
          <cell r="A279" t="str">
            <v>03.03.101</v>
          </cell>
          <cell r="B279" t="str">
            <v>LAJE PRE-FABRICADA VIGOTA TRELICADA UNIDIRECIONAL LT12-300KGF/M2</v>
          </cell>
          <cell r="C279" t="str">
            <v>M2</v>
          </cell>
          <cell r="D279">
            <v>224.41</v>
          </cell>
          <cell r="E279">
            <v>182.44715447154471</v>
          </cell>
          <cell r="F279" t="str">
            <v>FDE Abr/26</v>
          </cell>
        </row>
        <row r="280">
          <cell r="A280" t="str">
            <v>03.03.110</v>
          </cell>
          <cell r="B280" t="str">
            <v>ESCORAMENTO METÁLICO PARA VIGAS ALTURA ATÉ 3,20M ESPAÇAMENTO MENOR OU IGUAL 60CM</v>
          </cell>
          <cell r="C280" t="str">
            <v>M</v>
          </cell>
          <cell r="D280">
            <v>97.04</v>
          </cell>
          <cell r="E280">
            <v>78.894308943089442</v>
          </cell>
          <cell r="F280" t="str">
            <v>FDE Abr/26</v>
          </cell>
        </row>
        <row r="281">
          <cell r="A281" t="str">
            <v>03.03.111</v>
          </cell>
          <cell r="B281" t="str">
            <v>ESCORAMENTO METÁLICO PARA LAJES ALTURA ATÉ 3,20M MALHA MENOR OU IGUAL 1,50X1,50</v>
          </cell>
          <cell r="C281" t="str">
            <v>M2</v>
          </cell>
          <cell r="D281">
            <v>26.48</v>
          </cell>
          <cell r="E281">
            <v>21.528455284552845</v>
          </cell>
          <cell r="F281" t="str">
            <v>FDE Abr/26</v>
          </cell>
        </row>
        <row r="282">
          <cell r="A282" t="str">
            <v>03.04.010</v>
          </cell>
          <cell r="B282" t="str">
            <v>FORNECIMENTO E MONTAGEM DE ESTRUTURA METALICA COM AÇO NAO PATINAVE (ASTM A36/A570)</v>
          </cell>
          <cell r="C282" t="str">
            <v>KG</v>
          </cell>
          <cell r="D282">
            <v>33.46</v>
          </cell>
          <cell r="E282">
            <v>27.203252032520325</v>
          </cell>
          <cell r="F282" t="str">
            <v>FDE Abr/26</v>
          </cell>
        </row>
        <row r="283">
          <cell r="A283" t="str">
            <v>03.04.016</v>
          </cell>
          <cell r="B283" t="str">
            <v>FORNECIMENTO E MONTAGEM DE ESTRUTURA METALICA COM AÇO RESISTENTE A CORROSAO (ASTM A709/A588)</v>
          </cell>
          <cell r="C283" t="str">
            <v>KG</v>
          </cell>
          <cell r="D283">
            <v>36.880000000000003</v>
          </cell>
          <cell r="E283">
            <v>29.983739837398378</v>
          </cell>
          <cell r="F283" t="str">
            <v>FDE Abr/26</v>
          </cell>
        </row>
        <row r="284">
          <cell r="A284" t="str">
            <v>03.04.030</v>
          </cell>
          <cell r="B284" t="str">
            <v>DESMONTAGEM DE ESTRUTURA METALICA</v>
          </cell>
          <cell r="C284" t="str">
            <v>KG</v>
          </cell>
          <cell r="D284">
            <v>6</v>
          </cell>
          <cell r="E284">
            <v>4.8780487804878048</v>
          </cell>
          <cell r="F284" t="str">
            <v>FDE Abr/26</v>
          </cell>
        </row>
        <row r="285">
          <cell r="A285" t="str">
            <v>03.04.099</v>
          </cell>
          <cell r="B285" t="str">
            <v>ESTRUTURAS METALICAS</v>
          </cell>
          <cell r="C285" t="str">
            <v>MV</v>
          </cell>
          <cell r="D285">
            <v>715.2</v>
          </cell>
          <cell r="E285">
            <v>581.46341463414637</v>
          </cell>
          <cell r="F285" t="str">
            <v>FDE Abr/26</v>
          </cell>
        </row>
        <row r="286">
          <cell r="A286" t="str">
            <v>03.05.010</v>
          </cell>
          <cell r="B286" t="str">
            <v>PILAR DE MADEIRA (PASSAGEM COBERTA)</v>
          </cell>
          <cell r="C286" t="str">
            <v>UN</v>
          </cell>
          <cell r="D286">
            <v>783.53</v>
          </cell>
          <cell r="E286">
            <v>637.01626016260161</v>
          </cell>
          <cell r="F286" t="str">
            <v>FDE Abr/26</v>
          </cell>
        </row>
        <row r="287">
          <cell r="A287" t="str">
            <v>03.05.011</v>
          </cell>
          <cell r="B287" t="str">
            <v>VIGA DE MADEIRA 6X12 CM (PASSAGEM COBERTA)</v>
          </cell>
          <cell r="C287" t="str">
            <v>M</v>
          </cell>
          <cell r="D287">
            <v>54.03</v>
          </cell>
          <cell r="E287">
            <v>43.926829268292686</v>
          </cell>
          <cell r="F287" t="str">
            <v>FDE Abr/26</v>
          </cell>
        </row>
        <row r="288">
          <cell r="A288" t="str">
            <v>03.05.012</v>
          </cell>
          <cell r="B288" t="str">
            <v>VIGA DE MADEIRA 6X16 CM (PASSAGEM COBERTA)</v>
          </cell>
          <cell r="C288" t="str">
            <v>M</v>
          </cell>
          <cell r="D288">
            <v>74.19</v>
          </cell>
          <cell r="E288">
            <v>60.317073170731703</v>
          </cell>
          <cell r="F288" t="str">
            <v>FDE Abr/26</v>
          </cell>
        </row>
        <row r="289">
          <cell r="A289" t="str">
            <v>03.05.099</v>
          </cell>
          <cell r="B289" t="str">
            <v>ESTRUTURAS DE MADEIRA</v>
          </cell>
          <cell r="C289" t="str">
            <v>MV</v>
          </cell>
          <cell r="D289">
            <v>715.2</v>
          </cell>
          <cell r="E289">
            <v>581.46341463414637</v>
          </cell>
          <cell r="F289" t="str">
            <v>FDE Abr/26</v>
          </cell>
        </row>
        <row r="290">
          <cell r="A290" t="str">
            <v>03.50.001</v>
          </cell>
          <cell r="B290" t="str">
            <v>DEMOLIÇÃO DE CONCRETO INCLUINDO REVESTIMENTOS (MANUAL)</v>
          </cell>
          <cell r="C290" t="str">
            <v>M3</v>
          </cell>
          <cell r="D290">
            <v>563.04</v>
          </cell>
          <cell r="E290">
            <v>457.7560975609756</v>
          </cell>
          <cell r="F290" t="str">
            <v>FDE Abr/26</v>
          </cell>
        </row>
        <row r="291">
          <cell r="A291" t="str">
            <v>03.50.005</v>
          </cell>
          <cell r="B291" t="str">
            <v>DEMOLIÇÃO DE LAJES MISTAS OU PRÉ-MOLDADAS INCLUINDO REVESTIMENTOS (MANUAL)</v>
          </cell>
          <cell r="C291" t="str">
            <v>M2</v>
          </cell>
          <cell r="D291">
            <v>42.22</v>
          </cell>
          <cell r="E291">
            <v>34.325203252032523</v>
          </cell>
          <cell r="F291" t="str">
            <v>FDE Abr/26</v>
          </cell>
        </row>
        <row r="292">
          <cell r="A292" t="str">
            <v>03.50.099</v>
          </cell>
          <cell r="B292" t="str">
            <v>DEMOLICOES</v>
          </cell>
          <cell r="C292" t="str">
            <v>MV</v>
          </cell>
          <cell r="D292">
            <v>715.2</v>
          </cell>
          <cell r="E292">
            <v>581.46341463414637</v>
          </cell>
          <cell r="F292" t="str">
            <v>FDE Abr/26</v>
          </cell>
        </row>
        <row r="293">
          <cell r="A293" t="str">
            <v>03.60.099</v>
          </cell>
          <cell r="B293" t="str">
            <v>RETIRADAS</v>
          </cell>
          <cell r="C293" t="str">
            <v>MV</v>
          </cell>
          <cell r="D293">
            <v>715.2</v>
          </cell>
          <cell r="E293">
            <v>581.46341463414637</v>
          </cell>
          <cell r="F293" t="str">
            <v>FDE Abr/26</v>
          </cell>
        </row>
        <row r="294">
          <cell r="A294" t="str">
            <v>03.70.099</v>
          </cell>
          <cell r="B294" t="str">
            <v>RECOLOCACOES</v>
          </cell>
          <cell r="C294" t="str">
            <v>MV</v>
          </cell>
          <cell r="D294">
            <v>715.2</v>
          </cell>
          <cell r="E294">
            <v>581.46341463414637</v>
          </cell>
          <cell r="F294" t="str">
            <v>FDE Abr/26</v>
          </cell>
        </row>
        <row r="295">
          <cell r="A295" t="str">
            <v>03.80.099</v>
          </cell>
          <cell r="B295" t="str">
            <v>SERVICOS SUPER ESTRUTURA - CONSERVACAO</v>
          </cell>
          <cell r="C295" t="str">
            <v>MV</v>
          </cell>
          <cell r="D295">
            <v>715.2</v>
          </cell>
          <cell r="E295">
            <v>581.46341463414637</v>
          </cell>
          <cell r="F295" t="str">
            <v>FDE Abr/26</v>
          </cell>
        </row>
        <row r="296">
          <cell r="A296" t="str">
            <v>04.01.001</v>
          </cell>
          <cell r="B296" t="str">
            <v>ALVENARIA DE TIJOLO DE BARRO MACICO E=1/4 TIJOLO</v>
          </cell>
          <cell r="C296" t="str">
            <v>M2</v>
          </cell>
          <cell r="D296">
            <v>103.54</v>
          </cell>
          <cell r="E296">
            <v>84.178861788617894</v>
          </cell>
          <cell r="F296" t="str">
            <v>FDE Abr/26</v>
          </cell>
        </row>
        <row r="297">
          <cell r="A297" t="str">
            <v>04.01.002</v>
          </cell>
          <cell r="B297" t="str">
            <v>ALVENARIA DE TIJOLO DE BARRO MACICO E=1/2 TIJOLO</v>
          </cell>
          <cell r="C297" t="str">
            <v>M2</v>
          </cell>
          <cell r="D297">
            <v>179.73</v>
          </cell>
          <cell r="E297">
            <v>146.1219512195122</v>
          </cell>
          <cell r="F297" t="str">
            <v>FDE Abr/26</v>
          </cell>
        </row>
        <row r="298">
          <cell r="A298" t="str">
            <v>04.01.003</v>
          </cell>
          <cell r="B298" t="str">
            <v>ALVENARIA DE TIJOLO DE BARRO MACICO E=1 TIJOLO</v>
          </cell>
          <cell r="C298" t="str">
            <v>M2</v>
          </cell>
          <cell r="D298">
            <v>326.48</v>
          </cell>
          <cell r="E298">
            <v>265.4308943089431</v>
          </cell>
          <cell r="F298" t="str">
            <v>FDE Abr/26</v>
          </cell>
        </row>
        <row r="299">
          <cell r="A299" t="str">
            <v>04.01.012</v>
          </cell>
          <cell r="B299" t="str">
            <v>ALVENARIA DE TIJOLO DE BARRO A VISTA E=1/4 TIJOLO</v>
          </cell>
          <cell r="C299" t="str">
            <v>M2</v>
          </cell>
          <cell r="D299">
            <v>136.08000000000001</v>
          </cell>
          <cell r="E299">
            <v>110.63414634146342</v>
          </cell>
          <cell r="F299" t="str">
            <v>FDE Abr/26</v>
          </cell>
        </row>
        <row r="300">
          <cell r="A300" t="str">
            <v>04.01.013</v>
          </cell>
          <cell r="B300" t="str">
            <v>REVESTIMENTO COM TIJOLO DE BARRO A VISTA E=1/2 TIJOLO/DISP ALTERNADA</v>
          </cell>
          <cell r="C300" t="str">
            <v>M2</v>
          </cell>
          <cell r="D300">
            <v>211.59</v>
          </cell>
          <cell r="E300">
            <v>172.02439024390245</v>
          </cell>
          <cell r="F300" t="str">
            <v>FDE Abr/26</v>
          </cell>
        </row>
        <row r="301">
          <cell r="A301" t="str">
            <v>04.01.014</v>
          </cell>
          <cell r="B301" t="str">
            <v>ALVENARIA DE TIJOLO DE BARRO A VISTA E=1/2 TIJOLO</v>
          </cell>
          <cell r="C301" t="str">
            <v>M2</v>
          </cell>
          <cell r="D301">
            <v>276.64999999999998</v>
          </cell>
          <cell r="E301">
            <v>224.91869918699186</v>
          </cell>
          <cell r="F301" t="str">
            <v>FDE Abr/26</v>
          </cell>
        </row>
        <row r="302">
          <cell r="A302" t="str">
            <v>04.01.015</v>
          </cell>
          <cell r="B302" t="str">
            <v>ALVENARIA DE TIJOLO DE BARRO A VISTA E=1 TIJOLO</v>
          </cell>
          <cell r="C302" t="str">
            <v>M2</v>
          </cell>
          <cell r="D302">
            <v>455.63</v>
          </cell>
          <cell r="E302">
            <v>370.4308943089431</v>
          </cell>
          <cell r="F302" t="str">
            <v>FDE Abr/26</v>
          </cell>
        </row>
        <row r="303">
          <cell r="A303" t="str">
            <v>04.01.017</v>
          </cell>
          <cell r="B303" t="str">
            <v>ALVENARIA DE TIJOLO LAMINADO A VISTA E=1/2 TIJOLO/DISP ALTERNADO</v>
          </cell>
          <cell r="C303" t="str">
            <v>M2</v>
          </cell>
          <cell r="D303">
            <v>260.79000000000002</v>
          </cell>
          <cell r="E303">
            <v>212.02439024390245</v>
          </cell>
          <cell r="F303" t="str">
            <v>FDE Abr/26</v>
          </cell>
        </row>
        <row r="304">
          <cell r="A304" t="str">
            <v>04.01.018</v>
          </cell>
          <cell r="B304" t="str">
            <v>ALVENARIA DE TIJOLO LAMINADO A VISTA E=1/4 TIJOLO</v>
          </cell>
          <cell r="C304" t="str">
            <v>M2</v>
          </cell>
          <cell r="D304">
            <v>209.24</v>
          </cell>
          <cell r="E304">
            <v>170.11382113821139</v>
          </cell>
          <cell r="F304" t="str">
            <v>FDE Abr/26</v>
          </cell>
        </row>
        <row r="305">
          <cell r="A305" t="str">
            <v>04.01.019</v>
          </cell>
          <cell r="B305" t="str">
            <v>ALVENARIA DE TIJOLO LAMINADO A VISTA E=1/2 TIJOLO</v>
          </cell>
          <cell r="C305" t="str">
            <v>M2</v>
          </cell>
          <cell r="D305">
            <v>361.96</v>
          </cell>
          <cell r="E305">
            <v>294.27642276422762</v>
          </cell>
          <cell r="F305" t="str">
            <v>FDE Abr/26</v>
          </cell>
        </row>
        <row r="306">
          <cell r="A306" t="str">
            <v>04.01.020</v>
          </cell>
          <cell r="B306" t="str">
            <v>ALVENARIA DE TIJOLO LAMINADO A VISTA E=1 TIJOLO</v>
          </cell>
          <cell r="C306" t="str">
            <v>M2</v>
          </cell>
          <cell r="D306">
            <v>660.65</v>
          </cell>
          <cell r="E306">
            <v>537.11382113821139</v>
          </cell>
          <cell r="F306" t="str">
            <v>FDE Abr/26</v>
          </cell>
        </row>
        <row r="307">
          <cell r="A307" t="str">
            <v>04.01.030</v>
          </cell>
          <cell r="B307" t="str">
            <v>ALVENARIA DE BLOCOS DE CONCRETO E=9CM CLASSE C</v>
          </cell>
          <cell r="C307" t="str">
            <v>M2</v>
          </cell>
          <cell r="D307">
            <v>104.92</v>
          </cell>
          <cell r="E307">
            <v>85.300813008130078</v>
          </cell>
          <cell r="F307" t="str">
            <v>FDE Abr/26</v>
          </cell>
        </row>
        <row r="308">
          <cell r="A308" t="str">
            <v>04.01.033</v>
          </cell>
          <cell r="B308" t="str">
            <v>ALVENARIA DE BLOCO DE CONCRETO 14X19X39 CM CLASSE C</v>
          </cell>
          <cell r="C308" t="str">
            <v>M2</v>
          </cell>
          <cell r="D308">
            <v>124.13</v>
          </cell>
          <cell r="E308">
            <v>100.91869918699187</v>
          </cell>
          <cell r="F308" t="str">
            <v>FDE Abr/26</v>
          </cell>
        </row>
        <row r="309">
          <cell r="A309" t="str">
            <v>04.01.034</v>
          </cell>
          <cell r="B309" t="str">
            <v>ALVENARIA DE BLOCO DE CONCRETO 19X19X39 CM CLASSE C</v>
          </cell>
          <cell r="C309" t="str">
            <v>M2</v>
          </cell>
          <cell r="D309">
            <v>151.36000000000001</v>
          </cell>
          <cell r="E309">
            <v>123.05691056910571</v>
          </cell>
          <cell r="F309" t="str">
            <v>FDE Abr/26</v>
          </cell>
        </row>
        <row r="310">
          <cell r="A310" t="str">
            <v>04.01.042</v>
          </cell>
          <cell r="B310" t="str">
            <v>ALVENARIA DE BLOCO CERAMICO PORTANTE E=14CM</v>
          </cell>
          <cell r="C310" t="str">
            <v>M2</v>
          </cell>
          <cell r="D310">
            <v>104.47</v>
          </cell>
          <cell r="E310">
            <v>84.934959349593498</v>
          </cell>
          <cell r="F310" t="str">
            <v>FDE Abr/26</v>
          </cell>
        </row>
        <row r="311">
          <cell r="A311" t="str">
            <v>04.01.043</v>
          </cell>
          <cell r="B311" t="str">
            <v>ALVENARIA DE BLOCO CERAMICO PORTANTE E=19CM</v>
          </cell>
          <cell r="C311" t="str">
            <v>M2</v>
          </cell>
          <cell r="D311">
            <v>127.13</v>
          </cell>
          <cell r="E311">
            <v>103.35772357723577</v>
          </cell>
          <cell r="F311" t="str">
            <v>FDE Abr/26</v>
          </cell>
        </row>
        <row r="312">
          <cell r="A312" t="str">
            <v>04.01.045</v>
          </cell>
          <cell r="B312" t="str">
            <v>CONCRETO GROUT, PREPARADO NO LOCAL, LANÇADO E ADENSADO</v>
          </cell>
          <cell r="C312" t="str">
            <v>M3</v>
          </cell>
          <cell r="D312">
            <v>744.79</v>
          </cell>
          <cell r="E312">
            <v>605.52032520325201</v>
          </cell>
          <cell r="F312" t="str">
            <v>FDE Abr/26</v>
          </cell>
        </row>
        <row r="313">
          <cell r="A313" t="str">
            <v>04.01.046</v>
          </cell>
          <cell r="B313" t="str">
            <v>ARMADURA CA 50 PARA PAREDE AUTO-PORTANTE</v>
          </cell>
          <cell r="C313" t="str">
            <v>KG</v>
          </cell>
          <cell r="D313">
            <v>15.53</v>
          </cell>
          <cell r="E313">
            <v>12.626016260162601</v>
          </cell>
          <cell r="F313" t="str">
            <v>FDE Abr/26</v>
          </cell>
        </row>
        <row r="314">
          <cell r="A314" t="str">
            <v>04.01.047</v>
          </cell>
          <cell r="B314" t="str">
            <v>ARMADURA CA 60 PARA PAREDE AUTO-PORTANTE</v>
          </cell>
          <cell r="C314" t="str">
            <v>KG</v>
          </cell>
          <cell r="D314">
            <v>16.03</v>
          </cell>
          <cell r="E314">
            <v>13.032520325203253</v>
          </cell>
          <cell r="F314" t="str">
            <v>FDE Abr/26</v>
          </cell>
        </row>
        <row r="315">
          <cell r="A315" t="str">
            <v>04.01.049</v>
          </cell>
          <cell r="B315" t="str">
            <v>ALVENARIA AUTO-PORTANTE: BLOCO CONCRETO ESTRUTURAL DE 19X19X19CM CLASSE B</v>
          </cell>
          <cell r="C315" t="str">
            <v>M2</v>
          </cell>
          <cell r="D315">
            <v>230.19</v>
          </cell>
          <cell r="E315">
            <v>187.14634146341464</v>
          </cell>
          <cell r="F315" t="str">
            <v>FDE Abr/26</v>
          </cell>
        </row>
        <row r="316">
          <cell r="A316" t="str">
            <v>04.01.050</v>
          </cell>
          <cell r="B316" t="str">
            <v>ALVENARIA AUTO-PORTANTE: BLOCO CONCRETO ESTRUTURAL DE 14X19X39CM CLASSE B</v>
          </cell>
          <cell r="C316" t="str">
            <v>M2</v>
          </cell>
          <cell r="D316">
            <v>136.55000000000001</v>
          </cell>
          <cell r="E316">
            <v>111.01626016260164</v>
          </cell>
          <cell r="F316" t="str">
            <v>FDE Abr/26</v>
          </cell>
        </row>
        <row r="317">
          <cell r="A317" t="str">
            <v>04.01.051</v>
          </cell>
          <cell r="B317" t="str">
            <v>ALVENARIA AUTO-PORTANTE: BLOCO CONCRETO ESTRUTURAL DE 19X19X39CM CLASSE B</v>
          </cell>
          <cell r="C317" t="str">
            <v>M2</v>
          </cell>
          <cell r="D317">
            <v>170.09</v>
          </cell>
          <cell r="E317">
            <v>138.28455284552845</v>
          </cell>
          <cell r="F317" t="str">
            <v>FDE Abr/26</v>
          </cell>
        </row>
        <row r="318">
          <cell r="A318" t="str">
            <v>04.01.058</v>
          </cell>
          <cell r="B318" t="str">
            <v>VERGA/CINTA EM BLOCO DE CONCRETO CANALETA - 14 CM</v>
          </cell>
          <cell r="C318" t="str">
            <v>M</v>
          </cell>
          <cell r="D318">
            <v>58.09</v>
          </cell>
          <cell r="E318">
            <v>47.22764227642277</v>
          </cell>
          <cell r="F318" t="str">
            <v>FDE Abr/26</v>
          </cell>
        </row>
        <row r="319">
          <cell r="A319" t="str">
            <v>04.01.059</v>
          </cell>
          <cell r="B319" t="str">
            <v>VERGA/CINTA EM BLOCO DE CONCRETO CANALETA - 19 CM</v>
          </cell>
          <cell r="C319" t="str">
            <v>M</v>
          </cell>
          <cell r="D319">
            <v>64.489999999999995</v>
          </cell>
          <cell r="E319">
            <v>52.430894308943088</v>
          </cell>
          <cell r="F319" t="str">
            <v>FDE Abr/26</v>
          </cell>
        </row>
        <row r="320">
          <cell r="A320" t="str">
            <v>04.01.063</v>
          </cell>
          <cell r="B320" t="str">
            <v>ALVENARIA DE CONCRETO CELULAR - BLOCOS E=7,5CM</v>
          </cell>
          <cell r="C320" t="str">
            <v>M2</v>
          </cell>
          <cell r="D320">
            <v>155.44</v>
          </cell>
          <cell r="E320">
            <v>126.3739837398374</v>
          </cell>
          <cell r="F320" t="str">
            <v>FDE Abr/26</v>
          </cell>
        </row>
        <row r="321">
          <cell r="A321" t="str">
            <v>04.01.064</v>
          </cell>
          <cell r="B321" t="str">
            <v>ALVENARIA DE CONCRETO CELULAR - BLOCOS E=10CM</v>
          </cell>
          <cell r="C321" t="str">
            <v>M2</v>
          </cell>
          <cell r="D321">
            <v>195.44</v>
          </cell>
          <cell r="E321">
            <v>158.89430894308944</v>
          </cell>
          <cell r="F321" t="str">
            <v>FDE Abr/26</v>
          </cell>
        </row>
        <row r="322">
          <cell r="A322" t="str">
            <v>04.01.065</v>
          </cell>
          <cell r="B322" t="str">
            <v>ALVENARIA DE CONCRETO CELULAR BLOCOS E=15CM</v>
          </cell>
          <cell r="C322" t="str">
            <v>M2</v>
          </cell>
          <cell r="D322">
            <v>255.22</v>
          </cell>
          <cell r="E322">
            <v>207.4959349593496</v>
          </cell>
          <cell r="F322" t="str">
            <v>FDE Abr/26</v>
          </cell>
        </row>
        <row r="323">
          <cell r="A323" t="str">
            <v>04.01.066</v>
          </cell>
          <cell r="B323" t="str">
            <v>FORMA PILAR QUADRA DE ESPORTES  BLOCO DE CONCRETO 39x19x39CM 3 Mpa</v>
          </cell>
          <cell r="C323" t="str">
            <v>M</v>
          </cell>
          <cell r="D323">
            <v>137.05000000000001</v>
          </cell>
          <cell r="E323">
            <v>111.42276422764229</v>
          </cell>
          <cell r="F323" t="str">
            <v>FDE Abr/26</v>
          </cell>
        </row>
        <row r="324">
          <cell r="A324" t="str">
            <v>04.01.070</v>
          </cell>
          <cell r="B324" t="str">
            <v>ALVENARIA DE TIJOLO CERAMICO FURADO (BAIANO) ESP.NOM. 10 CM</v>
          </cell>
          <cell r="C324" t="str">
            <v>M2</v>
          </cell>
          <cell r="D324">
            <v>108.99</v>
          </cell>
          <cell r="E324">
            <v>88.609756097560975</v>
          </cell>
          <cell r="F324" t="str">
            <v>FDE Abr/26</v>
          </cell>
        </row>
        <row r="325">
          <cell r="A325" t="str">
            <v>04.01.071</v>
          </cell>
          <cell r="B325" t="str">
            <v>ALVENARIA DE TIJOLO CERAMICO FURADO (BAIANO) ESP.NOM. 12.5 CM</v>
          </cell>
          <cell r="C325" t="str">
            <v>M2</v>
          </cell>
          <cell r="D325">
            <v>128.06</v>
          </cell>
          <cell r="E325">
            <v>104.11382113821139</v>
          </cell>
          <cell r="F325" t="str">
            <v>FDE Abr/26</v>
          </cell>
        </row>
        <row r="326">
          <cell r="A326" t="str">
            <v>04.01.072</v>
          </cell>
          <cell r="B326" t="str">
            <v>ALVENARIA DE TIJOLO CERAMICO FURADO (BAIANO) ESP.NOM 15 CM</v>
          </cell>
          <cell r="C326" t="str">
            <v>M2</v>
          </cell>
          <cell r="D326">
            <v>103.2</v>
          </cell>
          <cell r="E326">
            <v>83.902439024390247</v>
          </cell>
          <cell r="F326" t="str">
            <v>FDE Abr/26</v>
          </cell>
        </row>
        <row r="327">
          <cell r="A327" t="str">
            <v>04.01.073</v>
          </cell>
          <cell r="B327" t="str">
            <v>ALVENARIA DE TIJOLO CERAMICO FURADO (BAIANO) ESP.NOM. 20 CM</v>
          </cell>
          <cell r="C327" t="str">
            <v>M2</v>
          </cell>
          <cell r="D327">
            <v>124.68</v>
          </cell>
          <cell r="E327">
            <v>101.36585365853659</v>
          </cell>
          <cell r="F327" t="str">
            <v>FDE Abr/26</v>
          </cell>
        </row>
        <row r="328">
          <cell r="A328" t="str">
            <v>04.01.099</v>
          </cell>
          <cell r="B328" t="str">
            <v>ALVENARIAS</v>
          </cell>
          <cell r="C328" t="str">
            <v>MV</v>
          </cell>
          <cell r="D328">
            <v>715.2</v>
          </cell>
          <cell r="E328">
            <v>581.46341463414637</v>
          </cell>
          <cell r="F328" t="str">
            <v>FDE Abr/26</v>
          </cell>
        </row>
        <row r="329">
          <cell r="A329" t="str">
            <v>04.02.011</v>
          </cell>
          <cell r="B329" t="str">
            <v>ELEMENTO VAZADO DE CONCRETO TIPO QUADRICULADO 25 FUROS  39X39X8CM NEOREX 19C</v>
          </cell>
          <cell r="C329" t="str">
            <v>M2</v>
          </cell>
          <cell r="D329">
            <v>247.03</v>
          </cell>
          <cell r="E329">
            <v>200.83739837398375</v>
          </cell>
          <cell r="F329" t="str">
            <v>FDE Abr/26</v>
          </cell>
        </row>
        <row r="330">
          <cell r="A330" t="str">
            <v>04.02.014</v>
          </cell>
          <cell r="B330" t="str">
            <v>ELEMENTO VAZADO DE CONCRETO TIPO QUADRICULADO 16 FUROS C/ALETAS INCLINADAS 39X39X10CM</v>
          </cell>
          <cell r="C330" t="str">
            <v>M2</v>
          </cell>
          <cell r="D330">
            <v>246.27</v>
          </cell>
          <cell r="E330">
            <v>200.21951219512195</v>
          </cell>
          <cell r="F330" t="str">
            <v>FDE Abr/26</v>
          </cell>
        </row>
        <row r="331">
          <cell r="A331" t="str">
            <v>04.02.015</v>
          </cell>
          <cell r="B331" t="str">
            <v>ELEMENTO VAZADO DE CONCRETO TIPO CAIXILHO 40X40X20CM</v>
          </cell>
          <cell r="C331" t="str">
            <v>M2</v>
          </cell>
          <cell r="D331">
            <v>893.06</v>
          </cell>
          <cell r="E331">
            <v>726.06504065040644</v>
          </cell>
          <cell r="F331" t="str">
            <v>FDE Abr/26</v>
          </cell>
        </row>
        <row r="332">
          <cell r="A332" t="str">
            <v>04.02.018</v>
          </cell>
          <cell r="B332" t="str">
            <v>ELEMENTO VAZADO DE BLOCO DE CONCRETO 19X19X39CM CLASSE C</v>
          </cell>
          <cell r="C332" t="str">
            <v>M2</v>
          </cell>
          <cell r="D332">
            <v>144.38999999999999</v>
          </cell>
          <cell r="E332">
            <v>117.39024390243901</v>
          </cell>
          <cell r="F332" t="str">
            <v>FDE Abr/26</v>
          </cell>
        </row>
        <row r="333">
          <cell r="A333" t="str">
            <v>04.02.020</v>
          </cell>
          <cell r="B333" t="str">
            <v>ELEMENTO VAZADO DE BLOCOS CERAMICOS DE VEDACAO</v>
          </cell>
          <cell r="C333" t="str">
            <v>M2</v>
          </cell>
          <cell r="D333">
            <v>207.09</v>
          </cell>
          <cell r="E333">
            <v>168.36585365853659</v>
          </cell>
          <cell r="F333" t="str">
            <v>FDE Abr/26</v>
          </cell>
        </row>
        <row r="334">
          <cell r="A334" t="str">
            <v>04.02.062</v>
          </cell>
          <cell r="B334" t="str">
            <v>ELEMENTO VAZADO CERAMICO 18X18X7CM</v>
          </cell>
          <cell r="C334" t="str">
            <v>M2</v>
          </cell>
          <cell r="D334">
            <v>748.12</v>
          </cell>
          <cell r="E334">
            <v>608.22764227642278</v>
          </cell>
          <cell r="F334" t="str">
            <v>FDE Abr/26</v>
          </cell>
        </row>
        <row r="335">
          <cell r="A335" t="str">
            <v>04.02.099</v>
          </cell>
          <cell r="B335" t="str">
            <v>ELEMENTOS VAZADOS</v>
          </cell>
          <cell r="C335" t="str">
            <v>MV</v>
          </cell>
          <cell r="D335">
            <v>715.2</v>
          </cell>
          <cell r="E335">
            <v>581.46341463414637</v>
          </cell>
          <cell r="F335" t="str">
            <v>FDE Abr/26</v>
          </cell>
        </row>
        <row r="336">
          <cell r="A336" t="str">
            <v>04.03.001</v>
          </cell>
          <cell r="B336" t="str">
            <v>DV-01 DIVISORIA DE GRANILITE - LATERAL ABERTA</v>
          </cell>
          <cell r="C336" t="str">
            <v>M</v>
          </cell>
          <cell r="D336">
            <v>905.83</v>
          </cell>
          <cell r="E336">
            <v>736.44715447154476</v>
          </cell>
          <cell r="F336" t="str">
            <v>FDE Abr/26</v>
          </cell>
        </row>
        <row r="337">
          <cell r="A337" t="str">
            <v>04.03.002</v>
          </cell>
          <cell r="B337" t="str">
            <v>DV-02 DIVISORIA DE GRANILITE - LATERAL FECHADA</v>
          </cell>
          <cell r="C337" t="str">
            <v>M</v>
          </cell>
          <cell r="D337">
            <v>905.83</v>
          </cell>
          <cell r="E337">
            <v>736.44715447154476</v>
          </cell>
          <cell r="F337" t="str">
            <v>FDE Abr/26</v>
          </cell>
        </row>
        <row r="338">
          <cell r="A338" t="str">
            <v>04.03.003</v>
          </cell>
          <cell r="B338" t="str">
            <v>DV-03 DIVISORIA DE GRANILITE - FRONTAL</v>
          </cell>
          <cell r="C338" t="str">
            <v>M</v>
          </cell>
          <cell r="D338">
            <v>3013.74</v>
          </cell>
          <cell r="E338">
            <v>2450.1951219512193</v>
          </cell>
          <cell r="F338" t="str">
            <v>FDE Abr/26</v>
          </cell>
        </row>
        <row r="339">
          <cell r="A339" t="str">
            <v>04.03.005</v>
          </cell>
          <cell r="B339" t="str">
            <v>DV-06 DIVISORIA DE GRANILITE SANITARIO INFANTIL H=1,20M</v>
          </cell>
          <cell r="C339" t="str">
            <v>M</v>
          </cell>
          <cell r="D339">
            <v>630.21</v>
          </cell>
          <cell r="E339">
            <v>512.36585365853659</v>
          </cell>
          <cell r="F339" t="str">
            <v>FDE Abr/26</v>
          </cell>
        </row>
        <row r="340">
          <cell r="A340" t="str">
            <v>04.03.008</v>
          </cell>
          <cell r="B340" t="str">
            <v>DV-04 DIVISÓRIA DE GRANILITE - ANTEPARO</v>
          </cell>
          <cell r="C340" t="str">
            <v>M</v>
          </cell>
          <cell r="D340">
            <v>943.08</v>
          </cell>
          <cell r="E340">
            <v>766.73170731707319</v>
          </cell>
          <cell r="F340" t="str">
            <v>FDE Abr/26</v>
          </cell>
        </row>
        <row r="341">
          <cell r="A341" t="str">
            <v>04.03.009</v>
          </cell>
          <cell r="B341" t="str">
            <v>DV-07 DIVISÓRIA DE GRANILITE</v>
          </cell>
          <cell r="C341" t="str">
            <v>M2</v>
          </cell>
          <cell r="D341">
            <v>309.94</v>
          </cell>
          <cell r="E341">
            <v>251.98373983739839</v>
          </cell>
          <cell r="F341" t="str">
            <v>FDE Abr/26</v>
          </cell>
        </row>
        <row r="342">
          <cell r="A342" t="str">
            <v>04.03.010</v>
          </cell>
          <cell r="B342" t="str">
            <v>DIVISORIA DV-03 CR  SANITARIO / VESTIARIO FUNCIONARIOS USO EXCLUSIVO PADRÃO CRECHE</v>
          </cell>
          <cell r="C342" t="str">
            <v>M</v>
          </cell>
          <cell r="D342">
            <v>1478.03</v>
          </cell>
          <cell r="E342">
            <v>1201.6504065040651</v>
          </cell>
          <cell r="F342" t="str">
            <v>FDE Abr/26</v>
          </cell>
        </row>
        <row r="343">
          <cell r="A343" t="str">
            <v>04.03.020</v>
          </cell>
          <cell r="B343" t="str">
            <v>PLACAS DE CONCRETO - ESPESSURA 5 CM</v>
          </cell>
          <cell r="C343" t="str">
            <v>M2</v>
          </cell>
          <cell r="D343">
            <v>453.97</v>
          </cell>
          <cell r="E343">
            <v>369.08130081300817</v>
          </cell>
          <cell r="F343" t="str">
            <v>FDE Abr/26</v>
          </cell>
        </row>
        <row r="344">
          <cell r="A344" t="str">
            <v>04.03.022</v>
          </cell>
          <cell r="B344" t="str">
            <v>DIVISORIA CHAPA FIBRA MAD PRENS BP/PAINEL/VIDRO/VENTIL PERM E=35MM</v>
          </cell>
          <cell r="C344" t="str">
            <v>M2</v>
          </cell>
          <cell r="D344">
            <v>309.54000000000002</v>
          </cell>
          <cell r="E344">
            <v>251.65853658536588</v>
          </cell>
          <cell r="F344" t="str">
            <v>FDE Abr/26</v>
          </cell>
        </row>
        <row r="345">
          <cell r="A345" t="str">
            <v>04.03.023</v>
          </cell>
          <cell r="B345" t="str">
            <v>DIVISORIA CHAPA FIBRA MAD PRENS BP/PAINEL CEGO 1,20X2,11M E=35MM</v>
          </cell>
          <cell r="C345" t="str">
            <v>M2</v>
          </cell>
          <cell r="D345">
            <v>299.06</v>
          </cell>
          <cell r="E345">
            <v>243.13821138211384</v>
          </cell>
          <cell r="F345" t="str">
            <v>FDE Abr/26</v>
          </cell>
        </row>
        <row r="346">
          <cell r="A346" t="str">
            <v>04.03.025</v>
          </cell>
          <cell r="B346" t="str">
            <v>DIVISORIA CHAPA FIBRA MAD PRENS BP/PAINEL VENT PERM 1,20X2,11M E=35MM</v>
          </cell>
          <cell r="C346" t="str">
            <v>M2</v>
          </cell>
          <cell r="D346">
            <v>279.11</v>
          </cell>
          <cell r="E346">
            <v>226.91869918699189</v>
          </cell>
          <cell r="F346" t="str">
            <v>FDE Abr/26</v>
          </cell>
        </row>
        <row r="347">
          <cell r="A347" t="str">
            <v>04.03.026</v>
          </cell>
          <cell r="B347" t="str">
            <v>DV-05 DIVISORIA PARA SALA DE INFORMÁTICA</v>
          </cell>
          <cell r="C347" t="str">
            <v>M2</v>
          </cell>
          <cell r="D347">
            <v>240.3</v>
          </cell>
          <cell r="E347">
            <v>195.36585365853659</v>
          </cell>
          <cell r="F347" t="str">
            <v>FDE Abr/26</v>
          </cell>
        </row>
        <row r="348">
          <cell r="A348" t="str">
            <v>04.03.028</v>
          </cell>
          <cell r="B348" t="str">
            <v>DIVISORIA DE  PLACA DE GESSO ACARTONADO STANDARD 15MM ESPESSURA 100/70  COM LÃ MINERAL. FORNECIDA E INSTALADA</v>
          </cell>
          <cell r="C348" t="str">
            <v>M2</v>
          </cell>
          <cell r="D348">
            <v>320.3</v>
          </cell>
          <cell r="E348">
            <v>260.40650406504068</v>
          </cell>
          <cell r="F348" t="str">
            <v>FDE Abr/26</v>
          </cell>
        </row>
        <row r="349">
          <cell r="A349" t="str">
            <v>04.03.029</v>
          </cell>
          <cell r="B349" t="str">
            <v>DIVISORIA DE  PLACA DE GESSO ACARTONADO STANDARD 15MM ESPESSURA 120/90  COM LÃ MINERAL. FORNECIDA E INSTALADA</v>
          </cell>
          <cell r="C349" t="str">
            <v>M2</v>
          </cell>
          <cell r="D349">
            <v>273.31</v>
          </cell>
          <cell r="E349">
            <v>222.20325203252034</v>
          </cell>
          <cell r="F349" t="str">
            <v>FDE Abr/26</v>
          </cell>
        </row>
        <row r="350">
          <cell r="A350" t="str">
            <v>04.03.034</v>
          </cell>
          <cell r="B350" t="str">
            <v>DV-08 DIVISORIA SANITARIA LAMINADO DE ALTA PRESSÃO -  HPL  ESPESSURA 10MM  ACABAMENTO TEXTURIZADO FORNERCIDA E INSTALADA INCLUSIVE FERRAGENS.</v>
          </cell>
          <cell r="C350" t="str">
            <v>M2</v>
          </cell>
          <cell r="D350">
            <v>1012.29</v>
          </cell>
          <cell r="E350">
            <v>823</v>
          </cell>
          <cell r="F350" t="str">
            <v>FDE Abr/26</v>
          </cell>
        </row>
        <row r="351">
          <cell r="A351" t="str">
            <v>04.03.099</v>
          </cell>
          <cell r="B351" t="str">
            <v>PLACAS DIVISORIAS</v>
          </cell>
          <cell r="C351" t="str">
            <v>MV</v>
          </cell>
          <cell r="D351">
            <v>715.2</v>
          </cell>
          <cell r="E351">
            <v>581.46341463414637</v>
          </cell>
          <cell r="F351" t="str">
            <v>FDE Abr/26</v>
          </cell>
        </row>
        <row r="352">
          <cell r="A352" t="str">
            <v>04.50.001</v>
          </cell>
          <cell r="B352" t="str">
            <v>DEMOLIÇÃO DE ALVENARIAS EM GERAL E ELEMENTOS VAZADOS,INCL REVESTIMENTOS</v>
          </cell>
          <cell r="C352" t="str">
            <v>M3</v>
          </cell>
          <cell r="D352">
            <v>130.44999999999999</v>
          </cell>
          <cell r="E352">
            <v>106.05691056910568</v>
          </cell>
          <cell r="F352" t="str">
            <v>FDE Abr/26</v>
          </cell>
        </row>
        <row r="353">
          <cell r="A353" t="str">
            <v>04.50.010</v>
          </cell>
          <cell r="B353" t="str">
            <v>DEMOLIÇÃO DE DIVISÓRIAS DE MADEIRA INCLUINDO ENTARUGAMENTO</v>
          </cell>
          <cell r="C353" t="str">
            <v>M2</v>
          </cell>
          <cell r="D353">
            <v>8.44</v>
          </cell>
          <cell r="E353">
            <v>6.8617886178861784</v>
          </cell>
          <cell r="F353" t="str">
            <v>FDE Abr/26</v>
          </cell>
        </row>
        <row r="354">
          <cell r="A354" t="str">
            <v>04.50.011</v>
          </cell>
          <cell r="B354" t="str">
            <v>DEMOLIÇÃO DE DIVISÓRIAS EM PLACAS PARA SANITÁRIOS</v>
          </cell>
          <cell r="C354" t="str">
            <v>M2</v>
          </cell>
          <cell r="D354">
            <v>8.44</v>
          </cell>
          <cell r="E354">
            <v>6.8617886178861784</v>
          </cell>
          <cell r="F354" t="str">
            <v>FDE Abr/26</v>
          </cell>
        </row>
        <row r="355">
          <cell r="A355" t="str">
            <v>04.50.012</v>
          </cell>
          <cell r="B355" t="str">
            <v>DEMOLIÇÃO DE PLACAS DE FIBRO CIMENTO</v>
          </cell>
          <cell r="C355" t="str">
            <v>M2</v>
          </cell>
          <cell r="D355">
            <v>10.51</v>
          </cell>
          <cell r="E355">
            <v>8.5447154471544717</v>
          </cell>
          <cell r="F355" t="str">
            <v>FDE Abr/26</v>
          </cell>
        </row>
        <row r="356">
          <cell r="A356" t="str">
            <v>04.50.099</v>
          </cell>
          <cell r="B356" t="str">
            <v>DEMOLICOES</v>
          </cell>
          <cell r="C356" t="str">
            <v>MV</v>
          </cell>
          <cell r="D356">
            <v>715.2</v>
          </cell>
          <cell r="E356">
            <v>581.46341463414637</v>
          </cell>
          <cell r="F356" t="str">
            <v>FDE Abr/26</v>
          </cell>
        </row>
        <row r="357">
          <cell r="A357" t="str">
            <v>04.60.010</v>
          </cell>
          <cell r="B357" t="str">
            <v>RETIRADA DE DIVISÓRIAS EM CHAPAS DE MADEIRA, INCLUSIVE ENTARUGAMENTO</v>
          </cell>
          <cell r="C357" t="str">
            <v>M2</v>
          </cell>
          <cell r="D357">
            <v>21.02</v>
          </cell>
          <cell r="E357">
            <v>17.089430894308943</v>
          </cell>
          <cell r="F357" t="str">
            <v>FDE Abr/26</v>
          </cell>
        </row>
        <row r="358">
          <cell r="A358" t="str">
            <v>04.60.011</v>
          </cell>
          <cell r="B358" t="str">
            <v>RETIRADA DE DIVISÓRIAS EM CHAPA DE MADEIRA,EXCLUSIVE ENTARUGAMENTO</v>
          </cell>
          <cell r="C358" t="str">
            <v>M2</v>
          </cell>
          <cell r="D358">
            <v>7</v>
          </cell>
          <cell r="E358">
            <v>5.691056910569106</v>
          </cell>
          <cell r="F358" t="str">
            <v>FDE Abr/26</v>
          </cell>
        </row>
        <row r="359">
          <cell r="A359" t="str">
            <v>04.60.012</v>
          </cell>
          <cell r="B359" t="str">
            <v>RETIRADA DE PAINÉIS DIVISÓRIAS COM MONTANTES METÁLICAS</v>
          </cell>
          <cell r="C359" t="str">
            <v>M2</v>
          </cell>
          <cell r="D359">
            <v>9.25</v>
          </cell>
          <cell r="E359">
            <v>7.5203252032520327</v>
          </cell>
          <cell r="F359" t="str">
            <v>FDE Abr/26</v>
          </cell>
        </row>
        <row r="360">
          <cell r="A360" t="str">
            <v>04.60.099</v>
          </cell>
          <cell r="B360" t="str">
            <v>RETIRADAS</v>
          </cell>
          <cell r="C360" t="str">
            <v>MV</v>
          </cell>
          <cell r="D360">
            <v>715.2</v>
          </cell>
          <cell r="E360">
            <v>581.46341463414637</v>
          </cell>
          <cell r="F360" t="str">
            <v>FDE Abr/26</v>
          </cell>
        </row>
        <row r="361">
          <cell r="A361" t="str">
            <v>04.70.010</v>
          </cell>
          <cell r="B361" t="str">
            <v>RECOLOCAÇÃO DE DIVISÓRIAS EM CHAPAS DE MADEIRA INCLUSIVE ENTARUGAMENTO</v>
          </cell>
          <cell r="C361" t="str">
            <v>M2</v>
          </cell>
          <cell r="D361">
            <v>78.260000000000005</v>
          </cell>
          <cell r="E361">
            <v>63.626016260162608</v>
          </cell>
          <cell r="F361" t="str">
            <v>FDE Abr/26</v>
          </cell>
        </row>
        <row r="362">
          <cell r="A362" t="str">
            <v>04.70.011</v>
          </cell>
          <cell r="B362" t="str">
            <v>RECOLOCAÇÃO DE DIVISÓRIAS EM CHAPAS DE MADEIRA EXCLUSIVE ENTARUGAMENTO</v>
          </cell>
          <cell r="C362" t="str">
            <v>M2</v>
          </cell>
          <cell r="D362">
            <v>25.23</v>
          </cell>
          <cell r="E362">
            <v>20.512195121951219</v>
          </cell>
          <cell r="F362" t="str">
            <v>FDE Abr/26</v>
          </cell>
        </row>
        <row r="363">
          <cell r="A363" t="str">
            <v>04.70.012</v>
          </cell>
          <cell r="B363" t="str">
            <v>RECOLOCAÇÃO DE PAINÉIS DIVISÓRIOS COM MONTANTES METÁLICAS</v>
          </cell>
          <cell r="C363" t="str">
            <v>M2</v>
          </cell>
          <cell r="D363">
            <v>62.44</v>
          </cell>
          <cell r="E363">
            <v>50.764227642276424</v>
          </cell>
          <cell r="F363" t="str">
            <v>FDE Abr/26</v>
          </cell>
        </row>
        <row r="364">
          <cell r="A364" t="str">
            <v>04.70.099</v>
          </cell>
          <cell r="B364" t="str">
            <v>RECOLOCACOES DE ALVENARIA E OUTROS ELEMENTOS DIVISORIOS</v>
          </cell>
          <cell r="C364" t="str">
            <v>MV</v>
          </cell>
          <cell r="D364">
            <v>715.2</v>
          </cell>
          <cell r="E364">
            <v>581.46341463414637</v>
          </cell>
          <cell r="F364" t="str">
            <v>FDE Abr/26</v>
          </cell>
        </row>
        <row r="365">
          <cell r="A365" t="str">
            <v>04.80.002</v>
          </cell>
          <cell r="B365" t="str">
            <v>ELEMENTO VAZADO REF NEO REX 16 19X19X10CM</v>
          </cell>
          <cell r="C365" t="str">
            <v>M2</v>
          </cell>
          <cell r="D365">
            <v>381.37</v>
          </cell>
          <cell r="E365">
            <v>310.0569105691057</v>
          </cell>
          <cell r="F365" t="str">
            <v>FDE Abr/26</v>
          </cell>
        </row>
        <row r="366">
          <cell r="A366" t="str">
            <v>04.80.003</v>
          </cell>
          <cell r="B366" t="str">
            <v>ELEMENTO VAZADO REF NEO REX 16DC 19X19X19CM</v>
          </cell>
          <cell r="C366" t="str">
            <v>M2</v>
          </cell>
          <cell r="D366">
            <v>833.43</v>
          </cell>
          <cell r="E366">
            <v>677.58536585365846</v>
          </cell>
          <cell r="F366" t="str">
            <v>FDE Abr/26</v>
          </cell>
        </row>
        <row r="367">
          <cell r="A367" t="str">
            <v>04.80.004</v>
          </cell>
          <cell r="B367" t="str">
            <v>ELEMENTO VAZADO REF NEO REX 90 39X39X7CM</v>
          </cell>
          <cell r="C367" t="str">
            <v>M2</v>
          </cell>
          <cell r="D367">
            <v>205.68</v>
          </cell>
          <cell r="E367">
            <v>167.21951219512195</v>
          </cell>
          <cell r="F367" t="str">
            <v>FDE Abr/26</v>
          </cell>
        </row>
        <row r="368">
          <cell r="A368" t="str">
            <v>04.80.011</v>
          </cell>
          <cell r="B368" t="str">
            <v>DIVISORIA CHAPA COMPENSADO E=4MM G1-C8  AMBAS FACES INCL ENTARUGAMENTO</v>
          </cell>
          <cell r="C368" t="str">
            <v>M2</v>
          </cell>
          <cell r="D368">
            <v>152.32</v>
          </cell>
          <cell r="E368">
            <v>123.83739837398373</v>
          </cell>
          <cell r="F368" t="str">
            <v>FDE Abr/26</v>
          </cell>
        </row>
        <row r="369">
          <cell r="A369" t="str">
            <v>04.80.017</v>
          </cell>
          <cell r="B369" t="str">
            <v>DIVISORIAS DE CHAPAS DIVILUX OU SIMILAR</v>
          </cell>
          <cell r="C369" t="str">
            <v>M2</v>
          </cell>
          <cell r="D369">
            <v>298.77</v>
          </cell>
          <cell r="E369">
            <v>242.90243902439022</v>
          </cell>
          <cell r="F369" t="str">
            <v>FDE Abr/26</v>
          </cell>
        </row>
        <row r="370">
          <cell r="A370" t="str">
            <v>04.80.099</v>
          </cell>
          <cell r="B370" t="str">
            <v>SERVICOS DE ALVENARIA E OUTROS ELEMENTOS DIVISORIOS - CONSERVACAO</v>
          </cell>
          <cell r="C370" t="str">
            <v>MV</v>
          </cell>
          <cell r="D370">
            <v>715.2</v>
          </cell>
          <cell r="E370">
            <v>581.46341463414637</v>
          </cell>
          <cell r="F370" t="str">
            <v>FDE Abr/26</v>
          </cell>
        </row>
        <row r="371">
          <cell r="A371" t="str">
            <v>05.01.001</v>
          </cell>
          <cell r="B371" t="str">
            <v>PM-67 PORTA DE MADEIRA MACHO/FEMEA P/ PINT. BAT. MET. L=82CM</v>
          </cell>
          <cell r="C371" t="str">
            <v>UN</v>
          </cell>
          <cell r="D371">
            <v>3664.04</v>
          </cell>
          <cell r="E371">
            <v>2978.8943089430895</v>
          </cell>
          <cell r="F371" t="str">
            <v>FDE Abr/26</v>
          </cell>
        </row>
        <row r="372">
          <cell r="A372" t="str">
            <v>05.01.002</v>
          </cell>
          <cell r="B372" t="str">
            <v>PM-68 PORTA DE MADEIRA MACHO/FEMEA P/ PINT. BAT. MET. L=92CM</v>
          </cell>
          <cell r="C372" t="str">
            <v>UN</v>
          </cell>
          <cell r="D372">
            <v>3852.81</v>
          </cell>
          <cell r="E372">
            <v>3132.3658536585367</v>
          </cell>
          <cell r="F372" t="str">
            <v>FDE Abr/26</v>
          </cell>
        </row>
        <row r="373">
          <cell r="A373" t="str">
            <v>05.01.004</v>
          </cell>
          <cell r="B373" t="str">
            <v>PM-04 PORTA DE MADEIRA SARRAFEADA P/ PINT. BAT. MADEIRA L=82CM</v>
          </cell>
          <cell r="C373" t="str">
            <v>UN</v>
          </cell>
          <cell r="D373">
            <v>1398.39</v>
          </cell>
          <cell r="E373">
            <v>1136.9024390243903</v>
          </cell>
          <cell r="F373" t="str">
            <v>FDE Abr/26</v>
          </cell>
        </row>
        <row r="374">
          <cell r="A374" t="str">
            <v>05.01.005</v>
          </cell>
          <cell r="B374" t="str">
            <v>PM-05 PORTA DE MADEIRA SARRAFEADA P/ PINT. BAT. MADEIRA L=92CM</v>
          </cell>
          <cell r="C374" t="str">
            <v>UN</v>
          </cell>
          <cell r="D374">
            <v>1433.27</v>
          </cell>
          <cell r="E374">
            <v>1165.260162601626</v>
          </cell>
          <cell r="F374" t="str">
            <v>FDE Abr/26</v>
          </cell>
        </row>
        <row r="375">
          <cell r="A375" t="str">
            <v>05.01.009</v>
          </cell>
          <cell r="B375" t="str">
            <v>PM-19 PORTA DE MADEIRA MACHO/FEMEA P/ PINT. BAT. MADEIRA L=62CM</v>
          </cell>
          <cell r="C375" t="str">
            <v>UN</v>
          </cell>
          <cell r="D375">
            <v>2311.15</v>
          </cell>
          <cell r="E375">
            <v>1878.9837398373984</v>
          </cell>
          <cell r="F375" t="str">
            <v>FDE Abr/26</v>
          </cell>
        </row>
        <row r="376">
          <cell r="A376" t="str">
            <v>05.01.010</v>
          </cell>
          <cell r="B376" t="str">
            <v>PM-20 PORTA DE MADEIRA MACHO/FEMEA P/ PINT. BAT. MADEIRA L=82CM</v>
          </cell>
          <cell r="C376" t="str">
            <v>UN</v>
          </cell>
          <cell r="D376">
            <v>2432.15</v>
          </cell>
          <cell r="E376">
            <v>1977.3577235772359</v>
          </cell>
          <cell r="F376" t="str">
            <v>FDE Abr/26</v>
          </cell>
        </row>
        <row r="377">
          <cell r="A377" t="str">
            <v>05.01.011</v>
          </cell>
          <cell r="B377" t="str">
            <v>PM-21 PORTA DE MADEIRA MACHO/FEMEA P/ PINT. BAT. MADEIRA L=92CM</v>
          </cell>
          <cell r="C377" t="str">
            <v>UN</v>
          </cell>
          <cell r="D377">
            <v>2591.36</v>
          </cell>
          <cell r="E377">
            <v>2106.7967479674799</v>
          </cell>
          <cell r="F377" t="str">
            <v>FDE Abr/26</v>
          </cell>
        </row>
        <row r="378">
          <cell r="A378" t="str">
            <v>05.01.013</v>
          </cell>
          <cell r="B378" t="str">
            <v>PM-23 PORTA DE MADEIRA MACHO/FEMEA P/ PINT. BAT. MADEIRA L=72CM</v>
          </cell>
          <cell r="C378" t="str">
            <v>UN</v>
          </cell>
          <cell r="D378">
            <v>2526.7199999999998</v>
          </cell>
          <cell r="E378">
            <v>2054.2439024390242</v>
          </cell>
          <cell r="F378" t="str">
            <v>FDE Abr/26</v>
          </cell>
        </row>
        <row r="379">
          <cell r="A379" t="str">
            <v>05.01.014</v>
          </cell>
          <cell r="B379" t="str">
            <v>PM-24 PORTA DE MADEIRA SARRAFEADA P/ PINT. BAT. MADEIRA L=72CM</v>
          </cell>
          <cell r="C379" t="str">
            <v>UN</v>
          </cell>
          <cell r="D379">
            <v>1382.33</v>
          </cell>
          <cell r="E379">
            <v>1123.8455284552845</v>
          </cell>
          <cell r="F379" t="str">
            <v>FDE Abr/26</v>
          </cell>
        </row>
        <row r="380">
          <cell r="A380" t="str">
            <v>05.01.024</v>
          </cell>
          <cell r="B380" t="str">
            <v>PM-34 PORTA DE MADEIRA MACHO/FEMEA P/ PINT. C/ BAND. BAT. MET. L=72CM</v>
          </cell>
          <cell r="C380" t="str">
            <v>UN</v>
          </cell>
          <cell r="D380">
            <v>4111.3900000000003</v>
          </cell>
          <cell r="E380">
            <v>3342.5934959349597</v>
          </cell>
          <cell r="F380" t="str">
            <v>FDE Abr/26</v>
          </cell>
        </row>
        <row r="381">
          <cell r="A381" t="str">
            <v>05.01.025</v>
          </cell>
          <cell r="B381" t="str">
            <v>PM-35 PORTA DE MADEIRA MACHO/FEMEA P/ PINT. C/ BAND. BAT. MET. L=82CM</v>
          </cell>
          <cell r="C381" t="str">
            <v>UN</v>
          </cell>
          <cell r="D381">
            <v>4100.6000000000004</v>
          </cell>
          <cell r="E381">
            <v>3333.8211382113823</v>
          </cell>
          <cell r="F381" t="str">
            <v>FDE Abr/26</v>
          </cell>
        </row>
        <row r="382">
          <cell r="A382" t="str">
            <v>05.01.026</v>
          </cell>
          <cell r="B382" t="str">
            <v>PM-36 PORTA DE MADEIRA MACHO/FEMEA P/ PINT. C/ BAND. BAT. MET. L=92CM</v>
          </cell>
          <cell r="C382" t="str">
            <v>UN</v>
          </cell>
          <cell r="D382">
            <v>4343.6099999999997</v>
          </cell>
          <cell r="E382">
            <v>3531.3902439024387</v>
          </cell>
          <cell r="F382" t="str">
            <v>FDE Abr/26</v>
          </cell>
        </row>
        <row r="383">
          <cell r="A383" t="str">
            <v>05.01.028</v>
          </cell>
          <cell r="B383" t="str">
            <v>PORTAS PARA DIVISORIAS CHAPA FIBRA MAD PRENS BP COM FERRAGENS</v>
          </cell>
          <cell r="C383" t="str">
            <v>UN</v>
          </cell>
          <cell r="D383">
            <v>748.34</v>
          </cell>
          <cell r="E383">
            <v>608.40650406504074</v>
          </cell>
          <cell r="F383" t="str">
            <v>FDE Abr/26</v>
          </cell>
        </row>
        <row r="384">
          <cell r="A384" t="str">
            <v>05.01.029</v>
          </cell>
          <cell r="B384" t="str">
            <v>PM-74 PORTA SARRAFEADO MACIÇO P/BOXES L=62CM-COMPLETA</v>
          </cell>
          <cell r="C384" t="str">
            <v>UN</v>
          </cell>
          <cell r="D384">
            <v>904.19</v>
          </cell>
          <cell r="E384">
            <v>735.11382113821139</v>
          </cell>
          <cell r="F384" t="str">
            <v>FDE Abr/26</v>
          </cell>
        </row>
        <row r="385">
          <cell r="A385" t="str">
            <v>05.01.032</v>
          </cell>
          <cell r="B385" t="str">
            <v>PM-84 PORTA SARRAFEADO MACIÇO P/BOXES L=82CM-COMPLETA</v>
          </cell>
          <cell r="C385" t="str">
            <v>UN</v>
          </cell>
          <cell r="D385">
            <v>1760.06</v>
          </cell>
          <cell r="E385">
            <v>1430.9430894308944</v>
          </cell>
          <cell r="F385" t="str">
            <v>FDE Abr/26</v>
          </cell>
        </row>
        <row r="386">
          <cell r="A386" t="str">
            <v>05.01.036</v>
          </cell>
          <cell r="B386" t="str">
            <v>PM-38 PORTA DE MADEIRA MACHO/FEMEA P/ PINT. C/ BAND. BAT. MAD. L=72CM</v>
          </cell>
          <cell r="C386" t="str">
            <v>UN</v>
          </cell>
          <cell r="D386">
            <v>2822.24</v>
          </cell>
          <cell r="E386">
            <v>2294.5040650406504</v>
          </cell>
          <cell r="F386" t="str">
            <v>FDE Abr/26</v>
          </cell>
        </row>
        <row r="387">
          <cell r="A387" t="str">
            <v>05.01.037</v>
          </cell>
          <cell r="B387" t="str">
            <v>PM-39 PORTA DE MADEIRA MACHO/FEMEA P/ PINT. C/ BAND. BAT. MAD. L=82CM</v>
          </cell>
          <cell r="C387" t="str">
            <v>UN</v>
          </cell>
          <cell r="D387">
            <v>2769.85</v>
          </cell>
          <cell r="E387">
            <v>2251.9105691056911</v>
          </cell>
          <cell r="F387" t="str">
            <v>FDE Abr/26</v>
          </cell>
        </row>
        <row r="388">
          <cell r="A388" t="str">
            <v>05.01.044</v>
          </cell>
          <cell r="B388" t="str">
            <v>PM-40 PORTA DE MADEIRA MACHO/FEMEA P/ PINT. C/ BAND. BAT. MAD. L=92CM</v>
          </cell>
          <cell r="C388" t="str">
            <v>UN</v>
          </cell>
          <cell r="D388">
            <v>2971.24</v>
          </cell>
          <cell r="E388">
            <v>2415.6422764227641</v>
          </cell>
          <cell r="F388" t="str">
            <v>FDE Abr/26</v>
          </cell>
        </row>
        <row r="389">
          <cell r="A389" t="str">
            <v>05.01.046</v>
          </cell>
          <cell r="B389" t="str">
            <v>PM-70 PORTA DE MADEIRA SARRAFEADA P/ PINT. BAT. MET. L=72CM</v>
          </cell>
          <cell r="C389" t="str">
            <v>UN</v>
          </cell>
          <cell r="D389">
            <v>2584.67</v>
          </cell>
          <cell r="E389">
            <v>2101.3577235772359</v>
          </cell>
          <cell r="F389" t="str">
            <v>FDE Abr/26</v>
          </cell>
        </row>
        <row r="390">
          <cell r="A390" t="str">
            <v>05.01.047</v>
          </cell>
          <cell r="B390" t="str">
            <v>PM-71 PORTA DE MADEIRA SARRAFEADA P/ PINT. BAT. MET. L=82CM</v>
          </cell>
          <cell r="C390" t="str">
            <v>UN</v>
          </cell>
          <cell r="D390">
            <v>2630.29</v>
          </cell>
          <cell r="E390">
            <v>2138.4471544715448</v>
          </cell>
          <cell r="F390" t="str">
            <v>FDE Abr/26</v>
          </cell>
        </row>
        <row r="391">
          <cell r="A391" t="str">
            <v>05.01.048</v>
          </cell>
          <cell r="B391" t="str">
            <v>PM-72 PORTA DE MADEIRA SARRAFEADA P/ PINT. BAT. MET. L=92CM</v>
          </cell>
          <cell r="C391" t="str">
            <v>UN</v>
          </cell>
          <cell r="D391">
            <v>2694.73</v>
          </cell>
          <cell r="E391">
            <v>2190.8373983739839</v>
          </cell>
          <cell r="F391" t="str">
            <v>FDE Abr/26</v>
          </cell>
        </row>
        <row r="392">
          <cell r="A392" t="str">
            <v>05.01.050</v>
          </cell>
          <cell r="B392" t="str">
            <v>PM-81 PORTA SARRAFEADO MACIÇO P/BOXE ACESSIVEL-COMPLETA</v>
          </cell>
          <cell r="C392" t="str">
            <v>UN</v>
          </cell>
          <cell r="D392">
            <v>1732.2</v>
          </cell>
          <cell r="E392">
            <v>1408.2926829268292</v>
          </cell>
          <cell r="F392" t="str">
            <v>FDE Abr/26</v>
          </cell>
        </row>
        <row r="393">
          <cell r="A393" t="str">
            <v>05.01.051</v>
          </cell>
          <cell r="B393" t="str">
            <v>PM-75 PORTA SARRAFEADA MACICA SANIT. ACESSIVEL BAT. MET.</v>
          </cell>
          <cell r="C393" t="str">
            <v>UN</v>
          </cell>
          <cell r="D393">
            <v>3108.36</v>
          </cell>
          <cell r="E393">
            <v>2527.1219512195125</v>
          </cell>
          <cell r="F393" t="str">
            <v>FDE Abr/26</v>
          </cell>
        </row>
        <row r="394">
          <cell r="A394" t="str">
            <v>05.01.069</v>
          </cell>
          <cell r="B394" t="str">
            <v>PM-82 PORTA DE CORRER ACESSIVEL SARRAF.MACIÇA P/PINTURA(L=111CM)</v>
          </cell>
          <cell r="C394" t="str">
            <v>UN</v>
          </cell>
          <cell r="D394">
            <v>4273.6400000000003</v>
          </cell>
          <cell r="E394">
            <v>3474.5040650406509</v>
          </cell>
          <cell r="F394" t="str">
            <v>FDE Abr/26</v>
          </cell>
        </row>
        <row r="395">
          <cell r="A395" t="str">
            <v>05.01.070</v>
          </cell>
          <cell r="B395" t="str">
            <v>PM-83 PORTA DE CORRER ACESSIVEL SARRAFEADA MACIÇA G1-C1 P/PINTURA L=101CM</v>
          </cell>
          <cell r="C395" t="str">
            <v>UN</v>
          </cell>
          <cell r="D395">
            <v>4136.9799999999996</v>
          </cell>
          <cell r="E395">
            <v>3363.3983739837395</v>
          </cell>
          <cell r="F395" t="str">
            <v>FDE Abr/26</v>
          </cell>
        </row>
        <row r="396">
          <cell r="A396" t="str">
            <v>05.01.090</v>
          </cell>
          <cell r="B396" t="str">
            <v>PM-58 PORTA DE MADEIRA SARRAFEADA P/ PINT. C/ BAND. BAT. MET. L=72CM INCLUSIVE REFORÇO DE FECHADURA</v>
          </cell>
          <cell r="C396" t="str">
            <v>UN</v>
          </cell>
          <cell r="D396">
            <v>2736.62</v>
          </cell>
          <cell r="E396">
            <v>2224.8943089430895</v>
          </cell>
          <cell r="F396" t="str">
            <v>FDE Abr/26</v>
          </cell>
        </row>
        <row r="397">
          <cell r="A397" t="str">
            <v>05.01.091</v>
          </cell>
          <cell r="B397" t="str">
            <v>PM-59 PORTA DE MADEIRA SARRAFEADA P/ PINT. C/ BAND. BAT. MET. L=82CM INCLUSIVE REFORÇO DE FECHADURA</v>
          </cell>
          <cell r="C397" t="str">
            <v>UN</v>
          </cell>
          <cell r="D397">
            <v>2803.56</v>
          </cell>
          <cell r="E397">
            <v>2279.3170731707319</v>
          </cell>
          <cell r="F397" t="str">
            <v>FDE Abr/26</v>
          </cell>
        </row>
        <row r="398">
          <cell r="A398" t="str">
            <v>05.01.092</v>
          </cell>
          <cell r="B398" t="str">
            <v>PM-60 PORTA DE MADEIRA SARRAFEADA P/ PINT. C/ BAND. BAT. MET. L=92CM INCLUSIVE REFORÇO DE FECHADURA</v>
          </cell>
          <cell r="C398" t="str">
            <v>UN</v>
          </cell>
          <cell r="D398">
            <v>2889.33</v>
          </cell>
          <cell r="E398">
            <v>2349.0487804878048</v>
          </cell>
          <cell r="F398" t="str">
            <v>FDE Abr/26</v>
          </cell>
        </row>
        <row r="399">
          <cell r="A399" t="str">
            <v>05.01.094</v>
          </cell>
          <cell r="B399" t="str">
            <v>PM-62 PORTA DE MADEIRA SARRAFEADA P/ PINT. C/ BAND. BAT. MAD. L=72CM INCLUSIVE REFORÇO DE FECHADURA</v>
          </cell>
          <cell r="C399" t="str">
            <v>UN</v>
          </cell>
          <cell r="D399">
            <v>1447.47</v>
          </cell>
          <cell r="E399">
            <v>1176.8048780487804</v>
          </cell>
          <cell r="F399" t="str">
            <v>FDE Abr/26</v>
          </cell>
        </row>
        <row r="400">
          <cell r="A400" t="str">
            <v>05.01.095</v>
          </cell>
          <cell r="B400" t="str">
            <v>PM-63 PORTA DE MADEIRA SARRAFEADA P/ PINT. C/ BAND. BAT. MAD. L=82CM INCLUSIVE REFORÇO DE FECHADURA</v>
          </cell>
          <cell r="C400" t="str">
            <v>UN</v>
          </cell>
          <cell r="D400">
            <v>1472.81</v>
          </cell>
          <cell r="E400">
            <v>1197.4065040650407</v>
          </cell>
          <cell r="F400" t="str">
            <v>FDE Abr/26</v>
          </cell>
        </row>
        <row r="401">
          <cell r="A401" t="str">
            <v>05.01.096</v>
          </cell>
          <cell r="B401" t="str">
            <v>PM-64 PORTA DE MADEIRA SARRAFEADA P/ PINT. C/ BAND. BAT. MAD. L=92CM INCLUSIVE REFORÇO DE FECHADURA</v>
          </cell>
          <cell r="C401" t="str">
            <v>UN</v>
          </cell>
          <cell r="D401">
            <v>1516.96</v>
          </cell>
          <cell r="E401">
            <v>1233.30081300813</v>
          </cell>
          <cell r="F401" t="str">
            <v>FDE Abr/26</v>
          </cell>
        </row>
        <row r="402">
          <cell r="A402" t="str">
            <v>05.01.098</v>
          </cell>
          <cell r="B402" t="str">
            <v>PM-66 PORTA DE MADEIRA MACHO/FEMEA P/ PINT. BAT. MET. L=72CM</v>
          </cell>
          <cell r="C402" t="str">
            <v>UN</v>
          </cell>
          <cell r="D402">
            <v>3729.06</v>
          </cell>
          <cell r="E402">
            <v>3031.7560975609758</v>
          </cell>
          <cell r="F402" t="str">
            <v>FDE Abr/26</v>
          </cell>
        </row>
        <row r="403">
          <cell r="A403" t="str">
            <v>05.01.099</v>
          </cell>
          <cell r="B403" t="str">
            <v>ELEMENTOS DE MADEIRA COM ACESSORIO</v>
          </cell>
          <cell r="C403" t="str">
            <v>MV</v>
          </cell>
          <cell r="D403">
            <v>715.2</v>
          </cell>
          <cell r="E403">
            <v>581.46341463414637</v>
          </cell>
          <cell r="F403" t="str">
            <v>FDE Abr/26</v>
          </cell>
        </row>
        <row r="404">
          <cell r="A404" t="str">
            <v>05.01.100</v>
          </cell>
          <cell r="B404" t="str">
            <v>PM-69 PORTA DE MADEIRA MACHO/FEMEA P/ PINT. BAT. MET. L=124CM</v>
          </cell>
          <cell r="C404" t="str">
            <v>UN</v>
          </cell>
          <cell r="D404">
            <v>5654.15</v>
          </cell>
          <cell r="E404">
            <v>4596.8699186991871</v>
          </cell>
          <cell r="F404" t="str">
            <v>FDE Abr/26</v>
          </cell>
        </row>
        <row r="405">
          <cell r="A405" t="str">
            <v>05.01.101</v>
          </cell>
          <cell r="B405" t="str">
            <v>PM-08 PORTA DE MADEIRA SARRAFEADA P/ PINT. BAT. MADEIRA L=124CM INCLUSIVE REFORÇO FECHADURA</v>
          </cell>
          <cell r="C405" t="str">
            <v>UN</v>
          </cell>
          <cell r="D405">
            <v>2230.5700000000002</v>
          </cell>
          <cell r="E405">
            <v>1813.4715447154474</v>
          </cell>
          <cell r="F405" t="str">
            <v>FDE Abr/26</v>
          </cell>
        </row>
        <row r="406">
          <cell r="A406" t="str">
            <v>05.01.102</v>
          </cell>
          <cell r="B406" t="str">
            <v>PM-22 PORTA DE MADEIRA MACHO/FEMEA P/ PINT. BAT. MADEIRA L=124CM</v>
          </cell>
          <cell r="C406" t="str">
            <v>UN</v>
          </cell>
          <cell r="D406">
            <v>4439.42</v>
          </cell>
          <cell r="E406">
            <v>3609.2845528455287</v>
          </cell>
          <cell r="F406" t="str">
            <v>FDE Abr/26</v>
          </cell>
        </row>
        <row r="407">
          <cell r="A407" t="str">
            <v>05.01.103</v>
          </cell>
          <cell r="B407" t="str">
            <v>PM-37 PORTA DE MADEIRA MACHO/FEMEA P/ PINT. C/ BAND. BAT. MET. L=124CM</v>
          </cell>
          <cell r="C407" t="str">
            <v>UN</v>
          </cell>
          <cell r="D407">
            <v>6310.31</v>
          </cell>
          <cell r="E407">
            <v>5130.3333333333339</v>
          </cell>
          <cell r="F407" t="str">
            <v>FDE Abr/26</v>
          </cell>
        </row>
        <row r="408">
          <cell r="A408" t="str">
            <v>05.01.104</v>
          </cell>
          <cell r="B408" t="str">
            <v>PM-41 PORTA DE MADEIRA MACHO/FEMEA P/ PINT. C/ BAND. BAT. MAD. L=124CM</v>
          </cell>
          <cell r="C408" t="str">
            <v>UN</v>
          </cell>
          <cell r="D408">
            <v>4946.1000000000004</v>
          </cell>
          <cell r="E408">
            <v>4021.2195121951222</v>
          </cell>
          <cell r="F408" t="str">
            <v>FDE Abr/26</v>
          </cell>
        </row>
        <row r="409">
          <cell r="A409" t="str">
            <v>05.01.105</v>
          </cell>
          <cell r="B409" t="str">
            <v>PM-73 PORTA DE MADEIRA SARRAFEADA P/ PINT. BAT. MET. L=124CM INCLUSIVE REFORÇO FECHADURA</v>
          </cell>
          <cell r="C409" t="str">
            <v>UN</v>
          </cell>
          <cell r="D409">
            <v>3445.29</v>
          </cell>
          <cell r="E409">
            <v>2801.0487804878048</v>
          </cell>
          <cell r="F409" t="str">
            <v>FDE Abr/26</v>
          </cell>
        </row>
        <row r="410">
          <cell r="A410" t="str">
            <v>05.01.106</v>
          </cell>
          <cell r="B410" t="str">
            <v>PM-61 PORTA DE MADEIRA SARRAFEADA P/ PINT. C/ BAND. BAT. MET. L=124CM INCLUSIVE REFORÇO DE FECHADURA</v>
          </cell>
          <cell r="C410" t="str">
            <v>UN</v>
          </cell>
          <cell r="D410">
            <v>3706.52</v>
          </cell>
          <cell r="E410">
            <v>3013.4308943089432</v>
          </cell>
          <cell r="F410" t="str">
            <v>FDE Abr/26</v>
          </cell>
        </row>
        <row r="411">
          <cell r="A411" t="str">
            <v>05.01.107</v>
          </cell>
          <cell r="B411" t="str">
            <v>PM-65 PORTA DE MADEIRA SARRAFEADA P/ PINT. C/ BAND. BAT. MAD. L=124CM INCLUSIVE REFORÇO DE FECHADURA</v>
          </cell>
          <cell r="C411" t="str">
            <v>UN</v>
          </cell>
          <cell r="D411">
            <v>2342.31</v>
          </cell>
          <cell r="E411">
            <v>1904.3170731707316</v>
          </cell>
          <cell r="F411" t="str">
            <v>FDE Abr/26</v>
          </cell>
        </row>
        <row r="412">
          <cell r="A412" t="str">
            <v>05.01.108</v>
          </cell>
          <cell r="B412" t="str">
            <v>PM-76 PORTA SARRAFEADA MACICA SANIT. ACESSIVEL BAT. MAD.</v>
          </cell>
          <cell r="C412" t="str">
            <v>UN</v>
          </cell>
          <cell r="D412">
            <v>1844.34</v>
          </cell>
          <cell r="E412">
            <v>1499.4634146341464</v>
          </cell>
          <cell r="F412" t="str">
            <v>FDE Abr/26</v>
          </cell>
        </row>
        <row r="413">
          <cell r="A413" t="str">
            <v>05.01.109</v>
          </cell>
          <cell r="B413" t="str">
            <v>PM-79 PORTA SARRAFEADA MACICA PARA HALL DO ELEVADOR BAT. MET</v>
          </cell>
          <cell r="C413" t="str">
            <v>UN</v>
          </cell>
          <cell r="D413">
            <v>3108.36</v>
          </cell>
          <cell r="E413">
            <v>2527.1219512195125</v>
          </cell>
          <cell r="F413" t="str">
            <v>FDE Abr/26</v>
          </cell>
        </row>
        <row r="414">
          <cell r="A414" t="str">
            <v>05.01.110</v>
          </cell>
          <cell r="B414" t="str">
            <v>PM-80 PORTA SARRAFEADA MACICA  PARA HALL DO ELEVADOR BAT. MAD.</v>
          </cell>
          <cell r="C414" t="str">
            <v>UN</v>
          </cell>
          <cell r="D414">
            <v>1844.34</v>
          </cell>
          <cell r="E414">
            <v>1499.4634146341464</v>
          </cell>
          <cell r="F414" t="str">
            <v>FDE Abr/26</v>
          </cell>
        </row>
        <row r="415">
          <cell r="A415" t="str">
            <v>05.01.111</v>
          </cell>
          <cell r="B415" t="str">
            <v>PM-85 PORTA DE CORRER ACESSIVEL SARRAFEADA MACIÇA G1-C1 P/PINTURA L=121CM</v>
          </cell>
          <cell r="C415" t="str">
            <v>UN</v>
          </cell>
          <cell r="D415">
            <v>4457.8599999999997</v>
          </cell>
          <cell r="E415">
            <v>3624.2764227642274</v>
          </cell>
          <cell r="F415" t="str">
            <v>FDE Abr/26</v>
          </cell>
        </row>
        <row r="416">
          <cell r="A416" t="str">
            <v>05.02.099</v>
          </cell>
          <cell r="B416" t="str">
            <v>ELEMENTOS DE MADEIRA COM ACESSORIO</v>
          </cell>
          <cell r="C416" t="str">
            <v>MV</v>
          </cell>
          <cell r="D416">
            <v>715.2</v>
          </cell>
          <cell r="E416">
            <v>581.46341463414637</v>
          </cell>
          <cell r="F416" t="str">
            <v>FDE Abr/26</v>
          </cell>
        </row>
        <row r="417">
          <cell r="A417" t="str">
            <v>05.03.099</v>
          </cell>
          <cell r="B417" t="str">
            <v>FERRAGENS</v>
          </cell>
          <cell r="C417" t="str">
            <v>MV</v>
          </cell>
          <cell r="D417">
            <v>715.2</v>
          </cell>
          <cell r="E417">
            <v>581.46341463414637</v>
          </cell>
          <cell r="F417" t="str">
            <v>FDE Abr/26</v>
          </cell>
        </row>
        <row r="418">
          <cell r="A418" t="str">
            <v>05.04.099</v>
          </cell>
          <cell r="B418" t="str">
            <v>QUADRO NEGRO / QUADROS DE AVISO</v>
          </cell>
          <cell r="C418" t="str">
            <v>MV</v>
          </cell>
          <cell r="D418">
            <v>715.2</v>
          </cell>
          <cell r="E418">
            <v>581.46341463414637</v>
          </cell>
          <cell r="F418" t="str">
            <v>FDE Abr/26</v>
          </cell>
        </row>
        <row r="419">
          <cell r="A419" t="str">
            <v>05.05.037</v>
          </cell>
          <cell r="B419" t="str">
            <v>BS-08 BANCADA PARA FRALDÁRIO</v>
          </cell>
          <cell r="C419" t="str">
            <v>M</v>
          </cell>
          <cell r="D419">
            <v>1444.92</v>
          </cell>
          <cell r="E419">
            <v>1174.7317073170732</v>
          </cell>
          <cell r="F419" t="str">
            <v>FDE Abr/26</v>
          </cell>
        </row>
        <row r="420">
          <cell r="A420" t="str">
            <v>05.05.040</v>
          </cell>
          <cell r="B420" t="str">
            <v>BS-05 BANCADA PARA COZINHA - GRANITO POLIDO 20MM</v>
          </cell>
          <cell r="C420" t="str">
            <v>M</v>
          </cell>
          <cell r="D420">
            <v>644.73</v>
          </cell>
          <cell r="E420">
            <v>524.17073170731715</v>
          </cell>
          <cell r="F420" t="str">
            <v>FDE Abr/26</v>
          </cell>
        </row>
        <row r="421">
          <cell r="A421" t="str">
            <v>05.05.049</v>
          </cell>
          <cell r="B421" t="str">
            <v>BE-04 BANCADA LAVATORIO/EDUCAÇAO INFANTIL</v>
          </cell>
          <cell r="C421" t="str">
            <v>UN</v>
          </cell>
          <cell r="D421">
            <v>2193.27</v>
          </cell>
          <cell r="E421">
            <v>1783.1463414634147</v>
          </cell>
          <cell r="F421" t="str">
            <v>FDE Abr/26</v>
          </cell>
        </row>
        <row r="422">
          <cell r="A422" t="str">
            <v>05.05.050</v>
          </cell>
          <cell r="B422" t="str">
            <v>BE-05 BANCADA EDUCAÇÃO INFANTIL</v>
          </cell>
          <cell r="C422" t="str">
            <v>M</v>
          </cell>
          <cell r="D422">
            <v>946.34</v>
          </cell>
          <cell r="E422">
            <v>769.3821138211382</v>
          </cell>
          <cell r="F422" t="str">
            <v>FDE Abr/26</v>
          </cell>
        </row>
        <row r="423">
          <cell r="A423" t="str">
            <v>05.05.053</v>
          </cell>
          <cell r="B423" t="str">
            <v>BE-08 BANCADA ALUNOS / QUIMICA E BIOLOGIA (150CM)</v>
          </cell>
          <cell r="C423" t="str">
            <v>UN</v>
          </cell>
          <cell r="D423">
            <v>2373.13</v>
          </cell>
          <cell r="E423">
            <v>1929.3739837398375</v>
          </cell>
          <cell r="F423" t="str">
            <v>FDE Abr/26</v>
          </cell>
        </row>
        <row r="424">
          <cell r="A424" t="str">
            <v>05.05.054</v>
          </cell>
          <cell r="B424" t="str">
            <v>BE-09 BANCADA ALUNOS / QUIMICA E BIOLOGIA (195CM)</v>
          </cell>
          <cell r="C424" t="str">
            <v>UN</v>
          </cell>
          <cell r="D424">
            <v>2736.68</v>
          </cell>
          <cell r="E424">
            <v>2224.9430894308944</v>
          </cell>
          <cell r="F424" t="str">
            <v>FDE Abr/26</v>
          </cell>
        </row>
        <row r="425">
          <cell r="A425" t="str">
            <v>05.05.055</v>
          </cell>
          <cell r="B425" t="str">
            <v>BE-10 BANCADA ALUNOS / MATEMATICA E FISICA (280CM)</v>
          </cell>
          <cell r="C425" t="str">
            <v>UN</v>
          </cell>
          <cell r="D425">
            <v>4258.38</v>
          </cell>
          <cell r="E425">
            <v>3462.0975609756097</v>
          </cell>
          <cell r="F425" t="str">
            <v>FDE Abr/26</v>
          </cell>
        </row>
        <row r="426">
          <cell r="A426" t="str">
            <v>05.05.057</v>
          </cell>
          <cell r="B426" t="str">
            <v>BE-11 BANCADA ALUNOS / QUIMICA E BIOLOGIA (120CM)</v>
          </cell>
          <cell r="C426" t="str">
            <v>UN</v>
          </cell>
          <cell r="D426">
            <v>2014.08</v>
          </cell>
          <cell r="E426">
            <v>1637.4634146341464</v>
          </cell>
          <cell r="F426" t="str">
            <v>FDE Abr/26</v>
          </cell>
        </row>
        <row r="427">
          <cell r="A427" t="str">
            <v>05.05.058</v>
          </cell>
          <cell r="B427" t="str">
            <v>BE-12 BANCADA ALUNOS / QUIMICA E BIOLOGIA (165CM)</v>
          </cell>
          <cell r="C427" t="str">
            <v>UN</v>
          </cell>
          <cell r="D427">
            <v>2378.9299999999998</v>
          </cell>
          <cell r="E427">
            <v>1934.0894308943089</v>
          </cell>
          <cell r="F427" t="str">
            <v>FDE Abr/26</v>
          </cell>
        </row>
        <row r="428">
          <cell r="A428" t="str">
            <v>05.05.059</v>
          </cell>
          <cell r="B428" t="str">
            <v>BE-13 BANCADA ALUNOS / MATEMATICA E FISICA (225CM)</v>
          </cell>
          <cell r="C428" t="str">
            <v>UN</v>
          </cell>
          <cell r="D428">
            <v>3588.98</v>
          </cell>
          <cell r="E428">
            <v>2917.8699186991871</v>
          </cell>
          <cell r="F428" t="str">
            <v>FDE Abr/26</v>
          </cell>
        </row>
        <row r="429">
          <cell r="A429" t="str">
            <v>05.05.060</v>
          </cell>
          <cell r="B429" t="str">
            <v>BE-14 BANCADA APOIO PARA CAPELA</v>
          </cell>
          <cell r="C429" t="str">
            <v>UN</v>
          </cell>
          <cell r="D429">
            <v>1340.41</v>
          </cell>
          <cell r="E429">
            <v>1089.7642276422764</v>
          </cell>
          <cell r="F429" t="str">
            <v>FDE Abr/26</v>
          </cell>
        </row>
        <row r="430">
          <cell r="A430" t="str">
            <v>05.05.061</v>
          </cell>
          <cell r="B430" t="str">
            <v>BE-15 BANCADA LABORATORIO COM PRATELEIRA</v>
          </cell>
          <cell r="C430" t="str">
            <v>M</v>
          </cell>
          <cell r="D430">
            <v>2112.9499999999998</v>
          </cell>
          <cell r="E430">
            <v>1717.8455284552845</v>
          </cell>
          <cell r="F430" t="str">
            <v>FDE Abr/26</v>
          </cell>
        </row>
        <row r="431">
          <cell r="A431" t="str">
            <v>05.05.062</v>
          </cell>
          <cell r="B431" t="str">
            <v>BE-16 BANCADA LABORATORIO 2 CUBAS 50X40X25CM (L=180CM)</v>
          </cell>
          <cell r="C431" t="str">
            <v>UN</v>
          </cell>
          <cell r="D431">
            <v>5559.3</v>
          </cell>
          <cell r="E431">
            <v>4519.7560975609758</v>
          </cell>
          <cell r="F431" t="str">
            <v>FDE Abr/26</v>
          </cell>
        </row>
        <row r="432">
          <cell r="A432" t="str">
            <v>05.05.063</v>
          </cell>
          <cell r="B432" t="str">
            <v>BE-17 BANCADA LABORATORIO 1 CUBA 50X40X25CM (L=120CM)</v>
          </cell>
          <cell r="C432" t="str">
            <v>UN</v>
          </cell>
          <cell r="D432">
            <v>3216.22</v>
          </cell>
          <cell r="E432">
            <v>2614.813008130081</v>
          </cell>
          <cell r="F432" t="str">
            <v>FDE Abr/26</v>
          </cell>
        </row>
        <row r="433">
          <cell r="A433" t="str">
            <v>05.05.064</v>
          </cell>
          <cell r="B433" t="str">
            <v>PR-08 PRATELEIRA DE GRANITO</v>
          </cell>
          <cell r="C433" t="str">
            <v>M</v>
          </cell>
          <cell r="D433">
            <v>311.2</v>
          </cell>
          <cell r="E433">
            <v>253.00813008130081</v>
          </cell>
          <cell r="F433" t="str">
            <v>FDE Abr/26</v>
          </cell>
        </row>
        <row r="434">
          <cell r="A434" t="str">
            <v>05.05.067</v>
          </cell>
          <cell r="B434" t="str">
            <v>PR-03 PRATELEIRA DE GRANILITE - L=30CM</v>
          </cell>
          <cell r="C434" t="str">
            <v>M</v>
          </cell>
          <cell r="D434">
            <v>1561.05</v>
          </cell>
          <cell r="E434">
            <v>1269.1463414634147</v>
          </cell>
          <cell r="F434" t="str">
            <v>FDE Abr/26</v>
          </cell>
        </row>
        <row r="435">
          <cell r="A435" t="str">
            <v>05.05.068</v>
          </cell>
          <cell r="B435" t="str">
            <v>BE-18 BANCADA LABORATORIO 1 CUBA 60X50X30CM (L=180CM)</v>
          </cell>
          <cell r="C435" t="str">
            <v>UN</v>
          </cell>
          <cell r="D435">
            <v>4653.5200000000004</v>
          </cell>
          <cell r="E435">
            <v>3783.3495934959356</v>
          </cell>
          <cell r="F435" t="str">
            <v>FDE Abr/26</v>
          </cell>
        </row>
        <row r="436">
          <cell r="A436" t="str">
            <v>05.05.069</v>
          </cell>
          <cell r="B436" t="str">
            <v>BE-19 BANCADA LABORATORIO SIMPLES</v>
          </cell>
          <cell r="C436" t="str">
            <v>M</v>
          </cell>
          <cell r="D436">
            <v>1016.72</v>
          </cell>
          <cell r="E436">
            <v>826.60162601626018</v>
          </cell>
          <cell r="F436" t="str">
            <v>FDE Abr/26</v>
          </cell>
        </row>
        <row r="437">
          <cell r="A437" t="str">
            <v>05.05.075</v>
          </cell>
          <cell r="B437" t="str">
            <v>PR-09 PRATELEIRA EM GRANILITE - L=55CM</v>
          </cell>
          <cell r="C437" t="str">
            <v>M</v>
          </cell>
          <cell r="D437">
            <v>1827.08</v>
          </cell>
          <cell r="E437">
            <v>1485.4308943089432</v>
          </cell>
          <cell r="F437" t="str">
            <v>FDE Abr/26</v>
          </cell>
        </row>
        <row r="438">
          <cell r="A438" t="str">
            <v>05.05.078</v>
          </cell>
          <cell r="B438" t="str">
            <v>GS-03 GUICHE DE SECRETARIA/JANELA DE 2 FOLHAS</v>
          </cell>
          <cell r="C438" t="str">
            <v>UN</v>
          </cell>
          <cell r="D438">
            <v>5234.93</v>
          </cell>
          <cell r="E438">
            <v>4256.040650406504</v>
          </cell>
          <cell r="F438" t="str">
            <v>FDE Abr/26</v>
          </cell>
        </row>
        <row r="439">
          <cell r="A439" t="str">
            <v>05.05.079</v>
          </cell>
          <cell r="B439" t="str">
            <v>PR-10 PRATELEIRA EM GRANILITE L=70CM</v>
          </cell>
          <cell r="C439" t="str">
            <v>M</v>
          </cell>
          <cell r="D439">
            <v>2510.9499999999998</v>
          </cell>
          <cell r="E439">
            <v>2041.4227642276421</v>
          </cell>
          <cell r="F439" t="str">
            <v>FDE Abr/26</v>
          </cell>
        </row>
        <row r="440">
          <cell r="A440" t="str">
            <v>05.05.080</v>
          </cell>
          <cell r="B440" t="str">
            <v>ET-05 ESTRADO DE POLIPROPILENO</v>
          </cell>
          <cell r="C440" t="str">
            <v>M</v>
          </cell>
          <cell r="D440">
            <v>105.56</v>
          </cell>
          <cell r="E440">
            <v>85.82113821138212</v>
          </cell>
          <cell r="F440" t="str">
            <v>FDE Abr/26</v>
          </cell>
        </row>
        <row r="441">
          <cell r="A441" t="str">
            <v>05.05.085</v>
          </cell>
          <cell r="B441" t="str">
            <v>BA-12 BALCÃO DE ATENDIMENTO DE GRANITO (210X60CM)</v>
          </cell>
          <cell r="C441" t="str">
            <v>UN</v>
          </cell>
          <cell r="D441">
            <v>9989.99</v>
          </cell>
          <cell r="E441">
            <v>8121.9430894308944</v>
          </cell>
          <cell r="F441" t="str">
            <v>FDE Abr/26</v>
          </cell>
        </row>
        <row r="442">
          <cell r="A442" t="str">
            <v>05.05.086</v>
          </cell>
          <cell r="B442" t="str">
            <v>BA-13 BALCAO ATENDIMENTO - GRANITO</v>
          </cell>
          <cell r="C442" t="str">
            <v>UN</v>
          </cell>
          <cell r="D442">
            <v>6984.61</v>
          </cell>
          <cell r="E442">
            <v>5678.544715447154</v>
          </cell>
          <cell r="F442" t="str">
            <v>FDE Abr/26</v>
          </cell>
        </row>
        <row r="443">
          <cell r="A443" t="str">
            <v>05.05.087</v>
          </cell>
          <cell r="B443" t="str">
            <v>GS-04 GUICHE DE SECRETARIA/JANELA DE CORRER</v>
          </cell>
          <cell r="C443" t="str">
            <v>UN</v>
          </cell>
          <cell r="D443">
            <v>6555.69</v>
          </cell>
          <cell r="E443">
            <v>5329.8292682926831</v>
          </cell>
          <cell r="F443" t="str">
            <v>FDE Abr/26</v>
          </cell>
        </row>
        <row r="444">
          <cell r="A444" t="str">
            <v>05.05.089</v>
          </cell>
          <cell r="B444" t="str">
            <v>BA-10 BALCÃO DE DISTRIB.DE GRANITO (L=350CM)</v>
          </cell>
          <cell r="C444" t="str">
            <v>UN</v>
          </cell>
          <cell r="D444">
            <v>10449.93</v>
          </cell>
          <cell r="E444">
            <v>8495.8780487804888</v>
          </cell>
          <cell r="F444" t="str">
            <v>FDE Abr/26</v>
          </cell>
        </row>
        <row r="445">
          <cell r="A445" t="str">
            <v>05.05.090</v>
          </cell>
          <cell r="B445" t="str">
            <v>BA-11 BALCÃO DE DEVOLUÇÃO DE GRANITO (L=70CM)</v>
          </cell>
          <cell r="C445" t="str">
            <v>UN</v>
          </cell>
          <cell r="D445">
            <v>3716.64</v>
          </cell>
          <cell r="E445">
            <v>3021.6585365853657</v>
          </cell>
          <cell r="F445" t="str">
            <v>FDE Abr/26</v>
          </cell>
        </row>
        <row r="446">
          <cell r="A446" t="str">
            <v>05.05.096</v>
          </cell>
          <cell r="B446" t="str">
            <v>CC-06 CUBA INOX 460X300X170MM - MISTURADOR DE PAREDE</v>
          </cell>
          <cell r="C446" t="str">
            <v>UN</v>
          </cell>
          <cell r="D446">
            <v>3095.36</v>
          </cell>
          <cell r="E446">
            <v>2516.5528455284552</v>
          </cell>
          <cell r="F446" t="str">
            <v>FDE Abr/26</v>
          </cell>
        </row>
        <row r="447">
          <cell r="A447" t="str">
            <v>05.05.099</v>
          </cell>
          <cell r="B447" t="str">
            <v>COMPONENTES</v>
          </cell>
          <cell r="C447" t="str">
            <v>MV</v>
          </cell>
          <cell r="D447">
            <v>715.2</v>
          </cell>
          <cell r="E447">
            <v>581.46341463414637</v>
          </cell>
          <cell r="F447" t="str">
            <v>FDE Abr/26</v>
          </cell>
        </row>
        <row r="448">
          <cell r="A448" t="str">
            <v>05.05.101</v>
          </cell>
          <cell r="B448" t="str">
            <v>CC-01 CUBA INOX (60X50X30CM) INCLUSIVE VÁLVULA AMERICANA-GRANITO</v>
          </cell>
          <cell r="C448" t="str">
            <v>UN</v>
          </cell>
          <cell r="D448">
            <v>3976.9</v>
          </cell>
          <cell r="E448">
            <v>3233.2520325203254</v>
          </cell>
          <cell r="F448" t="str">
            <v>FDE Abr/26</v>
          </cell>
        </row>
        <row r="449">
          <cell r="A449" t="str">
            <v>05.05.103</v>
          </cell>
          <cell r="B449" t="str">
            <v>CC-03 CUBA INOX (50X40X25CM) TORNEIRA DE PAREDE INCL.VÁLVULA AMERICANA-GRANITO</v>
          </cell>
          <cell r="C449" t="str">
            <v>UN</v>
          </cell>
          <cell r="D449">
            <v>3451.11</v>
          </cell>
          <cell r="E449">
            <v>2805.7804878048782</v>
          </cell>
          <cell r="F449" t="str">
            <v>FDE Abr/26</v>
          </cell>
        </row>
        <row r="450">
          <cell r="A450" t="str">
            <v>05.05.104</v>
          </cell>
          <cell r="B450" t="str">
            <v>CC-04 CUBA DUPLA INOX (102X40X25CM) INCLUSIVE VÁLVULA AMERICANA-GRANITO</v>
          </cell>
          <cell r="C450" t="str">
            <v>UN</v>
          </cell>
          <cell r="D450">
            <v>6631.75</v>
          </cell>
          <cell r="E450">
            <v>5391.666666666667</v>
          </cell>
          <cell r="F450" t="str">
            <v>FDE Abr/26</v>
          </cell>
        </row>
        <row r="451">
          <cell r="A451" t="str">
            <v>05.05.105</v>
          </cell>
          <cell r="B451" t="str">
            <v>CC-05 CUBA INOX (50X40X25CM) TORNEIRA DE MESA INCL.VÁLVULA AMERICANA-GRANITO</v>
          </cell>
          <cell r="C451" t="str">
            <v>UN</v>
          </cell>
          <cell r="D451">
            <v>3970.98</v>
          </cell>
          <cell r="E451">
            <v>3228.439024390244</v>
          </cell>
          <cell r="F451" t="str">
            <v>FDE Abr/26</v>
          </cell>
        </row>
        <row r="452">
          <cell r="A452" t="str">
            <v>05.05.106</v>
          </cell>
          <cell r="B452" t="str">
            <v>CC-07 CUBA INOX (60X50X30CM) TORNEIRA DE PAREDE COM MISTURADOR INCLUSIVE VÁLVULA AMERICANA-GRANITO</v>
          </cell>
          <cell r="C452" t="str">
            <v>UN</v>
          </cell>
          <cell r="D452">
            <v>4520.74</v>
          </cell>
          <cell r="E452">
            <v>3675.3983739837399</v>
          </cell>
          <cell r="F452" t="str">
            <v>FDE Abr/26</v>
          </cell>
        </row>
        <row r="453">
          <cell r="A453" t="str">
            <v>05.05.108</v>
          </cell>
          <cell r="B453" t="str">
            <v>PRATELEIRA DE GRANILITE POLIDO ESPESSURA 40MM COR CINZA APLICADA NA BIBLIOTECA          USO EXCLUSIVO PADRAO CRECHE</v>
          </cell>
          <cell r="C453" t="str">
            <v>M2</v>
          </cell>
          <cell r="D453">
            <v>707.74</v>
          </cell>
          <cell r="E453">
            <v>575.39837398373982</v>
          </cell>
          <cell r="F453" t="str">
            <v>FDE Abr/26</v>
          </cell>
        </row>
        <row r="454">
          <cell r="A454" t="str">
            <v>05.06.061</v>
          </cell>
          <cell r="B454" t="str">
            <v>RP-02 REFORCO DE FECHADURAS PARA PORTAS (RP-02)</v>
          </cell>
          <cell r="C454" t="str">
            <v>UN</v>
          </cell>
          <cell r="D454">
            <v>115.46</v>
          </cell>
          <cell r="E454">
            <v>93.869918699186982</v>
          </cell>
          <cell r="F454" t="str">
            <v>FDE Abr/26</v>
          </cell>
        </row>
        <row r="455">
          <cell r="A455" t="str">
            <v>05.06.099</v>
          </cell>
          <cell r="B455" t="str">
            <v>COMPONENTES</v>
          </cell>
          <cell r="C455" t="str">
            <v>MV</v>
          </cell>
          <cell r="D455">
            <v>715.2</v>
          </cell>
          <cell r="E455">
            <v>581.46341463414637</v>
          </cell>
          <cell r="F455" t="str">
            <v>FDE Abr/26</v>
          </cell>
        </row>
        <row r="456">
          <cell r="A456" t="str">
            <v>05.50.015</v>
          </cell>
          <cell r="B456" t="str">
            <v>DEMOLIÇÃO DE QUADRO NEGRO TIPO GREEMBOARD INCLUINDO ENTARUGAMENTO</v>
          </cell>
          <cell r="C456" t="str">
            <v>M2</v>
          </cell>
          <cell r="D456">
            <v>8.44</v>
          </cell>
          <cell r="E456">
            <v>6.8617886178861784</v>
          </cell>
          <cell r="F456" t="str">
            <v>FDE Abr/26</v>
          </cell>
        </row>
        <row r="457">
          <cell r="A457" t="str">
            <v>05.50.099</v>
          </cell>
          <cell r="B457" t="str">
            <v>DEMOLICOES</v>
          </cell>
          <cell r="C457" t="str">
            <v>MV</v>
          </cell>
          <cell r="D457">
            <v>715.2</v>
          </cell>
          <cell r="E457">
            <v>581.46341463414637</v>
          </cell>
          <cell r="F457" t="str">
            <v>FDE Abr/26</v>
          </cell>
        </row>
        <row r="458">
          <cell r="A458" t="str">
            <v>05.60.001</v>
          </cell>
          <cell r="B458" t="str">
            <v>RETIRADA DE FOLHAS DE PORTAS OU JANELAS</v>
          </cell>
          <cell r="C458" t="str">
            <v>UN</v>
          </cell>
          <cell r="D458">
            <v>17.510000000000002</v>
          </cell>
          <cell r="E458">
            <v>14.23577235772358</v>
          </cell>
          <cell r="F458" t="str">
            <v>FDE Abr/26</v>
          </cell>
        </row>
        <row r="459">
          <cell r="A459" t="str">
            <v>05.60.005</v>
          </cell>
          <cell r="B459" t="str">
            <v>RETIRADA DE BATENTES DE ESQUADRIAS DE MADEIRA</v>
          </cell>
          <cell r="C459" t="str">
            <v>UN</v>
          </cell>
          <cell r="D459">
            <v>75.2</v>
          </cell>
          <cell r="E459">
            <v>61.138211382113823</v>
          </cell>
          <cell r="F459" t="str">
            <v>FDE Abr/26</v>
          </cell>
        </row>
        <row r="460">
          <cell r="A460" t="str">
            <v>05.60.010</v>
          </cell>
          <cell r="B460" t="str">
            <v>RETIRADA DE GUARNIÇÃO OU MOLDURAS</v>
          </cell>
          <cell r="C460" t="str">
            <v>M</v>
          </cell>
          <cell r="D460">
            <v>2.4500000000000002</v>
          </cell>
          <cell r="E460">
            <v>1.9918699186991871</v>
          </cell>
          <cell r="F460" t="str">
            <v>FDE Abr/26</v>
          </cell>
        </row>
        <row r="461">
          <cell r="A461" t="str">
            <v>05.60.017</v>
          </cell>
          <cell r="B461" t="str">
            <v>RETIRADA DE PORTA GIZ, INCLUSIVE SUPORTES</v>
          </cell>
          <cell r="C461" t="str">
            <v>M</v>
          </cell>
          <cell r="D461">
            <v>14.01</v>
          </cell>
          <cell r="E461">
            <v>11.390243902439025</v>
          </cell>
          <cell r="F461" t="str">
            <v>FDE Abr/26</v>
          </cell>
        </row>
        <row r="462">
          <cell r="A462" t="str">
            <v>05.60.050</v>
          </cell>
          <cell r="B462" t="str">
            <v>RETIRADA DE FECHADURAS DE EMBUTIR</v>
          </cell>
          <cell r="C462" t="str">
            <v>UN</v>
          </cell>
          <cell r="D462">
            <v>17.510000000000002</v>
          </cell>
          <cell r="E462">
            <v>14.23577235772358</v>
          </cell>
          <cell r="F462" t="str">
            <v>FDE Abr/26</v>
          </cell>
        </row>
        <row r="463">
          <cell r="A463" t="str">
            <v>05.60.055</v>
          </cell>
          <cell r="B463" t="str">
            <v>RETIRADA DE CREMONA FECHO DE ALAVANCA DE EMBUTIR,TARJETAS E FECHAD SOBREPOR</v>
          </cell>
          <cell r="C463" t="str">
            <v>UN</v>
          </cell>
          <cell r="D463">
            <v>7</v>
          </cell>
          <cell r="E463">
            <v>5.691056910569106</v>
          </cell>
          <cell r="F463" t="str">
            <v>FDE Abr/26</v>
          </cell>
        </row>
        <row r="464">
          <cell r="A464" t="str">
            <v>05.60.060</v>
          </cell>
          <cell r="B464" t="str">
            <v>RETIRADA DE DOBRADIÇAS</v>
          </cell>
          <cell r="C464" t="str">
            <v>UN</v>
          </cell>
          <cell r="D464">
            <v>7</v>
          </cell>
          <cell r="E464">
            <v>5.691056910569106</v>
          </cell>
          <cell r="F464" t="str">
            <v>FDE Abr/26</v>
          </cell>
        </row>
        <row r="465">
          <cell r="A465" t="str">
            <v>05.60.099</v>
          </cell>
          <cell r="B465" t="str">
            <v>RETIRADAS</v>
          </cell>
          <cell r="C465" t="str">
            <v>MV</v>
          </cell>
          <cell r="D465">
            <v>715.2</v>
          </cell>
          <cell r="E465">
            <v>581.46341463414637</v>
          </cell>
          <cell r="F465" t="str">
            <v>FDE Abr/26</v>
          </cell>
        </row>
        <row r="466">
          <cell r="A466" t="str">
            <v>05.70.001</v>
          </cell>
          <cell r="B466" t="str">
            <v>RECOLOCAÇÃO DE FOLHAS DE PORTA OU JANELA</v>
          </cell>
          <cell r="C466" t="str">
            <v>UN</v>
          </cell>
          <cell r="D466">
            <v>138.76</v>
          </cell>
          <cell r="E466">
            <v>112.8130081300813</v>
          </cell>
          <cell r="F466" t="str">
            <v>FDE Abr/26</v>
          </cell>
        </row>
        <row r="467">
          <cell r="A467" t="str">
            <v>05.70.005</v>
          </cell>
          <cell r="B467" t="str">
            <v>RECOLOCAÇÃO DE BATENTES DE ESQUADRIAS DE MADEIRA</v>
          </cell>
          <cell r="C467" t="str">
            <v>UN</v>
          </cell>
          <cell r="D467">
            <v>84.03</v>
          </cell>
          <cell r="E467">
            <v>68.317073170731703</v>
          </cell>
          <cell r="F467" t="str">
            <v>FDE Abr/26</v>
          </cell>
        </row>
        <row r="468">
          <cell r="A468" t="str">
            <v>05.70.010</v>
          </cell>
          <cell r="B468" t="str">
            <v>RECOLOCAÇÃO DE GUARNIÇÃO OU MOLDURAS</v>
          </cell>
          <cell r="C468" t="str">
            <v>M</v>
          </cell>
          <cell r="D468">
            <v>3.15</v>
          </cell>
          <cell r="E468">
            <v>2.5609756097560976</v>
          </cell>
          <cell r="F468" t="str">
            <v>FDE Abr/26</v>
          </cell>
        </row>
        <row r="469">
          <cell r="A469" t="str">
            <v>05.70.013</v>
          </cell>
          <cell r="B469" t="str">
            <v>RECOLOCAÇÃO DE PORTA-GIZ, INCLUINDO SUPORTES</v>
          </cell>
          <cell r="C469" t="str">
            <v>M</v>
          </cell>
          <cell r="D469">
            <v>33.909999999999997</v>
          </cell>
          <cell r="E469">
            <v>27.569105691056908</v>
          </cell>
          <cell r="F469" t="str">
            <v>FDE Abr/26</v>
          </cell>
        </row>
        <row r="470">
          <cell r="A470" t="str">
            <v>05.70.015</v>
          </cell>
          <cell r="B470" t="str">
            <v>RECOLOCAÇÃO DE FECHADURAS DE EMBUTIR</v>
          </cell>
          <cell r="C470" t="str">
            <v>UN</v>
          </cell>
          <cell r="D470">
            <v>100.29</v>
          </cell>
          <cell r="E470">
            <v>81.536585365853668</v>
          </cell>
          <cell r="F470" t="str">
            <v>FDE Abr/26</v>
          </cell>
        </row>
        <row r="471">
          <cell r="A471" t="str">
            <v>05.70.016</v>
          </cell>
          <cell r="B471" t="str">
            <v>RECOLOCAÇÃO DE CREMONA,FECHOS DE ALAVANCA EMBUTIR,TARJETAS E FECHADURAS SOBREPOR</v>
          </cell>
          <cell r="C471" t="str">
            <v>UN</v>
          </cell>
          <cell r="D471">
            <v>81.36</v>
          </cell>
          <cell r="E471">
            <v>66.146341463414629</v>
          </cell>
          <cell r="F471" t="str">
            <v>FDE Abr/26</v>
          </cell>
        </row>
        <row r="472">
          <cell r="A472" t="str">
            <v>05.70.017</v>
          </cell>
          <cell r="B472" t="str">
            <v>RECOLOCAÇÃO DE DOBRADICAS</v>
          </cell>
          <cell r="C472" t="str">
            <v>UN</v>
          </cell>
          <cell r="D472">
            <v>10.72</v>
          </cell>
          <cell r="E472">
            <v>8.7154471544715459</v>
          </cell>
          <cell r="F472" t="str">
            <v>FDE Abr/26</v>
          </cell>
        </row>
        <row r="473">
          <cell r="A473" t="str">
            <v>05.70.099</v>
          </cell>
          <cell r="B473" t="str">
            <v>RECOLOCACAO DE ELEM DE MADEIRA/COMPONENTES</v>
          </cell>
          <cell r="C473" t="str">
            <v>MV</v>
          </cell>
          <cell r="D473">
            <v>715.2</v>
          </cell>
          <cell r="E473">
            <v>581.46341463414637</v>
          </cell>
          <cell r="F473" t="str">
            <v>FDE Abr/26</v>
          </cell>
        </row>
        <row r="474">
          <cell r="A474" t="str">
            <v>05.80.001</v>
          </cell>
          <cell r="B474" t="str">
            <v>PORTA MADEIRA COMPENS LISA P/ PINTURA</v>
          </cell>
          <cell r="C474" t="str">
            <v>M2</v>
          </cell>
          <cell r="D474">
            <v>248.83</v>
          </cell>
          <cell r="E474">
            <v>202.30081300813009</v>
          </cell>
          <cell r="F474" t="str">
            <v>FDE Abr/26</v>
          </cell>
        </row>
        <row r="475">
          <cell r="A475" t="str">
            <v>05.80.002</v>
          </cell>
          <cell r="B475" t="str">
            <v>PORTA MADEIRA COMPENS LISA COM VISOR</v>
          </cell>
          <cell r="C475" t="str">
            <v>M2</v>
          </cell>
          <cell r="D475">
            <v>802.47</v>
          </cell>
          <cell r="E475">
            <v>652.41463414634154</v>
          </cell>
          <cell r="F475" t="str">
            <v>FDE Abr/26</v>
          </cell>
        </row>
        <row r="476">
          <cell r="A476" t="str">
            <v>05.80.003</v>
          </cell>
          <cell r="B476" t="str">
            <v>PORTA MADEIRA ALMOFADADA</v>
          </cell>
          <cell r="C476" t="str">
            <v>M2</v>
          </cell>
          <cell r="D476">
            <v>717.86</v>
          </cell>
          <cell r="E476">
            <v>583.6260162601626</v>
          </cell>
          <cell r="F476" t="str">
            <v>FDE Abr/26</v>
          </cell>
        </row>
        <row r="477">
          <cell r="A477" t="str">
            <v>05.80.004</v>
          </cell>
          <cell r="B477" t="str">
            <v>PORTA MADEIRA MACHO-FEMEA</v>
          </cell>
          <cell r="C477" t="str">
            <v>M2</v>
          </cell>
          <cell r="D477">
            <v>928.9</v>
          </cell>
          <cell r="E477">
            <v>755.20325203252037</v>
          </cell>
          <cell r="F477" t="str">
            <v>FDE Abr/26</v>
          </cell>
        </row>
        <row r="478">
          <cell r="A478" t="str">
            <v>05.80.005</v>
          </cell>
          <cell r="B478" t="str">
            <v>PORTA TIPO VENEZIANA</v>
          </cell>
          <cell r="C478" t="str">
            <v>M2</v>
          </cell>
          <cell r="D478">
            <v>994.95</v>
          </cell>
          <cell r="E478">
            <v>808.90243902439033</v>
          </cell>
          <cell r="F478" t="str">
            <v>FDE Abr/26</v>
          </cell>
        </row>
        <row r="479">
          <cell r="A479" t="str">
            <v>05.80.006</v>
          </cell>
          <cell r="B479" t="str">
            <v>FOLHA DE PORTA LISA DE 22 MM PARA ARMARIOS</v>
          </cell>
          <cell r="C479" t="str">
            <v>M2</v>
          </cell>
          <cell r="D479">
            <v>1054.3699999999999</v>
          </cell>
          <cell r="E479">
            <v>857.21138211382106</v>
          </cell>
          <cell r="F479" t="str">
            <v>FDE Abr/26</v>
          </cell>
        </row>
        <row r="480">
          <cell r="A480" t="str">
            <v>05.80.015</v>
          </cell>
          <cell r="B480" t="str">
            <v>BANDEIRA P/ PORTA MADEIRA COMPENS LISA P/ PINTURA</v>
          </cell>
          <cell r="C480" t="str">
            <v>M2</v>
          </cell>
          <cell r="D480">
            <v>224.55</v>
          </cell>
          <cell r="E480">
            <v>182.5609756097561</v>
          </cell>
          <cell r="F480" t="str">
            <v>FDE Abr/26</v>
          </cell>
        </row>
        <row r="481">
          <cell r="A481" t="str">
            <v>05.80.020</v>
          </cell>
          <cell r="B481" t="str">
            <v>BATENTE DE MADEIRA PARA PORTAS DE 1 FL SEM BANDEIRA</v>
          </cell>
          <cell r="C481" t="str">
            <v>CJ</v>
          </cell>
          <cell r="D481">
            <v>326.06</v>
          </cell>
          <cell r="E481">
            <v>265.08943089430898</v>
          </cell>
          <cell r="F481" t="str">
            <v>FDE Abr/26</v>
          </cell>
        </row>
        <row r="482">
          <cell r="A482" t="str">
            <v>05.80.021</v>
          </cell>
          <cell r="B482" t="str">
            <v>BATENTE DE MADEIRA PARA PORTAS DE 1 FOLHA COM BANDEIRA</v>
          </cell>
          <cell r="C482" t="str">
            <v>CJ</v>
          </cell>
          <cell r="D482">
            <v>326.95999999999998</v>
          </cell>
          <cell r="E482">
            <v>265.82113821138211</v>
          </cell>
          <cell r="F482" t="str">
            <v>FDE Abr/26</v>
          </cell>
        </row>
        <row r="483">
          <cell r="A483" t="str">
            <v>05.80.022</v>
          </cell>
          <cell r="B483" t="str">
            <v>BATENTE DE MADEIRA PARA PORTA DE 2 FLS SEM BANDEIRA</v>
          </cell>
          <cell r="C483" t="str">
            <v>CJ</v>
          </cell>
          <cell r="D483">
            <v>521.13</v>
          </cell>
          <cell r="E483">
            <v>423.6829268292683</v>
          </cell>
          <cell r="F483" t="str">
            <v>FDE Abr/26</v>
          </cell>
        </row>
        <row r="484">
          <cell r="A484" t="str">
            <v>05.80.023</v>
          </cell>
          <cell r="B484" t="str">
            <v>BATENTE DE MADEIRA PARA PORTAS DE 2 FLS COM BANDEIRA</v>
          </cell>
          <cell r="C484" t="str">
            <v>CJ</v>
          </cell>
          <cell r="D484">
            <v>522.29</v>
          </cell>
          <cell r="E484">
            <v>424.6260162601626</v>
          </cell>
          <cell r="F484" t="str">
            <v>FDE Abr/26</v>
          </cell>
        </row>
        <row r="485">
          <cell r="A485" t="str">
            <v>05.80.030</v>
          </cell>
          <cell r="B485" t="str">
            <v>BATENTE METALICO - PERFIL CHAPA 14 (1,9MM) ZINCADA</v>
          </cell>
          <cell r="C485" t="str">
            <v>M</v>
          </cell>
          <cell r="D485">
            <v>314.35000000000002</v>
          </cell>
          <cell r="E485">
            <v>255.56910569105693</v>
          </cell>
          <cell r="F485" t="str">
            <v>FDE Abr/26</v>
          </cell>
        </row>
        <row r="486">
          <cell r="A486" t="str">
            <v>05.80.035</v>
          </cell>
          <cell r="B486" t="str">
            <v>GUARNICAO DE 5 CM PARA PORTA DE 1 FOLHA</v>
          </cell>
          <cell r="C486" t="str">
            <v>CJ</v>
          </cell>
          <cell r="D486">
            <v>39.869999999999997</v>
          </cell>
          <cell r="E486">
            <v>32.414634146341463</v>
          </cell>
          <cell r="F486" t="str">
            <v>FDE Abr/26</v>
          </cell>
        </row>
        <row r="487">
          <cell r="A487" t="str">
            <v>05.80.036</v>
          </cell>
          <cell r="B487" t="str">
            <v>GUARNICAO DE 5 CM PARA PORTA DE 2 FOLHAS</v>
          </cell>
          <cell r="C487" t="str">
            <v>CJ</v>
          </cell>
          <cell r="D487">
            <v>56.9</v>
          </cell>
          <cell r="E487">
            <v>46.260162601626014</v>
          </cell>
          <cell r="F487" t="str">
            <v>FDE Abr/26</v>
          </cell>
        </row>
        <row r="488">
          <cell r="A488" t="str">
            <v>05.80.037</v>
          </cell>
          <cell r="B488" t="str">
            <v>GUARNICAO MADEIRA DE 5,0CM</v>
          </cell>
          <cell r="C488" t="str">
            <v>M</v>
          </cell>
          <cell r="D488">
            <v>14.84</v>
          </cell>
          <cell r="E488">
            <v>12.065040650406504</v>
          </cell>
          <cell r="F488" t="str">
            <v>FDE Abr/26</v>
          </cell>
        </row>
        <row r="489">
          <cell r="A489" t="str">
            <v>05.80.038</v>
          </cell>
          <cell r="B489" t="str">
            <v>GUARNICAO MADEIRA DE 7,0CM</v>
          </cell>
          <cell r="C489" t="str">
            <v>M</v>
          </cell>
          <cell r="D489">
            <v>17.8</v>
          </cell>
          <cell r="E489">
            <v>14.471544715447155</v>
          </cell>
          <cell r="F489" t="str">
            <v>FDE Abr/26</v>
          </cell>
        </row>
        <row r="490">
          <cell r="A490" t="str">
            <v>05.80.039</v>
          </cell>
          <cell r="B490" t="str">
            <v>GUARNICAO MADEIRA DE 10,0CM</v>
          </cell>
          <cell r="C490" t="str">
            <v>M</v>
          </cell>
          <cell r="D490">
            <v>25.81</v>
          </cell>
          <cell r="E490">
            <v>20.983739837398375</v>
          </cell>
          <cell r="F490" t="str">
            <v>FDE Abr/26</v>
          </cell>
        </row>
        <row r="491">
          <cell r="A491" t="str">
            <v>05.80.040</v>
          </cell>
          <cell r="B491" t="str">
            <v>GUARNICAO MADEIRA DE 15,0CM</v>
          </cell>
          <cell r="C491" t="str">
            <v>M</v>
          </cell>
          <cell r="D491">
            <v>24.05</v>
          </cell>
          <cell r="E491">
            <v>19.552845528455286</v>
          </cell>
          <cell r="F491" t="str">
            <v>FDE Abr/26</v>
          </cell>
        </row>
        <row r="492">
          <cell r="A492" t="str">
            <v>05.80.041</v>
          </cell>
          <cell r="B492" t="str">
            <v>PORTA GIZ, INCLUSIVE SUPORTES</v>
          </cell>
          <cell r="C492" t="str">
            <v>M</v>
          </cell>
          <cell r="D492">
            <v>364.31</v>
          </cell>
          <cell r="E492">
            <v>296.1869918699187</v>
          </cell>
          <cell r="F492" t="str">
            <v>FDE Abr/26</v>
          </cell>
        </row>
        <row r="493">
          <cell r="A493" t="str">
            <v>05.80.042</v>
          </cell>
          <cell r="B493" t="str">
            <v>LOUSA QUADRICULADA L=4.61M MOD. LG-01</v>
          </cell>
          <cell r="C493" t="str">
            <v>UN</v>
          </cell>
          <cell r="D493">
            <v>3630.31</v>
          </cell>
          <cell r="E493">
            <v>2951.4715447154472</v>
          </cell>
          <cell r="F493" t="str">
            <v>FDE Abr/26</v>
          </cell>
        </row>
        <row r="494">
          <cell r="A494" t="str">
            <v>05.80.043</v>
          </cell>
          <cell r="B494" t="str">
            <v>CHAPA GREENBOARD DE 1,3 MM DE ESPESSURA</v>
          </cell>
          <cell r="C494" t="str">
            <v>M2</v>
          </cell>
          <cell r="D494">
            <v>283.75</v>
          </cell>
          <cell r="E494">
            <v>230.6910569105691</v>
          </cell>
          <cell r="F494" t="str">
            <v>FDE Abr/26</v>
          </cell>
        </row>
        <row r="495">
          <cell r="A495" t="str">
            <v>05.80.044</v>
          </cell>
          <cell r="B495" t="str">
            <v>LOUSA QUADRICULADA L=2.55M MOD. LG-02</v>
          </cell>
          <cell r="C495" t="str">
            <v>UN</v>
          </cell>
          <cell r="D495">
            <v>1947.3</v>
          </cell>
          <cell r="E495">
            <v>1583.1707317073171</v>
          </cell>
          <cell r="F495" t="str">
            <v>FDE Abr/26</v>
          </cell>
        </row>
        <row r="496">
          <cell r="A496" t="str">
            <v>05.80.050</v>
          </cell>
          <cell r="B496" t="str">
            <v>LOUSA EM ARGAMASSA L=461M MOD LG-03</v>
          </cell>
          <cell r="C496" t="str">
            <v>UN</v>
          </cell>
          <cell r="D496">
            <v>2666.29</v>
          </cell>
          <cell r="E496">
            <v>2167.7154471544713</v>
          </cell>
          <cell r="F496" t="str">
            <v>FDE Abr/26</v>
          </cell>
        </row>
        <row r="497">
          <cell r="A497" t="str">
            <v>05.80.051</v>
          </cell>
          <cell r="B497" t="str">
            <v>QUADRO NEGRO EM MASSA - COMPLETO</v>
          </cell>
          <cell r="C497" t="str">
            <v>M2</v>
          </cell>
          <cell r="D497">
            <v>470.17</v>
          </cell>
          <cell r="E497">
            <v>382.2520325203252</v>
          </cell>
          <cell r="F497" t="str">
            <v>FDE Abr/26</v>
          </cell>
        </row>
        <row r="498">
          <cell r="A498" t="str">
            <v>05.80.070</v>
          </cell>
          <cell r="B498" t="str">
            <v>FECHADURA COMPLETA, CILINDRICA DE EMBUTIR</v>
          </cell>
          <cell r="C498" t="str">
            <v>JG</v>
          </cell>
          <cell r="D498">
            <v>356.34</v>
          </cell>
          <cell r="E498">
            <v>289.70731707317071</v>
          </cell>
          <cell r="F498" t="str">
            <v>FDE Abr/26</v>
          </cell>
        </row>
        <row r="499">
          <cell r="A499" t="str">
            <v>05.80.071</v>
          </cell>
          <cell r="B499" t="str">
            <v>FECHADURA COMPLETA, TIPO GORGE DE EMBUTIR</v>
          </cell>
          <cell r="C499" t="str">
            <v>JG</v>
          </cell>
          <cell r="D499">
            <v>240.94</v>
          </cell>
          <cell r="E499">
            <v>195.88617886178861</v>
          </cell>
          <cell r="F499" t="str">
            <v>FDE Abr/26</v>
          </cell>
        </row>
        <row r="500">
          <cell r="A500" t="str">
            <v>05.80.072</v>
          </cell>
          <cell r="B500" t="str">
            <v>FECHADURA COMPL TIPO TARGETA DE SOBREPOR C/VISOR "LIVRE-OCUPADO"</v>
          </cell>
          <cell r="C500" t="str">
            <v>JG</v>
          </cell>
          <cell r="D500">
            <v>180.24</v>
          </cell>
          <cell r="E500">
            <v>146.53658536585368</v>
          </cell>
          <cell r="F500" t="str">
            <v>FDE Abr/26</v>
          </cell>
        </row>
        <row r="501">
          <cell r="A501" t="str">
            <v>05.80.073</v>
          </cell>
          <cell r="B501" t="str">
            <v>FECHADURA DE SOBREPOR CILINDRICA PARA PORTOES</v>
          </cell>
          <cell r="C501" t="str">
            <v>UN</v>
          </cell>
          <cell r="D501">
            <v>183.88</v>
          </cell>
          <cell r="E501">
            <v>149.4959349593496</v>
          </cell>
          <cell r="F501" t="str">
            <v>FDE Abr/26</v>
          </cell>
        </row>
        <row r="502">
          <cell r="A502" t="str">
            <v>05.80.080</v>
          </cell>
          <cell r="B502" t="str">
            <v>DOBRADICA DE 3 1/2" X 3" CROMADO, COM EIXO E BOLA DE LATAO</v>
          </cell>
          <cell r="C502" t="str">
            <v>UN</v>
          </cell>
          <cell r="D502">
            <v>61.77</v>
          </cell>
          <cell r="E502">
            <v>50.219512195121958</v>
          </cell>
          <cell r="F502" t="str">
            <v>FDE Abr/26</v>
          </cell>
        </row>
        <row r="503">
          <cell r="A503" t="str">
            <v>05.80.081</v>
          </cell>
          <cell r="B503" t="str">
            <v>DOBRADICA DE 3 1/2" X 3" EM ACO LAMINADO</v>
          </cell>
          <cell r="C503" t="str">
            <v>UN</v>
          </cell>
          <cell r="D503">
            <v>31.11</v>
          </cell>
          <cell r="E503">
            <v>25.292682926829269</v>
          </cell>
          <cell r="F503" t="str">
            <v>FDE Abr/26</v>
          </cell>
        </row>
        <row r="504">
          <cell r="A504" t="str">
            <v>05.80.082</v>
          </cell>
          <cell r="B504" t="str">
            <v>DOBRADICA FERRO CROMADO COM PINO E BOLAS DE FERRO 3" X 2 1/2"</v>
          </cell>
          <cell r="C504" t="str">
            <v>UN</v>
          </cell>
          <cell r="D504">
            <v>46.48</v>
          </cell>
          <cell r="E504">
            <v>37.788617886178862</v>
          </cell>
          <cell r="F504" t="str">
            <v>FDE Abr/26</v>
          </cell>
        </row>
        <row r="505">
          <cell r="A505" t="str">
            <v>05.80.083</v>
          </cell>
          <cell r="B505" t="str">
            <v>DOBRADICA DE 3" X 2 1/2" EM ACO LAMINADO</v>
          </cell>
          <cell r="C505" t="str">
            <v>UN</v>
          </cell>
          <cell r="D505">
            <v>46.48</v>
          </cell>
          <cell r="E505">
            <v>37.788617886178862</v>
          </cell>
          <cell r="F505" t="str">
            <v>FDE Abr/26</v>
          </cell>
        </row>
        <row r="506">
          <cell r="A506" t="str">
            <v>05.80.085</v>
          </cell>
          <cell r="B506" t="str">
            <v>FECHADURA TETRA COMPLETA ESPELHO REDONDO CROMADO</v>
          </cell>
          <cell r="C506" t="str">
            <v>UN</v>
          </cell>
          <cell r="D506">
            <v>176.36</v>
          </cell>
          <cell r="E506">
            <v>143.38211382113823</v>
          </cell>
          <cell r="F506" t="str">
            <v>FDE Abr/26</v>
          </cell>
        </row>
        <row r="507">
          <cell r="A507" t="str">
            <v>05.80.086</v>
          </cell>
          <cell r="B507" t="str">
            <v>CREMONA COMPLETO</v>
          </cell>
          <cell r="C507" t="str">
            <v>JG</v>
          </cell>
          <cell r="D507">
            <v>623.74</v>
          </cell>
          <cell r="E507">
            <v>507.10569105691059</v>
          </cell>
          <cell r="F507" t="str">
            <v>FDE Abr/26</v>
          </cell>
        </row>
        <row r="508">
          <cell r="A508" t="str">
            <v>05.80.087</v>
          </cell>
          <cell r="B508" t="str">
            <v>VARETA PARA CREMONA</v>
          </cell>
          <cell r="C508" t="str">
            <v>M</v>
          </cell>
          <cell r="D508">
            <v>67.849999999999994</v>
          </cell>
          <cell r="E508">
            <v>55.162601626016254</v>
          </cell>
          <cell r="F508" t="str">
            <v>FDE Abr/26</v>
          </cell>
        </row>
        <row r="509">
          <cell r="A509" t="str">
            <v>05.80.091</v>
          </cell>
          <cell r="B509" t="str">
            <v>FECHO TIPO UNHA DE EMBUTIR DE 10 CM</v>
          </cell>
          <cell r="C509" t="str">
            <v>UN</v>
          </cell>
          <cell r="D509">
            <v>35.14</v>
          </cell>
          <cell r="E509">
            <v>28.569105691056912</v>
          </cell>
          <cell r="F509" t="str">
            <v>FDE Abr/26</v>
          </cell>
        </row>
        <row r="510">
          <cell r="A510" t="str">
            <v>05.80.094</v>
          </cell>
          <cell r="B510" t="str">
            <v>DOBRADICA FERRO CROM C/ PINO BOLAS ANEIS FERRO 3 1/2"X3"</v>
          </cell>
          <cell r="C510" t="str">
            <v>UN</v>
          </cell>
          <cell r="D510">
            <v>56.72</v>
          </cell>
          <cell r="E510">
            <v>46.113821138211385</v>
          </cell>
          <cell r="F510" t="str">
            <v>FDE Abr/26</v>
          </cell>
        </row>
        <row r="511">
          <cell r="A511" t="str">
            <v>05.80.095</v>
          </cell>
          <cell r="B511" t="str">
            <v>FECHADURA CILINDRICA COMPLETO (FECHAD ROSETA MACAN)</v>
          </cell>
          <cell r="C511" t="str">
            <v>UN</v>
          </cell>
          <cell r="D511">
            <v>356.34</v>
          </cell>
          <cell r="E511">
            <v>289.70731707317071</v>
          </cell>
          <cell r="F511" t="str">
            <v>FDE Abr/26</v>
          </cell>
        </row>
        <row r="512">
          <cell r="A512" t="str">
            <v>05.80.096</v>
          </cell>
          <cell r="B512" t="str">
            <v>FECHO UNHA DE EMBUTIR AÇO CROMADO 20CM X 3/4"</v>
          </cell>
          <cell r="C512" t="str">
            <v>UN</v>
          </cell>
          <cell r="D512">
            <v>118.29</v>
          </cell>
          <cell r="E512">
            <v>96.170731707317074</v>
          </cell>
          <cell r="F512" t="str">
            <v>FDE Abr/26</v>
          </cell>
        </row>
        <row r="513">
          <cell r="A513" t="str">
            <v>05.80.099</v>
          </cell>
          <cell r="B513" t="str">
            <v>SERVICOS DE ELEMENTOS DE MADEIRA/COMPONENTES - CONSERVACAO</v>
          </cell>
          <cell r="C513" t="str">
            <v>MV</v>
          </cell>
          <cell r="D513">
            <v>715.2</v>
          </cell>
          <cell r="E513">
            <v>581.46341463414637</v>
          </cell>
          <cell r="F513" t="str">
            <v>FDE Abr/26</v>
          </cell>
        </row>
        <row r="514">
          <cell r="A514" t="str">
            <v>05.81.001</v>
          </cell>
          <cell r="B514" t="str">
            <v>PORTA MADEIRA COMPENS LISA P/ VERNIZ 72X210CM</v>
          </cell>
          <cell r="C514" t="str">
            <v>UN</v>
          </cell>
          <cell r="D514">
            <v>436.1</v>
          </cell>
          <cell r="E514">
            <v>354.55284552845529</v>
          </cell>
          <cell r="F514" t="str">
            <v>FDE Abr/26</v>
          </cell>
        </row>
        <row r="515">
          <cell r="A515" t="str">
            <v>05.81.002</v>
          </cell>
          <cell r="B515" t="str">
            <v>PORTA MADEIRA COMPENS LISA P/ VERNIZ 82X210CM</v>
          </cell>
          <cell r="C515" t="str">
            <v>UN</v>
          </cell>
          <cell r="D515">
            <v>444.43</v>
          </cell>
          <cell r="E515">
            <v>361.32520325203251</v>
          </cell>
          <cell r="F515" t="str">
            <v>FDE Abr/26</v>
          </cell>
        </row>
        <row r="516">
          <cell r="A516" t="str">
            <v>05.81.003</v>
          </cell>
          <cell r="B516" t="str">
            <v>PORTA MADEIRA COMPENS LISA P/ VERNIZ 92X210CM</v>
          </cell>
          <cell r="C516" t="str">
            <v>UN</v>
          </cell>
          <cell r="D516">
            <v>481</v>
          </cell>
          <cell r="E516">
            <v>391.0569105691057</v>
          </cell>
          <cell r="F516" t="str">
            <v>FDE Abr/26</v>
          </cell>
        </row>
        <row r="517">
          <cell r="A517" t="str">
            <v>05.81.005</v>
          </cell>
          <cell r="B517" t="str">
            <v>PORTA MADEIRA COMPENS LISA P/ PINTURA 72X210CM</v>
          </cell>
          <cell r="C517" t="str">
            <v>UN</v>
          </cell>
          <cell r="D517">
            <v>407.07</v>
          </cell>
          <cell r="E517">
            <v>330.95121951219511</v>
          </cell>
          <cell r="F517" t="str">
            <v>FDE Abr/26</v>
          </cell>
        </row>
        <row r="518">
          <cell r="A518" t="str">
            <v>05.81.006</v>
          </cell>
          <cell r="B518" t="str">
            <v>PORTA MADEIRA COMPENS LISA P/ PINTURA 82X210CM</v>
          </cell>
          <cell r="C518" t="str">
            <v>UN</v>
          </cell>
          <cell r="D518">
            <v>423.14</v>
          </cell>
          <cell r="E518">
            <v>344.01626016260161</v>
          </cell>
          <cell r="F518" t="str">
            <v>FDE Abr/26</v>
          </cell>
        </row>
        <row r="519">
          <cell r="A519" t="str">
            <v>05.81.007</v>
          </cell>
          <cell r="B519" t="str">
            <v>PORTA COMPENS LISA MADEIRA P/ PINTURA 92X210CM</v>
          </cell>
          <cell r="C519" t="str">
            <v>UN</v>
          </cell>
          <cell r="D519">
            <v>458.02</v>
          </cell>
          <cell r="E519">
            <v>372.3739837398374</v>
          </cell>
          <cell r="F519" t="str">
            <v>FDE Abr/26</v>
          </cell>
        </row>
        <row r="520">
          <cell r="A520" t="str">
            <v>05.81.025</v>
          </cell>
          <cell r="B520" t="str">
            <v>PORTA MADEIRA MACHO-FEMEA 72X210CM</v>
          </cell>
          <cell r="C520" t="str">
            <v>UN</v>
          </cell>
          <cell r="D520">
            <v>1651.16</v>
          </cell>
          <cell r="E520">
            <v>1342.4065040650407</v>
          </cell>
          <cell r="F520" t="str">
            <v>FDE Abr/26</v>
          </cell>
        </row>
        <row r="521">
          <cell r="A521" t="str">
            <v>05.81.026</v>
          </cell>
          <cell r="B521" t="str">
            <v>PORTA MADEIRA MACHO-FEMEA 82X210CM</v>
          </cell>
          <cell r="C521" t="str">
            <v>UN</v>
          </cell>
          <cell r="D521">
            <v>1556.58</v>
          </cell>
          <cell r="E521">
            <v>1265.5121951219512</v>
          </cell>
          <cell r="F521" t="str">
            <v>FDE Abr/26</v>
          </cell>
        </row>
        <row r="522">
          <cell r="A522" t="str">
            <v>05.81.027</v>
          </cell>
          <cell r="B522" t="str">
            <v>PORTA MADEIRA MACHO-FEMEA 92X210CM</v>
          </cell>
          <cell r="C522" t="str">
            <v>UN</v>
          </cell>
          <cell r="D522">
            <v>1715.79</v>
          </cell>
          <cell r="E522">
            <v>1394.9512195121952</v>
          </cell>
          <cell r="F522" t="str">
            <v>FDE Abr/26</v>
          </cell>
        </row>
        <row r="523">
          <cell r="A523" t="str">
            <v>05.81.033</v>
          </cell>
          <cell r="B523" t="str">
            <v>PORTA DE ARMARIO SOB PIA TIPO VENEZIANA - DE CORRER</v>
          </cell>
          <cell r="C523" t="str">
            <v>M2</v>
          </cell>
          <cell r="D523">
            <v>1104.52</v>
          </cell>
          <cell r="E523">
            <v>897.98373983739839</v>
          </cell>
          <cell r="F523" t="str">
            <v>FDE Abr/26</v>
          </cell>
        </row>
        <row r="524">
          <cell r="A524" t="str">
            <v>05.81.047</v>
          </cell>
          <cell r="B524" t="str">
            <v>FECHADURAS E FECHOS PARA PORTAS INT WC - TARGETA LATAO LIVRE-OCUPADO</v>
          </cell>
          <cell r="C524" t="str">
            <v>CJ</v>
          </cell>
          <cell r="D524">
            <v>155.63999999999999</v>
          </cell>
          <cell r="E524">
            <v>126.53658536585365</v>
          </cell>
          <cell r="F524" t="str">
            <v>FDE Abr/26</v>
          </cell>
        </row>
        <row r="525">
          <cell r="A525" t="str">
            <v>05.81.048</v>
          </cell>
          <cell r="B525" t="str">
            <v>ESPELHOS RET 200 X 50 MM PESO MINIMO 170 G</v>
          </cell>
          <cell r="C525" t="str">
            <v>PR</v>
          </cell>
          <cell r="D525">
            <v>257.11</v>
          </cell>
          <cell r="E525">
            <v>209.03252032520328</v>
          </cell>
          <cell r="F525" t="str">
            <v>FDE Abr/26</v>
          </cell>
        </row>
        <row r="526">
          <cell r="A526" t="str">
            <v>05.81.056</v>
          </cell>
          <cell r="B526" t="str">
            <v>CHAPA LAMINADO MELAMINICO ACAB TEXTURIZADO E=1MM</v>
          </cell>
          <cell r="C526" t="str">
            <v>M2</v>
          </cell>
          <cell r="D526">
            <v>148.44</v>
          </cell>
          <cell r="E526">
            <v>120.6829268292683</v>
          </cell>
          <cell r="F526" t="str">
            <v>FDE Abr/26</v>
          </cell>
        </row>
        <row r="527">
          <cell r="A527" t="str">
            <v>05.81.062</v>
          </cell>
          <cell r="B527" t="str">
            <v>CONJUNTO FERRAGEM PORTAS INTERNAS E EXTERNAS 1 FOLHA - COM DOBRADIÇA DE FERRO POLIDO</v>
          </cell>
          <cell r="C527" t="str">
            <v>UN</v>
          </cell>
          <cell r="D527">
            <v>193.35</v>
          </cell>
          <cell r="E527">
            <v>157.19512195121951</v>
          </cell>
          <cell r="F527" t="str">
            <v>FDE Abr/26</v>
          </cell>
        </row>
        <row r="528">
          <cell r="A528" t="str">
            <v>05.81.065</v>
          </cell>
          <cell r="B528" t="str">
            <v>FERRAGEM PORTINHOLAS ARMARIO SOB PIA - COM 2 FOLHAS DE CORRER</v>
          </cell>
          <cell r="C528" t="str">
            <v>CJ</v>
          </cell>
          <cell r="D528">
            <v>146.52000000000001</v>
          </cell>
          <cell r="E528">
            <v>119.12195121951221</v>
          </cell>
          <cell r="F528" t="str">
            <v>FDE Abr/26</v>
          </cell>
        </row>
        <row r="529">
          <cell r="A529" t="str">
            <v>05.81.070</v>
          </cell>
          <cell r="B529" t="str">
            <v>CADEADO DE LATAO COM CILINDRO - TRAVA DUPLA DE 25 MM</v>
          </cell>
          <cell r="C529" t="str">
            <v>UN</v>
          </cell>
          <cell r="D529">
            <v>26.36</v>
          </cell>
          <cell r="E529">
            <v>21.430894308943088</v>
          </cell>
          <cell r="F529" t="str">
            <v>FDE Abr/26</v>
          </cell>
        </row>
        <row r="530">
          <cell r="A530" t="str">
            <v>05.81.071</v>
          </cell>
          <cell r="B530" t="str">
            <v>CADEADO DE LATAO COM CILINDRO - TRAVA DUPLA DE 35 MM</v>
          </cell>
          <cell r="C530" t="str">
            <v>UN</v>
          </cell>
          <cell r="D530">
            <v>44.7</v>
          </cell>
          <cell r="E530">
            <v>36.341463414634148</v>
          </cell>
          <cell r="F530" t="str">
            <v>FDE Abr/26</v>
          </cell>
        </row>
        <row r="531">
          <cell r="A531" t="str">
            <v>05.81.072</v>
          </cell>
          <cell r="B531" t="str">
            <v>CADEADO DE LATAO COM CILINDRO - TRAVA DUPLA DE 45 MM</v>
          </cell>
          <cell r="C531" t="str">
            <v>UN</v>
          </cell>
          <cell r="D531">
            <v>55.39</v>
          </cell>
          <cell r="E531">
            <v>45.032520325203251</v>
          </cell>
          <cell r="F531" t="str">
            <v>FDE Abr/26</v>
          </cell>
        </row>
        <row r="532">
          <cell r="A532" t="str">
            <v>05.81.073</v>
          </cell>
          <cell r="B532" t="str">
            <v>CADEADO DE LATAO COM CILINDRO - TRAVA DUPLA DE 50 MM</v>
          </cell>
          <cell r="C532" t="str">
            <v>UN</v>
          </cell>
          <cell r="D532">
            <v>64.599999999999994</v>
          </cell>
          <cell r="E532">
            <v>52.520325203252028</v>
          </cell>
          <cell r="F532" t="str">
            <v>FDE Abr/26</v>
          </cell>
        </row>
        <row r="533">
          <cell r="A533" t="str">
            <v>05.81.076</v>
          </cell>
          <cell r="B533" t="str">
            <v>CADEADO DE LATAO C/ CILINDRO-TRAVA DUPLA DE 30MM - PESO MIN 110G</v>
          </cell>
          <cell r="C533" t="str">
            <v>UN</v>
          </cell>
          <cell r="D533">
            <v>30.61</v>
          </cell>
          <cell r="E533">
            <v>24.886178861788618</v>
          </cell>
          <cell r="F533" t="str">
            <v>FDE Abr/26</v>
          </cell>
        </row>
        <row r="534">
          <cell r="A534" t="str">
            <v>05.81.080</v>
          </cell>
          <cell r="B534" t="str">
            <v>PORTA CADEADO EM FERRO PINTADO - DE 60MM - PESO MIN 25G</v>
          </cell>
          <cell r="C534" t="str">
            <v>UN</v>
          </cell>
          <cell r="D534">
            <v>15.88</v>
          </cell>
          <cell r="E534">
            <v>12.910569105691058</v>
          </cell>
          <cell r="F534" t="str">
            <v>FDE Abr/26</v>
          </cell>
        </row>
        <row r="535">
          <cell r="A535" t="str">
            <v>05.81.081</v>
          </cell>
          <cell r="B535" t="str">
            <v>PORTA CADEADO EM FERRO PINTADO - DE 90MM - PESO MIN 115G</v>
          </cell>
          <cell r="C535" t="str">
            <v>UN</v>
          </cell>
          <cell r="D535">
            <v>22.2</v>
          </cell>
          <cell r="E535">
            <v>18.048780487804876</v>
          </cell>
          <cell r="F535" t="str">
            <v>FDE Abr/26</v>
          </cell>
        </row>
        <row r="536">
          <cell r="A536" t="str">
            <v>05.81.082</v>
          </cell>
          <cell r="B536" t="str">
            <v>PORTA CADEADO EM FERRO PINTADO - DE 110MM - PESO MIN 135G</v>
          </cell>
          <cell r="C536" t="str">
            <v>UN</v>
          </cell>
          <cell r="D536">
            <v>23.49</v>
          </cell>
          <cell r="E536">
            <v>19.097560975609756</v>
          </cell>
          <cell r="F536" t="str">
            <v>FDE Abr/26</v>
          </cell>
        </row>
        <row r="537">
          <cell r="A537" t="str">
            <v>05.81.099</v>
          </cell>
          <cell r="B537" t="str">
            <v>RECOLOCACOES DE ELEM DE MADEIRA/COMPONENTES</v>
          </cell>
          <cell r="C537" t="str">
            <v>MV</v>
          </cell>
          <cell r="D537">
            <v>715.2</v>
          </cell>
          <cell r="E537">
            <v>581.46341463414637</v>
          </cell>
          <cell r="F537" t="str">
            <v>FDE Abr/26</v>
          </cell>
        </row>
        <row r="538">
          <cell r="A538" t="str">
            <v>05.82.010</v>
          </cell>
          <cell r="B538" t="str">
            <v>TAMPO DE PIA EM GRANITO E=2CM</v>
          </cell>
          <cell r="C538" t="str">
            <v>M</v>
          </cell>
          <cell r="D538">
            <v>494.91</v>
          </cell>
          <cell r="E538">
            <v>402.36585365853659</v>
          </cell>
          <cell r="F538" t="str">
            <v>FDE Abr/26</v>
          </cell>
        </row>
        <row r="539">
          <cell r="A539" t="str">
            <v>05.82.099</v>
          </cell>
          <cell r="B539" t="str">
            <v>SERVICOS DE ELEMENTOS DE MADEIRA/COMPONENTES</v>
          </cell>
          <cell r="C539" t="str">
            <v>MV</v>
          </cell>
          <cell r="D539">
            <v>715.2</v>
          </cell>
          <cell r="E539">
            <v>581.46341463414637</v>
          </cell>
          <cell r="F539" t="str">
            <v>FDE Abr/26</v>
          </cell>
        </row>
        <row r="540">
          <cell r="A540" t="str">
            <v>06.01.001</v>
          </cell>
          <cell r="B540" t="str">
            <v>EF-01 ESQUADRIA DE FERRO 90X60CM</v>
          </cell>
          <cell r="C540" t="str">
            <v>UN</v>
          </cell>
          <cell r="D540">
            <v>980.36</v>
          </cell>
          <cell r="E540">
            <v>797.04065040650414</v>
          </cell>
          <cell r="F540" t="str">
            <v>FDE Abr/26</v>
          </cell>
        </row>
        <row r="541">
          <cell r="A541" t="str">
            <v>06.01.002</v>
          </cell>
          <cell r="B541" t="str">
            <v>EF-02 ESQUADRIA DE FERRO 90X120CM</v>
          </cell>
          <cell r="C541" t="str">
            <v>UN</v>
          </cell>
          <cell r="D541">
            <v>1722.65</v>
          </cell>
          <cell r="E541">
            <v>1400.528455284553</v>
          </cell>
          <cell r="F541" t="str">
            <v>FDE Abr/26</v>
          </cell>
        </row>
        <row r="542">
          <cell r="A542" t="str">
            <v>06.01.003</v>
          </cell>
          <cell r="B542" t="str">
            <v>EF-03 ESQUADRIA DE FERRO 90X150CM</v>
          </cell>
          <cell r="C542" t="str">
            <v>UN</v>
          </cell>
          <cell r="D542">
            <v>2012.99</v>
          </cell>
          <cell r="E542">
            <v>1636.5772357723577</v>
          </cell>
          <cell r="F542" t="str">
            <v>FDE Abr/26</v>
          </cell>
        </row>
        <row r="543">
          <cell r="A543" t="str">
            <v>06.01.004</v>
          </cell>
          <cell r="B543" t="str">
            <v>EF-04 ESQUADRIA DE FERRO 180X60CM</v>
          </cell>
          <cell r="C543" t="str">
            <v>UN</v>
          </cell>
          <cell r="D543">
            <v>1598.29</v>
          </cell>
          <cell r="E543">
            <v>1299.4227642276423</v>
          </cell>
          <cell r="F543" t="str">
            <v>FDE Abr/26</v>
          </cell>
        </row>
        <row r="544">
          <cell r="A544" t="str">
            <v>06.01.005</v>
          </cell>
          <cell r="B544" t="str">
            <v>EF-05 ESQUADRIA DE FERRO 180X120CM</v>
          </cell>
          <cell r="C544" t="str">
            <v>UN</v>
          </cell>
          <cell r="D544">
            <v>3212.5</v>
          </cell>
          <cell r="E544">
            <v>2611.7886178861791</v>
          </cell>
          <cell r="F544" t="str">
            <v>FDE Abr/26</v>
          </cell>
        </row>
        <row r="545">
          <cell r="A545" t="str">
            <v>06.01.006</v>
          </cell>
          <cell r="B545" t="str">
            <v>EF-06 ESQUADRIA DE FERRO 180X150CM</v>
          </cell>
          <cell r="C545" t="str">
            <v>UN</v>
          </cell>
          <cell r="D545">
            <v>4117.58</v>
          </cell>
          <cell r="E545">
            <v>3347.6260162601625</v>
          </cell>
          <cell r="F545" t="str">
            <v>FDE Abr/26</v>
          </cell>
        </row>
        <row r="546">
          <cell r="A546" t="str">
            <v>06.01.013</v>
          </cell>
          <cell r="B546" t="str">
            <v>EF-13 ESQUADRIA DE FERRO 90X90CM</v>
          </cell>
          <cell r="C546" t="str">
            <v>UN</v>
          </cell>
          <cell r="D546">
            <v>2163.6</v>
          </cell>
          <cell r="E546">
            <v>1759.0243902439024</v>
          </cell>
          <cell r="F546" t="str">
            <v>FDE Abr/26</v>
          </cell>
        </row>
        <row r="547">
          <cell r="A547" t="str">
            <v>06.01.014</v>
          </cell>
          <cell r="B547" t="str">
            <v>EF-14 ESQUADRIA DE FERRO 180X90CM</v>
          </cell>
          <cell r="C547" t="str">
            <v>UN</v>
          </cell>
          <cell r="D547">
            <v>2287.09</v>
          </cell>
          <cell r="E547">
            <v>1859.4227642276423</v>
          </cell>
          <cell r="F547" t="str">
            <v>FDE Abr/26</v>
          </cell>
        </row>
        <row r="548">
          <cell r="A548" t="str">
            <v>06.01.015</v>
          </cell>
          <cell r="B548" t="str">
            <v>EF-15 ESQUADRIA DE FERRO / VENTILACAO CRUZADA H=30 A 45CM</v>
          </cell>
          <cell r="C548" t="str">
            <v>M2</v>
          </cell>
          <cell r="D548">
            <v>899.43</v>
          </cell>
          <cell r="E548">
            <v>731.2439024390244</v>
          </cell>
          <cell r="F548" t="str">
            <v>FDE Abr/26</v>
          </cell>
        </row>
        <row r="549">
          <cell r="A549" t="str">
            <v>06.01.016</v>
          </cell>
          <cell r="B549" t="str">
            <v>EF-16 ESQUADRIA DE FERRO FIXA L=90CM</v>
          </cell>
          <cell r="C549" t="str">
            <v>UN</v>
          </cell>
          <cell r="D549">
            <v>2715.64</v>
          </cell>
          <cell r="E549">
            <v>2207.8373983739839</v>
          </cell>
          <cell r="F549" t="str">
            <v>FDE Abr/26</v>
          </cell>
        </row>
        <row r="550">
          <cell r="A550" t="str">
            <v>06.01.017</v>
          </cell>
          <cell r="B550" t="str">
            <v>EF-17 ESQUADRIA DE FERRO FIXA L=180CM</v>
          </cell>
          <cell r="C550" t="str">
            <v>UN</v>
          </cell>
          <cell r="D550">
            <v>5506.65</v>
          </cell>
          <cell r="E550">
            <v>4476.9512195121952</v>
          </cell>
          <cell r="F550" t="str">
            <v>FDE Abr/26</v>
          </cell>
        </row>
        <row r="551">
          <cell r="A551" t="str">
            <v>06.01.019</v>
          </cell>
          <cell r="B551" t="str">
            <v>EF-18 ESQUADRIA DE FERRO / VENTILACAO PERMANENTE L=90X60CM</v>
          </cell>
          <cell r="C551" t="str">
            <v>UN</v>
          </cell>
          <cell r="D551">
            <v>1018.78</v>
          </cell>
          <cell r="E551">
            <v>828.27642276422762</v>
          </cell>
          <cell r="F551" t="str">
            <v>FDE Abr/26</v>
          </cell>
        </row>
        <row r="552">
          <cell r="A552" t="str">
            <v>06.01.020</v>
          </cell>
          <cell r="B552" t="str">
            <v>EF-19 ESQUADRIA DE FERRO VENTILACAO PERMANENTE L=180X60CM</v>
          </cell>
          <cell r="C552" t="str">
            <v>UN</v>
          </cell>
          <cell r="D552">
            <v>1280.54</v>
          </cell>
          <cell r="E552">
            <v>1041.0894308943089</v>
          </cell>
          <cell r="F552" t="str">
            <v>FDE Abr/26</v>
          </cell>
        </row>
        <row r="553">
          <cell r="A553" t="str">
            <v>06.01.022</v>
          </cell>
          <cell r="B553" t="str">
            <v>EF-20 ESQUADRIA DE FERRO 180X180CM</v>
          </cell>
          <cell r="C553" t="str">
            <v>UN</v>
          </cell>
          <cell r="D553">
            <v>3169.45</v>
          </cell>
          <cell r="E553">
            <v>2576.7886178861786</v>
          </cell>
          <cell r="F553" t="str">
            <v>FDE Abr/26</v>
          </cell>
        </row>
        <row r="554">
          <cell r="A554" t="str">
            <v>06.01.023</v>
          </cell>
          <cell r="B554" t="str">
            <v>EF-21 ESQUADRIA DE FERRO 180X210CM</v>
          </cell>
          <cell r="C554" t="str">
            <v>UN</v>
          </cell>
          <cell r="D554">
            <v>3642.89</v>
          </cell>
          <cell r="E554">
            <v>2961.6991869918697</v>
          </cell>
          <cell r="F554" t="str">
            <v>FDE Abr/26</v>
          </cell>
        </row>
        <row r="555">
          <cell r="A555" t="str">
            <v>06.01.024</v>
          </cell>
          <cell r="B555" t="str">
            <v>EF-22 ESQUADRIA DE FERRO COM BASCULANTE L=90CM</v>
          </cell>
          <cell r="C555" t="str">
            <v>UN</v>
          </cell>
          <cell r="D555">
            <v>4784.21</v>
          </cell>
          <cell r="E555">
            <v>3889.6016260162601</v>
          </cell>
          <cell r="F555" t="str">
            <v>FDE Abr/26</v>
          </cell>
        </row>
        <row r="556">
          <cell r="A556" t="str">
            <v>06.01.025</v>
          </cell>
          <cell r="B556" t="str">
            <v>CAIXILHOS DE FERRO -BASCULANTES</v>
          </cell>
          <cell r="C556" t="str">
            <v>M2</v>
          </cell>
          <cell r="D556">
            <v>1527.35</v>
          </cell>
          <cell r="E556">
            <v>1241.7479674796748</v>
          </cell>
          <cell r="F556" t="str">
            <v>FDE Abr/26</v>
          </cell>
        </row>
        <row r="557">
          <cell r="A557" t="str">
            <v>06.01.026</v>
          </cell>
          <cell r="B557" t="str">
            <v>CAIXILHOS DE FERRO -FIXOS</v>
          </cell>
          <cell r="C557" t="str">
            <v>M2</v>
          </cell>
          <cell r="D557">
            <v>1388.65</v>
          </cell>
          <cell r="E557">
            <v>1128.9837398373984</v>
          </cell>
          <cell r="F557" t="str">
            <v>FDE Abr/26</v>
          </cell>
        </row>
        <row r="558">
          <cell r="A558" t="str">
            <v>06.01.027</v>
          </cell>
          <cell r="B558" t="str">
            <v>CAIXILHOS DE FERRO -FIXO COM VENTILACAO PERMANENTE</v>
          </cell>
          <cell r="C558" t="str">
            <v>M2</v>
          </cell>
          <cell r="D558">
            <v>1184.52</v>
          </cell>
          <cell r="E558">
            <v>963.02439024390242</v>
          </cell>
          <cell r="F558" t="str">
            <v>FDE Abr/26</v>
          </cell>
        </row>
        <row r="559">
          <cell r="A559" t="str">
            <v>06.01.028</v>
          </cell>
          <cell r="B559" t="str">
            <v>EF-23 ESQUADRIA DE FERRO COM BASCULANTE L=180CM</v>
          </cell>
          <cell r="C559" t="str">
            <v>UN</v>
          </cell>
          <cell r="D559">
            <v>9572.89</v>
          </cell>
          <cell r="E559">
            <v>7782.837398373983</v>
          </cell>
          <cell r="F559" t="str">
            <v>FDE Abr/26</v>
          </cell>
        </row>
        <row r="560">
          <cell r="A560" t="str">
            <v>06.01.029</v>
          </cell>
          <cell r="B560" t="str">
            <v>CX-06 CAIXILHO FIXO PERFIL LAMINADO 2MM   USO EXCLUSIVO PADRAO CRECHE</v>
          </cell>
          <cell r="C560" t="str">
            <v>M2</v>
          </cell>
          <cell r="D560">
            <v>451.63</v>
          </cell>
          <cell r="E560">
            <v>367.17886178861789</v>
          </cell>
          <cell r="F560" t="str">
            <v>FDE Abr/26</v>
          </cell>
        </row>
        <row r="561">
          <cell r="A561" t="str">
            <v>06.01.037</v>
          </cell>
          <cell r="B561" t="str">
            <v>EF-24 ADAPTADO ESQUADRIA DE FERRO 1,00X1,00</v>
          </cell>
          <cell r="C561" t="str">
            <v>M2</v>
          </cell>
          <cell r="D561">
            <v>2566.21</v>
          </cell>
          <cell r="E561">
            <v>2086.3495934959351</v>
          </cell>
          <cell r="F561" t="str">
            <v>FDE Abr/26</v>
          </cell>
        </row>
        <row r="562">
          <cell r="A562" t="str">
            <v>06.01.040</v>
          </cell>
          <cell r="B562" t="str">
            <v>EF-24 ESQ FERRO VENEZIANA DA CAIXA DO ELEVADOR (0.80X0.40M)</v>
          </cell>
          <cell r="C562" t="str">
            <v>UN</v>
          </cell>
          <cell r="D562">
            <v>832.46</v>
          </cell>
          <cell r="E562">
            <v>676.79674796747975</v>
          </cell>
          <cell r="F562" t="str">
            <v>FDE Abr/26</v>
          </cell>
        </row>
        <row r="563">
          <cell r="A563" t="str">
            <v>06.01.041</v>
          </cell>
          <cell r="B563" t="str">
            <v>EF-25 ESQ DE FERRO VENTILACAO CRUZADA (H=60 A 80CM)</v>
          </cell>
          <cell r="C563" t="str">
            <v>M2</v>
          </cell>
          <cell r="D563">
            <v>1173.3399999999999</v>
          </cell>
          <cell r="E563">
            <v>953.93495934959344</v>
          </cell>
          <cell r="F563" t="str">
            <v>FDE Abr/26</v>
          </cell>
        </row>
        <row r="564">
          <cell r="A564" t="str">
            <v>06.01.042</v>
          </cell>
          <cell r="B564" t="str">
            <v>EF-26 ESQ DE FERRO VENTILACAO CRUZADA (180X65CM)</v>
          </cell>
          <cell r="C564" t="str">
            <v>UN</v>
          </cell>
          <cell r="D564">
            <v>1373.93</v>
          </cell>
          <cell r="E564">
            <v>1117.0162601626016</v>
          </cell>
          <cell r="F564" t="str">
            <v>FDE Abr/26</v>
          </cell>
        </row>
        <row r="565">
          <cell r="A565" t="str">
            <v>06.01.043</v>
          </cell>
          <cell r="B565" t="str">
            <v>EF-27 ESQ DE FERRO VENTILACAO CRUZADA (180X75CM)</v>
          </cell>
          <cell r="C565" t="str">
            <v>UN</v>
          </cell>
          <cell r="D565">
            <v>1604.26</v>
          </cell>
          <cell r="E565">
            <v>1304.2764227642276</v>
          </cell>
          <cell r="F565" t="str">
            <v>FDE Abr/26</v>
          </cell>
        </row>
        <row r="566">
          <cell r="A566" t="str">
            <v>06.01.044</v>
          </cell>
          <cell r="B566" t="str">
            <v>EF-28 ESQUADRIA DE FERRO 90X180CM</v>
          </cell>
          <cell r="C566" t="str">
            <v>UN</v>
          </cell>
          <cell r="D566">
            <v>1660.92</v>
          </cell>
          <cell r="E566">
            <v>1350.3414634146343</v>
          </cell>
          <cell r="F566" t="str">
            <v>FDE Abr/26</v>
          </cell>
        </row>
        <row r="567">
          <cell r="A567" t="str">
            <v>06.01.047</v>
          </cell>
          <cell r="B567" t="str">
            <v>EF-29 ESQUADRIA DE FERRO 90X210CM</v>
          </cell>
          <cell r="C567" t="str">
            <v>UN</v>
          </cell>
          <cell r="D567">
            <v>2014.65</v>
          </cell>
          <cell r="E567">
            <v>1637.9268292682927</v>
          </cell>
          <cell r="F567" t="str">
            <v>FDE Abr/26</v>
          </cell>
        </row>
        <row r="568">
          <cell r="A568" t="str">
            <v>06.01.048</v>
          </cell>
          <cell r="B568" t="str">
            <v>EF-30 ESQUADRIA DE FERRO PARA DUTO EXAUSTOR DE CAPELA</v>
          </cell>
          <cell r="C568" t="str">
            <v>M2</v>
          </cell>
          <cell r="D568">
            <v>1374.45</v>
          </cell>
          <cell r="E568">
            <v>1117.439024390244</v>
          </cell>
          <cell r="F568" t="str">
            <v>FDE Abr/26</v>
          </cell>
        </row>
        <row r="569">
          <cell r="A569" t="str">
            <v>06.01.049</v>
          </cell>
          <cell r="B569" t="str">
            <v>EV-01 ESQUADRIA VENEZIANA DE ACO (1,20X2,00 M)</v>
          </cell>
          <cell r="C569" t="str">
            <v>UN</v>
          </cell>
          <cell r="D569">
            <v>1878.09</v>
          </cell>
          <cell r="E569">
            <v>1526.9024390243901</v>
          </cell>
          <cell r="F569" t="str">
            <v>FDE Abr/26</v>
          </cell>
        </row>
        <row r="570">
          <cell r="A570" t="str">
            <v>06.01.050</v>
          </cell>
          <cell r="B570" t="str">
            <v>EF-31  ESQUADRIA DE FERRO VENTILAÇÃO CRUZADA (90X65CM)</v>
          </cell>
          <cell r="C570" t="str">
            <v>UN</v>
          </cell>
          <cell r="D570">
            <v>752.29</v>
          </cell>
          <cell r="E570">
            <v>611.6178861788618</v>
          </cell>
          <cell r="F570" t="str">
            <v>FDE Abr/26</v>
          </cell>
        </row>
        <row r="571">
          <cell r="A571" t="str">
            <v>06.01.051</v>
          </cell>
          <cell r="B571" t="str">
            <v>EF-32  ESQUADRIA DE FERRO VENTILAÇÃO CRUZADA (90X75CM)</v>
          </cell>
          <cell r="C571" t="str">
            <v>UN</v>
          </cell>
          <cell r="D571">
            <v>787.81</v>
          </cell>
          <cell r="E571">
            <v>640.4959349593496</v>
          </cell>
          <cell r="F571" t="str">
            <v>FDE Abr/26</v>
          </cell>
        </row>
        <row r="572">
          <cell r="A572" t="str">
            <v>06.01.062</v>
          </cell>
          <cell r="B572" t="str">
            <v>EA-13 JANELA DE ALUMINIO - 1,80 X 1,50 M</v>
          </cell>
          <cell r="C572" t="str">
            <v>UN</v>
          </cell>
          <cell r="D572">
            <v>4407.91</v>
          </cell>
          <cell r="E572">
            <v>3583.6666666666665</v>
          </cell>
          <cell r="F572" t="str">
            <v>FDE Abr/26</v>
          </cell>
        </row>
        <row r="573">
          <cell r="A573" t="str">
            <v>06.01.063</v>
          </cell>
          <cell r="B573" t="str">
            <v>EA-14 JANELA DE ALUMINIO - 1,80 X 1,20 M</v>
          </cell>
          <cell r="C573" t="str">
            <v>UN</v>
          </cell>
          <cell r="D573">
            <v>3703.28</v>
          </cell>
          <cell r="E573">
            <v>3010.7967479674799</v>
          </cell>
          <cell r="F573" t="str">
            <v>FDE Abr/26</v>
          </cell>
        </row>
        <row r="574">
          <cell r="A574" t="str">
            <v>06.01.064</v>
          </cell>
          <cell r="B574" t="str">
            <v>EA-15 JANELA DE ALUMINIO - 1,80 X 0,60 M</v>
          </cell>
          <cell r="C574" t="str">
            <v>UN</v>
          </cell>
          <cell r="D574">
            <v>1998.8</v>
          </cell>
          <cell r="E574">
            <v>1625.040650406504</v>
          </cell>
          <cell r="F574" t="str">
            <v>FDE Abr/26</v>
          </cell>
        </row>
        <row r="575">
          <cell r="A575" t="str">
            <v>06.01.065</v>
          </cell>
          <cell r="B575" t="str">
            <v>EA-16 JANELA DE ALUMINIO (0,90X0,90M)</v>
          </cell>
          <cell r="C575" t="str">
            <v>UN</v>
          </cell>
          <cell r="D575">
            <v>1572.65</v>
          </cell>
          <cell r="E575">
            <v>1278.5772357723579</v>
          </cell>
          <cell r="F575" t="str">
            <v>FDE Abr/26</v>
          </cell>
        </row>
        <row r="576">
          <cell r="A576" t="str">
            <v>06.01.066</v>
          </cell>
          <cell r="B576" t="str">
            <v>EA - 17 JANELA DE ALUMINIO (1,80 X0,90 M)</v>
          </cell>
          <cell r="C576" t="str">
            <v>UN</v>
          </cell>
          <cell r="D576">
            <v>2083.91</v>
          </cell>
          <cell r="E576">
            <v>1694.2357723577236</v>
          </cell>
          <cell r="F576" t="str">
            <v>FDE Abr/26</v>
          </cell>
        </row>
        <row r="577">
          <cell r="A577" t="str">
            <v>06.01.067</v>
          </cell>
          <cell r="B577" t="str">
            <v>EA-18 JANELA DE ALUMINIO (VENTILACAO CRUZADA) L= 180 CM</v>
          </cell>
          <cell r="C577" t="str">
            <v>M2</v>
          </cell>
          <cell r="D577">
            <v>1640.06</v>
          </cell>
          <cell r="E577">
            <v>1333.3821138211381</v>
          </cell>
          <cell r="F577" t="str">
            <v>FDE Abr/26</v>
          </cell>
        </row>
        <row r="578">
          <cell r="A578" t="str">
            <v>06.01.072</v>
          </cell>
          <cell r="B578" t="str">
            <v>CAIXILHOS DE ALUMINIO -BASCULANTES</v>
          </cell>
          <cell r="C578" t="str">
            <v>M2</v>
          </cell>
          <cell r="D578">
            <v>1941.54</v>
          </cell>
          <cell r="E578">
            <v>1578.4878048780488</v>
          </cell>
          <cell r="F578" t="str">
            <v>FDE Abr/26</v>
          </cell>
        </row>
        <row r="579">
          <cell r="A579" t="str">
            <v>06.01.075</v>
          </cell>
          <cell r="B579" t="str">
            <v>CAIXILHOS DE ALUMINIO -FIXO</v>
          </cell>
          <cell r="C579" t="str">
            <v>M2</v>
          </cell>
          <cell r="D579">
            <v>1414.73</v>
          </cell>
          <cell r="E579">
            <v>1150.1869918699188</v>
          </cell>
          <cell r="F579" t="str">
            <v>FDE Abr/26</v>
          </cell>
        </row>
        <row r="580">
          <cell r="A580" t="str">
            <v>06.01.080</v>
          </cell>
          <cell r="B580" t="str">
            <v>VENEZIANA INDUSTRIAL -ALETAS PVC MONTANTES ACO GALVANIZADO REF 100</v>
          </cell>
          <cell r="C580" t="str">
            <v>M2</v>
          </cell>
          <cell r="D580">
            <v>333.11</v>
          </cell>
          <cell r="E580">
            <v>270.82113821138211</v>
          </cell>
          <cell r="F580" t="str">
            <v>FDE Abr/26</v>
          </cell>
        </row>
        <row r="581">
          <cell r="A581" t="str">
            <v>06.01.081</v>
          </cell>
          <cell r="B581" t="str">
            <v>VENEZIANA INDUSTRIAL-ALETAS FIBRA DE VIDRO MONTANTES ACO GALV REF 100</v>
          </cell>
          <cell r="C581" t="str">
            <v>M2</v>
          </cell>
          <cell r="D581">
            <v>637.11</v>
          </cell>
          <cell r="E581">
            <v>517.97560975609758</v>
          </cell>
          <cell r="F581" t="str">
            <v>FDE Abr/26</v>
          </cell>
        </row>
        <row r="582">
          <cell r="A582" t="str">
            <v>06.01.082</v>
          </cell>
          <cell r="B582" t="str">
            <v>VENEZIANA INDUSTRIAL-ALETAS PVC MONTANTES ACO PRE-PINTADO REF 100</v>
          </cell>
          <cell r="C582" t="str">
            <v>M2</v>
          </cell>
          <cell r="D582">
            <v>483.45</v>
          </cell>
          <cell r="E582">
            <v>393.04878048780489</v>
          </cell>
          <cell r="F582" t="str">
            <v>FDE Abr/26</v>
          </cell>
        </row>
        <row r="583">
          <cell r="A583" t="str">
            <v>06.01.083</v>
          </cell>
          <cell r="B583" t="str">
            <v>VENEZIANA INDUSTRIAL-ALETAS FIBRA VIDRO MONTANTES ACO PRE-PINT REF 100</v>
          </cell>
          <cell r="C583" t="str">
            <v>M2</v>
          </cell>
          <cell r="D583">
            <v>637.11</v>
          </cell>
          <cell r="E583">
            <v>517.97560975609758</v>
          </cell>
          <cell r="F583" t="str">
            <v>FDE Abr/26</v>
          </cell>
        </row>
        <row r="584">
          <cell r="A584" t="str">
            <v>06.01.084</v>
          </cell>
          <cell r="B584" t="str">
            <v>VENEZIANA INDUSTRIAL-ALETAS PVC MONTANTE ALUMINIO ANODIZADO REF 100</v>
          </cell>
          <cell r="C584" t="str">
            <v>M2</v>
          </cell>
          <cell r="D584">
            <v>856.15</v>
          </cell>
          <cell r="E584">
            <v>696.05691056910564</v>
          </cell>
          <cell r="F584" t="str">
            <v>FDE Abr/26</v>
          </cell>
        </row>
        <row r="585">
          <cell r="A585" t="str">
            <v>06.01.085</v>
          </cell>
          <cell r="B585" t="str">
            <v>VENEZIANA INDUSTRIAL-ALETAS FIBRA VIDRO MONTANTES ALUM ANODIZ REF 100</v>
          </cell>
          <cell r="C585" t="str">
            <v>M2</v>
          </cell>
          <cell r="D585">
            <v>637.11</v>
          </cell>
          <cell r="E585">
            <v>517.97560975609758</v>
          </cell>
          <cell r="F585" t="str">
            <v>FDE Abr/26</v>
          </cell>
        </row>
        <row r="586">
          <cell r="A586" t="str">
            <v>06.01.086</v>
          </cell>
          <cell r="B586" t="str">
            <v>VENEZIANA INDUSTRIAL-ALETAS PVC/MONTANTES ACO GALVANIZADO/REF.50</v>
          </cell>
          <cell r="C586" t="str">
            <v>M2</v>
          </cell>
          <cell r="D586">
            <v>376.19</v>
          </cell>
          <cell r="E586">
            <v>305.84552845528458</v>
          </cell>
          <cell r="F586" t="str">
            <v>FDE Abr/26</v>
          </cell>
        </row>
        <row r="587">
          <cell r="A587" t="str">
            <v>06.01.087</v>
          </cell>
          <cell r="B587" t="str">
            <v>VENEZIANA INDUSTRIAL-ALETAS PVC/MONTANTES ALUM. ANODIZADO/REF.50</v>
          </cell>
          <cell r="C587" t="str">
            <v>M2</v>
          </cell>
          <cell r="D587">
            <v>854.98</v>
          </cell>
          <cell r="E587">
            <v>695.10569105691059</v>
          </cell>
          <cell r="F587" t="str">
            <v>FDE Abr/26</v>
          </cell>
        </row>
        <row r="588">
          <cell r="A588" t="str">
            <v>06.01.099</v>
          </cell>
          <cell r="B588" t="str">
            <v>SERVICOS EM ELEMENTOS METALICOS/COMPONENTES</v>
          </cell>
          <cell r="C588" t="str">
            <v>MV</v>
          </cell>
          <cell r="D588">
            <v>715.2</v>
          </cell>
          <cell r="E588">
            <v>581.46341463414637</v>
          </cell>
          <cell r="F588" t="str">
            <v>FDE Abr/26</v>
          </cell>
        </row>
        <row r="589">
          <cell r="A589" t="str">
            <v>06.02.001</v>
          </cell>
          <cell r="B589" t="str">
            <v>PC-01 PORTA CORTA-FOGO P90 L=90CM COMPLETA</v>
          </cell>
          <cell r="C589" t="str">
            <v>UN</v>
          </cell>
          <cell r="D589">
            <v>2462.7399999999998</v>
          </cell>
          <cell r="E589">
            <v>2002.2276422764226</v>
          </cell>
          <cell r="F589" t="str">
            <v>FDE Abr/26</v>
          </cell>
        </row>
        <row r="590">
          <cell r="A590" t="str">
            <v>06.02.010</v>
          </cell>
          <cell r="B590" t="str">
            <v>PF-11 PORTA/JANELA DE FERRO 180X260CM</v>
          </cell>
          <cell r="C590" t="str">
            <v>UN</v>
          </cell>
          <cell r="D590">
            <v>7437.28</v>
          </cell>
          <cell r="E590">
            <v>6046.5691056910564</v>
          </cell>
          <cell r="F590" t="str">
            <v>FDE Abr/26</v>
          </cell>
        </row>
        <row r="591">
          <cell r="A591" t="str">
            <v>06.02.015</v>
          </cell>
          <cell r="B591" t="str">
            <v>PF-15 PORTA EM CHAPA DE FERRO (L=82 CM)</v>
          </cell>
          <cell r="C591" t="str">
            <v>UN</v>
          </cell>
          <cell r="D591">
            <v>5280.35</v>
          </cell>
          <cell r="E591">
            <v>4292.9674796747968</v>
          </cell>
          <cell r="F591" t="str">
            <v>FDE Abr/26</v>
          </cell>
        </row>
        <row r="592">
          <cell r="A592" t="str">
            <v>06.02.016</v>
          </cell>
          <cell r="B592" t="str">
            <v>PF-16 PORTA EM CHAPA DE FERRO (L=92 CM)</v>
          </cell>
          <cell r="C592" t="str">
            <v>UN</v>
          </cell>
          <cell r="D592">
            <v>5653.63</v>
          </cell>
          <cell r="E592">
            <v>4596.4471544715452</v>
          </cell>
          <cell r="F592" t="str">
            <v>FDE Abr/26</v>
          </cell>
        </row>
        <row r="593">
          <cell r="A593" t="str">
            <v>06.02.017</v>
          </cell>
          <cell r="B593" t="str">
            <v>PF-17 PORTA EM CHAPA DE FERRO L=102CM</v>
          </cell>
          <cell r="C593" t="str">
            <v>UN</v>
          </cell>
          <cell r="D593">
            <v>6076.17</v>
          </cell>
          <cell r="E593">
            <v>4939.9756097560976</v>
          </cell>
          <cell r="F593" t="str">
            <v>FDE Abr/26</v>
          </cell>
        </row>
        <row r="594">
          <cell r="A594" t="str">
            <v>06.02.019</v>
          </cell>
          <cell r="B594" t="str">
            <v>PF-19 PORTA DE FERRO P/ RESERVATORIO - GALVANIZADA</v>
          </cell>
          <cell r="C594" t="str">
            <v>UN</v>
          </cell>
          <cell r="D594">
            <v>4385.93</v>
          </cell>
          <cell r="E594">
            <v>3565.7967479674799</v>
          </cell>
          <cell r="F594" t="str">
            <v>FDE Abr/26</v>
          </cell>
        </row>
        <row r="595">
          <cell r="A595" t="str">
            <v>06.02.020</v>
          </cell>
          <cell r="B595" t="str">
            <v>PORTA DE FERRO (TIPO PF-11)</v>
          </cell>
          <cell r="C595" t="str">
            <v>M2</v>
          </cell>
          <cell r="D595">
            <v>1638.88</v>
          </cell>
          <cell r="E595">
            <v>1332.4227642276423</v>
          </cell>
          <cell r="F595" t="str">
            <v>FDE Abr/26</v>
          </cell>
        </row>
        <row r="596">
          <cell r="A596" t="str">
            <v>06.02.026</v>
          </cell>
          <cell r="B596" t="str">
            <v>PF-23 PORTA DE FERRO C/ BANDEIRA EM CHAPA PERFURADA L=140CM</v>
          </cell>
          <cell r="C596" t="str">
            <v>UN</v>
          </cell>
          <cell r="D596">
            <v>7249.94</v>
          </cell>
          <cell r="E596">
            <v>5894.2601626016258</v>
          </cell>
          <cell r="F596" t="str">
            <v>FDE Abr/26</v>
          </cell>
        </row>
        <row r="597">
          <cell r="A597" t="str">
            <v>06.02.028</v>
          </cell>
          <cell r="B597" t="str">
            <v>PF-21 PORTA DE FERRO COM BANDEIRA EM CHAPA PERFURADA L=102CM</v>
          </cell>
          <cell r="C597" t="str">
            <v>UN</v>
          </cell>
          <cell r="D597">
            <v>5355.25</v>
          </cell>
          <cell r="E597">
            <v>4353.8617886178863</v>
          </cell>
          <cell r="F597" t="str">
            <v>FDE Abr/26</v>
          </cell>
        </row>
        <row r="598">
          <cell r="A598" t="str">
            <v>06.02.029</v>
          </cell>
          <cell r="B598" t="str">
            <v>PF-22 PORTA DE FERRO C/ BANDEIRA EM CHAPA PERFURADA L=82CM</v>
          </cell>
          <cell r="C598" t="str">
            <v>UN</v>
          </cell>
          <cell r="D598">
            <v>4724.78</v>
          </cell>
          <cell r="E598">
            <v>3841.2845528455282</v>
          </cell>
          <cell r="F598" t="str">
            <v>FDE Abr/26</v>
          </cell>
        </row>
        <row r="599">
          <cell r="A599" t="str">
            <v>06.02.032</v>
          </cell>
          <cell r="B599" t="str">
            <v>PF-20 PORTA DE FERRO COM BANDEIRA CHAPA PERFURADA  L=180CM</v>
          </cell>
          <cell r="C599" t="str">
            <v>UN</v>
          </cell>
          <cell r="D599">
            <v>10083.67</v>
          </cell>
          <cell r="E599">
            <v>8198.1056910569114</v>
          </cell>
          <cell r="F599" t="str">
            <v>FDE Abr/26</v>
          </cell>
        </row>
        <row r="600">
          <cell r="A600" t="str">
            <v>06.02.045</v>
          </cell>
          <cell r="B600" t="str">
            <v>PF-26 PORTA DE FERRO C/BANDEIRA PARA HALL ELEVADOR L=90CM</v>
          </cell>
          <cell r="C600" t="str">
            <v>UN</v>
          </cell>
          <cell r="D600">
            <v>5532.71</v>
          </cell>
          <cell r="E600">
            <v>4498.1382113821137</v>
          </cell>
          <cell r="F600" t="str">
            <v>FDE Abr/26</v>
          </cell>
        </row>
        <row r="601">
          <cell r="A601" t="str">
            <v>06.02.046</v>
          </cell>
          <cell r="B601" t="str">
            <v>PF-27 PORTA DE FERRO 90X215CM</v>
          </cell>
          <cell r="C601" t="str">
            <v>UN</v>
          </cell>
          <cell r="D601">
            <v>4211.16</v>
          </cell>
          <cell r="E601">
            <v>3423.7073170731705</v>
          </cell>
          <cell r="F601" t="str">
            <v>FDE Abr/26</v>
          </cell>
        </row>
        <row r="602">
          <cell r="A602" t="str">
            <v>06.02.047</v>
          </cell>
          <cell r="B602" t="str">
            <v>PF-28 PORTA DE FERRO COM BANDEIRA 90X260CM</v>
          </cell>
          <cell r="C602" t="str">
            <v>UN</v>
          </cell>
          <cell r="D602">
            <v>4933.5200000000004</v>
          </cell>
          <cell r="E602">
            <v>4010.9918699186996</v>
          </cell>
          <cell r="F602" t="str">
            <v>FDE Abr/26</v>
          </cell>
        </row>
        <row r="603">
          <cell r="A603" t="str">
            <v>06.02.048</v>
          </cell>
          <cell r="B603" t="str">
            <v>PF-29 PORTA DE FERRO COM BANDEIRA EM CHAPA PERFURADA 90X260CM</v>
          </cell>
          <cell r="C603" t="str">
            <v>UN</v>
          </cell>
          <cell r="D603">
            <v>5153.8</v>
          </cell>
          <cell r="E603">
            <v>4190.0813008130081</v>
          </cell>
          <cell r="F603" t="str">
            <v>FDE Abr/26</v>
          </cell>
        </row>
        <row r="604">
          <cell r="A604" t="str">
            <v>06.02.049</v>
          </cell>
          <cell r="B604" t="str">
            <v>PF-30 PORTA EM CHAPA DE AÇO C/VENT.PERM (L=140CM)</v>
          </cell>
          <cell r="C604" t="str">
            <v>UN</v>
          </cell>
          <cell r="D604">
            <v>6031.66</v>
          </cell>
          <cell r="E604">
            <v>4903.7886178861791</v>
          </cell>
          <cell r="F604" t="str">
            <v>FDE Abr/26</v>
          </cell>
        </row>
        <row r="605">
          <cell r="A605" t="str">
            <v>06.02.053</v>
          </cell>
          <cell r="B605" t="str">
            <v>PF-32 PORTA EM CHAPA DE AÇO 82X210CM C/VENTILAÇÃO</v>
          </cell>
          <cell r="C605" t="str">
            <v>UN</v>
          </cell>
          <cell r="D605">
            <v>3646.35</v>
          </cell>
          <cell r="E605">
            <v>2964.5121951219512</v>
          </cell>
          <cell r="F605" t="str">
            <v>FDE Abr/26</v>
          </cell>
        </row>
        <row r="606">
          <cell r="A606" t="str">
            <v>06.02.054</v>
          </cell>
          <cell r="B606" t="str">
            <v>PF-33 PORTA EM CHAPA DE ACO 180X215CM</v>
          </cell>
          <cell r="C606" t="str">
            <v>UN</v>
          </cell>
          <cell r="D606">
            <v>7042.47</v>
          </cell>
          <cell r="E606">
            <v>5725.5853658536589</v>
          </cell>
          <cell r="F606" t="str">
            <v>FDE Abr/26</v>
          </cell>
        </row>
        <row r="607">
          <cell r="A607" t="str">
            <v>06.02.056</v>
          </cell>
          <cell r="B607" t="str">
            <v>PORTA EM CHAPA DE FERRO GALVANIZADO TIPO PF-15</v>
          </cell>
          <cell r="C607" t="str">
            <v>M2</v>
          </cell>
          <cell r="D607">
            <v>3065.98</v>
          </cell>
          <cell r="E607">
            <v>2492.6666666666665</v>
          </cell>
          <cell r="F607" t="str">
            <v>FDE Abr/26</v>
          </cell>
        </row>
        <row r="608">
          <cell r="A608" t="str">
            <v>06.02.060</v>
          </cell>
          <cell r="B608" t="str">
            <v>PT-38 PORTAO EM GRADIL ELETROFUNDIDO (345X230CM)</v>
          </cell>
          <cell r="C608" t="str">
            <v>UN</v>
          </cell>
          <cell r="D608">
            <v>11332.68</v>
          </cell>
          <cell r="E608">
            <v>9213.5609756097565</v>
          </cell>
          <cell r="F608" t="str">
            <v>FDE Abr/26</v>
          </cell>
        </row>
        <row r="609">
          <cell r="A609" t="str">
            <v>06.02.061</v>
          </cell>
          <cell r="B609" t="str">
            <v>PT-39 PORTAO EM GRADIL ELETROFUNDIDO (165X230CM)</v>
          </cell>
          <cell r="C609" t="str">
            <v>UN</v>
          </cell>
          <cell r="D609">
            <v>5825.91</v>
          </cell>
          <cell r="E609">
            <v>4736.5121951219508</v>
          </cell>
          <cell r="F609" t="str">
            <v>FDE Abr/26</v>
          </cell>
        </row>
        <row r="610">
          <cell r="A610" t="str">
            <v>06.02.062</v>
          </cell>
          <cell r="B610" t="str">
            <v>PT-40 BANDEIRA EM GRADIL ELETROFUNDIDO</v>
          </cell>
          <cell r="C610" t="str">
            <v>M2</v>
          </cell>
          <cell r="D610">
            <v>476.79</v>
          </cell>
          <cell r="E610">
            <v>387.63414634146346</v>
          </cell>
          <cell r="F610" t="str">
            <v>FDE Abr/26</v>
          </cell>
        </row>
        <row r="611">
          <cell r="A611" t="str">
            <v>06.02.063</v>
          </cell>
          <cell r="B611" t="str">
            <v>PORTÃO EM GRADIL ELETROFUNDIDO</v>
          </cell>
          <cell r="C611" t="str">
            <v>M2</v>
          </cell>
          <cell r="D611">
            <v>1422.6</v>
          </cell>
          <cell r="E611">
            <v>1156.5853658536585</v>
          </cell>
          <cell r="F611" t="str">
            <v>FDE Abr/26</v>
          </cell>
        </row>
        <row r="612">
          <cell r="A612" t="str">
            <v>06.02.064</v>
          </cell>
          <cell r="B612" t="str">
            <v>PT-43 PORTAO DE CORRER EM GRADIL ELETROF (360X230CM)</v>
          </cell>
          <cell r="C612" t="str">
            <v>UN</v>
          </cell>
          <cell r="D612">
            <v>13011.98</v>
          </cell>
          <cell r="E612">
            <v>10578.845528455284</v>
          </cell>
          <cell r="F612" t="str">
            <v>FDE Abr/26</v>
          </cell>
        </row>
        <row r="613">
          <cell r="A613" t="str">
            <v>06.02.065</v>
          </cell>
          <cell r="B613" t="str">
            <v>PT-44 PORTAO DE CORRER EM GRADIL ELETROF (720X230CM)</v>
          </cell>
          <cell r="C613" t="str">
            <v>UN</v>
          </cell>
          <cell r="D613">
            <v>25470.46</v>
          </cell>
          <cell r="E613">
            <v>20707.691056910568</v>
          </cell>
          <cell r="F613" t="str">
            <v>FDE Abr/26</v>
          </cell>
        </row>
        <row r="614">
          <cell r="A614" t="str">
            <v>06.02.066</v>
          </cell>
          <cell r="B614" t="str">
            <v>PT-45 PORTAO DE CORRER EM GRADIL ELETROF (372X230CM)</v>
          </cell>
          <cell r="C614" t="str">
            <v>UN</v>
          </cell>
          <cell r="D614">
            <v>13436.05</v>
          </cell>
          <cell r="E614">
            <v>10923.617886178861</v>
          </cell>
          <cell r="F614" t="str">
            <v>FDE Abr/26</v>
          </cell>
        </row>
        <row r="615">
          <cell r="A615" t="str">
            <v>06.02.067</v>
          </cell>
          <cell r="B615" t="str">
            <v>PT-46 PORTAO DE CORRER EM GRADIL ELETROF (732X230CM)</v>
          </cell>
          <cell r="C615" t="str">
            <v>UN</v>
          </cell>
          <cell r="D615">
            <v>25892.95</v>
          </cell>
          <cell r="E615">
            <v>21051.17886178862</v>
          </cell>
          <cell r="F615" t="str">
            <v>FDE Abr/26</v>
          </cell>
        </row>
        <row r="616">
          <cell r="A616" t="str">
            <v>06.02.073</v>
          </cell>
          <cell r="B616" t="str">
            <v>PT-47 PORTÃO BASCULANTE-GRADIL ELETROFUND 705X230CM (USO INT)</v>
          </cell>
          <cell r="C616" t="str">
            <v>UN</v>
          </cell>
          <cell r="D616">
            <v>83639.05</v>
          </cell>
          <cell r="E616">
            <v>67999.227642276426</v>
          </cell>
          <cell r="F616" t="str">
            <v>FDE Abr/26</v>
          </cell>
        </row>
        <row r="617">
          <cell r="A617" t="str">
            <v>06.02.074</v>
          </cell>
          <cell r="B617" t="str">
            <v>PT-48 PORTÃO BASCULANTE-GRADIL ELETROFUND 525X230CM (USO INT)</v>
          </cell>
          <cell r="C617" t="str">
            <v>UN</v>
          </cell>
          <cell r="D617">
            <v>46741.42</v>
          </cell>
          <cell r="E617">
            <v>38001.154471544716</v>
          </cell>
          <cell r="F617" t="str">
            <v>FDE Abr/26</v>
          </cell>
        </row>
        <row r="618">
          <cell r="A618" t="str">
            <v>06.02.075</v>
          </cell>
          <cell r="B618" t="str">
            <v>PT-49 PORTÃO BASCULANTE-GRADIL ELETROFUND 345X230CM (USO INT)</v>
          </cell>
          <cell r="C618" t="str">
            <v>UN</v>
          </cell>
          <cell r="D618">
            <v>37075.56</v>
          </cell>
          <cell r="E618">
            <v>30142.731707317071</v>
          </cell>
          <cell r="F618" t="str">
            <v>FDE Abr/26</v>
          </cell>
        </row>
        <row r="619">
          <cell r="A619" t="str">
            <v>06.02.088</v>
          </cell>
          <cell r="B619" t="str">
            <v>PORTÃO DE CORRER EM GRADIL ELETROFUNDIDO</v>
          </cell>
          <cell r="C619" t="str">
            <v>M2</v>
          </cell>
          <cell r="D619">
            <v>1573.27</v>
          </cell>
          <cell r="E619">
            <v>1279.0813008130081</v>
          </cell>
          <cell r="F619" t="str">
            <v>FDE Abr/26</v>
          </cell>
        </row>
        <row r="620">
          <cell r="A620" t="str">
            <v>06.02.089</v>
          </cell>
          <cell r="B620" t="str">
            <v>PORTÃO BASCULANTE EM GRADIL ELETROFUNDIDO</v>
          </cell>
          <cell r="C620" t="str">
            <v>M2</v>
          </cell>
          <cell r="D620">
            <v>5160.49</v>
          </cell>
          <cell r="E620">
            <v>4195.5203252032516</v>
          </cell>
          <cell r="F620" t="str">
            <v>FDE Abr/26</v>
          </cell>
        </row>
        <row r="621">
          <cell r="A621" t="str">
            <v>06.02.094</v>
          </cell>
          <cell r="B621" t="str">
            <v>ME-02 MONTANTE ESTRUTURAL VERTICAL P/ESQUADRIAS EM VÃO DE 7,20M</v>
          </cell>
          <cell r="C621" t="str">
            <v>M</v>
          </cell>
          <cell r="D621">
            <v>192.61</v>
          </cell>
          <cell r="E621">
            <v>156.59349593495935</v>
          </cell>
          <cell r="F621" t="str">
            <v>FDE Abr/26</v>
          </cell>
        </row>
        <row r="622">
          <cell r="A622" t="str">
            <v>06.02.095</v>
          </cell>
          <cell r="B622" t="str">
            <v>ME-03 MONTANTE ESTRUTURAL HORIZONTAL P/ESQUADRIAS</v>
          </cell>
          <cell r="C622" t="str">
            <v>M</v>
          </cell>
          <cell r="D622">
            <v>182.68</v>
          </cell>
          <cell r="E622">
            <v>148.52032520325204</v>
          </cell>
          <cell r="F622" t="str">
            <v>FDE Abr/26</v>
          </cell>
        </row>
        <row r="623">
          <cell r="A623" t="str">
            <v>06.02.098</v>
          </cell>
          <cell r="B623" t="str">
            <v>MONTANTE DA PORTA  PF-A  TUBO AÇO GALVANIZADO 100X100 MM ESPESSURA 3MM.   USO EXCLUSIVO PADRAO CRECHE</v>
          </cell>
          <cell r="C623" t="str">
            <v>M</v>
          </cell>
          <cell r="D623">
            <v>180.11</v>
          </cell>
          <cell r="E623">
            <v>146.4308943089431</v>
          </cell>
          <cell r="F623" t="str">
            <v>FDE Abr/26</v>
          </cell>
        </row>
        <row r="624">
          <cell r="A624" t="str">
            <v>06.02.099</v>
          </cell>
          <cell r="B624" t="str">
            <v>SERVICOS EM ELEMENTOS METALICOS/COMPONENTES</v>
          </cell>
          <cell r="C624" t="str">
            <v>MV</v>
          </cell>
          <cell r="D624">
            <v>715.2</v>
          </cell>
          <cell r="E624">
            <v>581.46341463414637</v>
          </cell>
          <cell r="F624" t="str">
            <v>FDE Abr/26</v>
          </cell>
        </row>
        <row r="625">
          <cell r="A625" t="str">
            <v>06.02.103</v>
          </cell>
          <cell r="B625" t="str">
            <v>PF-A PORTA 2 FOLHAS 193X210CM ADAPTADA MODELO PF-11 USO EXCLUSIVO PADRÃO CRECHE.</v>
          </cell>
          <cell r="C625" t="str">
            <v>UN</v>
          </cell>
          <cell r="D625">
            <v>6295.05</v>
          </cell>
          <cell r="E625">
            <v>5117.9268292682927</v>
          </cell>
          <cell r="F625" t="str">
            <v>FDE Abr/26</v>
          </cell>
        </row>
        <row r="626">
          <cell r="A626" t="str">
            <v>06.02.104</v>
          </cell>
          <cell r="B626" t="str">
            <v>"PF-B  PORTA 2 FOLHAS 300X215 CM INCLUSIVE VIDRO LAMINADO 6MM COM MONTANTES ME-02 E ME-03   USO EXCLUSIVO PADRAO CRECHE"</v>
          </cell>
          <cell r="C626" t="str">
            <v>UN</v>
          </cell>
          <cell r="D626">
            <v>12297.56</v>
          </cell>
          <cell r="E626">
            <v>9998.0162601626016</v>
          </cell>
          <cell r="F626" t="str">
            <v>FDE Abr/26</v>
          </cell>
        </row>
        <row r="627">
          <cell r="A627" t="str">
            <v>06.02.108</v>
          </cell>
          <cell r="B627" t="str">
            <v>PF-D   PORTA DE CORRER  QUATRO FOLHAS ADAPTADA MODELO PF-11  USO EXCLUSIVO PADRAO CRECHE</v>
          </cell>
          <cell r="C627" t="str">
            <v>UN</v>
          </cell>
          <cell r="D627">
            <v>34022.769999999997</v>
          </cell>
          <cell r="E627">
            <v>27660.788617886177</v>
          </cell>
          <cell r="F627" t="str">
            <v>FDE Abr/26</v>
          </cell>
        </row>
        <row r="628">
          <cell r="A628" t="str">
            <v>06.02.109</v>
          </cell>
          <cell r="B628" t="str">
            <v>PF-C   PORTA CAIXILHO  93X215 CM ADAPTADA MODELO PF-27  USO EXCLUSIVO PADRAO CRECHE</v>
          </cell>
          <cell r="C628" t="str">
            <v>UN</v>
          </cell>
          <cell r="D628">
            <v>5727.59</v>
          </cell>
          <cell r="E628">
            <v>4656.5772357723581</v>
          </cell>
          <cell r="F628" t="str">
            <v>FDE Abr/26</v>
          </cell>
        </row>
        <row r="629">
          <cell r="A629" t="str">
            <v>06.03.001</v>
          </cell>
          <cell r="B629" t="str">
            <v>TI-01 TAMPA DE INSPECAO - ACO</v>
          </cell>
          <cell r="C629" t="str">
            <v>UN</v>
          </cell>
          <cell r="D629">
            <v>880.97</v>
          </cell>
          <cell r="E629">
            <v>716.23577235772359</v>
          </cell>
          <cell r="F629" t="str">
            <v>FDE Abr/26</v>
          </cell>
        </row>
        <row r="630">
          <cell r="A630" t="str">
            <v>06.03.003</v>
          </cell>
          <cell r="B630" t="str">
            <v>AF-01 ALCAPAO PARA LAJE DE FORRO</v>
          </cell>
          <cell r="C630" t="str">
            <v>UN</v>
          </cell>
          <cell r="D630">
            <v>842.55</v>
          </cell>
          <cell r="E630">
            <v>685</v>
          </cell>
          <cell r="F630" t="str">
            <v>FDE Abr/26</v>
          </cell>
        </row>
        <row r="631">
          <cell r="A631" t="str">
            <v>06.03.016</v>
          </cell>
          <cell r="B631" t="str">
            <v>BP-01 BARRA ANTIPANICO SIMPLES</v>
          </cell>
          <cell r="C631" t="str">
            <v>UN</v>
          </cell>
          <cell r="D631">
            <v>848.88</v>
          </cell>
          <cell r="E631">
            <v>690.14634146341461</v>
          </cell>
          <cell r="F631" t="str">
            <v>FDE Abr/26</v>
          </cell>
        </row>
        <row r="632">
          <cell r="A632" t="str">
            <v>06.03.017</v>
          </cell>
          <cell r="B632" t="str">
            <v>BP-02 BARRA ANTIPANICO DUPLA</v>
          </cell>
          <cell r="C632" t="str">
            <v>UN</v>
          </cell>
          <cell r="D632">
            <v>1605.14</v>
          </cell>
          <cell r="E632">
            <v>1304.9918699186992</v>
          </cell>
          <cell r="F632" t="str">
            <v>FDE Abr/26</v>
          </cell>
        </row>
        <row r="633">
          <cell r="A633" t="str">
            <v>06.03.018</v>
          </cell>
          <cell r="B633" t="str">
            <v>TP-03 TELA DE PROTEÇÃO ARAME GALVANIZADO ONDULADO  - REQUADRO DE FERRO</v>
          </cell>
          <cell r="C633" t="str">
            <v>M2</v>
          </cell>
          <cell r="D633">
            <v>651.19000000000005</v>
          </cell>
          <cell r="E633">
            <v>529.42276422764235</v>
          </cell>
          <cell r="F633" t="str">
            <v>FDE Abr/26</v>
          </cell>
        </row>
        <row r="634">
          <cell r="A634" t="str">
            <v>06.03.019</v>
          </cell>
          <cell r="B634" t="str">
            <v>EM-05 ESCADA MARINHEIRO (GALVANIZADA)</v>
          </cell>
          <cell r="C634" t="str">
            <v>M</v>
          </cell>
          <cell r="D634">
            <v>1040.05</v>
          </cell>
          <cell r="E634">
            <v>845.56910569105685</v>
          </cell>
          <cell r="F634" t="str">
            <v>FDE Abr/26</v>
          </cell>
        </row>
        <row r="635">
          <cell r="A635" t="str">
            <v>06.03.020</v>
          </cell>
          <cell r="B635" t="str">
            <v>EM-06 ESCADA DE MARINHEIRO C/GUARDA CORPO GALVANIZADA</v>
          </cell>
          <cell r="C635" t="str">
            <v>M</v>
          </cell>
          <cell r="D635">
            <v>1902.82</v>
          </cell>
          <cell r="E635">
            <v>1547.0081300813008</v>
          </cell>
          <cell r="F635" t="str">
            <v>FDE Abr/26</v>
          </cell>
        </row>
        <row r="636">
          <cell r="A636" t="str">
            <v>06.03.024</v>
          </cell>
          <cell r="B636" t="str">
            <v>TP-12 TELA DE PROTECAO REMOVIVEL</v>
          </cell>
          <cell r="C636" t="str">
            <v>M2</v>
          </cell>
          <cell r="D636">
            <v>1085.33</v>
          </cell>
          <cell r="E636">
            <v>882.3821138211382</v>
          </cell>
          <cell r="F636" t="str">
            <v>FDE Abr/26</v>
          </cell>
        </row>
        <row r="637">
          <cell r="A637" t="str">
            <v>06.03.032</v>
          </cell>
          <cell r="B637" t="str">
            <v>GR-01 GRADE DE PROTECAO FERRO CHATO 1" X 1/4" MALHA 15CM X15CM</v>
          </cell>
          <cell r="C637" t="str">
            <v>M2</v>
          </cell>
          <cell r="D637">
            <v>1202.93</v>
          </cell>
          <cell r="E637">
            <v>977.99186991869931</v>
          </cell>
          <cell r="F637" t="str">
            <v>FDE Abr/26</v>
          </cell>
        </row>
        <row r="638">
          <cell r="A638" t="str">
            <v>06.03.035</v>
          </cell>
          <cell r="B638" t="str">
            <v>GR-02 GRADE DE PROTECAO / GUICHE (122X105 CM) FERRO CHATO 1/2" X 1/8"</v>
          </cell>
          <cell r="C638" t="str">
            <v>UN</v>
          </cell>
          <cell r="D638">
            <v>1030.0899999999999</v>
          </cell>
          <cell r="E638">
            <v>837.47154471544707</v>
          </cell>
          <cell r="F638" t="str">
            <v>FDE Abr/26</v>
          </cell>
        </row>
        <row r="639">
          <cell r="A639" t="str">
            <v>06.03.036</v>
          </cell>
          <cell r="B639" t="str">
            <v>CHAPA PERFURADA GALV 14(FUROS REDONDOS E ALTERNADOS 3/8")AREA PERF 48%</v>
          </cell>
          <cell r="C639" t="str">
            <v>M2</v>
          </cell>
          <cell r="D639">
            <v>657.52</v>
          </cell>
          <cell r="E639">
            <v>534.56910569105685</v>
          </cell>
          <cell r="F639" t="str">
            <v>FDE Abr/26</v>
          </cell>
        </row>
        <row r="640">
          <cell r="A640" t="str">
            <v>06.03.037</v>
          </cell>
          <cell r="B640" t="str">
            <v>PERFIL METALICO TUBULAR SECCAO QUADRADA 8X8CM E=3MM</v>
          </cell>
          <cell r="C640" t="str">
            <v>M</v>
          </cell>
          <cell r="D640">
            <v>195.98</v>
          </cell>
          <cell r="E640">
            <v>159.33333333333331</v>
          </cell>
          <cell r="F640" t="str">
            <v>FDE Abr/26</v>
          </cell>
        </row>
        <row r="641">
          <cell r="A641" t="str">
            <v>06.03.039</v>
          </cell>
          <cell r="B641" t="str">
            <v>TELA DE PROTEÇÃO CONTRA NIDIFICACAO DE PASSAROS</v>
          </cell>
          <cell r="C641" t="str">
            <v>M2</v>
          </cell>
          <cell r="D641">
            <v>81.67</v>
          </cell>
          <cell r="E641">
            <v>66.398373983739845</v>
          </cell>
          <cell r="F641" t="str">
            <v>FDE Abr/26</v>
          </cell>
        </row>
        <row r="642">
          <cell r="A642" t="str">
            <v>06.03.040</v>
          </cell>
          <cell r="B642" t="str">
            <v>TELA ARAME GALVANIZADO MOSQUITEIRA CONTRA INSETOS</v>
          </cell>
          <cell r="C642" t="str">
            <v>M2</v>
          </cell>
          <cell r="D642">
            <v>450.82</v>
          </cell>
          <cell r="E642">
            <v>366.52032520325201</v>
          </cell>
          <cell r="F642" t="str">
            <v>FDE Abr/26</v>
          </cell>
        </row>
        <row r="643">
          <cell r="A643" t="str">
            <v>06.03.060</v>
          </cell>
          <cell r="B643" t="str">
            <v>BARRA DE APOIO P/DEFICIENTES EM INOX ESCOVADO</v>
          </cell>
          <cell r="C643" t="str">
            <v>CJ</v>
          </cell>
          <cell r="D643">
            <v>925.13</v>
          </cell>
          <cell r="E643">
            <v>752.13821138211381</v>
          </cell>
          <cell r="F643" t="str">
            <v>FDE Abr/26</v>
          </cell>
        </row>
        <row r="644">
          <cell r="A644" t="str">
            <v>06.03.061</v>
          </cell>
          <cell r="B644" t="str">
            <v>CO-27 CORRIMÃO DUPLO AÇO INOX FORNECIDO E INSTALADO</v>
          </cell>
          <cell r="C644" t="str">
            <v>M</v>
          </cell>
          <cell r="D644">
            <v>759.63</v>
          </cell>
          <cell r="E644">
            <v>617.58536585365857</v>
          </cell>
          <cell r="F644" t="str">
            <v>FDE Abr/26</v>
          </cell>
        </row>
        <row r="645">
          <cell r="A645" t="str">
            <v>06.03.062</v>
          </cell>
          <cell r="B645" t="str">
            <v>CO-28 CORRIMÃO DUPLO COM MONTANTE VERTICAL AÇO INOX FORNECIDO E INSTALADO</v>
          </cell>
          <cell r="C645" t="str">
            <v>M</v>
          </cell>
          <cell r="D645">
            <v>1028.3399999999999</v>
          </cell>
          <cell r="E645">
            <v>836.04878048780483</v>
          </cell>
          <cell r="F645" t="str">
            <v>FDE Abr/26</v>
          </cell>
        </row>
        <row r="646">
          <cell r="A646" t="str">
            <v>06.03.063</v>
          </cell>
          <cell r="B646" t="str">
            <v>CO-29 CORRIMÃO DUPLO INTERMEDIÁRIO AÇO INOX FORNECIDO E INSTALADO</v>
          </cell>
          <cell r="C646" t="str">
            <v>M</v>
          </cell>
          <cell r="D646">
            <v>1290.44</v>
          </cell>
          <cell r="E646">
            <v>1049.1382113821139</v>
          </cell>
          <cell r="F646" t="str">
            <v>FDE Abr/26</v>
          </cell>
        </row>
        <row r="647">
          <cell r="A647" t="str">
            <v>06.03.064</v>
          </cell>
          <cell r="B647" t="str">
            <v>CO-30 GUARDA-CORPO TUBULAR AÇO INOX FORNECIDO E INSTALADO</v>
          </cell>
          <cell r="C647" t="str">
            <v>M</v>
          </cell>
          <cell r="D647">
            <v>726.42</v>
          </cell>
          <cell r="E647">
            <v>590.58536585365846</v>
          </cell>
          <cell r="F647" t="str">
            <v>FDE Abr/26</v>
          </cell>
        </row>
        <row r="648">
          <cell r="A648" t="str">
            <v>06.03.066</v>
          </cell>
          <cell r="B648" t="str">
            <v>BANCO COM ASSENTO DE CONCRETO ARMADO LISO DESEMPENADO COM PINTURA VERNIZ ACRÍLICO  ARMAÇAO ENGASTADA NA LAJE DE PISO E PILARETE BLOCO CONCRETO REVESTIDO</v>
          </cell>
          <cell r="C648" t="str">
            <v>M</v>
          </cell>
          <cell r="D648">
            <v>363.43</v>
          </cell>
          <cell r="E648">
            <v>295.47154471544718</v>
          </cell>
          <cell r="F648" t="str">
            <v>FDE Abr/26</v>
          </cell>
        </row>
        <row r="649">
          <cell r="A649" t="str">
            <v>06.03.067</v>
          </cell>
          <cell r="B649" t="str">
            <v>FQ-05 ALAMBRADO PARA QUADRA COBERTA TÉRREA (BROCA)</v>
          </cell>
          <cell r="C649" t="str">
            <v>M</v>
          </cell>
          <cell r="D649">
            <v>1543.42</v>
          </cell>
          <cell r="E649">
            <v>1254.8130081300815</v>
          </cell>
          <cell r="F649" t="str">
            <v>FDE Abr/26</v>
          </cell>
        </row>
        <row r="650">
          <cell r="A650" t="str">
            <v>06.03.068</v>
          </cell>
          <cell r="B650" t="str">
            <v>FQ-06 ALAMBRADO PARA QUADRA COBERTA TERREA (SAPATA)</v>
          </cell>
          <cell r="C650" t="str">
            <v>M</v>
          </cell>
          <cell r="D650">
            <v>1455.9</v>
          </cell>
          <cell r="E650">
            <v>1183.6585365853659</v>
          </cell>
          <cell r="F650" t="str">
            <v>FDE Abr/26</v>
          </cell>
        </row>
        <row r="651">
          <cell r="A651" t="str">
            <v>06.03.069</v>
          </cell>
          <cell r="B651" t="str">
            <v>QE-36 REDE DE PROTECAO PARA QUADRAS DE ESPORTES</v>
          </cell>
          <cell r="C651" t="str">
            <v>M2</v>
          </cell>
          <cell r="D651">
            <v>43.12</v>
          </cell>
          <cell r="E651">
            <v>35.056910569105689</v>
          </cell>
          <cell r="F651" t="str">
            <v>FDE Abr/26</v>
          </cell>
        </row>
        <row r="652">
          <cell r="A652" t="str">
            <v>06.03.073</v>
          </cell>
          <cell r="B652" t="str">
            <v>QE-41 TABELA DE BASQUETE (SOMENTE TRELICA - FIXACAO PAREDE/PILAR)</v>
          </cell>
          <cell r="C652" t="str">
            <v>UN</v>
          </cell>
          <cell r="D652">
            <v>4687.66</v>
          </cell>
          <cell r="E652">
            <v>3811.1056910569105</v>
          </cell>
          <cell r="F652" t="str">
            <v>FDE Abr/26</v>
          </cell>
        </row>
        <row r="653">
          <cell r="A653" t="str">
            <v>06.03.074</v>
          </cell>
          <cell r="B653" t="str">
            <v>QE-42 POSTE PARA REDE DE VOLEIBOL (FUNDACAO DIRETA)</v>
          </cell>
          <cell r="C653" t="str">
            <v>PR</v>
          </cell>
          <cell r="D653">
            <v>2234.0100000000002</v>
          </cell>
          <cell r="E653">
            <v>1816.268292682927</v>
          </cell>
          <cell r="F653" t="str">
            <v>FDE Abr/26</v>
          </cell>
        </row>
        <row r="654">
          <cell r="A654" t="str">
            <v>06.03.075</v>
          </cell>
          <cell r="B654" t="str">
            <v>QE-43 POSTE PARA REDE VOLEIBOL (LAJE ALVEOLAR)</v>
          </cell>
          <cell r="C654" t="str">
            <v>PR</v>
          </cell>
          <cell r="D654">
            <v>2264.12</v>
          </cell>
          <cell r="E654">
            <v>1840.7479674796748</v>
          </cell>
          <cell r="F654" t="str">
            <v>FDE Abr/26</v>
          </cell>
        </row>
        <row r="655">
          <cell r="A655" t="str">
            <v>06.03.076</v>
          </cell>
          <cell r="B655" t="str">
            <v>QE-44 POSTE PARA REDE VOLEIBOL (PRE-LAJE TRELICADA)</v>
          </cell>
          <cell r="C655" t="str">
            <v>PR</v>
          </cell>
          <cell r="D655">
            <v>2240.71</v>
          </cell>
          <cell r="E655">
            <v>1821.7154471544716</v>
          </cell>
          <cell r="F655" t="str">
            <v>FDE Abr/26</v>
          </cell>
        </row>
        <row r="656">
          <cell r="A656" t="str">
            <v>06.03.077</v>
          </cell>
          <cell r="B656" t="str">
            <v>QE-45 TRAVE DE FUTEBOL DE SALAO (FUNDACAO DIRETA)</v>
          </cell>
          <cell r="C656" t="str">
            <v>UN</v>
          </cell>
          <cell r="D656">
            <v>2392.6</v>
          </cell>
          <cell r="E656">
            <v>1945.2032520325204</v>
          </cell>
          <cell r="F656" t="str">
            <v>FDE Abr/26</v>
          </cell>
        </row>
        <row r="657">
          <cell r="A657" t="str">
            <v>06.03.078</v>
          </cell>
          <cell r="B657" t="str">
            <v>QE-46 TRAVE DE FUTEBOL DE SALAO (LAJE ALVEOLAR)</v>
          </cell>
          <cell r="C657" t="str">
            <v>UN</v>
          </cell>
          <cell r="D657">
            <v>2287.92</v>
          </cell>
          <cell r="E657">
            <v>1860.0975609756099</v>
          </cell>
          <cell r="F657" t="str">
            <v>FDE Abr/26</v>
          </cell>
        </row>
        <row r="658">
          <cell r="A658" t="str">
            <v>06.03.079</v>
          </cell>
          <cell r="B658" t="str">
            <v>QE-47 TRAVE DE FUTEBOL DE SALAO (PRE-LAJE TRELICADA)</v>
          </cell>
          <cell r="C658" t="str">
            <v>UN</v>
          </cell>
          <cell r="D658">
            <v>2264.5100000000002</v>
          </cell>
          <cell r="E658">
            <v>1841.0650406504067</v>
          </cell>
          <cell r="F658" t="str">
            <v>FDE Abr/26</v>
          </cell>
        </row>
        <row r="659">
          <cell r="A659" t="str">
            <v>06.03.080</v>
          </cell>
          <cell r="B659" t="str">
            <v>QE-39 TABELA DE BASQUETE (LAJE ALVEOLAR)</v>
          </cell>
          <cell r="C659" t="str">
            <v>UN</v>
          </cell>
          <cell r="D659">
            <v>7060.97</v>
          </cell>
          <cell r="E659">
            <v>5740.6260162601629</v>
          </cell>
          <cell r="F659" t="str">
            <v>FDE Abr/26</v>
          </cell>
        </row>
        <row r="660">
          <cell r="A660" t="str">
            <v>06.03.081</v>
          </cell>
          <cell r="B660" t="str">
            <v>QE-40 TABELA DE BASQUETE (PRE-LAJE TRELIÇADA)</v>
          </cell>
          <cell r="C660" t="str">
            <v>UN</v>
          </cell>
          <cell r="D660">
            <v>7159.12</v>
          </cell>
          <cell r="E660">
            <v>5820.4227642276419</v>
          </cell>
          <cell r="F660" t="str">
            <v>FDE Abr/26</v>
          </cell>
        </row>
        <row r="661">
          <cell r="A661" t="str">
            <v>06.03.082</v>
          </cell>
          <cell r="B661" t="str">
            <v>CO-31 CORRIMÃO SIMPLES AÇO INOX FORNECIDO E INSTALADO</v>
          </cell>
          <cell r="C661" t="str">
            <v>M</v>
          </cell>
          <cell r="D661">
            <v>420.18</v>
          </cell>
          <cell r="E661">
            <v>341.60975609756099</v>
          </cell>
          <cell r="F661" t="str">
            <v>FDE Abr/26</v>
          </cell>
        </row>
        <row r="662">
          <cell r="A662" t="str">
            <v>06.03.083</v>
          </cell>
          <cell r="B662" t="str">
            <v>CO-32 CORRIMÃO SIMPLES C/ MONTANTE VERTICAL AÇO INOX  FORNECIDO E INSTALADO</v>
          </cell>
          <cell r="C662" t="str">
            <v>M</v>
          </cell>
          <cell r="D662">
            <v>935.36</v>
          </cell>
          <cell r="E662">
            <v>760.45528455284557</v>
          </cell>
          <cell r="F662" t="str">
            <v>FDE Abr/26</v>
          </cell>
        </row>
        <row r="663">
          <cell r="A663" t="str">
            <v>06.03.084</v>
          </cell>
          <cell r="B663" t="str">
            <v>CO-33 CORRIMÃO SIMPLES INTERMEDIÁRIO AÇO INOX FORNECIDO E INSTALADO</v>
          </cell>
          <cell r="C663" t="str">
            <v>M</v>
          </cell>
          <cell r="D663">
            <v>1319.98</v>
          </cell>
          <cell r="E663">
            <v>1073.1544715447155</v>
          </cell>
          <cell r="F663" t="str">
            <v>FDE Abr/26</v>
          </cell>
        </row>
        <row r="664">
          <cell r="A664" t="str">
            <v>06.03.085</v>
          </cell>
          <cell r="B664" t="str">
            <v>EM-07 ESCADA MARINHEIRO GALVANIZADA ACESSO POÇO DO ELEVADOR</v>
          </cell>
          <cell r="C664" t="str">
            <v>UN</v>
          </cell>
          <cell r="D664">
            <v>1573.98</v>
          </cell>
          <cell r="E664">
            <v>1279.6585365853659</v>
          </cell>
          <cell r="F664" t="str">
            <v>FDE Abr/26</v>
          </cell>
        </row>
        <row r="665">
          <cell r="A665" t="str">
            <v>06.03.086</v>
          </cell>
          <cell r="B665" t="str">
            <v>BR-11 BARRA DE APOIO COM FIXAÇAO LATERAL LAVATORIO COLETIVO</v>
          </cell>
          <cell r="C665" t="str">
            <v>UN</v>
          </cell>
          <cell r="D665">
            <v>316.37</v>
          </cell>
          <cell r="E665">
            <v>257.21138211382117</v>
          </cell>
          <cell r="F665" t="str">
            <v>FDE Abr/26</v>
          </cell>
        </row>
        <row r="666">
          <cell r="A666" t="str">
            <v>06.03.087</v>
          </cell>
          <cell r="B666" t="str">
            <v>BR-12  BARRA DE APOIO COM FIXAÇAO LATERAL MICTORIO INDIVIDUAL</v>
          </cell>
          <cell r="C666" t="str">
            <v>UN</v>
          </cell>
          <cell r="D666">
            <v>903.25</v>
          </cell>
          <cell r="E666">
            <v>734.34959349593498</v>
          </cell>
          <cell r="F666" t="str">
            <v>FDE Abr/26</v>
          </cell>
        </row>
        <row r="667">
          <cell r="A667" t="str">
            <v>06.03.090</v>
          </cell>
          <cell r="B667" t="str">
            <v>CAIXILHARIA EM ALUMINIO</v>
          </cell>
          <cell r="C667" t="str">
            <v>KG</v>
          </cell>
          <cell r="D667">
            <v>189.55</v>
          </cell>
          <cell r="E667">
            <v>154.10569105691059</v>
          </cell>
          <cell r="F667" t="str">
            <v>FDE Abr/26</v>
          </cell>
        </row>
        <row r="668">
          <cell r="A668" t="str">
            <v>06.03.091</v>
          </cell>
          <cell r="B668" t="str">
            <v>CAIXILHARIA EM FERRO</v>
          </cell>
          <cell r="C668" t="str">
            <v>KG</v>
          </cell>
          <cell r="D668">
            <v>66.66</v>
          </cell>
          <cell r="E668">
            <v>54.195121951219512</v>
          </cell>
          <cell r="F668" t="str">
            <v>FDE Abr/26</v>
          </cell>
        </row>
        <row r="669">
          <cell r="A669" t="str">
            <v>06.03.099</v>
          </cell>
          <cell r="B669" t="str">
            <v>SERVICOS EM ELEMENTOS METALICOS/COMPONENTES</v>
          </cell>
          <cell r="C669" t="str">
            <v>MV</v>
          </cell>
          <cell r="D669">
            <v>715.2</v>
          </cell>
          <cell r="E669">
            <v>581.46341463414637</v>
          </cell>
          <cell r="F669" t="str">
            <v>FDE Abr/26</v>
          </cell>
        </row>
        <row r="670">
          <cell r="A670" t="str">
            <v>06.03.100</v>
          </cell>
          <cell r="B670" t="str">
            <v>CO-34 CORRIMÃO DUPLO AÇO GALVANIZADO COM PINTURA ESMALTE.</v>
          </cell>
          <cell r="C670" t="str">
            <v>M</v>
          </cell>
          <cell r="D670">
            <v>818.37</v>
          </cell>
          <cell r="E670">
            <v>665.34146341463418</v>
          </cell>
          <cell r="F670" t="str">
            <v>FDE Abr/26</v>
          </cell>
        </row>
        <row r="671">
          <cell r="A671" t="str">
            <v>06.03.101</v>
          </cell>
          <cell r="B671" t="str">
            <v>CO-35 CORRIMÃO DUPLO COM MONTANTE VERTICAL AÇO GALVANIZADO COM PINTURA ESMALTE</v>
          </cell>
          <cell r="C671" t="str">
            <v>M</v>
          </cell>
          <cell r="D671">
            <v>983.6</v>
          </cell>
          <cell r="E671">
            <v>799.67479674796755</v>
          </cell>
          <cell r="F671" t="str">
            <v>FDE Abr/26</v>
          </cell>
        </row>
        <row r="672">
          <cell r="A672" t="str">
            <v>06.03.102</v>
          </cell>
          <cell r="B672" t="str">
            <v>CO-36 CORRIMÃO DUPLO INTERMEDIÁRIO AÇO GALVANIZADO COM PINTURA ESMALTE</v>
          </cell>
          <cell r="C672" t="str">
            <v>M</v>
          </cell>
          <cell r="D672">
            <v>1033.48</v>
          </cell>
          <cell r="E672">
            <v>840.22764227642278</v>
          </cell>
          <cell r="F672" t="str">
            <v>FDE Abr/26</v>
          </cell>
        </row>
        <row r="673">
          <cell r="A673" t="str">
            <v>06.03.103</v>
          </cell>
          <cell r="B673" t="str">
            <v>CO-37 CORRIMÃO SIMPLES AÇO GALVANIZADO COM PINTURA ESMALTE</v>
          </cell>
          <cell r="C673" t="str">
            <v>M</v>
          </cell>
          <cell r="D673">
            <v>490.01</v>
          </cell>
          <cell r="E673">
            <v>398.3821138211382</v>
          </cell>
          <cell r="F673" t="str">
            <v>FDE Abr/26</v>
          </cell>
        </row>
        <row r="674">
          <cell r="A674" t="str">
            <v>06.03.104</v>
          </cell>
          <cell r="B674" t="str">
            <v>CO-38 CORRIMÃO SIMPLES COM MONTANTE VERTICAL AÇO GALVANIZADO COM PINTURA ESMALTE</v>
          </cell>
          <cell r="C674" t="str">
            <v>M</v>
          </cell>
          <cell r="D674">
            <v>688.23</v>
          </cell>
          <cell r="E674">
            <v>559.53658536585363</v>
          </cell>
          <cell r="F674" t="str">
            <v>FDE Abr/26</v>
          </cell>
        </row>
        <row r="675">
          <cell r="A675" t="str">
            <v>06.03.105</v>
          </cell>
          <cell r="B675" t="str">
            <v>CO-39 CORRIMÃO SIMPLES INTERMEDIÁRIO AÇO GALVANIZADO COM PINTURA ESMALTE</v>
          </cell>
          <cell r="C675" t="str">
            <v>M</v>
          </cell>
          <cell r="D675">
            <v>1073.76</v>
          </cell>
          <cell r="E675">
            <v>872.97560975609758</v>
          </cell>
          <cell r="F675" t="str">
            <v>FDE Abr/26</v>
          </cell>
        </row>
        <row r="676">
          <cell r="A676" t="str">
            <v>06.03.106</v>
          </cell>
          <cell r="B676" t="str">
            <v>CO-40 GUARDA-CORPO TUBULAR H=15CM SOBRE ALVENARIA AÇO GALVANIZADO COM PINTURA ESMALTE</v>
          </cell>
          <cell r="C676" t="str">
            <v>M</v>
          </cell>
          <cell r="D676">
            <v>637.69000000000005</v>
          </cell>
          <cell r="E676">
            <v>518.44715447154476</v>
          </cell>
          <cell r="F676" t="str">
            <v>FDE Abr/26</v>
          </cell>
        </row>
        <row r="677">
          <cell r="A677" t="str">
            <v>06.03.107</v>
          </cell>
          <cell r="B677" t="str">
            <v>CO-41 GUARDA-CORPO COM CHAPA PERFURADA H=110CM  AÇO GALVANIZADO COM PINTURA ESMALTE</v>
          </cell>
          <cell r="C677" t="str">
            <v>M</v>
          </cell>
          <cell r="D677">
            <v>1919.51</v>
          </cell>
          <cell r="E677">
            <v>1560.5772357723577</v>
          </cell>
          <cell r="F677" t="str">
            <v>FDE Abr/26</v>
          </cell>
        </row>
        <row r="678">
          <cell r="A678" t="str">
            <v>06.03.108</v>
          </cell>
          <cell r="B678" t="str">
            <v>CO-42 GUARDA-CORPO COM CHAPA PERFURADA H=130CM AÇO GALVANIZADO COM PINTURA ESMALTE</v>
          </cell>
          <cell r="C678" t="str">
            <v>M</v>
          </cell>
          <cell r="D678">
            <v>2210.48</v>
          </cell>
          <cell r="E678">
            <v>1797.1382113821139</v>
          </cell>
          <cell r="F678" t="str">
            <v>FDE Abr/26</v>
          </cell>
        </row>
        <row r="679">
          <cell r="A679" t="str">
            <v>06.03.109</v>
          </cell>
          <cell r="B679" t="str">
            <v>CO-43 GUARDA-CORPO COM GRADIL DE FECHAMENTO H=110CM  AÇO GALVANIZADO COM PINTURA ESMALTE</v>
          </cell>
          <cell r="C679" t="str">
            <v>M</v>
          </cell>
          <cell r="D679">
            <v>1376.87</v>
          </cell>
          <cell r="E679">
            <v>1119.4065040650405</v>
          </cell>
          <cell r="F679" t="str">
            <v>FDE Abr/26</v>
          </cell>
        </row>
        <row r="680">
          <cell r="A680" t="str">
            <v>06.03.110</v>
          </cell>
          <cell r="B680" t="str">
            <v>CO-44 GUARDA-CORPO COM GRADIL DE FECHAMENTO H=130CM  AÇO GALVANIZADO COM PINTURA ESMALTE</v>
          </cell>
          <cell r="C680" t="str">
            <v>M</v>
          </cell>
          <cell r="D680">
            <v>1471.19</v>
          </cell>
          <cell r="E680">
            <v>1196.0894308943091</v>
          </cell>
          <cell r="F680" t="str">
            <v>FDE Abr/26</v>
          </cell>
        </row>
        <row r="681">
          <cell r="A681" t="str">
            <v>06.03.111</v>
          </cell>
          <cell r="B681" t="str">
            <v>CO-45 GUARDA-CORPO TUBULAR COM GRADIL DE FECHAMENTO H=110CM  AÇO GALVANIZADO COM PINTURA ESMALTE</v>
          </cell>
          <cell r="C681" t="str">
            <v>M</v>
          </cell>
          <cell r="D681">
            <v>1267.5</v>
          </cell>
          <cell r="E681">
            <v>1030.4878048780488</v>
          </cell>
          <cell r="F681" t="str">
            <v>FDE Abr/26</v>
          </cell>
        </row>
        <row r="682">
          <cell r="A682" t="str">
            <v>06.03.112</v>
          </cell>
          <cell r="B682" t="str">
            <v>CO-46 GUARDA-CORPO TUBULAR COM GRADIL DE FECHAMENTO H=130CM  AÇO GALVANIZADO COM PINTURA ESMALTE</v>
          </cell>
          <cell r="C682" t="str">
            <v>M</v>
          </cell>
          <cell r="D682">
            <v>1422.37</v>
          </cell>
          <cell r="E682">
            <v>1156.3983739837397</v>
          </cell>
          <cell r="F682" t="str">
            <v>FDE Abr/26</v>
          </cell>
        </row>
        <row r="683">
          <cell r="A683" t="str">
            <v>06.03.113</v>
          </cell>
          <cell r="B683" t="str">
            <v>CO-47 GUARDA-CORPO TUBULAR H=20CM SOBRE ALVENARIA AÇO GALVANIZADO COM PINTURA ESMALTE</v>
          </cell>
          <cell r="C683" t="str">
            <v>M</v>
          </cell>
          <cell r="D683">
            <v>789.91</v>
          </cell>
          <cell r="E683">
            <v>642.20325203252025</v>
          </cell>
          <cell r="F683" t="str">
            <v>FDE Abr/26</v>
          </cell>
        </row>
        <row r="684">
          <cell r="A684" t="str">
            <v>06.03.115</v>
          </cell>
          <cell r="B684" t="str">
            <v>QE-38 TABELA DE BASQUETE INCLUSIVE GALVANIZAÇÃO A FOGO E PINTURA ESMALTE  FUNDACAO BROCA Ø 25CM</v>
          </cell>
          <cell r="C684" t="str">
            <v>UN</v>
          </cell>
          <cell r="D684">
            <v>9163.16</v>
          </cell>
          <cell r="E684">
            <v>7449.7235772357726</v>
          </cell>
          <cell r="F684" t="str">
            <v>FDE Abr/26</v>
          </cell>
        </row>
        <row r="685">
          <cell r="A685" t="str">
            <v>06.50.030</v>
          </cell>
          <cell r="B685" t="str">
            <v>DEMOLIÇÃO DE DEGRAUS DE ESCADA DE MARINHEIRO EM GRAMPOS</v>
          </cell>
          <cell r="C685" t="str">
            <v>UN</v>
          </cell>
          <cell r="D685">
            <v>5.63</v>
          </cell>
          <cell r="E685">
            <v>4.5772357723577235</v>
          </cell>
          <cell r="F685" t="str">
            <v>FDE Abr/26</v>
          </cell>
        </row>
        <row r="686">
          <cell r="A686" t="str">
            <v>06.50.099</v>
          </cell>
          <cell r="B686" t="str">
            <v>DEMOLICOES</v>
          </cell>
          <cell r="C686" t="str">
            <v>MV</v>
          </cell>
          <cell r="D686">
            <v>715.2</v>
          </cell>
          <cell r="E686">
            <v>581.46341463414637</v>
          </cell>
          <cell r="F686" t="str">
            <v>FDE Abr/26</v>
          </cell>
        </row>
        <row r="687">
          <cell r="A687" t="str">
            <v>06.60.001</v>
          </cell>
          <cell r="B687" t="str">
            <v>RETIRADA DE ESQUADRIAS METÁLICAS</v>
          </cell>
          <cell r="C687" t="str">
            <v>M2</v>
          </cell>
          <cell r="D687">
            <v>43.86</v>
          </cell>
          <cell r="E687">
            <v>35.658536585365852</v>
          </cell>
          <cell r="F687" t="str">
            <v>FDE Abr/26</v>
          </cell>
        </row>
        <row r="688">
          <cell r="A688" t="str">
            <v>06.60.002</v>
          </cell>
          <cell r="B688" t="str">
            <v>RETIRADA DE TELA</v>
          </cell>
          <cell r="C688" t="str">
            <v>M2</v>
          </cell>
          <cell r="D688">
            <v>13.25</v>
          </cell>
          <cell r="E688">
            <v>10.772357723577237</v>
          </cell>
          <cell r="F688" t="str">
            <v>FDE Abr/26</v>
          </cell>
        </row>
        <row r="689">
          <cell r="A689" t="str">
            <v>06.60.005</v>
          </cell>
          <cell r="B689" t="str">
            <v>RETIRADA DE BATENTES</v>
          </cell>
          <cell r="C689" t="str">
            <v>UN</v>
          </cell>
          <cell r="D689">
            <v>75.2</v>
          </cell>
          <cell r="E689">
            <v>61.138211382113823</v>
          </cell>
          <cell r="F689" t="str">
            <v>FDE Abr/26</v>
          </cell>
        </row>
        <row r="690">
          <cell r="A690" t="str">
            <v>06.60.050</v>
          </cell>
          <cell r="B690" t="str">
            <v>RETIRADA DE BRAÇO DE ALAVANCA</v>
          </cell>
          <cell r="C690" t="str">
            <v>UN</v>
          </cell>
          <cell r="D690">
            <v>23.26</v>
          </cell>
          <cell r="E690">
            <v>18.91056910569106</v>
          </cell>
          <cell r="F690" t="str">
            <v>FDE Abr/26</v>
          </cell>
        </row>
        <row r="691">
          <cell r="A691" t="str">
            <v>06.60.051</v>
          </cell>
          <cell r="B691" t="str">
            <v>RETIRADA DE ALAVANCA</v>
          </cell>
          <cell r="C691" t="str">
            <v>UN</v>
          </cell>
          <cell r="D691">
            <v>18.61</v>
          </cell>
          <cell r="E691">
            <v>15.130081300813007</v>
          </cell>
          <cell r="F691" t="str">
            <v>FDE Abr/26</v>
          </cell>
        </row>
        <row r="692">
          <cell r="A692" t="str">
            <v>06.60.052</v>
          </cell>
          <cell r="B692" t="str">
            <v>RETIRADA DE PUXADOR DE ENGATE PARA CAIXILHO DE CORRER</v>
          </cell>
          <cell r="C692" t="str">
            <v>UN</v>
          </cell>
          <cell r="D692">
            <v>6.51</v>
          </cell>
          <cell r="E692">
            <v>5.2926829268292686</v>
          </cell>
          <cell r="F692" t="str">
            <v>FDE Abr/26</v>
          </cell>
        </row>
        <row r="693">
          <cell r="A693" t="str">
            <v>06.60.060</v>
          </cell>
          <cell r="B693" t="str">
            <v>RETIRADA DE ESCADA DE MARINHEIRO COM GUARDA-CORPO</v>
          </cell>
          <cell r="C693" t="str">
            <v>M</v>
          </cell>
          <cell r="D693">
            <v>50.13</v>
          </cell>
          <cell r="E693">
            <v>40.756097560975611</v>
          </cell>
          <cell r="F693" t="str">
            <v>FDE Abr/26</v>
          </cell>
        </row>
        <row r="694">
          <cell r="A694" t="str">
            <v>06.60.099</v>
          </cell>
          <cell r="B694" t="str">
            <v>RETIRADAS</v>
          </cell>
          <cell r="C694" t="str">
            <v>MV</v>
          </cell>
          <cell r="D694">
            <v>715.2</v>
          </cell>
          <cell r="E694">
            <v>581.46341463414637</v>
          </cell>
          <cell r="F694" t="str">
            <v>FDE Abr/26</v>
          </cell>
        </row>
        <row r="695">
          <cell r="A695" t="str">
            <v>06.70.001</v>
          </cell>
          <cell r="B695" t="str">
            <v>RECOLOCAÇÃO DE ESQUADRIAS METÁLICAS</v>
          </cell>
          <cell r="C695" t="str">
            <v>M2</v>
          </cell>
          <cell r="D695">
            <v>62.66</v>
          </cell>
          <cell r="E695">
            <v>50.943089430894304</v>
          </cell>
          <cell r="F695" t="str">
            <v>FDE Abr/26</v>
          </cell>
        </row>
        <row r="696">
          <cell r="A696" t="str">
            <v>06.70.005</v>
          </cell>
          <cell r="B696" t="str">
            <v>RECOLOCAÇÃO DE BATENTES</v>
          </cell>
          <cell r="C696" t="str">
            <v>UN</v>
          </cell>
          <cell r="D696">
            <v>81.459999999999994</v>
          </cell>
          <cell r="E696">
            <v>66.227642276422756</v>
          </cell>
          <cell r="F696" t="str">
            <v>FDE Abr/26</v>
          </cell>
        </row>
        <row r="697">
          <cell r="A697" t="str">
            <v>06.70.020</v>
          </cell>
          <cell r="B697" t="str">
            <v>RECOLOCACAO DE TELA</v>
          </cell>
          <cell r="C697" t="str">
            <v>M2</v>
          </cell>
          <cell r="D697">
            <v>17.41</v>
          </cell>
          <cell r="E697">
            <v>14.154471544715447</v>
          </cell>
          <cell r="F697" t="str">
            <v>FDE Abr/26</v>
          </cell>
        </row>
        <row r="698">
          <cell r="A698" t="str">
            <v>06.70.050</v>
          </cell>
          <cell r="B698" t="str">
            <v>RECOLOCAÇÃO DE BRAÇO DE ALAVANCA</v>
          </cell>
          <cell r="C698" t="str">
            <v>M</v>
          </cell>
          <cell r="D698">
            <v>55.83</v>
          </cell>
          <cell r="E698">
            <v>45.390243902439025</v>
          </cell>
          <cell r="F698" t="str">
            <v>FDE Abr/26</v>
          </cell>
        </row>
        <row r="699">
          <cell r="A699" t="str">
            <v>06.70.051</v>
          </cell>
          <cell r="B699" t="str">
            <v>RECOLOCAÇÃO DE ALAVANCA</v>
          </cell>
          <cell r="C699" t="str">
            <v>UN</v>
          </cell>
          <cell r="D699">
            <v>51.18</v>
          </cell>
          <cell r="E699">
            <v>41.609756097560975</v>
          </cell>
          <cell r="F699" t="str">
            <v>FDE Abr/26</v>
          </cell>
        </row>
        <row r="700">
          <cell r="A700" t="str">
            <v>06.70.052</v>
          </cell>
          <cell r="B700" t="str">
            <v>RECOLOCAÇÃO DE PUXADOR DE ENGATE PARA CAIXILHO DE CORRER</v>
          </cell>
          <cell r="C700" t="str">
            <v>UN</v>
          </cell>
          <cell r="D700">
            <v>9.3000000000000007</v>
          </cell>
          <cell r="E700">
            <v>7.5609756097560981</v>
          </cell>
          <cell r="F700" t="str">
            <v>FDE Abr/26</v>
          </cell>
        </row>
        <row r="701">
          <cell r="A701" t="str">
            <v>06.70.060</v>
          </cell>
          <cell r="B701" t="str">
            <v>RECOLOCAÇÃO DE ESCADA MARINHEIRO COM GUARDA CORPO</v>
          </cell>
          <cell r="C701" t="str">
            <v>M</v>
          </cell>
          <cell r="D701">
            <v>50.13</v>
          </cell>
          <cell r="E701">
            <v>40.756097560975611</v>
          </cell>
          <cell r="F701" t="str">
            <v>FDE Abr/26</v>
          </cell>
        </row>
        <row r="702">
          <cell r="A702" t="str">
            <v>06.70.099</v>
          </cell>
          <cell r="B702" t="str">
            <v>RECOLOCACOES DE ELEMENTOS METALICOS/COMPONENTES</v>
          </cell>
          <cell r="C702" t="str">
            <v>MV</v>
          </cell>
          <cell r="D702">
            <v>715.2</v>
          </cell>
          <cell r="E702">
            <v>581.46341463414637</v>
          </cell>
          <cell r="F702" t="str">
            <v>FDE Abr/26</v>
          </cell>
        </row>
        <row r="703">
          <cell r="A703" t="str">
            <v>06.80.001</v>
          </cell>
          <cell r="B703" t="str">
            <v>CAIXILHO BASCULANTE EM PERFIL DE FERRO</v>
          </cell>
          <cell r="C703" t="str">
            <v>M2</v>
          </cell>
          <cell r="D703">
            <v>1527.35</v>
          </cell>
          <cell r="E703">
            <v>1241.7479674796748</v>
          </cell>
          <cell r="F703" t="str">
            <v>FDE Abr/26</v>
          </cell>
        </row>
        <row r="704">
          <cell r="A704" t="str">
            <v>06.80.003</v>
          </cell>
          <cell r="B704" t="str">
            <v>CAIXILHO FIXO EM PERFIL DE FERRO</v>
          </cell>
          <cell r="C704" t="str">
            <v>M2</v>
          </cell>
          <cell r="D704">
            <v>1388.65</v>
          </cell>
          <cell r="E704">
            <v>1128.9837398373984</v>
          </cell>
          <cell r="F704" t="str">
            <v>FDE Abr/26</v>
          </cell>
        </row>
        <row r="705">
          <cell r="A705" t="str">
            <v>06.80.005</v>
          </cell>
          <cell r="B705" t="str">
            <v>CAIXILHO DE CORRER EM PERFIL DE FERRO</v>
          </cell>
          <cell r="C705" t="str">
            <v>M2</v>
          </cell>
          <cell r="D705">
            <v>1102.6500000000001</v>
          </cell>
          <cell r="E705">
            <v>896.46341463414637</v>
          </cell>
          <cell r="F705" t="str">
            <v>FDE Abr/26</v>
          </cell>
        </row>
        <row r="706">
          <cell r="A706" t="str">
            <v>06.80.008</v>
          </cell>
          <cell r="B706" t="str">
            <v>FOLHA PARA CAIXILHO DE CORRER EM PERFIL DE FERRO</v>
          </cell>
          <cell r="C706" t="str">
            <v>M2</v>
          </cell>
          <cell r="D706">
            <v>437.08</v>
          </cell>
          <cell r="E706">
            <v>355.34959349593493</v>
          </cell>
          <cell r="F706" t="str">
            <v>FDE Abr/26</v>
          </cell>
        </row>
        <row r="707">
          <cell r="A707" t="str">
            <v>06.80.009</v>
          </cell>
          <cell r="B707" t="str">
            <v>CAIXILHO MAXIMAR DE FERRO</v>
          </cell>
          <cell r="C707" t="str">
            <v>M2</v>
          </cell>
          <cell r="D707">
            <v>1162.6500000000001</v>
          </cell>
          <cell r="E707">
            <v>945.24390243902451</v>
          </cell>
          <cell r="F707" t="str">
            <v>FDE Abr/26</v>
          </cell>
        </row>
        <row r="708">
          <cell r="A708" t="str">
            <v>06.80.020</v>
          </cell>
          <cell r="B708" t="str">
            <v>PORTA DE ENROLAR EM TIRAS ARTICULADAS</v>
          </cell>
          <cell r="C708" t="str">
            <v>M2</v>
          </cell>
          <cell r="D708">
            <v>279.82</v>
          </cell>
          <cell r="E708">
            <v>227.4959349593496</v>
          </cell>
          <cell r="F708" t="str">
            <v>FDE Abr/26</v>
          </cell>
        </row>
        <row r="709">
          <cell r="A709" t="str">
            <v>06.80.023</v>
          </cell>
          <cell r="B709" t="str">
            <v>PORTAO DE 1 FOLHA DE TUBOS E TELA GALVANIZADOS COM PORTA CADEADO</v>
          </cell>
          <cell r="C709" t="str">
            <v>M2</v>
          </cell>
          <cell r="D709">
            <v>995.64</v>
          </cell>
          <cell r="E709">
            <v>809.46341463414637</v>
          </cell>
          <cell r="F709" t="str">
            <v>FDE Abr/26</v>
          </cell>
        </row>
        <row r="710">
          <cell r="A710" t="str">
            <v>06.80.025</v>
          </cell>
          <cell r="B710" t="str">
            <v>PORTAO DE 2 FOLHAS DE TUBO E TELA GALVANIZADOS COM PORTA CADEADO</v>
          </cell>
          <cell r="C710" t="str">
            <v>M2</v>
          </cell>
          <cell r="D710">
            <v>948.22</v>
          </cell>
          <cell r="E710">
            <v>770.91056910569114</v>
          </cell>
          <cell r="F710" t="str">
            <v>FDE Abr/26</v>
          </cell>
        </row>
        <row r="711">
          <cell r="A711" t="str">
            <v>06.80.029</v>
          </cell>
          <cell r="B711" t="str">
            <v>TELA DE PROTEÇAO P/CAIXILHO C/REQ. DE PERFIL DE FERRO E TELA ARAME GALV.</v>
          </cell>
          <cell r="C711" t="str">
            <v>M2</v>
          </cell>
          <cell r="D711">
            <v>314.25</v>
          </cell>
          <cell r="E711">
            <v>255.48780487804879</v>
          </cell>
          <cell r="F711" t="str">
            <v>FDE Abr/26</v>
          </cell>
        </row>
        <row r="712">
          <cell r="A712" t="str">
            <v>06.80.033</v>
          </cell>
          <cell r="B712" t="str">
            <v>CHAPA DE FERRO N 14, INCLUSIVE SOLDAGEM</v>
          </cell>
          <cell r="C712" t="str">
            <v>M2</v>
          </cell>
          <cell r="D712">
            <v>451.7</v>
          </cell>
          <cell r="E712">
            <v>367.23577235772359</v>
          </cell>
          <cell r="F712" t="str">
            <v>FDE Abr/26</v>
          </cell>
        </row>
        <row r="713">
          <cell r="A713" t="str">
            <v>06.80.043</v>
          </cell>
          <cell r="B713" t="str">
            <v>BRACO DE ALAVANCA DE FERRO</v>
          </cell>
          <cell r="C713" t="str">
            <v>M</v>
          </cell>
          <cell r="D713">
            <v>62.22</v>
          </cell>
          <cell r="E713">
            <v>50.585365853658537</v>
          </cell>
          <cell r="F713" t="str">
            <v>FDE Abr/26</v>
          </cell>
        </row>
        <row r="714">
          <cell r="A714" t="str">
            <v>06.80.044</v>
          </cell>
          <cell r="B714" t="str">
            <v>ALAVANCA PARA CAIXILHO BASCULANTE</v>
          </cell>
          <cell r="C714" t="str">
            <v>UN</v>
          </cell>
          <cell r="D714">
            <v>54.36</v>
          </cell>
          <cell r="E714">
            <v>44.195121951219512</v>
          </cell>
          <cell r="F714" t="str">
            <v>FDE Abr/26</v>
          </cell>
        </row>
        <row r="715">
          <cell r="A715" t="str">
            <v>06.80.045</v>
          </cell>
          <cell r="B715" t="str">
            <v>PUXADORES DE ENGATE EM LATAO CROMADO PARA CAIXILHO DE CORRER</v>
          </cell>
          <cell r="C715" t="str">
            <v>UN</v>
          </cell>
          <cell r="D715">
            <v>133.6</v>
          </cell>
          <cell r="E715">
            <v>108.61788617886178</v>
          </cell>
          <cell r="F715" t="str">
            <v>FDE Abr/26</v>
          </cell>
        </row>
        <row r="716">
          <cell r="A716" t="str">
            <v>06.80.046</v>
          </cell>
          <cell r="B716" t="str">
            <v>CADEADO E PORTA CADEADO</v>
          </cell>
          <cell r="C716" t="str">
            <v>UN</v>
          </cell>
          <cell r="D716">
            <v>57.5</v>
          </cell>
          <cell r="E716">
            <v>46.747967479674799</v>
          </cell>
          <cell r="F716" t="str">
            <v>FDE Abr/26</v>
          </cell>
        </row>
        <row r="717">
          <cell r="A717" t="str">
            <v>06.80.049</v>
          </cell>
          <cell r="B717" t="str">
            <v>LUBRIFICACAO DE CAIXILHO E TROCA DE REBITES</v>
          </cell>
          <cell r="C717" t="str">
            <v>M2</v>
          </cell>
          <cell r="D717">
            <v>14.81</v>
          </cell>
          <cell r="E717">
            <v>12.040650406504065</v>
          </cell>
          <cell r="F717" t="str">
            <v>FDE Abr/26</v>
          </cell>
        </row>
        <row r="718">
          <cell r="A718" t="str">
            <v>06.80.050</v>
          </cell>
          <cell r="B718" t="str">
            <v>FERRO TRABALHADO (CAIXILHO)</v>
          </cell>
          <cell r="C718" t="str">
            <v>KG</v>
          </cell>
          <cell r="D718">
            <v>66.66</v>
          </cell>
          <cell r="E718">
            <v>54.195121951219512</v>
          </cell>
          <cell r="F718" t="str">
            <v>FDE Abr/26</v>
          </cell>
        </row>
        <row r="719">
          <cell r="A719" t="str">
            <v>06.80.082</v>
          </cell>
          <cell r="B719" t="str">
            <v>CAIXILHO FIXO EM ALUMINIO ANODIZADO</v>
          </cell>
          <cell r="C719" t="str">
            <v>M2</v>
          </cell>
          <cell r="D719">
            <v>1383.4</v>
          </cell>
          <cell r="E719">
            <v>1124.7154471544716</v>
          </cell>
          <cell r="F719" t="str">
            <v>FDE Abr/26</v>
          </cell>
        </row>
        <row r="720">
          <cell r="A720" t="str">
            <v>06.80.084</v>
          </cell>
          <cell r="B720" t="str">
            <v>CAIXILHO DE CORRER EM ALUMINIO ANODIZADO</v>
          </cell>
          <cell r="C720" t="str">
            <v>M2</v>
          </cell>
          <cell r="D720">
            <v>506.26</v>
          </cell>
          <cell r="E720">
            <v>411.59349593495932</v>
          </cell>
          <cell r="F720" t="str">
            <v>FDE Abr/26</v>
          </cell>
        </row>
        <row r="721">
          <cell r="A721" t="str">
            <v>06.80.086</v>
          </cell>
          <cell r="B721" t="str">
            <v>FOLHA PARA CAIXILHO DE CORRER EM ALUMINIO ANODIZADO</v>
          </cell>
          <cell r="C721" t="str">
            <v>M2</v>
          </cell>
          <cell r="D721">
            <v>948.37</v>
          </cell>
          <cell r="E721">
            <v>771.03252032520322</v>
          </cell>
          <cell r="F721" t="str">
            <v>FDE Abr/26</v>
          </cell>
        </row>
        <row r="722">
          <cell r="A722" t="str">
            <v>06.80.088</v>
          </cell>
          <cell r="B722" t="str">
            <v>CAIXILHO MAXIMAR EM ALUMINIO ANODIZADO</v>
          </cell>
          <cell r="C722" t="str">
            <v>M2</v>
          </cell>
          <cell r="D722">
            <v>1994.89</v>
          </cell>
          <cell r="E722">
            <v>1621.8617886178863</v>
          </cell>
          <cell r="F722" t="str">
            <v>FDE Abr/26</v>
          </cell>
        </row>
        <row r="723">
          <cell r="A723" t="str">
            <v>06.80.094</v>
          </cell>
          <cell r="B723" t="str">
            <v>BRACO DE ALAVANCA DE ALUMINIO</v>
          </cell>
          <cell r="C723" t="str">
            <v>M</v>
          </cell>
          <cell r="D723">
            <v>73.94</v>
          </cell>
          <cell r="E723">
            <v>60.113821138211378</v>
          </cell>
          <cell r="F723" t="str">
            <v>FDE Abr/26</v>
          </cell>
        </row>
        <row r="724">
          <cell r="A724" t="str">
            <v>06.80.096</v>
          </cell>
          <cell r="B724" t="str">
            <v>PUXADOR DE ENGATE DE ALUMINIO TIPO "BICO DE PAPAGAIO"</v>
          </cell>
          <cell r="C724" t="str">
            <v>UN</v>
          </cell>
          <cell r="D724">
            <v>43.64</v>
          </cell>
          <cell r="E724">
            <v>35.479674796747972</v>
          </cell>
          <cell r="F724" t="str">
            <v>FDE Abr/26</v>
          </cell>
        </row>
        <row r="725">
          <cell r="A725" t="str">
            <v>06.80.099</v>
          </cell>
          <cell r="B725" t="str">
            <v>SERVICOS EM ELEMENTOS METALICOS/COMPONENTES - CONSERVACAO</v>
          </cell>
          <cell r="C725" t="str">
            <v>MV</v>
          </cell>
          <cell r="D725">
            <v>715.2</v>
          </cell>
          <cell r="E725">
            <v>581.46341463414637</v>
          </cell>
          <cell r="F725" t="str">
            <v>FDE Abr/26</v>
          </cell>
        </row>
        <row r="726">
          <cell r="A726" t="str">
            <v>07.01.001</v>
          </cell>
          <cell r="B726" t="str">
            <v>EM TESOURAS PARA TELHAS CERAMICAS - VAOS ATE 7.00 M</v>
          </cell>
          <cell r="C726" t="str">
            <v>M2</v>
          </cell>
          <cell r="D726">
            <v>214.76</v>
          </cell>
          <cell r="E726">
            <v>174.60162601626016</v>
          </cell>
          <cell r="F726" t="str">
            <v>FDE Abr/26</v>
          </cell>
        </row>
        <row r="727">
          <cell r="A727" t="str">
            <v>07.01.002</v>
          </cell>
          <cell r="B727" t="str">
            <v>EM TESOURAS PARA TELHAS CERAMICAS - VAOS DE 7.01 A 10.00 M</v>
          </cell>
          <cell r="C727" t="str">
            <v>M2</v>
          </cell>
          <cell r="D727">
            <v>227.59</v>
          </cell>
          <cell r="E727">
            <v>185.03252032520325</v>
          </cell>
          <cell r="F727" t="str">
            <v>FDE Abr/26</v>
          </cell>
        </row>
        <row r="728">
          <cell r="A728" t="str">
            <v>07.01.003</v>
          </cell>
          <cell r="B728" t="str">
            <v>EM TESOURAS PARA TELHAS CERAMICAS - VAOS DE 10.01 A 13.00 M</v>
          </cell>
          <cell r="C728" t="str">
            <v>M2</v>
          </cell>
          <cell r="D728">
            <v>240.42</v>
          </cell>
          <cell r="E728">
            <v>195.46341463414635</v>
          </cell>
          <cell r="F728" t="str">
            <v>FDE Abr/26</v>
          </cell>
        </row>
        <row r="729">
          <cell r="A729" t="str">
            <v>07.01.004</v>
          </cell>
          <cell r="B729" t="str">
            <v>EM TESOURAS PARA TELHAS CERAMICAS - VAOS DE 13.01 A 18.00 M</v>
          </cell>
          <cell r="C729" t="str">
            <v>M2</v>
          </cell>
          <cell r="D729">
            <v>261.63</v>
          </cell>
          <cell r="E729">
            <v>212.70731707317074</v>
          </cell>
          <cell r="F729" t="str">
            <v>FDE Abr/26</v>
          </cell>
        </row>
        <row r="730">
          <cell r="A730" t="str">
            <v>07.01.010</v>
          </cell>
          <cell r="B730" t="str">
            <v>EM TESOURAS PARA TELHAS OND CIM-AM/AL/PLAST - VAOS ATE 7,00 M</v>
          </cell>
          <cell r="C730" t="str">
            <v>M2</v>
          </cell>
          <cell r="D730">
            <v>155.6</v>
          </cell>
          <cell r="E730">
            <v>126.5040650406504</v>
          </cell>
          <cell r="F730" t="str">
            <v>FDE Abr/26</v>
          </cell>
        </row>
        <row r="731">
          <cell r="A731" t="str">
            <v>07.01.011</v>
          </cell>
          <cell r="B731" t="str">
            <v>EM TESOURAS PARA TELHAS OND CIM-AM/AL/PLAST - VAOS DE 7.01 A 10,00 M</v>
          </cell>
          <cell r="C731" t="str">
            <v>M2</v>
          </cell>
          <cell r="D731">
            <v>168.43</v>
          </cell>
          <cell r="E731">
            <v>136.9349593495935</v>
          </cell>
          <cell r="F731" t="str">
            <v>FDE Abr/26</v>
          </cell>
        </row>
        <row r="732">
          <cell r="A732" t="str">
            <v>07.01.012</v>
          </cell>
          <cell r="B732" t="str">
            <v>EM TESOURAS PARA TELHAS OND CIM-AM/AL/PLAST - VAOS DE 10.01 A 13,00 M</v>
          </cell>
          <cell r="C732" t="str">
            <v>M2</v>
          </cell>
          <cell r="D732">
            <v>181.25</v>
          </cell>
          <cell r="E732">
            <v>147.35772357723579</v>
          </cell>
          <cell r="F732" t="str">
            <v>FDE Abr/26</v>
          </cell>
        </row>
        <row r="733">
          <cell r="A733" t="str">
            <v>07.01.013</v>
          </cell>
          <cell r="B733" t="str">
            <v>EM TESOURAS PARA TELHAS OND CIM-AM/AL/PLAST - VAOS DE 13,01 A 18,00 M</v>
          </cell>
          <cell r="C733" t="str">
            <v>M2</v>
          </cell>
          <cell r="D733">
            <v>198.03</v>
          </cell>
          <cell r="E733">
            <v>161</v>
          </cell>
          <cell r="F733" t="str">
            <v>FDE Abr/26</v>
          </cell>
        </row>
        <row r="734">
          <cell r="A734" t="str">
            <v>07.01.025</v>
          </cell>
          <cell r="B734" t="str">
            <v>EM TERCAS PARA TELHAS CERAMICAS</v>
          </cell>
          <cell r="C734" t="str">
            <v>M2</v>
          </cell>
          <cell r="D734">
            <v>117.29</v>
          </cell>
          <cell r="E734">
            <v>95.357723577235774</v>
          </cell>
          <cell r="F734" t="str">
            <v>FDE Abr/26</v>
          </cell>
        </row>
        <row r="735">
          <cell r="A735" t="str">
            <v>07.01.026</v>
          </cell>
          <cell r="B735" t="str">
            <v>EM TERCAS PARA TELHAS DE CIM-AM/AL/PLAST</v>
          </cell>
          <cell r="C735" t="str">
            <v>M2</v>
          </cell>
          <cell r="D735">
            <v>35.35</v>
          </cell>
          <cell r="E735">
            <v>28.739837398373986</v>
          </cell>
          <cell r="F735" t="str">
            <v>FDE Abr/26</v>
          </cell>
        </row>
        <row r="736">
          <cell r="A736" t="str">
            <v>07.01.027</v>
          </cell>
          <cell r="B736" t="str">
            <v>EM TERCAS PARA TELHAS TRAPEZOIDAIS</v>
          </cell>
          <cell r="C736" t="str">
            <v>M2</v>
          </cell>
          <cell r="D736">
            <v>25.13</v>
          </cell>
          <cell r="E736">
            <v>20.430894308943088</v>
          </cell>
          <cell r="F736" t="str">
            <v>FDE Abr/26</v>
          </cell>
        </row>
        <row r="737">
          <cell r="A737" t="str">
            <v>07.01.040</v>
          </cell>
          <cell r="B737" t="str">
            <v>ESTRUTURA DE COBERTURA EM TERÇA 6X12CM PARA TELHA ONDULADA CRFS SOBRE BASE E PILARETE CONCRETO  USO EXCLUSIVO PADRAO CRECHE</v>
          </cell>
          <cell r="C737" t="str">
            <v>M2</v>
          </cell>
          <cell r="D737">
            <v>75</v>
          </cell>
          <cell r="E737">
            <v>60.975609756097562</v>
          </cell>
          <cell r="F737" t="str">
            <v>FDE Abr/26</v>
          </cell>
        </row>
        <row r="738">
          <cell r="A738" t="str">
            <v>07.01.098</v>
          </cell>
          <cell r="B738" t="str">
            <v>PECAS DE MADEIRA MACICA</v>
          </cell>
          <cell r="C738" t="str">
            <v>M3</v>
          </cell>
          <cell r="D738">
            <v>7281.05</v>
          </cell>
          <cell r="E738">
            <v>5919.5528455284557</v>
          </cell>
          <cell r="F738" t="str">
            <v>FDE Abr/26</v>
          </cell>
        </row>
        <row r="739">
          <cell r="A739" t="str">
            <v>07.01.099</v>
          </cell>
          <cell r="B739" t="str">
            <v>ESTRUTURAS DE COBERTURA</v>
          </cell>
          <cell r="C739" t="str">
            <v>MV</v>
          </cell>
          <cell r="D739">
            <v>715.2</v>
          </cell>
          <cell r="E739">
            <v>581.46341463414637</v>
          </cell>
          <cell r="F739" t="str">
            <v>FDE Abr/26</v>
          </cell>
        </row>
        <row r="740">
          <cell r="A740" t="str">
            <v>07.02.004</v>
          </cell>
          <cell r="B740" t="str">
            <v>FORNECIMENTO E MONTAGEM DE ESTRUTURA METALICA COM AÇO NAO PATINAVE (ASTM A36/A570)</v>
          </cell>
          <cell r="C740" t="str">
            <v>KG</v>
          </cell>
          <cell r="D740">
            <v>33.46</v>
          </cell>
          <cell r="E740">
            <v>27.203252032520325</v>
          </cell>
          <cell r="F740" t="str">
            <v>FDE Abr/26</v>
          </cell>
        </row>
        <row r="741">
          <cell r="A741" t="str">
            <v>07.02.016</v>
          </cell>
          <cell r="B741" t="str">
            <v>FORNECIMENTO E MONTAGEM DE ESTRUTURA METALICA COM AÇO RESISTENTE A CORROSAO (ASTM A709/A588)</v>
          </cell>
          <cell r="C741" t="str">
            <v>KG</v>
          </cell>
          <cell r="D741">
            <v>36.880000000000003</v>
          </cell>
          <cell r="E741">
            <v>29.983739837398378</v>
          </cell>
          <cell r="F741" t="str">
            <v>FDE Abr/26</v>
          </cell>
        </row>
        <row r="742">
          <cell r="A742" t="str">
            <v>07.02.099</v>
          </cell>
          <cell r="B742" t="str">
            <v>ESTRUTURAS DE COBERTURA</v>
          </cell>
          <cell r="C742" t="str">
            <v>MV</v>
          </cell>
          <cell r="D742">
            <v>715.2</v>
          </cell>
          <cell r="E742">
            <v>581.46341463414637</v>
          </cell>
          <cell r="F742" t="str">
            <v>FDE Abr/26</v>
          </cell>
        </row>
        <row r="743">
          <cell r="A743" t="str">
            <v>07.03.064</v>
          </cell>
          <cell r="B743" t="str">
            <v>TELHA DE POLIESTER (PERFIL DA ONDULADA ACO) - E=1,2MM</v>
          </cell>
          <cell r="C743" t="str">
            <v>M2</v>
          </cell>
          <cell r="D743">
            <v>107.98</v>
          </cell>
          <cell r="E743">
            <v>87.788617886178869</v>
          </cell>
          <cell r="F743" t="str">
            <v>FDE Abr/26</v>
          </cell>
        </row>
        <row r="744">
          <cell r="A744" t="str">
            <v>07.03.065</v>
          </cell>
          <cell r="B744" t="str">
            <v>TELHA DE POLIESTER (PERFIL DA TRAPEZOIDAL ACO H ATE 40MM) - E=1,2MM</v>
          </cell>
          <cell r="C744" t="str">
            <v>M2</v>
          </cell>
          <cell r="D744">
            <v>99.96</v>
          </cell>
          <cell r="E744">
            <v>81.268292682926827</v>
          </cell>
          <cell r="F744" t="str">
            <v>FDE Abr/26</v>
          </cell>
        </row>
        <row r="745">
          <cell r="A745" t="str">
            <v>07.03.066</v>
          </cell>
          <cell r="B745" t="str">
            <v>TELHA DE POLIESTER (PERFIL DA TRAPEZOIDAL ACO H=100MM) - E=1,2MM</v>
          </cell>
          <cell r="C745" t="str">
            <v>M2</v>
          </cell>
          <cell r="D745">
            <v>144.66999999999999</v>
          </cell>
          <cell r="E745">
            <v>117.61788617886178</v>
          </cell>
          <cell r="F745" t="str">
            <v>FDE Abr/26</v>
          </cell>
        </row>
        <row r="746">
          <cell r="A746" t="str">
            <v>07.03.067</v>
          </cell>
          <cell r="B746" t="str">
            <v>TELHA DE POLIESTER (PERFIL DA ONDULADA CRFS) - E=1,2MM</v>
          </cell>
          <cell r="C746" t="str">
            <v>M2</v>
          </cell>
          <cell r="D746">
            <v>119.47</v>
          </cell>
          <cell r="E746">
            <v>97.130081300813004</v>
          </cell>
          <cell r="F746" t="str">
            <v>FDE Abr/26</v>
          </cell>
        </row>
        <row r="747">
          <cell r="A747" t="str">
            <v>07.03.099</v>
          </cell>
          <cell r="B747" t="str">
            <v>COBERTURAS</v>
          </cell>
          <cell r="C747" t="str">
            <v>MV</v>
          </cell>
          <cell r="D747">
            <v>715.2</v>
          </cell>
          <cell r="E747">
            <v>581.46341463414637</v>
          </cell>
          <cell r="F747" t="str">
            <v>FDE Abr/26</v>
          </cell>
        </row>
        <row r="748">
          <cell r="A748" t="str">
            <v>07.03.105</v>
          </cell>
          <cell r="B748" t="str">
            <v>TELHA CERAMICA TIPO FRANCESA</v>
          </cell>
          <cell r="C748" t="str">
            <v>M2</v>
          </cell>
          <cell r="D748">
            <v>109.86</v>
          </cell>
          <cell r="E748">
            <v>89.317073170731703</v>
          </cell>
          <cell r="F748" t="str">
            <v>FDE Abr/26</v>
          </cell>
        </row>
        <row r="749">
          <cell r="A749" t="str">
            <v>07.03.106</v>
          </cell>
          <cell r="B749" t="str">
            <v>TELHA CERAMICA TIPO PAULISTA</v>
          </cell>
          <cell r="C749" t="str">
            <v>M2</v>
          </cell>
          <cell r="D749">
            <v>187.79</v>
          </cell>
          <cell r="E749">
            <v>152.67479674796746</v>
          </cell>
          <cell r="F749" t="str">
            <v>FDE Abr/26</v>
          </cell>
        </row>
        <row r="750">
          <cell r="A750" t="str">
            <v>07.03.107</v>
          </cell>
          <cell r="B750" t="str">
            <v>TELHA CERAMICA TIPO PLAN</v>
          </cell>
          <cell r="C750" t="str">
            <v>M2</v>
          </cell>
          <cell r="D750">
            <v>169.33</v>
          </cell>
          <cell r="E750">
            <v>137.66666666666669</v>
          </cell>
          <cell r="F750" t="str">
            <v>FDE Abr/26</v>
          </cell>
        </row>
        <row r="751">
          <cell r="A751" t="str">
            <v>07.03.110</v>
          </cell>
          <cell r="B751" t="str">
            <v>TELHA CERAMICA TIPO ROMANA</v>
          </cell>
          <cell r="C751" t="str">
            <v>M2</v>
          </cell>
          <cell r="D751">
            <v>74.83</v>
          </cell>
          <cell r="E751">
            <v>60.837398373983739</v>
          </cell>
          <cell r="F751" t="str">
            <v>FDE Abr/26</v>
          </cell>
        </row>
        <row r="752">
          <cell r="A752" t="str">
            <v>07.03.112</v>
          </cell>
          <cell r="B752" t="str">
            <v>TELHA CERAMICA TIPO COLONIAL</v>
          </cell>
          <cell r="C752" t="str">
            <v>M2</v>
          </cell>
          <cell r="D752">
            <v>128.59</v>
          </cell>
          <cell r="E752">
            <v>104.54471544715447</v>
          </cell>
          <cell r="F752" t="str">
            <v>FDE Abr/26</v>
          </cell>
        </row>
        <row r="753">
          <cell r="A753" t="str">
            <v>07.03.120</v>
          </cell>
          <cell r="B753" t="str">
            <v>TELHA TECNOLOGIA CRFS ONDULADA  E=6MM</v>
          </cell>
          <cell r="C753" t="str">
            <v>M2</v>
          </cell>
          <cell r="D753">
            <v>53.95</v>
          </cell>
          <cell r="E753">
            <v>43.861788617886184</v>
          </cell>
          <cell r="F753" t="str">
            <v>FDE Abr/26</v>
          </cell>
        </row>
        <row r="754">
          <cell r="A754" t="str">
            <v>07.03.121</v>
          </cell>
          <cell r="B754" t="str">
            <v>TELHA TECNOLOGIA CRFS ONDULADA E=8MM</v>
          </cell>
          <cell r="C754" t="str">
            <v>M2</v>
          </cell>
          <cell r="D754">
            <v>77.92</v>
          </cell>
          <cell r="E754">
            <v>63.349593495934961</v>
          </cell>
          <cell r="F754" t="str">
            <v>FDE Abr/26</v>
          </cell>
        </row>
        <row r="755">
          <cell r="A755" t="str">
            <v>07.03.122</v>
          </cell>
          <cell r="B755" t="str">
            <v>TELHA TECNOLOGIA CRFS MAXIPLAC  H=125MM E=6MM</v>
          </cell>
          <cell r="C755" t="str">
            <v>M2</v>
          </cell>
          <cell r="D755">
            <v>100.42</v>
          </cell>
          <cell r="E755">
            <v>81.642276422764226</v>
          </cell>
          <cell r="F755" t="str">
            <v>FDE Abr/26</v>
          </cell>
        </row>
        <row r="756">
          <cell r="A756" t="str">
            <v>07.03.123</v>
          </cell>
          <cell r="B756" t="str">
            <v>TELHA TECNOLOGIA CRFS MAXIPLAC  H=125MM E=8MM</v>
          </cell>
          <cell r="C756" t="str">
            <v>M2</v>
          </cell>
          <cell r="D756">
            <v>139.68</v>
          </cell>
          <cell r="E756">
            <v>113.5609756097561</v>
          </cell>
          <cell r="F756" t="str">
            <v>FDE Abr/26</v>
          </cell>
        </row>
        <row r="757">
          <cell r="A757" t="str">
            <v>07.03.129</v>
          </cell>
          <cell r="B757" t="str">
            <v>TELHA  GALVALUME / ACO GALV PINT 1 FACE PO OU COIL-COATING ONDULADA CRFS E=0,65MM</v>
          </cell>
          <cell r="C757" t="str">
            <v>M2</v>
          </cell>
          <cell r="D757">
            <v>139.35</v>
          </cell>
          <cell r="E757">
            <v>113.29268292682927</v>
          </cell>
          <cell r="F757" t="str">
            <v>FDE Abr/26</v>
          </cell>
        </row>
        <row r="758">
          <cell r="A758" t="str">
            <v>07.03.130</v>
          </cell>
          <cell r="B758" t="str">
            <v>TELHA GALVALUME / ACO GALV PINT 1 FACE PO/COIL-COATING TRAPEZ H=40MM E=0,65MM</v>
          </cell>
          <cell r="C758" t="str">
            <v>M2</v>
          </cell>
          <cell r="D758">
            <v>167.64</v>
          </cell>
          <cell r="E758">
            <v>136.29268292682926</v>
          </cell>
          <cell r="F758" t="str">
            <v>FDE Abr/26</v>
          </cell>
        </row>
        <row r="759">
          <cell r="A759" t="str">
            <v>07.03.131</v>
          </cell>
          <cell r="B759" t="str">
            <v>TELHA GALVALUME / ACO GALV PINT 1 FACE PO/COIL-COATING TRAPEZ H=100MM E=0,65MM</v>
          </cell>
          <cell r="C759" t="str">
            <v>M2</v>
          </cell>
          <cell r="D759">
            <v>214.32</v>
          </cell>
          <cell r="E759">
            <v>174.2439024390244</v>
          </cell>
          <cell r="F759" t="str">
            <v>FDE Abr/26</v>
          </cell>
        </row>
        <row r="760">
          <cell r="A760" t="str">
            <v>07.03.132</v>
          </cell>
          <cell r="B760" t="str">
            <v>TELHA GALVALUME / ACO GALV ACAB. NATURAL ONDULADA CRFS  E=0,65MM</v>
          </cell>
          <cell r="C760" t="str">
            <v>M2</v>
          </cell>
          <cell r="D760">
            <v>129.44999999999999</v>
          </cell>
          <cell r="E760">
            <v>105.24390243902438</v>
          </cell>
          <cell r="F760" t="str">
            <v>FDE Abr/26</v>
          </cell>
        </row>
        <row r="761">
          <cell r="A761" t="str">
            <v>07.03.133</v>
          </cell>
          <cell r="B761" t="str">
            <v>TELHA GALVALUME / ACO GALV ACABAMENTO.NATURAL TRAPEZ H=40MM
.E=0,65MM</v>
          </cell>
          <cell r="C761" t="str">
            <v>M2</v>
          </cell>
          <cell r="D761">
            <v>157.74</v>
          </cell>
          <cell r="E761">
            <v>128.2439024390244</v>
          </cell>
          <cell r="F761" t="str">
            <v>FDE Abr/26</v>
          </cell>
        </row>
        <row r="762">
          <cell r="A762" t="str">
            <v>07.03.134</v>
          </cell>
          <cell r="B762" t="str">
            <v>TELHA GALVALUME / ACO GALV ACABAMENTO.NATURAL TRAPEZ H=100MM
.E=0,65MM</v>
          </cell>
          <cell r="C762" t="str">
            <v>M2</v>
          </cell>
          <cell r="D762">
            <v>204.42</v>
          </cell>
          <cell r="E762">
            <v>166.19512195121951</v>
          </cell>
          <cell r="F762" t="str">
            <v>FDE Abr/26</v>
          </cell>
        </row>
        <row r="763">
          <cell r="A763" t="str">
            <v>07.03.135</v>
          </cell>
          <cell r="B763" t="str">
            <v>TELHA GALVALUME / ACO GALV SANDUICHE  E=30MM  (PIR)  TRAPEZ H=40MM NAS DUAS FACES  E= 0,50MM COM PINT FACES APARENTES</v>
          </cell>
          <cell r="C763" t="str">
            <v>M2</v>
          </cell>
          <cell r="D763">
            <v>408.1</v>
          </cell>
          <cell r="E763">
            <v>331.78861788617888</v>
          </cell>
          <cell r="F763" t="str">
            <v>FDE Abr/26</v>
          </cell>
        </row>
        <row r="764">
          <cell r="A764" t="str">
            <v>07.03.136</v>
          </cell>
          <cell r="B764" t="str">
            <v>TELHA GALVALUME / ACO GALV SANDUICHE  E=50MM (PIR)  TRAPEZ H=40MM NAS DUAS FACES  E= 0,50MM COM PINT FACES APARENTES</v>
          </cell>
          <cell r="C764" t="str">
            <v>M2</v>
          </cell>
          <cell r="D764">
            <v>432.56</v>
          </cell>
          <cell r="E764">
            <v>351.67479674796749</v>
          </cell>
          <cell r="F764" t="str">
            <v>FDE Abr/26</v>
          </cell>
        </row>
        <row r="765">
          <cell r="A765" t="str">
            <v>07.03.137</v>
          </cell>
          <cell r="B765" t="str">
            <v>TELHA GALVALUME / ACO GALV SANDUICHE  E=30MM  (PIR) SUPERIOR TRAPEZ H=40MM / INFERIOR PLANO  E= 0,50MM  COM PINT FACES APARENTES</v>
          </cell>
          <cell r="C765" t="str">
            <v>M2</v>
          </cell>
          <cell r="D765">
            <v>402.45</v>
          </cell>
          <cell r="E765">
            <v>327.19512195121951</v>
          </cell>
          <cell r="F765" t="str">
            <v>FDE Abr/26</v>
          </cell>
        </row>
        <row r="766">
          <cell r="A766" t="str">
            <v>07.03.138</v>
          </cell>
          <cell r="B766" t="str">
            <v>TELHA GALVALUME / ACO GALV SANDUICHE  E=50MM (PIR) SUPERIOR TRAPEZ H=40MM / INFERIOR PLANO  E= 0,50MM  COM PINT FACES APARENTES</v>
          </cell>
          <cell r="C766" t="str">
            <v>M2</v>
          </cell>
          <cell r="D766">
            <v>430.99</v>
          </cell>
          <cell r="E766">
            <v>350.39837398373987</v>
          </cell>
          <cell r="F766" t="str">
            <v>FDE Abr/26</v>
          </cell>
        </row>
        <row r="767">
          <cell r="A767" t="str">
            <v>07.03.140</v>
          </cell>
          <cell r="B767" t="str">
            <v>TELHA GALVALUME / ACO GALV PINT 1 FACE PO/COIL-COATING TRAPEZ H=40MM E=0,80MM</v>
          </cell>
          <cell r="C767" t="str">
            <v>M2</v>
          </cell>
          <cell r="D767">
            <v>195.26</v>
          </cell>
          <cell r="E767">
            <v>158.7479674796748</v>
          </cell>
          <cell r="F767" t="str">
            <v>FDE Abr/26</v>
          </cell>
        </row>
        <row r="768">
          <cell r="A768" t="str">
            <v>07.03.144</v>
          </cell>
          <cell r="B768" t="str">
            <v>TELHA  GALVALUME / ACO GALV PINT 1 FACE PO OU COIL-COATING ONDULADA CRFS E=0,80MM</v>
          </cell>
          <cell r="C768" t="str">
            <v>M2</v>
          </cell>
          <cell r="D768">
            <v>162.9</v>
          </cell>
          <cell r="E768">
            <v>132.4390243902439</v>
          </cell>
          <cell r="F768" t="str">
            <v>FDE Abr/26</v>
          </cell>
        </row>
        <row r="769">
          <cell r="A769" t="str">
            <v>07.03.145</v>
          </cell>
          <cell r="B769" t="str">
            <v>TELHA GALVALUME / ACO GALV PINT 1 FACE PO/COIL-COATING TRAPEZ H=100MM E=0,80MM</v>
          </cell>
          <cell r="C769" t="str">
            <v>M2</v>
          </cell>
          <cell r="D769">
            <v>255.17</v>
          </cell>
          <cell r="E769">
            <v>207.45528455284551</v>
          </cell>
          <cell r="F769" t="str">
            <v>FDE Abr/26</v>
          </cell>
        </row>
        <row r="770">
          <cell r="A770" t="str">
            <v>07.03.146</v>
          </cell>
          <cell r="B770" t="str">
            <v>TELHA GALVALUME / ACO GALV ACABAMENTO NATURAL ONDULADA CRFS E=0,80MM</v>
          </cell>
          <cell r="C770" t="str">
            <v>M2</v>
          </cell>
          <cell r="D770">
            <v>153</v>
          </cell>
          <cell r="E770">
            <v>124.39024390243902</v>
          </cell>
          <cell r="F770" t="str">
            <v>FDE Abr/26</v>
          </cell>
        </row>
        <row r="771">
          <cell r="A771" t="str">
            <v>07.03.147</v>
          </cell>
          <cell r="B771" t="str">
            <v>TELHA GALVALUME / ACO GALV ACABAMENTO.NATURAL TRAPEZ H=40MM
.E=0,80MM</v>
          </cell>
          <cell r="C771" t="str">
            <v>M2</v>
          </cell>
          <cell r="D771">
            <v>187.81</v>
          </cell>
          <cell r="E771">
            <v>152.6910569105691</v>
          </cell>
          <cell r="F771" t="str">
            <v>FDE Abr/26</v>
          </cell>
        </row>
        <row r="772">
          <cell r="A772" t="str">
            <v>07.03.148</v>
          </cell>
          <cell r="B772" t="str">
            <v>TELHA GALVALUME / ACO GALV ACABAMENTO.NATURAL TRAPEZ H=100MM
.E=0,80MM</v>
          </cell>
          <cell r="C772" t="str">
            <v>M2</v>
          </cell>
          <cell r="D772">
            <v>245.27</v>
          </cell>
          <cell r="E772">
            <v>199.40650406504065</v>
          </cell>
          <cell r="F772" t="str">
            <v>FDE Abr/26</v>
          </cell>
        </row>
        <row r="773">
          <cell r="A773" t="str">
            <v>07.04.001</v>
          </cell>
          <cell r="B773" t="str">
            <v>CUMEEIRA E ESPIGAO EMBOCADOS PARA TELHA CERAMICA</v>
          </cell>
          <cell r="C773" t="str">
            <v>M</v>
          </cell>
          <cell r="D773">
            <v>46.95</v>
          </cell>
          <cell r="E773">
            <v>38.170731707317074</v>
          </cell>
          <cell r="F773" t="str">
            <v>FDE Abr/26</v>
          </cell>
        </row>
        <row r="774">
          <cell r="A774" t="str">
            <v>07.04.034</v>
          </cell>
          <cell r="B774" t="str">
            <v>CUMEEIRA ACO PINT PO/COIL-COATING PERFIL OND/TRAP E=0,65MM H ATE 40MM</v>
          </cell>
          <cell r="C774" t="str">
            <v>M</v>
          </cell>
          <cell r="D774">
            <v>148.58000000000001</v>
          </cell>
          <cell r="E774">
            <v>120.79674796747969</v>
          </cell>
          <cell r="F774" t="str">
            <v>FDE Abr/26</v>
          </cell>
        </row>
        <row r="775">
          <cell r="A775" t="str">
            <v>07.04.035</v>
          </cell>
          <cell r="B775" t="str">
            <v>CUMEEIRA DE ACO PINT PO OU COIL-COATING LISA OU LISA DENTADA  E=0.5MM</v>
          </cell>
          <cell r="C775" t="str">
            <v>M2</v>
          </cell>
          <cell r="D775">
            <v>83.6</v>
          </cell>
          <cell r="E775">
            <v>67.967479674796749</v>
          </cell>
          <cell r="F775" t="str">
            <v>FDE Abr/26</v>
          </cell>
        </row>
        <row r="776">
          <cell r="A776" t="str">
            <v>07.04.037</v>
          </cell>
          <cell r="B776" t="str">
            <v>CUMEEIRA ACO GALV PINT PO/COIL-COATING PERFIL TRAPEZ H=100MM  E=0,65MM</v>
          </cell>
          <cell r="C776" t="str">
            <v>M</v>
          </cell>
          <cell r="D776">
            <v>166.75</v>
          </cell>
          <cell r="E776">
            <v>135.5691056910569</v>
          </cell>
          <cell r="F776" t="str">
            <v>FDE Abr/26</v>
          </cell>
        </row>
        <row r="777">
          <cell r="A777" t="str">
            <v>07.04.040</v>
          </cell>
          <cell r="B777" t="str">
            <v>CUMEEIRA DE ACO NATURAL LISA OU LISA DENTADA E=0,5MM</v>
          </cell>
          <cell r="C777" t="str">
            <v>M</v>
          </cell>
          <cell r="D777">
            <v>57.07</v>
          </cell>
          <cell r="E777">
            <v>46.398373983739837</v>
          </cell>
          <cell r="F777" t="str">
            <v>FDE Abr/26</v>
          </cell>
        </row>
        <row r="778">
          <cell r="A778" t="str">
            <v>07.04.041</v>
          </cell>
          <cell r="B778" t="str">
            <v>CUMEEIRA AÇO GALVALUME ACABAMENTO NATURAL PERFIL OND/TRAP E=065 H=ATE 400MM</v>
          </cell>
          <cell r="C778" t="str">
            <v>M</v>
          </cell>
          <cell r="D778">
            <v>133.25</v>
          </cell>
          <cell r="E778">
            <v>108.33333333333333</v>
          </cell>
          <cell r="F778" t="str">
            <v>FDE Abr/26</v>
          </cell>
        </row>
        <row r="779">
          <cell r="A779" t="str">
            <v>07.04.042</v>
          </cell>
          <cell r="B779" t="str">
            <v>CUMEEIRA DE ACO GALV NATURAL PERFIL TRAP E=0,5MM H=100MM</v>
          </cell>
          <cell r="C779" t="str">
            <v>M</v>
          </cell>
          <cell r="D779">
            <v>119.34</v>
          </cell>
          <cell r="E779">
            <v>97.024390243902445</v>
          </cell>
          <cell r="F779" t="str">
            <v>FDE Abr/26</v>
          </cell>
        </row>
        <row r="780">
          <cell r="A780" t="str">
            <v>07.04.044</v>
          </cell>
          <cell r="B780" t="str">
            <v>RUFO DE ACO NATURAL SIMPLES E=0,5MM</v>
          </cell>
          <cell r="C780" t="str">
            <v>M</v>
          </cell>
          <cell r="D780">
            <v>29.21</v>
          </cell>
          <cell r="E780">
            <v>23.747967479674799</v>
          </cell>
          <cell r="F780" t="str">
            <v>FDE Abr/26</v>
          </cell>
        </row>
        <row r="781">
          <cell r="A781" t="str">
            <v>07.04.061</v>
          </cell>
          <cell r="B781" t="str">
            <v>DOMO DE ACRILICO COM CAIXILHO DE ALUMINIO</v>
          </cell>
          <cell r="C781" t="str">
            <v>M2</v>
          </cell>
          <cell r="D781">
            <v>1213.7</v>
          </cell>
          <cell r="E781">
            <v>986.7479674796748</v>
          </cell>
          <cell r="F781" t="str">
            <v>FDE Abr/26</v>
          </cell>
        </row>
        <row r="782">
          <cell r="A782" t="str">
            <v>07.04.099</v>
          </cell>
          <cell r="B782" t="str">
            <v>PECAS PARA COBERTURA</v>
          </cell>
          <cell r="C782" t="str">
            <v>MV</v>
          </cell>
          <cell r="D782">
            <v>715.2</v>
          </cell>
          <cell r="E782">
            <v>581.46341463414637</v>
          </cell>
          <cell r="F782" t="str">
            <v>FDE Abr/26</v>
          </cell>
        </row>
        <row r="783">
          <cell r="A783" t="str">
            <v>07.04.100</v>
          </cell>
          <cell r="B783" t="str">
            <v>RUFO LISO DE ACO GALV NATURAL E=0,65MM CORTE ATE 300MM</v>
          </cell>
          <cell r="C783" t="str">
            <v>M</v>
          </cell>
          <cell r="D783">
            <v>77.3</v>
          </cell>
          <cell r="E783">
            <v>62.845528455284551</v>
          </cell>
          <cell r="F783" t="str">
            <v>FDE Abr/26</v>
          </cell>
        </row>
        <row r="784">
          <cell r="A784" t="str">
            <v>07.04.101</v>
          </cell>
          <cell r="B784" t="str">
            <v>RUFO LISO DE AÇO GALVALUME ACABAMENTO NATURAL E=0,65MM CORTE ATE 400MM</v>
          </cell>
          <cell r="C784" t="str">
            <v>M</v>
          </cell>
          <cell r="D784">
            <v>75.98</v>
          </cell>
          <cell r="E784">
            <v>61.772357723577237</v>
          </cell>
          <cell r="F784" t="str">
            <v>FDE Abr/26</v>
          </cell>
        </row>
        <row r="785">
          <cell r="A785" t="str">
            <v>07.04.102</v>
          </cell>
          <cell r="B785" t="str">
            <v>RUFO LISO AÇO GALVALUME ACABAMENTO NATURAL E=0,65MM CORTE ATE 600MM</v>
          </cell>
          <cell r="C785" t="str">
            <v>M</v>
          </cell>
          <cell r="D785">
            <v>100.33</v>
          </cell>
          <cell r="E785">
            <v>81.569105691056905</v>
          </cell>
          <cell r="F785" t="str">
            <v>FDE Abr/26</v>
          </cell>
        </row>
        <row r="786">
          <cell r="A786" t="str">
            <v>07.04.103</v>
          </cell>
          <cell r="B786" t="str">
            <v>RUFO LISO DE ACO GALV NATURAL E=0,65MM CORTE ACIMA DE 600MM</v>
          </cell>
          <cell r="C786" t="str">
            <v>M</v>
          </cell>
          <cell r="D786">
            <v>101.09</v>
          </cell>
          <cell r="E786">
            <v>82.1869918699187</v>
          </cell>
          <cell r="F786" t="str">
            <v>FDE Abr/26</v>
          </cell>
        </row>
        <row r="787">
          <cell r="A787" t="str">
            <v>07.04.112</v>
          </cell>
          <cell r="B787" t="str">
            <v>RUFO DENTADO AÇO GALVALUME ACABAMENTO NATURAL E=0,65MM CORTE ATE 300MM</v>
          </cell>
          <cell r="C787" t="str">
            <v>M</v>
          </cell>
          <cell r="D787">
            <v>68.39</v>
          </cell>
          <cell r="E787">
            <v>55.601626016260163</v>
          </cell>
          <cell r="F787" t="str">
            <v>FDE Abr/26</v>
          </cell>
        </row>
        <row r="788">
          <cell r="A788" t="str">
            <v>07.04.113</v>
          </cell>
          <cell r="B788" t="str">
            <v>RUFO DENTADO AÇO GALVALUME ACABAMENTO NATURAL E=0,65MM CORTE ATE 400MM</v>
          </cell>
          <cell r="C788" t="str">
            <v>M</v>
          </cell>
          <cell r="D788">
            <v>77.69</v>
          </cell>
          <cell r="E788">
            <v>63.162601626016261</v>
          </cell>
          <cell r="F788" t="str">
            <v>FDE Abr/26</v>
          </cell>
        </row>
        <row r="789">
          <cell r="A789" t="str">
            <v>07.04.114</v>
          </cell>
          <cell r="B789" t="str">
            <v>RUFO DENTADO AÇO GALVALUME ACABAMENTO NATURAL E=0,65MM CORTE ATE 600MM</v>
          </cell>
          <cell r="C789" t="str">
            <v>M</v>
          </cell>
          <cell r="D789">
            <v>102.36</v>
          </cell>
          <cell r="E789">
            <v>83.219512195121951</v>
          </cell>
          <cell r="F789" t="str">
            <v>FDE Abr/26</v>
          </cell>
        </row>
        <row r="790">
          <cell r="A790" t="str">
            <v>07.04.115</v>
          </cell>
          <cell r="B790" t="str">
            <v>RUFO DENTADO ACO GALV NATURAL E=0,65MM CORTE ACIMA DE 600MM</v>
          </cell>
          <cell r="C790" t="str">
            <v>M</v>
          </cell>
          <cell r="D790">
            <v>97.47</v>
          </cell>
          <cell r="E790">
            <v>79.243902439024396</v>
          </cell>
          <cell r="F790" t="str">
            <v>FDE Abr/26</v>
          </cell>
        </row>
        <row r="791">
          <cell r="A791" t="str">
            <v>07.04.116</v>
          </cell>
          <cell r="B791" t="str">
            <v>PLACA FECHAMENTO DE ONDA SUPERIOR DE TELHA AUTOPORTANTE  E=0,80MM FACE APARENTE PINTADA H=260MM</v>
          </cell>
          <cell r="C791" t="str">
            <v>UN</v>
          </cell>
          <cell r="D791">
            <v>78.58</v>
          </cell>
          <cell r="E791">
            <v>63.886178861788615</v>
          </cell>
          <cell r="F791" t="str">
            <v>FDE Abr/26</v>
          </cell>
        </row>
        <row r="792">
          <cell r="A792" t="str">
            <v>07.04.118</v>
          </cell>
          <cell r="B792" t="str">
            <v>BARRA TRAVESSA  DE CONTRAVENTAMENTO DA TELHA AUTOPORTANTE E=0,80MM FACES APARENTES PINTADAS</v>
          </cell>
          <cell r="C792" t="str">
            <v>UN</v>
          </cell>
          <cell r="D792">
            <v>38.049999999999997</v>
          </cell>
          <cell r="E792">
            <v>30.934959349593495</v>
          </cell>
          <cell r="F792" t="str">
            <v>FDE Abr/26</v>
          </cell>
        </row>
        <row r="793">
          <cell r="A793" t="str">
            <v>07.04.120</v>
          </cell>
          <cell r="B793" t="str">
            <v>RUFO DENTADO ACO GALV PINT PO/COIL-COATING E=0,65MM CORTE ATE 300MM</v>
          </cell>
          <cell r="C793" t="str">
            <v>M</v>
          </cell>
          <cell r="D793">
            <v>89.99</v>
          </cell>
          <cell r="E793">
            <v>73.162601626016254</v>
          </cell>
          <cell r="F793" t="str">
            <v>FDE Abr/26</v>
          </cell>
        </row>
        <row r="794">
          <cell r="A794" t="str">
            <v>07.04.121</v>
          </cell>
          <cell r="B794" t="str">
            <v>RUFO DENTADO ACO GALV PINT PO/COIL-COATING E=0,65MM CORTE ATE 400MM</v>
          </cell>
          <cell r="C794" t="str">
            <v>M</v>
          </cell>
          <cell r="D794">
            <v>112.59</v>
          </cell>
          <cell r="E794">
            <v>91.536585365853668</v>
          </cell>
          <cell r="F794" t="str">
            <v>FDE Abr/26</v>
          </cell>
        </row>
        <row r="795">
          <cell r="A795" t="str">
            <v>07.04.122</v>
          </cell>
          <cell r="B795" t="str">
            <v>RUFO DENTADO ACO GALV PINT PO/COIL-COATING E=0,50MM CORTE ATE 300MM</v>
          </cell>
          <cell r="C795" t="str">
            <v>M</v>
          </cell>
          <cell r="D795">
            <v>67.290000000000006</v>
          </cell>
          <cell r="E795">
            <v>54.707317073170735</v>
          </cell>
          <cell r="F795" t="str">
            <v>FDE Abr/26</v>
          </cell>
        </row>
        <row r="796">
          <cell r="A796" t="str">
            <v>07.04.123</v>
          </cell>
          <cell r="B796" t="str">
            <v>RUFO DENTADO ACO GALV PINT PO/COIL-COATING E=0,50MM CORTE ATE 400MM</v>
          </cell>
          <cell r="C796" t="str">
            <v>M</v>
          </cell>
          <cell r="D796">
            <v>85.71</v>
          </cell>
          <cell r="E796">
            <v>69.682926829268283</v>
          </cell>
          <cell r="F796" t="str">
            <v>FDE Abr/26</v>
          </cell>
        </row>
        <row r="797">
          <cell r="A797" t="str">
            <v>07.04.124</v>
          </cell>
          <cell r="B797" t="str">
            <v>RUFO DENTADO ACO GALV PINT PO/COIL-COATING E=0,50MM CORTE ATE 600MM</v>
          </cell>
          <cell r="C797" t="str">
            <v>M</v>
          </cell>
          <cell r="D797">
            <v>138.41</v>
          </cell>
          <cell r="E797">
            <v>112.52845528455285</v>
          </cell>
          <cell r="F797" t="str">
            <v>FDE Abr/26</v>
          </cell>
        </row>
        <row r="798">
          <cell r="A798" t="str">
            <v>07.04.126</v>
          </cell>
          <cell r="B798" t="str">
            <v>RUFO DENTADO ACO GALV PINT PO/COIL-COATING E=0,65MM CORTE ATE 600MM</v>
          </cell>
          <cell r="C798" t="str">
            <v>M</v>
          </cell>
          <cell r="D798">
            <v>175.16</v>
          </cell>
          <cell r="E798">
            <v>142.40650406504065</v>
          </cell>
          <cell r="F798" t="str">
            <v>FDE Abr/26</v>
          </cell>
        </row>
        <row r="799">
          <cell r="A799" t="str">
            <v>07.04.127</v>
          </cell>
          <cell r="B799" t="str">
            <v>RUFO LISO ACO GALV PINT PO OU COIL-COATING E=0,65MM CORTE ATE 300MM</v>
          </cell>
          <cell r="C799" t="str">
            <v>M</v>
          </cell>
          <cell r="D799">
            <v>85.24</v>
          </cell>
          <cell r="E799">
            <v>69.300813008130078</v>
          </cell>
          <cell r="F799" t="str">
            <v>FDE Abr/26</v>
          </cell>
        </row>
        <row r="800">
          <cell r="A800" t="str">
            <v>07.04.129</v>
          </cell>
          <cell r="B800" t="str">
            <v>CUMEEIRA ARTICULADA P/ TELHA TECNOLOGIA CRFS ONDULADA</v>
          </cell>
          <cell r="C800" t="str">
            <v>M</v>
          </cell>
          <cell r="D800">
            <v>119.81</v>
          </cell>
          <cell r="E800">
            <v>97.40650406504065</v>
          </cell>
          <cell r="F800" t="str">
            <v>FDE Abr/26</v>
          </cell>
        </row>
        <row r="801">
          <cell r="A801" t="str">
            <v>07.04.130</v>
          </cell>
          <cell r="B801" t="str">
            <v>CUMEEIRA SHED P/ TELHA TECNOLOGIA CRFS ONDULADA</v>
          </cell>
          <cell r="C801" t="str">
            <v>M</v>
          </cell>
          <cell r="D801">
            <v>79.23</v>
          </cell>
          <cell r="E801">
            <v>64.41463414634147</v>
          </cell>
          <cell r="F801" t="str">
            <v>FDE Abr/26</v>
          </cell>
        </row>
        <row r="802">
          <cell r="A802" t="str">
            <v>07.04.131</v>
          </cell>
          <cell r="B802" t="str">
            <v>RUFO P/ TELHA TECNOLOGIA CRFS ONDULADA</v>
          </cell>
          <cell r="C802" t="str">
            <v>M</v>
          </cell>
          <cell r="D802">
            <v>80.150000000000006</v>
          </cell>
          <cell r="E802">
            <v>65.162601626016269</v>
          </cell>
          <cell r="F802" t="str">
            <v>FDE Abr/26</v>
          </cell>
        </row>
        <row r="803">
          <cell r="A803" t="str">
            <v>07.04.132</v>
          </cell>
          <cell r="B803" t="str">
            <v>ESPIGAO NORMAL P/ TELHA TECNOLOGIA CRFS ONDULADA</v>
          </cell>
          <cell r="C803" t="str">
            <v>M</v>
          </cell>
          <cell r="D803">
            <v>80.02</v>
          </cell>
          <cell r="E803">
            <v>65.056910569105682</v>
          </cell>
          <cell r="F803" t="str">
            <v>FDE Abr/26</v>
          </cell>
        </row>
        <row r="804">
          <cell r="A804" t="str">
            <v>07.04.133</v>
          </cell>
          <cell r="B804" t="str">
            <v>RUFO LISO ACO GALV PINT PO/COIL-COATING E=0,65MM CORTE ATE 400MM</v>
          </cell>
          <cell r="C804" t="str">
            <v>M</v>
          </cell>
          <cell r="D804">
            <v>107.84</v>
          </cell>
          <cell r="E804">
            <v>87.674796747967477</v>
          </cell>
          <cell r="F804" t="str">
            <v>FDE Abr/26</v>
          </cell>
        </row>
        <row r="805">
          <cell r="A805" t="str">
            <v>07.04.134</v>
          </cell>
          <cell r="B805" t="str">
            <v>RUFO LISO ACO GALV PINT PO/COIL-COATING E=0,65MM CORTE ATE 600MM</v>
          </cell>
          <cell r="C805" t="str">
            <v>M</v>
          </cell>
          <cell r="D805">
            <v>170.83</v>
          </cell>
          <cell r="E805">
            <v>138.88617886178864</v>
          </cell>
          <cell r="F805" t="str">
            <v>FDE Abr/26</v>
          </cell>
        </row>
        <row r="806">
          <cell r="A806" t="str">
            <v>07.04.135</v>
          </cell>
          <cell r="B806" t="str">
            <v>RUFO LISO ACO GALV PINT PO/COIL-COATING E=0,65MM CORTE ACIMA 600MM</v>
          </cell>
          <cell r="C806" t="str">
            <v>M</v>
          </cell>
          <cell r="D806">
            <v>135.63999999999999</v>
          </cell>
          <cell r="E806">
            <v>110.27642276422763</v>
          </cell>
          <cell r="F806" t="str">
            <v>FDE Abr/26</v>
          </cell>
        </row>
        <row r="807">
          <cell r="A807" t="str">
            <v>07.04.136</v>
          </cell>
          <cell r="B807" t="str">
            <v>RUFO DENTADO ACO GALV PINT PO/COIL-COATING E=0,65MM CORTE ACIMA 600MM</v>
          </cell>
          <cell r="C807" t="str">
            <v>M</v>
          </cell>
          <cell r="D807">
            <v>136.24</v>
          </cell>
          <cell r="E807">
            <v>110.76422764227644</v>
          </cell>
          <cell r="F807" t="str">
            <v>FDE Abr/26</v>
          </cell>
        </row>
        <row r="808">
          <cell r="A808" t="str">
            <v>07.04.141</v>
          </cell>
          <cell r="B808" t="str">
            <v>PLACA FECHAMENTO DE ONDA INFERIOR DE TELHA AUTOPORTANTE  E=0,80MM FACE APARENTE PINTADA H=260MM</v>
          </cell>
          <cell r="C808" t="str">
            <v>UN</v>
          </cell>
          <cell r="D808">
            <v>53.94</v>
          </cell>
          <cell r="E808">
            <v>43.853658536585364</v>
          </cell>
          <cell r="F808" t="str">
            <v>FDE Abr/26</v>
          </cell>
        </row>
        <row r="809">
          <cell r="A809" t="str">
            <v>07.04.146</v>
          </cell>
          <cell r="B809" t="str">
            <v>CUMEEIRA ACO GALV. PINT PO/COIL-COATING PERFIL OND/TRAP E=0,80M H ATE 40MM</v>
          </cell>
          <cell r="C809" t="str">
            <v>M</v>
          </cell>
          <cell r="D809">
            <v>186.28</v>
          </cell>
          <cell r="E809">
            <v>151.44715447154471</v>
          </cell>
          <cell r="F809" t="str">
            <v>FDE Abr/26</v>
          </cell>
        </row>
        <row r="810">
          <cell r="A810" t="str">
            <v>07.04.148</v>
          </cell>
          <cell r="B810" t="str">
            <v>CUMEEIRA DE ACO GALV ACABAMENTO NATURAL PERFIL ONDUL OU TRAP E=0,80MM H ATE 40MM</v>
          </cell>
          <cell r="C810" t="str">
            <v>M</v>
          </cell>
          <cell r="D810">
            <v>215.44</v>
          </cell>
          <cell r="E810">
            <v>175.15447154471545</v>
          </cell>
          <cell r="F810" t="str">
            <v>FDE Abr/26</v>
          </cell>
        </row>
        <row r="811">
          <cell r="A811" t="str">
            <v>07.04.150</v>
          </cell>
          <cell r="B811" t="str">
            <v>RUFO LISO DE ACO GALV ACABAMENTO NATURAL E=0,80MM CORTE ATE 300MM</v>
          </cell>
          <cell r="C811" t="str">
            <v>M</v>
          </cell>
          <cell r="D811">
            <v>68.83</v>
          </cell>
          <cell r="E811">
            <v>55.959349593495936</v>
          </cell>
          <cell r="F811" t="str">
            <v>FDE Abr/26</v>
          </cell>
        </row>
        <row r="812">
          <cell r="A812" t="str">
            <v>07.04.151</v>
          </cell>
          <cell r="B812" t="str">
            <v>RUFO LISO DE ACO GALV ACABAMENTO NATURAL E=0,80MM CORTE ATE 400MM</v>
          </cell>
          <cell r="C812" t="str">
            <v>M</v>
          </cell>
          <cell r="D812">
            <v>88.3</v>
          </cell>
          <cell r="E812">
            <v>71.788617886178855</v>
          </cell>
          <cell r="F812" t="str">
            <v>FDE Abr/26</v>
          </cell>
        </row>
        <row r="813">
          <cell r="A813" t="str">
            <v>07.04.152</v>
          </cell>
          <cell r="B813" t="str">
            <v>RUFO LISO DE ACO GALV ACABAMENTO NATURAL E=0,80MM CORTE ATE 600MM</v>
          </cell>
          <cell r="C813" t="str">
            <v>M</v>
          </cell>
          <cell r="D813">
            <v>106.24</v>
          </cell>
          <cell r="E813">
            <v>86.373983739837399</v>
          </cell>
          <cell r="F813" t="str">
            <v>FDE Abr/26</v>
          </cell>
        </row>
        <row r="814">
          <cell r="A814" t="str">
            <v>07.04.153</v>
          </cell>
          <cell r="B814" t="str">
            <v>RUFO LISO DE ACO GALV ACABAMENTO NATURAL E=0,80MM CORTE ACIMA DE 600MM</v>
          </cell>
          <cell r="C814" t="str">
            <v>M</v>
          </cell>
          <cell r="D814">
            <v>118.19</v>
          </cell>
          <cell r="E814">
            <v>96.089430894308947</v>
          </cell>
          <cell r="F814" t="str">
            <v>FDE Abr/26</v>
          </cell>
        </row>
        <row r="815">
          <cell r="A815" t="str">
            <v>07.04.154</v>
          </cell>
          <cell r="B815" t="str">
            <v>RUFO DENTADO ACO GALV ACABAMENTO NATURAL E=0,80MM CORTE ATE 300MM</v>
          </cell>
          <cell r="C815" t="str">
            <v>M</v>
          </cell>
          <cell r="D815">
            <v>126.96</v>
          </cell>
          <cell r="E815">
            <v>103.21951219512195</v>
          </cell>
          <cell r="F815" t="str">
            <v>FDE Abr/26</v>
          </cell>
        </row>
        <row r="816">
          <cell r="A816" t="str">
            <v>07.04.155</v>
          </cell>
          <cell r="B816" t="str">
            <v>RUFO DENTADO ACO GALV ACABAMENTO NATURAL E=0,80MM CORTE ATE 400MM</v>
          </cell>
          <cell r="C816" t="str">
            <v>M</v>
          </cell>
          <cell r="D816">
            <v>128.4</v>
          </cell>
          <cell r="E816">
            <v>104.39024390243902</v>
          </cell>
          <cell r="F816" t="str">
            <v>FDE Abr/26</v>
          </cell>
        </row>
        <row r="817">
          <cell r="A817" t="str">
            <v>07.04.156</v>
          </cell>
          <cell r="B817" t="str">
            <v>RUFO DENTADO ACO GALV ACABAMENTO NATURAL E=0,80MM CORTE ATE 600MM</v>
          </cell>
          <cell r="C817" t="str">
            <v>M</v>
          </cell>
          <cell r="D817">
            <v>102.38</v>
          </cell>
          <cell r="E817">
            <v>83.235772357723576</v>
          </cell>
          <cell r="F817" t="str">
            <v>FDE Abr/26</v>
          </cell>
        </row>
        <row r="818">
          <cell r="A818" t="str">
            <v>07.04.157</v>
          </cell>
          <cell r="B818" t="str">
            <v>RUFO DENTADO ACO GALV ACABAMENTO NATURAL E=0,80MM CORTE ACIMA DE 600MM</v>
          </cell>
          <cell r="C818" t="str">
            <v>M</v>
          </cell>
          <cell r="D818">
            <v>104.05</v>
          </cell>
          <cell r="E818">
            <v>84.59349593495935</v>
          </cell>
          <cell r="F818" t="str">
            <v>FDE Abr/26</v>
          </cell>
        </row>
        <row r="819">
          <cell r="A819" t="str">
            <v>07.04.158</v>
          </cell>
          <cell r="B819" t="str">
            <v>RUFO DENTADO ACO GALV PINT PO/COIL-COATING E=0,80MM CORTE ATE 300MM</v>
          </cell>
          <cell r="C819" t="str">
            <v>M</v>
          </cell>
          <cell r="D819">
            <v>100.75</v>
          </cell>
          <cell r="E819">
            <v>81.910569105691053</v>
          </cell>
          <cell r="F819" t="str">
            <v>FDE Abr/26</v>
          </cell>
        </row>
        <row r="820">
          <cell r="A820" t="str">
            <v>07.04.159</v>
          </cell>
          <cell r="B820" t="str">
            <v>RUFO DENTADO ACO GALV PINT PO/COIL-COATING E=0,80MM CORTE ATE 400MM</v>
          </cell>
          <cell r="C820" t="str">
            <v>M</v>
          </cell>
          <cell r="D820">
            <v>115.35</v>
          </cell>
          <cell r="E820">
            <v>93.780487804878049</v>
          </cell>
          <cell r="F820" t="str">
            <v>FDE Abr/26</v>
          </cell>
        </row>
        <row r="821">
          <cell r="A821" t="str">
            <v>07.04.160</v>
          </cell>
          <cell r="B821" t="str">
            <v>RUFO DENTADO ACO GALV PINT PO/COIL-COATING E=0,80MM CORTE ATE 600MM</v>
          </cell>
          <cell r="C821" t="str">
            <v>M</v>
          </cell>
          <cell r="D821">
            <v>143.86000000000001</v>
          </cell>
          <cell r="E821">
            <v>116.95934959349594</v>
          </cell>
          <cell r="F821" t="str">
            <v>FDE Abr/26</v>
          </cell>
        </row>
        <row r="822">
          <cell r="A822" t="str">
            <v>07.04.161</v>
          </cell>
          <cell r="B822" t="str">
            <v>RUFO DENTADO ACO GALV PINT PO/COIL-COATING E=0,80MM CORTE ACIMA 600MM</v>
          </cell>
          <cell r="C822" t="str">
            <v>M</v>
          </cell>
          <cell r="D822">
            <v>146.19</v>
          </cell>
          <cell r="E822">
            <v>118.85365853658537</v>
          </cell>
          <cell r="F822" t="str">
            <v>FDE Abr/26</v>
          </cell>
        </row>
        <row r="823">
          <cell r="A823" t="str">
            <v>07.04.162</v>
          </cell>
          <cell r="B823" t="str">
            <v>RUFO LISO ACO GALV PINT PO OU COIL-COATING E=0,80MM CORTE ATE 300MM</v>
          </cell>
          <cell r="C823" t="str">
            <v>M</v>
          </cell>
          <cell r="D823">
            <v>91.89</v>
          </cell>
          <cell r="E823">
            <v>74.707317073170728</v>
          </cell>
          <cell r="F823" t="str">
            <v>FDE Abr/26</v>
          </cell>
        </row>
        <row r="824">
          <cell r="A824" t="str">
            <v>07.04.163</v>
          </cell>
          <cell r="B824" t="str">
            <v>RUFO LISO ACO GALV PINT PO/COIL-COATING E=0,80MM CORTE ATE 400MM</v>
          </cell>
          <cell r="C824" t="str">
            <v>M</v>
          </cell>
          <cell r="D824">
            <v>104.58</v>
          </cell>
          <cell r="E824">
            <v>85.024390243902445</v>
          </cell>
          <cell r="F824" t="str">
            <v>FDE Abr/26</v>
          </cell>
        </row>
        <row r="825">
          <cell r="A825" t="str">
            <v>07.04.164</v>
          </cell>
          <cell r="B825" t="str">
            <v>RUFO LISO ACO GALV PINT PO/COIL-COATING E=0,80MM CORTE ATE 600MM</v>
          </cell>
          <cell r="C825" t="str">
            <v>M</v>
          </cell>
          <cell r="D825">
            <v>143.21</v>
          </cell>
          <cell r="E825">
            <v>116.4308943089431</v>
          </cell>
          <cell r="F825" t="str">
            <v>FDE Abr/26</v>
          </cell>
        </row>
        <row r="826">
          <cell r="A826" t="str">
            <v>07.04.165</v>
          </cell>
          <cell r="B826" t="str">
            <v>RUFO LISO ACO GALV PINT PO/COIL-COATING E=0,80MM CORTE ACIMA 600MM</v>
          </cell>
          <cell r="C826" t="str">
            <v>M</v>
          </cell>
          <cell r="D826">
            <v>146.34</v>
          </cell>
          <cell r="E826">
            <v>118.97560975609757</v>
          </cell>
          <cell r="F826" t="str">
            <v>FDE Abr/26</v>
          </cell>
        </row>
        <row r="827">
          <cell r="A827" t="str">
            <v>07.05.007</v>
          </cell>
          <cell r="B827" t="str">
            <v>FECHAMENTO TELHA PERF GALVALUME / ACO GALV
TRAPEZ H=40MM E=0,65MM PINT PO 2 FACES  Ø FURO ATE 3,17MM AREA PERFURADA ATÉ 40%</v>
          </cell>
          <cell r="C827" t="str">
            <v>M2</v>
          </cell>
          <cell r="D827">
            <v>182.18</v>
          </cell>
          <cell r="E827">
            <v>148.11382113821139</v>
          </cell>
          <cell r="F827" t="str">
            <v>FDE Abr/26</v>
          </cell>
        </row>
        <row r="828">
          <cell r="A828" t="str">
            <v>07.05.008</v>
          </cell>
          <cell r="B828" t="str">
            <v>FECHAMENTO TELHA PERF GALVALUME / ACO GALV TRAPEZ H=35MM E=0,65MM PINT PO 2 FACES  Ø FURO ATE 3,17MM AREA PERFURADA ATÉ 40%</v>
          </cell>
          <cell r="C828" t="str">
            <v>M2</v>
          </cell>
          <cell r="D828">
            <v>179.73</v>
          </cell>
          <cell r="E828">
            <v>146.1219512195122</v>
          </cell>
          <cell r="F828" t="str">
            <v>FDE Abr/26</v>
          </cell>
        </row>
        <row r="829">
          <cell r="A829" t="str">
            <v>07.05.010</v>
          </cell>
          <cell r="B829" t="str">
            <v>VEDACAO LATERAL DE COBERTURA COM TELA DE NYLON</v>
          </cell>
          <cell r="C829" t="str">
            <v>M2</v>
          </cell>
          <cell r="D829">
            <v>244.59</v>
          </cell>
          <cell r="E829">
            <v>198.85365853658539</v>
          </cell>
          <cell r="F829" t="str">
            <v>FDE Abr/26</v>
          </cell>
        </row>
        <row r="830">
          <cell r="A830" t="str">
            <v>07.05.023</v>
          </cell>
          <cell r="B830" t="str">
            <v>FECHAMENTO TELHA GALVALUME / AÇO GALV TRAP H=40MM E=0,80MM PINT PO 2 FACES USO EXCLUSIVO FUNDO Q. ESPORTES</v>
          </cell>
          <cell r="C830" t="str">
            <v>M2</v>
          </cell>
          <cell r="D830">
            <v>189.23</v>
          </cell>
          <cell r="E830">
            <v>153.84552845528455</v>
          </cell>
          <cell r="F830" t="str">
            <v>FDE Abr/26</v>
          </cell>
        </row>
        <row r="831">
          <cell r="A831" t="str">
            <v>07.05.025</v>
          </cell>
          <cell r="B831" t="str">
            <v>FECHAMENTO TELHA PERF GALVALUME / AÇO GALV  TRAP H=40MM  E=0,80MM PINT PO 2 FACES  Ø FURO ATE 3,17MM AREA PERFURADA ATE 40%  USO EXCLUSIVO LATERAL Q. ESPORTES</v>
          </cell>
          <cell r="C831" t="str">
            <v>M2</v>
          </cell>
          <cell r="D831">
            <v>215.64</v>
          </cell>
          <cell r="E831">
            <v>175.3170731707317</v>
          </cell>
          <cell r="F831" t="str">
            <v>FDE Abr/26</v>
          </cell>
        </row>
        <row r="832">
          <cell r="A832" t="str">
            <v>07.05.080</v>
          </cell>
          <cell r="B832" t="str">
            <v>SUB-COBERTURA COM MANTA ALUMINIZADA</v>
          </cell>
          <cell r="C832" t="str">
            <v>M2</v>
          </cell>
          <cell r="D832">
            <v>24.43</v>
          </cell>
          <cell r="E832">
            <v>19.86178861788618</v>
          </cell>
          <cell r="F832" t="str">
            <v>FDE Abr/26</v>
          </cell>
        </row>
        <row r="833">
          <cell r="A833" t="str">
            <v>07.05.099</v>
          </cell>
          <cell r="B833" t="str">
            <v>FECHAMENTOS E/OU VEDACOES</v>
          </cell>
          <cell r="C833" t="str">
            <v>MV</v>
          </cell>
          <cell r="D833">
            <v>715.2</v>
          </cell>
          <cell r="E833">
            <v>581.46341463414637</v>
          </cell>
          <cell r="F833" t="str">
            <v>FDE Abr/26</v>
          </cell>
        </row>
        <row r="834">
          <cell r="A834" t="str">
            <v>07.50.001</v>
          </cell>
          <cell r="B834" t="str">
            <v>DEMOLICAO DE TELHA FIBRO CIMENTO TRAPEZOIDAL</v>
          </cell>
          <cell r="C834" t="str">
            <v>M2</v>
          </cell>
          <cell r="D834">
            <v>8.41</v>
          </cell>
          <cell r="E834">
            <v>6.8373983739837403</v>
          </cell>
          <cell r="F834" t="str">
            <v>FDE Abr/26</v>
          </cell>
        </row>
        <row r="835">
          <cell r="A835" t="str">
            <v>07.60.001</v>
          </cell>
          <cell r="B835" t="str">
            <v>RETIRADA DE ESTRUT DE MADEIRA EM TESOURA,PONTAL OU MISTA P/TELHA BARRO SOBRE LAJE</v>
          </cell>
          <cell r="C835" t="str">
            <v>M2</v>
          </cell>
          <cell r="D835">
            <v>37.840000000000003</v>
          </cell>
          <cell r="E835">
            <v>30.764227642276428</v>
          </cell>
          <cell r="F835" t="str">
            <v>FDE Abr/26</v>
          </cell>
        </row>
        <row r="836">
          <cell r="A836" t="str">
            <v>07.60.002</v>
          </cell>
          <cell r="B836" t="str">
            <v>RETIRADA DE ESTRUT DE MADEIRA EM TESOURA PARA TELHAS DE BARRO SOBRE VAO LIVRE</v>
          </cell>
          <cell r="C836" t="str">
            <v>M2</v>
          </cell>
          <cell r="D836">
            <v>53.61</v>
          </cell>
          <cell r="E836">
            <v>43.585365853658537</v>
          </cell>
          <cell r="F836" t="str">
            <v>FDE Abr/26</v>
          </cell>
        </row>
        <row r="837">
          <cell r="A837" t="str">
            <v>07.60.005</v>
          </cell>
          <cell r="B837" t="str">
            <v>RETIRADA DE ESTRUT DE MADEIRA EM TESOURA,PONTAL OU MISTA P/TELHA FIBRO-CIM SOBRE LAJE</v>
          </cell>
          <cell r="C837" t="str">
            <v>M2</v>
          </cell>
          <cell r="D837">
            <v>25.23</v>
          </cell>
          <cell r="E837">
            <v>20.512195121951219</v>
          </cell>
          <cell r="F837" t="str">
            <v>FDE Abr/26</v>
          </cell>
        </row>
        <row r="838">
          <cell r="A838" t="str">
            <v>07.60.006</v>
          </cell>
          <cell r="B838" t="str">
            <v>RETIRADA DE ESTRUT DE MADEIRA EM TESOURA,PARA TELHA DE FIBRO-CIM SOBR VAO LIVRE</v>
          </cell>
          <cell r="C838" t="str">
            <v>M2</v>
          </cell>
          <cell r="D838">
            <v>40.99</v>
          </cell>
          <cell r="E838">
            <v>33.325203252032523</v>
          </cell>
          <cell r="F838" t="str">
            <v>FDE Abr/26</v>
          </cell>
        </row>
        <row r="839">
          <cell r="A839" t="str">
            <v>07.60.010</v>
          </cell>
          <cell r="B839" t="str">
            <v>RETIRADA DE VIGAMENTO DE APOIO P/TELHAS DE BARRO/FIBRO-CIM/AL/PLAST/PLANA PRE-FAB</v>
          </cell>
          <cell r="C839" t="str">
            <v>M</v>
          </cell>
          <cell r="D839">
            <v>6.3</v>
          </cell>
          <cell r="E839">
            <v>5.1219512195121952</v>
          </cell>
          <cell r="F839" t="str">
            <v>FDE Abr/26</v>
          </cell>
        </row>
        <row r="840">
          <cell r="A840" t="str">
            <v>07.60.015</v>
          </cell>
          <cell r="B840" t="str">
            <v>RETIRADA DE CAIBROS</v>
          </cell>
          <cell r="C840" t="str">
            <v>M</v>
          </cell>
          <cell r="D840">
            <v>3.78</v>
          </cell>
          <cell r="E840">
            <v>3.0731707317073171</v>
          </cell>
          <cell r="F840" t="str">
            <v>FDE Abr/26</v>
          </cell>
        </row>
        <row r="841">
          <cell r="A841" t="str">
            <v>07.60.016</v>
          </cell>
          <cell r="B841" t="str">
            <v>RETIRADA DE RIPAS</v>
          </cell>
          <cell r="C841" t="str">
            <v>M</v>
          </cell>
          <cell r="D841">
            <v>0.63</v>
          </cell>
          <cell r="E841">
            <v>0.51219512195121952</v>
          </cell>
          <cell r="F841" t="str">
            <v>FDE Abr/26</v>
          </cell>
        </row>
        <row r="842">
          <cell r="A842" t="str">
            <v>07.60.020</v>
          </cell>
          <cell r="B842" t="str">
            <v>RETIRADA DE FERRAGENS PARA ESTRUTURA DE MADEIRA</v>
          </cell>
          <cell r="C842" t="str">
            <v>UN</v>
          </cell>
          <cell r="D842">
            <v>9.4600000000000009</v>
          </cell>
          <cell r="E842">
            <v>7.6910569105691069</v>
          </cell>
          <cell r="F842" t="str">
            <v>FDE Abr/26</v>
          </cell>
        </row>
        <row r="843">
          <cell r="A843" t="str">
            <v>07.60.050</v>
          </cell>
          <cell r="B843" t="str">
            <v>RETIRADA DE TELHAS DE BARRO</v>
          </cell>
          <cell r="C843" t="str">
            <v>M2</v>
          </cell>
          <cell r="D843">
            <v>9.16</v>
          </cell>
          <cell r="E843">
            <v>7.4471544715447155</v>
          </cell>
          <cell r="F843" t="str">
            <v>FDE Abr/26</v>
          </cell>
        </row>
        <row r="844">
          <cell r="A844" t="str">
            <v>07.60.051</v>
          </cell>
          <cell r="B844" t="str">
            <v>RETIRADA DE TELHAS DE BARRO - S/REAPROV</v>
          </cell>
          <cell r="C844" t="str">
            <v>M2</v>
          </cell>
          <cell r="D844">
            <v>6.32</v>
          </cell>
          <cell r="E844">
            <v>5.1382113821138216</v>
          </cell>
          <cell r="F844" t="str">
            <v>FDE Abr/26</v>
          </cell>
        </row>
        <row r="845">
          <cell r="A845" t="str">
            <v>07.60.055</v>
          </cell>
          <cell r="B845" t="str">
            <v>RETIRADA DE CUMEEIRAS E ESPIGÕES DE BARRO</v>
          </cell>
          <cell r="C845" t="str">
            <v>M</v>
          </cell>
          <cell r="D845">
            <v>8.44</v>
          </cell>
          <cell r="E845">
            <v>6.8617886178861784</v>
          </cell>
          <cell r="F845" t="str">
            <v>FDE Abr/26</v>
          </cell>
        </row>
        <row r="846">
          <cell r="A846" t="str">
            <v>07.60.056</v>
          </cell>
          <cell r="B846" t="str">
            <v>RETIRADA DE CUMEEIRAS E ESPIGOES DE BARRO - S/REAPROV</v>
          </cell>
          <cell r="C846" t="str">
            <v>M</v>
          </cell>
          <cell r="D846">
            <v>2.11</v>
          </cell>
          <cell r="E846">
            <v>1.7154471544715446</v>
          </cell>
          <cell r="F846" t="str">
            <v>FDE Abr/26</v>
          </cell>
        </row>
        <row r="847">
          <cell r="A847" t="str">
            <v>07.60.060</v>
          </cell>
          <cell r="B847" t="str">
            <v>RETIRADA DE TELHAS OND DE FIBRO-CIM/PLAST OU ALUM/PLANA PRE FAB</v>
          </cell>
          <cell r="C847" t="str">
            <v>M2</v>
          </cell>
          <cell r="D847">
            <v>11.35</v>
          </cell>
          <cell r="E847">
            <v>9.2276422764227632</v>
          </cell>
          <cell r="F847" t="str">
            <v>FDE Abr/26</v>
          </cell>
        </row>
        <row r="848">
          <cell r="A848" t="str">
            <v>07.60.061</v>
          </cell>
          <cell r="B848" t="str">
            <v>RETIRADA DE TELHAS OND DE FIBRO-CIM/PLAST OU ALUM/PLANA PRE FAB - S/REAPROV</v>
          </cell>
          <cell r="C848" t="str">
            <v>M2</v>
          </cell>
          <cell r="D848">
            <v>7.88</v>
          </cell>
          <cell r="E848">
            <v>6.4065040650406502</v>
          </cell>
          <cell r="F848" t="str">
            <v>FDE Abr/26</v>
          </cell>
        </row>
        <row r="849">
          <cell r="A849" t="str">
            <v>07.60.065</v>
          </cell>
          <cell r="B849" t="str">
            <v>RETIRADA DE CUMEEIRAS, ESPIGÕES E RUFOS DE FIBRO-CIMENTO</v>
          </cell>
          <cell r="C849" t="str">
            <v>M</v>
          </cell>
          <cell r="D849">
            <v>14.02</v>
          </cell>
          <cell r="E849">
            <v>11.398373983739837</v>
          </cell>
          <cell r="F849" t="str">
            <v>FDE Abr/26</v>
          </cell>
        </row>
        <row r="850">
          <cell r="A850" t="str">
            <v>07.60.066</v>
          </cell>
          <cell r="B850" t="str">
            <v>RETIRADA DE CUMEEIRAS, ESPIGOES E RUFOS DE FIBRO-CIMENTO - S/REAPROV</v>
          </cell>
          <cell r="C850" t="str">
            <v>M</v>
          </cell>
          <cell r="D850">
            <v>3.5</v>
          </cell>
          <cell r="E850">
            <v>2.845528455284553</v>
          </cell>
          <cell r="F850" t="str">
            <v>FDE Abr/26</v>
          </cell>
        </row>
        <row r="851">
          <cell r="A851" t="str">
            <v>07.60.099</v>
          </cell>
          <cell r="B851" t="str">
            <v>RETIRADAS</v>
          </cell>
          <cell r="C851" t="str">
            <v>MV</v>
          </cell>
          <cell r="D851">
            <v>715.2</v>
          </cell>
          <cell r="E851">
            <v>581.46341463414637</v>
          </cell>
          <cell r="F851" t="str">
            <v>FDE Abr/26</v>
          </cell>
        </row>
        <row r="852">
          <cell r="A852" t="str">
            <v>07.70.001</v>
          </cell>
          <cell r="B852" t="str">
            <v>RECOLOCAÇÃO DE RIPAS</v>
          </cell>
          <cell r="C852" t="str">
            <v>M</v>
          </cell>
          <cell r="D852">
            <v>1.27</v>
          </cell>
          <cell r="E852">
            <v>1.032520325203252</v>
          </cell>
          <cell r="F852" t="str">
            <v>FDE Abr/26</v>
          </cell>
        </row>
        <row r="853">
          <cell r="A853" t="str">
            <v>07.70.002</v>
          </cell>
          <cell r="B853" t="str">
            <v>RECOLOCAÇÃO DE CAIBROS</v>
          </cell>
          <cell r="C853" t="str">
            <v>M</v>
          </cell>
          <cell r="D853">
            <v>8.9499999999999993</v>
          </cell>
          <cell r="E853">
            <v>7.2764227642276422</v>
          </cell>
          <cell r="F853" t="str">
            <v>FDE Abr/26</v>
          </cell>
        </row>
        <row r="854">
          <cell r="A854" t="str">
            <v>07.70.003</v>
          </cell>
          <cell r="B854" t="str">
            <v>RECOLOCAÇÃO DE VIGAS</v>
          </cell>
          <cell r="C854" t="str">
            <v>M</v>
          </cell>
          <cell r="D854">
            <v>23.65</v>
          </cell>
          <cell r="E854">
            <v>19.227642276422763</v>
          </cell>
          <cell r="F854" t="str">
            <v>FDE Abr/26</v>
          </cell>
        </row>
        <row r="855">
          <cell r="A855" t="str">
            <v>07.70.010</v>
          </cell>
          <cell r="B855" t="str">
            <v>RECOLOCAÇÃO DE FERRAGEM PARA ESTRUTURA DE MADEIRA</v>
          </cell>
          <cell r="C855" t="str">
            <v>UN</v>
          </cell>
          <cell r="D855">
            <v>22.07</v>
          </cell>
          <cell r="E855">
            <v>17.943089430894311</v>
          </cell>
          <cell r="F855" t="str">
            <v>FDE Abr/26</v>
          </cell>
        </row>
        <row r="856">
          <cell r="A856" t="str">
            <v>07.70.050</v>
          </cell>
          <cell r="B856" t="str">
            <v>RECOLOCAÇÃO DE TELHAS DE BARRO TIPO FRANCESA / ROMANA</v>
          </cell>
          <cell r="C856" t="str">
            <v>M2</v>
          </cell>
          <cell r="D856">
            <v>39.770000000000003</v>
          </cell>
          <cell r="E856">
            <v>32.333333333333336</v>
          </cell>
          <cell r="F856" t="str">
            <v>FDE Abr/26</v>
          </cell>
        </row>
        <row r="857">
          <cell r="A857" t="str">
            <v>07.70.052</v>
          </cell>
          <cell r="B857" t="str">
            <v>RECOLOCAÇÃO DE TELHA DE BARRO TIPO PLAN</v>
          </cell>
          <cell r="C857" t="str">
            <v>M2</v>
          </cell>
          <cell r="D857">
            <v>34.76</v>
          </cell>
          <cell r="E857">
            <v>28.260162601626014</v>
          </cell>
          <cell r="F857" t="str">
            <v>FDE Abr/26</v>
          </cell>
        </row>
        <row r="858">
          <cell r="A858" t="str">
            <v>07.70.055</v>
          </cell>
          <cell r="B858" t="str">
            <v>RECOLOCAÇÃO DE TELHA DE FIBROCIMENTO, PLÁSTICO OU ALUMÍNIO</v>
          </cell>
          <cell r="C858" t="str">
            <v>M2</v>
          </cell>
          <cell r="D858">
            <v>25.23</v>
          </cell>
          <cell r="E858">
            <v>20.512195121951219</v>
          </cell>
          <cell r="F858" t="str">
            <v>FDE Abr/26</v>
          </cell>
        </row>
        <row r="859">
          <cell r="A859" t="str">
            <v>07.70.080</v>
          </cell>
          <cell r="B859" t="str">
            <v>RECOLOCAÇÃO DE CUMEEIRAS E ESPIGÕES DE BARRO</v>
          </cell>
          <cell r="C859" t="str">
            <v>M</v>
          </cell>
          <cell r="D859">
            <v>28.3</v>
          </cell>
          <cell r="E859">
            <v>23.008130081300813</v>
          </cell>
          <cell r="F859" t="str">
            <v>FDE Abr/26</v>
          </cell>
        </row>
        <row r="860">
          <cell r="A860" t="str">
            <v>07.70.081</v>
          </cell>
          <cell r="B860" t="str">
            <v>RECOLOCAÇÃO DE CUMEEIRAS, ESPIGÕES E RUFOS DE CRFS</v>
          </cell>
          <cell r="C860" t="str">
            <v>M</v>
          </cell>
          <cell r="D860">
            <v>12.61</v>
          </cell>
          <cell r="E860">
            <v>10.252032520325203</v>
          </cell>
          <cell r="F860" t="str">
            <v>FDE Abr/26</v>
          </cell>
        </row>
        <row r="861">
          <cell r="A861" t="str">
            <v>07.70.099</v>
          </cell>
          <cell r="B861" t="str">
            <v>RECOLOCACOES DE COBERTURA</v>
          </cell>
          <cell r="C861" t="str">
            <v>MV</v>
          </cell>
          <cell r="D861">
            <v>715.2</v>
          </cell>
          <cell r="E861">
            <v>581.46341463414637</v>
          </cell>
          <cell r="F861" t="str">
            <v>FDE Abr/26</v>
          </cell>
        </row>
        <row r="862">
          <cell r="A862" t="str">
            <v>07.80.001</v>
          </cell>
          <cell r="B862" t="str">
            <v>RIPAS DE 5 X 1,5 CM G1-C6</v>
          </cell>
          <cell r="C862" t="str">
            <v>M</v>
          </cell>
          <cell r="D862">
            <v>9.23</v>
          </cell>
          <cell r="E862">
            <v>7.5040650406504072</v>
          </cell>
          <cell r="F862" t="str">
            <v>FDE Abr/26</v>
          </cell>
        </row>
        <row r="863">
          <cell r="A863" t="str">
            <v>07.80.002</v>
          </cell>
          <cell r="B863" t="str">
            <v>CAIBRO DE 5 X 6 CM G1-C6</v>
          </cell>
          <cell r="C863" t="str">
            <v>M</v>
          </cell>
          <cell r="D863">
            <v>18.37</v>
          </cell>
          <cell r="E863">
            <v>14.934959349593496</v>
          </cell>
          <cell r="F863" t="str">
            <v>FDE Abr/26</v>
          </cell>
        </row>
        <row r="864">
          <cell r="A864" t="str">
            <v>07.80.003</v>
          </cell>
          <cell r="B864" t="str">
            <v>TABUA DE 12 X 3 CM G1-C6</v>
          </cell>
          <cell r="C864" t="str">
            <v>M</v>
          </cell>
          <cell r="D864">
            <v>26.02</v>
          </cell>
          <cell r="E864">
            <v>21.154471544715449</v>
          </cell>
          <cell r="F864" t="str">
            <v>FDE Abr/26</v>
          </cell>
        </row>
        <row r="865">
          <cell r="A865" t="str">
            <v>07.80.004</v>
          </cell>
          <cell r="B865" t="str">
            <v>VIGA DE MADEIRA 6 X 12 CM G1-C6</v>
          </cell>
          <cell r="C865" t="str">
            <v>M</v>
          </cell>
          <cell r="D865">
            <v>54.03</v>
          </cell>
          <cell r="E865">
            <v>43.926829268292686</v>
          </cell>
          <cell r="F865" t="str">
            <v>FDE Abr/26</v>
          </cell>
        </row>
        <row r="866">
          <cell r="A866" t="str">
            <v>07.80.005</v>
          </cell>
          <cell r="B866" t="str">
            <v>VIGA DE MADEIRA 6 X 16 CM G1-C6</v>
          </cell>
          <cell r="C866" t="str">
            <v>M</v>
          </cell>
          <cell r="D866">
            <v>74.19</v>
          </cell>
          <cell r="E866">
            <v>60.317073170731703</v>
          </cell>
          <cell r="F866" t="str">
            <v>FDE Abr/26</v>
          </cell>
        </row>
        <row r="867">
          <cell r="A867" t="str">
            <v>07.80.008</v>
          </cell>
          <cell r="B867" t="str">
            <v>SARRAFO APARELHADO 10X2,5CM G1-C2</v>
          </cell>
          <cell r="C867" t="str">
            <v>ML</v>
          </cell>
          <cell r="D867">
            <v>8.69</v>
          </cell>
          <cell r="E867">
            <v>7.0650406504065035</v>
          </cell>
          <cell r="F867" t="str">
            <v>FDE Abr/26</v>
          </cell>
        </row>
        <row r="868">
          <cell r="A868" t="str">
            <v>07.80.009</v>
          </cell>
          <cell r="B868" t="str">
            <v>PECAS ESPECIAIS DE MADEIRA SERRADA G1-C6</v>
          </cell>
          <cell r="C868" t="str">
            <v>M3</v>
          </cell>
          <cell r="D868">
            <v>7281.05</v>
          </cell>
          <cell r="E868">
            <v>5919.5528455284557</v>
          </cell>
          <cell r="F868" t="str">
            <v>FDE Abr/26</v>
          </cell>
        </row>
        <row r="869">
          <cell r="A869" t="str">
            <v>07.80.019</v>
          </cell>
          <cell r="B869" t="str">
            <v>PARAFUSO PARA FIXACAO DE TELHA ONDULADA CRFS</v>
          </cell>
          <cell r="C869" t="str">
            <v>UN</v>
          </cell>
          <cell r="D869">
            <v>7.75</v>
          </cell>
          <cell r="E869">
            <v>6.3008130081300813</v>
          </cell>
          <cell r="F869" t="str">
            <v>FDE Abr/26</v>
          </cell>
        </row>
        <row r="870">
          <cell r="A870" t="str">
            <v>07.80.020</v>
          </cell>
          <cell r="B870" t="str">
            <v>PARAFUSO OU GANCHO P/ FIXACAO TELHA CRFS MODULADA</v>
          </cell>
          <cell r="C870" t="str">
            <v>UN</v>
          </cell>
          <cell r="D870">
            <v>8.3699999999999992</v>
          </cell>
          <cell r="E870">
            <v>6.8048780487804876</v>
          </cell>
          <cell r="F870" t="str">
            <v>FDE Abr/26</v>
          </cell>
        </row>
        <row r="871">
          <cell r="A871" t="str">
            <v>07.80.022</v>
          </cell>
          <cell r="B871" t="str">
            <v>CHAPUZ METÁLICO FERRO 2" X 1/4" ENCONTRO CUMEEIRA/PENDURAL INCLUSIVE PARAFUSOS</v>
          </cell>
          <cell r="C871" t="str">
            <v>UN</v>
          </cell>
          <cell r="D871">
            <v>332.51</v>
          </cell>
          <cell r="E871">
            <v>270.33333333333331</v>
          </cell>
          <cell r="F871" t="str">
            <v>FDE Abr/26</v>
          </cell>
        </row>
        <row r="872">
          <cell r="A872" t="str">
            <v>07.80.023</v>
          </cell>
          <cell r="B872" t="str">
            <v>ESTRIBO/GRAMPO FERRO REDONDO 1/2" INCLUSO CHAPA E PORCAS</v>
          </cell>
          <cell r="C872" t="str">
            <v>UN</v>
          </cell>
          <cell r="D872">
            <v>96.45</v>
          </cell>
          <cell r="E872">
            <v>78.41463414634147</v>
          </cell>
          <cell r="F872" t="str">
            <v>FDE Abr/26</v>
          </cell>
        </row>
        <row r="873">
          <cell r="A873" t="str">
            <v>07.80.024</v>
          </cell>
          <cell r="B873" t="str">
            <v>CHAPUZ METALICO 2X40CM FERRO 2" X 1/4" INCLUSIVE PARAFUSOS</v>
          </cell>
          <cell r="C873" t="str">
            <v>UN</v>
          </cell>
          <cell r="D873">
            <v>188.12</v>
          </cell>
          <cell r="E873">
            <v>152.9430894308943</v>
          </cell>
          <cell r="F873" t="str">
            <v>FDE Abr/26</v>
          </cell>
        </row>
        <row r="874">
          <cell r="A874" t="str">
            <v>07.80.025</v>
          </cell>
          <cell r="B874" t="str">
            <v>TELHA DE CONCRETO COR VERMELHA</v>
          </cell>
          <cell r="C874" t="str">
            <v>M2</v>
          </cell>
          <cell r="D874">
            <v>91.94</v>
          </cell>
          <cell r="E874">
            <v>74.747967479674799</v>
          </cell>
          <cell r="F874" t="str">
            <v>FDE Abr/26</v>
          </cell>
        </row>
        <row r="875">
          <cell r="A875" t="str">
            <v>07.80.026</v>
          </cell>
          <cell r="B875" t="str">
            <v>TELHA DE CONCRETO COR CINZA</v>
          </cell>
          <cell r="C875" t="str">
            <v>M2</v>
          </cell>
          <cell r="D875">
            <v>81.349999999999994</v>
          </cell>
          <cell r="E875">
            <v>66.138211382113823</v>
          </cell>
          <cell r="F875" t="str">
            <v>FDE Abr/26</v>
          </cell>
        </row>
        <row r="876">
          <cell r="A876" t="str">
            <v>07.80.027</v>
          </cell>
          <cell r="B876" t="str">
            <v>TELHA GALVALUME / ACO GALV AUTOPORTANTE DOIS APOIOS VÃO MÁXIMO ATÉ 11METROS E=0,80MM H=260MM ACABAMENTO NATURAL</v>
          </cell>
          <cell r="C876" t="str">
            <v>M2</v>
          </cell>
          <cell r="D876">
            <v>174.13</v>
          </cell>
          <cell r="E876">
            <v>141.5691056910569</v>
          </cell>
          <cell r="F876" t="str">
            <v>FDE Abr/26</v>
          </cell>
        </row>
        <row r="877">
          <cell r="A877" t="str">
            <v>07.80.028</v>
          </cell>
          <cell r="B877" t="str">
            <v>TELHA GALVALUME / ACO GALV AUTOPORTANTE DOIS APOIOS VÃO MÁXIMO ATÉ 11 METROS E=0,80MM H=260MM ACABAMENTO NATURAL SANDUICHE DE LÃ DE ROCHA E=50 MM ENVELOPADA</v>
          </cell>
          <cell r="C877" t="str">
            <v>M2</v>
          </cell>
          <cell r="D877">
            <v>376.67</v>
          </cell>
          <cell r="E877">
            <v>306.23577235772359</v>
          </cell>
          <cell r="F877" t="str">
            <v>FDE Abr/26</v>
          </cell>
        </row>
        <row r="878">
          <cell r="A878" t="str">
            <v>07.80.029</v>
          </cell>
          <cell r="B878" t="str">
            <v>TELHA GALVALUME / ACO GALV AUTOPORTANTE DOIS APOIOS VÃO MÁXIMO ATÉ 11 METROS E=0,80MM H=260MM FACE INFERIOR PINTADA SANDUICHE DE LÃ DE ROCHA E=50 MM ENVELOPADA</v>
          </cell>
          <cell r="C878" t="str">
            <v>M2</v>
          </cell>
          <cell r="D878">
            <v>404.15</v>
          </cell>
          <cell r="E878">
            <v>328.57723577235771</v>
          </cell>
          <cell r="F878" t="str">
            <v>FDE Abr/26</v>
          </cell>
        </row>
        <row r="879">
          <cell r="A879" t="str">
            <v>07.80.030</v>
          </cell>
          <cell r="B879" t="str">
            <v>TELHAS CERAMICA TIPO FRANCESA</v>
          </cell>
          <cell r="C879" t="str">
            <v>M2</v>
          </cell>
          <cell r="D879">
            <v>109.86</v>
          </cell>
          <cell r="E879">
            <v>89.317073170731703</v>
          </cell>
          <cell r="F879" t="str">
            <v>FDE Abr/26</v>
          </cell>
        </row>
        <row r="880">
          <cell r="A880" t="str">
            <v>07.80.032</v>
          </cell>
          <cell r="B880" t="str">
            <v>CUMEEIRA E ESPIGAO EMBOCADOS PARA TELHAS CERAMICA</v>
          </cell>
          <cell r="C880" t="str">
            <v>M</v>
          </cell>
          <cell r="D880">
            <v>46.95</v>
          </cell>
          <cell r="E880">
            <v>38.170731707317074</v>
          </cell>
          <cell r="F880" t="str">
            <v>FDE Abr/26</v>
          </cell>
        </row>
        <row r="881">
          <cell r="A881" t="str">
            <v>07.80.033</v>
          </cell>
          <cell r="B881" t="str">
            <v>FECHAMENTO DE OITAO EM TABUA DE 10 X 1CM MACHO-FEMEA P/FORRO G1-C4</v>
          </cell>
          <cell r="C881" t="str">
            <v>M2</v>
          </cell>
          <cell r="D881">
            <v>143.22</v>
          </cell>
          <cell r="E881">
            <v>116.4390243902439</v>
          </cell>
          <cell r="F881" t="str">
            <v>FDE Abr/26</v>
          </cell>
        </row>
        <row r="882">
          <cell r="A882" t="str">
            <v>07.80.035</v>
          </cell>
          <cell r="B882" t="str">
            <v>LIMPEZA DE TELHADO INCLUSIVE REMOÇÃO DO MATERIAL RECOLHIDO</v>
          </cell>
          <cell r="C882" t="str">
            <v>M2</v>
          </cell>
          <cell r="D882">
            <v>11.26</v>
          </cell>
          <cell r="E882">
            <v>9.154471544715447</v>
          </cell>
          <cell r="F882" t="str">
            <v>FDE Abr/26</v>
          </cell>
        </row>
        <row r="883">
          <cell r="A883" t="str">
            <v>07.80.036</v>
          </cell>
          <cell r="B883" t="str">
            <v>TELHA TECNOLOGIA CRFS MODULADA E=8MM</v>
          </cell>
          <cell r="C883" t="str">
            <v>M2</v>
          </cell>
          <cell r="D883">
            <v>227.06</v>
          </cell>
          <cell r="E883">
            <v>184.60162601626016</v>
          </cell>
          <cell r="F883" t="str">
            <v>FDE Abr/26</v>
          </cell>
        </row>
        <row r="884">
          <cell r="A884" t="str">
            <v>07.80.037</v>
          </cell>
          <cell r="B884" t="str">
            <v>TELHA TECNOLOGIA CRFS TRAPEZOIDAL 44CM E=8MM</v>
          </cell>
          <cell r="C884" t="str">
            <v>M2</v>
          </cell>
          <cell r="D884">
            <v>201.81</v>
          </cell>
          <cell r="E884">
            <v>164.07317073170731</v>
          </cell>
          <cell r="F884" t="str">
            <v>FDE Abr/26</v>
          </cell>
        </row>
        <row r="885">
          <cell r="A885" t="str">
            <v>07.80.039</v>
          </cell>
          <cell r="B885" t="str">
            <v>TELHA TECNOLOGIA CRFS MAXIPLAC  H=125MM E=8MM</v>
          </cell>
          <cell r="C885" t="str">
            <v>M2</v>
          </cell>
          <cell r="D885">
            <v>139.68</v>
          </cell>
          <cell r="E885">
            <v>113.5609756097561</v>
          </cell>
          <cell r="F885" t="str">
            <v>FDE Abr/26</v>
          </cell>
        </row>
        <row r="886">
          <cell r="A886" t="str">
            <v>07.80.040</v>
          </cell>
          <cell r="B886" t="str">
            <v>TELHA TECNOLOGIA CRFS ONDULADA E=6MM</v>
          </cell>
          <cell r="C886" t="str">
            <v>M2</v>
          </cell>
          <cell r="D886">
            <v>53.95</v>
          </cell>
          <cell r="E886">
            <v>43.861788617886184</v>
          </cell>
          <cell r="F886" t="str">
            <v>FDE Abr/26</v>
          </cell>
        </row>
        <row r="887">
          <cell r="A887" t="str">
            <v>07.80.041</v>
          </cell>
          <cell r="B887" t="str">
            <v>TELHA TECNOLOGIA CRFS ONDULADA E=8MM</v>
          </cell>
          <cell r="C887" t="str">
            <v>M2</v>
          </cell>
          <cell r="D887">
            <v>77.92</v>
          </cell>
          <cell r="E887">
            <v>63.349593495934961</v>
          </cell>
          <cell r="F887" t="str">
            <v>FDE Abr/26</v>
          </cell>
        </row>
        <row r="888">
          <cell r="A888" t="str">
            <v>07.80.042</v>
          </cell>
          <cell r="B888" t="str">
            <v>CUMEEIRA NORMAL P/ TELHA TECNOLOGIA CRFS ONDULADA</v>
          </cell>
          <cell r="C888" t="str">
            <v>M</v>
          </cell>
          <cell r="D888">
            <v>85.21</v>
          </cell>
          <cell r="E888">
            <v>69.276422764227632</v>
          </cell>
          <cell r="F888" t="str">
            <v>FDE Abr/26</v>
          </cell>
        </row>
        <row r="889">
          <cell r="A889" t="str">
            <v>07.80.043</v>
          </cell>
          <cell r="B889" t="str">
            <v>CUMEEIRA ARTICULADA P/ TELHA TECNOLOGIA CRFS ONDULADA</v>
          </cell>
          <cell r="C889" t="str">
            <v>M</v>
          </cell>
          <cell r="D889">
            <v>119.81</v>
          </cell>
          <cell r="E889">
            <v>97.40650406504065</v>
          </cell>
          <cell r="F889" t="str">
            <v>FDE Abr/26</v>
          </cell>
        </row>
        <row r="890">
          <cell r="A890" t="str">
            <v>07.80.044</v>
          </cell>
          <cell r="B890" t="str">
            <v>CUMEEIRA SHED P/ TELHA TECNOLOGIA CRFS ONDULADA</v>
          </cell>
          <cell r="C890" t="str">
            <v>M</v>
          </cell>
          <cell r="D890">
            <v>79.23</v>
          </cell>
          <cell r="E890">
            <v>64.41463414634147</v>
          </cell>
          <cell r="F890" t="str">
            <v>FDE Abr/26</v>
          </cell>
        </row>
        <row r="891">
          <cell r="A891" t="str">
            <v>07.80.045</v>
          </cell>
          <cell r="B891" t="str">
            <v>ESPIGAO NORMAL P/ TELHA TECNOLOGIA CRFS ONDULADA</v>
          </cell>
          <cell r="C891" t="str">
            <v>M</v>
          </cell>
          <cell r="D891">
            <v>80.02</v>
          </cell>
          <cell r="E891">
            <v>65.056910569105682</v>
          </cell>
          <cell r="F891" t="str">
            <v>FDE Abr/26</v>
          </cell>
        </row>
        <row r="892">
          <cell r="A892" t="str">
            <v>07.80.048</v>
          </cell>
          <cell r="B892" t="str">
            <v>ARESTA P/ TELHA TECNOLOGIA CRFS ONDULADA</v>
          </cell>
          <cell r="C892" t="str">
            <v>M</v>
          </cell>
          <cell r="D892">
            <v>78.459999999999994</v>
          </cell>
          <cell r="E892">
            <v>63.788617886178855</v>
          </cell>
          <cell r="F892" t="str">
            <v>FDE Abr/26</v>
          </cell>
        </row>
        <row r="893">
          <cell r="A893" t="str">
            <v>07.80.050</v>
          </cell>
          <cell r="B893" t="str">
            <v>RUFO P/ TELHA TECNOLOGIA CRFS ONDULADA</v>
          </cell>
          <cell r="C893" t="str">
            <v>M</v>
          </cell>
          <cell r="D893">
            <v>80.150000000000006</v>
          </cell>
          <cell r="E893">
            <v>65.162601626016269</v>
          </cell>
          <cell r="F893" t="str">
            <v>FDE Abr/26</v>
          </cell>
        </row>
        <row r="894">
          <cell r="A894" t="str">
            <v>07.80.051</v>
          </cell>
          <cell r="B894" t="str">
            <v>FECHAMENTO DE OITAO C/ TELHA TECNOLOGIA CRFS ONDULADA E=8MM</v>
          </cell>
          <cell r="C894" t="str">
            <v>M2</v>
          </cell>
          <cell r="D894">
            <v>78.31</v>
          </cell>
          <cell r="E894">
            <v>63.666666666666671</v>
          </cell>
          <cell r="F894" t="str">
            <v>FDE Abr/26</v>
          </cell>
        </row>
        <row r="895">
          <cell r="A895" t="str">
            <v>07.80.052</v>
          </cell>
          <cell r="B895" t="str">
            <v>CUMEEIRA NORMAL PARA TELHA TECNOLOGIA CRFS MODULADA</v>
          </cell>
          <cell r="C895" t="str">
            <v>M</v>
          </cell>
          <cell r="D895">
            <v>201.32</v>
          </cell>
          <cell r="E895">
            <v>163.67479674796746</v>
          </cell>
          <cell r="F895" t="str">
            <v>FDE Abr/26</v>
          </cell>
        </row>
        <row r="896">
          <cell r="A896" t="str">
            <v>07.80.053</v>
          </cell>
          <cell r="B896" t="str">
            <v>CUMEEIRA ARTICULADA PARA TELHA TECNOLOGIA CRFS MODULADA</v>
          </cell>
          <cell r="C896" t="str">
            <v>M</v>
          </cell>
          <cell r="D896">
            <v>180.14</v>
          </cell>
          <cell r="E896">
            <v>146.45528455284551</v>
          </cell>
          <cell r="F896" t="str">
            <v>FDE Abr/26</v>
          </cell>
        </row>
        <row r="897">
          <cell r="A897" t="str">
            <v>07.80.054</v>
          </cell>
          <cell r="B897" t="str">
            <v>RUFO PARA TELHA TECNOLOGIA CRFS MODULADA</v>
          </cell>
          <cell r="C897" t="str">
            <v>M</v>
          </cell>
          <cell r="D897">
            <v>131.30000000000001</v>
          </cell>
          <cell r="E897">
            <v>106.74796747967481</v>
          </cell>
          <cell r="F897" t="str">
            <v>FDE Abr/26</v>
          </cell>
        </row>
        <row r="898">
          <cell r="A898" t="str">
            <v>07.80.055</v>
          </cell>
          <cell r="B898" t="str">
            <v>CUMEEIRA NORMAL PARA TELHA TECNOLOGIA CRFS TRAPEZOIDAL 44CM</v>
          </cell>
          <cell r="C898" t="str">
            <v>M</v>
          </cell>
          <cell r="D898">
            <v>149.91999999999999</v>
          </cell>
          <cell r="E898">
            <v>121.88617886178861</v>
          </cell>
          <cell r="F898" t="str">
            <v>FDE Abr/26</v>
          </cell>
        </row>
        <row r="899">
          <cell r="A899" t="str">
            <v>07.80.056</v>
          </cell>
          <cell r="B899" t="str">
            <v>CUMEEIRA NORMAL PARA TELHA TECNOLOGIA CRFS TRAPEZOIDAL 90CM</v>
          </cell>
          <cell r="C899" t="str">
            <v>M</v>
          </cell>
          <cell r="D899">
            <v>324.01</v>
          </cell>
          <cell r="E899">
            <v>263.42276422764229</v>
          </cell>
          <cell r="F899" t="str">
            <v>FDE Abr/26</v>
          </cell>
        </row>
        <row r="900">
          <cell r="A900" t="str">
            <v>07.80.057</v>
          </cell>
          <cell r="B900" t="str">
            <v>CUMEEIRA ARTICULADA PARA TELHA TECNOLOGIA CRFS TRAPEZOIDAL 90CM</v>
          </cell>
          <cell r="C900" t="str">
            <v>M</v>
          </cell>
          <cell r="D900">
            <v>355.06</v>
          </cell>
          <cell r="E900">
            <v>288.66666666666669</v>
          </cell>
          <cell r="F900" t="str">
            <v>FDE Abr/26</v>
          </cell>
        </row>
        <row r="901">
          <cell r="A901" t="str">
            <v>07.80.058</v>
          </cell>
          <cell r="B901" t="str">
            <v>RUFO PARA TELHA TECNOLOGIA CRFS TRAPEZOIDAL 90CM</v>
          </cell>
          <cell r="C901" t="str">
            <v>M</v>
          </cell>
          <cell r="D901">
            <v>67.16</v>
          </cell>
          <cell r="E901">
            <v>54.601626016260163</v>
          </cell>
          <cell r="F901" t="str">
            <v>FDE Abr/26</v>
          </cell>
        </row>
        <row r="902">
          <cell r="A902" t="str">
            <v>07.80.059</v>
          </cell>
          <cell r="B902" t="str">
            <v>TELHA DE VIDRO TIPO FRANCESA PARA ILUMINAÇÃO</v>
          </cell>
          <cell r="C902" t="str">
            <v>M2</v>
          </cell>
          <cell r="D902">
            <v>1353.24</v>
          </cell>
          <cell r="E902">
            <v>1100.1951219512196</v>
          </cell>
          <cell r="F902" t="str">
            <v>FDE Abr/26</v>
          </cell>
        </row>
        <row r="903">
          <cell r="A903" t="str">
            <v>07.80.062</v>
          </cell>
          <cell r="B903" t="str">
            <v>TELHA DE POLIESTER PERFIL DA CANALETE 90 CM E=1,20MM</v>
          </cell>
          <cell r="C903" t="str">
            <v>M2</v>
          </cell>
          <cell r="D903">
            <v>235.91</v>
          </cell>
          <cell r="E903">
            <v>191.79674796747966</v>
          </cell>
          <cell r="F903" t="str">
            <v>FDE Abr/26</v>
          </cell>
        </row>
        <row r="904">
          <cell r="A904" t="str">
            <v>07.80.064</v>
          </cell>
          <cell r="B904" t="str">
            <v>TELHA DE POLIESTER PERFIL DA MAXIPLAC E=1,20MM</v>
          </cell>
          <cell r="C904" t="str">
            <v>M2</v>
          </cell>
          <cell r="D904">
            <v>150.38999999999999</v>
          </cell>
          <cell r="E904">
            <v>122.26829268292683</v>
          </cell>
          <cell r="F904" t="str">
            <v>FDE Abr/26</v>
          </cell>
        </row>
        <row r="905">
          <cell r="A905" t="str">
            <v>07.80.065</v>
          </cell>
          <cell r="B905" t="str">
            <v>TELHA DE POLIESTER PERFIL DA ONDULADA ALUMINIO E=1,20MM</v>
          </cell>
          <cell r="C905" t="str">
            <v>M2</v>
          </cell>
          <cell r="D905">
            <v>120.2</v>
          </cell>
          <cell r="E905">
            <v>97.723577235772368</v>
          </cell>
          <cell r="F905" t="str">
            <v>FDE Abr/26</v>
          </cell>
        </row>
        <row r="906">
          <cell r="A906" t="str">
            <v>07.80.066</v>
          </cell>
          <cell r="B906" t="str">
            <v>TELHA DE POLIESTER PERFIL DA TRAPEZOIDAL ALUMINIO E=1,20MM</v>
          </cell>
          <cell r="C906" t="str">
            <v>M2</v>
          </cell>
          <cell r="D906">
            <v>124.09</v>
          </cell>
          <cell r="E906">
            <v>100.88617886178862</v>
          </cell>
          <cell r="F906" t="str">
            <v>FDE Abr/26</v>
          </cell>
        </row>
        <row r="907">
          <cell r="A907" t="str">
            <v>07.80.087</v>
          </cell>
          <cell r="B907" t="str">
            <v>PARAFUSO PARA FIXACAO TELHA CRFS TRAPEZOIDAL C/ 44CM</v>
          </cell>
          <cell r="C907" t="str">
            <v>UN</v>
          </cell>
          <cell r="D907">
            <v>7.42</v>
          </cell>
          <cell r="E907">
            <v>6.0325203252032518</v>
          </cell>
          <cell r="F907" t="str">
            <v>FDE Abr/26</v>
          </cell>
        </row>
        <row r="908">
          <cell r="A908" t="str">
            <v>07.80.088</v>
          </cell>
          <cell r="B908" t="str">
            <v>PARAFUSO PARA FIXACAO TELHA CRFS TRAPEZOIDAL C/ 90CM</v>
          </cell>
          <cell r="C908" t="str">
            <v>UN</v>
          </cell>
          <cell r="D908">
            <v>7.75</v>
          </cell>
          <cell r="E908">
            <v>6.3008130081300813</v>
          </cell>
          <cell r="F908" t="str">
            <v>FDE Abr/26</v>
          </cell>
        </row>
        <row r="909">
          <cell r="A909" t="str">
            <v>07.80.089</v>
          </cell>
          <cell r="B909" t="str">
            <v>PARAFUSO P/ FIXACAO TELHA CRFS TRAPEZOIDAL C/ 49CM</v>
          </cell>
          <cell r="C909" t="str">
            <v>UN</v>
          </cell>
          <cell r="D909">
            <v>7.42</v>
          </cell>
          <cell r="E909">
            <v>6.0325203252032518</v>
          </cell>
          <cell r="F909" t="str">
            <v>FDE Abr/26</v>
          </cell>
        </row>
        <row r="910">
          <cell r="A910" t="str">
            <v>07.80.090</v>
          </cell>
          <cell r="B910" t="str">
            <v>AMARRACAO DE TELHA CERAMICA COM ARAME DE COBRE</v>
          </cell>
          <cell r="C910" t="str">
            <v>M2</v>
          </cell>
          <cell r="D910">
            <v>24.13</v>
          </cell>
          <cell r="E910">
            <v>19.617886178861788</v>
          </cell>
          <cell r="F910" t="str">
            <v>FDE Abr/26</v>
          </cell>
        </row>
        <row r="911">
          <cell r="A911" t="str">
            <v>07.80.091</v>
          </cell>
          <cell r="B911" t="str">
            <v>EMBOCAMENTO DE BEIRAL EM TELHA CERAMICA</v>
          </cell>
          <cell r="C911" t="str">
            <v>M</v>
          </cell>
          <cell r="D911">
            <v>20.61</v>
          </cell>
          <cell r="E911">
            <v>16.756097560975608</v>
          </cell>
          <cell r="F911" t="str">
            <v>FDE Abr/26</v>
          </cell>
        </row>
        <row r="912">
          <cell r="A912" t="str">
            <v>07.80.099</v>
          </cell>
          <cell r="B912" t="str">
            <v>SERVICOS DE COBERTURA - CONSERVACAO</v>
          </cell>
          <cell r="C912" t="str">
            <v>MV</v>
          </cell>
          <cell r="D912">
            <v>715.2</v>
          </cell>
          <cell r="E912">
            <v>581.46341463414637</v>
          </cell>
          <cell r="F912" t="str">
            <v>FDE Abr/26</v>
          </cell>
        </row>
        <row r="913">
          <cell r="A913" t="str">
            <v>08.01.001</v>
          </cell>
          <cell r="B913" t="str">
            <v>AC-04 ABRIGO E CAVALETE DE 3/4" COMPLETO 85X65X30CM</v>
          </cell>
          <cell r="C913" t="str">
            <v>UN</v>
          </cell>
          <cell r="D913">
            <v>2251.14</v>
          </cell>
          <cell r="E913">
            <v>1830.1951219512193</v>
          </cell>
          <cell r="F913" t="str">
            <v>FDE Abr/26</v>
          </cell>
        </row>
        <row r="914">
          <cell r="A914" t="str">
            <v>08.01.002</v>
          </cell>
          <cell r="B914" t="str">
            <v>AC-05 ABRIGO E CAVALETE DE 1" COMPLETO 85X65X30CM</v>
          </cell>
          <cell r="C914" t="str">
            <v>UN</v>
          </cell>
          <cell r="D914">
            <v>2294.9699999999998</v>
          </cell>
          <cell r="E914">
            <v>1865.8292682926829</v>
          </cell>
          <cell r="F914" t="str">
            <v>FDE Abr/26</v>
          </cell>
        </row>
        <row r="915">
          <cell r="A915" t="str">
            <v>08.01.005</v>
          </cell>
          <cell r="B915" t="str">
            <v>AC-08 ABRIGO E CAVALETE DE 2" COMPLETO 245X110X40CM</v>
          </cell>
          <cell r="C915" t="str">
            <v>UN</v>
          </cell>
          <cell r="D915">
            <v>16003.21</v>
          </cell>
          <cell r="E915">
            <v>13010.739837398374</v>
          </cell>
          <cell r="F915" t="str">
            <v>FDE Abr/26</v>
          </cell>
        </row>
        <row r="916">
          <cell r="A916" t="str">
            <v>08.01.099</v>
          </cell>
          <cell r="B916" t="str">
            <v>SERVICOS EM CAVALETE E ABRIGO</v>
          </cell>
          <cell r="C916" t="str">
            <v>MV</v>
          </cell>
          <cell r="D916">
            <v>715.2</v>
          </cell>
          <cell r="E916">
            <v>581.46341463414637</v>
          </cell>
          <cell r="F916" t="str">
            <v>FDE Abr/26</v>
          </cell>
        </row>
        <row r="917">
          <cell r="A917" t="str">
            <v>08.02.001</v>
          </cell>
          <cell r="B917" t="str">
            <v>AG-04 ABRIGO PARA GAS COM 2 CILINDROS DE 45 KG</v>
          </cell>
          <cell r="C917" t="str">
            <v>UN</v>
          </cell>
          <cell r="D917">
            <v>10232.65</v>
          </cell>
          <cell r="E917">
            <v>8319.2276422764226</v>
          </cell>
          <cell r="F917" t="str">
            <v>FDE Abr/26</v>
          </cell>
        </row>
        <row r="918">
          <cell r="A918" t="str">
            <v>08.02.002</v>
          </cell>
          <cell r="B918" t="str">
            <v>AG-05 ABRIGO PARA GAS COM 4 CILINDROS DE 45 KG</v>
          </cell>
          <cell r="C918" t="str">
            <v>UN</v>
          </cell>
          <cell r="D918">
            <v>16293.23</v>
          </cell>
          <cell r="E918">
            <v>13246.528455284553</v>
          </cell>
          <cell r="F918" t="str">
            <v>FDE Abr/26</v>
          </cell>
        </row>
        <row r="919">
          <cell r="A919" t="str">
            <v>08.02.003</v>
          </cell>
          <cell r="B919" t="str">
            <v>AG-06 ABRIGO PARA GAS COM 6 CILINDROS DE 45 KG</v>
          </cell>
          <cell r="C919" t="str">
            <v>UN</v>
          </cell>
          <cell r="D919">
            <v>21603.82</v>
          </cell>
          <cell r="E919">
            <v>17564.08130081301</v>
          </cell>
          <cell r="F919" t="str">
            <v>FDE Abr/26</v>
          </cell>
        </row>
        <row r="920">
          <cell r="A920" t="str">
            <v>08.02.004</v>
          </cell>
          <cell r="B920" t="str">
            <v>AG-07 ABRIGO PARA MEDIDOR COMGAS 60X60X30CM</v>
          </cell>
          <cell r="C920" t="str">
            <v>UN</v>
          </cell>
          <cell r="D920">
            <v>2298.81</v>
          </cell>
          <cell r="E920">
            <v>1868.9512195121952</v>
          </cell>
          <cell r="F920" t="str">
            <v>FDE Abr/26</v>
          </cell>
        </row>
        <row r="921">
          <cell r="A921" t="str">
            <v>08.02.005</v>
          </cell>
          <cell r="B921" t="str">
            <v>AG-08 ABRIGO PARA GAS COM 2 BUJOES DE 13 KG</v>
          </cell>
          <cell r="C921" t="str">
            <v>UN</v>
          </cell>
          <cell r="D921">
            <v>3429.85</v>
          </cell>
          <cell r="E921">
            <v>2788.4959349593496</v>
          </cell>
          <cell r="F921" t="str">
            <v>FDE Abr/26</v>
          </cell>
        </row>
        <row r="922">
          <cell r="A922" t="str">
            <v>08.02.016</v>
          </cell>
          <cell r="B922" t="str">
            <v>PROTECAO ANTICORROSIVA PARA RAMAIS SOB A TERRA</v>
          </cell>
          <cell r="C922" t="str">
            <v>M</v>
          </cell>
          <cell r="D922">
            <v>35.28</v>
          </cell>
          <cell r="E922">
            <v>28.682926829268293</v>
          </cell>
          <cell r="F922" t="str">
            <v>FDE Abr/26</v>
          </cell>
        </row>
        <row r="923">
          <cell r="A923" t="str">
            <v>08.02.017</v>
          </cell>
          <cell r="B923" t="str">
            <v>PROTECAO MECANICA PARA RAMAIS SOB ATERRA</v>
          </cell>
          <cell r="C923" t="str">
            <v>M</v>
          </cell>
          <cell r="D923">
            <v>16.84</v>
          </cell>
          <cell r="E923">
            <v>13.691056910569106</v>
          </cell>
          <cell r="F923" t="str">
            <v>FDE Abr/26</v>
          </cell>
        </row>
        <row r="924">
          <cell r="A924" t="str">
            <v>08.02.021</v>
          </cell>
          <cell r="B924" t="str">
            <v>VG-01 VALVULA E REGULADOR DE PRESSAO DE GAS</v>
          </cell>
          <cell r="C924" t="str">
            <v>UN</v>
          </cell>
          <cell r="D924">
            <v>1008.49</v>
          </cell>
          <cell r="E924">
            <v>819.91056910569102</v>
          </cell>
          <cell r="F924" t="str">
            <v>FDE Abr/26</v>
          </cell>
        </row>
        <row r="925">
          <cell r="A925" t="str">
            <v>08.02.040</v>
          </cell>
          <cell r="B925" t="str">
            <v>TUBO ACO GALV NBR5590-CLASSE PESADA DN 20MM (3/4") INCL CONEXOES</v>
          </cell>
          <cell r="C925" t="str">
            <v>M</v>
          </cell>
          <cell r="D925">
            <v>232.75</v>
          </cell>
          <cell r="E925">
            <v>189.22764227642276</v>
          </cell>
          <cell r="F925" t="str">
            <v>FDE Abr/26</v>
          </cell>
        </row>
        <row r="926">
          <cell r="A926" t="str">
            <v>08.02.041</v>
          </cell>
          <cell r="B926" t="str">
            <v>TUBO ACO GALV NBR5590-CLASSE PESADA DN 25MM (1") INCL CONEXOES</v>
          </cell>
          <cell r="C926" t="str">
            <v>M</v>
          </cell>
          <cell r="D926">
            <v>246.71</v>
          </cell>
          <cell r="E926">
            <v>200.57723577235774</v>
          </cell>
          <cell r="F926" t="str">
            <v>FDE Abr/26</v>
          </cell>
        </row>
        <row r="927">
          <cell r="A927" t="str">
            <v>08.02.042</v>
          </cell>
          <cell r="B927" t="str">
            <v>TUBO ACO GALV NBR5590-CLASSE PESADA DN 32MM (1 1/4") INCL CONEXOES</v>
          </cell>
          <cell r="C927" t="str">
            <v>M</v>
          </cell>
          <cell r="D927">
            <v>303.67</v>
          </cell>
          <cell r="E927">
            <v>246.88617886178864</v>
          </cell>
          <cell r="F927" t="str">
            <v>FDE Abr/26</v>
          </cell>
        </row>
        <row r="928">
          <cell r="A928" t="str">
            <v>08.02.043</v>
          </cell>
          <cell r="B928" t="str">
            <v>TUBO ACO GALV NBR5590-CLASSE PESADA DN 40MM (1 1/2") INCL CONEXOES</v>
          </cell>
          <cell r="C928" t="str">
            <v>M</v>
          </cell>
          <cell r="D928">
            <v>330.38</v>
          </cell>
          <cell r="E928">
            <v>268.60162601626018</v>
          </cell>
          <cell r="F928" t="str">
            <v>FDE Abr/26</v>
          </cell>
        </row>
        <row r="929">
          <cell r="A929" t="str">
            <v>08.02.050</v>
          </cell>
          <cell r="B929" t="str">
            <v>ENVOLVIMENTO C/ TUBO DE PVC DN 150MM EM TUBULACAO DE GAS DE RUA</v>
          </cell>
          <cell r="C929" t="str">
            <v>M</v>
          </cell>
          <cell r="D929">
            <v>54.66</v>
          </cell>
          <cell r="E929">
            <v>44.439024390243901</v>
          </cell>
          <cell r="F929" t="str">
            <v>FDE Abr/26</v>
          </cell>
        </row>
        <row r="930">
          <cell r="A930" t="str">
            <v>08.02.060</v>
          </cell>
          <cell r="B930" t="str">
            <v>TUBO DE COBRE P/ GAS CLASSE A S/COST DN=1/2 (15) SOLDA FOSCOPER</v>
          </cell>
          <cell r="C930" t="str">
            <v>M</v>
          </cell>
          <cell r="D930">
            <v>176.63</v>
          </cell>
          <cell r="E930">
            <v>143.60162601626016</v>
          </cell>
          <cell r="F930" t="str">
            <v>FDE Abr/26</v>
          </cell>
        </row>
        <row r="931">
          <cell r="A931" t="str">
            <v>08.02.061</v>
          </cell>
          <cell r="B931" t="str">
            <v>TUBO DE COBRE P/ GAS CLASSE A S/COST DN=3/4 (22) SOLDA FOSCOPER</v>
          </cell>
          <cell r="C931" t="str">
            <v>M</v>
          </cell>
          <cell r="D931">
            <v>231.98</v>
          </cell>
          <cell r="E931">
            <v>188.60162601626016</v>
          </cell>
          <cell r="F931" t="str">
            <v>FDE Abr/26</v>
          </cell>
        </row>
        <row r="932">
          <cell r="A932" t="str">
            <v>08.02.062</v>
          </cell>
          <cell r="B932" t="str">
            <v>TUBO DE COBRE P/ GAS CLASSE A S/COST DN=1 (28) SOLDA FOSCOPER</v>
          </cell>
          <cell r="C932" t="str">
            <v>M</v>
          </cell>
          <cell r="D932">
            <v>280.02999999999997</v>
          </cell>
          <cell r="E932">
            <v>227.66666666666666</v>
          </cell>
          <cell r="F932" t="str">
            <v>FDE Abr/26</v>
          </cell>
        </row>
        <row r="933">
          <cell r="A933" t="str">
            <v>08.02.063</v>
          </cell>
          <cell r="B933" t="str">
            <v>TUBO DE COBRE P/ GAS CLASSE A S/COST DN=1 1/4 (35) SOLDA FOSCOPER</v>
          </cell>
          <cell r="C933" t="str">
            <v>M</v>
          </cell>
          <cell r="D933">
            <v>404.71</v>
          </cell>
          <cell r="E933">
            <v>329.03252032520322</v>
          </cell>
          <cell r="F933" t="str">
            <v>FDE Abr/26</v>
          </cell>
        </row>
        <row r="934">
          <cell r="A934" t="str">
            <v>08.02.064</v>
          </cell>
          <cell r="B934" t="str">
            <v>TUBO DE COBRE P/ GAS CLSSE A S/COST DN=1 1/2 (42) SOLDA FOSCOPER</v>
          </cell>
          <cell r="C934" t="str">
            <v>M</v>
          </cell>
          <cell r="D934">
            <v>488.48</v>
          </cell>
          <cell r="E934">
            <v>397.13821138211387</v>
          </cell>
          <cell r="F934" t="str">
            <v>FDE Abr/26</v>
          </cell>
        </row>
        <row r="935">
          <cell r="A935" t="str">
            <v>08.02.099</v>
          </cell>
          <cell r="B935" t="str">
            <v>SERVICOS EM ABRIGO E REDE DE GAS</v>
          </cell>
          <cell r="C935" t="str">
            <v>MV</v>
          </cell>
          <cell r="D935">
            <v>715.2</v>
          </cell>
          <cell r="E935">
            <v>581.46341463414637</v>
          </cell>
          <cell r="F935" t="str">
            <v>FDE Abr/26</v>
          </cell>
        </row>
        <row r="936">
          <cell r="A936" t="str">
            <v>08.03.001</v>
          </cell>
          <cell r="B936" t="str">
            <v>TUBO ACO GALVANIZ NBR5580-CL MEDIA, DN15MM (1/2") - INCL CONEXOES</v>
          </cell>
          <cell r="C936" t="str">
            <v>M</v>
          </cell>
          <cell r="D936">
            <v>84.36</v>
          </cell>
          <cell r="E936">
            <v>68.585365853658544</v>
          </cell>
          <cell r="F936" t="str">
            <v>FDE Abr/26</v>
          </cell>
        </row>
        <row r="937">
          <cell r="A937" t="str">
            <v>08.03.002</v>
          </cell>
          <cell r="B937" t="str">
            <v>TUBO ACO GALVANIZ NBR5580-CL MEDIA, DN20MM (3/4") - INCL CONEXOES</v>
          </cell>
          <cell r="C937" t="str">
            <v>M</v>
          </cell>
          <cell r="D937">
            <v>98.19</v>
          </cell>
          <cell r="E937">
            <v>79.829268292682926</v>
          </cell>
          <cell r="F937" t="str">
            <v>FDE Abr/26</v>
          </cell>
        </row>
        <row r="938">
          <cell r="A938" t="str">
            <v>08.03.003</v>
          </cell>
          <cell r="B938" t="str">
            <v>TUBO ACO GALVANIZ NBR5580-CL MEDIA, DN25MM (1") - INCL. CONEXOES</v>
          </cell>
          <cell r="C938" t="str">
            <v>M</v>
          </cell>
          <cell r="D938">
            <v>133.51</v>
          </cell>
          <cell r="E938">
            <v>108.54471544715446</v>
          </cell>
          <cell r="F938" t="str">
            <v>FDE Abr/26</v>
          </cell>
        </row>
        <row r="939">
          <cell r="A939" t="str">
            <v>08.03.004</v>
          </cell>
          <cell r="B939" t="str">
            <v>TUBO ACO GALVANIZ NBR 5580-CL MEDIA, DN32MM (1 1/4")-INCL CONEXOES</v>
          </cell>
          <cell r="C939" t="str">
            <v>M</v>
          </cell>
          <cell r="D939">
            <v>159.08000000000001</v>
          </cell>
          <cell r="E939">
            <v>129.33333333333334</v>
          </cell>
          <cell r="F939" t="str">
            <v>FDE Abr/26</v>
          </cell>
        </row>
        <row r="940">
          <cell r="A940" t="str">
            <v>08.03.005</v>
          </cell>
          <cell r="B940" t="str">
            <v>TUBO ACO GALVANIZ NBR5580-CL MEDIA, DN40MM (1 1/2")-INCL CONEXOES</v>
          </cell>
          <cell r="C940" t="str">
            <v>M</v>
          </cell>
          <cell r="D940">
            <v>180.53</v>
          </cell>
          <cell r="E940">
            <v>146.77235772357724</v>
          </cell>
          <cell r="F940" t="str">
            <v>FDE Abr/26</v>
          </cell>
        </row>
        <row r="941">
          <cell r="A941" t="str">
            <v>08.03.006</v>
          </cell>
          <cell r="B941" t="str">
            <v>TUBO ACO GALVANIZ NBR5580-CL MEDIA, DN50MM (2") - INCL CONEXOES</v>
          </cell>
          <cell r="C941" t="str">
            <v>M</v>
          </cell>
          <cell r="D941">
            <v>226.33</v>
          </cell>
          <cell r="E941">
            <v>184.00813008130083</v>
          </cell>
          <cell r="F941" t="str">
            <v>FDE Abr/26</v>
          </cell>
        </row>
        <row r="942">
          <cell r="A942" t="str">
            <v>08.03.007</v>
          </cell>
          <cell r="B942" t="str">
            <v>TUBO ACO GALVANIZ NBR5580-CL MEDIA, DN65MM (2 1/2") - INCL CONEXOES</v>
          </cell>
          <cell r="C942" t="str">
            <v>M</v>
          </cell>
          <cell r="D942">
            <v>273.89</v>
          </cell>
          <cell r="E942">
            <v>222.67479674796746</v>
          </cell>
          <cell r="F942" t="str">
            <v>FDE Abr/26</v>
          </cell>
        </row>
        <row r="943">
          <cell r="A943" t="str">
            <v>08.03.008</v>
          </cell>
          <cell r="B943" t="str">
            <v>TUBO ACO GALVANIZ NBR5580-CL MEDIA, DN80MM (3")-INCL CONEXOES</v>
          </cell>
          <cell r="C943" t="str">
            <v>M</v>
          </cell>
          <cell r="D943">
            <v>311.38</v>
          </cell>
          <cell r="E943">
            <v>253.15447154471545</v>
          </cell>
          <cell r="F943" t="str">
            <v>FDE Abr/26</v>
          </cell>
        </row>
        <row r="944">
          <cell r="A944" t="str">
            <v>08.03.009</v>
          </cell>
          <cell r="B944" t="str">
            <v>TUBO ACO GALVANIZ NBR5580-CL MEDIA, DN100MM (4")-INCL CONEXOES</v>
          </cell>
          <cell r="C944" t="str">
            <v>M</v>
          </cell>
          <cell r="D944">
            <v>408.15</v>
          </cell>
          <cell r="E944">
            <v>331.82926829268291</v>
          </cell>
          <cell r="F944" t="str">
            <v>FDE Abr/26</v>
          </cell>
        </row>
        <row r="945">
          <cell r="A945" t="str">
            <v>08.03.010</v>
          </cell>
          <cell r="B945" t="str">
            <v>TUBO ACO GALVANIZ NBR5580-CL MEDIA, DN 150MM (6") - INCL CONEXOES</v>
          </cell>
          <cell r="C945" t="str">
            <v>M</v>
          </cell>
          <cell r="D945">
            <v>624.05999999999995</v>
          </cell>
          <cell r="E945">
            <v>507.36585365853654</v>
          </cell>
          <cell r="F945" t="str">
            <v>FDE Abr/26</v>
          </cell>
        </row>
        <row r="946">
          <cell r="A946" t="str">
            <v>08.03.012</v>
          </cell>
          <cell r="B946" t="str">
            <v>PROTECAO ANTICORROSIVA PARA RAMAIS SOB A TERRA</v>
          </cell>
          <cell r="C946" t="str">
            <v>M</v>
          </cell>
          <cell r="D946">
            <v>35.28</v>
          </cell>
          <cell r="E946">
            <v>28.682926829268293</v>
          </cell>
          <cell r="F946" t="str">
            <v>FDE Abr/26</v>
          </cell>
        </row>
        <row r="947">
          <cell r="A947" t="str">
            <v>08.03.015</v>
          </cell>
          <cell r="B947" t="str">
            <v>TUBO PVC RÍGIDO JUNTA SOLDÁVEL DE 20 INCL CONEXÕES</v>
          </cell>
          <cell r="C947" t="str">
            <v>M</v>
          </cell>
          <cell r="D947">
            <v>29.48</v>
          </cell>
          <cell r="E947">
            <v>23.967479674796749</v>
          </cell>
          <cell r="F947" t="str">
            <v>FDE Abr/26</v>
          </cell>
        </row>
        <row r="948">
          <cell r="A948" t="str">
            <v>08.03.016</v>
          </cell>
          <cell r="B948" t="str">
            <v>TUBO PVC RÍGIDO JUNTA SOLDÁVEL DE 25 INCL CONEXÕES</v>
          </cell>
          <cell r="C948" t="str">
            <v>M</v>
          </cell>
          <cell r="D948">
            <v>32.96</v>
          </cell>
          <cell r="E948">
            <v>26.796747967479675</v>
          </cell>
          <cell r="F948" t="str">
            <v>FDE Abr/26</v>
          </cell>
        </row>
        <row r="949">
          <cell r="A949" t="str">
            <v>08.03.017</v>
          </cell>
          <cell r="B949" t="str">
            <v>TUBO PVC RÍGIDO JUNTA SOLDÁVEL DE 32 INCL CONEXÕES</v>
          </cell>
          <cell r="C949" t="str">
            <v>M</v>
          </cell>
          <cell r="D949">
            <v>44.22</v>
          </cell>
          <cell r="E949">
            <v>35.951219512195124</v>
          </cell>
          <cell r="F949" t="str">
            <v>FDE Abr/26</v>
          </cell>
        </row>
        <row r="950">
          <cell r="A950" t="str">
            <v>08.03.018</v>
          </cell>
          <cell r="B950" t="str">
            <v>TUBO PVC RÍGIDO JUNTA SOLDÁVEL DE 40 INCL CONEXÕES</v>
          </cell>
          <cell r="C950" t="str">
            <v>M</v>
          </cell>
          <cell r="D950">
            <v>57.25</v>
          </cell>
          <cell r="E950">
            <v>46.544715447154474</v>
          </cell>
          <cell r="F950" t="str">
            <v>FDE Abr/26</v>
          </cell>
        </row>
        <row r="951">
          <cell r="A951" t="str">
            <v>08.03.019</v>
          </cell>
          <cell r="B951" t="str">
            <v>TUBO PVC RÍGIDO JUNTA SOLDÁVEL DE 50 INCL CONEXÕES</v>
          </cell>
          <cell r="C951" t="str">
            <v>M</v>
          </cell>
          <cell r="D951">
            <v>64.58</v>
          </cell>
          <cell r="E951">
            <v>52.504065040650403</v>
          </cell>
          <cell r="F951" t="str">
            <v>FDE Abr/26</v>
          </cell>
        </row>
        <row r="952">
          <cell r="A952" t="str">
            <v>08.03.020</v>
          </cell>
          <cell r="B952" t="str">
            <v>TUBO PVC RÍGIDO JUNTA SOLDÁVEL DE 60 INCL CONEXÕES</v>
          </cell>
          <cell r="C952" t="str">
            <v>M</v>
          </cell>
          <cell r="D952">
            <v>94.89</v>
          </cell>
          <cell r="E952">
            <v>77.146341463414629</v>
          </cell>
          <cell r="F952" t="str">
            <v>FDE Abr/26</v>
          </cell>
        </row>
        <row r="953">
          <cell r="A953" t="str">
            <v>08.03.021</v>
          </cell>
          <cell r="B953" t="str">
            <v>TUBO PVC RÍGIDO JUNTA SOLDÁVEL DE 75 INCL CONEXÕES</v>
          </cell>
          <cell r="C953" t="str">
            <v>M</v>
          </cell>
          <cell r="D953">
            <v>131.91999999999999</v>
          </cell>
          <cell r="E953">
            <v>107.2520325203252</v>
          </cell>
          <cell r="F953" t="str">
            <v>FDE Abr/26</v>
          </cell>
        </row>
        <row r="954">
          <cell r="A954" t="str">
            <v>08.03.022</v>
          </cell>
          <cell r="B954" t="str">
            <v>TUBO PVC RÍGIDO JUNTA SOLDÁVEL DE 85 INCL CONEXÕES</v>
          </cell>
          <cell r="C954" t="str">
            <v>M</v>
          </cell>
          <cell r="D954">
            <v>158.52000000000001</v>
          </cell>
          <cell r="E954">
            <v>128.8780487804878</v>
          </cell>
          <cell r="F954" t="str">
            <v>FDE Abr/26</v>
          </cell>
        </row>
        <row r="955">
          <cell r="A955" t="str">
            <v>08.03.023</v>
          </cell>
          <cell r="B955" t="str">
            <v>TUBO PVC RÍGIDO JUNTA SOLDÁVEL DE 110 INCL CONEXÕES</v>
          </cell>
          <cell r="C955" t="str">
            <v>M</v>
          </cell>
          <cell r="D955">
            <v>217.53</v>
          </cell>
          <cell r="E955">
            <v>176.85365853658536</v>
          </cell>
          <cell r="F955" t="str">
            <v>FDE Abr/26</v>
          </cell>
        </row>
        <row r="956">
          <cell r="A956" t="str">
            <v>08.03.099</v>
          </cell>
          <cell r="B956" t="str">
            <v>SERVICOS EM REDE DE AGUA FRIA</v>
          </cell>
          <cell r="C956" t="str">
            <v>MV</v>
          </cell>
          <cell r="D956">
            <v>715.2</v>
          </cell>
          <cell r="E956">
            <v>581.46341463414637</v>
          </cell>
          <cell r="F956" t="str">
            <v>FDE Abr/26</v>
          </cell>
        </row>
        <row r="957">
          <cell r="A957" t="str">
            <v>08.04.001</v>
          </cell>
          <cell r="B957" t="str">
            <v>REGISTRO DE GAVETA BRUTO DN 15MM (1/2")</v>
          </cell>
          <cell r="C957" t="str">
            <v>UN</v>
          </cell>
          <cell r="D957">
            <v>88.38</v>
          </cell>
          <cell r="E957">
            <v>71.853658536585357</v>
          </cell>
          <cell r="F957" t="str">
            <v>FDE Abr/26</v>
          </cell>
        </row>
        <row r="958">
          <cell r="A958" t="str">
            <v>08.04.002</v>
          </cell>
          <cell r="B958" t="str">
            <v>REGISTRO DE GAVETA BRUTO DN 20MM (3/4")</v>
          </cell>
          <cell r="C958" t="str">
            <v>UN</v>
          </cell>
          <cell r="D958">
            <v>106.87</v>
          </cell>
          <cell r="E958">
            <v>86.886178861788622</v>
          </cell>
          <cell r="F958" t="str">
            <v>FDE Abr/26</v>
          </cell>
        </row>
        <row r="959">
          <cell r="A959" t="str">
            <v>08.04.003</v>
          </cell>
          <cell r="B959" t="str">
            <v>REGISTRO DE GAVETA BRUTO DN 25MM (1")</v>
          </cell>
          <cell r="C959" t="str">
            <v>UN</v>
          </cell>
          <cell r="D959">
            <v>121.57</v>
          </cell>
          <cell r="E959">
            <v>98.837398373983731</v>
          </cell>
          <cell r="F959" t="str">
            <v>FDE Abr/26</v>
          </cell>
        </row>
        <row r="960">
          <cell r="A960" t="str">
            <v>08.04.004</v>
          </cell>
          <cell r="B960" t="str">
            <v>REGISTRO DE GAVETA BRUTO DN 32MM (1 1/4")</v>
          </cell>
          <cell r="C960" t="str">
            <v>UN</v>
          </cell>
          <cell r="D960">
            <v>170.54</v>
          </cell>
          <cell r="E960">
            <v>138.65040650406505</v>
          </cell>
          <cell r="F960" t="str">
            <v>FDE Abr/26</v>
          </cell>
        </row>
        <row r="961">
          <cell r="A961" t="str">
            <v>08.04.005</v>
          </cell>
          <cell r="B961" t="str">
            <v>REGISTRO DE GAVETA BRUTO DN 40MM 1 1/2"</v>
          </cell>
          <cell r="C961" t="str">
            <v>UN</v>
          </cell>
          <cell r="D961">
            <v>195.97</v>
          </cell>
          <cell r="E961">
            <v>159.32520325203251</v>
          </cell>
          <cell r="F961" t="str">
            <v>FDE Abr/26</v>
          </cell>
        </row>
        <row r="962">
          <cell r="A962" t="str">
            <v>08.04.006</v>
          </cell>
          <cell r="B962" t="str">
            <v>REGISTRO DE GAVETA BRUTO DN 50MM (2")</v>
          </cell>
          <cell r="C962" t="str">
            <v>UN</v>
          </cell>
          <cell r="D962">
            <v>283.64</v>
          </cell>
          <cell r="E962">
            <v>230.60162601626016</v>
          </cell>
          <cell r="F962" t="str">
            <v>FDE Abr/26</v>
          </cell>
        </row>
        <row r="963">
          <cell r="A963" t="str">
            <v>08.04.007</v>
          </cell>
          <cell r="B963" t="str">
            <v>REGISTRO DE GAVETA BRUTO DN 65MM (2 1/2")</v>
          </cell>
          <cell r="C963" t="str">
            <v>UN</v>
          </cell>
          <cell r="D963">
            <v>573.74</v>
          </cell>
          <cell r="E963">
            <v>466.45528455284557</v>
          </cell>
          <cell r="F963" t="str">
            <v>FDE Abr/26</v>
          </cell>
        </row>
        <row r="964">
          <cell r="A964" t="str">
            <v>08.04.008</v>
          </cell>
          <cell r="B964" t="str">
            <v>REGISTRO DE GAVETA BRUTO DN 80MM (3")</v>
          </cell>
          <cell r="C964" t="str">
            <v>UN</v>
          </cell>
          <cell r="D964">
            <v>900.64</v>
          </cell>
          <cell r="E964">
            <v>732.22764227642278</v>
          </cell>
          <cell r="F964" t="str">
            <v>FDE Abr/26</v>
          </cell>
        </row>
        <row r="965">
          <cell r="A965" t="str">
            <v>08.04.009</v>
          </cell>
          <cell r="B965" t="str">
            <v>REGISTRO DE GAVETA BRUTO DN 100MM (4")</v>
          </cell>
          <cell r="C965" t="str">
            <v>UN</v>
          </cell>
          <cell r="D965">
            <v>1522.48</v>
          </cell>
          <cell r="E965">
            <v>1237.7886178861788</v>
          </cell>
          <cell r="F965" t="str">
            <v>FDE Abr/26</v>
          </cell>
        </row>
        <row r="966">
          <cell r="A966" t="str">
            <v>08.04.015</v>
          </cell>
          <cell r="B966" t="str">
            <v>REGISTRO DE PRESSAO BRUTO DE 1/2"</v>
          </cell>
          <cell r="C966" t="str">
            <v>UN</v>
          </cell>
          <cell r="D966">
            <v>107.95</v>
          </cell>
          <cell r="E966">
            <v>87.764227642276424</v>
          </cell>
          <cell r="F966" t="str">
            <v>FDE Abr/26</v>
          </cell>
        </row>
        <row r="967">
          <cell r="A967" t="str">
            <v>08.04.016</v>
          </cell>
          <cell r="B967" t="str">
            <v>REGISTRO DE PRESSAO BRUTO DE 3/4"</v>
          </cell>
          <cell r="C967" t="str">
            <v>UN</v>
          </cell>
          <cell r="D967">
            <v>123.84</v>
          </cell>
          <cell r="E967">
            <v>100.6829268292683</v>
          </cell>
          <cell r="F967" t="str">
            <v>FDE Abr/26</v>
          </cell>
        </row>
        <row r="968">
          <cell r="A968" t="str">
            <v>08.04.021</v>
          </cell>
          <cell r="B968" t="str">
            <v>REGISTRO DE GAVETA COM CANOPLA CROMADA DN 15MM (1/2")</v>
          </cell>
          <cell r="C968" t="str">
            <v>UN</v>
          </cell>
          <cell r="D968">
            <v>110.92</v>
          </cell>
          <cell r="E968">
            <v>90.178861788617894</v>
          </cell>
          <cell r="F968" t="str">
            <v>FDE Abr/26</v>
          </cell>
        </row>
        <row r="969">
          <cell r="A969" t="str">
            <v>08.04.022</v>
          </cell>
          <cell r="B969" t="str">
            <v>REGISTRO DE GAVETA COM CANOPLA CROMADA DN 20MM (3/4")</v>
          </cell>
          <cell r="C969" t="str">
            <v>UN</v>
          </cell>
          <cell r="D969">
            <v>93.04</v>
          </cell>
          <cell r="E969">
            <v>75.64227642276424</v>
          </cell>
          <cell r="F969" t="str">
            <v>FDE Abr/26</v>
          </cell>
        </row>
        <row r="970">
          <cell r="A970" t="str">
            <v>08.04.023</v>
          </cell>
          <cell r="B970" t="str">
            <v>REGISTRO DE GAVETA COM CANOPLA CROMADA DN 25MM (1")</v>
          </cell>
          <cell r="C970" t="str">
            <v>UN</v>
          </cell>
          <cell r="D970">
            <v>148.54</v>
          </cell>
          <cell r="E970">
            <v>120.76422764227642</v>
          </cell>
          <cell r="F970" t="str">
            <v>FDE Abr/26</v>
          </cell>
        </row>
        <row r="971">
          <cell r="A971" t="str">
            <v>08.04.024</v>
          </cell>
          <cell r="B971" t="str">
            <v>REGISTRO DE GAVETA COM CANOPLA CROMADA DN 32MM (1 1/4")</v>
          </cell>
          <cell r="C971" t="str">
            <v>UN</v>
          </cell>
          <cell r="D971">
            <v>191.86</v>
          </cell>
          <cell r="E971">
            <v>155.98373983739839</v>
          </cell>
          <cell r="F971" t="str">
            <v>FDE Abr/26</v>
          </cell>
        </row>
        <row r="972">
          <cell r="A972" t="str">
            <v>08.04.025</v>
          </cell>
          <cell r="B972" t="str">
            <v>REGISTRO DE GAVETA COM CANOPLA CROMADA DN 40MM (1 1/2")</v>
          </cell>
          <cell r="C972" t="str">
            <v>UN</v>
          </cell>
          <cell r="D972">
            <v>243.74</v>
          </cell>
          <cell r="E972">
            <v>198.16260162601628</v>
          </cell>
          <cell r="F972" t="str">
            <v>FDE Abr/26</v>
          </cell>
        </row>
        <row r="973">
          <cell r="A973" t="str">
            <v>08.04.031</v>
          </cell>
          <cell r="B973" t="str">
            <v>REGISTRO DE PRESSAO C/ CANOPLA CROMADA DN 15MM (1/2")</v>
          </cell>
          <cell r="C973" t="str">
            <v>UN</v>
          </cell>
          <cell r="D973">
            <v>109.97</v>
          </cell>
          <cell r="E973">
            <v>89.40650406504065</v>
          </cell>
          <cell r="F973" t="str">
            <v>FDE Abr/26</v>
          </cell>
        </row>
        <row r="974">
          <cell r="A974" t="str">
            <v>08.04.032</v>
          </cell>
          <cell r="B974" t="str">
            <v>REGISTRO DE PRESSAO C/ CANOPLA CROMADA DN 20MM (3/4")</v>
          </cell>
          <cell r="C974" t="str">
            <v>UN</v>
          </cell>
          <cell r="D974">
            <v>99.08</v>
          </cell>
          <cell r="E974">
            <v>80.552845528455279</v>
          </cell>
          <cell r="F974" t="str">
            <v>FDE Abr/26</v>
          </cell>
        </row>
        <row r="975">
          <cell r="A975" t="str">
            <v>08.04.043</v>
          </cell>
          <cell r="B975" t="str">
            <v>VALVULA DE DESCARGA C/ REG INCORP DN=32MM(1 1/4) ACAB ANTIVANDALISMO</v>
          </cell>
          <cell r="C975" t="str">
            <v>UN</v>
          </cell>
          <cell r="D975">
            <v>732.07</v>
          </cell>
          <cell r="E975">
            <v>595.17886178861795</v>
          </cell>
          <cell r="F975" t="str">
            <v>FDE Abr/26</v>
          </cell>
        </row>
        <row r="976">
          <cell r="A976" t="str">
            <v>08.04.044</v>
          </cell>
          <cell r="B976" t="str">
            <v>VALVULA DE DESCARGA C/ REG INCORP DN=40MM(1 1/2) ACAB ANTIVANDALISMO</v>
          </cell>
          <cell r="C976" t="str">
            <v>UN</v>
          </cell>
          <cell r="D976">
            <v>744.89</v>
          </cell>
          <cell r="E976">
            <v>605.60162601626018</v>
          </cell>
          <cell r="F976" t="str">
            <v>FDE Abr/26</v>
          </cell>
        </row>
        <row r="977">
          <cell r="A977" t="str">
            <v>08.04.048</v>
          </cell>
          <cell r="B977" t="str">
            <v>VALVULA DE DESCARGA DE FECHAMENTO AUTOMATICO PARA MICTORIO</v>
          </cell>
          <cell r="C977" t="str">
            <v>UN</v>
          </cell>
          <cell r="D977">
            <v>735.01</v>
          </cell>
          <cell r="E977">
            <v>597.56910569105696</v>
          </cell>
          <cell r="F977" t="str">
            <v>FDE Abr/26</v>
          </cell>
        </row>
        <row r="978">
          <cell r="A978" t="str">
            <v>08.04.051</v>
          </cell>
          <cell r="B978" t="str">
            <v>VALVULA DE DESCARGA C/REG INCORP DN 32MM (1 1/4") C/ ACAB SIMPLES</v>
          </cell>
          <cell r="C978" t="str">
            <v>UN</v>
          </cell>
          <cell r="D978">
            <v>459.05</v>
          </cell>
          <cell r="E978">
            <v>373.21138211382117</v>
          </cell>
          <cell r="F978" t="str">
            <v>FDE Abr/26</v>
          </cell>
        </row>
        <row r="979">
          <cell r="A979" t="str">
            <v>08.04.052</v>
          </cell>
          <cell r="B979" t="str">
            <v>VALVULA DE DESCARGA C/REG INCORP DN 40MM (1 1/2") C/ ACAB SIMPLES</v>
          </cell>
          <cell r="C979" t="str">
            <v>UN</v>
          </cell>
          <cell r="D979">
            <v>498.88</v>
          </cell>
          <cell r="E979">
            <v>405.59349593495938</v>
          </cell>
          <cell r="F979" t="str">
            <v>FDE Abr/26</v>
          </cell>
        </row>
        <row r="980">
          <cell r="A980" t="str">
            <v>08.04.053</v>
          </cell>
          <cell r="B980" t="str">
            <v>VALVULA DE DESCARGA C/ACIONAMENTO DUPLO FLUXO REGISTRO E ACABAM. DN 32MM 1 1/4"</v>
          </cell>
          <cell r="C980" t="str">
            <v>UN</v>
          </cell>
          <cell r="D980">
            <v>565.44000000000005</v>
          </cell>
          <cell r="E980">
            <v>459.70731707317077</v>
          </cell>
          <cell r="F980" t="str">
            <v>FDE Abr/26</v>
          </cell>
        </row>
        <row r="981">
          <cell r="A981" t="str">
            <v>08.04.054</v>
          </cell>
          <cell r="B981" t="str">
            <v>VALVULA DE DESCARGA C/ACIONAMENTO DUPLO FLUXO REGISTRO E ACABAM. DN 40MM 1 1/2"</v>
          </cell>
          <cell r="C981" t="str">
            <v>UN</v>
          </cell>
          <cell r="D981">
            <v>632.29999999999995</v>
          </cell>
          <cell r="E981">
            <v>514.06504065040644</v>
          </cell>
          <cell r="F981" t="str">
            <v>FDE Abr/26</v>
          </cell>
        </row>
        <row r="982">
          <cell r="A982" t="str">
            <v>08.04.060</v>
          </cell>
          <cell r="B982" t="str">
            <v>ENVELOPE DE CONCRETO PARA DUTOS</v>
          </cell>
          <cell r="C982" t="str">
            <v>M</v>
          </cell>
          <cell r="D982">
            <v>27.97</v>
          </cell>
          <cell r="E982">
            <v>22.739837398373982</v>
          </cell>
          <cell r="F982" t="str">
            <v>FDE Abr/26</v>
          </cell>
        </row>
        <row r="983">
          <cell r="A983" t="str">
            <v>08.04.099</v>
          </cell>
          <cell r="B983" t="str">
            <v>SERVICOS EM REDE DE AGUA FRIA</v>
          </cell>
          <cell r="C983" t="str">
            <v>MV</v>
          </cell>
          <cell r="D983">
            <v>715.2</v>
          </cell>
          <cell r="E983">
            <v>581.46341463414637</v>
          </cell>
          <cell r="F983" t="str">
            <v>FDE Abr/26</v>
          </cell>
        </row>
        <row r="984">
          <cell r="A984" t="str">
            <v>08.05.005</v>
          </cell>
          <cell r="B984" t="str">
            <v>TUBO DE COBRE NBR13206 CLASSE "E" DN 15MM (1/2") AGUA QUENTE INCL CONEXOES</v>
          </cell>
          <cell r="C984" t="str">
            <v>M</v>
          </cell>
          <cell r="D984">
            <v>63.21</v>
          </cell>
          <cell r="E984">
            <v>51.390243902439025</v>
          </cell>
          <cell r="F984" t="str">
            <v>FDE Abr/26</v>
          </cell>
        </row>
        <row r="985">
          <cell r="A985" t="str">
            <v>08.05.006</v>
          </cell>
          <cell r="B985" t="str">
            <v>TUBO DE COBRE NBR13206 CLASSE "E" DN 22MM (3/4") AGUA QUENTE INCL CONEXOES</v>
          </cell>
          <cell r="C985" t="str">
            <v>M</v>
          </cell>
          <cell r="D985">
            <v>96.9</v>
          </cell>
          <cell r="E985">
            <v>78.780487804878049</v>
          </cell>
          <cell r="F985" t="str">
            <v>FDE Abr/26</v>
          </cell>
        </row>
        <row r="986">
          <cell r="A986" t="str">
            <v>08.05.007</v>
          </cell>
          <cell r="B986" t="str">
            <v>TUBO DE COBRE NBR13206 CLASSE "E" DN 28MM (1") AGUA QUENTE INCL CONEXOES</v>
          </cell>
          <cell r="C986" t="str">
            <v>M</v>
          </cell>
          <cell r="D986">
            <v>127.42</v>
          </cell>
          <cell r="E986">
            <v>103.59349593495935</v>
          </cell>
          <cell r="F986" t="str">
            <v>FDE Abr/26</v>
          </cell>
        </row>
        <row r="987">
          <cell r="A987" t="str">
            <v>08.05.008</v>
          </cell>
          <cell r="B987" t="str">
            <v>TUBO DE COBRE NBR13206 CLASSE "E" DN 35MM (1 1/4") AGUA QUENTE INCL CONEXOES</v>
          </cell>
          <cell r="C987" t="str">
            <v>M</v>
          </cell>
          <cell r="D987">
            <v>219.18</v>
          </cell>
          <cell r="E987">
            <v>178.19512195121953</v>
          </cell>
          <cell r="F987" t="str">
            <v>FDE Abr/26</v>
          </cell>
        </row>
        <row r="988">
          <cell r="A988" t="str">
            <v>08.05.009</v>
          </cell>
          <cell r="B988" t="str">
            <v>TUBO DE COBRE NBR13206 CLASSE "E" DN 15 MM (1/2") AGUA QUENTE INCL CONEXOES COM ISOLAÇAO TERMICA POLIETIL EXPANDIDO</v>
          </cell>
          <cell r="C988" t="str">
            <v>M</v>
          </cell>
          <cell r="D988">
            <v>70.27</v>
          </cell>
          <cell r="E988">
            <v>57.130081300813004</v>
          </cell>
          <cell r="F988" t="str">
            <v>FDE Abr/26</v>
          </cell>
        </row>
        <row r="989">
          <cell r="A989" t="str">
            <v>08.05.010</v>
          </cell>
          <cell r="B989" t="str">
            <v>TUBO DE COBRE NBR13206 CLASSE "E" DN 22 MM (3/4") AGUA QUENTE INCL CONEXOES COM ISOLAÇAO TERMICA POLIETIL EXPANDIDO</v>
          </cell>
          <cell r="C989" t="str">
            <v>M</v>
          </cell>
          <cell r="D989">
            <v>103.95</v>
          </cell>
          <cell r="E989">
            <v>84.512195121951223</v>
          </cell>
          <cell r="F989" t="str">
            <v>FDE Abr/26</v>
          </cell>
        </row>
        <row r="990">
          <cell r="A990" t="str">
            <v>08.05.011</v>
          </cell>
          <cell r="B990" t="str">
            <v>TUBO DE COBRE NBR13206 CLASSE "E" DN 28 MM (1") AGUA QUENTE INCL CONEXOES COM ISOLAÇAO TERMICA POLIETIL EXPANDIDO</v>
          </cell>
          <cell r="C990" t="str">
            <v>M</v>
          </cell>
          <cell r="D990">
            <v>136.01</v>
          </cell>
          <cell r="E990">
            <v>110.57723577235772</v>
          </cell>
          <cell r="F990" t="str">
            <v>FDE Abr/26</v>
          </cell>
        </row>
        <row r="991">
          <cell r="A991" t="str">
            <v>08.05.012</v>
          </cell>
          <cell r="B991" t="str">
            <v>TUBO DE COBRE NBR13206 CLASSE "E" DN 35 MM (1 1/4") AGUA QUENTE INCL CONEXOES COM ISOLAÇAO TERMICA POLIETIL EXPANDIDO</v>
          </cell>
          <cell r="C991" t="str">
            <v>M</v>
          </cell>
          <cell r="D991">
            <v>229.9</v>
          </cell>
          <cell r="E991">
            <v>186.91056910569105</v>
          </cell>
          <cell r="F991" t="str">
            <v>FDE Abr/26</v>
          </cell>
        </row>
        <row r="992">
          <cell r="A992" t="str">
            <v>08.05.013</v>
          </cell>
          <cell r="B992" t="str">
            <v>PROTEÇAO EM ALUMINIO CORRUGADO E= 0,15MM PARA TUBO DE COBRE  DN 15MM AGUA QUENTE INCL AMARRAÇAO</v>
          </cell>
          <cell r="C992" t="str">
            <v>M</v>
          </cell>
          <cell r="D992">
            <v>24.56</v>
          </cell>
          <cell r="E992">
            <v>19.967479674796746</v>
          </cell>
          <cell r="F992" t="str">
            <v>FDE Abr/26</v>
          </cell>
        </row>
        <row r="993">
          <cell r="A993" t="str">
            <v>08.05.014</v>
          </cell>
          <cell r="B993" t="str">
            <v>PROTEÇAO EM  ALUMINIO CORRUGADO E= 0,15MM PARA TUBO DE COBRE  DN 22MM AGUA QUENTE INCL AMARRAÇAO</v>
          </cell>
          <cell r="C993" t="str">
            <v>M</v>
          </cell>
          <cell r="D993">
            <v>27.01</v>
          </cell>
          <cell r="E993">
            <v>21.959349593495936</v>
          </cell>
          <cell r="F993" t="str">
            <v>FDE Abr/26</v>
          </cell>
        </row>
        <row r="994">
          <cell r="A994" t="str">
            <v>08.05.015</v>
          </cell>
          <cell r="B994" t="str">
            <v>PROTEÇAO EM  ALUMINIO CORRUGADO E=0,15MM PARA TUBO DE COBRE  DN 28MM AGUA QUENTE INCL AMARRAÇAO</v>
          </cell>
          <cell r="C994" t="str">
            <v>M</v>
          </cell>
          <cell r="D994">
            <v>32.94</v>
          </cell>
          <cell r="E994">
            <v>26.780487804878046</v>
          </cell>
          <cell r="F994" t="str">
            <v>FDE Abr/26</v>
          </cell>
        </row>
        <row r="995">
          <cell r="A995" t="str">
            <v>08.05.016</v>
          </cell>
          <cell r="B995" t="str">
            <v>PROTEÇAO EM ALUMINIO CORRUGADO E= 0,15MM PARA TUBO DE COBRE  DN 35MM AGUA QUENTE INCL AMARRAÇAO</v>
          </cell>
          <cell r="C995" t="str">
            <v>M</v>
          </cell>
          <cell r="D995">
            <v>37.28</v>
          </cell>
          <cell r="E995">
            <v>30.308943089430894</v>
          </cell>
          <cell r="F995" t="str">
            <v>FDE Abr/26</v>
          </cell>
        </row>
        <row r="996">
          <cell r="A996" t="str">
            <v>08.05.099</v>
          </cell>
          <cell r="B996" t="str">
            <v>SERVIÇOS EM REDE DE ÁGUA QUENTE</v>
          </cell>
          <cell r="C996" t="str">
            <v>MV</v>
          </cell>
          <cell r="D996">
            <v>715.2</v>
          </cell>
          <cell r="E996">
            <v>581.46341463414637</v>
          </cell>
          <cell r="F996" t="str">
            <v>FDE Abr/26</v>
          </cell>
        </row>
        <row r="997">
          <cell r="A997" t="str">
            <v>08.06.001</v>
          </cell>
          <cell r="B997" t="str">
            <v>SISTEMA DE AQUECIMENTO SOLAR BOILER 1000 LITROS AÇO INOX ALTA PRESSAO COM 10 PLACAS COLETORAS 175x100x6,5 CM FORNECIDO E
INSTALADO USO EXCLUSIVO PADRÃO CRECHE</v>
          </cell>
          <cell r="C997" t="str">
            <v>UN</v>
          </cell>
          <cell r="D997">
            <v>48448.34</v>
          </cell>
          <cell r="E997">
            <v>39388.89430894309</v>
          </cell>
          <cell r="F997" t="str">
            <v>FDE Abr/26</v>
          </cell>
        </row>
        <row r="998">
          <cell r="A998" t="str">
            <v>08.06.004</v>
          </cell>
          <cell r="B998" t="str">
            <v>SISTEMA DE AQUECIMENTO SOLAR BOILER 1.500 LITROS AÇO INOX ALTA PRESSAO COM 18 PLACAS COLETORAS 185x85 CM FORNECIDO E INSTALADO  USO EXCLUSIVO PADRÃO PEROBAL</v>
          </cell>
          <cell r="C998" t="str">
            <v>UN</v>
          </cell>
          <cell r="D998">
            <v>117381.43</v>
          </cell>
          <cell r="E998">
            <v>95432.056910569096</v>
          </cell>
          <cell r="F998" t="str">
            <v>FDE Abr/26</v>
          </cell>
        </row>
        <row r="999">
          <cell r="A999" t="str">
            <v>08.07.002</v>
          </cell>
          <cell r="B999" t="str">
            <v>TUBO ACO GALVANIZ NBR5580-CL MEDIA, DN65MM (2 1/2")- INCL CONEXOES</v>
          </cell>
          <cell r="C999" t="str">
            <v>M</v>
          </cell>
          <cell r="D999">
            <v>273.89</v>
          </cell>
          <cell r="E999">
            <v>222.67479674796746</v>
          </cell>
          <cell r="F999" t="str">
            <v>FDE Abr/26</v>
          </cell>
        </row>
        <row r="1000">
          <cell r="A1000" t="str">
            <v>08.07.003</v>
          </cell>
          <cell r="B1000" t="str">
            <v>TUBO ACO GALVANIZ NBR5580-CL MEDIA, DN80MM (3")-INCL CONEXOES</v>
          </cell>
          <cell r="C1000" t="str">
            <v>M</v>
          </cell>
          <cell r="D1000">
            <v>311.38</v>
          </cell>
          <cell r="E1000">
            <v>253.15447154471545</v>
          </cell>
          <cell r="F1000" t="str">
            <v>FDE Abr/26</v>
          </cell>
        </row>
        <row r="1001">
          <cell r="A1001" t="str">
            <v>08.07.004</v>
          </cell>
          <cell r="B1001" t="str">
            <v>TUBO ACO GLAVANIZ NBR5580-CL MEDIA, DN100MM (4")-INCL CONEXOES</v>
          </cell>
          <cell r="C1001" t="str">
            <v>M</v>
          </cell>
          <cell r="D1001">
            <v>408.15</v>
          </cell>
          <cell r="E1001">
            <v>331.82926829268291</v>
          </cell>
          <cell r="F1001" t="str">
            <v>FDE Abr/26</v>
          </cell>
        </row>
        <row r="1002">
          <cell r="A1002" t="str">
            <v>08.07.005</v>
          </cell>
          <cell r="B1002" t="str">
            <v>TUBO ACO GALVANIZ NBR5580-CL MEDIA, DN 150MM (6") - INCL CONEXOES</v>
          </cell>
          <cell r="C1002" t="str">
            <v>M</v>
          </cell>
          <cell r="D1002">
            <v>624.05999999999995</v>
          </cell>
          <cell r="E1002">
            <v>507.36585365853654</v>
          </cell>
          <cell r="F1002" t="str">
            <v>FDE Abr/26</v>
          </cell>
        </row>
        <row r="1003">
          <cell r="A1003" t="str">
            <v>08.07.010</v>
          </cell>
          <cell r="B1003" t="str">
            <v>PROTECAO ANTI CORROSIVA PARA RAMAIS SOB A TERRA</v>
          </cell>
          <cell r="C1003" t="str">
            <v>M</v>
          </cell>
          <cell r="D1003">
            <v>64.790000000000006</v>
          </cell>
          <cell r="E1003">
            <v>52.674796747967484</v>
          </cell>
          <cell r="F1003" t="str">
            <v>FDE Abr/26</v>
          </cell>
        </row>
        <row r="1004">
          <cell r="A1004" t="str">
            <v>08.07.099</v>
          </cell>
          <cell r="B1004" t="str">
            <v>SERVICOS EM REDE DE INCENDIO</v>
          </cell>
          <cell r="C1004" t="str">
            <v>MV</v>
          </cell>
          <cell r="D1004">
            <v>715.2</v>
          </cell>
          <cell r="E1004">
            <v>581.46341463414637</v>
          </cell>
          <cell r="F1004" t="str">
            <v>FDE Abr/26</v>
          </cell>
        </row>
        <row r="1005">
          <cell r="A1005" t="str">
            <v>08.08.002</v>
          </cell>
          <cell r="B1005" t="str">
            <v>REGISTRO DE GAVETA BRUTO DN 65MM (2 1/2")</v>
          </cell>
          <cell r="C1005" t="str">
            <v>UN</v>
          </cell>
          <cell r="D1005">
            <v>573.74</v>
          </cell>
          <cell r="E1005">
            <v>466.45528455284557</v>
          </cell>
          <cell r="F1005" t="str">
            <v>FDE Abr/26</v>
          </cell>
        </row>
        <row r="1006">
          <cell r="A1006" t="str">
            <v>08.08.003</v>
          </cell>
          <cell r="B1006" t="str">
            <v>REGISTRO DE GAVETA BRUTO DN 80MM (3")</v>
          </cell>
          <cell r="C1006" t="str">
            <v>UN</v>
          </cell>
          <cell r="D1006">
            <v>900.64</v>
          </cell>
          <cell r="E1006">
            <v>732.22764227642278</v>
          </cell>
          <cell r="F1006" t="str">
            <v>FDE Abr/26</v>
          </cell>
        </row>
        <row r="1007">
          <cell r="A1007" t="str">
            <v>08.08.004</v>
          </cell>
          <cell r="B1007" t="str">
            <v>REGISTRO DE GAVETA BRUTO DN 100MM (4")</v>
          </cell>
          <cell r="C1007" t="str">
            <v>UN</v>
          </cell>
          <cell r="D1007">
            <v>1522.48</v>
          </cell>
          <cell r="E1007">
            <v>1237.7886178861788</v>
          </cell>
          <cell r="F1007" t="str">
            <v>FDE Abr/26</v>
          </cell>
        </row>
        <row r="1008">
          <cell r="A1008" t="str">
            <v>08.08.010</v>
          </cell>
          <cell r="B1008" t="str">
            <v>REGISTRO GLOBO ANGULAR AMARELO 2 1/2"</v>
          </cell>
          <cell r="C1008" t="str">
            <v>UN</v>
          </cell>
          <cell r="D1008">
            <v>363.83</v>
          </cell>
          <cell r="E1008">
            <v>295.79674796747969</v>
          </cell>
          <cell r="F1008" t="str">
            <v>FDE Abr/26</v>
          </cell>
        </row>
        <row r="1009">
          <cell r="A1009" t="str">
            <v>08.08.012</v>
          </cell>
          <cell r="B1009" t="str">
            <v>REGISTRO DE RECALQUE NO PASSEIO (RR-01)</v>
          </cell>
          <cell r="C1009" t="str">
            <v>UN</v>
          </cell>
          <cell r="D1009">
            <v>1224.2</v>
          </cell>
          <cell r="E1009">
            <v>995.28455284552854</v>
          </cell>
          <cell r="F1009" t="str">
            <v>FDE Abr/26</v>
          </cell>
        </row>
        <row r="1010">
          <cell r="A1010" t="str">
            <v>08.08.015</v>
          </cell>
          <cell r="B1010" t="str">
            <v>VALVULA DE RETENCAO VERT.BRONZE TIPO LEVE DE 2 1/2"</v>
          </cell>
          <cell r="C1010" t="str">
            <v>UN</v>
          </cell>
          <cell r="D1010">
            <v>604.74</v>
          </cell>
          <cell r="E1010">
            <v>491.65853658536588</v>
          </cell>
          <cell r="F1010" t="str">
            <v>FDE Abr/26</v>
          </cell>
        </row>
        <row r="1011">
          <cell r="A1011" t="str">
            <v>08.08.016</v>
          </cell>
          <cell r="B1011" t="str">
            <v>VALVULA DE RETENCAO VERT.BRONZE TIPO LEVE DE 3"</v>
          </cell>
          <cell r="C1011" t="str">
            <v>UN</v>
          </cell>
          <cell r="D1011">
            <v>854.41</v>
          </cell>
          <cell r="E1011">
            <v>694.64227642276421</v>
          </cell>
          <cell r="F1011" t="str">
            <v>FDE Abr/26</v>
          </cell>
        </row>
        <row r="1012">
          <cell r="A1012" t="str">
            <v>08.08.017</v>
          </cell>
          <cell r="B1012" t="str">
            <v>VALVULA DE RETENCAO VERT.BRONZE TIPO LEVE DE 4"</v>
          </cell>
          <cell r="C1012" t="str">
            <v>UN</v>
          </cell>
          <cell r="D1012">
            <v>1392.84</v>
          </cell>
          <cell r="E1012">
            <v>1132.3902439024389</v>
          </cell>
          <cell r="F1012" t="str">
            <v>FDE Abr/26</v>
          </cell>
        </row>
        <row r="1013">
          <cell r="A1013" t="str">
            <v>08.08.021</v>
          </cell>
          <cell r="B1013" t="str">
            <v>HIDRANTE COM REGISTRO TIPO GLOBO AMARELO DE 2 1/2"</v>
          </cell>
          <cell r="C1013" t="str">
            <v>UN</v>
          </cell>
          <cell r="D1013">
            <v>236.7</v>
          </cell>
          <cell r="E1013">
            <v>192.4390243902439</v>
          </cell>
          <cell r="F1013" t="str">
            <v>FDE Abr/26</v>
          </cell>
        </row>
        <row r="1014">
          <cell r="A1014" t="str">
            <v>08.08.028</v>
          </cell>
          <cell r="B1014" t="str">
            <v>AH-04 ABRIGO PARA HIDRANTE COM MANGUEIRA 1 1/2"  E ESGUICHO REGULAVEL</v>
          </cell>
          <cell r="C1014" t="str">
            <v>UN</v>
          </cell>
          <cell r="D1014">
            <v>2167.9499999999998</v>
          </cell>
          <cell r="E1014">
            <v>1762.560975609756</v>
          </cell>
          <cell r="F1014" t="str">
            <v>FDE Abr/26</v>
          </cell>
        </row>
        <row r="1015">
          <cell r="A1015" t="str">
            <v>08.08.030</v>
          </cell>
          <cell r="B1015" t="str">
            <v>MANGUEIRA COM UNIAO DE ENGATE RAPIDO DE 1 1/2"</v>
          </cell>
          <cell r="C1015" t="str">
            <v>M</v>
          </cell>
          <cell r="D1015">
            <v>29.18</v>
          </cell>
          <cell r="E1015">
            <v>23.723577235772357</v>
          </cell>
          <cell r="F1015" t="str">
            <v>FDE Abr/26</v>
          </cell>
        </row>
        <row r="1016">
          <cell r="A1016" t="str">
            <v>08.08.031</v>
          </cell>
          <cell r="B1016" t="str">
            <v>MANGUEIRA COM UNIAO DE ENGATE RAPIDO DE 2 1/2"</v>
          </cell>
          <cell r="C1016" t="str">
            <v>M</v>
          </cell>
          <cell r="D1016">
            <v>44.11</v>
          </cell>
          <cell r="E1016">
            <v>35.861788617886177</v>
          </cell>
          <cell r="F1016" t="str">
            <v>FDE Abr/26</v>
          </cell>
        </row>
        <row r="1017">
          <cell r="A1017" t="str">
            <v>08.08.035</v>
          </cell>
          <cell r="B1017" t="str">
            <v>ESGUICHO DE LATAO C/ENGATE RAPIDO ORIFICIO DE 1/2"</v>
          </cell>
          <cell r="C1017" t="str">
            <v>UN</v>
          </cell>
          <cell r="D1017">
            <v>96.24</v>
          </cell>
          <cell r="E1017">
            <v>78.243902439024382</v>
          </cell>
          <cell r="F1017" t="str">
            <v>FDE Abr/26</v>
          </cell>
        </row>
        <row r="1018">
          <cell r="A1018" t="str">
            <v>08.08.036</v>
          </cell>
          <cell r="B1018" t="str">
            <v>ESGUICHO DE LATAO C/ENGATE RAPIDO ORIFICIO DE 5/8"</v>
          </cell>
          <cell r="C1018" t="str">
            <v>UN</v>
          </cell>
          <cell r="D1018">
            <v>74.19</v>
          </cell>
          <cell r="E1018">
            <v>60.317073170731703</v>
          </cell>
          <cell r="F1018" t="str">
            <v>FDE Abr/26</v>
          </cell>
        </row>
        <row r="1019">
          <cell r="A1019" t="str">
            <v>08.08.037</v>
          </cell>
          <cell r="B1019" t="str">
            <v>ESGUICHO DE LATAO C/ENGATE RAPIDO ORIFICIO DE 3/4"</v>
          </cell>
          <cell r="C1019" t="str">
            <v>UN</v>
          </cell>
          <cell r="D1019">
            <v>176.64</v>
          </cell>
          <cell r="E1019">
            <v>143.60975609756096</v>
          </cell>
          <cell r="F1019" t="str">
            <v>FDE Abr/26</v>
          </cell>
        </row>
        <row r="1020">
          <cell r="A1020" t="str">
            <v>08.08.041</v>
          </cell>
          <cell r="B1020" t="str">
            <v>VALVULA RETENCAO HORIZ BRONZE DE 2 1/2"</v>
          </cell>
          <cell r="C1020" t="str">
            <v>UN</v>
          </cell>
          <cell r="D1020">
            <v>882.82</v>
          </cell>
          <cell r="E1020">
            <v>717.73983739837399</v>
          </cell>
          <cell r="F1020" t="str">
            <v>FDE Abr/26</v>
          </cell>
        </row>
        <row r="1021">
          <cell r="A1021" t="str">
            <v>08.08.042</v>
          </cell>
          <cell r="B1021" t="str">
            <v>VALVULA RETENCAO HORIZONTAL DE BRONZE DE 3"</v>
          </cell>
          <cell r="C1021" t="str">
            <v>UN</v>
          </cell>
          <cell r="D1021">
            <v>1050.73</v>
          </cell>
          <cell r="E1021">
            <v>854.2520325203252</v>
          </cell>
          <cell r="F1021" t="str">
            <v>FDE Abr/26</v>
          </cell>
        </row>
        <row r="1022">
          <cell r="A1022" t="str">
            <v>08.08.043</v>
          </cell>
          <cell r="B1022" t="str">
            <v>VALVULA RETENCAO HORIZONTAL BRONZE DE 4"</v>
          </cell>
          <cell r="C1022" t="str">
            <v>UN</v>
          </cell>
          <cell r="D1022">
            <v>1809.88</v>
          </cell>
          <cell r="E1022">
            <v>1471.4471544715448</v>
          </cell>
          <cell r="F1022" t="str">
            <v>FDE Abr/26</v>
          </cell>
        </row>
        <row r="1023">
          <cell r="A1023" t="str">
            <v>08.08.044</v>
          </cell>
          <cell r="B1023" t="str">
            <v>EXTINTORES MANUAIS DE CO2 CAPACIDADE 4KG</v>
          </cell>
          <cell r="C1023" t="str">
            <v>UN</v>
          </cell>
          <cell r="D1023">
            <v>753.44</v>
          </cell>
          <cell r="E1023">
            <v>612.55284552845535</v>
          </cell>
          <cell r="F1023" t="str">
            <v>FDE Abr/26</v>
          </cell>
        </row>
        <row r="1024">
          <cell r="A1024" t="str">
            <v>08.08.045</v>
          </cell>
          <cell r="B1024" t="str">
            <v>EXTINTORES MANUAIS DE CO2 COM CAPACIDADE DE 6 KG</v>
          </cell>
          <cell r="C1024" t="str">
            <v>UN</v>
          </cell>
          <cell r="D1024">
            <v>774.29</v>
          </cell>
          <cell r="E1024">
            <v>629.5040650406504</v>
          </cell>
          <cell r="F1024" t="str">
            <v>FDE Abr/26</v>
          </cell>
        </row>
        <row r="1025">
          <cell r="A1025" t="str">
            <v>08.08.046</v>
          </cell>
          <cell r="B1025" t="str">
            <v>EXTINTORES MANUAIS PO QUIMICO SECO COM CAPACIDADE DE 4 KG</v>
          </cell>
          <cell r="C1025" t="str">
            <v>UN</v>
          </cell>
          <cell r="D1025">
            <v>204.8</v>
          </cell>
          <cell r="E1025">
            <v>166.50406504065043</v>
          </cell>
          <cell r="F1025" t="str">
            <v>FDE Abr/26</v>
          </cell>
        </row>
        <row r="1026">
          <cell r="A1026" t="str">
            <v>08.08.047</v>
          </cell>
          <cell r="B1026" t="str">
            <v>EXTINTOR MANUAL PO QUIMICO SECO C/ CAPACIDADE DE 12KG</v>
          </cell>
          <cell r="C1026" t="str">
            <v>UN</v>
          </cell>
          <cell r="D1026">
            <v>331.55</v>
          </cell>
          <cell r="E1026">
            <v>269.55284552845529</v>
          </cell>
          <cell r="F1026" t="str">
            <v>FDE Abr/26</v>
          </cell>
        </row>
        <row r="1027">
          <cell r="A1027" t="str">
            <v>08.08.048</v>
          </cell>
          <cell r="B1027" t="str">
            <v>EXTINTOR PORTATIL DE PO QUIMICO BC CAPACIDADE 6 KG</v>
          </cell>
          <cell r="C1027" t="str">
            <v>UN</v>
          </cell>
          <cell r="D1027">
            <v>239.54</v>
          </cell>
          <cell r="E1027">
            <v>194.7479674796748</v>
          </cell>
          <cell r="F1027" t="str">
            <v>FDE Abr/26</v>
          </cell>
        </row>
        <row r="1028">
          <cell r="A1028" t="str">
            <v>08.08.050</v>
          </cell>
          <cell r="B1028" t="str">
            <v>EXTINTORES MANUAIS DE AGUA PRESSURIZADA CAP DE 10 L</v>
          </cell>
          <cell r="C1028" t="str">
            <v>UN</v>
          </cell>
          <cell r="D1028">
            <v>254.19</v>
          </cell>
          <cell r="E1028">
            <v>206.65853658536585</v>
          </cell>
          <cell r="F1028" t="str">
            <v>FDE Abr/26</v>
          </cell>
        </row>
        <row r="1029">
          <cell r="A1029" t="str">
            <v>08.08.051</v>
          </cell>
          <cell r="B1029" t="str">
            <v>EXTINTOR PORTATIL DE PO QUIMICO ABC CAPACIDADE 6 KG</v>
          </cell>
          <cell r="C1029" t="str">
            <v>UN</v>
          </cell>
          <cell r="D1029">
            <v>293</v>
          </cell>
          <cell r="E1029">
            <v>238.21138211382114</v>
          </cell>
          <cell r="F1029" t="str">
            <v>FDE Abr/26</v>
          </cell>
        </row>
        <row r="1030">
          <cell r="A1030" t="str">
            <v>08.08.060</v>
          </cell>
          <cell r="B1030" t="str">
            <v>MANOMETRO INDUSTRIAL COM TOMADA INFERIOR.</v>
          </cell>
          <cell r="C1030" t="str">
            <v>UN</v>
          </cell>
          <cell r="D1030">
            <v>698.03</v>
          </cell>
          <cell r="E1030">
            <v>567.5040650406504</v>
          </cell>
          <cell r="F1030" t="str">
            <v>FDE Abr/26</v>
          </cell>
        </row>
        <row r="1031">
          <cell r="A1031" t="str">
            <v>08.08.061</v>
          </cell>
          <cell r="B1031" t="str">
            <v>PRESSOSTATO (VALVULA DE FLUXO) COM SENSOR DIAFRAGMA.</v>
          </cell>
          <cell r="C1031" t="str">
            <v>UN</v>
          </cell>
          <cell r="D1031">
            <v>3941.33</v>
          </cell>
          <cell r="E1031">
            <v>3204.3333333333335</v>
          </cell>
          <cell r="F1031" t="str">
            <v>FDE Abr/26</v>
          </cell>
        </row>
        <row r="1032">
          <cell r="A1032" t="str">
            <v>08.08.069</v>
          </cell>
          <cell r="B1032" t="str">
            <v>AI-01 ABRIGO PARA BOMBA DE INCENDIO</v>
          </cell>
          <cell r="C1032" t="str">
            <v>UN</v>
          </cell>
          <cell r="D1032">
            <v>3784.78</v>
          </cell>
          <cell r="E1032">
            <v>3077.0569105691061</v>
          </cell>
          <cell r="F1032" t="str">
            <v>FDE Abr/26</v>
          </cell>
        </row>
        <row r="1033">
          <cell r="A1033" t="str">
            <v>08.08.070</v>
          </cell>
          <cell r="B1033" t="str">
            <v>CONJ MOTOR-BOMBA (CENTRIFUGA) 1/2 HP (3400 L/H -20 MCA)</v>
          </cell>
          <cell r="C1033" t="str">
            <v>UN</v>
          </cell>
          <cell r="D1033">
            <v>2071.2800000000002</v>
          </cell>
          <cell r="E1033">
            <v>1683.967479674797</v>
          </cell>
          <cell r="F1033" t="str">
            <v>FDE Abr/26</v>
          </cell>
        </row>
        <row r="1034">
          <cell r="A1034" t="str">
            <v>08.08.071</v>
          </cell>
          <cell r="B1034" t="str">
            <v>CONJ MOTOR-BOMBA (CENTRIFUGA) 3/4 HP (7400 L/H - 20 MCA)</v>
          </cell>
          <cell r="C1034" t="str">
            <v>UN</v>
          </cell>
          <cell r="D1034">
            <v>2313.5700000000002</v>
          </cell>
          <cell r="E1034">
            <v>1880.9512195121954</v>
          </cell>
          <cell r="F1034" t="str">
            <v>FDE Abr/26</v>
          </cell>
        </row>
        <row r="1035">
          <cell r="A1035" t="str">
            <v>08.08.072</v>
          </cell>
          <cell r="B1035" t="str">
            <v>CONJ MOTOR-BOMBA (CENTRIFUGA) 1 HP (8500 L/H - 20 MCA)</v>
          </cell>
          <cell r="C1035" t="str">
            <v>UN</v>
          </cell>
          <cell r="D1035">
            <v>2587.5100000000002</v>
          </cell>
          <cell r="E1035">
            <v>2103.666666666667</v>
          </cell>
          <cell r="F1035" t="str">
            <v>FDE Abr/26</v>
          </cell>
        </row>
        <row r="1036">
          <cell r="A1036" t="str">
            <v>08.08.073</v>
          </cell>
          <cell r="B1036" t="str">
            <v>CONJ MOTOR-BOMBA (CENTRIFUGA) 1.5 HP (10000 L/H - 20 MCA)</v>
          </cell>
          <cell r="C1036" t="str">
            <v>UN</v>
          </cell>
          <cell r="D1036">
            <v>2966.08</v>
          </cell>
          <cell r="E1036">
            <v>2411.4471544715448</v>
          </cell>
          <cell r="F1036" t="str">
            <v>FDE Abr/26</v>
          </cell>
        </row>
        <row r="1037">
          <cell r="A1037" t="str">
            <v>08.08.074</v>
          </cell>
          <cell r="B1037" t="str">
            <v>CONJ MOTOR-BOMBA (CENTRIFUGA) 2 HP (13900 L/H - 20 MCA)</v>
          </cell>
          <cell r="C1037" t="str">
            <v>UN</v>
          </cell>
          <cell r="D1037">
            <v>3340.1</v>
          </cell>
          <cell r="E1037">
            <v>2715.5284552845528</v>
          </cell>
          <cell r="F1037" t="str">
            <v>FDE Abr/26</v>
          </cell>
        </row>
        <row r="1038">
          <cell r="A1038" t="str">
            <v>08.08.075</v>
          </cell>
          <cell r="B1038" t="str">
            <v>CONJ MOTOR-BOMBA (CENTRIFUGA) 3 HP (25000 L/H - 20 MCA)</v>
          </cell>
          <cell r="C1038" t="str">
            <v>UN</v>
          </cell>
          <cell r="D1038">
            <v>4503.8500000000004</v>
          </cell>
          <cell r="E1038">
            <v>3661.666666666667</v>
          </cell>
          <cell r="F1038" t="str">
            <v>FDE Abr/26</v>
          </cell>
        </row>
        <row r="1039">
          <cell r="A1039" t="str">
            <v>08.08.076</v>
          </cell>
          <cell r="B1039" t="str">
            <v>CONJ MOTOR-BOMBA (CENTRIFUGA) 4 HP (31200 L/H - 20 MCA)</v>
          </cell>
          <cell r="C1039" t="str">
            <v>UN</v>
          </cell>
          <cell r="D1039">
            <v>5603.07</v>
          </cell>
          <cell r="E1039">
            <v>4555.3414634146338</v>
          </cell>
          <cell r="F1039" t="str">
            <v>FDE Abr/26</v>
          </cell>
        </row>
        <row r="1040">
          <cell r="A1040" t="str">
            <v>08.08.077</v>
          </cell>
          <cell r="B1040" t="str">
            <v>CONJ MOTOR-BOMBA (CENTRIFUGA) 5 HP (31200 L/H -20 MCA)</v>
          </cell>
          <cell r="C1040" t="str">
            <v>UN</v>
          </cell>
          <cell r="D1040">
            <v>6656.85</v>
          </cell>
          <cell r="E1040">
            <v>5412.0731707317073</v>
          </cell>
          <cell r="F1040" t="str">
            <v>FDE Abr/26</v>
          </cell>
        </row>
        <row r="1041">
          <cell r="A1041" t="str">
            <v>08.08.078</v>
          </cell>
          <cell r="B1041" t="str">
            <v>CONJ MOTOR-BOMBA (CENTRIFUGA) 7,5 HP (40000L/H 20 MCA)</v>
          </cell>
          <cell r="C1041" t="str">
            <v>UN</v>
          </cell>
          <cell r="D1041">
            <v>8401.85</v>
          </cell>
          <cell r="E1041">
            <v>6830.7723577235774</v>
          </cell>
          <cell r="F1041" t="str">
            <v>FDE Abr/26</v>
          </cell>
        </row>
        <row r="1042">
          <cell r="A1042" t="str">
            <v>08.08.079</v>
          </cell>
          <cell r="B1042" t="str">
            <v>CONJ MOTOR-BOMBA (CENTRIFUGA) 10 HP (40000 L/H 20MCA)</v>
          </cell>
          <cell r="C1042" t="str">
            <v>UN</v>
          </cell>
          <cell r="D1042">
            <v>12047.46</v>
          </cell>
          <cell r="E1042">
            <v>9794.6829268292677</v>
          </cell>
          <cell r="F1042" t="str">
            <v>FDE Abr/26</v>
          </cell>
        </row>
        <row r="1043">
          <cell r="A1043" t="str">
            <v>08.08.090</v>
          </cell>
          <cell r="B1043" t="str">
            <v>TREINAMENTO BÁSICO PARA BRIGADA DE INCÊNDIO INCLUSO EQUIPAMENTOS (PO PARTICIPANTE)</v>
          </cell>
          <cell r="C1043" t="str">
            <v>UN</v>
          </cell>
          <cell r="D1043">
            <v>177.52</v>
          </cell>
          <cell r="E1043">
            <v>144.32520325203254</v>
          </cell>
          <cell r="F1043" t="str">
            <v>FDE Abr/26</v>
          </cell>
        </row>
        <row r="1044">
          <cell r="A1044" t="str">
            <v>08.08.099</v>
          </cell>
          <cell r="B1044" t="str">
            <v>SERVICOS EM REDE DE INCENDIO</v>
          </cell>
          <cell r="C1044" t="str">
            <v>MV</v>
          </cell>
          <cell r="D1044">
            <v>715.2</v>
          </cell>
          <cell r="E1044">
            <v>581.46341463414637</v>
          </cell>
          <cell r="F1044" t="str">
            <v>FDE Abr/26</v>
          </cell>
        </row>
        <row r="1045">
          <cell r="A1045" t="str">
            <v>08.09.001</v>
          </cell>
          <cell r="B1045" t="str">
            <v>TUBO DE FERRO FUNDIDO DN 50MM (2") - INCLUSIVE CONEXOES -  DESC</v>
          </cell>
          <cell r="C1045" t="str">
            <v>M</v>
          </cell>
          <cell r="D1045">
            <v>459.72</v>
          </cell>
          <cell r="E1045">
            <v>373.75609756097566</v>
          </cell>
          <cell r="F1045" t="str">
            <v>FDE Abr/26</v>
          </cell>
        </row>
        <row r="1046">
          <cell r="A1046" t="str">
            <v>08.09.002</v>
          </cell>
          <cell r="B1046" t="str">
            <v>TUBO DE FERRO FUNDIDO DN 75MM (3") - INCLUSIVE CONEXOES -  DESC</v>
          </cell>
          <cell r="C1046" t="str">
            <v>M</v>
          </cell>
          <cell r="D1046">
            <v>649.41</v>
          </cell>
          <cell r="E1046">
            <v>527.97560975609758</v>
          </cell>
          <cell r="F1046" t="str">
            <v>FDE Abr/26</v>
          </cell>
        </row>
        <row r="1047">
          <cell r="A1047" t="str">
            <v>08.09.003</v>
          </cell>
          <cell r="B1047" t="str">
            <v>TUBO DE FERRO FUNDIDO DN 100MM (4") - INCLUSIVE CONEXOES -  DESC</v>
          </cell>
          <cell r="C1047" t="str">
            <v>M</v>
          </cell>
          <cell r="D1047">
            <v>664.19</v>
          </cell>
          <cell r="E1047">
            <v>539.99186991869919</v>
          </cell>
          <cell r="F1047" t="str">
            <v>FDE Abr/26</v>
          </cell>
        </row>
        <row r="1048">
          <cell r="A1048" t="str">
            <v>08.09.015</v>
          </cell>
          <cell r="B1048" t="str">
            <v>TUBO PVC NORMAL "SN" JUNTA SOLDÁVEL/ELÁSTICA DN 40 INCL CONEXÕES</v>
          </cell>
          <cell r="C1048" t="str">
            <v>M</v>
          </cell>
          <cell r="D1048">
            <v>65.459999999999994</v>
          </cell>
          <cell r="E1048">
            <v>53.219512195121943</v>
          </cell>
          <cell r="F1048" t="str">
            <v>FDE Abr/26</v>
          </cell>
        </row>
        <row r="1049">
          <cell r="A1049" t="str">
            <v>08.09.016</v>
          </cell>
          <cell r="B1049" t="str">
            <v>TUBO PVC NORMAL "SN" JUNTA ELÁSTICA DN 50 INCL CONEXÕES</v>
          </cell>
          <cell r="C1049" t="str">
            <v>M</v>
          </cell>
          <cell r="D1049">
            <v>71.45</v>
          </cell>
          <cell r="E1049">
            <v>58.089430894308947</v>
          </cell>
          <cell r="F1049" t="str">
            <v>FDE Abr/26</v>
          </cell>
        </row>
        <row r="1050">
          <cell r="A1050" t="str">
            <v>08.09.017</v>
          </cell>
          <cell r="B1050" t="str">
            <v>TUBO PVC NORMAL "SN" JUNTA ELÁSTICA DN 75 INCL CONEXÕES</v>
          </cell>
          <cell r="C1050" t="str">
            <v>M</v>
          </cell>
          <cell r="D1050">
            <v>89.42</v>
          </cell>
          <cell r="E1050">
            <v>72.699186991869922</v>
          </cell>
          <cell r="F1050" t="str">
            <v>FDE Abr/26</v>
          </cell>
        </row>
        <row r="1051">
          <cell r="A1051" t="str">
            <v>08.09.018</v>
          </cell>
          <cell r="B1051" t="str">
            <v>TUBO PVC NORMAL "SN" JUNTA ELÁSTICA DN 100 INCL CONEXÕES</v>
          </cell>
          <cell r="C1051" t="str">
            <v>M</v>
          </cell>
          <cell r="D1051">
            <v>94.17</v>
          </cell>
          <cell r="E1051">
            <v>76.560975609756099</v>
          </cell>
          <cell r="F1051" t="str">
            <v>FDE Abr/26</v>
          </cell>
        </row>
        <row r="1052">
          <cell r="A1052" t="str">
            <v>08.09.019</v>
          </cell>
          <cell r="B1052" t="str">
            <v>TUBO PVC NORMAL "SN" JUNTA ELÁSTICA DN 150 INCL CONEXÕES</v>
          </cell>
          <cell r="C1052" t="str">
            <v>M</v>
          </cell>
          <cell r="D1052">
            <v>177.49</v>
          </cell>
          <cell r="E1052">
            <v>144.30081300813009</v>
          </cell>
          <cell r="F1052" t="str">
            <v>FDE Abr/26</v>
          </cell>
        </row>
        <row r="1053">
          <cell r="A1053" t="str">
            <v>08.09.030</v>
          </cell>
          <cell r="B1053" t="str">
            <v>TUBO DE ACO GALVANIZADO DN 40MM (1.1/2") - INCLUSIVE CONEXOES</v>
          </cell>
          <cell r="C1053" t="str">
            <v>M</v>
          </cell>
          <cell r="D1053">
            <v>190.1</v>
          </cell>
          <cell r="E1053">
            <v>154.55284552845529</v>
          </cell>
          <cell r="F1053" t="str">
            <v>FDE Abr/26</v>
          </cell>
        </row>
        <row r="1054">
          <cell r="A1054" t="str">
            <v>08.09.060</v>
          </cell>
          <cell r="B1054" t="str">
            <v>TUBO PVC REFORÇADO "SR" JUNTA ELÁSTICA DN 40 INCL CONEXÕES</v>
          </cell>
          <cell r="C1054" t="str">
            <v>M</v>
          </cell>
          <cell r="D1054">
            <v>66.66</v>
          </cell>
          <cell r="E1054">
            <v>54.195121951219512</v>
          </cell>
          <cell r="F1054" t="str">
            <v>FDE Abr/26</v>
          </cell>
        </row>
        <row r="1055">
          <cell r="A1055" t="str">
            <v>08.09.061</v>
          </cell>
          <cell r="B1055" t="str">
            <v>TUBO PVC REFORÇADO "SR" JUNTA ELÁSTICA DN 50 INCL CONEXÕES</v>
          </cell>
          <cell r="C1055" t="str">
            <v>M</v>
          </cell>
          <cell r="D1055">
            <v>70.89</v>
          </cell>
          <cell r="E1055">
            <v>57.634146341463413</v>
          </cell>
          <cell r="F1055" t="str">
            <v>FDE Abr/26</v>
          </cell>
        </row>
        <row r="1056">
          <cell r="A1056" t="str">
            <v>08.09.062</v>
          </cell>
          <cell r="B1056" t="str">
            <v>TUBO PVC REFORÇADO "SR" JUNTA ELÁSTICA DN 75 INCL CONEXÕES</v>
          </cell>
          <cell r="C1056" t="str">
            <v>M</v>
          </cell>
          <cell r="D1056">
            <v>91.38</v>
          </cell>
          <cell r="E1056">
            <v>74.292682926829272</v>
          </cell>
          <cell r="F1056" t="str">
            <v>FDE Abr/26</v>
          </cell>
        </row>
        <row r="1057">
          <cell r="A1057" t="str">
            <v>08.09.063</v>
          </cell>
          <cell r="B1057" t="str">
            <v>TUBO PVC REFORÇADO "SR" JUNTA ELÁSTICA DN 100 INCL CONEXÕES</v>
          </cell>
          <cell r="C1057" t="str">
            <v>M</v>
          </cell>
          <cell r="D1057">
            <v>113.42</v>
          </cell>
          <cell r="E1057">
            <v>92.211382113821145</v>
          </cell>
          <cell r="F1057" t="str">
            <v>FDE Abr/26</v>
          </cell>
        </row>
        <row r="1058">
          <cell r="A1058" t="str">
            <v>08.09.064</v>
          </cell>
          <cell r="B1058" t="str">
            <v>TUBO PVC REFORÇADO "SR" JUNTA ELÁSTICA DN 150 INCL CONEXÕES</v>
          </cell>
          <cell r="C1058" t="str">
            <v>M</v>
          </cell>
          <cell r="D1058">
            <v>175.27</v>
          </cell>
          <cell r="E1058">
            <v>142.4959349593496</v>
          </cell>
          <cell r="F1058" t="str">
            <v>FDE Abr/26</v>
          </cell>
        </row>
        <row r="1059">
          <cell r="A1059" t="str">
            <v>08.09.099</v>
          </cell>
          <cell r="B1059" t="str">
            <v>SERVICOS EM REDE DE ESGOTO</v>
          </cell>
          <cell r="C1059" t="str">
            <v>MV</v>
          </cell>
          <cell r="D1059">
            <v>715.2</v>
          </cell>
          <cell r="E1059">
            <v>581.46341463414637</v>
          </cell>
          <cell r="F1059" t="str">
            <v>FDE Abr/26</v>
          </cell>
        </row>
        <row r="1060">
          <cell r="A1060" t="str">
            <v>08.10.004</v>
          </cell>
          <cell r="B1060" t="str">
            <v>CAIXA SIFONADA DE PVC DN 100X150X50MM C/GRELHA PVC CROMADO</v>
          </cell>
          <cell r="C1060" t="str">
            <v>UN</v>
          </cell>
          <cell r="D1060">
            <v>98.42</v>
          </cell>
          <cell r="E1060">
            <v>80.016260162601625</v>
          </cell>
          <cell r="F1060" t="str">
            <v>FDE Abr/26</v>
          </cell>
        </row>
        <row r="1061">
          <cell r="A1061" t="str">
            <v>08.10.006</v>
          </cell>
          <cell r="B1061" t="str">
            <v>CAIXA SIFONADA DE PVC DN 150X150X50MM C/GRELHA METALICA</v>
          </cell>
          <cell r="C1061" t="str">
            <v>UN</v>
          </cell>
          <cell r="D1061">
            <v>105.2</v>
          </cell>
          <cell r="E1061">
            <v>85.528455284552848</v>
          </cell>
          <cell r="F1061" t="str">
            <v>FDE Abr/26</v>
          </cell>
        </row>
        <row r="1062">
          <cell r="A1062" t="str">
            <v>08.10.007</v>
          </cell>
          <cell r="B1062" t="str">
            <v>CAIXA SIFONADA DE PVC DN 150X150X50MM COM GRELHA DE PVC CROMADO</v>
          </cell>
          <cell r="C1062" t="str">
            <v>UN</v>
          </cell>
          <cell r="D1062">
            <v>145.91999999999999</v>
          </cell>
          <cell r="E1062">
            <v>118.63414634146341</v>
          </cell>
          <cell r="F1062" t="str">
            <v>FDE Abr/26</v>
          </cell>
        </row>
        <row r="1063">
          <cell r="A1063" t="str">
            <v>08.10.008</v>
          </cell>
          <cell r="B1063" t="str">
            <v>CAIXA SIFONADA DE PVC DN 100X150X50MM COM GRELHA DE AÇO INOX COM FECHO ROTATIVO.</v>
          </cell>
          <cell r="C1063" t="str">
            <v>UN</v>
          </cell>
          <cell r="D1063">
            <v>71.11</v>
          </cell>
          <cell r="E1063">
            <v>57.8130081300813</v>
          </cell>
          <cell r="F1063" t="str">
            <v>FDE Abr/26</v>
          </cell>
        </row>
        <row r="1064">
          <cell r="A1064" t="str">
            <v>08.10.009</v>
          </cell>
          <cell r="B1064" t="str">
            <v>CAIXA SIFONADA DE PVC DN 150X150X50MM COM GRELHA DE AÇO INOX COM FECHO ROTATIVO.</v>
          </cell>
          <cell r="C1064" t="str">
            <v>UN</v>
          </cell>
          <cell r="D1064">
            <v>100.84</v>
          </cell>
          <cell r="E1064">
            <v>81.983739837398375</v>
          </cell>
          <cell r="F1064" t="str">
            <v>FDE Abr/26</v>
          </cell>
        </row>
        <row r="1065">
          <cell r="A1065" t="str">
            <v>08.10.010</v>
          </cell>
          <cell r="B1065" t="str">
            <v>CAIXA SIFONADA DE PVC DN 100X100X50MM C/GRELHA PVC CROMADO</v>
          </cell>
          <cell r="C1065" t="str">
            <v>UN</v>
          </cell>
          <cell r="D1065">
            <v>86.14</v>
          </cell>
          <cell r="E1065">
            <v>70.032520325203251</v>
          </cell>
          <cell r="F1065" t="str">
            <v>FDE Abr/26</v>
          </cell>
        </row>
        <row r="1066">
          <cell r="A1066" t="str">
            <v>08.10.011</v>
          </cell>
          <cell r="B1066" t="str">
            <v>CAIXA SIFONADA DE PVC DN 150X185X75MM C/GRELHA PVC CROMADO</v>
          </cell>
          <cell r="C1066" t="str">
            <v>UN</v>
          </cell>
          <cell r="D1066">
            <v>139.63999999999999</v>
          </cell>
          <cell r="E1066">
            <v>113.52845528455283</v>
          </cell>
          <cell r="F1066" t="str">
            <v>FDE Abr/26</v>
          </cell>
        </row>
        <row r="1067">
          <cell r="A1067" t="str">
            <v>08.10.045</v>
          </cell>
          <cell r="B1067" t="str">
            <v>RALO SIFONADO CONICO PVC DN 100MM C/GRELHA PVC CROMADO</v>
          </cell>
          <cell r="C1067" t="str">
            <v>UN</v>
          </cell>
          <cell r="D1067">
            <v>117.71</v>
          </cell>
          <cell r="E1067">
            <v>95.699186991869908</v>
          </cell>
          <cell r="F1067" t="str">
            <v>FDE Abr/26</v>
          </cell>
        </row>
        <row r="1068">
          <cell r="A1068" t="str">
            <v>08.10.048</v>
          </cell>
          <cell r="B1068" t="str">
            <v>RALO SIFONADO DE F.FUNDIDO DN 150 MM C/GRELHA PVC CROMADO</v>
          </cell>
          <cell r="C1068" t="str">
            <v>UN</v>
          </cell>
          <cell r="D1068">
            <v>769.14</v>
          </cell>
          <cell r="E1068">
            <v>625.31707317073176</v>
          </cell>
          <cell r="F1068" t="str">
            <v>FDE Abr/26</v>
          </cell>
        </row>
        <row r="1069">
          <cell r="A1069" t="str">
            <v>08.10.049</v>
          </cell>
          <cell r="B1069" t="str">
            <v>RALO SECO CONICO PVC DN 100MM C/GRELHA PVC CROMADO</v>
          </cell>
          <cell r="C1069" t="str">
            <v>UN</v>
          </cell>
          <cell r="D1069">
            <v>115.63</v>
          </cell>
          <cell r="E1069">
            <v>94.008130081300806</v>
          </cell>
          <cell r="F1069" t="str">
            <v>FDE Abr/26</v>
          </cell>
        </row>
        <row r="1070">
          <cell r="A1070" t="str">
            <v>08.10.050</v>
          </cell>
          <cell r="B1070" t="str">
            <v>RALO SECO DE F.FUNDIDO DN 100 MM C/GRELHA PVC CROMADO</v>
          </cell>
          <cell r="C1070" t="str">
            <v>UN</v>
          </cell>
          <cell r="D1070">
            <v>312.38</v>
          </cell>
          <cell r="E1070">
            <v>253.96747967479675</v>
          </cell>
          <cell r="F1070" t="str">
            <v>FDE Abr/26</v>
          </cell>
        </row>
        <row r="1071">
          <cell r="A1071" t="str">
            <v>08.10.056</v>
          </cell>
          <cell r="B1071" t="str">
            <v>TERMINAL DE VENTILACAO EM PVC P/ESGOTO DN 50MM (2")</v>
          </cell>
          <cell r="C1071" t="str">
            <v>UN</v>
          </cell>
          <cell r="D1071">
            <v>21.66</v>
          </cell>
          <cell r="E1071">
            <v>17.609756097560975</v>
          </cell>
          <cell r="F1071" t="str">
            <v>FDE Abr/26</v>
          </cell>
        </row>
        <row r="1072">
          <cell r="A1072" t="str">
            <v>08.10.057</v>
          </cell>
          <cell r="B1072" t="str">
            <v>TERMINAL DE VENTILACAO EM PVC P/ ESGOTO DN 75MM (3")</v>
          </cell>
          <cell r="C1072" t="str">
            <v>UN</v>
          </cell>
          <cell r="D1072">
            <v>40.11</v>
          </cell>
          <cell r="E1072">
            <v>32.609756097560975</v>
          </cell>
          <cell r="F1072" t="str">
            <v>FDE Abr/26</v>
          </cell>
        </row>
        <row r="1073">
          <cell r="A1073" t="str">
            <v>08.10.058</v>
          </cell>
          <cell r="B1073" t="str">
            <v>TERMINAL DE VENTILACAO EM PVC P/ ESGOTO DN 100MM(4")</v>
          </cell>
          <cell r="C1073" t="str">
            <v>UN</v>
          </cell>
          <cell r="D1073">
            <v>45.3</v>
          </cell>
          <cell r="E1073">
            <v>36.829268292682926</v>
          </cell>
          <cell r="F1073" t="str">
            <v>FDE Abr/26</v>
          </cell>
        </row>
        <row r="1074">
          <cell r="A1074" t="str">
            <v>08.10.099</v>
          </cell>
          <cell r="B1074" t="str">
            <v>SERVICOS EM REDE DE ESGOTO</v>
          </cell>
          <cell r="C1074" t="str">
            <v>MV</v>
          </cell>
          <cell r="D1074">
            <v>715.2</v>
          </cell>
          <cell r="E1074">
            <v>581.46341463414637</v>
          </cell>
          <cell r="F1074" t="str">
            <v>FDE Abr/26</v>
          </cell>
        </row>
        <row r="1075">
          <cell r="A1075" t="str">
            <v>08.11.002</v>
          </cell>
          <cell r="B1075" t="str">
            <v>TUBO DE FERRO FUNDIDO DN 50MM (2") - INCLUSIVE CONEXOES</v>
          </cell>
          <cell r="C1075" t="str">
            <v>M</v>
          </cell>
          <cell r="D1075">
            <v>311.58999999999997</v>
          </cell>
          <cell r="E1075">
            <v>253.32520325203251</v>
          </cell>
          <cell r="F1075" t="str">
            <v>FDE Abr/26</v>
          </cell>
        </row>
        <row r="1076">
          <cell r="A1076" t="str">
            <v>08.11.003</v>
          </cell>
          <cell r="B1076" t="str">
            <v>TUBO DE FERRO FUNDIDO DN 75MM (3") - INCLUSIVE CONEXOES</v>
          </cell>
          <cell r="C1076" t="str">
            <v>M</v>
          </cell>
          <cell r="D1076">
            <v>450.9</v>
          </cell>
          <cell r="E1076">
            <v>366.58536585365852</v>
          </cell>
          <cell r="F1076" t="str">
            <v>FDE Abr/26</v>
          </cell>
        </row>
        <row r="1077">
          <cell r="A1077" t="str">
            <v>08.11.004</v>
          </cell>
          <cell r="B1077" t="str">
            <v>TUBO DE FERRO FUNDIDO DN 100MM (4") - INCLUSIVE CONEXOES</v>
          </cell>
          <cell r="C1077" t="str">
            <v>M</v>
          </cell>
          <cell r="D1077">
            <v>486.33</v>
          </cell>
          <cell r="E1077">
            <v>395.39024390243901</v>
          </cell>
          <cell r="F1077" t="str">
            <v>FDE Abr/26</v>
          </cell>
        </row>
        <row r="1078">
          <cell r="A1078" t="str">
            <v>08.11.005</v>
          </cell>
          <cell r="B1078" t="str">
            <v>TUBO DE FERRO FUNDIDO DN 150MM (6") - INCLUSIVE CONEXOES</v>
          </cell>
          <cell r="C1078" t="str">
            <v>M</v>
          </cell>
          <cell r="D1078">
            <v>662.75</v>
          </cell>
          <cell r="E1078">
            <v>538.82113821138216</v>
          </cell>
          <cell r="F1078" t="str">
            <v>FDE Abr/26</v>
          </cell>
        </row>
        <row r="1079">
          <cell r="A1079" t="str">
            <v>08.11.015</v>
          </cell>
          <cell r="B1079" t="str">
            <v>DESCIDA DE AGUA PLUVIAL H=300CM C/TUBO DE FºFº DN 100MM PONTA-BOLSA INCL.FIX.NA PAREDE</v>
          </cell>
          <cell r="C1079" t="str">
            <v>UN</v>
          </cell>
          <cell r="D1079">
            <v>1164.4000000000001</v>
          </cell>
          <cell r="E1079">
            <v>946.66666666666674</v>
          </cell>
          <cell r="F1079" t="str">
            <v>FDE Abr/26</v>
          </cell>
        </row>
        <row r="1080">
          <cell r="A1080" t="str">
            <v>08.11.016</v>
          </cell>
          <cell r="B1080" t="str">
            <v>DESCIDA DE AGUA PLUVIAL H=300CM C/TUBO DE FºFº DN 150MM PONTA-BOLSA INCL.FIX.NA PAREDE</v>
          </cell>
          <cell r="C1080" t="str">
            <v>UN</v>
          </cell>
          <cell r="D1080">
            <v>1759.46</v>
          </cell>
          <cell r="E1080">
            <v>1430.4552845528456</v>
          </cell>
          <cell r="F1080" t="str">
            <v>FDE Abr/26</v>
          </cell>
        </row>
        <row r="1081">
          <cell r="A1081" t="str">
            <v>08.11.024</v>
          </cell>
          <cell r="B1081" t="str">
            <v>TUBO CONCRETO SIMPLES (PS-1) COM PONTA E BOLSA  Ø 30CM  NBR 8890/2007</v>
          </cell>
          <cell r="C1081" t="str">
            <v>M</v>
          </cell>
          <cell r="D1081">
            <v>166.29</v>
          </cell>
          <cell r="E1081">
            <v>135.19512195121951</v>
          </cell>
          <cell r="F1081" t="str">
            <v>FDE Abr/26</v>
          </cell>
        </row>
        <row r="1082">
          <cell r="A1082" t="str">
            <v>08.11.025</v>
          </cell>
          <cell r="B1082" t="str">
            <v>TUBO CONCRETO SIMPLES (PS-1) COM PONTA E BOLSA  Ø 40CM  NBR 8890/2007</v>
          </cell>
          <cell r="C1082" t="str">
            <v>M</v>
          </cell>
          <cell r="D1082">
            <v>203.99</v>
          </cell>
          <cell r="E1082">
            <v>165.84552845528455</v>
          </cell>
          <cell r="F1082" t="str">
            <v>FDE Abr/26</v>
          </cell>
        </row>
        <row r="1083">
          <cell r="A1083" t="str">
            <v>08.11.026</v>
          </cell>
          <cell r="B1083" t="str">
            <v>TUBO CONCRETO SIMPLES (PS-1) COM PONTA E BOLSA  Ø 50CM  NBR 8890/2007</v>
          </cell>
          <cell r="C1083" t="str">
            <v>M</v>
          </cell>
          <cell r="D1083">
            <v>265.79000000000002</v>
          </cell>
          <cell r="E1083">
            <v>216.08943089430898</v>
          </cell>
          <cell r="F1083" t="str">
            <v>FDE Abr/26</v>
          </cell>
        </row>
        <row r="1084">
          <cell r="A1084" t="str">
            <v>08.11.027</v>
          </cell>
          <cell r="B1084" t="str">
            <v>TUBO CONCRETO SIMPLES (PS-1) COM PONTA E BOLSA  Ø 60CM  NBR 8890/2007</v>
          </cell>
          <cell r="C1084" t="str">
            <v>M</v>
          </cell>
          <cell r="D1084">
            <v>331.77</v>
          </cell>
          <cell r="E1084">
            <v>269.73170731707319</v>
          </cell>
          <cell r="F1084" t="str">
            <v>FDE Abr/26</v>
          </cell>
        </row>
        <row r="1085">
          <cell r="A1085" t="str">
            <v>08.11.050</v>
          </cell>
          <cell r="B1085" t="str">
            <v>TUBO DE PVC REFORÇADO "SR" JUNTA ELÁSTICA DN 40 INCL CONEXÕES</v>
          </cell>
          <cell r="C1085" t="str">
            <v>M</v>
          </cell>
          <cell r="D1085">
            <v>66.66</v>
          </cell>
          <cell r="E1085">
            <v>54.195121951219512</v>
          </cell>
          <cell r="F1085" t="str">
            <v>FDE Abr/26</v>
          </cell>
        </row>
        <row r="1086">
          <cell r="A1086" t="str">
            <v>08.11.051</v>
          </cell>
          <cell r="B1086" t="str">
            <v>TUBO DE PVC REFORÇADO "SR" JUNTA ELÁSTICA DN 50 INCL CONEXÕES</v>
          </cell>
          <cell r="C1086" t="str">
            <v>M</v>
          </cell>
          <cell r="D1086">
            <v>70.89</v>
          </cell>
          <cell r="E1086">
            <v>57.634146341463413</v>
          </cell>
          <cell r="F1086" t="str">
            <v>FDE Abr/26</v>
          </cell>
        </row>
        <row r="1087">
          <cell r="A1087" t="str">
            <v>08.11.052</v>
          </cell>
          <cell r="B1087" t="str">
            <v>TUBO DE PVC REFORÇADO "SR" JUNTA ELÁSTICA DN 75 INCL CONEXÕES</v>
          </cell>
          <cell r="C1087" t="str">
            <v>M</v>
          </cell>
          <cell r="D1087">
            <v>91.38</v>
          </cell>
          <cell r="E1087">
            <v>74.292682926829272</v>
          </cell>
          <cell r="F1087" t="str">
            <v>FDE Abr/26</v>
          </cell>
        </row>
        <row r="1088">
          <cell r="A1088" t="str">
            <v>08.11.053</v>
          </cell>
          <cell r="B1088" t="str">
            <v>TUBO DE PVC REFORÇADO "SR" JUNTA ELÁSTICA DN 100 INCL CONEXÕES</v>
          </cell>
          <cell r="C1088" t="str">
            <v>M</v>
          </cell>
          <cell r="D1088">
            <v>113.42</v>
          </cell>
          <cell r="E1088">
            <v>92.211382113821145</v>
          </cell>
          <cell r="F1088" t="str">
            <v>FDE Abr/26</v>
          </cell>
        </row>
        <row r="1089">
          <cell r="A1089" t="str">
            <v>08.11.054</v>
          </cell>
          <cell r="B1089" t="str">
            <v>TUBO DE PVC REFORÇADO "SR" JUNTA ELÁSTICA DN 150 INCL CONEXÕES</v>
          </cell>
          <cell r="C1089" t="str">
            <v>M</v>
          </cell>
          <cell r="D1089">
            <v>175.27</v>
          </cell>
          <cell r="E1089">
            <v>142.4959349593496</v>
          </cell>
          <cell r="F1089" t="str">
            <v>FDE Abr/26</v>
          </cell>
        </row>
        <row r="1090">
          <cell r="A1090" t="str">
            <v>08.11.099</v>
          </cell>
          <cell r="B1090" t="str">
            <v>SERVICOS EM REDE DE AGUAS PLUVIAIS</v>
          </cell>
          <cell r="C1090" t="str">
            <v>MV</v>
          </cell>
          <cell r="D1090">
            <v>715.2</v>
          </cell>
          <cell r="E1090">
            <v>581.46341463414637</v>
          </cell>
          <cell r="F1090" t="str">
            <v>FDE Abr/26</v>
          </cell>
        </row>
        <row r="1091">
          <cell r="A1091" t="str">
            <v>08.12.001</v>
          </cell>
          <cell r="B1091" t="str">
            <v>CONDUTOR EM CHAPA GALVANIZADA N 24 DESENV. 0,25M</v>
          </cell>
          <cell r="C1091" t="str">
            <v>M</v>
          </cell>
          <cell r="D1091">
            <v>95.11</v>
          </cell>
          <cell r="E1091">
            <v>77.325203252032523</v>
          </cell>
          <cell r="F1091" t="str">
            <v>FDE Abr/26</v>
          </cell>
        </row>
        <row r="1092">
          <cell r="A1092" t="str">
            <v>08.12.002</v>
          </cell>
          <cell r="B1092" t="str">
            <v>CONDUTOR EM CHAPA GALVANIZADA N 26 DESENV. 0,25M</v>
          </cell>
          <cell r="C1092" t="str">
            <v>M</v>
          </cell>
          <cell r="D1092">
            <v>86.57</v>
          </cell>
          <cell r="E1092">
            <v>70.382113821138205</v>
          </cell>
          <cell r="F1092" t="str">
            <v>FDE Abr/26</v>
          </cell>
        </row>
        <row r="1093">
          <cell r="A1093" t="str">
            <v>08.12.003</v>
          </cell>
          <cell r="B1093" t="str">
            <v>CONDUTOR DE CHAPA GALVANIZADA N 24 - DESENVOLVIMENTO DE 0,33 M</v>
          </cell>
          <cell r="C1093" t="str">
            <v>M</v>
          </cell>
          <cell r="D1093">
            <v>108.47</v>
          </cell>
          <cell r="E1093">
            <v>88.1869918699187</v>
          </cell>
          <cell r="F1093" t="str">
            <v>FDE Abr/26</v>
          </cell>
        </row>
        <row r="1094">
          <cell r="A1094" t="str">
            <v>08.12.004</v>
          </cell>
          <cell r="B1094" t="str">
            <v>CONDUTOR DE CHAPA GALVANIZADA N 26 - DESENVOLVIMENTO DE 0,33 M</v>
          </cell>
          <cell r="C1094" t="str">
            <v>M</v>
          </cell>
          <cell r="D1094">
            <v>98.35</v>
          </cell>
          <cell r="E1094">
            <v>79.959349593495929</v>
          </cell>
          <cell r="F1094" t="str">
            <v>FDE Abr/26</v>
          </cell>
        </row>
        <row r="1095">
          <cell r="A1095" t="str">
            <v>08.12.007</v>
          </cell>
          <cell r="B1095" t="str">
            <v>LIGACAO CALHA CONDUTOR DE CHAPA ACO GALVANIZADO N.24 DIAMETRO DE 3"</v>
          </cell>
          <cell r="C1095" t="str">
            <v>UN</v>
          </cell>
          <cell r="D1095">
            <v>103.48</v>
          </cell>
          <cell r="E1095">
            <v>84.130081300813018</v>
          </cell>
          <cell r="F1095" t="str">
            <v>FDE Abr/26</v>
          </cell>
        </row>
        <row r="1096">
          <cell r="A1096" t="str">
            <v>08.12.008</v>
          </cell>
          <cell r="B1096" t="str">
            <v>LIGACAO CALHA CONDUTOR DE CHAPA ACO GALVANIZADO N.24 DIAMETRO DE 4"</v>
          </cell>
          <cell r="C1096" t="str">
            <v>UN</v>
          </cell>
          <cell r="D1096">
            <v>109.63</v>
          </cell>
          <cell r="E1096">
            <v>89.130081300813004</v>
          </cell>
          <cell r="F1096" t="str">
            <v>FDE Abr/26</v>
          </cell>
        </row>
        <row r="1097">
          <cell r="A1097" t="str">
            <v>08.12.015</v>
          </cell>
          <cell r="B1097" t="str">
            <v>CALHA OU AGUA FURTADA EM CHAPA GALV. N 24 - CORTE 0,33M</v>
          </cell>
          <cell r="C1097" t="str">
            <v>M</v>
          </cell>
          <cell r="D1097">
            <v>139.53</v>
          </cell>
          <cell r="E1097">
            <v>113.4390243902439</v>
          </cell>
          <cell r="F1097" t="str">
            <v>FDE Abr/26</v>
          </cell>
        </row>
        <row r="1098">
          <cell r="A1098" t="str">
            <v>08.12.016</v>
          </cell>
          <cell r="B1098" t="str">
            <v>CALHA OU AGUA FURTADA EM CHAPA GALV. N 24 - CORTE 0,50M</v>
          </cell>
          <cell r="C1098" t="str">
            <v>M</v>
          </cell>
          <cell r="D1098">
            <v>191</v>
          </cell>
          <cell r="E1098">
            <v>155.28455284552845</v>
          </cell>
          <cell r="F1098" t="str">
            <v>FDE Abr/26</v>
          </cell>
        </row>
        <row r="1099">
          <cell r="A1099" t="str">
            <v>08.12.017</v>
          </cell>
          <cell r="B1099" t="str">
            <v>CALHA OU AGUA FURTADA EM CHAPA GALV. N 24 - CORTE 1,00M</v>
          </cell>
          <cell r="C1099" t="str">
            <v>M</v>
          </cell>
          <cell r="D1099">
            <v>293.41000000000003</v>
          </cell>
          <cell r="E1099">
            <v>238.54471544715449</v>
          </cell>
          <cell r="F1099" t="str">
            <v>FDE Abr/26</v>
          </cell>
        </row>
        <row r="1100">
          <cell r="A1100" t="str">
            <v>08.12.020</v>
          </cell>
          <cell r="B1100" t="str">
            <v>CALHA OU AGUA FURTADA EM CHAPA GALV N 26  E=0,50 MM DESENVOLVIMENTO CONSULTAR DETALHE NO PE-ARQ</v>
          </cell>
          <cell r="C1100" t="str">
            <v>M2</v>
          </cell>
          <cell r="D1100">
            <v>270.48</v>
          </cell>
          <cell r="E1100">
            <v>219.90243902439028</v>
          </cell>
          <cell r="F1100" t="str">
            <v>FDE Abr/26</v>
          </cell>
        </row>
        <row r="1101">
          <cell r="A1101" t="str">
            <v>08.12.021</v>
          </cell>
          <cell r="B1101" t="str">
            <v>CALHA OU AGUA FURTADA EM CHAPA GALV. N 26 - CORTE 0.33M</v>
          </cell>
          <cell r="C1101" t="str">
            <v>M</v>
          </cell>
          <cell r="D1101">
            <v>127.7</v>
          </cell>
          <cell r="E1101">
            <v>103.82113821138212</v>
          </cell>
          <cell r="F1101" t="str">
            <v>FDE Abr/26</v>
          </cell>
        </row>
        <row r="1102">
          <cell r="A1102" t="str">
            <v>08.12.022</v>
          </cell>
          <cell r="B1102" t="str">
            <v>CALHA OU AGUA FURTADA EM CHAPA GALV. N 26 - CORTE 0,50M</v>
          </cell>
          <cell r="C1102" t="str">
            <v>M</v>
          </cell>
          <cell r="D1102">
            <v>172.4</v>
          </cell>
          <cell r="E1102">
            <v>140.16260162601625</v>
          </cell>
          <cell r="F1102" t="str">
            <v>FDE Abr/26</v>
          </cell>
        </row>
        <row r="1103">
          <cell r="A1103" t="str">
            <v>08.12.023</v>
          </cell>
          <cell r="B1103" t="str">
            <v>CALHA OU AGUA FURTADA EM CHAPA GALV. N 26 - CORTE 1,00M</v>
          </cell>
          <cell r="C1103" t="str">
            <v>M</v>
          </cell>
          <cell r="D1103">
            <v>270.48</v>
          </cell>
          <cell r="E1103">
            <v>219.90243902439028</v>
          </cell>
          <cell r="F1103" t="str">
            <v>FDE Abr/26</v>
          </cell>
        </row>
        <row r="1104">
          <cell r="A1104" t="str">
            <v>08.12.025</v>
          </cell>
          <cell r="B1104" t="str">
            <v>CALHA OU AGUA FURTADA EM CHAPA GALV N 24  E=0,65 MM DESENVOLVIMENTO CONSULTAR DETALHE NO PE-ARQ</v>
          </cell>
          <cell r="C1104" t="str">
            <v>M2</v>
          </cell>
          <cell r="D1104">
            <v>293.41000000000003</v>
          </cell>
          <cell r="E1104">
            <v>238.54471544715449</v>
          </cell>
          <cell r="F1104" t="str">
            <v>FDE Abr/26</v>
          </cell>
        </row>
        <row r="1105">
          <cell r="A1105" t="str">
            <v>08.12.031</v>
          </cell>
          <cell r="B1105" t="str">
            <v>RUFO EM CHAPA GALVANIZADA N 24 - CORTE 0,16 M</v>
          </cell>
          <cell r="C1105" t="str">
            <v>M</v>
          </cell>
          <cell r="D1105">
            <v>61.44</v>
          </cell>
          <cell r="E1105">
            <v>49.951219512195124</v>
          </cell>
          <cell r="F1105" t="str">
            <v>FDE Abr/26</v>
          </cell>
        </row>
        <row r="1106">
          <cell r="A1106" t="str">
            <v>08.12.032</v>
          </cell>
          <cell r="B1106" t="str">
            <v>RUFO EM CHAPA GALVANIZADA N 24 - CORTE 0,25 M</v>
          </cell>
          <cell r="C1106" t="str">
            <v>M</v>
          </cell>
          <cell r="D1106">
            <v>76.67</v>
          </cell>
          <cell r="E1106">
            <v>62.333333333333336</v>
          </cell>
          <cell r="F1106" t="str">
            <v>FDE Abr/26</v>
          </cell>
        </row>
        <row r="1107">
          <cell r="A1107" t="str">
            <v>08.12.033</v>
          </cell>
          <cell r="B1107" t="str">
            <v>RUFO EM CHAPA GALVANIZADA N 24 - CORTE 0,33 M</v>
          </cell>
          <cell r="C1107" t="str">
            <v>M</v>
          </cell>
          <cell r="D1107">
            <v>90.87</v>
          </cell>
          <cell r="E1107">
            <v>73.878048780487816</v>
          </cell>
          <cell r="F1107" t="str">
            <v>FDE Abr/26</v>
          </cell>
        </row>
        <row r="1108">
          <cell r="A1108" t="str">
            <v>08.12.034</v>
          </cell>
          <cell r="B1108" t="str">
            <v>RUFO EM CHAPA GALVANIZADA N 24 - CORTE 0,50 M</v>
          </cell>
          <cell r="C1108" t="str">
            <v>M</v>
          </cell>
          <cell r="D1108">
            <v>127.36</v>
          </cell>
          <cell r="E1108">
            <v>103.54471544715447</v>
          </cell>
          <cell r="F1108" t="str">
            <v>FDE Abr/26</v>
          </cell>
        </row>
        <row r="1109">
          <cell r="A1109" t="str">
            <v>08.12.035</v>
          </cell>
          <cell r="B1109" t="str">
            <v>RUFO EM CHAPA GALVANIZADA N 24 - CORTE 1,00 M</v>
          </cell>
          <cell r="C1109" t="str">
            <v>M</v>
          </cell>
          <cell r="D1109">
            <v>216.18</v>
          </cell>
          <cell r="E1109">
            <v>175.7560975609756</v>
          </cell>
          <cell r="F1109" t="str">
            <v>FDE Abr/26</v>
          </cell>
        </row>
        <row r="1110">
          <cell r="A1110" t="str">
            <v>08.12.038</v>
          </cell>
          <cell r="B1110" t="str">
            <v>RUFO EM CHAPA GALVANIZADA N 26 - CORTE 0,16 M</v>
          </cell>
          <cell r="C1110" t="str">
            <v>M</v>
          </cell>
          <cell r="D1110">
            <v>56.65</v>
          </cell>
          <cell r="E1110">
            <v>46.056910569105689</v>
          </cell>
          <cell r="F1110" t="str">
            <v>FDE Abr/26</v>
          </cell>
        </row>
        <row r="1111">
          <cell r="A1111" t="str">
            <v>08.12.039</v>
          </cell>
          <cell r="B1111" t="str">
            <v>RUFO EM CHAPA GALVANIZADA N 26 - CORTE 0,25 M</v>
          </cell>
          <cell r="C1111" t="str">
            <v>M</v>
          </cell>
          <cell r="D1111">
            <v>69.09</v>
          </cell>
          <cell r="E1111">
            <v>56.170731707317074</v>
          </cell>
          <cell r="F1111" t="str">
            <v>FDE Abr/26</v>
          </cell>
        </row>
        <row r="1112">
          <cell r="A1112" t="str">
            <v>08.12.040</v>
          </cell>
          <cell r="B1112" t="str">
            <v>RUFO EM CHAPA GALVANIZADA N 26 - CORTE 0,33 M</v>
          </cell>
          <cell r="C1112" t="str">
            <v>M</v>
          </cell>
          <cell r="D1112">
            <v>80.48</v>
          </cell>
          <cell r="E1112">
            <v>65.430894308943095</v>
          </cell>
          <cell r="F1112" t="str">
            <v>FDE Abr/26</v>
          </cell>
        </row>
        <row r="1113">
          <cell r="A1113" t="str">
            <v>08.12.041</v>
          </cell>
          <cell r="B1113" t="str">
            <v>RUFO EM CHAPA GALVANIZADA N 26 - CORTE 0,50 M</v>
          </cell>
          <cell r="C1113" t="str">
            <v>M</v>
          </cell>
          <cell r="D1113">
            <v>112.29</v>
          </cell>
          <cell r="E1113">
            <v>91.292682926829272</v>
          </cell>
          <cell r="F1113" t="str">
            <v>FDE Abr/26</v>
          </cell>
        </row>
        <row r="1114">
          <cell r="A1114" t="str">
            <v>08.12.042</v>
          </cell>
          <cell r="B1114" t="str">
            <v>RUFO EM CHAPA GALVANIZADA N 26 - CORTE 1,00 M</v>
          </cell>
          <cell r="C1114" t="str">
            <v>M</v>
          </cell>
          <cell r="D1114">
            <v>198.19</v>
          </cell>
          <cell r="E1114">
            <v>161.130081300813</v>
          </cell>
          <cell r="F1114" t="str">
            <v>FDE Abr/26</v>
          </cell>
        </row>
        <row r="1115">
          <cell r="A1115" t="str">
            <v>08.12.065</v>
          </cell>
          <cell r="B1115" t="str">
            <v>GRELHA HEMISFERICA DE FERRO FUNDIDO DN 75MM (3")</v>
          </cell>
          <cell r="C1115" t="str">
            <v>UN</v>
          </cell>
          <cell r="D1115">
            <v>16.32</v>
          </cell>
          <cell r="E1115">
            <v>13.26829268292683</v>
          </cell>
          <cell r="F1115" t="str">
            <v>FDE Abr/26</v>
          </cell>
        </row>
        <row r="1116">
          <cell r="A1116" t="str">
            <v>08.12.066</v>
          </cell>
          <cell r="B1116" t="str">
            <v>GRELHA HEMISFERICA DE FERRO FUNDIDO DN 100MM (4")</v>
          </cell>
          <cell r="C1116" t="str">
            <v>UN</v>
          </cell>
          <cell r="D1116">
            <v>19.8</v>
          </cell>
          <cell r="E1116">
            <v>16.097560975609756</v>
          </cell>
          <cell r="F1116" t="str">
            <v>FDE Abr/26</v>
          </cell>
        </row>
        <row r="1117">
          <cell r="A1117" t="str">
            <v>08.12.067</v>
          </cell>
          <cell r="B1117" t="str">
            <v>GRELHA HEMISFERICA DE FERRO FUNDIDO DN 150MM (6")</v>
          </cell>
          <cell r="C1117" t="str">
            <v>UN</v>
          </cell>
          <cell r="D1117">
            <v>44.02</v>
          </cell>
          <cell r="E1117">
            <v>35.788617886178862</v>
          </cell>
          <cell r="F1117" t="str">
            <v>FDE Abr/26</v>
          </cell>
        </row>
        <row r="1118">
          <cell r="A1118" t="str">
            <v>08.12.068</v>
          </cell>
          <cell r="B1118" t="str">
            <v>RUFO EM CHAPA GALV  N 26  E=0,50 MM  DESENVOLVIMENTO CONSULTAR DETALHE NO PE-ARQ</v>
          </cell>
          <cell r="C1118" t="str">
            <v>M2</v>
          </cell>
          <cell r="D1118">
            <v>198.19</v>
          </cell>
          <cell r="E1118">
            <v>161.130081300813</v>
          </cell>
          <cell r="F1118" t="str">
            <v>FDE Abr/26</v>
          </cell>
        </row>
        <row r="1119">
          <cell r="A1119" t="str">
            <v>08.12.080</v>
          </cell>
          <cell r="B1119" t="str">
            <v>RUFO EM CHAPA GALV  N 24  E=0,65MM DESENVOLVIMENTO CONSULTAR DETALHE NO PE-ARQ</v>
          </cell>
          <cell r="C1119" t="str">
            <v>M2</v>
          </cell>
          <cell r="D1119">
            <v>216.18</v>
          </cell>
          <cell r="E1119">
            <v>175.7560975609756</v>
          </cell>
          <cell r="F1119" t="str">
            <v>FDE Abr/26</v>
          </cell>
        </row>
        <row r="1120">
          <cell r="A1120" t="str">
            <v>08.12.087</v>
          </cell>
          <cell r="B1120" t="str">
            <v>RALO SECO DE F. FUNDIDO DN 100 MM C/GRELHA PVC CROMADO</v>
          </cell>
          <cell r="C1120" t="str">
            <v>UN</v>
          </cell>
          <cell r="D1120">
            <v>312.38</v>
          </cell>
          <cell r="E1120">
            <v>253.96747967479675</v>
          </cell>
          <cell r="F1120" t="str">
            <v>FDE Abr/26</v>
          </cell>
        </row>
        <row r="1121">
          <cell r="A1121" t="str">
            <v>08.12.099</v>
          </cell>
          <cell r="B1121" t="str">
            <v>SERVICOS EM REDE DE AGUAS PLUVIAIS</v>
          </cell>
          <cell r="C1121" t="str">
            <v>MV</v>
          </cell>
          <cell r="D1121">
            <v>715.2</v>
          </cell>
          <cell r="E1121">
            <v>581.46341463414637</v>
          </cell>
          <cell r="F1121" t="str">
            <v>FDE Abr/26</v>
          </cell>
        </row>
        <row r="1122">
          <cell r="A1122" t="str">
            <v>08.13.001</v>
          </cell>
          <cell r="B1122" t="str">
            <v>TUBO PVC RÍGIDO JUNTA SOLDÁVEL DE 25 INCL CONEXÕES</v>
          </cell>
          <cell r="C1122" t="str">
            <v>M</v>
          </cell>
          <cell r="D1122">
            <v>32.96</v>
          </cell>
          <cell r="E1122">
            <v>26.796747967479675</v>
          </cell>
          <cell r="F1122" t="str">
            <v>FDE Abr/26</v>
          </cell>
        </row>
        <row r="1123">
          <cell r="A1123" t="str">
            <v>08.13.002</v>
          </cell>
          <cell r="B1123" t="str">
            <v>TUBO PVC RÍGIDO JUNTA SOLDÁVEL DE 32 INCL CONEXÕES</v>
          </cell>
          <cell r="C1123" t="str">
            <v>M</v>
          </cell>
          <cell r="D1123">
            <v>44.22</v>
          </cell>
          <cell r="E1123">
            <v>35.951219512195124</v>
          </cell>
          <cell r="F1123" t="str">
            <v>FDE Abr/26</v>
          </cell>
        </row>
        <row r="1124">
          <cell r="A1124" t="str">
            <v>08.13.003</v>
          </cell>
          <cell r="B1124" t="str">
            <v>TUBO PVC RÍGIDO JUNTA SOLDÁVEL DE 40 INCL CONEXÕES</v>
          </cell>
          <cell r="C1124" t="str">
            <v>M</v>
          </cell>
          <cell r="D1124">
            <v>57.25</v>
          </cell>
          <cell r="E1124">
            <v>46.544715447154474</v>
          </cell>
          <cell r="F1124" t="str">
            <v>FDE Abr/26</v>
          </cell>
        </row>
        <row r="1125">
          <cell r="A1125" t="str">
            <v>08.13.004</v>
          </cell>
          <cell r="B1125" t="str">
            <v>TUBO PVC RÍGIDO JUNTA SOLDÁVEL DE 50 INCL CONEXÕES</v>
          </cell>
          <cell r="C1125" t="str">
            <v>M</v>
          </cell>
          <cell r="D1125">
            <v>64.58</v>
          </cell>
          <cell r="E1125">
            <v>52.504065040650403</v>
          </cell>
          <cell r="F1125" t="str">
            <v>FDE Abr/26</v>
          </cell>
        </row>
        <row r="1126">
          <cell r="A1126" t="str">
            <v>08.13.005</v>
          </cell>
          <cell r="B1126" t="str">
            <v>TUBO PVC RÍGIDO JUNTA SOLDÁVEL DE 60 INCL CONEXÕES</v>
          </cell>
          <cell r="C1126" t="str">
            <v>M</v>
          </cell>
          <cell r="D1126">
            <v>94.89</v>
          </cell>
          <cell r="E1126">
            <v>77.146341463414629</v>
          </cell>
          <cell r="F1126" t="str">
            <v>FDE Abr/26</v>
          </cell>
        </row>
        <row r="1127">
          <cell r="A1127" t="str">
            <v>08.13.006</v>
          </cell>
          <cell r="B1127" t="str">
            <v>TUBO PVC RÍGIDO JUNTA SOLDÁVEL DE 75 INCL CONEXÕES</v>
          </cell>
          <cell r="C1127" t="str">
            <v>M</v>
          </cell>
          <cell r="D1127">
            <v>131.91999999999999</v>
          </cell>
          <cell r="E1127">
            <v>107.2520325203252</v>
          </cell>
          <cell r="F1127" t="str">
            <v>FDE Abr/26</v>
          </cell>
        </row>
        <row r="1128">
          <cell r="A1128" t="str">
            <v>08.13.007</v>
          </cell>
          <cell r="B1128" t="str">
            <v>TUBO PVC RÍGIDO JUNTA SOLDÁVEL DE 85 INCL CONEXÕES</v>
          </cell>
          <cell r="C1128" t="str">
            <v>M</v>
          </cell>
          <cell r="D1128">
            <v>158.52000000000001</v>
          </cell>
          <cell r="E1128">
            <v>128.8780487804878</v>
          </cell>
          <cell r="F1128" t="str">
            <v>FDE Abr/26</v>
          </cell>
        </row>
        <row r="1129">
          <cell r="A1129" t="str">
            <v>08.13.008</v>
          </cell>
          <cell r="B1129" t="str">
            <v>TUBO PVC RÍGIDO JUNTA SOLDÁVEL DE 110 INCL CONEXÕES</v>
          </cell>
          <cell r="C1129" t="str">
            <v>M</v>
          </cell>
          <cell r="D1129">
            <v>217.53</v>
          </cell>
          <cell r="E1129">
            <v>176.85365853658536</v>
          </cell>
          <cell r="F1129" t="str">
            <v>FDE Abr/26</v>
          </cell>
        </row>
        <row r="1130">
          <cell r="A1130" t="str">
            <v>08.13.011</v>
          </cell>
          <cell r="B1130" t="str">
            <v>TUBO ACO GALVANIZ NBR5580-CL MEDIA, DN20MM (3/4") - INCL CONEXOES</v>
          </cell>
          <cell r="C1130" t="str">
            <v>M</v>
          </cell>
          <cell r="D1130">
            <v>98.19</v>
          </cell>
          <cell r="E1130">
            <v>79.829268292682926</v>
          </cell>
          <cell r="F1130" t="str">
            <v>FDE Abr/26</v>
          </cell>
        </row>
        <row r="1131">
          <cell r="A1131" t="str">
            <v>08.13.012</v>
          </cell>
          <cell r="B1131" t="str">
            <v>TUBO ACO GALVANIZ NBR5580-CL MEDIA, DN25MM (1") - INCL CONEXOES</v>
          </cell>
          <cell r="C1131" t="str">
            <v>M</v>
          </cell>
          <cell r="D1131">
            <v>133.51</v>
          </cell>
          <cell r="E1131">
            <v>108.54471544715446</v>
          </cell>
          <cell r="F1131" t="str">
            <v>FDE Abr/26</v>
          </cell>
        </row>
        <row r="1132">
          <cell r="A1132" t="str">
            <v>08.13.013</v>
          </cell>
          <cell r="B1132" t="str">
            <v>TUBO ACO GALVANIZ NBR5580-CL MEDIA, DN32MM (1 1/4")-INCL CONEXOES</v>
          </cell>
          <cell r="C1132" t="str">
            <v>M</v>
          </cell>
          <cell r="D1132">
            <v>159.08000000000001</v>
          </cell>
          <cell r="E1132">
            <v>129.33333333333334</v>
          </cell>
          <cell r="F1132" t="str">
            <v>FDE Abr/26</v>
          </cell>
        </row>
        <row r="1133">
          <cell r="A1133" t="str">
            <v>08.13.014</v>
          </cell>
          <cell r="B1133" t="str">
            <v>TUBO ACO GALVANIZ NBR5580-CL MEDIA, DN40MM (1 1/2") - INCL CONEXOES</v>
          </cell>
          <cell r="C1133" t="str">
            <v>M</v>
          </cell>
          <cell r="D1133">
            <v>180.53</v>
          </cell>
          <cell r="E1133">
            <v>146.77235772357724</v>
          </cell>
          <cell r="F1133" t="str">
            <v>FDE Abr/26</v>
          </cell>
        </row>
        <row r="1134">
          <cell r="A1134" t="str">
            <v>08.13.015</v>
          </cell>
          <cell r="B1134" t="str">
            <v>TUBO ACO GALVANIZ NBR5580-CL MEDIA, DN50MM (2") - INCL CONEXOES</v>
          </cell>
          <cell r="C1134" t="str">
            <v>M</v>
          </cell>
          <cell r="D1134">
            <v>226.33</v>
          </cell>
          <cell r="E1134">
            <v>184.00813008130083</v>
          </cell>
          <cell r="F1134" t="str">
            <v>FDE Abr/26</v>
          </cell>
        </row>
        <row r="1135">
          <cell r="A1135" t="str">
            <v>08.13.016</v>
          </cell>
          <cell r="B1135" t="str">
            <v>TUBO ACO GALVANIZ NBR5580-CL MEDIA, DN65MM (2 1/2")-INCL CONEXOES</v>
          </cell>
          <cell r="C1135" t="str">
            <v>M</v>
          </cell>
          <cell r="D1135">
            <v>273.89</v>
          </cell>
          <cell r="E1135">
            <v>222.67479674796746</v>
          </cell>
          <cell r="F1135" t="str">
            <v>FDE Abr/26</v>
          </cell>
        </row>
        <row r="1136">
          <cell r="A1136" t="str">
            <v>08.13.017</v>
          </cell>
          <cell r="B1136" t="str">
            <v>TUBO ACO GALVANIZ NBR5580-CL MEDIA, DN80MM (3")-INCL CONEXOES</v>
          </cell>
          <cell r="C1136" t="str">
            <v>M</v>
          </cell>
          <cell r="D1136">
            <v>311.38</v>
          </cell>
          <cell r="E1136">
            <v>253.15447154471545</v>
          </cell>
          <cell r="F1136" t="str">
            <v>FDE Abr/26</v>
          </cell>
        </row>
        <row r="1137">
          <cell r="A1137" t="str">
            <v>08.13.018</v>
          </cell>
          <cell r="B1137" t="str">
            <v>TUBO ACO GALVANIZ NBR5580-CL MEDIA, DN100MM (4")-INCL CONEXOES</v>
          </cell>
          <cell r="C1137" t="str">
            <v>M</v>
          </cell>
          <cell r="D1137">
            <v>408.15</v>
          </cell>
          <cell r="E1137">
            <v>331.82926829268291</v>
          </cell>
          <cell r="F1137" t="str">
            <v>FDE Abr/26</v>
          </cell>
        </row>
        <row r="1138">
          <cell r="A1138" t="str">
            <v>08.13.099</v>
          </cell>
          <cell r="B1138" t="str">
            <v>SERVICOS EM RESERVATORIOS</v>
          </cell>
          <cell r="C1138" t="str">
            <v>MV</v>
          </cell>
          <cell r="D1138">
            <v>715.2</v>
          </cell>
          <cell r="E1138">
            <v>581.46341463414637</v>
          </cell>
          <cell r="F1138" t="str">
            <v>FDE Abr/26</v>
          </cell>
        </row>
        <row r="1139">
          <cell r="A1139" t="str">
            <v>08.14.002</v>
          </cell>
          <cell r="B1139" t="str">
            <v>REGISTRO DE GAVETA BRUTO DN 20MM (3/4")</v>
          </cell>
          <cell r="C1139" t="str">
            <v>UN</v>
          </cell>
          <cell r="D1139">
            <v>106.87</v>
          </cell>
          <cell r="E1139">
            <v>86.886178861788622</v>
          </cell>
          <cell r="F1139" t="str">
            <v>FDE Abr/26</v>
          </cell>
        </row>
        <row r="1140">
          <cell r="A1140" t="str">
            <v>08.14.003</v>
          </cell>
          <cell r="B1140" t="str">
            <v>REGISTRO DE GAVETA BRUTO DN 25MM (1")</v>
          </cell>
          <cell r="C1140" t="str">
            <v>UN</v>
          </cell>
          <cell r="D1140">
            <v>121.57</v>
          </cell>
          <cell r="E1140">
            <v>98.837398373983731</v>
          </cell>
          <cell r="F1140" t="str">
            <v>FDE Abr/26</v>
          </cell>
        </row>
        <row r="1141">
          <cell r="A1141" t="str">
            <v>08.14.004</v>
          </cell>
          <cell r="B1141" t="str">
            <v>REGISTRO DE GAVETA BRUTO DN 32MM (1 1/4")</v>
          </cell>
          <cell r="C1141" t="str">
            <v>UN</v>
          </cell>
          <cell r="D1141">
            <v>170.54</v>
          </cell>
          <cell r="E1141">
            <v>138.65040650406505</v>
          </cell>
          <cell r="F1141" t="str">
            <v>FDE Abr/26</v>
          </cell>
        </row>
        <row r="1142">
          <cell r="A1142" t="str">
            <v>08.14.005</v>
          </cell>
          <cell r="B1142" t="str">
            <v>REGISTRO DE GAVETA BRUTO DN 40MM (1.1/2")</v>
          </cell>
          <cell r="C1142" t="str">
            <v>UN</v>
          </cell>
          <cell r="D1142">
            <v>195.97</v>
          </cell>
          <cell r="E1142">
            <v>159.32520325203251</v>
          </cell>
          <cell r="F1142" t="str">
            <v>FDE Abr/26</v>
          </cell>
        </row>
        <row r="1143">
          <cell r="A1143" t="str">
            <v>08.14.006</v>
          </cell>
          <cell r="B1143" t="str">
            <v>REGISTRO DE GAVETA BRUTO DN 50MM (2")</v>
          </cell>
          <cell r="C1143" t="str">
            <v>UN</v>
          </cell>
          <cell r="D1143">
            <v>283.64</v>
          </cell>
          <cell r="E1143">
            <v>230.60162601626016</v>
          </cell>
          <cell r="F1143" t="str">
            <v>FDE Abr/26</v>
          </cell>
        </row>
        <row r="1144">
          <cell r="A1144" t="str">
            <v>08.14.007</v>
          </cell>
          <cell r="B1144" t="str">
            <v>REGISTRO DE GAVETA BRUTO DN 65MM (2.1/2")</v>
          </cell>
          <cell r="C1144" t="str">
            <v>UN</v>
          </cell>
          <cell r="D1144">
            <v>573.74</v>
          </cell>
          <cell r="E1144">
            <v>466.45528455284557</v>
          </cell>
          <cell r="F1144" t="str">
            <v>FDE Abr/26</v>
          </cell>
        </row>
        <row r="1145">
          <cell r="A1145" t="str">
            <v>08.14.008</v>
          </cell>
          <cell r="B1145" t="str">
            <v>REGISTRO DE GAVETA BRUTO DN 80MM (3")</v>
          </cell>
          <cell r="C1145" t="str">
            <v>UN</v>
          </cell>
          <cell r="D1145">
            <v>900.64</v>
          </cell>
          <cell r="E1145">
            <v>732.22764227642278</v>
          </cell>
          <cell r="F1145" t="str">
            <v>FDE Abr/26</v>
          </cell>
        </row>
        <row r="1146">
          <cell r="A1146" t="str">
            <v>08.14.009</v>
          </cell>
          <cell r="B1146" t="str">
            <v>REGISTRO DE GAVETA BRUTO DN 100MM (4")</v>
          </cell>
          <cell r="C1146" t="str">
            <v>UN</v>
          </cell>
          <cell r="D1146">
            <v>1522.48</v>
          </cell>
          <cell r="E1146">
            <v>1237.7886178861788</v>
          </cell>
          <cell r="F1146" t="str">
            <v>FDE Abr/26</v>
          </cell>
        </row>
        <row r="1147">
          <cell r="A1147" t="str">
            <v>08.14.016</v>
          </cell>
          <cell r="B1147" t="str">
            <v>VALVULA DE RETENCAO HORIZONTAL DE BRONZE DE 1"</v>
          </cell>
          <cell r="C1147" t="str">
            <v>UN</v>
          </cell>
          <cell r="D1147">
            <v>233.63</v>
          </cell>
          <cell r="E1147">
            <v>189.9430894308943</v>
          </cell>
          <cell r="F1147" t="str">
            <v>FDE Abr/26</v>
          </cell>
        </row>
        <row r="1148">
          <cell r="A1148" t="str">
            <v>08.14.017</v>
          </cell>
          <cell r="B1148" t="str">
            <v>VALVULA DE RETENCAO HORIZONTAL DE BRONZE DE 1.1/4"</v>
          </cell>
          <cell r="C1148" t="str">
            <v>UN</v>
          </cell>
          <cell r="D1148">
            <v>317.83999999999997</v>
          </cell>
          <cell r="E1148">
            <v>258.40650406504062</v>
          </cell>
          <cell r="F1148" t="str">
            <v>FDE Abr/26</v>
          </cell>
        </row>
        <row r="1149">
          <cell r="A1149" t="str">
            <v>08.14.018</v>
          </cell>
          <cell r="B1149" t="str">
            <v>VALVULA DE RETENCAO HORIZONTAL DE BRONZE DE 1.1/2"</v>
          </cell>
          <cell r="C1149" t="str">
            <v>UN</v>
          </cell>
          <cell r="D1149">
            <v>367.89</v>
          </cell>
          <cell r="E1149">
            <v>299.09756097560972</v>
          </cell>
          <cell r="F1149" t="str">
            <v>FDE Abr/26</v>
          </cell>
        </row>
        <row r="1150">
          <cell r="A1150" t="str">
            <v>08.14.019</v>
          </cell>
          <cell r="B1150" t="str">
            <v>VALVULA DE RETENCAO HORIZONTAL DE BRONZE DE 2"</v>
          </cell>
          <cell r="C1150" t="str">
            <v>UN</v>
          </cell>
          <cell r="D1150">
            <v>547.99</v>
          </cell>
          <cell r="E1150">
            <v>445.52032520325207</v>
          </cell>
          <cell r="F1150" t="str">
            <v>FDE Abr/26</v>
          </cell>
        </row>
        <row r="1151">
          <cell r="A1151" t="str">
            <v>08.14.020</v>
          </cell>
          <cell r="B1151" t="str">
            <v>VALVULA DE RETENCAO HORIZONTAL DE BRONZE DE 2.1/2"</v>
          </cell>
          <cell r="C1151" t="str">
            <v>UN</v>
          </cell>
          <cell r="D1151">
            <v>882.82</v>
          </cell>
          <cell r="E1151">
            <v>717.73983739837399</v>
          </cell>
          <cell r="F1151" t="str">
            <v>FDE Abr/26</v>
          </cell>
        </row>
        <row r="1152">
          <cell r="A1152" t="str">
            <v>08.14.021</v>
          </cell>
          <cell r="B1152" t="str">
            <v>VALVULA DE RETENCAO HORIZONTAL DE BRONZE DE 3"</v>
          </cell>
          <cell r="C1152" t="str">
            <v>UN</v>
          </cell>
          <cell r="D1152">
            <v>1050.73</v>
          </cell>
          <cell r="E1152">
            <v>854.2520325203252</v>
          </cell>
          <cell r="F1152" t="str">
            <v>FDE Abr/26</v>
          </cell>
        </row>
        <row r="1153">
          <cell r="A1153" t="str">
            <v>08.14.022</v>
          </cell>
          <cell r="B1153" t="str">
            <v>VALVULA DE RETENCAO HORIZONTAL DE BRONZE DE 4"</v>
          </cell>
          <cell r="C1153" t="str">
            <v>UN</v>
          </cell>
          <cell r="D1153">
            <v>1809.88</v>
          </cell>
          <cell r="E1153">
            <v>1471.4471544715448</v>
          </cell>
          <cell r="F1153" t="str">
            <v>FDE Abr/26</v>
          </cell>
        </row>
        <row r="1154">
          <cell r="A1154" t="str">
            <v>08.14.026</v>
          </cell>
          <cell r="B1154" t="str">
            <v>VALVULA DE RETENCAO VERTICAL DE BRONZE DE 1"</v>
          </cell>
          <cell r="C1154" t="str">
            <v>UN</v>
          </cell>
          <cell r="D1154">
            <v>168.97</v>
          </cell>
          <cell r="E1154">
            <v>137.3739837398374</v>
          </cell>
          <cell r="F1154" t="str">
            <v>FDE Abr/26</v>
          </cell>
        </row>
        <row r="1155">
          <cell r="A1155" t="str">
            <v>08.14.027</v>
          </cell>
          <cell r="B1155" t="str">
            <v>VALVULA DE RETENCAO VERTICAL DE BRONZE DE 1.1/4"</v>
          </cell>
          <cell r="C1155" t="str">
            <v>UN</v>
          </cell>
          <cell r="D1155">
            <v>240.96</v>
          </cell>
          <cell r="E1155">
            <v>195.90243902439025</v>
          </cell>
          <cell r="F1155" t="str">
            <v>FDE Abr/26</v>
          </cell>
        </row>
        <row r="1156">
          <cell r="A1156" t="str">
            <v>08.14.028</v>
          </cell>
          <cell r="B1156" t="str">
            <v>VALVULA DE RETENCAO VERTICAL DE BRONZE DE 1.1/2"</v>
          </cell>
          <cell r="C1156" t="str">
            <v>UN</v>
          </cell>
          <cell r="D1156">
            <v>277.56</v>
          </cell>
          <cell r="E1156">
            <v>225.65853658536585</v>
          </cell>
          <cell r="F1156" t="str">
            <v>FDE Abr/26</v>
          </cell>
        </row>
        <row r="1157">
          <cell r="A1157" t="str">
            <v>08.14.029</v>
          </cell>
          <cell r="B1157" t="str">
            <v>VALVULA DE RETENCAO VERTICAL DE BRONZE DE 2"</v>
          </cell>
          <cell r="C1157" t="str">
            <v>UN</v>
          </cell>
          <cell r="D1157">
            <v>390.03</v>
          </cell>
          <cell r="E1157">
            <v>317.09756097560972</v>
          </cell>
          <cell r="F1157" t="str">
            <v>FDE Abr/26</v>
          </cell>
        </row>
        <row r="1158">
          <cell r="A1158" t="str">
            <v>08.14.030</v>
          </cell>
          <cell r="B1158" t="str">
            <v>VALVULA DE RETENCAO VERTICAL DE BRONZE DE 2.1/2"</v>
          </cell>
          <cell r="C1158" t="str">
            <v>UN</v>
          </cell>
          <cell r="D1158">
            <v>604.74</v>
          </cell>
          <cell r="E1158">
            <v>491.65853658536588</v>
          </cell>
          <cell r="F1158" t="str">
            <v>FDE Abr/26</v>
          </cell>
        </row>
        <row r="1159">
          <cell r="A1159" t="str">
            <v>08.14.031</v>
          </cell>
          <cell r="B1159" t="str">
            <v>VALVULA DE RETENCAO VERTICAL DE BRONZE DE 3"</v>
          </cell>
          <cell r="C1159" t="str">
            <v>UN</v>
          </cell>
          <cell r="D1159">
            <v>854.41</v>
          </cell>
          <cell r="E1159">
            <v>694.64227642276421</v>
          </cell>
          <cell r="F1159" t="str">
            <v>FDE Abr/26</v>
          </cell>
        </row>
        <row r="1160">
          <cell r="A1160" t="str">
            <v>08.14.032</v>
          </cell>
          <cell r="B1160" t="str">
            <v>VALVULA DE RETENCAO VERTICAL DE BRONZE DE 4"</v>
          </cell>
          <cell r="C1160" t="str">
            <v>UN</v>
          </cell>
          <cell r="D1160">
            <v>1392.84</v>
          </cell>
          <cell r="E1160">
            <v>1132.3902439024389</v>
          </cell>
          <cell r="F1160" t="str">
            <v>FDE Abr/26</v>
          </cell>
        </row>
        <row r="1161">
          <cell r="A1161" t="str">
            <v>08.14.035</v>
          </cell>
          <cell r="B1161" t="str">
            <v>VALVULA DE RETENCAO DE PE COM CRIVO DE BRONZE DE 1"</v>
          </cell>
          <cell r="C1161" t="str">
            <v>UN</v>
          </cell>
          <cell r="D1161">
            <v>157.77000000000001</v>
          </cell>
          <cell r="E1161">
            <v>128.26829268292684</v>
          </cell>
          <cell r="F1161" t="str">
            <v>FDE Abr/26</v>
          </cell>
        </row>
        <row r="1162">
          <cell r="A1162" t="str">
            <v>08.14.036</v>
          </cell>
          <cell r="B1162" t="str">
            <v>VALVULA DE RETENCAO DE PE COM CRIVO DE BRONZE DE 1.1/4"</v>
          </cell>
          <cell r="C1162" t="str">
            <v>UN</v>
          </cell>
          <cell r="D1162">
            <v>220.66</v>
          </cell>
          <cell r="E1162">
            <v>179.39837398373984</v>
          </cell>
          <cell r="F1162" t="str">
            <v>FDE Abr/26</v>
          </cell>
        </row>
        <row r="1163">
          <cell r="A1163" t="str">
            <v>08.14.037</v>
          </cell>
          <cell r="B1163" t="str">
            <v>VALVULA DE RETENCAO DE PE COM CRIVO DE BRONZE DE 1.1/2"</v>
          </cell>
          <cell r="C1163" t="str">
            <v>UN</v>
          </cell>
          <cell r="D1163">
            <v>264.3</v>
          </cell>
          <cell r="E1163">
            <v>214.87804878048783</v>
          </cell>
          <cell r="F1163" t="str">
            <v>FDE Abr/26</v>
          </cell>
        </row>
        <row r="1164">
          <cell r="A1164" t="str">
            <v>08.14.038</v>
          </cell>
          <cell r="B1164" t="str">
            <v>VALVULA DE RETENCAO DE PE COM CRIVO DE BRONZE DE 2"</v>
          </cell>
          <cell r="C1164" t="str">
            <v>UN</v>
          </cell>
          <cell r="D1164">
            <v>332.28</v>
          </cell>
          <cell r="E1164">
            <v>270.14634146341461</v>
          </cell>
          <cell r="F1164" t="str">
            <v>FDE Abr/26</v>
          </cell>
        </row>
        <row r="1165">
          <cell r="A1165" t="str">
            <v>08.14.039</v>
          </cell>
          <cell r="B1165" t="str">
            <v>VALVULA DE RETENCAO DE PE COM CRIVO DE BRONZE DE 2.1/2"</v>
          </cell>
          <cell r="C1165" t="str">
            <v>UN</v>
          </cell>
          <cell r="D1165">
            <v>560.24</v>
          </cell>
          <cell r="E1165">
            <v>455.47967479674799</v>
          </cell>
          <cell r="F1165" t="str">
            <v>FDE Abr/26</v>
          </cell>
        </row>
        <row r="1166">
          <cell r="A1166" t="str">
            <v>08.14.040</v>
          </cell>
          <cell r="B1166" t="str">
            <v>VALVULA DE RETENCAO DE PE COM CRIVO DE BRONZE DE 3"</v>
          </cell>
          <cell r="C1166" t="str">
            <v>UN</v>
          </cell>
          <cell r="D1166">
            <v>767.88</v>
          </cell>
          <cell r="E1166">
            <v>624.29268292682923</v>
          </cell>
          <cell r="F1166" t="str">
            <v>FDE Abr/26</v>
          </cell>
        </row>
        <row r="1167">
          <cell r="A1167" t="str">
            <v>08.14.045</v>
          </cell>
          <cell r="B1167" t="str">
            <v>TORNEIRA DE BOIA EM LATAO (BOIA PLAST) DN 20MM (3/4")</v>
          </cell>
          <cell r="C1167" t="str">
            <v>UN</v>
          </cell>
          <cell r="D1167">
            <v>135.59</v>
          </cell>
          <cell r="E1167">
            <v>110.23577235772358</v>
          </cell>
          <cell r="F1167" t="str">
            <v>FDE Abr/26</v>
          </cell>
        </row>
        <row r="1168">
          <cell r="A1168" t="str">
            <v>08.14.046</v>
          </cell>
          <cell r="B1168" t="str">
            <v>TORNEIRA DE BOIA EM LATAO (BOIA PLAST) DN 25MM (1")</v>
          </cell>
          <cell r="C1168" t="str">
            <v>UN</v>
          </cell>
          <cell r="D1168">
            <v>177.5</v>
          </cell>
          <cell r="E1168">
            <v>144.3089430894309</v>
          </cell>
          <cell r="F1168" t="str">
            <v>FDE Abr/26</v>
          </cell>
        </row>
        <row r="1169">
          <cell r="A1169" t="str">
            <v>08.14.049</v>
          </cell>
          <cell r="B1169" t="str">
            <v>TORNEIRA DE BOIA EM LATAO (BOIA PLAST) DN50MM (2")</v>
          </cell>
          <cell r="C1169" t="str">
            <v>UN</v>
          </cell>
          <cell r="D1169">
            <v>434.71</v>
          </cell>
          <cell r="E1169">
            <v>353.42276422764229</v>
          </cell>
          <cell r="F1169" t="str">
            <v>FDE Abr/26</v>
          </cell>
        </row>
        <row r="1170">
          <cell r="A1170" t="str">
            <v>08.14.062</v>
          </cell>
          <cell r="B1170" t="str">
            <v>ANEIS PRE-MOLDADOS EM CONCRETO ARMADO P/ RESERVATORIO D'AGUA D=3,00M</v>
          </cell>
          <cell r="C1170" t="str">
            <v>M</v>
          </cell>
          <cell r="D1170">
            <v>28981.4</v>
          </cell>
          <cell r="E1170">
            <v>23562.113821138213</v>
          </cell>
          <cell r="F1170" t="str">
            <v>FDE Abr/26</v>
          </cell>
        </row>
        <row r="1171">
          <cell r="A1171" t="str">
            <v>08.14.063</v>
          </cell>
          <cell r="B1171" t="str">
            <v>LAJE PRE-MOLDADA D=3,00M E=8CM P/ RESERVATORIO</v>
          </cell>
          <cell r="C1171" t="str">
            <v>UN</v>
          </cell>
          <cell r="D1171">
            <v>7435.3</v>
          </cell>
          <cell r="E1171">
            <v>6044.959349593496</v>
          </cell>
          <cell r="F1171" t="str">
            <v>FDE Abr/26</v>
          </cell>
        </row>
        <row r="1172">
          <cell r="A1172" t="str">
            <v>08.14.064</v>
          </cell>
          <cell r="B1172" t="str">
            <v>LAJE PRE-MOLDADA D=3,00M E=15CM P/ RESERVATORIO</v>
          </cell>
          <cell r="C1172" t="str">
            <v>UN</v>
          </cell>
          <cell r="D1172">
            <v>9812.34</v>
          </cell>
          <cell r="E1172">
            <v>7977.5121951219517</v>
          </cell>
          <cell r="F1172" t="str">
            <v>FDE Abr/26</v>
          </cell>
        </row>
        <row r="1173">
          <cell r="A1173" t="str">
            <v>08.14.071</v>
          </cell>
          <cell r="B1173" t="str">
            <v>CONJ MOTOR-BOMBA (CENTRIFUGA) 1/2 HP (3400 L/H-20 MCA)</v>
          </cell>
          <cell r="C1173" t="str">
            <v>UN</v>
          </cell>
          <cell r="D1173">
            <v>2071.2800000000002</v>
          </cell>
          <cell r="E1173">
            <v>1683.967479674797</v>
          </cell>
          <cell r="F1173" t="str">
            <v>FDE Abr/26</v>
          </cell>
        </row>
        <row r="1174">
          <cell r="A1174" t="str">
            <v>08.14.072</v>
          </cell>
          <cell r="B1174" t="str">
            <v>CONJ MOTOR-BOMBA(CENTRIFUGA)3/4 HP(7400 L/H-20 MCA)</v>
          </cell>
          <cell r="C1174" t="str">
            <v>UN</v>
          </cell>
          <cell r="D1174">
            <v>2313.5700000000002</v>
          </cell>
          <cell r="E1174">
            <v>1880.9512195121954</v>
          </cell>
          <cell r="F1174" t="str">
            <v>FDE Abr/26</v>
          </cell>
        </row>
        <row r="1175">
          <cell r="A1175" t="str">
            <v>08.14.073</v>
          </cell>
          <cell r="B1175" t="str">
            <v>CONJ MOTOR-BOMBA(CENTRIFUGA)1,5 HP(10000 L/H-20 MCA)</v>
          </cell>
          <cell r="C1175" t="str">
            <v>UN</v>
          </cell>
          <cell r="D1175">
            <v>3129.13</v>
          </cell>
          <cell r="E1175">
            <v>2544.0081300813008</v>
          </cell>
          <cell r="F1175" t="str">
            <v>FDE Abr/26</v>
          </cell>
        </row>
        <row r="1176">
          <cell r="A1176" t="str">
            <v>08.14.074</v>
          </cell>
          <cell r="B1176" t="str">
            <v>CONJ MOTOR-BOMBA (CENTRIFUGA) 2 HP (13900 L/H-20 MCA)</v>
          </cell>
          <cell r="C1176" t="str">
            <v>UN</v>
          </cell>
          <cell r="D1176">
            <v>4965.18</v>
          </cell>
          <cell r="E1176">
            <v>4036.7317073170734</v>
          </cell>
          <cell r="F1176" t="str">
            <v>FDE Abr/26</v>
          </cell>
        </row>
        <row r="1177">
          <cell r="A1177" t="str">
            <v>08.14.075</v>
          </cell>
          <cell r="B1177" t="str">
            <v>CONJ MOTOR-BOMBA(CENTRIFUGA)3 HP(25000 L/H-20 MCA)</v>
          </cell>
          <cell r="C1177" t="str">
            <v>UN</v>
          </cell>
          <cell r="D1177">
            <v>5375.87</v>
          </cell>
          <cell r="E1177">
            <v>4370.6260162601629</v>
          </cell>
          <cell r="F1177" t="str">
            <v>FDE Abr/26</v>
          </cell>
        </row>
        <row r="1178">
          <cell r="A1178" t="str">
            <v>08.14.078</v>
          </cell>
          <cell r="B1178" t="str">
            <v>CONJ MOTOR-BOMBA (CENTRIFUGA) 1 HP 8500 L/H-20 MCA</v>
          </cell>
          <cell r="C1178" t="str">
            <v>UN</v>
          </cell>
          <cell r="D1178">
            <v>2587.5100000000002</v>
          </cell>
          <cell r="E1178">
            <v>2103.666666666667</v>
          </cell>
          <cell r="F1178" t="str">
            <v>FDE Abr/26</v>
          </cell>
        </row>
        <row r="1179">
          <cell r="A1179" t="str">
            <v>08.14.085</v>
          </cell>
          <cell r="B1179" t="str">
            <v>ANEIS PRE-MOLDADOS EM CONCRETO ARMADO P/ RESERVATORIO D'AGUA D=2,50M</v>
          </cell>
          <cell r="C1179" t="str">
            <v>M</v>
          </cell>
          <cell r="D1179">
            <v>21558.7</v>
          </cell>
          <cell r="E1179">
            <v>17527.398373983742</v>
          </cell>
          <cell r="F1179" t="str">
            <v>FDE Abr/26</v>
          </cell>
        </row>
        <row r="1180">
          <cell r="A1180" t="str">
            <v>08.14.086</v>
          </cell>
          <cell r="B1180" t="str">
            <v>LAJE PRE-MOLDADA D=2,50M E=8CM P/ RESERVATORIO</v>
          </cell>
          <cell r="C1180" t="str">
            <v>UN</v>
          </cell>
          <cell r="D1180">
            <v>5627.12</v>
          </cell>
          <cell r="E1180">
            <v>4574.8943089430895</v>
          </cell>
          <cell r="F1180" t="str">
            <v>FDE Abr/26</v>
          </cell>
        </row>
        <row r="1181">
          <cell r="A1181" t="str">
            <v>08.14.087</v>
          </cell>
          <cell r="B1181" t="str">
            <v>LAJE PRE-MOLDADA D=2,50M E=15CM P/ RESERVATORIO</v>
          </cell>
          <cell r="C1181" t="str">
            <v>UN</v>
          </cell>
          <cell r="D1181">
            <v>8203.23</v>
          </cell>
          <cell r="E1181">
            <v>6669.292682926829</v>
          </cell>
          <cell r="F1181" t="str">
            <v>FDE Abr/26</v>
          </cell>
        </row>
        <row r="1182">
          <cell r="A1182" t="str">
            <v>08.14.099</v>
          </cell>
          <cell r="B1182" t="str">
            <v>SERVICOS RESERVATORIOS</v>
          </cell>
          <cell r="C1182" t="str">
            <v>MV</v>
          </cell>
          <cell r="D1182">
            <v>715.2</v>
          </cell>
          <cell r="E1182">
            <v>581.46341463414637</v>
          </cell>
          <cell r="F1182" t="str">
            <v>FDE Abr/26</v>
          </cell>
        </row>
        <row r="1183">
          <cell r="A1183" t="str">
            <v>08.14.101</v>
          </cell>
          <cell r="B1183" t="str">
            <v>CAIXA DÁGUA CÔNICA POLIETILENO CAPACIDADE DE 500L INCLUSIVE TAMPA</v>
          </cell>
          <cell r="C1183" t="str">
            <v>UN</v>
          </cell>
          <cell r="D1183">
            <v>655.15</v>
          </cell>
          <cell r="E1183">
            <v>532.64227642276421</v>
          </cell>
          <cell r="F1183" t="str">
            <v>FDE Abr/26</v>
          </cell>
        </row>
        <row r="1184">
          <cell r="A1184" t="str">
            <v>08.14.103</v>
          </cell>
          <cell r="B1184" t="str">
            <v>CAIXA DÁGUA CÔNICA POLIETILENO CAPACIDADE DE 1000L INCLUSIVE TAMPA</v>
          </cell>
          <cell r="C1184" t="str">
            <v>UN</v>
          </cell>
          <cell r="D1184">
            <v>862.27</v>
          </cell>
          <cell r="E1184">
            <v>701.03252032520322</v>
          </cell>
          <cell r="F1184" t="str">
            <v>FDE Abr/26</v>
          </cell>
        </row>
        <row r="1185">
          <cell r="A1185" t="str">
            <v>08.15.002</v>
          </cell>
          <cell r="B1185" t="str">
            <v>BN-01 BANHO BERCÁRIO</v>
          </cell>
          <cell r="C1185" t="str">
            <v>UN</v>
          </cell>
          <cell r="D1185">
            <v>4997.2</v>
          </cell>
          <cell r="E1185">
            <v>4062.7642276422762</v>
          </cell>
          <cell r="F1185" t="str">
            <v>FDE Abr/26</v>
          </cell>
        </row>
        <row r="1186">
          <cell r="A1186" t="str">
            <v>08.15.003</v>
          </cell>
          <cell r="B1186" t="str">
            <v>BN-02 BANHO INFANTIL</v>
          </cell>
          <cell r="C1186" t="str">
            <v>CJ</v>
          </cell>
          <cell r="D1186">
            <v>1534.04</v>
          </cell>
          <cell r="E1186">
            <v>1247.1869918699188</v>
          </cell>
          <cell r="F1186" t="str">
            <v>FDE Abr/26</v>
          </cell>
        </row>
        <row r="1187">
          <cell r="A1187" t="str">
            <v>08.15.013</v>
          </cell>
          <cell r="B1187" t="str">
            <v>LT-04 LAVATORIO /BEBEDOURO COLETIVO COM TORNEIRA ANTIVANDALISMO</v>
          </cell>
          <cell r="C1187" t="str">
            <v>M</v>
          </cell>
          <cell r="D1187">
            <v>2648.46</v>
          </cell>
          <cell r="E1187">
            <v>2153.2195121951222</v>
          </cell>
          <cell r="F1187" t="str">
            <v>FDE Abr/26</v>
          </cell>
        </row>
        <row r="1188">
          <cell r="A1188" t="str">
            <v>08.15.016</v>
          </cell>
          <cell r="B1188" t="str">
            <v>BB-01 BEBEDOURO COLETIVO</v>
          </cell>
          <cell r="C1188" t="str">
            <v>M</v>
          </cell>
          <cell r="D1188">
            <v>1317.01</v>
          </cell>
          <cell r="E1188">
            <v>1070.739837398374</v>
          </cell>
          <cell r="F1188" t="str">
            <v>FDE Abr/26</v>
          </cell>
        </row>
        <row r="1189">
          <cell r="A1189" t="str">
            <v>08.15.017</v>
          </cell>
          <cell r="B1189" t="str">
            <v>BB-02 BEBEDOURO ACESSÍVEL ÁGUA REFRIGERADA PRESSÃO MÍNIMA 8MCA - FORNECIDO E INSTALADO</v>
          </cell>
          <cell r="C1189" t="str">
            <v>UN</v>
          </cell>
          <cell r="D1189">
            <v>4152.57</v>
          </cell>
          <cell r="E1189">
            <v>3376.0731707317073</v>
          </cell>
          <cell r="F1189" t="str">
            <v>FDE Abr/26</v>
          </cell>
        </row>
        <row r="1190">
          <cell r="A1190" t="str">
            <v>08.15.018</v>
          </cell>
          <cell r="B1190" t="str">
            <v>LT-06 LAVATÓRIO COLETIVO COM TORNEIRA ANTIVANDALISMO</v>
          </cell>
          <cell r="C1190" t="str">
            <v>M</v>
          </cell>
          <cell r="D1190">
            <v>3043.82</v>
          </cell>
          <cell r="E1190">
            <v>2474.6504065040654</v>
          </cell>
          <cell r="F1190" t="str">
            <v>FDE Abr/26</v>
          </cell>
        </row>
        <row r="1191">
          <cell r="A1191" t="str">
            <v>08.15.019</v>
          </cell>
          <cell r="B1191" t="str">
            <v>LT-07 LAVATÓRIO COLETIVO COM TORNEIRA DE MESA- SANIT.ADMINISTRAÇÃO</v>
          </cell>
          <cell r="C1191" t="str">
            <v>M</v>
          </cell>
          <cell r="D1191">
            <v>3456.13</v>
          </cell>
          <cell r="E1191">
            <v>2809.8617886178863</v>
          </cell>
          <cell r="F1191" t="str">
            <v>FDE Abr/26</v>
          </cell>
        </row>
        <row r="1192">
          <cell r="A1192" t="str">
            <v>08.15.023</v>
          </cell>
          <cell r="B1192" t="str">
            <v>MT-04 MICTORIO COLETIVO</v>
          </cell>
          <cell r="C1192" t="str">
            <v>M</v>
          </cell>
          <cell r="D1192">
            <v>2670.32</v>
          </cell>
          <cell r="E1192">
            <v>2170.9918699186992</v>
          </cell>
          <cell r="F1192" t="str">
            <v>FDE Abr/26</v>
          </cell>
        </row>
        <row r="1193">
          <cell r="A1193" t="str">
            <v>08.15.099</v>
          </cell>
          <cell r="B1193" t="str">
            <v>SERVICOS EM BEBEDOUROS,LAVATORIOS E MICTORIOS PADRONIZADOS</v>
          </cell>
          <cell r="C1193" t="str">
            <v>MV</v>
          </cell>
          <cell r="D1193">
            <v>715.2</v>
          </cell>
          <cell r="E1193">
            <v>581.46341463414637</v>
          </cell>
          <cell r="F1193" t="str">
            <v>FDE Abr/26</v>
          </cell>
        </row>
        <row r="1194">
          <cell r="A1194" t="str">
            <v>08.16.001</v>
          </cell>
          <cell r="B1194" t="str">
            <v>BACIA SIFONADA DE LOUCA BRANCA (VDR 6L) C/ ASSENTO</v>
          </cell>
          <cell r="C1194" t="str">
            <v>UN</v>
          </cell>
          <cell r="D1194">
            <v>410.41</v>
          </cell>
          <cell r="E1194">
            <v>333.66666666666669</v>
          </cell>
          <cell r="F1194" t="str">
            <v>FDE Abr/26</v>
          </cell>
        </row>
        <row r="1195">
          <cell r="A1195" t="str">
            <v>08.16.003</v>
          </cell>
          <cell r="B1195" t="str">
            <v>BACIA SANITÁRIA INFANTIL</v>
          </cell>
          <cell r="C1195" t="str">
            <v>UN</v>
          </cell>
          <cell r="D1195">
            <v>783.24</v>
          </cell>
          <cell r="E1195">
            <v>636.78048780487802</v>
          </cell>
          <cell r="F1195" t="str">
            <v>FDE Abr/26</v>
          </cell>
        </row>
        <row r="1196">
          <cell r="A1196" t="str">
            <v>08.16.004</v>
          </cell>
          <cell r="B1196" t="str">
            <v>BACIA SIFONADA COM CAIXA DE DESCARGA ACOPLADA BRANCA</v>
          </cell>
          <cell r="C1196" t="str">
            <v>UN</v>
          </cell>
          <cell r="D1196">
            <v>789.73</v>
          </cell>
          <cell r="E1196">
            <v>642.05691056910575</v>
          </cell>
          <cell r="F1196" t="str">
            <v>FDE Abr/26</v>
          </cell>
        </row>
        <row r="1197">
          <cell r="A1197" t="str">
            <v>08.16.010</v>
          </cell>
          <cell r="B1197" t="str">
            <v>LAVATORIO DE LOUCA BRANCA SEM COLUNA C/ TORNEIRA DE FECHAM AUTOMATICO</v>
          </cell>
          <cell r="C1197" t="str">
            <v>UN</v>
          </cell>
          <cell r="D1197">
            <v>1399.51</v>
          </cell>
          <cell r="E1197">
            <v>1137.8130081300812</v>
          </cell>
          <cell r="F1197" t="str">
            <v>FDE Abr/26</v>
          </cell>
        </row>
        <row r="1198">
          <cell r="A1198" t="str">
            <v>08.16.025</v>
          </cell>
          <cell r="B1198" t="str">
            <v>MICTORIO DE LOUCA SIFONADO/AUTO ASPIRANTE BRANCO</v>
          </cell>
          <cell r="C1198" t="str">
            <v>UN</v>
          </cell>
          <cell r="D1198">
            <v>724.11</v>
          </cell>
          <cell r="E1198">
            <v>588.70731707317077</v>
          </cell>
          <cell r="F1198" t="str">
            <v>FDE Abr/26</v>
          </cell>
        </row>
        <row r="1199">
          <cell r="A1199" t="str">
            <v>08.16.045</v>
          </cell>
          <cell r="B1199" t="str">
            <v>TANQUE DE LOUCA BRANCA,PEQUENO C/COLUNA</v>
          </cell>
          <cell r="C1199" t="str">
            <v>UN</v>
          </cell>
          <cell r="D1199">
            <v>1372.65</v>
          </cell>
          <cell r="E1199">
            <v>1115.9756097560976</v>
          </cell>
          <cell r="F1199" t="str">
            <v>FDE Abr/26</v>
          </cell>
        </row>
        <row r="1200">
          <cell r="A1200" t="str">
            <v>08.16.046</v>
          </cell>
          <cell r="B1200" t="str">
            <v>TANQUE DE LOUCA BRANCA,GRANDE C/COLUNA</v>
          </cell>
          <cell r="C1200" t="str">
            <v>UN</v>
          </cell>
          <cell r="D1200">
            <v>1906.86</v>
          </cell>
          <cell r="E1200">
            <v>1550.2926829268292</v>
          </cell>
          <cell r="F1200" t="str">
            <v>FDE Abr/26</v>
          </cell>
        </row>
        <row r="1201">
          <cell r="A1201" t="str">
            <v>08.16.050</v>
          </cell>
          <cell r="B1201" t="str">
            <v>SABONETEIRA DE LOUCA BRANCA DE 7,5X15 CM</v>
          </cell>
          <cell r="C1201" t="str">
            <v>UN</v>
          </cell>
          <cell r="D1201">
            <v>101.39</v>
          </cell>
          <cell r="E1201">
            <v>82.430894308943095</v>
          </cell>
          <cell r="F1201" t="str">
            <v>FDE Abr/26</v>
          </cell>
        </row>
        <row r="1202">
          <cell r="A1202" t="str">
            <v>08.16.051</v>
          </cell>
          <cell r="B1202" t="str">
            <v>SABONETEIRA DE LOUCA BRANCA DE 15X15 CM</v>
          </cell>
          <cell r="C1202" t="str">
            <v>UN</v>
          </cell>
          <cell r="D1202">
            <v>124.94</v>
          </cell>
          <cell r="E1202">
            <v>101.57723577235772</v>
          </cell>
          <cell r="F1202" t="str">
            <v>FDE Abr/26</v>
          </cell>
        </row>
        <row r="1203">
          <cell r="A1203" t="str">
            <v>08.16.053</v>
          </cell>
          <cell r="B1203" t="str">
            <v>BR-07 CHUVEIRO ACESSIVEL</v>
          </cell>
          <cell r="C1203" t="str">
            <v>CJ</v>
          </cell>
          <cell r="D1203">
            <v>3759.17</v>
          </cell>
          <cell r="E1203">
            <v>3056.2357723577238</v>
          </cell>
          <cell r="F1203" t="str">
            <v>FDE Abr/26</v>
          </cell>
        </row>
        <row r="1204">
          <cell r="A1204" t="str">
            <v>08.16.054</v>
          </cell>
          <cell r="B1204" t="str">
            <v>BR-08 BACIA PARA SANITARIO ACESSIVEL</v>
          </cell>
          <cell r="C1204" t="str">
            <v>CJ</v>
          </cell>
          <cell r="D1204">
            <v>4073.82</v>
          </cell>
          <cell r="E1204">
            <v>3312.0487804878048</v>
          </cell>
          <cell r="F1204" t="str">
            <v>FDE Abr/26</v>
          </cell>
        </row>
        <row r="1205">
          <cell r="A1205" t="str">
            <v>08.16.055</v>
          </cell>
          <cell r="B1205" t="str">
            <v>BR-09 LAVATORIO ACESSIVEL</v>
          </cell>
          <cell r="C1205" t="str">
            <v>CJ</v>
          </cell>
          <cell r="D1205">
            <v>2499.5</v>
          </cell>
          <cell r="E1205">
            <v>2032.1138211382115</v>
          </cell>
          <cell r="F1205" t="str">
            <v>FDE Abr/26</v>
          </cell>
        </row>
        <row r="1206">
          <cell r="A1206" t="str">
            <v>08.16.056</v>
          </cell>
          <cell r="B1206" t="str">
            <v>BR-10 LAVATORIO (CANTO) ACESSIVEL</v>
          </cell>
          <cell r="C1206" t="str">
            <v>CJ</v>
          </cell>
          <cell r="D1206">
            <v>1690.81</v>
          </cell>
          <cell r="E1206">
            <v>1374.6422764227641</v>
          </cell>
          <cell r="F1206" t="str">
            <v>FDE Abr/26</v>
          </cell>
        </row>
        <row r="1207">
          <cell r="A1207" t="str">
            <v>08.16.065</v>
          </cell>
          <cell r="B1207" t="str">
            <v>PAPELEIRA DE LOUCA BRANCA DE 15X15CM</v>
          </cell>
          <cell r="C1207" t="str">
            <v>UN</v>
          </cell>
          <cell r="D1207">
            <v>122.19</v>
          </cell>
          <cell r="E1207">
            <v>99.341463414634148</v>
          </cell>
          <cell r="F1207" t="str">
            <v>FDE Abr/26</v>
          </cell>
        </row>
        <row r="1208">
          <cell r="A1208" t="str">
            <v>08.16.070</v>
          </cell>
          <cell r="B1208" t="str">
            <v>CABIDE DE LOUCA BRANCA COM 2 GANCHOS</v>
          </cell>
          <cell r="C1208" t="str">
            <v>UN</v>
          </cell>
          <cell r="D1208">
            <v>80.760000000000005</v>
          </cell>
          <cell r="E1208">
            <v>65.658536585365866</v>
          </cell>
          <cell r="F1208" t="str">
            <v>FDE Abr/26</v>
          </cell>
        </row>
        <row r="1209">
          <cell r="A1209" t="str">
            <v>08.16.073</v>
          </cell>
          <cell r="B1209" t="str">
            <v>BC-23 BANCO DE GRANITO 2CM COM BORDA ARREDONDADA PARA VESTIÁRIO</v>
          </cell>
          <cell r="C1209" t="str">
            <v>M</v>
          </cell>
          <cell r="D1209">
            <v>527.91999999999996</v>
          </cell>
          <cell r="E1209">
            <v>429.20325203252031</v>
          </cell>
          <cell r="F1209" t="str">
            <v>FDE Abr/26</v>
          </cell>
        </row>
        <row r="1210">
          <cell r="A1210" t="str">
            <v>08.16.083</v>
          </cell>
          <cell r="B1210" t="str">
            <v>VA-01 VARAL/TOALHEIRO</v>
          </cell>
          <cell r="C1210" t="str">
            <v>UN</v>
          </cell>
          <cell r="D1210">
            <v>713.82</v>
          </cell>
          <cell r="E1210">
            <v>580.34146341463418</v>
          </cell>
          <cell r="F1210" t="str">
            <v>FDE Abr/26</v>
          </cell>
        </row>
        <row r="1211">
          <cell r="A1211" t="str">
            <v>08.16.089</v>
          </cell>
          <cell r="B1211" t="str">
            <v>BR-01 BACIA P/ SANITARIO ACESSIVEL</v>
          </cell>
          <cell r="C1211" t="str">
            <v>CJ</v>
          </cell>
          <cell r="D1211">
            <v>3908.87</v>
          </cell>
          <cell r="E1211">
            <v>3177.9430894308944</v>
          </cell>
          <cell r="F1211" t="str">
            <v>FDE Abr/26</v>
          </cell>
        </row>
        <row r="1212">
          <cell r="A1212" t="str">
            <v>08.16.090</v>
          </cell>
          <cell r="B1212" t="str">
            <v>BR-02 LAVATORIO  PARA SANITARIO ACESSIVEL</v>
          </cell>
          <cell r="C1212" t="str">
            <v>CJ</v>
          </cell>
          <cell r="D1212">
            <v>2312.6999999999998</v>
          </cell>
          <cell r="E1212">
            <v>1880.2439024390242</v>
          </cell>
          <cell r="F1212" t="str">
            <v>FDE Abr/26</v>
          </cell>
        </row>
        <row r="1213">
          <cell r="A1213" t="str">
            <v>08.16.091</v>
          </cell>
          <cell r="B1213" t="str">
            <v>BR-03  CONJUNTO LAVATORIO E BACIA ACESSIVEIS</v>
          </cell>
          <cell r="C1213" t="str">
            <v>CJ</v>
          </cell>
          <cell r="D1213">
            <v>4485.72</v>
          </cell>
          <cell r="E1213">
            <v>3646.9268292682927</v>
          </cell>
          <cell r="F1213" t="str">
            <v>FDE Abr/26</v>
          </cell>
        </row>
        <row r="1214">
          <cell r="A1214" t="str">
            <v>08.16.092</v>
          </cell>
          <cell r="B1214" t="str">
            <v>BR-04 BARRA DE APOIO COM FIXAÇÃO LATERAL</v>
          </cell>
          <cell r="C1214" t="str">
            <v>UN</v>
          </cell>
          <cell r="D1214">
            <v>510.77</v>
          </cell>
          <cell r="E1214">
            <v>415.26016260162601</v>
          </cell>
          <cell r="F1214" t="str">
            <v>FDE Abr/26</v>
          </cell>
        </row>
        <row r="1215">
          <cell r="A1215" t="str">
            <v>08.16.093</v>
          </cell>
          <cell r="B1215" t="str">
            <v>BR-05 TROCADOR ACESSÍVEL</v>
          </cell>
          <cell r="C1215" t="str">
            <v>UN</v>
          </cell>
          <cell r="D1215">
            <v>4013.46</v>
          </cell>
          <cell r="E1215">
            <v>3262.9756097560976</v>
          </cell>
          <cell r="F1215" t="str">
            <v>FDE Abr/26</v>
          </cell>
        </row>
        <row r="1216">
          <cell r="A1216" t="str">
            <v>08.16.094</v>
          </cell>
          <cell r="B1216" t="str">
            <v>BR-06 CHUVEIRO ACESSIVEL</v>
          </cell>
          <cell r="C1216" t="str">
            <v>CJ</v>
          </cell>
          <cell r="D1216">
            <v>3632.26</v>
          </cell>
          <cell r="E1216">
            <v>2953.0569105691061</v>
          </cell>
          <cell r="F1216" t="str">
            <v>FDE Abr/26</v>
          </cell>
        </row>
        <row r="1217">
          <cell r="A1217" t="str">
            <v>08.16.099</v>
          </cell>
          <cell r="B1217" t="str">
            <v>SERVICOS EM LOUCAS</v>
          </cell>
          <cell r="C1217" t="str">
            <v>MV</v>
          </cell>
          <cell r="D1217">
            <v>715.2</v>
          </cell>
          <cell r="E1217">
            <v>581.46341463414637</v>
          </cell>
          <cell r="F1217" t="str">
            <v>FDE Abr/26</v>
          </cell>
        </row>
        <row r="1218">
          <cell r="A1218" t="str">
            <v>08.17.013</v>
          </cell>
          <cell r="B1218" t="str">
            <v>MICTORIO COLETIVO DE ACO INOXIDAVEL</v>
          </cell>
          <cell r="C1218" t="str">
            <v>M</v>
          </cell>
          <cell r="D1218">
            <v>1645.23</v>
          </cell>
          <cell r="E1218">
            <v>1337.5853658536585</v>
          </cell>
          <cell r="F1218" t="str">
            <v>FDE Abr/26</v>
          </cell>
        </row>
        <row r="1219">
          <cell r="A1219" t="str">
            <v>08.17.030</v>
          </cell>
          <cell r="B1219" t="str">
            <v>TAMPO PARA PIA MARMORE NACIONAL ESPESSURA DE 3 CM</v>
          </cell>
          <cell r="C1219" t="str">
            <v>M2</v>
          </cell>
          <cell r="D1219">
            <v>1544.81</v>
          </cell>
          <cell r="E1219">
            <v>1255.9430894308944</v>
          </cell>
          <cell r="F1219" t="str">
            <v>FDE Abr/26</v>
          </cell>
        </row>
        <row r="1220">
          <cell r="A1220" t="str">
            <v>08.17.037</v>
          </cell>
          <cell r="B1220" t="str">
            <v>CHUVEIRO ANTIVANDALISMO</v>
          </cell>
          <cell r="C1220" t="str">
            <v>UN</v>
          </cell>
          <cell r="D1220">
            <v>1759.89</v>
          </cell>
          <cell r="E1220">
            <v>1430.8048780487807</v>
          </cell>
          <cell r="F1220" t="str">
            <v>FDE Abr/26</v>
          </cell>
        </row>
        <row r="1221">
          <cell r="A1221" t="str">
            <v>08.17.038</v>
          </cell>
          <cell r="B1221" t="str">
            <v>CHUVEIRO SIMPLES C/ARTICULACAO, LATAO CROMADO DN 15MM (1/2")</v>
          </cell>
          <cell r="C1221" t="str">
            <v>UN</v>
          </cell>
          <cell r="D1221">
            <v>239.96</v>
          </cell>
          <cell r="E1221">
            <v>195.08943089430895</v>
          </cell>
          <cell r="F1221" t="str">
            <v>FDE Abr/26</v>
          </cell>
        </row>
        <row r="1222">
          <cell r="A1222" t="str">
            <v>08.17.041</v>
          </cell>
          <cell r="B1222" t="str">
            <v>CHUVEIRO ELETRICO COM RESISTENCIA BLINDADA</v>
          </cell>
          <cell r="C1222" t="str">
            <v>UN</v>
          </cell>
          <cell r="D1222">
            <v>705.05</v>
          </cell>
          <cell r="E1222">
            <v>573.21138211382106</v>
          </cell>
          <cell r="F1222" t="str">
            <v>FDE Abr/26</v>
          </cell>
        </row>
        <row r="1223">
          <cell r="A1223" t="str">
            <v>08.17.043</v>
          </cell>
          <cell r="B1223" t="str">
            <v>AQUECEDOR ELETRICO DE PASSAGEM COM RESISTENCIA BLINDADA</v>
          </cell>
          <cell r="C1223" t="str">
            <v>UN</v>
          </cell>
          <cell r="D1223">
            <v>1076.93</v>
          </cell>
          <cell r="E1223">
            <v>875.55284552845535</v>
          </cell>
          <cell r="F1223" t="str">
            <v>FDE Abr/26</v>
          </cell>
        </row>
        <row r="1224">
          <cell r="A1224" t="str">
            <v>08.17.049</v>
          </cell>
          <cell r="B1224" t="str">
            <v>PURIFICADOR/BEBEDOURO DE AGUA REFRIGERADA</v>
          </cell>
          <cell r="C1224" t="str">
            <v>UN</v>
          </cell>
          <cell r="D1224">
            <v>4878.32</v>
          </cell>
          <cell r="E1224">
            <v>3966.1138211382113</v>
          </cell>
          <cell r="F1224" t="str">
            <v>FDE Abr/26</v>
          </cell>
        </row>
        <row r="1225">
          <cell r="A1225" t="str">
            <v>08.17.050</v>
          </cell>
          <cell r="B1225" t="str">
            <v>BEBEDOURO ELETRICO COM CAPACIDADE DE 40 L</v>
          </cell>
          <cell r="C1225" t="str">
            <v>UN</v>
          </cell>
          <cell r="D1225">
            <v>1982.8</v>
          </cell>
          <cell r="E1225">
            <v>1612.0325203252032</v>
          </cell>
          <cell r="F1225" t="str">
            <v>FDE Abr/26</v>
          </cell>
        </row>
        <row r="1226">
          <cell r="A1226" t="str">
            <v>08.17.051</v>
          </cell>
          <cell r="B1226" t="str">
            <v>BEBEDOURO ELETRICO COM CAPACIDADE DE 80 L</v>
          </cell>
          <cell r="C1226" t="str">
            <v>UN</v>
          </cell>
          <cell r="D1226">
            <v>1519.71</v>
          </cell>
          <cell r="E1226">
            <v>1235.5365853658536</v>
          </cell>
          <cell r="F1226" t="str">
            <v>FDE Abr/26</v>
          </cell>
        </row>
        <row r="1227">
          <cell r="A1227" t="str">
            <v>08.17.055</v>
          </cell>
          <cell r="B1227" t="str">
            <v>FILTRO PRESSAO CUNO(AQUALAR)C/ELEM FILTR CARVAO ATIVADO E CEL 180/L/H</v>
          </cell>
          <cell r="C1227" t="str">
            <v>UN</v>
          </cell>
          <cell r="D1227">
            <v>527.04999999999995</v>
          </cell>
          <cell r="E1227">
            <v>428.49593495934954</v>
          </cell>
          <cell r="F1227" t="str">
            <v>FDE Abr/26</v>
          </cell>
        </row>
        <row r="1228">
          <cell r="A1228" t="str">
            <v>08.17.056</v>
          </cell>
          <cell r="B1228" t="str">
            <v>FILTRO PRESSAO CUNO (AQUALAR)C/ELEM FILTRANTE CARVAO E CEL 360/L/H</v>
          </cell>
          <cell r="C1228" t="str">
            <v>UN</v>
          </cell>
          <cell r="D1228">
            <v>696.56</v>
          </cell>
          <cell r="E1228">
            <v>566.30894308943084</v>
          </cell>
          <cell r="F1228" t="str">
            <v>FDE Abr/26</v>
          </cell>
        </row>
        <row r="1229">
          <cell r="A1229" t="str">
            <v>08.17.058</v>
          </cell>
          <cell r="B1229" t="str">
            <v>FT-02 FILTRO PARA AGUA POTAVEL</v>
          </cell>
          <cell r="C1229" t="str">
            <v>UN</v>
          </cell>
          <cell r="D1229">
            <v>759.1</v>
          </cell>
          <cell r="E1229">
            <v>617.15447154471542</v>
          </cell>
          <cell r="F1229" t="str">
            <v>FDE Abr/26</v>
          </cell>
        </row>
        <row r="1230">
          <cell r="A1230" t="str">
            <v>08.17.077</v>
          </cell>
          <cell r="B1230" t="str">
            <v>RESTRITOR DE VAZAO 12L/MIN PARA CHUVEIRO SIMPLES</v>
          </cell>
          <cell r="C1230" t="str">
            <v>UN</v>
          </cell>
          <cell r="D1230">
            <v>76.69</v>
          </cell>
          <cell r="E1230">
            <v>62.349593495934961</v>
          </cell>
          <cell r="F1230" t="str">
            <v>FDE Abr/26</v>
          </cell>
        </row>
        <row r="1231">
          <cell r="A1231" t="str">
            <v>08.17.078</v>
          </cell>
          <cell r="B1231" t="str">
            <v>RESTRITOR DE VAZAO 6L/MIN PARA TORNEIRAS E MISTURADORES</v>
          </cell>
          <cell r="C1231" t="str">
            <v>UN</v>
          </cell>
          <cell r="D1231">
            <v>76.510000000000005</v>
          </cell>
          <cell r="E1231">
            <v>62.203252032520332</v>
          </cell>
          <cell r="F1231" t="str">
            <v>FDE Abr/26</v>
          </cell>
        </row>
        <row r="1232">
          <cell r="A1232" t="str">
            <v>08.17.079</v>
          </cell>
          <cell r="B1232" t="str">
            <v>TORNEIRA DE PAREDE ANTIVANDALISMO - 85MM</v>
          </cell>
          <cell r="C1232" t="str">
            <v>UN</v>
          </cell>
          <cell r="D1232">
            <v>979.15</v>
          </cell>
          <cell r="E1232">
            <v>796.05691056910564</v>
          </cell>
          <cell r="F1232" t="str">
            <v>FDE Abr/26</v>
          </cell>
        </row>
        <row r="1233">
          <cell r="A1233" t="str">
            <v>08.17.080</v>
          </cell>
          <cell r="B1233" t="str">
            <v>TORNEIRA DE LAVAGEM COM CANOPLA DE 1/2"</v>
          </cell>
          <cell r="C1233" t="str">
            <v>UN</v>
          </cell>
          <cell r="D1233">
            <v>95.9</v>
          </cell>
          <cell r="E1233">
            <v>77.967479674796749</v>
          </cell>
          <cell r="F1233" t="str">
            <v>FDE Abr/26</v>
          </cell>
        </row>
        <row r="1234">
          <cell r="A1234" t="str">
            <v>08.17.081</v>
          </cell>
          <cell r="B1234" t="str">
            <v>TJ-03 TORNEIRA DE JARDIM</v>
          </cell>
          <cell r="C1234" t="str">
            <v>UN</v>
          </cell>
          <cell r="D1234">
            <v>608.38</v>
          </cell>
          <cell r="E1234">
            <v>494.6178861788618</v>
          </cell>
          <cell r="F1234" t="str">
            <v>FDE Abr/26</v>
          </cell>
        </row>
        <row r="1235">
          <cell r="A1235" t="str">
            <v>08.17.084</v>
          </cell>
          <cell r="B1235" t="str">
            <v>TORNEIRA ELETRICA - ELETROD PVC Ø 25MM FLEXIVEL NBR 15465</v>
          </cell>
          <cell r="C1235" t="str">
            <v>UN</v>
          </cell>
          <cell r="D1235">
            <v>1025.67</v>
          </cell>
          <cell r="E1235">
            <v>833.87804878048792</v>
          </cell>
          <cell r="F1235" t="str">
            <v>FDE Abr/26</v>
          </cell>
        </row>
        <row r="1236">
          <cell r="A1236" t="str">
            <v>08.17.085</v>
          </cell>
          <cell r="B1236" t="str">
            <v>TORNEIRA DE FECHAMENTO AUTOMATICO DE MESA</v>
          </cell>
          <cell r="C1236" t="str">
            <v>UN</v>
          </cell>
          <cell r="D1236">
            <v>828.28</v>
          </cell>
          <cell r="E1236">
            <v>673.39837398373982</v>
          </cell>
          <cell r="F1236" t="str">
            <v>FDE Abr/26</v>
          </cell>
        </row>
        <row r="1237">
          <cell r="A1237" t="str">
            <v>08.17.086</v>
          </cell>
          <cell r="B1237" t="str">
            <v>TORNEIRA DE FECHAMENTO AUTOMATICO DE PAREDE</v>
          </cell>
          <cell r="C1237" t="str">
            <v>UN</v>
          </cell>
          <cell r="D1237">
            <v>860.48</v>
          </cell>
          <cell r="E1237">
            <v>699.57723577235777</v>
          </cell>
          <cell r="F1237" t="str">
            <v>FDE Abr/26</v>
          </cell>
        </row>
        <row r="1238">
          <cell r="A1238" t="str">
            <v>08.17.087</v>
          </cell>
          <cell r="B1238" t="str">
            <v>TORNEIRA DE PAREDE ANTIVANDALISMO -140mm</v>
          </cell>
          <cell r="C1238" t="str">
            <v>UN</v>
          </cell>
          <cell r="D1238">
            <v>1019.24</v>
          </cell>
          <cell r="E1238">
            <v>828.65040650406502</v>
          </cell>
          <cell r="F1238" t="str">
            <v>FDE Abr/26</v>
          </cell>
        </row>
        <row r="1239">
          <cell r="A1239" t="str">
            <v>08.17.088</v>
          </cell>
          <cell r="B1239" t="str">
            <v>TORNEIRA DE USO RESTRITO DE 1/2</v>
          </cell>
          <cell r="C1239" t="str">
            <v>UN</v>
          </cell>
          <cell r="D1239">
            <v>309.49</v>
          </cell>
          <cell r="E1239">
            <v>251.6178861788618</v>
          </cell>
          <cell r="F1239" t="str">
            <v>FDE Abr/26</v>
          </cell>
        </row>
        <row r="1240">
          <cell r="A1240" t="str">
            <v>08.17.089</v>
          </cell>
          <cell r="B1240" t="str">
            <v>TORNEIRA DE USO RESTRITO DE 3/4</v>
          </cell>
          <cell r="C1240" t="str">
            <v>UN</v>
          </cell>
          <cell r="D1240">
            <v>309.49</v>
          </cell>
          <cell r="E1240">
            <v>251.6178861788618</v>
          </cell>
          <cell r="F1240" t="str">
            <v>FDE Abr/26</v>
          </cell>
        </row>
        <row r="1241">
          <cell r="A1241" t="str">
            <v>08.17.099</v>
          </cell>
          <cell r="B1241" t="str">
            <v>SERVICOS EM APARELHOS E METAIS</v>
          </cell>
          <cell r="C1241" t="str">
            <v>MV</v>
          </cell>
          <cell r="D1241">
            <v>715.2</v>
          </cell>
          <cell r="E1241">
            <v>581.46341463414637</v>
          </cell>
          <cell r="F1241" t="str">
            <v>FDE Abr/26</v>
          </cell>
        </row>
        <row r="1242">
          <cell r="A1242" t="str">
            <v>08.50.001</v>
          </cell>
          <cell r="B1242" t="str">
            <v>DEMOLIÇÃO DE TUBULACÕES EM GERAL INCLUINDO CONEXÕES, CAIXAS E RALOS</v>
          </cell>
          <cell r="C1242" t="str">
            <v>M</v>
          </cell>
          <cell r="D1242">
            <v>11.26</v>
          </cell>
          <cell r="E1242">
            <v>9.154471544715447</v>
          </cell>
          <cell r="F1242" t="str">
            <v>FDE Abr/26</v>
          </cell>
        </row>
        <row r="1243">
          <cell r="A1243" t="str">
            <v>08.50.020</v>
          </cell>
          <cell r="B1243" t="str">
            <v>DEMOLIÇÃO DE CALHAS E RUFOS EM CHAPAS METALICAS</v>
          </cell>
          <cell r="C1243" t="str">
            <v>M</v>
          </cell>
          <cell r="D1243">
            <v>6.47</v>
          </cell>
          <cell r="E1243">
            <v>5.2601626016260159</v>
          </cell>
          <cell r="F1243" t="str">
            <v>FDE Abr/26</v>
          </cell>
        </row>
        <row r="1244">
          <cell r="A1244" t="str">
            <v>08.50.021</v>
          </cell>
          <cell r="B1244" t="str">
            <v>DEMOLIÇÃO DE CONDUTORES APARENTES</v>
          </cell>
          <cell r="C1244" t="str">
            <v>M</v>
          </cell>
          <cell r="D1244">
            <v>4.22</v>
          </cell>
          <cell r="E1244">
            <v>3.4308943089430892</v>
          </cell>
          <cell r="F1244" t="str">
            <v>FDE Abr/26</v>
          </cell>
        </row>
        <row r="1245">
          <cell r="A1245" t="str">
            <v>08.50.099</v>
          </cell>
          <cell r="B1245" t="str">
            <v>DEMOLICOES</v>
          </cell>
          <cell r="C1245" t="str">
            <v>MV</v>
          </cell>
          <cell r="D1245">
            <v>715.2</v>
          </cell>
          <cell r="E1245">
            <v>581.46341463414637</v>
          </cell>
          <cell r="F1245" t="str">
            <v>FDE Abr/26</v>
          </cell>
        </row>
        <row r="1246">
          <cell r="A1246" t="str">
            <v>08.60.005</v>
          </cell>
          <cell r="B1246" t="str">
            <v>RETIRADA DE REGISTROS E VÁLVULAS DE DESCARGA</v>
          </cell>
          <cell r="C1246" t="str">
            <v>UN</v>
          </cell>
          <cell r="D1246">
            <v>94.04</v>
          </cell>
          <cell r="E1246">
            <v>76.455284552845541</v>
          </cell>
          <cell r="F1246" t="str">
            <v>FDE Abr/26</v>
          </cell>
        </row>
        <row r="1247">
          <cell r="A1247" t="str">
            <v>08.60.006</v>
          </cell>
          <cell r="B1247" t="str">
            <v>RETIRADA DE VÁLVULAS DE RETENCAO</v>
          </cell>
          <cell r="C1247" t="str">
            <v>UN</v>
          </cell>
          <cell r="D1247">
            <v>37.78</v>
          </cell>
          <cell r="E1247">
            <v>30.715447154471548</v>
          </cell>
          <cell r="F1247" t="str">
            <v>FDE Abr/26</v>
          </cell>
        </row>
        <row r="1248">
          <cell r="A1248" t="str">
            <v>08.60.007</v>
          </cell>
          <cell r="B1248" t="str">
            <v>RETIRADA DE TORNEIRAS</v>
          </cell>
          <cell r="C1248" t="str">
            <v>UN</v>
          </cell>
          <cell r="D1248">
            <v>8.93</v>
          </cell>
          <cell r="E1248">
            <v>7.2601626016260159</v>
          </cell>
          <cell r="F1248" t="str">
            <v>FDE Abr/26</v>
          </cell>
        </row>
        <row r="1249">
          <cell r="A1249" t="str">
            <v>08.60.010</v>
          </cell>
          <cell r="B1249" t="str">
            <v>RETIRADA DE SIFÕES</v>
          </cell>
          <cell r="C1249" t="str">
            <v>UN</v>
          </cell>
          <cell r="D1249">
            <v>13.74</v>
          </cell>
          <cell r="E1249">
            <v>11.170731707317074</v>
          </cell>
          <cell r="F1249" t="str">
            <v>FDE Abr/26</v>
          </cell>
        </row>
        <row r="1250">
          <cell r="A1250" t="str">
            <v>08.60.011</v>
          </cell>
          <cell r="B1250" t="str">
            <v>RETIRADA DE APARELHOS SANITÁRIOS INCLUINDO ACESSÓRIOS</v>
          </cell>
          <cell r="C1250" t="str">
            <v>UN</v>
          </cell>
          <cell r="D1250">
            <v>68.7</v>
          </cell>
          <cell r="E1250">
            <v>55.853658536585371</v>
          </cell>
          <cell r="F1250" t="str">
            <v>FDE Abr/26</v>
          </cell>
        </row>
        <row r="1251">
          <cell r="A1251" t="str">
            <v>08.60.013</v>
          </cell>
          <cell r="B1251" t="str">
            <v>RETIRADA DE RESERVATÓRIOS DE FIBRO CIMENTO ATE 1000 LITROS</v>
          </cell>
          <cell r="C1251" t="str">
            <v>UN</v>
          </cell>
          <cell r="D1251">
            <v>188.08</v>
          </cell>
          <cell r="E1251">
            <v>152.91056910569108</v>
          </cell>
          <cell r="F1251" t="str">
            <v>FDE Abr/26</v>
          </cell>
        </row>
        <row r="1252">
          <cell r="A1252" t="str">
            <v>08.60.014</v>
          </cell>
          <cell r="B1252" t="str">
            <v>RETIRADA DE CONJUNTO DE MOTOR-BOMBA</v>
          </cell>
          <cell r="C1252" t="str">
            <v>UN</v>
          </cell>
          <cell r="D1252">
            <v>274.8</v>
          </cell>
          <cell r="E1252">
            <v>223.41463414634148</v>
          </cell>
          <cell r="F1252" t="str">
            <v>FDE Abr/26</v>
          </cell>
        </row>
        <row r="1253">
          <cell r="A1253" t="str">
            <v>08.60.015</v>
          </cell>
          <cell r="B1253" t="str">
            <v>RETIRADA DE HIDRANTE DE PAREDE COMPLETO</v>
          </cell>
          <cell r="C1253" t="str">
            <v>UN</v>
          </cell>
          <cell r="D1253">
            <v>103.05</v>
          </cell>
          <cell r="E1253">
            <v>83.780487804878049</v>
          </cell>
          <cell r="F1253" t="str">
            <v>FDE Abr/26</v>
          </cell>
        </row>
        <row r="1254">
          <cell r="A1254" t="str">
            <v>08.60.016</v>
          </cell>
          <cell r="B1254" t="str">
            <v>RETIRADA DE UNIDADE  EVAPORADORA DE AR CONDICIONADO</v>
          </cell>
          <cell r="C1254" t="str">
            <v>UN</v>
          </cell>
          <cell r="D1254">
            <v>47.36</v>
          </cell>
          <cell r="E1254">
            <v>38.50406504065041</v>
          </cell>
          <cell r="F1254" t="str">
            <v>FDE Abr/26</v>
          </cell>
        </row>
        <row r="1255">
          <cell r="A1255" t="str">
            <v>08.60.017</v>
          </cell>
          <cell r="B1255" t="str">
            <v>RETIRADA DE UNIDADE CONDENSADORA  DE AR CONDICIONADO</v>
          </cell>
          <cell r="C1255" t="str">
            <v>UN</v>
          </cell>
          <cell r="D1255">
            <v>63.15</v>
          </cell>
          <cell r="E1255">
            <v>51.341463414634148</v>
          </cell>
          <cell r="F1255" t="str">
            <v>FDE Abr/26</v>
          </cell>
        </row>
        <row r="1256">
          <cell r="A1256" t="str">
            <v>08.60.099</v>
          </cell>
          <cell r="B1256" t="str">
            <v>RETIRADAS</v>
          </cell>
          <cell r="C1256" t="str">
            <v>MV</v>
          </cell>
          <cell r="D1256">
            <v>715.2</v>
          </cell>
          <cell r="E1256">
            <v>581.46341463414637</v>
          </cell>
          <cell r="F1256" t="str">
            <v>FDE Abr/26</v>
          </cell>
        </row>
        <row r="1257">
          <cell r="A1257" t="str">
            <v>08.70.005</v>
          </cell>
          <cell r="B1257" t="str">
            <v>RECOLOCAÇÃO DE REGISTRO E VÁLVULAS DE DESCARGA</v>
          </cell>
          <cell r="C1257" t="str">
            <v>UN</v>
          </cell>
          <cell r="D1257">
            <v>190.1</v>
          </cell>
          <cell r="E1257">
            <v>154.55284552845529</v>
          </cell>
          <cell r="F1257" t="str">
            <v>FDE Abr/26</v>
          </cell>
        </row>
        <row r="1258">
          <cell r="A1258" t="str">
            <v>08.70.006</v>
          </cell>
          <cell r="B1258" t="str">
            <v>RECOLOCAÇÃO DE VÁLVULA DE RETENÇÃO</v>
          </cell>
          <cell r="C1258" t="str">
            <v>UN</v>
          </cell>
          <cell r="D1258">
            <v>65.3</v>
          </cell>
          <cell r="E1258">
            <v>53.08943089430894</v>
          </cell>
          <cell r="F1258" t="str">
            <v>FDE Abr/26</v>
          </cell>
        </row>
        <row r="1259">
          <cell r="A1259" t="str">
            <v>08.70.007</v>
          </cell>
          <cell r="B1259" t="str">
            <v>RECOLOCAÇÃO DE TORNEIRAS</v>
          </cell>
          <cell r="C1259" t="str">
            <v>UN</v>
          </cell>
          <cell r="D1259">
            <v>31.34</v>
          </cell>
          <cell r="E1259">
            <v>25.479674796747968</v>
          </cell>
          <cell r="F1259" t="str">
            <v>FDE Abr/26</v>
          </cell>
        </row>
        <row r="1260">
          <cell r="A1260" t="str">
            <v>08.70.010</v>
          </cell>
          <cell r="B1260" t="str">
            <v>RECOLOCAÇÃO DE SIFÕES</v>
          </cell>
          <cell r="C1260" t="str">
            <v>UN</v>
          </cell>
          <cell r="D1260">
            <v>31.34</v>
          </cell>
          <cell r="E1260">
            <v>25.479674796747968</v>
          </cell>
          <cell r="F1260" t="str">
            <v>FDE Abr/26</v>
          </cell>
        </row>
        <row r="1261">
          <cell r="A1261" t="str">
            <v>08.70.013</v>
          </cell>
          <cell r="B1261" t="str">
            <v>RECOLOCAÇÃO DE RESERVATÓRIO DE FIBRO-CIMENTO ATE 1000 L</v>
          </cell>
          <cell r="C1261" t="str">
            <v>UN</v>
          </cell>
          <cell r="D1261">
            <v>250.77</v>
          </cell>
          <cell r="E1261">
            <v>203.8780487804878</v>
          </cell>
          <cell r="F1261" t="str">
            <v>FDE Abr/26</v>
          </cell>
        </row>
        <row r="1262">
          <cell r="A1262" t="str">
            <v>08.70.014</v>
          </cell>
          <cell r="B1262" t="str">
            <v>RECOLOCAÇÃO DE CONJUNTO MOTOR BOMBA</v>
          </cell>
          <cell r="C1262" t="str">
            <v>UN</v>
          </cell>
          <cell r="D1262">
            <v>250.77</v>
          </cell>
          <cell r="E1262">
            <v>203.8780487804878</v>
          </cell>
          <cell r="F1262" t="str">
            <v>FDE Abr/26</v>
          </cell>
        </row>
        <row r="1263">
          <cell r="A1263" t="str">
            <v>08.70.015</v>
          </cell>
          <cell r="B1263" t="str">
            <v>RECOLOCAÇÃO DE HIDRANTE DE PAREDE COMPLETO</v>
          </cell>
          <cell r="C1263" t="str">
            <v>UN</v>
          </cell>
          <cell r="D1263">
            <v>326.01</v>
          </cell>
          <cell r="E1263">
            <v>265.04878048780489</v>
          </cell>
          <cell r="F1263" t="str">
            <v>FDE Abr/26</v>
          </cell>
        </row>
        <row r="1264">
          <cell r="A1264" t="str">
            <v>08.70.016</v>
          </cell>
          <cell r="B1264" t="str">
            <v>RECOLOCAÇÃO DE APARELHOS SANITARIOS INCLUINDO ACESSORIOS</v>
          </cell>
          <cell r="C1264" t="str">
            <v>UN</v>
          </cell>
          <cell r="D1264">
            <v>156.72999999999999</v>
          </cell>
          <cell r="E1264">
            <v>127.42276422764228</v>
          </cell>
          <cell r="F1264" t="str">
            <v>FDE Abr/26</v>
          </cell>
        </row>
        <row r="1265">
          <cell r="A1265" t="str">
            <v>08.70.099</v>
          </cell>
          <cell r="B1265" t="str">
            <v>RECOLOCACOES DE INSTALACOES HIDRAULICAS</v>
          </cell>
          <cell r="C1265" t="str">
            <v>MV</v>
          </cell>
          <cell r="D1265">
            <v>715.2</v>
          </cell>
          <cell r="E1265">
            <v>581.46341463414637</v>
          </cell>
          <cell r="F1265" t="str">
            <v>FDE Abr/26</v>
          </cell>
        </row>
        <row r="1266">
          <cell r="A1266" t="str">
            <v>08.80.007</v>
          </cell>
          <cell r="B1266" t="str">
            <v>CAVALETE DE 3/4" (TUBO E CONEXÕES DE AÇO GALVANIZADO)</v>
          </cell>
          <cell r="C1266" t="str">
            <v>UN</v>
          </cell>
          <cell r="D1266">
            <v>392.42</v>
          </cell>
          <cell r="E1266">
            <v>319.04065040650408</v>
          </cell>
          <cell r="F1266" t="str">
            <v>FDE Abr/26</v>
          </cell>
        </row>
        <row r="1267">
          <cell r="A1267" t="str">
            <v>08.80.008</v>
          </cell>
          <cell r="B1267" t="str">
            <v>CAVALETE DE 1" (TUBO E CONEXÕES DE AÇO GALVANIZADO)</v>
          </cell>
          <cell r="C1267" t="str">
            <v>UN</v>
          </cell>
          <cell r="D1267">
            <v>436.91</v>
          </cell>
          <cell r="E1267">
            <v>355.21138211382117</v>
          </cell>
          <cell r="F1267" t="str">
            <v>FDE Abr/26</v>
          </cell>
        </row>
        <row r="1268">
          <cell r="A1268" t="str">
            <v>08.80.009</v>
          </cell>
          <cell r="B1268" t="str">
            <v>CAVALETE DE 1 1/2" (TUBO E CONEXÕES DE AÇO GALVANIZADO)</v>
          </cell>
          <cell r="C1268" t="str">
            <v>UN</v>
          </cell>
          <cell r="D1268">
            <v>576.29</v>
          </cell>
          <cell r="E1268">
            <v>468.52845528455282</v>
          </cell>
          <cell r="F1268" t="str">
            <v>FDE Abr/26</v>
          </cell>
        </row>
        <row r="1269">
          <cell r="A1269" t="str">
            <v>08.80.010</v>
          </cell>
          <cell r="B1269" t="str">
            <v>CANOPLA PARA REGISTROS</v>
          </cell>
          <cell r="C1269" t="str">
            <v>UN</v>
          </cell>
          <cell r="D1269">
            <v>102.65</v>
          </cell>
          <cell r="E1269">
            <v>83.455284552845541</v>
          </cell>
          <cell r="F1269" t="str">
            <v>FDE Abr/26</v>
          </cell>
        </row>
        <row r="1270">
          <cell r="A1270" t="str">
            <v>08.80.011</v>
          </cell>
          <cell r="B1270" t="str">
            <v>CANOPLA PARA VALVULA DE DESCARGA</v>
          </cell>
          <cell r="C1270" t="str">
            <v>UN</v>
          </cell>
          <cell r="D1270">
            <v>171.65</v>
          </cell>
          <cell r="E1270">
            <v>139.55284552845529</v>
          </cell>
          <cell r="F1270" t="str">
            <v>FDE Abr/26</v>
          </cell>
        </row>
        <row r="1271">
          <cell r="A1271" t="str">
            <v>08.80.012</v>
          </cell>
          <cell r="B1271" t="str">
            <v>VOLANTE CROMADO PARA REGISTRO</v>
          </cell>
          <cell r="C1271" t="str">
            <v>UN</v>
          </cell>
          <cell r="D1271">
            <v>33.26</v>
          </cell>
          <cell r="E1271">
            <v>27.040650406504064</v>
          </cell>
          <cell r="F1271" t="str">
            <v>FDE Abr/26</v>
          </cell>
        </row>
        <row r="1272">
          <cell r="A1272" t="str">
            <v>08.80.015</v>
          </cell>
          <cell r="B1272" t="str">
            <v>BOTAO PARA VALVULA DE DESCARGA</v>
          </cell>
          <cell r="C1272" t="str">
            <v>UN</v>
          </cell>
          <cell r="D1272">
            <v>67.58</v>
          </cell>
          <cell r="E1272">
            <v>54.943089430894311</v>
          </cell>
          <cell r="F1272" t="str">
            <v>FDE Abr/26</v>
          </cell>
        </row>
        <row r="1273">
          <cell r="A1273" t="str">
            <v>08.80.018</v>
          </cell>
          <cell r="B1273" t="str">
            <v>ACABAMENTO ANTIVANDALISMO PARA VALVULA DE DESCARGA</v>
          </cell>
          <cell r="C1273" t="str">
            <v>UN</v>
          </cell>
          <cell r="D1273">
            <v>428.87</v>
          </cell>
          <cell r="E1273">
            <v>348.67479674796749</v>
          </cell>
          <cell r="F1273" t="str">
            <v>FDE Abr/26</v>
          </cell>
        </row>
        <row r="1274">
          <cell r="A1274" t="str">
            <v>08.80.019</v>
          </cell>
          <cell r="B1274" t="str">
            <v>REPARO PARA CAIXA DE DESCARGA ACOPLADA</v>
          </cell>
          <cell r="C1274" t="str">
            <v>CJ</v>
          </cell>
          <cell r="D1274">
            <v>207.51</v>
          </cell>
          <cell r="E1274">
            <v>168.70731707317071</v>
          </cell>
          <cell r="F1274" t="str">
            <v>FDE Abr/26</v>
          </cell>
        </row>
        <row r="1275">
          <cell r="A1275" t="str">
            <v>08.80.020</v>
          </cell>
          <cell r="B1275" t="str">
            <v>REPARO DE VALVULA DE DESCARGA</v>
          </cell>
          <cell r="C1275" t="str">
            <v>UN</v>
          </cell>
          <cell r="D1275">
            <v>186.33</v>
          </cell>
          <cell r="E1275">
            <v>151.48780487804879</v>
          </cell>
          <cell r="F1275" t="str">
            <v>FDE Abr/26</v>
          </cell>
        </row>
        <row r="1276">
          <cell r="A1276" t="str">
            <v>08.80.021</v>
          </cell>
          <cell r="B1276" t="str">
            <v>TUBO DE DESCARGA EM PVC DN=40MM</v>
          </cell>
          <cell r="C1276" t="str">
            <v>UN</v>
          </cell>
          <cell r="D1276">
            <v>44.45</v>
          </cell>
          <cell r="E1276">
            <v>36.138211382113823</v>
          </cell>
          <cell r="F1276" t="str">
            <v>FDE Abr/26</v>
          </cell>
        </row>
        <row r="1277">
          <cell r="A1277" t="str">
            <v>08.80.022</v>
          </cell>
          <cell r="B1277" t="str">
            <v>TUBO DE LIGAÇÃO COM CANOPLA PARA VASO SANITÁRIO (METAL CROMADO)</v>
          </cell>
          <cell r="C1277" t="str">
            <v>UN</v>
          </cell>
          <cell r="D1277">
            <v>52.35</v>
          </cell>
          <cell r="E1277">
            <v>42.560975609756099</v>
          </cell>
          <cell r="F1277" t="str">
            <v>FDE Abr/26</v>
          </cell>
        </row>
        <row r="1278">
          <cell r="A1278" t="str">
            <v>08.80.031</v>
          </cell>
          <cell r="B1278" t="str">
            <v>TORNEIRA DE PRESSAO CROMADA DE 1/2" EM PAREDE</v>
          </cell>
          <cell r="C1278" t="str">
            <v>UN</v>
          </cell>
          <cell r="D1278">
            <v>215.23</v>
          </cell>
          <cell r="E1278">
            <v>174.98373983739836</v>
          </cell>
          <cell r="F1278" t="str">
            <v>FDE Abr/26</v>
          </cell>
        </row>
        <row r="1279">
          <cell r="A1279" t="str">
            <v>08.80.032</v>
          </cell>
          <cell r="B1279" t="str">
            <v>TORNEIRA PARA LAVATORIO DE LOUCA BRANCA OU BANCADA</v>
          </cell>
          <cell r="C1279" t="str">
            <v>UN</v>
          </cell>
          <cell r="D1279">
            <v>151.94999999999999</v>
          </cell>
          <cell r="E1279">
            <v>123.53658536585365</v>
          </cell>
          <cell r="F1279" t="str">
            <v>FDE Abr/26</v>
          </cell>
        </row>
        <row r="1280">
          <cell r="A1280" t="str">
            <v>08.80.040</v>
          </cell>
          <cell r="B1280" t="str">
            <v>LAUDO COM TESTE DE ESTANQUEIDADE EM INSTAL.DE  REDES DE DISTRIB.DE GÁS COMBUST.NBR 15526/07</v>
          </cell>
          <cell r="C1280" t="str">
            <v>UN</v>
          </cell>
          <cell r="D1280">
            <v>2355.2399999999998</v>
          </cell>
          <cell r="E1280">
            <v>1914.8292682926829</v>
          </cell>
          <cell r="F1280" t="str">
            <v>FDE Abr/26</v>
          </cell>
        </row>
        <row r="1281">
          <cell r="A1281" t="str">
            <v>08.80.090</v>
          </cell>
          <cell r="B1281" t="str">
            <v>ABRIGO PARA HIDRANTE CAIXA 0,60X0,90X0,17M COM CESTO MEIA LUA P/MANGUEIRA</v>
          </cell>
          <cell r="C1281" t="str">
            <v>UN</v>
          </cell>
          <cell r="D1281">
            <v>545.73</v>
          </cell>
          <cell r="E1281">
            <v>443.6829268292683</v>
          </cell>
          <cell r="F1281" t="str">
            <v>FDE Abr/26</v>
          </cell>
        </row>
        <row r="1282">
          <cell r="A1282" t="str">
            <v>08.80.091</v>
          </cell>
          <cell r="B1282" t="str">
            <v>RECARGA DE EXTINTOR DE GAS CARBONICO DE 6 LITROS</v>
          </cell>
          <cell r="C1282" t="str">
            <v>UN</v>
          </cell>
          <cell r="D1282">
            <v>101.4</v>
          </cell>
          <cell r="E1282">
            <v>82.439024390243915</v>
          </cell>
          <cell r="F1282" t="str">
            <v>FDE Abr/26</v>
          </cell>
        </row>
        <row r="1283">
          <cell r="A1283" t="str">
            <v>08.80.092</v>
          </cell>
          <cell r="B1283" t="str">
            <v>RECARGA DE EXTINTOR DE ESPUMA DE 10 LITROS</v>
          </cell>
          <cell r="C1283" t="str">
            <v>UN</v>
          </cell>
          <cell r="D1283">
            <v>110.63</v>
          </cell>
          <cell r="E1283">
            <v>89.943089430894304</v>
          </cell>
          <cell r="F1283" t="str">
            <v>FDE Abr/26</v>
          </cell>
        </row>
        <row r="1284">
          <cell r="A1284" t="str">
            <v>08.80.093</v>
          </cell>
          <cell r="B1284" t="str">
            <v>RECARGA DE EXTINTOR DE PO QUIMICO DE 4 KG</v>
          </cell>
          <cell r="C1284" t="str">
            <v>UN</v>
          </cell>
          <cell r="D1284">
            <v>43.69</v>
          </cell>
          <cell r="E1284">
            <v>35.520325203252028</v>
          </cell>
          <cell r="F1284" t="str">
            <v>FDE Abr/26</v>
          </cell>
        </row>
        <row r="1285">
          <cell r="A1285" t="str">
            <v>08.80.095</v>
          </cell>
          <cell r="B1285" t="str">
            <v>EXTINTOR DE INCENDIO DE AGUA PRESSURIZADA 10L : RECARGA</v>
          </cell>
          <cell r="C1285" t="str">
            <v>UN</v>
          </cell>
          <cell r="D1285">
            <v>34.130000000000003</v>
          </cell>
          <cell r="E1285">
            <v>27.747967479674799</v>
          </cell>
          <cell r="F1285" t="str">
            <v>FDE Abr/26</v>
          </cell>
        </row>
        <row r="1286">
          <cell r="A1286" t="str">
            <v>08.80.099</v>
          </cell>
          <cell r="B1286" t="str">
            <v>OUTROS SERVICOS DE REDE DE GAS E AGUA FRIA - CONSERVACAO</v>
          </cell>
          <cell r="C1286" t="str">
            <v>MV</v>
          </cell>
          <cell r="D1286">
            <v>715.2</v>
          </cell>
          <cell r="E1286">
            <v>581.46341463414637</v>
          </cell>
          <cell r="F1286" t="str">
            <v>FDE Abr/26</v>
          </cell>
        </row>
        <row r="1287">
          <cell r="A1287" t="str">
            <v>08.82.012</v>
          </cell>
          <cell r="B1287" t="str">
            <v>RALO SIFONADO F.FUNDIDO DN 150MM C/GRELHA PVC CROMADO</v>
          </cell>
          <cell r="C1287" t="str">
            <v>UN</v>
          </cell>
          <cell r="D1287">
            <v>811.23</v>
          </cell>
          <cell r="E1287">
            <v>659.53658536585374</v>
          </cell>
          <cell r="F1287" t="str">
            <v>FDE Abr/26</v>
          </cell>
        </row>
        <row r="1288">
          <cell r="A1288" t="str">
            <v>08.82.023</v>
          </cell>
          <cell r="B1288" t="str">
            <v>GRELHA METALICA CROMADA DIAM 15 CM</v>
          </cell>
          <cell r="C1288" t="str">
            <v>UN</v>
          </cell>
          <cell r="D1288">
            <v>30.51</v>
          </cell>
          <cell r="E1288">
            <v>24.804878048780491</v>
          </cell>
          <cell r="F1288" t="str">
            <v>FDE Abr/26</v>
          </cell>
        </row>
        <row r="1289">
          <cell r="A1289" t="str">
            <v>08.82.024</v>
          </cell>
          <cell r="B1289" t="str">
            <v>GRELHA METALICA CROMADA DIAM 10 CM</v>
          </cell>
          <cell r="C1289" t="str">
            <v>UN</v>
          </cell>
          <cell r="D1289">
            <v>15.64</v>
          </cell>
          <cell r="E1289">
            <v>12.715447154471546</v>
          </cell>
          <cell r="F1289" t="str">
            <v>FDE Abr/26</v>
          </cell>
        </row>
        <row r="1290">
          <cell r="A1290" t="str">
            <v>08.82.030</v>
          </cell>
          <cell r="B1290" t="str">
            <v>GRELHA DE FERRO FUNDIDO DE 20X20 CM</v>
          </cell>
          <cell r="C1290" t="str">
            <v>UN</v>
          </cell>
          <cell r="D1290">
            <v>67.239999999999995</v>
          </cell>
          <cell r="E1290">
            <v>54.666666666666664</v>
          </cell>
          <cell r="F1290" t="str">
            <v>FDE Abr/26</v>
          </cell>
        </row>
        <row r="1291">
          <cell r="A1291" t="str">
            <v>08.82.031</v>
          </cell>
          <cell r="B1291" t="str">
            <v>GRELHA DE FERRO FUNDIDO DE 15X15 CM</v>
          </cell>
          <cell r="C1291" t="str">
            <v>UN</v>
          </cell>
          <cell r="D1291">
            <v>41.06</v>
          </cell>
          <cell r="E1291">
            <v>33.382113821138212</v>
          </cell>
          <cell r="F1291" t="str">
            <v>FDE Abr/26</v>
          </cell>
        </row>
        <row r="1292">
          <cell r="A1292" t="str">
            <v>08.82.040</v>
          </cell>
          <cell r="B1292" t="str">
            <v>SIFAO METALICO TIPO COPO DN 2X2"</v>
          </cell>
          <cell r="C1292" t="str">
            <v>UN</v>
          </cell>
          <cell r="D1292">
            <v>306.25</v>
          </cell>
          <cell r="E1292">
            <v>248.98373983739839</v>
          </cell>
          <cell r="F1292" t="str">
            <v>FDE Abr/26</v>
          </cell>
        </row>
        <row r="1293">
          <cell r="A1293" t="str">
            <v>08.82.041</v>
          </cell>
          <cell r="B1293" t="str">
            <v>SIFAO METALICO TIPO COPO DN 1 1/2 X 1 1/2"</v>
          </cell>
          <cell r="C1293" t="str">
            <v>UN</v>
          </cell>
          <cell r="D1293">
            <v>149.27000000000001</v>
          </cell>
          <cell r="E1293">
            <v>121.35772357723579</v>
          </cell>
          <cell r="F1293" t="str">
            <v>FDE Abr/26</v>
          </cell>
        </row>
        <row r="1294">
          <cell r="A1294" t="str">
            <v>08.82.046</v>
          </cell>
          <cell r="B1294" t="str">
            <v>SIFAO PVC RIGIDO TIPO COPO DN 1 1/2X1 1/2"</v>
          </cell>
          <cell r="C1294" t="str">
            <v>UN</v>
          </cell>
          <cell r="D1294">
            <v>38.520000000000003</v>
          </cell>
          <cell r="E1294">
            <v>31.31707317073171</v>
          </cell>
          <cell r="F1294" t="str">
            <v>FDE Abr/26</v>
          </cell>
        </row>
        <row r="1295">
          <cell r="A1295" t="str">
            <v>08.82.050</v>
          </cell>
          <cell r="B1295" t="str">
            <v>DESENTUPIMENTO DE RAMAIS DE ESGOTO</v>
          </cell>
          <cell r="C1295" t="str">
            <v>M</v>
          </cell>
          <cell r="D1295">
            <v>15.19</v>
          </cell>
          <cell r="E1295">
            <v>12.349593495934959</v>
          </cell>
          <cell r="F1295" t="str">
            <v>FDE Abr/26</v>
          </cell>
        </row>
        <row r="1296">
          <cell r="A1296" t="str">
            <v>08.82.055</v>
          </cell>
          <cell r="B1296" t="str">
            <v>LIMPEZA SIMPLES EM CALHAS METALICAS</v>
          </cell>
          <cell r="C1296" t="str">
            <v>M</v>
          </cell>
          <cell r="D1296">
            <v>5.0999999999999996</v>
          </cell>
          <cell r="E1296">
            <v>4.1463414634146343</v>
          </cell>
          <cell r="F1296" t="str">
            <v>FDE Abr/26</v>
          </cell>
        </row>
        <row r="1297">
          <cell r="A1297" t="str">
            <v>08.82.056</v>
          </cell>
          <cell r="B1297" t="str">
            <v>LIMPEZA SIMPLES EM LAJES/CALHAS DE CONCRETO</v>
          </cell>
          <cell r="C1297" t="str">
            <v>M2</v>
          </cell>
          <cell r="D1297">
            <v>12.66</v>
          </cell>
          <cell r="E1297">
            <v>10.292682926829269</v>
          </cell>
          <cell r="F1297" t="str">
            <v>FDE Abr/26</v>
          </cell>
        </row>
        <row r="1298">
          <cell r="A1298" t="str">
            <v>08.82.060</v>
          </cell>
          <cell r="B1298" t="str">
            <v>LIMPEZA DE CANALETAS DE ÁGUAS PLUVIAIS</v>
          </cell>
          <cell r="C1298" t="str">
            <v>M</v>
          </cell>
          <cell r="D1298">
            <v>7.03</v>
          </cell>
          <cell r="E1298">
            <v>5.7154471544715451</v>
          </cell>
          <cell r="F1298" t="str">
            <v>FDE Abr/26</v>
          </cell>
        </row>
        <row r="1299">
          <cell r="A1299" t="str">
            <v>08.82.061</v>
          </cell>
          <cell r="B1299" t="str">
            <v>SOLDA E REBITAGEM EM CALHAS DE CHAPA GALVANIZADA</v>
          </cell>
          <cell r="C1299" t="str">
            <v>M</v>
          </cell>
          <cell r="D1299">
            <v>120.64</v>
          </cell>
          <cell r="E1299">
            <v>98.081300813008127</v>
          </cell>
          <cell r="F1299" t="str">
            <v>FDE Abr/26</v>
          </cell>
        </row>
        <row r="1300">
          <cell r="A1300" t="str">
            <v>08.82.062</v>
          </cell>
          <cell r="B1300" t="str">
            <v>SOLDA EM CHAPA GALVANIZADA</v>
          </cell>
          <cell r="C1300" t="str">
            <v>M</v>
          </cell>
          <cell r="D1300">
            <v>110.7</v>
          </cell>
          <cell r="E1300">
            <v>90</v>
          </cell>
          <cell r="F1300" t="str">
            <v>FDE Abr/26</v>
          </cell>
        </row>
        <row r="1301">
          <cell r="A1301" t="str">
            <v>08.82.099</v>
          </cell>
          <cell r="B1301" t="str">
            <v>OUTROS SERVICOS DE REDES DE ESGOTO E AGUAS PLUVIAIS</v>
          </cell>
          <cell r="C1301" t="str">
            <v>MV</v>
          </cell>
          <cell r="D1301">
            <v>715.2</v>
          </cell>
          <cell r="E1301">
            <v>581.46341463414637</v>
          </cell>
          <cell r="F1301" t="str">
            <v>FDE Abr/26</v>
          </cell>
        </row>
        <row r="1302">
          <cell r="A1302" t="str">
            <v>08.84.005</v>
          </cell>
          <cell r="B1302" t="str">
            <v>ASSENTO PLASTICO C/ TAMPA PARA BACIA SANITARIA</v>
          </cell>
          <cell r="C1302" t="str">
            <v>UN</v>
          </cell>
          <cell r="D1302">
            <v>54.43</v>
          </cell>
          <cell r="E1302">
            <v>44.252032520325201</v>
          </cell>
          <cell r="F1302" t="str">
            <v>FDE Abr/26</v>
          </cell>
        </row>
        <row r="1303">
          <cell r="A1303" t="str">
            <v>08.84.011</v>
          </cell>
          <cell r="B1303" t="str">
            <v>SERVIÇO DE RECARGA DE FLUIDO EM APARELHO DE CLIMATIZAÇAO   9  ATE 12 KBTUS COM REMOÇAO DE FLUIDO, VACUO E TESTE DE PRESSURIZAÇAO</v>
          </cell>
          <cell r="C1303" t="str">
            <v>UN</v>
          </cell>
          <cell r="D1303">
            <v>947.1</v>
          </cell>
          <cell r="E1303">
            <v>770</v>
          </cell>
          <cell r="F1303" t="str">
            <v>FDE Abr/26</v>
          </cell>
        </row>
        <row r="1304">
          <cell r="A1304" t="str">
            <v>08.84.012</v>
          </cell>
          <cell r="B1304" t="str">
            <v>BOLSA PLASTICA PARA BACIA SANITARIA</v>
          </cell>
          <cell r="C1304" t="str">
            <v>UN</v>
          </cell>
          <cell r="D1304">
            <v>22.06</v>
          </cell>
          <cell r="E1304">
            <v>17.934959349593495</v>
          </cell>
          <cell r="F1304" t="str">
            <v>FDE Abr/26</v>
          </cell>
        </row>
        <row r="1305">
          <cell r="A1305" t="str">
            <v>08.84.013</v>
          </cell>
          <cell r="B1305" t="str">
            <v>SERVIÇO DE RECARGA DE FLUIDO EM APARELHO DE CLIMATIZAÇAO   18 ATE 24 KBTUS COM REMOÇAO DE FLUIDO, VACUO E TESTE DE PRESSURIZAÇAO</v>
          </cell>
          <cell r="C1305" t="str">
            <v>UN</v>
          </cell>
          <cell r="D1305">
            <v>1027.05</v>
          </cell>
          <cell r="E1305">
            <v>835</v>
          </cell>
          <cell r="F1305" t="str">
            <v>FDE Abr/26</v>
          </cell>
        </row>
        <row r="1306">
          <cell r="A1306" t="str">
            <v>08.84.014</v>
          </cell>
          <cell r="B1306" t="str">
            <v>SERVIÇO DE RECARGA DE FLUIDO EM APARELHO DE CLIMATIZAÇAO  30  KBTUS COM REMOÇAO DE FLUIDO, VACUO E TESTE DE PRESSURIZAÇAO</v>
          </cell>
          <cell r="C1306" t="str">
            <v>UN</v>
          </cell>
          <cell r="D1306">
            <v>1119.3</v>
          </cell>
          <cell r="E1306">
            <v>910</v>
          </cell>
          <cell r="F1306" t="str">
            <v>FDE Abr/26</v>
          </cell>
        </row>
        <row r="1307">
          <cell r="A1307" t="str">
            <v>08.84.020</v>
          </cell>
          <cell r="B1307" t="str">
            <v>SUPORTE DE FERRO FUNDIDO PARA LAVATORIO</v>
          </cell>
          <cell r="C1307" t="str">
            <v>UN</v>
          </cell>
          <cell r="D1307">
            <v>68.89</v>
          </cell>
          <cell r="E1307">
            <v>56.008130081300813</v>
          </cell>
          <cell r="F1307" t="str">
            <v>FDE Abr/26</v>
          </cell>
        </row>
        <row r="1308">
          <cell r="A1308" t="str">
            <v>08.84.030</v>
          </cell>
          <cell r="B1308" t="str">
            <v>TORNEIRA DE PAREDE ANTIVANDALISMO - 85MM</v>
          </cell>
          <cell r="C1308" t="str">
            <v>UN</v>
          </cell>
          <cell r="D1308">
            <v>958.46</v>
          </cell>
          <cell r="E1308">
            <v>779.23577235772359</v>
          </cell>
          <cell r="F1308" t="str">
            <v>FDE Abr/26</v>
          </cell>
        </row>
        <row r="1309">
          <cell r="A1309" t="str">
            <v>08.84.031</v>
          </cell>
          <cell r="B1309" t="str">
            <v>TORNEIRA DE FECHAMENTO AUTOMATICO DE PAREDE</v>
          </cell>
          <cell r="C1309" t="str">
            <v>UN</v>
          </cell>
          <cell r="D1309">
            <v>857.31</v>
          </cell>
          <cell r="E1309">
            <v>697</v>
          </cell>
          <cell r="F1309" t="str">
            <v>FDE Abr/26</v>
          </cell>
        </row>
        <row r="1310">
          <cell r="A1310" t="str">
            <v>08.84.032</v>
          </cell>
          <cell r="B1310" t="str">
            <v>TORNEIRA DE PAREDE ANTIVANDALISMO -140mm</v>
          </cell>
          <cell r="C1310" t="str">
            <v>UN</v>
          </cell>
          <cell r="D1310">
            <v>998.34</v>
          </cell>
          <cell r="E1310">
            <v>811.65853658536594</v>
          </cell>
          <cell r="F1310" t="str">
            <v>FDE Abr/26</v>
          </cell>
        </row>
        <row r="1311">
          <cell r="A1311" t="str">
            <v>08.84.033</v>
          </cell>
          <cell r="B1311" t="str">
            <v>TORNEIRA PRES 1/2 C/ALAVANCA TIPO MESA CROMADO</v>
          </cell>
          <cell r="C1311" t="str">
            <v>UN</v>
          </cell>
          <cell r="D1311">
            <v>356.4</v>
          </cell>
          <cell r="E1311">
            <v>289.7560975609756</v>
          </cell>
          <cell r="F1311" t="str">
            <v>FDE Abr/26</v>
          </cell>
        </row>
        <row r="1312">
          <cell r="A1312" t="str">
            <v>08.84.034</v>
          </cell>
          <cell r="B1312" t="str">
            <v>TORNEIRA MEC/CER 1/4 VOLTA TIPO PARED CROMADO 1/2</v>
          </cell>
          <cell r="C1312" t="str">
            <v>UN</v>
          </cell>
          <cell r="D1312">
            <v>558.83000000000004</v>
          </cell>
          <cell r="E1312">
            <v>454.33333333333337</v>
          </cell>
          <cell r="F1312" t="str">
            <v>FDE Abr/26</v>
          </cell>
        </row>
        <row r="1313">
          <cell r="A1313" t="str">
            <v>08.84.035</v>
          </cell>
          <cell r="B1313" t="str">
            <v>TORNEIRA MEC/CER 1/4 VOLTA TIPO MESA CROMADO 1/2</v>
          </cell>
          <cell r="C1313" t="str">
            <v>UN</v>
          </cell>
          <cell r="D1313">
            <v>559.29</v>
          </cell>
          <cell r="E1313">
            <v>454.70731707317071</v>
          </cell>
          <cell r="F1313" t="str">
            <v>FDE Abr/26</v>
          </cell>
        </row>
        <row r="1314">
          <cell r="A1314" t="str">
            <v>08.84.036</v>
          </cell>
          <cell r="B1314" t="str">
            <v>MISTURADOR P/PIA 1/4 VOLTA TIPO PARED CROMADO 1/2"</v>
          </cell>
          <cell r="C1314" t="str">
            <v>UN</v>
          </cell>
          <cell r="D1314">
            <v>1169.6500000000001</v>
          </cell>
          <cell r="E1314">
            <v>950.93495934959356</v>
          </cell>
          <cell r="F1314" t="str">
            <v>FDE Abr/26</v>
          </cell>
        </row>
        <row r="1315">
          <cell r="A1315" t="str">
            <v>08.84.038</v>
          </cell>
          <cell r="B1315" t="str">
            <v>FILTRO DE PRESSAO CUNO (AQUALAR) C/ELEM. FILTRANTE CARVAO E CEL 360/L/H</v>
          </cell>
          <cell r="C1315" t="str">
            <v>UN</v>
          </cell>
          <cell r="D1315">
            <v>504.5</v>
          </cell>
          <cell r="E1315">
            <v>410.16260162601628</v>
          </cell>
          <cell r="F1315" t="str">
            <v>FDE Abr/26</v>
          </cell>
        </row>
        <row r="1316">
          <cell r="A1316" t="str">
            <v>08.84.042</v>
          </cell>
          <cell r="B1316" t="str">
            <v>ELEMENTO FILTRANTE CUNO (AQUALAR)ELEM FILTRANTE CARVAO E CEL/180L/H</v>
          </cell>
          <cell r="C1316" t="str">
            <v>UN</v>
          </cell>
          <cell r="D1316">
            <v>104.77</v>
          </cell>
          <cell r="E1316">
            <v>85.17886178861788</v>
          </cell>
          <cell r="F1316" t="str">
            <v>FDE Abr/26</v>
          </cell>
        </row>
        <row r="1317">
          <cell r="A1317" t="str">
            <v>08.84.043</v>
          </cell>
          <cell r="B1317" t="str">
            <v>ELEMENTO FILTRANTE CUNO (AQUALAR) CARVAO E CELULOSE 360 L/H</v>
          </cell>
          <cell r="C1317" t="str">
            <v>UN</v>
          </cell>
          <cell r="D1317">
            <v>138.94999999999999</v>
          </cell>
          <cell r="E1317">
            <v>112.96747967479673</v>
          </cell>
          <cell r="F1317" t="str">
            <v>FDE Abr/26</v>
          </cell>
        </row>
        <row r="1318">
          <cell r="A1318" t="str">
            <v>08.84.047</v>
          </cell>
          <cell r="B1318" t="str">
            <v>TAMPO DE PIA EM MARMORE BRANCO NACIONAL DE 3 CM</v>
          </cell>
          <cell r="C1318" t="str">
            <v>M2</v>
          </cell>
          <cell r="D1318">
            <v>1544.81</v>
          </cell>
          <cell r="E1318">
            <v>1255.9430894308944</v>
          </cell>
          <cell r="F1318" t="str">
            <v>FDE Abr/26</v>
          </cell>
        </row>
        <row r="1319">
          <cell r="A1319" t="str">
            <v>08.84.048</v>
          </cell>
          <cell r="B1319" t="str">
            <v>TAMPO DE PIA EM GRANILITE</v>
          </cell>
          <cell r="C1319" t="str">
            <v>M2</v>
          </cell>
          <cell r="D1319">
            <v>755.71</v>
          </cell>
          <cell r="E1319">
            <v>614.39837398373993</v>
          </cell>
          <cell r="F1319" t="str">
            <v>FDE Abr/26</v>
          </cell>
        </row>
        <row r="1320">
          <cell r="A1320" t="str">
            <v>08.84.049</v>
          </cell>
          <cell r="B1320" t="str">
            <v>TAMPO ACO INOX (304) C/ CUBA SIMPLES - CH.22</v>
          </cell>
          <cell r="C1320" t="str">
            <v>M2</v>
          </cell>
          <cell r="D1320">
            <v>3431.11</v>
          </cell>
          <cell r="E1320">
            <v>2789.520325203252</v>
          </cell>
          <cell r="F1320" t="str">
            <v>FDE Abr/26</v>
          </cell>
        </row>
        <row r="1321">
          <cell r="A1321" t="str">
            <v>08.84.050</v>
          </cell>
          <cell r="B1321" t="str">
            <v>TAMPO ACO INOX (304) C/ CUBA DUPLA - CH.22</v>
          </cell>
          <cell r="C1321" t="str">
            <v>M2</v>
          </cell>
          <cell r="D1321">
            <v>3704.89</v>
          </cell>
          <cell r="E1321">
            <v>3012.1056910569105</v>
          </cell>
          <cell r="F1321" t="str">
            <v>FDE Abr/26</v>
          </cell>
        </row>
        <row r="1322">
          <cell r="A1322" t="str">
            <v>08.84.054</v>
          </cell>
          <cell r="B1322" t="str">
            <v>CUBA SIMPLES ACO INOX(304) - CHAPA 22 560X330X140MM - SEM PERTENCES</v>
          </cell>
          <cell r="C1322" t="str">
            <v>UN</v>
          </cell>
          <cell r="D1322">
            <v>328.74</v>
          </cell>
          <cell r="E1322">
            <v>267.26829268292681</v>
          </cell>
          <cell r="F1322" t="str">
            <v>FDE Abr/26</v>
          </cell>
        </row>
        <row r="1323">
          <cell r="A1323" t="str">
            <v>08.84.055</v>
          </cell>
          <cell r="B1323" t="str">
            <v>CUBA SIMPLES ACO INOX(304) CHAP.22 - 400X340X140MM - SEM PERTENCES</v>
          </cell>
          <cell r="C1323" t="str">
            <v>UN</v>
          </cell>
          <cell r="D1323">
            <v>362.29</v>
          </cell>
          <cell r="E1323">
            <v>294.54471544715449</v>
          </cell>
          <cell r="F1323" t="str">
            <v>FDE Abr/26</v>
          </cell>
        </row>
        <row r="1324">
          <cell r="A1324" t="str">
            <v>08.84.058</v>
          </cell>
          <cell r="B1324" t="str">
            <v>CUBA DUPLA ACO INOX(304) CHAPA 22 835X340X140MM - SEM PERTENCES</v>
          </cell>
          <cell r="C1324" t="str">
            <v>UN</v>
          </cell>
          <cell r="D1324">
            <v>570.78</v>
          </cell>
          <cell r="E1324">
            <v>464.04878048780489</v>
          </cell>
          <cell r="F1324" t="str">
            <v>FDE Abr/26</v>
          </cell>
        </row>
        <row r="1325">
          <cell r="A1325" t="str">
            <v>08.84.060</v>
          </cell>
          <cell r="B1325" t="str">
            <v>TAMPO LISO EM ACO INOX (304) CHAPA 20</v>
          </cell>
          <cell r="C1325" t="str">
            <v>M2</v>
          </cell>
          <cell r="D1325">
            <v>1749.17</v>
          </cell>
          <cell r="E1325">
            <v>1422.0894308943091</v>
          </cell>
          <cell r="F1325" t="str">
            <v>FDE Abr/26</v>
          </cell>
        </row>
        <row r="1326">
          <cell r="A1326" t="str">
            <v>08.84.073</v>
          </cell>
          <cell r="B1326" t="str">
            <v>VALVULA AMERICANA</v>
          </cell>
          <cell r="C1326" t="str">
            <v>UN</v>
          </cell>
          <cell r="D1326">
            <v>111.57</v>
          </cell>
          <cell r="E1326">
            <v>90.707317073170728</v>
          </cell>
          <cell r="F1326" t="str">
            <v>FDE Abr/26</v>
          </cell>
        </row>
        <row r="1327">
          <cell r="A1327" t="str">
            <v>08.84.076</v>
          </cell>
          <cell r="B1327" t="str">
            <v>VALVULA DE METAL CROMADO DE 1 1/2"</v>
          </cell>
          <cell r="C1327" t="str">
            <v>UN</v>
          </cell>
          <cell r="D1327">
            <v>121.93</v>
          </cell>
          <cell r="E1327">
            <v>99.130081300813018</v>
          </cell>
          <cell r="F1327" t="str">
            <v>FDE Abr/26</v>
          </cell>
        </row>
        <row r="1328">
          <cell r="A1328" t="str">
            <v>08.84.090</v>
          </cell>
          <cell r="B1328" t="str">
            <v>MANGUEIRA PARA HIDRANTE DIAM 1 1/2' L=15,00M</v>
          </cell>
          <cell r="C1328" t="str">
            <v>UN</v>
          </cell>
          <cell r="D1328">
            <v>541.39</v>
          </cell>
          <cell r="E1328">
            <v>440.15447154471542</v>
          </cell>
          <cell r="F1328" t="str">
            <v>FDE Abr/26</v>
          </cell>
        </row>
        <row r="1329">
          <cell r="A1329" t="str">
            <v>08.84.091</v>
          </cell>
          <cell r="B1329" t="str">
            <v>MANGUEIRA PARA HIDRANTE DIAM 1 1/2' L=30,00M</v>
          </cell>
          <cell r="C1329" t="str">
            <v>UN</v>
          </cell>
          <cell r="D1329">
            <v>774.5</v>
          </cell>
          <cell r="E1329">
            <v>629.67479674796743</v>
          </cell>
          <cell r="F1329" t="str">
            <v>FDE Abr/26</v>
          </cell>
        </row>
        <row r="1330">
          <cell r="A1330" t="str">
            <v>08.84.099</v>
          </cell>
          <cell r="B1330" t="str">
            <v>OUTROS SERVICOS DE APARELHOS E METAIS</v>
          </cell>
          <cell r="C1330" t="str">
            <v>MV</v>
          </cell>
          <cell r="D1330">
            <v>715.2</v>
          </cell>
          <cell r="E1330">
            <v>581.46341463414637</v>
          </cell>
          <cell r="F1330" t="str">
            <v>FDE Abr/26</v>
          </cell>
        </row>
        <row r="1331">
          <cell r="A1331" t="str">
            <v>08.86.099</v>
          </cell>
          <cell r="B1331" t="str">
            <v>OUTROS SERVICOS DE TRATAMENTO DE DESPEJOS SANITARIOS</v>
          </cell>
          <cell r="C1331" t="str">
            <v>MV</v>
          </cell>
          <cell r="D1331">
            <v>715.2</v>
          </cell>
          <cell r="E1331">
            <v>581.46341463414637</v>
          </cell>
          <cell r="F1331" t="str">
            <v>FDE Abr/26</v>
          </cell>
        </row>
        <row r="1332">
          <cell r="A1332" t="str">
            <v>09.01.001</v>
          </cell>
          <cell r="B1332" t="str">
            <v>TE-01 ENTRADA PRIMÁRIA SIMPLIF. POSTE UNICO - EDP - 112,5 KVA - 15KV- 220/127 V</v>
          </cell>
          <cell r="C1332" t="str">
            <v>UN</v>
          </cell>
          <cell r="D1332">
            <v>80308.67</v>
          </cell>
          <cell r="E1332">
            <v>65291.601626016258</v>
          </cell>
          <cell r="F1332" t="str">
            <v>FDE Abr/26</v>
          </cell>
        </row>
        <row r="1333">
          <cell r="A1333" t="str">
            <v>09.01.002</v>
          </cell>
          <cell r="B1333" t="str">
            <v>TE-02 ENTRADA PRIMÁRIA SIMPLIF. POSTE UNICO - EDP - 150 KVA - 15KV- 220/127 V</v>
          </cell>
          <cell r="C1333" t="str">
            <v>UN</v>
          </cell>
          <cell r="D1333">
            <v>86202.01</v>
          </cell>
          <cell r="E1333">
            <v>70082.934959349586</v>
          </cell>
          <cell r="F1333" t="str">
            <v>FDE Abr/26</v>
          </cell>
        </row>
        <row r="1334">
          <cell r="A1334" t="str">
            <v>09.01.003</v>
          </cell>
          <cell r="B1334" t="str">
            <v>TE-03 ENTRADA PRIMÁRIA SIMPLIF. POSTE UNICO - EDP - 225 KVA - 15KV- 220/127 V</v>
          </cell>
          <cell r="C1334" t="str">
            <v>UN</v>
          </cell>
          <cell r="D1334">
            <v>111240.27</v>
          </cell>
          <cell r="E1334">
            <v>90439.243902439033</v>
          </cell>
          <cell r="F1334" t="str">
            <v>FDE Abr/26</v>
          </cell>
        </row>
        <row r="1335">
          <cell r="A1335" t="str">
            <v>09.01.004</v>
          </cell>
          <cell r="B1335" t="str">
            <v>TE-04 ENTRADA PRIMÁRIA SIMPLIF. POSTE UNICO - EDP - 300 KVA - 15KV- 220/127 V</v>
          </cell>
          <cell r="C1335" t="str">
            <v>UN</v>
          </cell>
          <cell r="D1335">
            <v>124307.35</v>
          </cell>
          <cell r="E1335">
            <v>101062.88617886179</v>
          </cell>
          <cell r="F1335" t="str">
            <v>FDE Abr/26</v>
          </cell>
        </row>
        <row r="1336">
          <cell r="A1336" t="str">
            <v>09.01.005</v>
          </cell>
          <cell r="B1336" t="str">
            <v>TE-05 ENTRADA PRIMÁRIA SIMPLIF.  POSTE UNICO - CPFL - 112,5 KVA - 15KV-220/127 V</v>
          </cell>
          <cell r="C1336" t="str">
            <v>UN</v>
          </cell>
          <cell r="D1336">
            <v>76958.86</v>
          </cell>
          <cell r="E1336">
            <v>62568.17886178862</v>
          </cell>
          <cell r="F1336" t="str">
            <v>FDE Abr/26</v>
          </cell>
        </row>
        <row r="1337">
          <cell r="A1337" t="str">
            <v>09.01.006</v>
          </cell>
          <cell r="B1337" t="str">
            <v>TE-06 ENTRADA PRIMÁRIA SIMPLIF.  POSTE UNICO - CPFL - 150,0 KVA - 15KV-220/127 V</v>
          </cell>
          <cell r="C1337" t="str">
            <v>UN</v>
          </cell>
          <cell r="D1337">
            <v>84913.37</v>
          </cell>
          <cell r="E1337">
            <v>69035.260162601626</v>
          </cell>
          <cell r="F1337" t="str">
            <v>FDE Abr/26</v>
          </cell>
        </row>
        <row r="1338">
          <cell r="A1338" t="str">
            <v>09.01.007</v>
          </cell>
          <cell r="B1338" t="str">
            <v>TE-07 ENTRADA PRIMÁRIA SIMPLIF. POSTE UNICO - CPFL - 225 KVA - 15KV- 220/127 V</v>
          </cell>
          <cell r="C1338" t="str">
            <v>UN</v>
          </cell>
          <cell r="D1338">
            <v>111095.41</v>
          </cell>
          <cell r="E1338">
            <v>90321.471544715445</v>
          </cell>
          <cell r="F1338" t="str">
            <v>FDE Abr/26</v>
          </cell>
        </row>
        <row r="1339">
          <cell r="A1339" t="str">
            <v>09.01.008</v>
          </cell>
          <cell r="B1339" t="str">
            <v>TE-08 ENTRADA PRIMÁRIA SIMPLIF. POSTE UNICO - CPFL - 300 KVA - 15KV- 220/127 V</v>
          </cell>
          <cell r="C1339" t="str">
            <v>UN</v>
          </cell>
          <cell r="D1339">
            <v>124162.49</v>
          </cell>
          <cell r="E1339">
            <v>100945.11382113822</v>
          </cell>
          <cell r="F1339" t="str">
            <v>FDE Abr/26</v>
          </cell>
        </row>
        <row r="1340">
          <cell r="A1340" t="str">
            <v>09.01.009</v>
          </cell>
          <cell r="B1340" t="str">
            <v>TE-09 ENTRADA PRIMÁRIA SIMPLIF. POSTE UNICO - NEOENERGIA - 112,5 KVA 15KV-220/127 V</v>
          </cell>
          <cell r="C1340" t="str">
            <v>UN</v>
          </cell>
          <cell r="D1340">
            <v>80280.41</v>
          </cell>
          <cell r="E1340">
            <v>65268.626016260168</v>
          </cell>
          <cell r="F1340" t="str">
            <v>FDE Abr/26</v>
          </cell>
        </row>
        <row r="1341">
          <cell r="A1341" t="str">
            <v>09.01.010</v>
          </cell>
          <cell r="B1341" t="str">
            <v>TE-10 ENTRADA PRIMÁRIA SIMPLIF. POSTE UNICO - NEOENERGIA - 150 KVA 15KV-220/127 V</v>
          </cell>
          <cell r="C1341" t="str">
            <v>UN</v>
          </cell>
          <cell r="D1341">
            <v>86323.93</v>
          </cell>
          <cell r="E1341">
            <v>70182.056910569096</v>
          </cell>
          <cell r="F1341" t="str">
            <v>FDE Abr/26</v>
          </cell>
        </row>
        <row r="1342">
          <cell r="A1342" t="str">
            <v>09.01.011</v>
          </cell>
          <cell r="B1342" t="str">
            <v>TE-11 ENTRADA PRIMÁRIA SIMPLIF. POSTE UNICO - NEOENERGIA - 225 KVA 15KV-220/127 V</v>
          </cell>
          <cell r="C1342" t="str">
            <v>UN</v>
          </cell>
          <cell r="D1342">
            <v>111403.15</v>
          </cell>
          <cell r="E1342">
            <v>90571.666666666657</v>
          </cell>
          <cell r="F1342" t="str">
            <v>FDE Abr/26</v>
          </cell>
        </row>
        <row r="1343">
          <cell r="A1343" t="str">
            <v>09.01.012</v>
          </cell>
          <cell r="B1343" t="str">
            <v>TE-12 ENTRADA PRIMÁRIA SIMPLIF. POSTE UNICO - NEOENERGIA - 300 KVA 15KV-220/127 V</v>
          </cell>
          <cell r="C1343" t="str">
            <v>UN</v>
          </cell>
          <cell r="D1343">
            <v>124470.23</v>
          </cell>
          <cell r="E1343">
            <v>101195.30894308943</v>
          </cell>
          <cell r="F1343" t="str">
            <v>FDE Abr/26</v>
          </cell>
        </row>
        <row r="1344">
          <cell r="A1344" t="str">
            <v>09.01.014</v>
          </cell>
          <cell r="B1344" t="str">
            <v>TRANSFORMADOR TRIFASICO A SECO 112,5KVA  13800V 220/127V ENCAPSULADO USO ABRIGADO</v>
          </cell>
          <cell r="C1344" t="str">
            <v>UN</v>
          </cell>
          <cell r="D1344">
            <v>55145.08</v>
          </cell>
          <cell r="E1344">
            <v>44833.398373983742</v>
          </cell>
          <cell r="F1344" t="str">
            <v>FDE Abr/26</v>
          </cell>
        </row>
        <row r="1345">
          <cell r="A1345" t="str">
            <v>09.01.015</v>
          </cell>
          <cell r="B1345" t="str">
            <v>TRANSFORMADOR TRIFASICO A SECO 150KVA  13800V 220/127V ENCAPSULADO USO ABRIGADO</v>
          </cell>
          <cell r="C1345" t="str">
            <v>UN</v>
          </cell>
          <cell r="D1345">
            <v>62199.83</v>
          </cell>
          <cell r="E1345">
            <v>50568.9674796748</v>
          </cell>
          <cell r="F1345" t="str">
            <v>FDE Abr/26</v>
          </cell>
        </row>
        <row r="1346">
          <cell r="A1346" t="str">
            <v>09.01.016</v>
          </cell>
          <cell r="B1346" t="str">
            <v>TRANSFORMADOR TRIFASICO A SECO 225KVA  13800V 220/127V ENCAPSULADO USO ABRIGADO</v>
          </cell>
          <cell r="C1346" t="str">
            <v>UN</v>
          </cell>
          <cell r="D1346">
            <v>69989.5</v>
          </cell>
          <cell r="E1346">
            <v>56902.032520325207</v>
          </cell>
          <cell r="F1346" t="str">
            <v>FDE Abr/26</v>
          </cell>
        </row>
        <row r="1347">
          <cell r="A1347" t="str">
            <v>09.01.017</v>
          </cell>
          <cell r="B1347" t="str">
            <v>TRANSFORMADOR TRIFASICO A SECO 300KVA  13800V 220/127V ENCAPSULADO USO ABRIGADO</v>
          </cell>
          <cell r="C1347" t="str">
            <v>UN</v>
          </cell>
          <cell r="D1347">
            <v>79307.199999999997</v>
          </cell>
          <cell r="E1347">
            <v>64477.398373983735</v>
          </cell>
          <cell r="F1347" t="str">
            <v>FDE Abr/26</v>
          </cell>
        </row>
        <row r="1348">
          <cell r="A1348" t="str">
            <v>09.01.022</v>
          </cell>
          <cell r="B1348" t="str">
            <v>CABINE  PRIMÁRIA BLINDADA SIMPLIFICADA CLASSE 17,5kV, COM MEDICAO EM MEDIA TENSAO ATE 300KVA PADRAO ENEL USO AO TEMPO COM PINTURA EPOXI ELETROSTÁTICA.</v>
          </cell>
          <cell r="C1348" t="str">
            <v>UN</v>
          </cell>
          <cell r="D1348">
            <v>82313.740000000005</v>
          </cell>
          <cell r="E1348">
            <v>66921.739837398374</v>
          </cell>
          <cell r="F1348" t="str">
            <v>FDE Abr/26</v>
          </cell>
        </row>
        <row r="1349">
          <cell r="A1349" t="str">
            <v>09.01.026</v>
          </cell>
          <cell r="B1349" t="str">
            <v>TE-13  SUBESTAÇAO ENTRADA DE ENERGIA ATE 300KVA BLINDADA 15kV  INCLUSO TRANSFORMADOR A SECO 112,50KVA  PADRAO ENEL  SP  USO AO TEMPO COM PINTURA EPOXI ELETROSTÁTICA.</v>
          </cell>
          <cell r="C1349" t="str">
            <v>UN</v>
          </cell>
          <cell r="D1349">
            <v>198643.75</v>
          </cell>
          <cell r="E1349">
            <v>161498.98373983739</v>
          </cell>
          <cell r="F1349" t="str">
            <v>FDE Abr/26</v>
          </cell>
        </row>
        <row r="1350">
          <cell r="A1350" t="str">
            <v>09.01.027</v>
          </cell>
          <cell r="B1350" t="str">
            <v>TE-14  SUBESTAÇAO ENTRADA DE ENERGIA ATE 300KVA BLINDADA 15kV   INCLUSO TRANSFORMADOR A SECO 150 KVA  PADRAO ENEL  SP  USO AO TEMPO COM PINTURA EPOXI ELETROSTÁTICA.</v>
          </cell>
          <cell r="C1350" t="str">
            <v>UN</v>
          </cell>
          <cell r="D1350">
            <v>205698.5</v>
          </cell>
          <cell r="E1350">
            <v>167234.55284552847</v>
          </cell>
          <cell r="F1350" t="str">
            <v>FDE Abr/26</v>
          </cell>
        </row>
        <row r="1351">
          <cell r="A1351" t="str">
            <v>09.01.028</v>
          </cell>
          <cell r="B1351" t="str">
            <v>TE-15  SUBESTAÇAO ENTRADA DE ENERGIA ATE 300KVA BLINDADA 15kV   INCLUSO TRANSFORMADOR A SECO 225 KVA  PADRAO ENEL  SP  USO AO TEMPO COM PINTURA EPOXI ELETROSTÁTICA.</v>
          </cell>
          <cell r="C1351" t="str">
            <v>UN</v>
          </cell>
          <cell r="D1351">
            <v>213244.74</v>
          </cell>
          <cell r="E1351">
            <v>173369.70731707316</v>
          </cell>
          <cell r="F1351" t="str">
            <v>FDE Abr/26</v>
          </cell>
        </row>
        <row r="1352">
          <cell r="A1352" t="str">
            <v>09.01.029</v>
          </cell>
          <cell r="B1352" t="str">
            <v>TE-16  SUBESTAÇAO ENTRADA DE ENERGIA ATE 300KVA BLINDADA 15kV  INCLUSO TRANSFORMADOR A SECO 300 KVA  PADRAO ENEL  SP  USO AO TEMPO COM PINTURA EPOXI ELETROSTÁTICA.</v>
          </cell>
          <cell r="C1352" t="str">
            <v>UN</v>
          </cell>
          <cell r="D1352">
            <v>222562.44</v>
          </cell>
          <cell r="E1352">
            <v>180945.07317073172</v>
          </cell>
          <cell r="F1352" t="str">
            <v>FDE Abr/26</v>
          </cell>
        </row>
        <row r="1353">
          <cell r="A1353" t="str">
            <v>09.01.050</v>
          </cell>
          <cell r="B1353" t="str">
            <v>TE-17 ENTRADA PRIMÁRIA SIMPLIFICADA EM POSTE UNICO - ENERGISA - 112,5 KVA
- 15 kV - 220/127 V</v>
          </cell>
          <cell r="C1353" t="str">
            <v>UN</v>
          </cell>
          <cell r="D1353">
            <v>69063.05</v>
          </cell>
          <cell r="E1353">
            <v>56148.821138211388</v>
          </cell>
          <cell r="F1353" t="str">
            <v>FDE Abr/26</v>
          </cell>
        </row>
        <row r="1354">
          <cell r="A1354" t="str">
            <v>09.01.055</v>
          </cell>
          <cell r="B1354" t="str">
            <v>TE-18 ENTRADA PRIMÁRIA SIMPLIFICADA EM POSTE UNICO - ENERGISA - 150 KVA - 15 kV - 220/127 V</v>
          </cell>
          <cell r="C1354" t="str">
            <v>UN</v>
          </cell>
          <cell r="D1354">
            <v>76098.16</v>
          </cell>
          <cell r="E1354">
            <v>61868.422764227646</v>
          </cell>
          <cell r="F1354" t="str">
            <v>FDE Abr/26</v>
          </cell>
        </row>
        <row r="1355">
          <cell r="A1355" t="str">
            <v>09.01.060</v>
          </cell>
          <cell r="B1355" t="str">
            <v>TE-19 ENTRADA PRIMÁRIA SIMPLIFICADA EM POSTE UNICO - ENERGISA - 225 KVA - 15 kV- 220/127 V</v>
          </cell>
          <cell r="C1355" t="str">
            <v>UN</v>
          </cell>
          <cell r="D1355">
            <v>101028.76</v>
          </cell>
          <cell r="E1355">
            <v>82137.203252032516</v>
          </cell>
          <cell r="F1355" t="str">
            <v>FDE Abr/26</v>
          </cell>
        </row>
        <row r="1356">
          <cell r="A1356" t="str">
            <v>09.01.065</v>
          </cell>
          <cell r="B1356" t="str">
            <v>TE-20 ENTRADA PRIMÁRIA SIMPLIFICADA EM POSTE UNICO - ENERGISA - 300 KVA - 15 kV - 220/127 V</v>
          </cell>
          <cell r="C1356" t="str">
            <v>UN</v>
          </cell>
          <cell r="D1356">
            <v>119009.25</v>
          </cell>
          <cell r="E1356">
            <v>96755.487804878052</v>
          </cell>
          <cell r="F1356" t="str">
            <v>FDE Abr/26</v>
          </cell>
        </row>
        <row r="1357">
          <cell r="A1357" t="str">
            <v>09.01.066</v>
          </cell>
          <cell r="B1357" t="str">
            <v>TE-21 ENTRADA PRIMARIA SIMPLIFICADA EM POSTE UNICO   ENEL - SP  112,5 KVA 15 kV  220/127 V</v>
          </cell>
          <cell r="C1357" t="str">
            <v>UN</v>
          </cell>
          <cell r="D1357">
            <v>74318.740000000005</v>
          </cell>
          <cell r="E1357">
            <v>60421.739837398381</v>
          </cell>
          <cell r="F1357" t="str">
            <v>FDE Abr/26</v>
          </cell>
        </row>
        <row r="1358">
          <cell r="A1358" t="str">
            <v>09.01.067</v>
          </cell>
          <cell r="B1358" t="str">
            <v>TE-22 ENTRADA PRIMARIA SIMPLIFICADA EM POSTE UNICO   ENEL - SP  150 KVA  15 kV  220/127 V</v>
          </cell>
          <cell r="C1358" t="str">
            <v>UN</v>
          </cell>
          <cell r="D1358">
            <v>82551.820000000007</v>
          </cell>
          <cell r="E1358">
            <v>67115.300813008143</v>
          </cell>
          <cell r="F1358" t="str">
            <v>FDE Abr/26</v>
          </cell>
        </row>
        <row r="1359">
          <cell r="A1359" t="str">
            <v>09.01.068</v>
          </cell>
          <cell r="B1359" t="str">
            <v>TE-23 ENTRADA PRIMARIA SIMPLIFICADA EM POSTE UNICO   ENEL - SP  225KVA  15 kV  220/127 V</v>
          </cell>
          <cell r="C1359" t="str">
            <v>UN</v>
          </cell>
          <cell r="D1359">
            <v>111578.29</v>
          </cell>
          <cell r="E1359">
            <v>90714.056910569096</v>
          </cell>
          <cell r="F1359" t="str">
            <v>FDE Abr/26</v>
          </cell>
        </row>
        <row r="1360">
          <cell r="A1360" t="str">
            <v>09.01.069</v>
          </cell>
          <cell r="B1360" t="str">
            <v>TE-24 ENTRADA PRIMARIA SIMPLIFICADA EM POSTE UNICO   ENEL - SP  300 KVA  15 kV  220/127 V</v>
          </cell>
          <cell r="C1360" t="str">
            <v>UN</v>
          </cell>
          <cell r="D1360">
            <v>124063.8</v>
          </cell>
          <cell r="E1360">
            <v>100864.87804878049</v>
          </cell>
          <cell r="F1360" t="str">
            <v>FDE Abr/26</v>
          </cell>
        </row>
        <row r="1361">
          <cell r="A1361" t="str">
            <v>09.01.099</v>
          </cell>
          <cell r="B1361" t="str">
            <v>SERVICOS DE LIGACOES EM TENSAO PRIMARIA</v>
          </cell>
          <cell r="C1361" t="str">
            <v>MV</v>
          </cell>
          <cell r="D1361">
            <v>715.2</v>
          </cell>
          <cell r="E1361">
            <v>581.46341463414637</v>
          </cell>
          <cell r="F1361" t="str">
            <v>FDE Abr/26</v>
          </cell>
        </row>
        <row r="1362">
          <cell r="A1362" t="str">
            <v>09.01.152</v>
          </cell>
          <cell r="B1362" t="str">
            <v>TAMPA DE SOBREPOR  CHAPA 16 (1,50MM) APLICADA ABRIGO DE  ENTRADA ENERGIA.</v>
          </cell>
          <cell r="C1362" t="str">
            <v>M2</v>
          </cell>
          <cell r="D1362">
            <v>1911.6</v>
          </cell>
          <cell r="E1362">
            <v>1554.1463414634145</v>
          </cell>
          <cell r="F1362" t="str">
            <v>FDE Abr/26</v>
          </cell>
        </row>
        <row r="1363">
          <cell r="A1363" t="str">
            <v>09.02.011</v>
          </cell>
          <cell r="B1363" t="str">
            <v>AT-01 ENTRADA AEREA PARA TELEFONE</v>
          </cell>
          <cell r="C1363" t="str">
            <v>UN</v>
          </cell>
          <cell r="D1363">
            <v>2220.91</v>
          </cell>
          <cell r="E1363">
            <v>1805.6178861788617</v>
          </cell>
          <cell r="F1363" t="str">
            <v>FDE Abr/26</v>
          </cell>
        </row>
        <row r="1364">
          <cell r="A1364" t="str">
            <v>09.02.030</v>
          </cell>
          <cell r="B1364" t="str">
            <v>AE-32 - ABRIGO E ENTRADA DE ENERGIA PADRÃO EDP - T6 - 150 A</v>
          </cell>
          <cell r="C1364" t="str">
            <v>UN</v>
          </cell>
          <cell r="D1364">
            <v>6976.24</v>
          </cell>
          <cell r="E1364">
            <v>5671.7398373983742</v>
          </cell>
          <cell r="F1364" t="str">
            <v>FDE Abr/26</v>
          </cell>
        </row>
        <row r="1365">
          <cell r="A1365" t="str">
            <v>09.02.034</v>
          </cell>
          <cell r="B1365" t="str">
            <v>AE-33 - ABRIGO E ENTRADA DE ENERGIA PADRÃO EDP - T7 - 200 A</v>
          </cell>
          <cell r="C1365" t="str">
            <v>UN</v>
          </cell>
          <cell r="D1365">
            <v>12459.25</v>
          </cell>
          <cell r="E1365">
            <v>10129.471544715447</v>
          </cell>
          <cell r="F1365" t="str">
            <v>FDE Abr/26</v>
          </cell>
        </row>
        <row r="1366">
          <cell r="A1366" t="str">
            <v>09.02.035</v>
          </cell>
          <cell r="B1366" t="str">
            <v>AE-34 - ABRIGO E ENTRADA DE ENERGIA PADRÃO EDP - T9 - 300 A</v>
          </cell>
          <cell r="C1366" t="str">
            <v>UN</v>
          </cell>
          <cell r="D1366">
            <v>16224.24</v>
          </cell>
          <cell r="E1366">
            <v>13190.439024390244</v>
          </cell>
          <cell r="F1366" t="str">
            <v>FDE Abr/26</v>
          </cell>
        </row>
        <row r="1367">
          <cell r="A1367" t="str">
            <v>09.02.042</v>
          </cell>
          <cell r="B1367" t="str">
            <v>DPS - DISPOSITIVO PROTECAO CONTRA SURTOS (TELEFONIA)</v>
          </cell>
          <cell r="C1367" t="str">
            <v>UN</v>
          </cell>
          <cell r="D1367">
            <v>183.04</v>
          </cell>
          <cell r="E1367">
            <v>148.8130081300813</v>
          </cell>
          <cell r="F1367" t="str">
            <v>FDE Abr/26</v>
          </cell>
        </row>
        <row r="1368">
          <cell r="A1368" t="str">
            <v>09.02.043</v>
          </cell>
          <cell r="B1368" t="str">
            <v>DPS - DISPOSITIVO PROTECAO CONTRA SURTOS (ENERGIA)</v>
          </cell>
          <cell r="C1368" t="str">
            <v>UN</v>
          </cell>
          <cell r="D1368">
            <v>298.33999999999997</v>
          </cell>
          <cell r="E1368">
            <v>242.55284552845526</v>
          </cell>
          <cell r="F1368" t="str">
            <v>FDE Abr/26</v>
          </cell>
        </row>
        <row r="1369">
          <cell r="A1369" t="str">
            <v>09.02.047</v>
          </cell>
          <cell r="B1369" t="str">
            <v>DISJUNTOR TRIPOLAR TERMOMAGNETICO 3X300A</v>
          </cell>
          <cell r="C1369" t="str">
            <v>UN</v>
          </cell>
          <cell r="D1369">
            <v>3648.42</v>
          </cell>
          <cell r="E1369">
            <v>2966.1951219512198</v>
          </cell>
          <cell r="F1369" t="str">
            <v>FDE Abr/26</v>
          </cell>
        </row>
        <row r="1370">
          <cell r="A1370" t="str">
            <v>09.02.048</v>
          </cell>
          <cell r="B1370" t="str">
            <v>CONJ 3 CABOS P/ ENTRADA ENERGIA SECCAO 240MM2 C/ ELETRODUTOS</v>
          </cell>
          <cell r="C1370" t="str">
            <v>UN</v>
          </cell>
          <cell r="D1370">
            <v>11204.86</v>
          </cell>
          <cell r="E1370">
            <v>9109.6422764227646</v>
          </cell>
          <cell r="F1370" t="str">
            <v>FDE Abr/26</v>
          </cell>
        </row>
        <row r="1371">
          <cell r="A1371" t="str">
            <v>09.02.049</v>
          </cell>
          <cell r="B1371" t="str">
            <v>CONJ 4 CABOS P/ ENTRADA ENERGIA SECCAO 240MM2 C/ ELETRODUTOS</v>
          </cell>
          <cell r="C1371" t="str">
            <v>UN</v>
          </cell>
          <cell r="D1371">
            <v>14082.73</v>
          </cell>
          <cell r="E1371">
            <v>11449.373983739837</v>
          </cell>
          <cell r="F1371" t="str">
            <v>FDE Abr/26</v>
          </cell>
        </row>
        <row r="1372">
          <cell r="A1372" t="str">
            <v>09.02.052</v>
          </cell>
          <cell r="B1372" t="str">
            <v>AE-24 ABRIGO E ENTRADA DE ENERGIA (CAIXA M, T e E) COM LEITURA VOLTADA PARA CALÇADA  AES ELETROPAULO</v>
          </cell>
          <cell r="C1372" t="str">
            <v>UN</v>
          </cell>
          <cell r="D1372">
            <v>7490.1</v>
          </cell>
          <cell r="E1372">
            <v>6089.5121951219517</v>
          </cell>
          <cell r="F1372" t="str">
            <v>FDE Abr/26</v>
          </cell>
        </row>
        <row r="1373">
          <cell r="A1373" t="str">
            <v>09.02.053</v>
          </cell>
          <cell r="B1373" t="str">
            <v>AE-23 ABRIGO E ENTRADA DE ENERGIA (CAIXA M, T  e IV) COM LEITURA VOLTADA PARA CALÇADA - CPFL, EDP BANDEIRANTE E ELEKTRO</v>
          </cell>
          <cell r="C1373" t="str">
            <v>UN</v>
          </cell>
          <cell r="D1373">
            <v>6955.71</v>
          </cell>
          <cell r="E1373">
            <v>5655.0487804878048</v>
          </cell>
          <cell r="F1373" t="str">
            <v>FDE Abr/26</v>
          </cell>
        </row>
        <row r="1374">
          <cell r="A1374" t="str">
            <v>09.02.059</v>
          </cell>
          <cell r="B1374" t="str">
            <v>AE-19 ABRIGO E ENTRADA DE ENERGIA (CAIXA II, IV OU E): AES ELETROP/BANDEIRANTE/CPFL/ELEKTRO</v>
          </cell>
          <cell r="C1374" t="str">
            <v>UN</v>
          </cell>
          <cell r="D1374">
            <v>3561.46</v>
          </cell>
          <cell r="E1374">
            <v>2895.4959349593496</v>
          </cell>
          <cell r="F1374" t="str">
            <v>FDE Abr/26</v>
          </cell>
        </row>
        <row r="1375">
          <cell r="A1375" t="str">
            <v>09.02.060</v>
          </cell>
          <cell r="B1375" t="str">
            <v>AE-20 ABRIGO E ENTRADA DE ENERGIA (CAIXAS III OU V):BANDEIRANTE/CPFL/ELEKTRO</v>
          </cell>
          <cell r="C1375" t="str">
            <v>UN</v>
          </cell>
          <cell r="D1375">
            <v>4369.75</v>
          </cell>
          <cell r="E1375">
            <v>3552.6422764227641</v>
          </cell>
          <cell r="F1375" t="str">
            <v>FDE Abr/26</v>
          </cell>
        </row>
        <row r="1376">
          <cell r="A1376" t="str">
            <v>09.02.061</v>
          </cell>
          <cell r="B1376" t="str">
            <v>AE-21 ABRIGO E ENTRADA DE ENERGIA (CAIXA M OU H): AES ELETROP/BANDEIRANTE/ELEKTRO/CPFL</v>
          </cell>
          <cell r="C1376" t="str">
            <v>UN</v>
          </cell>
          <cell r="D1376">
            <v>8640.11</v>
          </cell>
          <cell r="E1376">
            <v>7024.4796747967484</v>
          </cell>
          <cell r="F1376" t="str">
            <v>FDE Abr/26</v>
          </cell>
        </row>
        <row r="1377">
          <cell r="A1377" t="str">
            <v>09.02.062</v>
          </cell>
          <cell r="B1377" t="str">
            <v>CONJ 3 CABOS P/ ENTRADA ENERGIA SECCAO 10MM2 C/ ELETRODUTOS</v>
          </cell>
          <cell r="C1377" t="str">
            <v>UN</v>
          </cell>
          <cell r="D1377">
            <v>1259.07</v>
          </cell>
          <cell r="E1377">
            <v>1023.6341463414634</v>
          </cell>
          <cell r="F1377" t="str">
            <v>FDE Abr/26</v>
          </cell>
        </row>
        <row r="1378">
          <cell r="A1378" t="str">
            <v>09.02.063</v>
          </cell>
          <cell r="B1378" t="str">
            <v>CONJ 3 CABOS P/ ENTRADA ENERGIA SECCAO 16MM2 C/ ELETRODUTOS</v>
          </cell>
          <cell r="C1378" t="str">
            <v>UN</v>
          </cell>
          <cell r="D1378">
            <v>1643.48</v>
          </cell>
          <cell r="E1378">
            <v>1336.1626016260163</v>
          </cell>
          <cell r="F1378" t="str">
            <v>FDE Abr/26</v>
          </cell>
        </row>
        <row r="1379">
          <cell r="A1379" t="str">
            <v>09.02.064</v>
          </cell>
          <cell r="B1379" t="str">
            <v>CONJ 3 CABOS P/ ENTRADA ENERGIA SECCAO 25MM2 C/ ELETRODUTOS</v>
          </cell>
          <cell r="C1379" t="str">
            <v>UN</v>
          </cell>
          <cell r="D1379">
            <v>1990.82</v>
          </cell>
          <cell r="E1379">
            <v>1618.5528455284552</v>
          </cell>
          <cell r="F1379" t="str">
            <v>FDE Abr/26</v>
          </cell>
        </row>
        <row r="1380">
          <cell r="A1380" t="str">
            <v>09.02.065</v>
          </cell>
          <cell r="B1380" t="str">
            <v>CONJ 3 CABOS P/ ENTRADA ENERGIA SECCAO 35MM2 C/ ELETRODUTOS</v>
          </cell>
          <cell r="C1380" t="str">
            <v>UN</v>
          </cell>
          <cell r="D1380">
            <v>2365.29</v>
          </cell>
          <cell r="E1380">
            <v>1923</v>
          </cell>
          <cell r="F1380" t="str">
            <v>FDE Abr/26</v>
          </cell>
        </row>
        <row r="1381">
          <cell r="A1381" t="str">
            <v>09.02.066</v>
          </cell>
          <cell r="B1381" t="str">
            <v>CONJ 3 CABOS P/ ENTRADA ENERGIA SECCAO 50MM2 C/ ELETRODUTOS</v>
          </cell>
          <cell r="C1381" t="str">
            <v>UN</v>
          </cell>
          <cell r="D1381">
            <v>3021.8</v>
          </cell>
          <cell r="E1381">
            <v>2456.747967479675</v>
          </cell>
          <cell r="F1381" t="str">
            <v>FDE Abr/26</v>
          </cell>
        </row>
        <row r="1382">
          <cell r="A1382" t="str">
            <v>09.02.067</v>
          </cell>
          <cell r="B1382" t="str">
            <v>CONJ 3 CABOS P/ ENTRADA ENERGIA SECCAO 70MM2 C/ ELETRODUTOS</v>
          </cell>
          <cell r="C1382" t="str">
            <v>UN</v>
          </cell>
          <cell r="D1382">
            <v>4025.03</v>
          </cell>
          <cell r="E1382">
            <v>3272.3821138211383</v>
          </cell>
          <cell r="F1382" t="str">
            <v>FDE Abr/26</v>
          </cell>
        </row>
        <row r="1383">
          <cell r="A1383" t="str">
            <v>09.02.068</v>
          </cell>
          <cell r="B1383" t="str">
            <v>CONJ 3 CABOS P/ ENTRADA ENERGIA SECCAO 95MM2 C/ ELETRODUTOS</v>
          </cell>
          <cell r="C1383" t="str">
            <v>UN</v>
          </cell>
          <cell r="D1383">
            <v>4918.1400000000003</v>
          </cell>
          <cell r="E1383">
            <v>3998.4878048780492</v>
          </cell>
          <cell r="F1383" t="str">
            <v>FDE Abr/26</v>
          </cell>
        </row>
        <row r="1384">
          <cell r="A1384" t="str">
            <v>09.02.069</v>
          </cell>
          <cell r="B1384" t="str">
            <v>CONJ 3 CABOS P/ ENTRADA ENERGIA SECCAO 120MM2 C/ ELETRODUTOS</v>
          </cell>
          <cell r="C1384" t="str">
            <v>UN</v>
          </cell>
          <cell r="D1384">
            <v>6361.7</v>
          </cell>
          <cell r="E1384">
            <v>5172.1138211382113</v>
          </cell>
          <cell r="F1384" t="str">
            <v>FDE Abr/26</v>
          </cell>
        </row>
        <row r="1385">
          <cell r="A1385" t="str">
            <v>09.02.070</v>
          </cell>
          <cell r="B1385" t="str">
            <v>CONJ 3 CABOS P/ ENTRADA ENERGIA SECCAO 150MM2 C/ ELETRODUTOS</v>
          </cell>
          <cell r="C1385" t="str">
            <v>UN</v>
          </cell>
          <cell r="D1385">
            <v>7601.7</v>
          </cell>
          <cell r="E1385">
            <v>6180.2439024390242</v>
          </cell>
          <cell r="F1385" t="str">
            <v>FDE Abr/26</v>
          </cell>
        </row>
        <row r="1386">
          <cell r="A1386" t="str">
            <v>09.02.071</v>
          </cell>
          <cell r="B1386" t="str">
            <v>CONJ 3 CABOS P/ ENTRADA ENERGIA SECCAO 185MM2 C/ ELETRODUTOS</v>
          </cell>
          <cell r="C1386" t="str">
            <v>UN</v>
          </cell>
          <cell r="D1386">
            <v>8916.49</v>
          </cell>
          <cell r="E1386">
            <v>7249.1788617886177</v>
          </cell>
          <cell r="F1386" t="str">
            <v>FDE Abr/26</v>
          </cell>
        </row>
        <row r="1387">
          <cell r="A1387" t="str">
            <v>09.02.072</v>
          </cell>
          <cell r="B1387" t="str">
            <v>CONJ 4 CABOS P/ ENTRADA ENERGIA SECCAO 10MM2 C/ ELETRUDUTOS</v>
          </cell>
          <cell r="C1387" t="str">
            <v>UN</v>
          </cell>
          <cell r="D1387">
            <v>1518.3</v>
          </cell>
          <cell r="E1387">
            <v>1234.3902439024389</v>
          </cell>
          <cell r="F1387" t="str">
            <v>FDE Abr/26</v>
          </cell>
        </row>
        <row r="1388">
          <cell r="A1388" t="str">
            <v>09.02.073</v>
          </cell>
          <cell r="B1388" t="str">
            <v>CONJ 4 CABOS P/ ENTRADA ENERGIA SECCAO 16MM2 C/ ELETRODUTOS</v>
          </cell>
          <cell r="C1388" t="str">
            <v>UN</v>
          </cell>
          <cell r="D1388">
            <v>1848.28</v>
          </cell>
          <cell r="E1388">
            <v>1502.6666666666667</v>
          </cell>
          <cell r="F1388" t="str">
            <v>FDE Abr/26</v>
          </cell>
        </row>
        <row r="1389">
          <cell r="A1389" t="str">
            <v>09.02.074</v>
          </cell>
          <cell r="B1389" t="str">
            <v>CONJ 4 CABOS P/ ENTRADA ENERGIA SECCAO 25MM2 C/ ELETRODUTOS</v>
          </cell>
          <cell r="C1389" t="str">
            <v>UN</v>
          </cell>
          <cell r="D1389">
            <v>2301.44</v>
          </cell>
          <cell r="E1389">
            <v>1871.0894308943091</v>
          </cell>
          <cell r="F1389" t="str">
            <v>FDE Abr/26</v>
          </cell>
        </row>
        <row r="1390">
          <cell r="A1390" t="str">
            <v>09.02.075</v>
          </cell>
          <cell r="B1390" t="str">
            <v>CONJ 4 CABOS P/ ENTRADA ENERGIA SECCAO 35MM2 C/ ELETRODUTOS</v>
          </cell>
          <cell r="C1390" t="str">
            <v>UN</v>
          </cell>
          <cell r="D1390">
            <v>2787.5</v>
          </cell>
          <cell r="E1390">
            <v>2266.2601626016262</v>
          </cell>
          <cell r="F1390" t="str">
            <v>FDE Abr/26</v>
          </cell>
        </row>
        <row r="1391">
          <cell r="A1391" t="str">
            <v>09.02.076</v>
          </cell>
          <cell r="B1391" t="str">
            <v>CONJ 4 CABOS P/ ENTRADA ENERGIA SECCAO 50MM2 C/ ELETRODUTOS</v>
          </cell>
          <cell r="C1391" t="str">
            <v>UN</v>
          </cell>
          <cell r="D1391">
            <v>3632.08</v>
          </cell>
          <cell r="E1391">
            <v>2952.9105691056911</v>
          </cell>
          <cell r="F1391" t="str">
            <v>FDE Abr/26</v>
          </cell>
        </row>
        <row r="1392">
          <cell r="A1392" t="str">
            <v>09.02.077</v>
          </cell>
          <cell r="B1392" t="str">
            <v>CONJ 4 CABOS P/ ENTRADA ENERGIA SECCAO 70MM2 C/ ELETRODUTOS</v>
          </cell>
          <cell r="C1392" t="str">
            <v>UN</v>
          </cell>
          <cell r="D1392">
            <v>4885.17</v>
          </cell>
          <cell r="E1392">
            <v>3971.6829268292686</v>
          </cell>
          <cell r="F1392" t="str">
            <v>FDE Abr/26</v>
          </cell>
        </row>
        <row r="1393">
          <cell r="A1393" t="str">
            <v>09.02.078</v>
          </cell>
          <cell r="B1393" t="str">
            <v>CONJ 4 CABOS P/ ENTRADA ENERGIA SECCAO 95MM2 C/ ELETRODUTOS</v>
          </cell>
          <cell r="C1393" t="str">
            <v>UN</v>
          </cell>
          <cell r="D1393">
            <v>6055.8</v>
          </cell>
          <cell r="E1393">
            <v>4923.414634146342</v>
          </cell>
          <cell r="F1393" t="str">
            <v>FDE Abr/26</v>
          </cell>
        </row>
        <row r="1394">
          <cell r="A1394" t="str">
            <v>09.02.079</v>
          </cell>
          <cell r="B1394" t="str">
            <v>CONJ 4 CABOS P/ ENTRADA ENERGIA SECCAO 120MM2 C/ ELETRODUTOS</v>
          </cell>
          <cell r="C1394" t="str">
            <v>UN</v>
          </cell>
          <cell r="D1394">
            <v>7801.02</v>
          </cell>
          <cell r="E1394">
            <v>6342.2926829268299</v>
          </cell>
          <cell r="F1394" t="str">
            <v>FDE Abr/26</v>
          </cell>
        </row>
        <row r="1395">
          <cell r="A1395" t="str">
            <v>09.02.080</v>
          </cell>
          <cell r="B1395" t="str">
            <v>CONJ 4 CABOS P/ ENTRADA ENERGIA SECCAO 150MM2 C/ ELETRODUTOS</v>
          </cell>
          <cell r="C1395" t="str">
            <v>UN</v>
          </cell>
          <cell r="D1395">
            <v>9404.56</v>
          </cell>
          <cell r="E1395">
            <v>7645.9837398373984</v>
          </cell>
          <cell r="F1395" t="str">
            <v>FDE Abr/26</v>
          </cell>
        </row>
        <row r="1396">
          <cell r="A1396" t="str">
            <v>09.02.081</v>
          </cell>
          <cell r="B1396" t="str">
            <v>CONJ 4 CABOS P/ ENTRADA ENERGIA SECCAO 185MM2 C/ ELETRODUTOS</v>
          </cell>
          <cell r="C1396" t="str">
            <v>UN</v>
          </cell>
          <cell r="D1396">
            <v>11088.53</v>
          </cell>
          <cell r="E1396">
            <v>9015.0650406504064</v>
          </cell>
          <cell r="F1396" t="str">
            <v>FDE Abr/26</v>
          </cell>
        </row>
        <row r="1397">
          <cell r="A1397" t="str">
            <v>09.02.086</v>
          </cell>
          <cell r="B1397" t="str">
            <v>DISJUNTOR BIPOLAR TERMOMAGNETICO 2X10A A 2X50A</v>
          </cell>
          <cell r="C1397" t="str">
            <v>UN</v>
          </cell>
          <cell r="D1397">
            <v>127.77</v>
          </cell>
          <cell r="E1397">
            <v>103.8780487804878</v>
          </cell>
          <cell r="F1397" t="str">
            <v>FDE Abr/26</v>
          </cell>
        </row>
        <row r="1398">
          <cell r="A1398" t="str">
            <v>09.02.087</v>
          </cell>
          <cell r="B1398" t="str">
            <v>DISJUNTOR BIPOLAR TERMOMAGNETICO 2X60A A 2X100A</v>
          </cell>
          <cell r="C1398" t="str">
            <v>UN</v>
          </cell>
          <cell r="D1398">
            <v>163.72</v>
          </cell>
          <cell r="E1398">
            <v>133.10569105691056</v>
          </cell>
          <cell r="F1398" t="str">
            <v>FDE Abr/26</v>
          </cell>
        </row>
        <row r="1399">
          <cell r="A1399" t="str">
            <v>09.02.088</v>
          </cell>
          <cell r="B1399" t="str">
            <v>DISJUNTOR TRIPOLAR TERMOMAGNETICO 3X10A A 3X50A</v>
          </cell>
          <cell r="C1399" t="str">
            <v>UN</v>
          </cell>
          <cell r="D1399">
            <v>144.41999999999999</v>
          </cell>
          <cell r="E1399">
            <v>117.41463414634146</v>
          </cell>
          <cell r="F1399" t="str">
            <v>FDE Abr/26</v>
          </cell>
        </row>
        <row r="1400">
          <cell r="A1400" t="str">
            <v>09.02.089</v>
          </cell>
          <cell r="B1400" t="str">
            <v>DISJUNTOR TRIPOLAR TERMOMAGNETICO 3X60A A 3X100A</v>
          </cell>
          <cell r="C1400" t="str">
            <v>UN</v>
          </cell>
          <cell r="D1400">
            <v>178.75</v>
          </cell>
          <cell r="E1400">
            <v>145.32520325203251</v>
          </cell>
          <cell r="F1400" t="str">
            <v>FDE Abr/26</v>
          </cell>
        </row>
        <row r="1401">
          <cell r="A1401" t="str">
            <v>09.02.091</v>
          </cell>
          <cell r="B1401" t="str">
            <v>DISJUNTOR TRIPOLAR TERMOMAGNETICO 3X125A A 3X225A</v>
          </cell>
          <cell r="C1401" t="str">
            <v>UN</v>
          </cell>
          <cell r="D1401">
            <v>572.29</v>
          </cell>
          <cell r="E1401">
            <v>465.27642276422762</v>
          </cell>
          <cell r="F1401" t="str">
            <v>FDE Abr/26</v>
          </cell>
        </row>
        <row r="1402">
          <cell r="A1402" t="str">
            <v>09.02.099</v>
          </cell>
          <cell r="B1402" t="str">
            <v>SERVICOS DE ENTRADA DE BAIXA TENSAO</v>
          </cell>
          <cell r="C1402" t="str">
            <v>MV</v>
          </cell>
          <cell r="D1402">
            <v>715.2</v>
          </cell>
          <cell r="E1402">
            <v>581.46341463414637</v>
          </cell>
          <cell r="F1402" t="str">
            <v>FDE Abr/26</v>
          </cell>
        </row>
        <row r="1403">
          <cell r="A1403" t="str">
            <v>09.02.100</v>
          </cell>
          <cell r="B1403" t="str">
            <v>AE-26 - ABRIGO E ENTRADA DE ENERGIA - PADRÃO ENERGISA T4 - 100 A</v>
          </cell>
          <cell r="C1403" t="str">
            <v>UN</v>
          </cell>
          <cell r="D1403">
            <v>6506.49</v>
          </cell>
          <cell r="E1403">
            <v>5289.8292682926831</v>
          </cell>
          <cell r="F1403" t="str">
            <v>FDE Abr/26</v>
          </cell>
        </row>
        <row r="1404">
          <cell r="A1404" t="str">
            <v>09.02.101</v>
          </cell>
          <cell r="B1404" t="str">
            <v>CONJ. ENTRADA P/INTRAGOV (FIBRA ÓTICA) EM ENTRADA DE ENERGIA</v>
          </cell>
          <cell r="C1404" t="str">
            <v>UN</v>
          </cell>
          <cell r="D1404">
            <v>838.15</v>
          </cell>
          <cell r="E1404">
            <v>681.42276422764223</v>
          </cell>
          <cell r="F1404" t="str">
            <v>FDE Abr/26</v>
          </cell>
        </row>
        <row r="1405">
          <cell r="A1405" t="str">
            <v>09.02.102</v>
          </cell>
          <cell r="B1405" t="str">
            <v>CONJUNTO PARA ENTRADA DE TELEFONE  NA ENTRADA DE ENERGIA</v>
          </cell>
          <cell r="C1405" t="str">
            <v>UN</v>
          </cell>
          <cell r="D1405">
            <v>759.52</v>
          </cell>
          <cell r="E1405">
            <v>617.4959349593496</v>
          </cell>
          <cell r="F1405" t="str">
            <v>FDE Abr/26</v>
          </cell>
        </row>
        <row r="1406">
          <cell r="A1406" t="str">
            <v>09.02.103</v>
          </cell>
          <cell r="B1406" t="str">
            <v>CONJUNTO PARA ENTRADA DE TEVE A CABO  NA ENTRADA DE ENERGIA</v>
          </cell>
          <cell r="C1406" t="str">
            <v>UN</v>
          </cell>
          <cell r="D1406">
            <v>744.07</v>
          </cell>
          <cell r="E1406">
            <v>604.93495934959356</v>
          </cell>
          <cell r="F1406" t="str">
            <v>FDE Abr/26</v>
          </cell>
        </row>
        <row r="1407">
          <cell r="A1407" t="str">
            <v>09.02.104</v>
          </cell>
          <cell r="B1407" t="str">
            <v>AE-27 - ABRIGO E ENTRADA DE ENERGIA - PADRÃO ENERGISA T5 - 150 A</v>
          </cell>
          <cell r="C1407" t="str">
            <v>UN</v>
          </cell>
          <cell r="D1407">
            <v>8511.4</v>
          </cell>
          <cell r="E1407">
            <v>6919.8373983739839</v>
          </cell>
          <cell r="F1407" t="str">
            <v>FDE Abr/26</v>
          </cell>
        </row>
        <row r="1408">
          <cell r="A1408" t="str">
            <v>09.02.105</v>
          </cell>
          <cell r="B1408" t="str">
            <v>DISJUNTOR BIPOLAR TERMOMAGNETICO 2X225A</v>
          </cell>
          <cell r="C1408" t="str">
            <v>UN</v>
          </cell>
          <cell r="D1408">
            <v>398.55</v>
          </cell>
          <cell r="E1408">
            <v>324.02439024390247</v>
          </cell>
          <cell r="F1408" t="str">
            <v>FDE Abr/26</v>
          </cell>
        </row>
        <row r="1409">
          <cell r="A1409" t="str">
            <v>09.02.106</v>
          </cell>
          <cell r="B1409" t="str">
            <v>AE-28 - ABRIGO E ENTRADA DE ENERGIA - PADRÃO ENERGISA T6 - 200 A</v>
          </cell>
          <cell r="C1409" t="str">
            <v>UN</v>
          </cell>
          <cell r="D1409">
            <v>9195.27</v>
          </cell>
          <cell r="E1409">
            <v>7475.8292682926831</v>
          </cell>
          <cell r="F1409" t="str">
            <v>FDE Abr/26</v>
          </cell>
        </row>
        <row r="1410">
          <cell r="A1410" t="str">
            <v>09.02.107</v>
          </cell>
          <cell r="B1410" t="str">
            <v>AE-38 ABRIGO E ENTRADA DE ENERGIA - MULTI 200 PADRÃO CPFL  C-4 - 125 A</v>
          </cell>
          <cell r="C1410" t="str">
            <v>UN</v>
          </cell>
          <cell r="D1410">
            <v>9834.84</v>
          </cell>
          <cell r="E1410">
            <v>7995.8048780487807</v>
          </cell>
          <cell r="F1410" t="str">
            <v>FDE Abr/26</v>
          </cell>
        </row>
        <row r="1411">
          <cell r="A1411" t="str">
            <v>09.02.109</v>
          </cell>
          <cell r="B1411" t="str">
            <v>AE-39 ABRIGO E ENTRADA DE ENERGIA - MULTI 200 PADRÃO CPFL  C-5 - 150 A</v>
          </cell>
          <cell r="C1411" t="str">
            <v>UN</v>
          </cell>
          <cell r="D1411">
            <v>10637.85</v>
          </cell>
          <cell r="E1411">
            <v>8648.6585365853662</v>
          </cell>
          <cell r="F1411" t="str">
            <v>FDE Abr/26</v>
          </cell>
        </row>
        <row r="1412">
          <cell r="A1412" t="str">
            <v>09.02.110</v>
          </cell>
          <cell r="B1412" t="str">
            <v>DISJUNTOR TRIPOLAR TERMOMAGNETICO 3X400A</v>
          </cell>
          <cell r="C1412" t="str">
            <v>UN</v>
          </cell>
          <cell r="D1412">
            <v>1732.97</v>
          </cell>
          <cell r="E1412">
            <v>1408.9186991869919</v>
          </cell>
          <cell r="F1412" t="str">
            <v>FDE Abr/26</v>
          </cell>
        </row>
        <row r="1413">
          <cell r="A1413" t="str">
            <v>09.02.111</v>
          </cell>
          <cell r="B1413" t="str">
            <v>AE-40 ABRIGO E ENTRADA DE ENERGIA - MULTI 200 PADRÃO CPFL  C-6 -200 A</v>
          </cell>
          <cell r="C1413" t="str">
            <v>UN</v>
          </cell>
          <cell r="D1413">
            <v>11555.69</v>
          </cell>
          <cell r="E1413">
            <v>9394.8699186991871</v>
          </cell>
          <cell r="F1413" t="str">
            <v>FDE Abr/26</v>
          </cell>
        </row>
        <row r="1414">
          <cell r="A1414" t="str">
            <v>09.02.113</v>
          </cell>
          <cell r="B1414" t="str">
            <v>AE-35 - ABRIGO E ENTRADA DE ENERGIA - PADRÃO NEOENERGIA T3 - 125 A</v>
          </cell>
          <cell r="C1414" t="str">
            <v>UN</v>
          </cell>
          <cell r="D1414">
            <v>10806.09</v>
          </cell>
          <cell r="E1414">
            <v>8785.4390243902435</v>
          </cell>
          <cell r="F1414" t="str">
            <v>FDE Abr/26</v>
          </cell>
        </row>
        <row r="1415">
          <cell r="A1415" t="str">
            <v>09.02.115</v>
          </cell>
          <cell r="B1415" t="str">
            <v>AE-36 - ABRIGO E ENTRADA DE ENERGIA - PADRÃO NEOENERGIA T4 - 150 A</v>
          </cell>
          <cell r="C1415" t="str">
            <v>UN</v>
          </cell>
          <cell r="D1415">
            <v>10977.2</v>
          </cell>
          <cell r="E1415">
            <v>8924.5528455284566</v>
          </cell>
          <cell r="F1415" t="str">
            <v>FDE Abr/26</v>
          </cell>
        </row>
        <row r="1416">
          <cell r="A1416" t="str">
            <v>09.02.116</v>
          </cell>
          <cell r="B1416" t="str">
            <v>AE-37 - ABRIGO E ENTRADA DE ENERGIA - PADRÃO NEOENERGIA T5 - 200 A</v>
          </cell>
          <cell r="C1416" t="str">
            <v>UN</v>
          </cell>
          <cell r="D1416">
            <v>11828.86</v>
          </cell>
          <cell r="E1416">
            <v>9616.9593495934969</v>
          </cell>
          <cell r="F1416" t="str">
            <v>FDE Abr/26</v>
          </cell>
        </row>
        <row r="1417">
          <cell r="A1417" t="str">
            <v>09.02.119</v>
          </cell>
          <cell r="B1417" t="str">
            <v>AE-29 - ABRIGO E ENTRADA DE ENERGIA - C6  C7  - 125 A -  PADRÃO ENEL</v>
          </cell>
          <cell r="C1417" t="str">
            <v>UN</v>
          </cell>
          <cell r="D1417">
            <v>9672.2199999999993</v>
          </cell>
          <cell r="E1417">
            <v>7863.5934959349588</v>
          </cell>
          <cell r="F1417" t="str">
            <v>FDE Abr/26</v>
          </cell>
        </row>
        <row r="1418">
          <cell r="A1418" t="str">
            <v>09.02.120</v>
          </cell>
          <cell r="B1418" t="str">
            <v>AE-29 - ABRIGO E ENTRADA DE ENERGIA - C4 - 125 A -  PADRÃO ENEL</v>
          </cell>
          <cell r="C1418" t="str">
            <v>UN</v>
          </cell>
          <cell r="D1418">
            <v>8513.08</v>
          </cell>
          <cell r="E1418">
            <v>6921.2032520325201</v>
          </cell>
          <cell r="F1418" t="str">
            <v>FDE Abr/26</v>
          </cell>
        </row>
        <row r="1419">
          <cell r="A1419" t="str">
            <v>09.02.123</v>
          </cell>
          <cell r="B1419" t="str">
            <v>AE-30 - ABRIGO E ENTRADA DE ENERGIA -  C7 - 150 A -  PADRÃO ENEL</v>
          </cell>
          <cell r="C1419" t="str">
            <v>UN</v>
          </cell>
          <cell r="D1419">
            <v>9923.5400000000009</v>
          </cell>
          <cell r="E1419">
            <v>8067.9186991869929</v>
          </cell>
          <cell r="F1419" t="str">
            <v>FDE Abr/26</v>
          </cell>
        </row>
        <row r="1420">
          <cell r="A1420" t="str">
            <v>09.02.124</v>
          </cell>
          <cell r="B1420" t="str">
            <v>AE-30 - ABRIGO E ENTRADA DE ENERGIA -  C8 - 160 A -  PADRÃO ENEL</v>
          </cell>
          <cell r="C1420" t="str">
            <v>UN</v>
          </cell>
          <cell r="D1420">
            <v>9934.2999999999993</v>
          </cell>
          <cell r="E1420">
            <v>8076.6666666666661</v>
          </cell>
          <cell r="F1420" t="str">
            <v>FDE Abr/26</v>
          </cell>
        </row>
        <row r="1421">
          <cell r="A1421" t="str">
            <v>09.02.125</v>
          </cell>
          <cell r="B1421" t="str">
            <v>AE-30 - ABRIGO E ENTRADA DE ENERGIA - C5 - 160 A -  PADRÃO ENEL</v>
          </cell>
          <cell r="C1421" t="str">
            <v>UN</v>
          </cell>
          <cell r="D1421">
            <v>9152.57</v>
          </cell>
          <cell r="E1421">
            <v>7441.1138211382113</v>
          </cell>
          <cell r="F1421" t="str">
            <v>FDE Abr/26</v>
          </cell>
        </row>
        <row r="1422">
          <cell r="A1422" t="str">
            <v>09.02.128</v>
          </cell>
          <cell r="B1422" t="str">
            <v>AE-31 - ABRIGO E ENTRADA DE ENERGIA -  C8  C9  200 A -  PADRÃO ENEL</v>
          </cell>
          <cell r="C1422" t="str">
            <v>UN</v>
          </cell>
          <cell r="D1422">
            <v>10430.700000000001</v>
          </cell>
          <cell r="E1422">
            <v>8480.243902439026</v>
          </cell>
          <cell r="F1422" t="str">
            <v>FDE Abr/26</v>
          </cell>
        </row>
        <row r="1423">
          <cell r="A1423" t="str">
            <v>09.02.129</v>
          </cell>
          <cell r="B1423" t="str">
            <v>AE-31 - ABRIGO E ENTRADA DE ENERGIA - C6 - 200 A -  PADRÃO ENEL</v>
          </cell>
          <cell r="C1423" t="str">
            <v>UN</v>
          </cell>
          <cell r="D1423">
            <v>10105.76</v>
          </cell>
          <cell r="E1423">
            <v>8216.0650406504064</v>
          </cell>
          <cell r="F1423" t="str">
            <v>FDE Abr/26</v>
          </cell>
        </row>
        <row r="1424">
          <cell r="A1424" t="str">
            <v>09.03.004</v>
          </cell>
          <cell r="B1424" t="str">
            <v>CABO DE 16 MM2 750V (ISOLAÇAO NAO HALOGENADO)</v>
          </cell>
          <cell r="C1424" t="str">
            <v>M</v>
          </cell>
          <cell r="D1424">
            <v>30.99</v>
          </cell>
          <cell r="E1424">
            <v>25.195121951219512</v>
          </cell>
          <cell r="F1424" t="str">
            <v>FDE Abr/26</v>
          </cell>
        </row>
        <row r="1425">
          <cell r="A1425" t="str">
            <v>09.03.005</v>
          </cell>
          <cell r="B1425" t="str">
            <v>CABO DE 25 MM2 750V (ISOLAÇAO NAO HALOGENADO)</v>
          </cell>
          <cell r="C1425" t="str">
            <v>M</v>
          </cell>
          <cell r="D1425">
            <v>51.3</v>
          </cell>
          <cell r="E1425">
            <v>41.707317073170728</v>
          </cell>
          <cell r="F1425" t="str">
            <v>FDE Abr/26</v>
          </cell>
        </row>
        <row r="1426">
          <cell r="A1426" t="str">
            <v>09.03.006</v>
          </cell>
          <cell r="B1426" t="str">
            <v>CABO DE 35 MM2 750V (ISOLAÇAO NAO HALOGENADO)</v>
          </cell>
          <cell r="C1426" t="str">
            <v>M</v>
          </cell>
          <cell r="D1426">
            <v>73.78</v>
          </cell>
          <cell r="E1426">
            <v>59.983739837398375</v>
          </cell>
          <cell r="F1426" t="str">
            <v>FDE Abr/26</v>
          </cell>
        </row>
        <row r="1427">
          <cell r="A1427" t="str">
            <v>09.03.007</v>
          </cell>
          <cell r="B1427" t="str">
            <v>CABO DE 50 MM2 750V (ISOLAÇAO NAO HALOGENADO)</v>
          </cell>
          <cell r="C1427" t="str">
            <v>M</v>
          </cell>
          <cell r="D1427">
            <v>108.11</v>
          </cell>
          <cell r="E1427">
            <v>87.894308943089428</v>
          </cell>
          <cell r="F1427" t="str">
            <v>FDE Abr/26</v>
          </cell>
        </row>
        <row r="1428">
          <cell r="A1428" t="str">
            <v>09.03.008</v>
          </cell>
          <cell r="B1428" t="str">
            <v>CABO DE 70 MM2 750V (ISOLAÇAO NAO HALOGENADO)</v>
          </cell>
          <cell r="C1428" t="str">
            <v>M</v>
          </cell>
          <cell r="D1428">
            <v>142.59</v>
          </cell>
          <cell r="E1428">
            <v>115.92682926829269</v>
          </cell>
          <cell r="F1428" t="str">
            <v>FDE Abr/26</v>
          </cell>
        </row>
        <row r="1429">
          <cell r="A1429" t="str">
            <v>09.03.009</v>
          </cell>
          <cell r="B1429" t="str">
            <v>CABO DE 95 MM2 750V (ISOLAÇAO NAO HALOGENADO)</v>
          </cell>
          <cell r="C1429" t="str">
            <v>M</v>
          </cell>
          <cell r="D1429">
            <v>200.29</v>
          </cell>
          <cell r="E1429">
            <v>162.83739837398375</v>
          </cell>
          <cell r="F1429" t="str">
            <v>FDE Abr/26</v>
          </cell>
        </row>
        <row r="1430">
          <cell r="A1430" t="str">
            <v>09.03.010</v>
          </cell>
          <cell r="B1430" t="str">
            <v>CABO DE 120 MM2 750V (ISOLAÇAO NAO HALOGENADO)</v>
          </cell>
          <cell r="C1430" t="str">
            <v>M</v>
          </cell>
          <cell r="D1430">
            <v>247.24</v>
          </cell>
          <cell r="E1430">
            <v>201.00813008130083</v>
          </cell>
          <cell r="F1430" t="str">
            <v>FDE Abr/26</v>
          </cell>
        </row>
        <row r="1431">
          <cell r="A1431" t="str">
            <v>09.03.011</v>
          </cell>
          <cell r="B1431" t="str">
            <v>CABO DE 150 MM2 750V (ISOLAÇAO NAO HALOGENADO)</v>
          </cell>
          <cell r="C1431" t="str">
            <v>M</v>
          </cell>
          <cell r="D1431">
            <v>301.07</v>
          </cell>
          <cell r="E1431">
            <v>244.77235772357724</v>
          </cell>
          <cell r="F1431" t="str">
            <v>FDE Abr/26</v>
          </cell>
        </row>
        <row r="1432">
          <cell r="A1432" t="str">
            <v>09.03.012</v>
          </cell>
          <cell r="B1432" t="str">
            <v>CABO DE 185 MM2 750V (ISOLAÇAO NAO HALOGENADO)</v>
          </cell>
          <cell r="C1432" t="str">
            <v>M</v>
          </cell>
          <cell r="D1432">
            <v>368.96</v>
          </cell>
          <cell r="E1432">
            <v>299.96747967479672</v>
          </cell>
          <cell r="F1432" t="str">
            <v>FDE Abr/26</v>
          </cell>
        </row>
        <row r="1433">
          <cell r="A1433" t="str">
            <v>09.03.013</v>
          </cell>
          <cell r="B1433" t="str">
            <v>CABO DE 240 MM2 750V (ISOLAÇAO NAO HALOGENADO)</v>
          </cell>
          <cell r="C1433" t="str">
            <v>M</v>
          </cell>
          <cell r="D1433">
            <v>460.82</v>
          </cell>
          <cell r="E1433">
            <v>374.65040650406502</v>
          </cell>
          <cell r="F1433" t="str">
            <v>FDE Abr/26</v>
          </cell>
        </row>
        <row r="1434">
          <cell r="A1434" t="str">
            <v>09.03.014</v>
          </cell>
          <cell r="B1434" t="str">
            <v>CABO DE 300 MM2 750V (ISOLAÇAO NAO HALOGENADO)</v>
          </cell>
          <cell r="C1434" t="str">
            <v>M</v>
          </cell>
          <cell r="D1434">
            <v>535.47</v>
          </cell>
          <cell r="E1434">
            <v>435.34146341463418</v>
          </cell>
          <cell r="F1434" t="str">
            <v>FDE Abr/26</v>
          </cell>
        </row>
        <row r="1435">
          <cell r="A1435" t="str">
            <v>09.03.015</v>
          </cell>
          <cell r="B1435" t="str">
            <v>CABO DE 10 MM2 750V (ISOLAÇAO NAO HALOGENADO)</v>
          </cell>
          <cell r="C1435" t="str">
            <v>M</v>
          </cell>
          <cell r="D1435">
            <v>20.46</v>
          </cell>
          <cell r="E1435">
            <v>16.634146341463417</v>
          </cell>
          <cell r="F1435" t="str">
            <v>FDE Abr/26</v>
          </cell>
        </row>
        <row r="1436">
          <cell r="A1436" t="str">
            <v>09.03.017</v>
          </cell>
          <cell r="B1436" t="str">
            <v>CABO FLEXIVEL DE COBRE 1,0 KV SECAO 4 MM2 (ISOLAÇAO NAO HALOGENADO)</v>
          </cell>
          <cell r="C1436" t="str">
            <v>M</v>
          </cell>
          <cell r="D1436">
            <v>10.5</v>
          </cell>
          <cell r="E1436">
            <v>8.536585365853659</v>
          </cell>
          <cell r="F1436" t="str">
            <v>FDE Abr/26</v>
          </cell>
        </row>
        <row r="1437">
          <cell r="A1437" t="str">
            <v>09.03.018</v>
          </cell>
          <cell r="B1437" t="str">
            <v>CABO FLEXIVEL DE COBRE 1,0 KV SECAO 6 MM2 (ISOLAÇAO NAO HALOGENADO)</v>
          </cell>
          <cell r="C1437" t="str">
            <v>M</v>
          </cell>
          <cell r="D1437">
            <v>15.88</v>
          </cell>
          <cell r="E1437">
            <v>12.910569105691058</v>
          </cell>
          <cell r="F1437" t="str">
            <v>FDE Abr/26</v>
          </cell>
        </row>
        <row r="1438">
          <cell r="A1438" t="str">
            <v>09.03.019</v>
          </cell>
          <cell r="B1438" t="str">
            <v>CABO FLEXIVEL DE COBRE 1,0 KV SECAO 10 MM2 (ISOLAÇAO NAO HALOGENADO)</v>
          </cell>
          <cell r="C1438" t="str">
            <v>M</v>
          </cell>
          <cell r="D1438">
            <v>24.63</v>
          </cell>
          <cell r="E1438">
            <v>20.024390243902438</v>
          </cell>
          <cell r="F1438" t="str">
            <v>FDE Abr/26</v>
          </cell>
        </row>
        <row r="1439">
          <cell r="A1439" t="str">
            <v>09.03.020</v>
          </cell>
          <cell r="B1439" t="str">
            <v>CABO FLEXIVEL DE COBRE 1,0 KV SECAO 16 MM2 (ISOLAÇAO NAO HALOGENADO)</v>
          </cell>
          <cell r="C1439" t="str">
            <v>M</v>
          </cell>
          <cell r="D1439">
            <v>41.99</v>
          </cell>
          <cell r="E1439">
            <v>34.138211382113823</v>
          </cell>
          <cell r="F1439" t="str">
            <v>FDE Abr/26</v>
          </cell>
        </row>
        <row r="1440">
          <cell r="A1440" t="str">
            <v>09.03.021</v>
          </cell>
          <cell r="B1440" t="str">
            <v>CABO FLEXIVEL DE COBRE 1,0 KV SECAO 25 MM2 (ISOLAÇAO NAO HALOGENADO)</v>
          </cell>
          <cell r="C1440" t="str">
            <v>M</v>
          </cell>
          <cell r="D1440">
            <v>66.86</v>
          </cell>
          <cell r="E1440">
            <v>54.357723577235774</v>
          </cell>
          <cell r="F1440" t="str">
            <v>FDE Abr/26</v>
          </cell>
        </row>
        <row r="1441">
          <cell r="A1441" t="str">
            <v>09.03.022</v>
          </cell>
          <cell r="B1441" t="str">
            <v>CABO FLEXIVEL DE COBRE 1,0 KV SECAO 35 MM2 (ISOLAÇAO NAO HALOGENADO)</v>
          </cell>
          <cell r="C1441" t="str">
            <v>M</v>
          </cell>
          <cell r="D1441">
            <v>94.99</v>
          </cell>
          <cell r="E1441">
            <v>77.227642276422756</v>
          </cell>
          <cell r="F1441" t="str">
            <v>FDE Abr/26</v>
          </cell>
        </row>
        <row r="1442">
          <cell r="A1442" t="str">
            <v>09.03.023</v>
          </cell>
          <cell r="B1442" t="str">
            <v>CABO FLEXIVEL DE COBRE 1,0 KV SECAO 50 MM2 (ISOLAÇAO NAO HALOGENADO)</v>
          </cell>
          <cell r="C1442" t="str">
            <v>M</v>
          </cell>
          <cell r="D1442">
            <v>122.55</v>
          </cell>
          <cell r="E1442">
            <v>99.634146341463421</v>
          </cell>
          <cell r="F1442" t="str">
            <v>FDE Abr/26</v>
          </cell>
        </row>
        <row r="1443">
          <cell r="A1443" t="str">
            <v>09.03.024</v>
          </cell>
          <cell r="B1443" t="str">
            <v>CABO FLEXIVEL DE COBRE 1,0 KV SECAO 70 MM2 (ISOLAÇAO NAO HALOGENADO)</v>
          </cell>
          <cell r="C1443" t="str">
            <v>M</v>
          </cell>
          <cell r="D1443">
            <v>163.59</v>
          </cell>
          <cell r="E1443">
            <v>133</v>
          </cell>
          <cell r="F1443" t="str">
            <v>FDE Abr/26</v>
          </cell>
        </row>
        <row r="1444">
          <cell r="A1444" t="str">
            <v>09.03.025</v>
          </cell>
          <cell r="B1444" t="str">
            <v>CABO FLEXIVEL DE COBRE 1,0 KV SECAO 95 MM2 (ISOLAÇAO NAO HALOGENADO)</v>
          </cell>
          <cell r="C1444" t="str">
            <v>M</v>
          </cell>
          <cell r="D1444">
            <v>214.26</v>
          </cell>
          <cell r="E1444">
            <v>174.19512195121951</v>
          </cell>
          <cell r="F1444" t="str">
            <v>FDE Abr/26</v>
          </cell>
        </row>
        <row r="1445">
          <cell r="A1445" t="str">
            <v>09.03.026</v>
          </cell>
          <cell r="B1445" t="str">
            <v>CABO FLEXIVEL DE COBRE 1,0 KV SECAO 120 MM2 (ISOLAÇAO NAO HALOGENADO)</v>
          </cell>
          <cell r="C1445" t="str">
            <v>M</v>
          </cell>
          <cell r="D1445">
            <v>262.32</v>
          </cell>
          <cell r="E1445">
            <v>213.26829268292681</v>
          </cell>
          <cell r="F1445" t="str">
            <v>FDE Abr/26</v>
          </cell>
        </row>
        <row r="1446">
          <cell r="A1446" t="str">
            <v>09.03.027</v>
          </cell>
          <cell r="B1446" t="str">
            <v>CABO FLEXIVEL DE COBRE 1,0 KV SECAO 150 MM2 (ISOLAÇAO NAO HALOGENADO)</v>
          </cell>
          <cell r="C1446" t="str">
            <v>M</v>
          </cell>
          <cell r="D1446">
            <v>316.44</v>
          </cell>
          <cell r="E1446">
            <v>257.26829268292681</v>
          </cell>
          <cell r="F1446" t="str">
            <v>FDE Abr/26</v>
          </cell>
        </row>
        <row r="1447">
          <cell r="A1447" t="str">
            <v>09.03.028</v>
          </cell>
          <cell r="B1447" t="str">
            <v>CABO FLEXIVEL DE COBRE 1,0 KV SECAO 185 MM2 (ISOLAÇAO NAO HALOGENADO)</v>
          </cell>
          <cell r="C1447" t="str">
            <v>M</v>
          </cell>
          <cell r="D1447">
            <v>377.07</v>
          </cell>
          <cell r="E1447">
            <v>306.5609756097561</v>
          </cell>
          <cell r="F1447" t="str">
            <v>FDE Abr/26</v>
          </cell>
        </row>
        <row r="1448">
          <cell r="A1448" t="str">
            <v>09.03.029</v>
          </cell>
          <cell r="B1448" t="str">
            <v>CABO FLEXIVEL DE COBRE 1,0 KV SECAO 240 MM2 (ISOLAÇAO NAO HALOGENADO)</v>
          </cell>
          <cell r="C1448" t="str">
            <v>M</v>
          </cell>
          <cell r="D1448">
            <v>470.24</v>
          </cell>
          <cell r="E1448">
            <v>382.3089430894309</v>
          </cell>
          <cell r="F1448" t="str">
            <v>FDE Abr/26</v>
          </cell>
        </row>
        <row r="1449">
          <cell r="A1449" t="str">
            <v>09.03.030</v>
          </cell>
          <cell r="B1449" t="str">
            <v>CABO FLEXIVEL DE COBRE 1,0 KV SECAO 300 MM2 (ISOLAÇAO NAO HALOGENADO)</v>
          </cell>
          <cell r="C1449" t="str">
            <v>M</v>
          </cell>
          <cell r="D1449">
            <v>580.48</v>
          </cell>
          <cell r="E1449">
            <v>471.9349593495935</v>
          </cell>
          <cell r="F1449" t="str">
            <v>FDE Abr/26</v>
          </cell>
        </row>
        <row r="1450">
          <cell r="A1450" t="str">
            <v>09.03.031</v>
          </cell>
          <cell r="B1450" t="str">
            <v>CABO DE ALUMINIO  XLPE 35 MM2    0,6/1,0 KV (ISOLAÇAO NAO HALOGENADO)</v>
          </cell>
          <cell r="C1450" t="str">
            <v>M</v>
          </cell>
          <cell r="D1450">
            <v>55.55</v>
          </cell>
          <cell r="E1450">
            <v>45.162601626016261</v>
          </cell>
          <cell r="F1450" t="str">
            <v>FDE Abr/26</v>
          </cell>
        </row>
        <row r="1451">
          <cell r="A1451" t="str">
            <v>09.03.032</v>
          </cell>
          <cell r="B1451" t="str">
            <v>CABO DE ALUMINIO  XLPE 50 MM2    0,6/1,0 KV (ISOLAÇAO NAO HALOGENADO)</v>
          </cell>
          <cell r="C1451" t="str">
            <v>M</v>
          </cell>
          <cell r="D1451">
            <v>63.69</v>
          </cell>
          <cell r="E1451">
            <v>51.780487804878049</v>
          </cell>
          <cell r="F1451" t="str">
            <v>FDE Abr/26</v>
          </cell>
        </row>
        <row r="1452">
          <cell r="A1452" t="str">
            <v>09.03.033</v>
          </cell>
          <cell r="B1452" t="str">
            <v>CABO DE ALUMINIO  XLPE 70 MM2    0,6/1,0 KV (ISOLAÇAO NAO HALOGENADO)</v>
          </cell>
          <cell r="C1452" t="str">
            <v>M</v>
          </cell>
          <cell r="D1452">
            <v>79.23</v>
          </cell>
          <cell r="E1452">
            <v>64.41463414634147</v>
          </cell>
          <cell r="F1452" t="str">
            <v>FDE Abr/26</v>
          </cell>
        </row>
        <row r="1453">
          <cell r="A1453" t="str">
            <v>09.03.034</v>
          </cell>
          <cell r="B1453" t="str">
            <v>CABO DE ALUMINIO  XLPE 95 MM2    0,6/1,0 KV (ISOLAÇAO NAO HALOGENADO)</v>
          </cell>
          <cell r="C1453" t="str">
            <v>M</v>
          </cell>
          <cell r="D1453">
            <v>103.4</v>
          </cell>
          <cell r="E1453">
            <v>84.065040650406516</v>
          </cell>
          <cell r="F1453" t="str">
            <v>FDE Abr/26</v>
          </cell>
        </row>
        <row r="1454">
          <cell r="A1454" t="str">
            <v>09.03.035</v>
          </cell>
          <cell r="B1454" t="str">
            <v>CABO DE ALUMINIO  XLPE 120 MM2    0,6/1,0 KV (ISOLAÇAO NAO HALOGENADO)</v>
          </cell>
          <cell r="C1454" t="str">
            <v>M</v>
          </cell>
          <cell r="D1454">
            <v>121.37</v>
          </cell>
          <cell r="E1454">
            <v>98.674796747967491</v>
          </cell>
          <cell r="F1454" t="str">
            <v>FDE Abr/26</v>
          </cell>
        </row>
        <row r="1455">
          <cell r="A1455" t="str">
            <v>09.03.036</v>
          </cell>
          <cell r="B1455" t="str">
            <v>CABO DE ALUMINIO  XLPE 150 MM2    0,6/1,0 KV (ISOLAÇAO NAO HALOGENADO)</v>
          </cell>
          <cell r="C1455" t="str">
            <v>M</v>
          </cell>
          <cell r="D1455">
            <v>139.72</v>
          </cell>
          <cell r="E1455">
            <v>113.59349593495935</v>
          </cell>
          <cell r="F1455" t="str">
            <v>FDE Abr/26</v>
          </cell>
        </row>
        <row r="1456">
          <cell r="A1456" t="str">
            <v>09.03.046</v>
          </cell>
          <cell r="B1456" t="str">
            <v>ELETRODUTO DE PVC RIGIDO ROSCAVEL DE 25MM - INCL CONEXOES</v>
          </cell>
          <cell r="C1456" t="str">
            <v>M</v>
          </cell>
          <cell r="D1456">
            <v>42.05</v>
          </cell>
          <cell r="E1456">
            <v>34.1869918699187</v>
          </cell>
          <cell r="F1456" t="str">
            <v>FDE Abr/26</v>
          </cell>
        </row>
        <row r="1457">
          <cell r="A1457" t="str">
            <v>09.03.047</v>
          </cell>
          <cell r="B1457" t="str">
            <v>ELETRODUTO DE PVC RIGIDO ROSCAVEL DE 32MM - INCL CONEXOES</v>
          </cell>
          <cell r="C1457" t="str">
            <v>M</v>
          </cell>
          <cell r="D1457">
            <v>52.26</v>
          </cell>
          <cell r="E1457">
            <v>42.487804878048777</v>
          </cell>
          <cell r="F1457" t="str">
            <v>FDE Abr/26</v>
          </cell>
        </row>
        <row r="1458">
          <cell r="A1458" t="str">
            <v>09.03.048</v>
          </cell>
          <cell r="B1458" t="str">
            <v>ELETRODUTO DE PVC RIGIDO ROSCAVEL DE 40MM - INCL CONEXOES</v>
          </cell>
          <cell r="C1458" t="str">
            <v>M</v>
          </cell>
          <cell r="D1458">
            <v>65.31</v>
          </cell>
          <cell r="E1458">
            <v>53.09756097560976</v>
          </cell>
          <cell r="F1458" t="str">
            <v>FDE Abr/26</v>
          </cell>
        </row>
        <row r="1459">
          <cell r="A1459" t="str">
            <v>09.03.049</v>
          </cell>
          <cell r="B1459" t="str">
            <v>ELETRODUTO DE PVC RIGIDO ROSCAVEL DE 50MM - INCL CONEXOES</v>
          </cell>
          <cell r="C1459" t="str">
            <v>M</v>
          </cell>
          <cell r="D1459">
            <v>77.319999999999993</v>
          </cell>
          <cell r="E1459">
            <v>62.861788617886177</v>
          </cell>
          <cell r="F1459" t="str">
            <v>FDE Abr/26</v>
          </cell>
        </row>
        <row r="1460">
          <cell r="A1460" t="str">
            <v>09.03.050</v>
          </cell>
          <cell r="B1460" t="str">
            <v>ELETRODUTO DE PVC RIGIDO ROSCAVEL DE 60MM - INCL CONEXOES</v>
          </cell>
          <cell r="C1460" t="str">
            <v>M</v>
          </cell>
          <cell r="D1460">
            <v>91.54</v>
          </cell>
          <cell r="E1460">
            <v>74.422764227642276</v>
          </cell>
          <cell r="F1460" t="str">
            <v>FDE Abr/26</v>
          </cell>
        </row>
        <row r="1461">
          <cell r="A1461" t="str">
            <v>09.03.051</v>
          </cell>
          <cell r="B1461" t="str">
            <v>ELETRODUTO DE PVC RIGIDO ROSCAVEL DE 75MM - INCL CONEXOES</v>
          </cell>
          <cell r="C1461" t="str">
            <v>M</v>
          </cell>
          <cell r="D1461">
            <v>123.1</v>
          </cell>
          <cell r="E1461">
            <v>100.08130081300813</v>
          </cell>
          <cell r="F1461" t="str">
            <v>FDE Abr/26</v>
          </cell>
        </row>
        <row r="1462">
          <cell r="A1462" t="str">
            <v>09.03.052</v>
          </cell>
          <cell r="B1462" t="str">
            <v>ELETRODUTO DE PVC RIGIDO ROSCAVEL DE 85MM - INCL CONEXOES</v>
          </cell>
          <cell r="C1462" t="str">
            <v>M</v>
          </cell>
          <cell r="D1462">
            <v>131.27000000000001</v>
          </cell>
          <cell r="E1462">
            <v>106.72357723577237</v>
          </cell>
          <cell r="F1462" t="str">
            <v>FDE Abr/26</v>
          </cell>
        </row>
        <row r="1463">
          <cell r="A1463" t="str">
            <v>09.03.053</v>
          </cell>
          <cell r="B1463" t="str">
            <v>ELETRODUTO DE PVC RIGIDO ROSCAVEL DE 110MM -INCL CONEXOES</v>
          </cell>
          <cell r="C1463" t="str">
            <v>M</v>
          </cell>
          <cell r="D1463">
            <v>178.23</v>
          </cell>
          <cell r="E1463">
            <v>144.90243902439025</v>
          </cell>
          <cell r="F1463" t="str">
            <v>FDE Abr/26</v>
          </cell>
        </row>
        <row r="1464">
          <cell r="A1464" t="str">
            <v>09.03.058</v>
          </cell>
          <cell r="B1464" t="str">
            <v>ELETRODUTO EM POLIETILENO DE 25MM-INCLUSIVE CONEXOES</v>
          </cell>
          <cell r="C1464" t="str">
            <v>M</v>
          </cell>
          <cell r="D1464">
            <v>36.46</v>
          </cell>
          <cell r="E1464">
            <v>29.64227642276423</v>
          </cell>
          <cell r="F1464" t="str">
            <v>FDE Abr/26</v>
          </cell>
        </row>
        <row r="1465">
          <cell r="A1465" t="str">
            <v>09.03.059</v>
          </cell>
          <cell r="B1465" t="str">
            <v>ELETRODUTO EM POLIETILENO DE 32MM-INCLUSIVE CONEXOES</v>
          </cell>
          <cell r="C1465" t="str">
            <v>M</v>
          </cell>
          <cell r="D1465">
            <v>44.56</v>
          </cell>
          <cell r="E1465">
            <v>36.227642276422763</v>
          </cell>
          <cell r="F1465" t="str">
            <v>FDE Abr/26</v>
          </cell>
        </row>
        <row r="1466">
          <cell r="A1466" t="str">
            <v>09.03.090</v>
          </cell>
          <cell r="B1466" t="str">
            <v>ENVELOPE DE CONCRETO PARA DUTOS</v>
          </cell>
          <cell r="C1466" t="str">
            <v>M</v>
          </cell>
          <cell r="D1466">
            <v>27.97</v>
          </cell>
          <cell r="E1466">
            <v>22.739837398373982</v>
          </cell>
          <cell r="F1466" t="str">
            <v>FDE Abr/26</v>
          </cell>
        </row>
        <row r="1467">
          <cell r="A1467" t="str">
            <v>09.03.099</v>
          </cell>
          <cell r="B1467" t="str">
            <v>SERVICOS DE INTERLIGACAO AO QUADRO GERAL</v>
          </cell>
          <cell r="C1467" t="str">
            <v>MV</v>
          </cell>
          <cell r="D1467">
            <v>715.2</v>
          </cell>
          <cell r="E1467">
            <v>581.46341463414637</v>
          </cell>
          <cell r="F1467" t="str">
            <v>FDE Abr/26</v>
          </cell>
        </row>
        <row r="1468">
          <cell r="A1468" t="str">
            <v>09.04.006</v>
          </cell>
          <cell r="B1468" t="str">
            <v>CAIXA EM CHAPA DE AÇO 16 COM PORTA E FECHO</v>
          </cell>
          <cell r="C1468" t="str">
            <v>M2</v>
          </cell>
          <cell r="D1468">
            <v>2541.38</v>
          </cell>
          <cell r="E1468">
            <v>2066.1626016260166</v>
          </cell>
          <cell r="F1468" t="str">
            <v>FDE Abr/26</v>
          </cell>
        </row>
        <row r="1469">
          <cell r="A1469" t="str">
            <v>09.04.019</v>
          </cell>
          <cell r="B1469" t="str">
            <v>QUADRO GERAL - DISJUNTOR TERMOMAGNETICO 3X10A A 3X50A</v>
          </cell>
          <cell r="C1469" t="str">
            <v>UN</v>
          </cell>
          <cell r="D1469">
            <v>144.41999999999999</v>
          </cell>
          <cell r="E1469">
            <v>117.41463414634146</v>
          </cell>
          <cell r="F1469" t="str">
            <v>FDE Abr/26</v>
          </cell>
        </row>
        <row r="1470">
          <cell r="A1470" t="str">
            <v>09.04.020</v>
          </cell>
          <cell r="B1470" t="str">
            <v>QUADRO GERAL - DISJUNTOR TERMOMAGNETICO 3X60A A 3X100A</v>
          </cell>
          <cell r="C1470" t="str">
            <v>UN</v>
          </cell>
          <cell r="D1470">
            <v>178.75</v>
          </cell>
          <cell r="E1470">
            <v>145.32520325203251</v>
          </cell>
          <cell r="F1470" t="str">
            <v>FDE Abr/26</v>
          </cell>
        </row>
        <row r="1471">
          <cell r="A1471" t="str">
            <v>09.04.021</v>
          </cell>
          <cell r="B1471" t="str">
            <v>QUADRO GERAL - DISJUNTOR TERMO MAGNETICO 3X200A</v>
          </cell>
          <cell r="C1471" t="str">
            <v>UN</v>
          </cell>
          <cell r="D1471">
            <v>649.51</v>
          </cell>
          <cell r="E1471">
            <v>528.05691056910564</v>
          </cell>
          <cell r="F1471" t="str">
            <v>FDE Abr/26</v>
          </cell>
        </row>
        <row r="1472">
          <cell r="A1472" t="str">
            <v>09.04.022</v>
          </cell>
          <cell r="B1472" t="str">
            <v>QUADRO GERAL - DISJUNTOR TERMO MAGNETICO 3X400A</v>
          </cell>
          <cell r="C1472" t="str">
            <v>UN</v>
          </cell>
          <cell r="D1472">
            <v>1659.08</v>
          </cell>
          <cell r="E1472">
            <v>1348.8455284552845</v>
          </cell>
          <cell r="F1472" t="str">
            <v>FDE Abr/26</v>
          </cell>
        </row>
        <row r="1473">
          <cell r="A1473" t="str">
            <v>09.04.023</v>
          </cell>
          <cell r="B1473" t="str">
            <v>QUADRO GERAL - DISJUNTOR TERMO MAGNETICO 3X600A</v>
          </cell>
          <cell r="C1473" t="str">
            <v>UN</v>
          </cell>
          <cell r="D1473">
            <v>2292.1999999999998</v>
          </cell>
          <cell r="E1473">
            <v>1863.5772357723577</v>
          </cell>
          <cell r="F1473" t="str">
            <v>FDE Abr/26</v>
          </cell>
        </row>
        <row r="1474">
          <cell r="A1474" t="str">
            <v>09.04.024</v>
          </cell>
          <cell r="B1474" t="str">
            <v>QUADRO GERAL - DISJUNTOR TERMO MAGNETICO 3X800A</v>
          </cell>
          <cell r="C1474" t="str">
            <v>UN</v>
          </cell>
          <cell r="D1474">
            <v>4831.5200000000004</v>
          </cell>
          <cell r="E1474">
            <v>3928.0650406504069</v>
          </cell>
          <cell r="F1474" t="str">
            <v>FDE Abr/26</v>
          </cell>
        </row>
        <row r="1475">
          <cell r="A1475" t="str">
            <v>09.04.025</v>
          </cell>
          <cell r="B1475" t="str">
            <v>QUADRO GERAL - DISJUNTOR TERMO MAGNETICO 3X125A A 3X225A</v>
          </cell>
          <cell r="C1475" t="str">
            <v>UN</v>
          </cell>
          <cell r="D1475">
            <v>572.29</v>
          </cell>
          <cell r="E1475">
            <v>465.27642276422762</v>
          </cell>
          <cell r="F1475" t="str">
            <v>FDE Abr/26</v>
          </cell>
        </row>
        <row r="1476">
          <cell r="A1476" t="str">
            <v>09.04.028</v>
          </cell>
          <cell r="B1476" t="str">
            <v>QUADRO GERAL-DISJUNTOR TERMOMAGNETICO 3X300A</v>
          </cell>
          <cell r="C1476" t="str">
            <v>UN</v>
          </cell>
          <cell r="D1476">
            <v>3648.42</v>
          </cell>
          <cell r="E1476">
            <v>2966.1951219512198</v>
          </cell>
          <cell r="F1476" t="str">
            <v>FDE Abr/26</v>
          </cell>
        </row>
        <row r="1477">
          <cell r="A1477" t="str">
            <v>09.04.036</v>
          </cell>
          <cell r="B1477" t="str">
            <v>INTERRUPTOR AUTOM. DIFERENCIAL (DISPOSITIVO DR) 40A/30MA</v>
          </cell>
          <cell r="C1477" t="str">
            <v>UN</v>
          </cell>
          <cell r="D1477">
            <v>589.70000000000005</v>
          </cell>
          <cell r="E1477">
            <v>479.43089430894315</v>
          </cell>
          <cell r="F1477" t="str">
            <v>FDE Abr/26</v>
          </cell>
        </row>
        <row r="1478">
          <cell r="A1478" t="str">
            <v>09.04.037</v>
          </cell>
          <cell r="B1478" t="str">
            <v>INTERRUPTOR AUTOM. DIFERENCIAL (DISPOSITIVO DR) 63A/30MA</v>
          </cell>
          <cell r="C1478" t="str">
            <v>UN</v>
          </cell>
          <cell r="D1478">
            <v>668.42</v>
          </cell>
          <cell r="E1478">
            <v>543.43089430894304</v>
          </cell>
          <cell r="F1478" t="str">
            <v>FDE Abr/26</v>
          </cell>
        </row>
        <row r="1479">
          <cell r="A1479" t="str">
            <v>09.04.038</v>
          </cell>
          <cell r="B1479" t="str">
            <v>INTERRUPTOR AUTOM. DIFERENCIAL (DISPOSITIVO DR) 40A/300 mA</v>
          </cell>
          <cell r="C1479" t="str">
            <v>UN</v>
          </cell>
          <cell r="D1479">
            <v>628.26</v>
          </cell>
          <cell r="E1479">
            <v>510.78048780487802</v>
          </cell>
          <cell r="F1479" t="str">
            <v>FDE Abr/26</v>
          </cell>
        </row>
        <row r="1480">
          <cell r="A1480" t="str">
            <v>09.04.039</v>
          </cell>
          <cell r="B1480" t="str">
            <v>INTERRUPTOR AUTOM. DIFERENCIAL (DISPOSITIVO DR) 63A/300 mA</v>
          </cell>
          <cell r="C1480" t="str">
            <v>UN</v>
          </cell>
          <cell r="D1480">
            <v>666.63</v>
          </cell>
          <cell r="E1480">
            <v>541.97560975609758</v>
          </cell>
          <cell r="F1480" t="str">
            <v>FDE Abr/26</v>
          </cell>
        </row>
        <row r="1481">
          <cell r="A1481" t="str">
            <v>09.04.040</v>
          </cell>
          <cell r="B1481" t="str">
            <v>QUADRO GERAL-BARRAMENTO DE 30 A</v>
          </cell>
          <cell r="C1481" t="str">
            <v>M</v>
          </cell>
          <cell r="D1481">
            <v>23.2</v>
          </cell>
          <cell r="E1481">
            <v>18.86178861788618</v>
          </cell>
          <cell r="F1481" t="str">
            <v>FDE Abr/26</v>
          </cell>
        </row>
        <row r="1482">
          <cell r="A1482" t="str">
            <v>09.04.041</v>
          </cell>
          <cell r="B1482" t="str">
            <v>QUADRO GERAL-BARRAMENTO DE 60 A</v>
          </cell>
          <cell r="C1482" t="str">
            <v>M</v>
          </cell>
          <cell r="D1482">
            <v>32.119999999999997</v>
          </cell>
          <cell r="E1482">
            <v>26.113821138211382</v>
          </cell>
          <cell r="F1482" t="str">
            <v>FDE Abr/26</v>
          </cell>
        </row>
        <row r="1483">
          <cell r="A1483" t="str">
            <v>09.04.042</v>
          </cell>
          <cell r="B1483" t="str">
            <v>QUADRO GERAL-BARRAMENTO DE 100 A</v>
          </cell>
          <cell r="C1483" t="str">
            <v>M</v>
          </cell>
          <cell r="D1483">
            <v>54.27</v>
          </cell>
          <cell r="E1483">
            <v>44.121951219512198</v>
          </cell>
          <cell r="F1483" t="str">
            <v>FDE Abr/26</v>
          </cell>
        </row>
        <row r="1484">
          <cell r="A1484" t="str">
            <v>09.04.043</v>
          </cell>
          <cell r="B1484" t="str">
            <v>QUADRO GERAL-BARRAMENTO DE 150 A</v>
          </cell>
          <cell r="C1484" t="str">
            <v>M</v>
          </cell>
          <cell r="D1484">
            <v>71.27</v>
          </cell>
          <cell r="E1484">
            <v>57.943089430894304</v>
          </cell>
          <cell r="F1484" t="str">
            <v>FDE Abr/26</v>
          </cell>
        </row>
        <row r="1485">
          <cell r="A1485" t="str">
            <v>09.04.044</v>
          </cell>
          <cell r="B1485" t="str">
            <v>QUADRO GERAL-BARRAMENTO DE 200 A</v>
          </cell>
          <cell r="C1485" t="str">
            <v>M</v>
          </cell>
          <cell r="D1485">
            <v>102.73</v>
          </cell>
          <cell r="E1485">
            <v>83.520325203252042</v>
          </cell>
          <cell r="F1485" t="str">
            <v>FDE Abr/26</v>
          </cell>
        </row>
        <row r="1486">
          <cell r="A1486" t="str">
            <v>09.04.045</v>
          </cell>
          <cell r="B1486" t="str">
            <v>QUADRO GERAL-BARRAMENTO DE 400 A</v>
          </cell>
          <cell r="C1486" t="str">
            <v>M</v>
          </cell>
          <cell r="D1486">
            <v>367.06</v>
          </cell>
          <cell r="E1486">
            <v>298.42276422764229</v>
          </cell>
          <cell r="F1486" t="str">
            <v>FDE Abr/26</v>
          </cell>
        </row>
        <row r="1487">
          <cell r="A1487" t="str">
            <v>09.04.046</v>
          </cell>
          <cell r="B1487" t="str">
            <v>QUADRO GERAL-BARRAMENTO DE 800 A</v>
          </cell>
          <cell r="C1487" t="str">
            <v>M</v>
          </cell>
          <cell r="D1487">
            <v>602.67999999999995</v>
          </cell>
          <cell r="E1487">
            <v>489.98373983739833</v>
          </cell>
          <cell r="F1487" t="str">
            <v>FDE Abr/26</v>
          </cell>
        </row>
        <row r="1488">
          <cell r="A1488" t="str">
            <v>09.04.047</v>
          </cell>
          <cell r="B1488" t="str">
            <v>QUADRO GERAL-BARRAMENTO DE 1000 A</v>
          </cell>
          <cell r="C1488" t="str">
            <v>M</v>
          </cell>
          <cell r="D1488">
            <v>882.15</v>
          </cell>
          <cell r="E1488">
            <v>717.19512195121945</v>
          </cell>
          <cell r="F1488" t="str">
            <v>FDE Abr/26</v>
          </cell>
        </row>
        <row r="1489">
          <cell r="A1489" t="str">
            <v>09.04.049</v>
          </cell>
          <cell r="B1489" t="str">
            <v>QUADRO GERAL - BARRAMENTO DE 600A</v>
          </cell>
          <cell r="C1489" t="str">
            <v>M</v>
          </cell>
          <cell r="D1489">
            <v>484.19</v>
          </cell>
          <cell r="E1489">
            <v>393.65040650406502</v>
          </cell>
          <cell r="F1489" t="str">
            <v>FDE Abr/26</v>
          </cell>
        </row>
        <row r="1490">
          <cell r="A1490" t="str">
            <v>09.04.050</v>
          </cell>
          <cell r="B1490" t="str">
            <v>PLACA DE ACRILICO TRANSPARENTE ESP=5MM PROTECAO A CONTATO ACIDENTAL</v>
          </cell>
          <cell r="C1490" t="str">
            <v>M2</v>
          </cell>
          <cell r="D1490">
            <v>374.12</v>
          </cell>
          <cell r="E1490">
            <v>304.16260162601628</v>
          </cell>
          <cell r="F1490" t="str">
            <v>FDE Abr/26</v>
          </cell>
        </row>
        <row r="1491">
          <cell r="A1491" t="str">
            <v>09.04.072</v>
          </cell>
          <cell r="B1491" t="str">
            <v>QUADRO GERAL - ELETRODUTO DE PVC RIGIDO ROSCAVEL DE 32 MM INCL CONEX</v>
          </cell>
          <cell r="C1491" t="str">
            <v>M</v>
          </cell>
          <cell r="D1491">
            <v>52.26</v>
          </cell>
          <cell r="E1491">
            <v>42.487804878048777</v>
          </cell>
          <cell r="F1491" t="str">
            <v>FDE Abr/26</v>
          </cell>
        </row>
        <row r="1492">
          <cell r="A1492" t="str">
            <v>09.04.075</v>
          </cell>
          <cell r="B1492" t="str">
            <v>QUADRO GERAL - CABO DE COBRE NU DE 6 MM2</v>
          </cell>
          <cell r="C1492" t="str">
            <v>M</v>
          </cell>
          <cell r="D1492">
            <v>12.68</v>
          </cell>
          <cell r="E1492">
            <v>10.308943089430894</v>
          </cell>
          <cell r="F1492" t="str">
            <v>FDE Abr/26</v>
          </cell>
        </row>
        <row r="1493">
          <cell r="A1493" t="str">
            <v>09.04.076</v>
          </cell>
          <cell r="B1493" t="str">
            <v>QUADRO GERAL - CABO DE COBRE NU DE 10 MM2</v>
          </cell>
          <cell r="C1493" t="str">
            <v>M</v>
          </cell>
          <cell r="D1493">
            <v>20.65</v>
          </cell>
          <cell r="E1493">
            <v>16.788617886178862</v>
          </cell>
          <cell r="F1493" t="str">
            <v>FDE Abr/26</v>
          </cell>
        </row>
        <row r="1494">
          <cell r="A1494" t="str">
            <v>09.04.077</v>
          </cell>
          <cell r="B1494" t="str">
            <v>QUADRO GERAL - CABO DE COBRE NU DE 16 MM2</v>
          </cell>
          <cell r="C1494" t="str">
            <v>M</v>
          </cell>
          <cell r="D1494">
            <v>31.33</v>
          </cell>
          <cell r="E1494">
            <v>25.471544715447152</v>
          </cell>
          <cell r="F1494" t="str">
            <v>FDE Abr/26</v>
          </cell>
        </row>
        <row r="1495">
          <cell r="A1495" t="str">
            <v>09.04.078</v>
          </cell>
          <cell r="B1495" t="str">
            <v>QUADRO GERAL - CABO DE COBRE NU DE 25 MM2</v>
          </cell>
          <cell r="C1495" t="str">
            <v>M</v>
          </cell>
          <cell r="D1495">
            <v>49.88</v>
          </cell>
          <cell r="E1495">
            <v>40.552845528455286</v>
          </cell>
          <cell r="F1495" t="str">
            <v>FDE Abr/26</v>
          </cell>
        </row>
        <row r="1496">
          <cell r="A1496" t="str">
            <v>09.04.079</v>
          </cell>
          <cell r="B1496" t="str">
            <v>QUADRO GERAL - CABO DE COBRE NU DE 35 MM2</v>
          </cell>
          <cell r="C1496" t="str">
            <v>M</v>
          </cell>
          <cell r="D1496">
            <v>77.209999999999994</v>
          </cell>
          <cell r="E1496">
            <v>62.77235772357723</v>
          </cell>
          <cell r="F1496" t="str">
            <v>FDE Abr/26</v>
          </cell>
        </row>
        <row r="1497">
          <cell r="A1497" t="str">
            <v>09.04.080</v>
          </cell>
          <cell r="B1497" t="str">
            <v>QUADRO GERAL - CABO DE COBRE NU DE 50 MM2</v>
          </cell>
          <cell r="C1497" t="str">
            <v>M</v>
          </cell>
          <cell r="D1497">
            <v>107.94</v>
          </cell>
          <cell r="E1497">
            <v>87.756097560975604</v>
          </cell>
          <cell r="F1497" t="str">
            <v>FDE Abr/26</v>
          </cell>
        </row>
        <row r="1498">
          <cell r="A1498" t="str">
            <v>09.04.081</v>
          </cell>
          <cell r="B1498" t="str">
            <v>QUADRO GERAL - CABO DE COBRE NU DE 70 MM2</v>
          </cell>
          <cell r="C1498" t="str">
            <v>M</v>
          </cell>
          <cell r="D1498">
            <v>138.05000000000001</v>
          </cell>
          <cell r="E1498">
            <v>112.23577235772359</v>
          </cell>
          <cell r="F1498" t="str">
            <v>FDE Abr/26</v>
          </cell>
        </row>
        <row r="1499">
          <cell r="A1499" t="str">
            <v>09.04.082</v>
          </cell>
          <cell r="B1499" t="str">
            <v>QUADRO GERAL - CABO DE COBRE NU DE 95 MM2</v>
          </cell>
          <cell r="C1499" t="str">
            <v>M</v>
          </cell>
          <cell r="D1499">
            <v>207.6</v>
          </cell>
          <cell r="E1499">
            <v>168.78048780487805</v>
          </cell>
          <cell r="F1499" t="str">
            <v>FDE Abr/26</v>
          </cell>
        </row>
        <row r="1500">
          <cell r="A1500" t="str">
            <v>09.04.083</v>
          </cell>
          <cell r="B1500" t="str">
            <v>QUADRO GERAL - CABO DE COBRE NU DE 120 MM2</v>
          </cell>
          <cell r="C1500" t="str">
            <v>M</v>
          </cell>
          <cell r="D1500">
            <v>269.86</v>
          </cell>
          <cell r="E1500">
            <v>219.39837398373984</v>
          </cell>
          <cell r="F1500" t="str">
            <v>FDE Abr/26</v>
          </cell>
        </row>
        <row r="1501">
          <cell r="A1501" t="str">
            <v>09.04.085</v>
          </cell>
          <cell r="B1501" t="str">
            <v>TERRA COMPLETO 1 HASTE Ø 19MM COM CAIXA DE INSPEÇÃO</v>
          </cell>
          <cell r="C1501" t="str">
            <v>UN</v>
          </cell>
          <cell r="D1501">
            <v>492.16</v>
          </cell>
          <cell r="E1501">
            <v>400.13008130081306</v>
          </cell>
          <cell r="F1501" t="str">
            <v>FDE Abr/26</v>
          </cell>
        </row>
        <row r="1502">
          <cell r="A1502" t="str">
            <v>09.04.089</v>
          </cell>
          <cell r="B1502" t="str">
            <v>DISJUNTOR UNIPOLAR TERMOMAGNETICO 1X35A A 1X50A</v>
          </cell>
          <cell r="C1502" t="str">
            <v>UN</v>
          </cell>
          <cell r="D1502">
            <v>37.770000000000003</v>
          </cell>
          <cell r="E1502">
            <v>30.707317073170735</v>
          </cell>
          <cell r="F1502" t="str">
            <v>FDE Abr/26</v>
          </cell>
        </row>
        <row r="1503">
          <cell r="A1503" t="str">
            <v>09.04.090</v>
          </cell>
          <cell r="B1503" t="str">
            <v>DISJUNTOR UNIPOLAR TERMOMAGNETICO 1X10A 1X30A</v>
          </cell>
          <cell r="C1503" t="str">
            <v>UN</v>
          </cell>
          <cell r="D1503">
            <v>29.3</v>
          </cell>
          <cell r="E1503">
            <v>23.821138211382113</v>
          </cell>
          <cell r="F1503" t="str">
            <v>FDE Abr/26</v>
          </cell>
        </row>
        <row r="1504">
          <cell r="A1504" t="str">
            <v>09.04.091</v>
          </cell>
          <cell r="B1504" t="str">
            <v>DISJUNTOR BIPOLAR TERMOMAGNETICO 2X10A A 2X50A</v>
          </cell>
          <cell r="C1504" t="str">
            <v>UN</v>
          </cell>
          <cell r="D1504">
            <v>84.11</v>
          </cell>
          <cell r="E1504">
            <v>68.382113821138205</v>
          </cell>
          <cell r="F1504" t="str">
            <v>FDE Abr/26</v>
          </cell>
        </row>
        <row r="1505">
          <cell r="A1505" t="str">
            <v>09.04.092</v>
          </cell>
          <cell r="B1505" t="str">
            <v>DISJUNTOR BIPOLAR TERMOMAGNETICO 2X60A A 2X100A</v>
          </cell>
          <cell r="C1505" t="str">
            <v>UN</v>
          </cell>
          <cell r="D1505">
            <v>120.06</v>
          </cell>
          <cell r="E1505">
            <v>97.609756097560975</v>
          </cell>
          <cell r="F1505" t="str">
            <v>FDE Abr/26</v>
          </cell>
        </row>
        <row r="1506">
          <cell r="A1506" t="str">
            <v>09.04.094</v>
          </cell>
          <cell r="B1506" t="str">
            <v>DISJUNTOR BIPOLAR TERMOMAG. 2X125A A 2X225A</v>
          </cell>
          <cell r="C1506" t="str">
            <v>UN</v>
          </cell>
          <cell r="D1506">
            <v>348.17</v>
          </cell>
          <cell r="E1506">
            <v>283.0650406504065</v>
          </cell>
          <cell r="F1506" t="str">
            <v>FDE Abr/26</v>
          </cell>
        </row>
        <row r="1507">
          <cell r="A1507" t="str">
            <v>09.04.095</v>
          </cell>
          <cell r="B1507" t="str">
            <v>DISJUNTOR UNIPOLAR TERMOMAGNETICO 1X50A A 1X70A</v>
          </cell>
          <cell r="C1507" t="str">
            <v>UN</v>
          </cell>
          <cell r="D1507">
            <v>49.67</v>
          </cell>
          <cell r="E1507">
            <v>40.382113821138212</v>
          </cell>
          <cell r="F1507" t="str">
            <v>FDE Abr/26</v>
          </cell>
        </row>
        <row r="1508">
          <cell r="A1508" t="str">
            <v>09.04.096</v>
          </cell>
          <cell r="B1508" t="str">
            <v>DISJUNTOR UNIPOLAR TERMOMAGNETICO 1X90A A 1X100A</v>
          </cell>
          <cell r="C1508" t="str">
            <v>UN</v>
          </cell>
          <cell r="D1508">
            <v>89.12</v>
          </cell>
          <cell r="E1508">
            <v>72.455284552845526</v>
          </cell>
          <cell r="F1508" t="str">
            <v>FDE Abr/26</v>
          </cell>
        </row>
        <row r="1509">
          <cell r="A1509" t="str">
            <v>09.04.099</v>
          </cell>
          <cell r="B1509" t="str">
            <v>SERVICOS DE QUADRO GERAL</v>
          </cell>
          <cell r="C1509" t="str">
            <v>MV</v>
          </cell>
          <cell r="D1509">
            <v>715.2</v>
          </cell>
          <cell r="E1509">
            <v>581.46341463414637</v>
          </cell>
          <cell r="F1509" t="str">
            <v>FDE Abr/26</v>
          </cell>
        </row>
        <row r="1510">
          <cell r="A1510" t="str">
            <v>09.05.002</v>
          </cell>
          <cell r="B1510" t="str">
            <v>ELETROD ACO GALV QUENTE (NBR 5624) 20 MM (3/4") - INCL CONEXOES</v>
          </cell>
          <cell r="C1510" t="str">
            <v>M</v>
          </cell>
          <cell r="D1510">
            <v>61.74</v>
          </cell>
          <cell r="E1510">
            <v>50.195121951219512</v>
          </cell>
          <cell r="F1510" t="str">
            <v>FDE Abr/26</v>
          </cell>
        </row>
        <row r="1511">
          <cell r="A1511" t="str">
            <v>09.05.003</v>
          </cell>
          <cell r="B1511" t="str">
            <v>ELETROD ACO GALV QUENTE (NBR 5624) 25 MM (1") - INCL CONEXOES</v>
          </cell>
          <cell r="C1511" t="str">
            <v>M</v>
          </cell>
          <cell r="D1511">
            <v>72.92</v>
          </cell>
          <cell r="E1511">
            <v>59.284552845528459</v>
          </cell>
          <cell r="F1511" t="str">
            <v>FDE Abr/26</v>
          </cell>
        </row>
        <row r="1512">
          <cell r="A1512" t="str">
            <v>09.05.004</v>
          </cell>
          <cell r="B1512" t="str">
            <v>ELETROD ACO GALV QUENTE (NBR 5624) 32 MM (1 1/4") - INCL CONEXOES</v>
          </cell>
          <cell r="C1512" t="str">
            <v>M</v>
          </cell>
          <cell r="D1512">
            <v>96.53</v>
          </cell>
          <cell r="E1512">
            <v>78.479674796747972</v>
          </cell>
          <cell r="F1512" t="str">
            <v>FDE Abr/26</v>
          </cell>
        </row>
        <row r="1513">
          <cell r="A1513" t="str">
            <v>09.05.005</v>
          </cell>
          <cell r="B1513" t="str">
            <v>ELETROD ACO GALV QUENTE (NBR 5624) 40 MM (1 1/2") - INCL CONEXOES</v>
          </cell>
          <cell r="C1513" t="str">
            <v>M</v>
          </cell>
          <cell r="D1513">
            <v>110.41</v>
          </cell>
          <cell r="E1513">
            <v>89.764227642276424</v>
          </cell>
          <cell r="F1513" t="str">
            <v>FDE Abr/26</v>
          </cell>
        </row>
        <row r="1514">
          <cell r="A1514" t="str">
            <v>09.05.006</v>
          </cell>
          <cell r="B1514" t="str">
            <v>ELETROD ACO GALV QUENTE (NBR 5624) 50 MM (2") - INCL CONEXOES</v>
          </cell>
          <cell r="C1514" t="str">
            <v>M</v>
          </cell>
          <cell r="D1514">
            <v>128.93</v>
          </cell>
          <cell r="E1514">
            <v>104.82113821138212</v>
          </cell>
          <cell r="F1514" t="str">
            <v>FDE Abr/26</v>
          </cell>
        </row>
        <row r="1515">
          <cell r="A1515" t="str">
            <v>09.05.007</v>
          </cell>
          <cell r="B1515" t="str">
            <v>ELETROD ACO GALV. QUENTE (NBR5624) 65MM(2X1/2") INCL CONEXOES</v>
          </cell>
          <cell r="C1515" t="str">
            <v>M</v>
          </cell>
          <cell r="D1515">
            <v>171.57</v>
          </cell>
          <cell r="E1515">
            <v>139.48780487804876</v>
          </cell>
          <cell r="F1515" t="str">
            <v>FDE Abr/26</v>
          </cell>
        </row>
        <row r="1516">
          <cell r="A1516" t="str">
            <v>09.05.008</v>
          </cell>
          <cell r="B1516" t="str">
            <v>ELETROD ACO GALV QUENTE (NBR5624) 80MM(3") INCL CONEXOES</v>
          </cell>
          <cell r="C1516" t="str">
            <v>M</v>
          </cell>
          <cell r="D1516">
            <v>195.39</v>
          </cell>
          <cell r="E1516">
            <v>158.85365853658536</v>
          </cell>
          <cell r="F1516" t="str">
            <v>FDE Abr/26</v>
          </cell>
        </row>
        <row r="1517">
          <cell r="A1517" t="str">
            <v>09.05.010</v>
          </cell>
          <cell r="B1517" t="str">
            <v>ELETRODUTO GALV. ELETROLITICA / PRE ZINCADO  Ø 3/4 (20MM) INCLUSIVE CONEXOES USO INTERNO  APARENTE</v>
          </cell>
          <cell r="C1517" t="str">
            <v>M</v>
          </cell>
          <cell r="D1517">
            <v>41.34</v>
          </cell>
          <cell r="E1517">
            <v>33.609756097560982</v>
          </cell>
          <cell r="F1517" t="str">
            <v>FDE Abr/26</v>
          </cell>
        </row>
        <row r="1518">
          <cell r="A1518" t="str">
            <v>09.05.013</v>
          </cell>
          <cell r="B1518" t="str">
            <v>ELETRODUTO DE PVC RIGIDO ROSCAVEL DE 25MM - INCL CONEXOES</v>
          </cell>
          <cell r="C1518" t="str">
            <v>M</v>
          </cell>
          <cell r="D1518">
            <v>42.05</v>
          </cell>
          <cell r="E1518">
            <v>34.1869918699187</v>
          </cell>
          <cell r="F1518" t="str">
            <v>FDE Abr/26</v>
          </cell>
        </row>
        <row r="1519">
          <cell r="A1519" t="str">
            <v>09.05.014</v>
          </cell>
          <cell r="B1519" t="str">
            <v>ELETRODUTO DE PVC RIGIDO ROSCAVEL DE 32MM - INCL CONEXOES</v>
          </cell>
          <cell r="C1519" t="str">
            <v>M</v>
          </cell>
          <cell r="D1519">
            <v>52.26</v>
          </cell>
          <cell r="E1519">
            <v>42.487804878048777</v>
          </cell>
          <cell r="F1519" t="str">
            <v>FDE Abr/26</v>
          </cell>
        </row>
        <row r="1520">
          <cell r="A1520" t="str">
            <v>09.05.015</v>
          </cell>
          <cell r="B1520" t="str">
            <v>ELETRODUTO DE PVC RIGIDO ROSCAVEL DE 40MM - INCL CONEXOES</v>
          </cell>
          <cell r="C1520" t="str">
            <v>M</v>
          </cell>
          <cell r="D1520">
            <v>65.31</v>
          </cell>
          <cell r="E1520">
            <v>53.09756097560976</v>
          </cell>
          <cell r="F1520" t="str">
            <v>FDE Abr/26</v>
          </cell>
        </row>
        <row r="1521">
          <cell r="A1521" t="str">
            <v>09.05.016</v>
          </cell>
          <cell r="B1521" t="str">
            <v>ELETRODUTO DE PVC RIGIDO ROSCAVEL DE 50MM - INCL CONEXOES</v>
          </cell>
          <cell r="C1521" t="str">
            <v>M</v>
          </cell>
          <cell r="D1521">
            <v>77.319999999999993</v>
          </cell>
          <cell r="E1521">
            <v>62.861788617886177</v>
          </cell>
          <cell r="F1521" t="str">
            <v>FDE Abr/26</v>
          </cell>
        </row>
        <row r="1522">
          <cell r="A1522" t="str">
            <v>09.05.017</v>
          </cell>
          <cell r="B1522" t="str">
            <v>ELETRODUTO DE PVC RIGIDO ROSCAVEL DE 60MM - INCL CONEXOES</v>
          </cell>
          <cell r="C1522" t="str">
            <v>M</v>
          </cell>
          <cell r="D1522">
            <v>91.54</v>
          </cell>
          <cell r="E1522">
            <v>74.422764227642276</v>
          </cell>
          <cell r="F1522" t="str">
            <v>FDE Abr/26</v>
          </cell>
        </row>
        <row r="1523">
          <cell r="A1523" t="str">
            <v>09.05.018</v>
          </cell>
          <cell r="B1523" t="str">
            <v>ELETRODUTO DE PVC RIGIDO ROSCAVEL DE 75MM - INCL CONEXOES</v>
          </cell>
          <cell r="C1523" t="str">
            <v>M</v>
          </cell>
          <cell r="D1523">
            <v>123.1</v>
          </cell>
          <cell r="E1523">
            <v>100.08130081300813</v>
          </cell>
          <cell r="F1523" t="str">
            <v>FDE Abr/26</v>
          </cell>
        </row>
        <row r="1524">
          <cell r="A1524" t="str">
            <v>09.05.019</v>
          </cell>
          <cell r="B1524" t="str">
            <v>ELETRODUTO DE PVC RIGIDO ROSCAVEL DE 85MM - INCL CONEXOES</v>
          </cell>
          <cell r="C1524" t="str">
            <v>M</v>
          </cell>
          <cell r="D1524">
            <v>131.27000000000001</v>
          </cell>
          <cell r="E1524">
            <v>106.72357723577237</v>
          </cell>
          <cell r="F1524" t="str">
            <v>FDE Abr/26</v>
          </cell>
        </row>
        <row r="1525">
          <cell r="A1525" t="str">
            <v>09.05.020</v>
          </cell>
          <cell r="B1525" t="str">
            <v>ELETRODUTO DE PVC RIGIDO ROSCAVEL DE 110MM -INCL CONEXOES</v>
          </cell>
          <cell r="C1525" t="str">
            <v>M</v>
          </cell>
          <cell r="D1525">
            <v>178.23</v>
          </cell>
          <cell r="E1525">
            <v>144.90243902439025</v>
          </cell>
          <cell r="F1525" t="str">
            <v>FDE Abr/26</v>
          </cell>
        </row>
        <row r="1526">
          <cell r="A1526" t="str">
            <v>09.05.021</v>
          </cell>
          <cell r="B1526" t="str">
            <v>ELETROCALHA LISA CHAPA 24 (0,65MM) PRE ZINCADA 50X50MM INCL. ACESSORIOS E TAMPA DE ENCAIXE .</v>
          </cell>
          <cell r="C1526" t="str">
            <v>M</v>
          </cell>
          <cell r="D1526">
            <v>52.68</v>
          </cell>
          <cell r="E1526">
            <v>42.829268292682926</v>
          </cell>
          <cell r="F1526" t="str">
            <v>FDE Abr/26</v>
          </cell>
        </row>
        <row r="1527">
          <cell r="A1527" t="str">
            <v>09.05.022</v>
          </cell>
          <cell r="B1527" t="str">
            <v>ELETROCALHA LISA CHAPA 24 (0,65MM) PRE ZINCADA 100X50MM INCL. ACESSORIOS E TAMPA DE ENCAIXE .</v>
          </cell>
          <cell r="C1527" t="str">
            <v>M</v>
          </cell>
          <cell r="D1527">
            <v>85.17</v>
          </cell>
          <cell r="E1527">
            <v>69.243902439024396</v>
          </cell>
          <cell r="F1527" t="str">
            <v>FDE Abr/26</v>
          </cell>
        </row>
        <row r="1528">
          <cell r="A1528" t="str">
            <v>09.05.023</v>
          </cell>
          <cell r="B1528" t="str">
            <v>ELETROCALHA LISA CHAPA 24 (0,65MM) PRE ZINCADA 150X50MM INCL. ACESSORIOS E TAMPA DE ENCAIXE .</v>
          </cell>
          <cell r="C1528" t="str">
            <v>M</v>
          </cell>
          <cell r="D1528">
            <v>110.07</v>
          </cell>
          <cell r="E1528">
            <v>89.487804878048777</v>
          </cell>
          <cell r="F1528" t="str">
            <v>FDE Abr/26</v>
          </cell>
        </row>
        <row r="1529">
          <cell r="A1529" t="str">
            <v>09.05.024</v>
          </cell>
          <cell r="B1529" t="str">
            <v>ELETROCALHA LISA CHAPA 24 (0,65MM) PRE ZINCADA 200X50MM INCL. ACESSORIOS E TAMPA DE ENCAIXE</v>
          </cell>
          <cell r="C1529" t="str">
            <v>M</v>
          </cell>
          <cell r="D1529">
            <v>120.58</v>
          </cell>
          <cell r="E1529">
            <v>98.032520325203251</v>
          </cell>
          <cell r="F1529" t="str">
            <v>FDE Abr/26</v>
          </cell>
        </row>
        <row r="1530">
          <cell r="A1530" t="str">
            <v>09.05.036</v>
          </cell>
          <cell r="B1530" t="str">
            <v>ELETRODUTO EM POLIETILENO DE 25MM-INCLUSIVE CONEXOES</v>
          </cell>
          <cell r="C1530" t="str">
            <v>M</v>
          </cell>
          <cell r="D1530">
            <v>36.46</v>
          </cell>
          <cell r="E1530">
            <v>29.64227642276423</v>
          </cell>
          <cell r="F1530" t="str">
            <v>FDE Abr/26</v>
          </cell>
        </row>
        <row r="1531">
          <cell r="A1531" t="str">
            <v>09.05.037</v>
          </cell>
          <cell r="B1531" t="str">
            <v>ELETRODUTO EM POLIETILENO DE 32MM-INCLUSIVE CONEXOES</v>
          </cell>
          <cell r="C1531" t="str">
            <v>M</v>
          </cell>
          <cell r="D1531">
            <v>44.56</v>
          </cell>
          <cell r="E1531">
            <v>36.227642276422763</v>
          </cell>
          <cell r="F1531" t="str">
            <v>FDE Abr/26</v>
          </cell>
        </row>
        <row r="1532">
          <cell r="A1532" t="str">
            <v>09.05.040</v>
          </cell>
          <cell r="B1532" t="str">
            <v>ENVELOPE DE CONCRETO PARA DUTOS</v>
          </cell>
          <cell r="C1532" t="str">
            <v>M</v>
          </cell>
          <cell r="D1532">
            <v>27.97</v>
          </cell>
          <cell r="E1532">
            <v>22.739837398373982</v>
          </cell>
          <cell r="F1532" t="str">
            <v>FDE Abr/26</v>
          </cell>
        </row>
        <row r="1533">
          <cell r="A1533" t="str">
            <v>09.05.042</v>
          </cell>
          <cell r="B1533" t="str">
            <v>QUADRO DISTRIBUICAO, DISJ. GERAL 30A P/ 4 A 8 DISJS.</v>
          </cell>
          <cell r="C1533" t="str">
            <v>UN</v>
          </cell>
          <cell r="D1533">
            <v>431.64</v>
          </cell>
          <cell r="E1533">
            <v>350.92682926829269</v>
          </cell>
          <cell r="F1533" t="str">
            <v>FDE Abr/26</v>
          </cell>
        </row>
        <row r="1534">
          <cell r="A1534" t="str">
            <v>09.05.045</v>
          </cell>
          <cell r="B1534" t="str">
            <v>QUADRO DISTRIBUICAO, DISJ. GERAL 50A P/ 10 A 12 DISJS.</v>
          </cell>
          <cell r="C1534" t="str">
            <v>UN</v>
          </cell>
          <cell r="D1534">
            <v>505.97</v>
          </cell>
          <cell r="E1534">
            <v>411.35772357723579</v>
          </cell>
          <cell r="F1534" t="str">
            <v>FDE Abr/26</v>
          </cell>
        </row>
        <row r="1535">
          <cell r="A1535" t="str">
            <v>09.05.047</v>
          </cell>
          <cell r="B1535" t="str">
            <v>QUADRO DISTRIBUICAO, DISJ. GERAL 60A P/ 14 A 20 DISJS.</v>
          </cell>
          <cell r="C1535" t="str">
            <v>UN</v>
          </cell>
          <cell r="D1535">
            <v>722.32</v>
          </cell>
          <cell r="E1535">
            <v>587.2520325203252</v>
          </cell>
          <cell r="F1535" t="str">
            <v>FDE Abr/26</v>
          </cell>
        </row>
        <row r="1536">
          <cell r="A1536" t="str">
            <v>09.05.051</v>
          </cell>
          <cell r="B1536" t="str">
            <v>QUADRO DISTRIBUICAO, DISJ. GERAL 80A P/ 22 A 26 DISJS.</v>
          </cell>
          <cell r="C1536" t="str">
            <v>UN</v>
          </cell>
          <cell r="D1536">
            <v>816</v>
          </cell>
          <cell r="E1536">
            <v>663.41463414634143</v>
          </cell>
          <cell r="F1536" t="str">
            <v>FDE Abr/26</v>
          </cell>
        </row>
        <row r="1537">
          <cell r="A1537" t="str">
            <v>09.05.054</v>
          </cell>
          <cell r="B1537" t="str">
            <v>QUADRO DISTRIBUICAO, DISJ. GERAL 100A P/ 28 A 42 DISJS.</v>
          </cell>
          <cell r="C1537" t="str">
            <v>UN</v>
          </cell>
          <cell r="D1537">
            <v>1104.54</v>
          </cell>
          <cell r="E1537">
            <v>898</v>
          </cell>
          <cell r="F1537" t="str">
            <v>FDE Abr/26</v>
          </cell>
        </row>
        <row r="1538">
          <cell r="A1538" t="str">
            <v>09.05.062</v>
          </cell>
          <cell r="B1538" t="str">
            <v>BARRAMENTO DE 30A P/QUADROS DE DISTRIBUIÇÃO</v>
          </cell>
          <cell r="C1538" t="str">
            <v>M</v>
          </cell>
          <cell r="D1538">
            <v>23.2</v>
          </cell>
          <cell r="E1538">
            <v>18.86178861788618</v>
          </cell>
          <cell r="F1538" t="str">
            <v>FDE Abr/26</v>
          </cell>
        </row>
        <row r="1539">
          <cell r="A1539" t="str">
            <v>09.05.063</v>
          </cell>
          <cell r="B1539" t="str">
            <v>BARRAMENTO DE 60A P/QUADROS DE DISTRIBUIÇÃO</v>
          </cell>
          <cell r="C1539" t="str">
            <v>M</v>
          </cell>
          <cell r="D1539">
            <v>32.119999999999997</v>
          </cell>
          <cell r="E1539">
            <v>26.113821138211382</v>
          </cell>
          <cell r="F1539" t="str">
            <v>FDE Abr/26</v>
          </cell>
        </row>
        <row r="1540">
          <cell r="A1540" t="str">
            <v>09.05.064</v>
          </cell>
          <cell r="B1540" t="str">
            <v>BARRAMENTO DE 100A P/QUADROS DE DISTRIBUIÇÃO</v>
          </cell>
          <cell r="C1540" t="str">
            <v>M</v>
          </cell>
          <cell r="D1540">
            <v>54.27</v>
          </cell>
          <cell r="E1540">
            <v>44.121951219512198</v>
          </cell>
          <cell r="F1540" t="str">
            <v>FDE Abr/26</v>
          </cell>
        </row>
        <row r="1541">
          <cell r="A1541" t="str">
            <v>09.05.067</v>
          </cell>
          <cell r="B1541" t="str">
            <v>QUADRO DISTRIBUICAO ,  DISJ. GERAL 100 A PARA 24 POSIÇOES DE  DISJUNTORES. CAIXA E TAMPA PLASTICO NÃO PROPAGANTE DE CHAMA.</v>
          </cell>
          <cell r="C1541" t="str">
            <v>UN</v>
          </cell>
          <cell r="D1541">
            <v>282.55</v>
          </cell>
          <cell r="E1541">
            <v>229.71544715447155</v>
          </cell>
          <cell r="F1541" t="str">
            <v>FDE Abr/26</v>
          </cell>
        </row>
        <row r="1542">
          <cell r="A1542" t="str">
            <v>09.05.068</v>
          </cell>
          <cell r="B1542" t="str">
            <v>QUADRO DISTRIBUICAO , DISJ. GERAL  63 A PARA 12 POSIÇOES DE  DISJUNTORES. CAIXA E TAMPA PLASTICO NÃO PROPAGANTE DE CHAMA.</v>
          </cell>
          <cell r="C1542" t="str">
            <v>UN</v>
          </cell>
          <cell r="D1542">
            <v>191.58</v>
          </cell>
          <cell r="E1542">
            <v>155.75609756097563</v>
          </cell>
          <cell r="F1542" t="str">
            <v>FDE Abr/26</v>
          </cell>
        </row>
        <row r="1543">
          <cell r="A1543" t="str">
            <v>09.05.069</v>
          </cell>
          <cell r="B1543" t="str">
            <v>INTERRUPTOR TIPO AUTOMÁTICO DE BÓIA</v>
          </cell>
          <cell r="C1543" t="str">
            <v>UN</v>
          </cell>
          <cell r="D1543">
            <v>123.11</v>
          </cell>
          <cell r="E1543">
            <v>100.08943089430895</v>
          </cell>
          <cell r="F1543" t="str">
            <v>FDE Abr/26</v>
          </cell>
        </row>
        <row r="1544">
          <cell r="A1544" t="str">
            <v>09.05.070</v>
          </cell>
          <cell r="B1544" t="str">
            <v>DISJUNTOR BIPOLAR TERMOMAGNETICO 2X10A A 2X50A</v>
          </cell>
          <cell r="C1544" t="str">
            <v>UN</v>
          </cell>
          <cell r="D1544">
            <v>107.62</v>
          </cell>
          <cell r="E1544">
            <v>87.495934959349597</v>
          </cell>
          <cell r="F1544" t="str">
            <v>FDE Abr/26</v>
          </cell>
        </row>
        <row r="1545">
          <cell r="A1545" t="str">
            <v>09.05.071</v>
          </cell>
          <cell r="B1545" t="str">
            <v>DISJUNTOR BIPOLAR TERMOMAGNETICO  2X60A A 2X100A</v>
          </cell>
          <cell r="C1545" t="str">
            <v>UN</v>
          </cell>
          <cell r="D1545">
            <v>143.57</v>
          </cell>
          <cell r="E1545">
            <v>116.72357723577235</v>
          </cell>
          <cell r="F1545" t="str">
            <v>FDE Abr/26</v>
          </cell>
        </row>
        <row r="1546">
          <cell r="A1546" t="str">
            <v>09.05.073</v>
          </cell>
          <cell r="B1546" t="str">
            <v>DISJUNTOR UNIPOLAR TERMOMAGNETICO 1X10A A 1X30A</v>
          </cell>
          <cell r="C1546" t="str">
            <v>UN</v>
          </cell>
          <cell r="D1546">
            <v>32.659999999999997</v>
          </cell>
          <cell r="E1546">
            <v>26.552845528455283</v>
          </cell>
          <cell r="F1546" t="str">
            <v>FDE Abr/26</v>
          </cell>
        </row>
        <row r="1547">
          <cell r="A1547" t="str">
            <v>09.05.074</v>
          </cell>
          <cell r="B1547" t="str">
            <v>DISJUNTOR TRIPOLAR TERMOMAGNETICO 3X10A A 3X50A</v>
          </cell>
          <cell r="C1547" t="str">
            <v>UN</v>
          </cell>
          <cell r="D1547">
            <v>144.41999999999999</v>
          </cell>
          <cell r="E1547">
            <v>117.41463414634146</v>
          </cell>
          <cell r="F1547" t="str">
            <v>FDE Abr/26</v>
          </cell>
        </row>
        <row r="1548">
          <cell r="A1548" t="str">
            <v>09.05.075</v>
          </cell>
          <cell r="B1548" t="str">
            <v>DISJUNTOR TRIPOLAR TERMOMAGNETICO 3X60A A 3X100A</v>
          </cell>
          <cell r="C1548" t="str">
            <v>UN</v>
          </cell>
          <cell r="D1548">
            <v>178.75</v>
          </cell>
          <cell r="E1548">
            <v>145.32520325203251</v>
          </cell>
          <cell r="F1548" t="str">
            <v>FDE Abr/26</v>
          </cell>
        </row>
        <row r="1549">
          <cell r="A1549" t="str">
            <v>09.05.076</v>
          </cell>
          <cell r="B1549" t="str">
            <v>QUADRO COMANDO PARA CONJUNTO MOTOR BOMBA TRIFASICO DE 3/4 A 1 HP</v>
          </cell>
          <cell r="C1549" t="str">
            <v>UN</v>
          </cell>
          <cell r="D1549">
            <v>2214.56</v>
          </cell>
          <cell r="E1549">
            <v>1800.4552845528456</v>
          </cell>
          <cell r="F1549" t="str">
            <v>FDE Abr/26</v>
          </cell>
        </row>
        <row r="1550">
          <cell r="A1550" t="str">
            <v>09.05.077</v>
          </cell>
          <cell r="B1550" t="str">
            <v>QUADRO COMANDO PARA CONJUNTO MOTOR BOMBA TRIFASICO DE 1 1/2 A 2 HP</v>
          </cell>
          <cell r="C1550" t="str">
            <v>UN</v>
          </cell>
          <cell r="D1550">
            <v>2226.06</v>
          </cell>
          <cell r="E1550">
            <v>1809.8048780487804</v>
          </cell>
          <cell r="F1550" t="str">
            <v>FDE Abr/26</v>
          </cell>
        </row>
        <row r="1551">
          <cell r="A1551" t="str">
            <v>09.05.078</v>
          </cell>
          <cell r="B1551" t="str">
            <v>QUADRO COMANDO PARA CONJUNTO MOTOR BOMBA TRIFASICO DE 2 A 3 HP</v>
          </cell>
          <cell r="C1551" t="str">
            <v>UN</v>
          </cell>
          <cell r="D1551">
            <v>2200.64</v>
          </cell>
          <cell r="E1551">
            <v>1789.1382113821137</v>
          </cell>
          <cell r="F1551" t="str">
            <v>FDE Abr/26</v>
          </cell>
        </row>
        <row r="1552">
          <cell r="A1552" t="str">
            <v>09.05.079</v>
          </cell>
          <cell r="B1552" t="str">
            <v>QUADRO COMANDO PARA CONJUNTO MOTOR BOMBA TRIFASICO DE 3 A 4 HP</v>
          </cell>
          <cell r="C1552" t="str">
            <v>UN</v>
          </cell>
          <cell r="D1552">
            <v>1988.38</v>
          </cell>
          <cell r="E1552">
            <v>1616.5691056910571</v>
          </cell>
          <cell r="F1552" t="str">
            <v>FDE Abr/26</v>
          </cell>
        </row>
        <row r="1553">
          <cell r="A1553" t="str">
            <v>09.05.080</v>
          </cell>
          <cell r="B1553" t="str">
            <v>QUADRO COMANDO PARA CONJUNTO MOTOR BOMBA TRIFASICO DE 4 A 5 HP</v>
          </cell>
          <cell r="C1553" t="str">
            <v>UN</v>
          </cell>
          <cell r="D1553">
            <v>2211.6799999999998</v>
          </cell>
          <cell r="E1553">
            <v>1798.1138211382113</v>
          </cell>
          <cell r="F1553" t="str">
            <v>FDE Abr/26</v>
          </cell>
        </row>
        <row r="1554">
          <cell r="A1554" t="str">
            <v>09.05.081</v>
          </cell>
          <cell r="B1554" t="str">
            <v>QUADRO COMANDO PARA CONJUNTO MOTOR BOMBA TRIFASICO DE 7,5 HP</v>
          </cell>
          <cell r="C1554" t="str">
            <v>UN</v>
          </cell>
          <cell r="D1554">
            <v>2332.77</v>
          </cell>
          <cell r="E1554">
            <v>1896.560975609756</v>
          </cell>
          <cell r="F1554" t="str">
            <v>FDE Abr/26</v>
          </cell>
        </row>
        <row r="1555">
          <cell r="A1555" t="str">
            <v>09.05.082</v>
          </cell>
          <cell r="B1555" t="str">
            <v>QUADRO COMANDO PARA CONJUNTO MOTOR BOMBA BIFASICO DE 3/4 A 1 HP</v>
          </cell>
          <cell r="C1555" t="str">
            <v>UN</v>
          </cell>
          <cell r="D1555">
            <v>2149.7399999999998</v>
          </cell>
          <cell r="E1555">
            <v>1747.7560975609754</v>
          </cell>
          <cell r="F1555" t="str">
            <v>FDE Abr/26</v>
          </cell>
        </row>
        <row r="1556">
          <cell r="A1556" t="str">
            <v>09.05.083</v>
          </cell>
          <cell r="B1556" t="str">
            <v>QUADRO COMANDO PARA CONJUNTO MOTOR BOMBA BIFASICO DE 1 1/2 A 2 HP</v>
          </cell>
          <cell r="C1556" t="str">
            <v>UN</v>
          </cell>
          <cell r="D1556">
            <v>2137.23</v>
          </cell>
          <cell r="E1556">
            <v>1737.5853658536587</v>
          </cell>
          <cell r="F1556" t="str">
            <v>FDE Abr/26</v>
          </cell>
        </row>
        <row r="1557">
          <cell r="A1557" t="str">
            <v>09.05.084</v>
          </cell>
          <cell r="B1557" t="str">
            <v>QUADRO COMANDO PARA CONJUNTO MOTOR BOMBA BIFASICO DE 2 A 3 HP</v>
          </cell>
          <cell r="C1557" t="str">
            <v>UN</v>
          </cell>
          <cell r="D1557">
            <v>2163.27</v>
          </cell>
          <cell r="E1557">
            <v>1758.7560975609756</v>
          </cell>
          <cell r="F1557" t="str">
            <v>FDE Abr/26</v>
          </cell>
        </row>
        <row r="1558">
          <cell r="A1558" t="str">
            <v>09.05.085</v>
          </cell>
          <cell r="B1558" t="str">
            <v>QUADRO COMANDO PARA BOMBA DE INCENDIO TRIFASICO DE 3/4 A 2 HP</v>
          </cell>
          <cell r="C1558" t="str">
            <v>UN</v>
          </cell>
          <cell r="D1558">
            <v>1131.05</v>
          </cell>
          <cell r="E1558">
            <v>919.55284552845524</v>
          </cell>
          <cell r="F1558" t="str">
            <v>FDE Abr/26</v>
          </cell>
        </row>
        <row r="1559">
          <cell r="A1559" t="str">
            <v>09.05.086</v>
          </cell>
          <cell r="B1559" t="str">
            <v>QUADRO COMANDO PARA BOMBA DE INCENDIO TRIFASICO DE 2 A 4 HP</v>
          </cell>
          <cell r="C1559" t="str">
            <v>UN</v>
          </cell>
          <cell r="D1559">
            <v>1116.08</v>
          </cell>
          <cell r="E1559">
            <v>907.3821138211382</v>
          </cell>
          <cell r="F1559" t="str">
            <v>FDE Abr/26</v>
          </cell>
        </row>
        <row r="1560">
          <cell r="A1560" t="str">
            <v>09.05.087</v>
          </cell>
          <cell r="B1560" t="str">
            <v>QUADRO COMANDO PARA BOMBA DE INCENDIO TRIFASICO DE 5 HP</v>
          </cell>
          <cell r="C1560" t="str">
            <v>UN</v>
          </cell>
          <cell r="D1560">
            <v>1098.6199999999999</v>
          </cell>
          <cell r="E1560">
            <v>893.18699186991864</v>
          </cell>
          <cell r="F1560" t="str">
            <v>FDE Abr/26</v>
          </cell>
        </row>
        <row r="1561">
          <cell r="A1561" t="str">
            <v>09.05.088</v>
          </cell>
          <cell r="B1561" t="str">
            <v>QUADRO COMANDO PARA BOMBA DE INCENDIO TRIFASICO DE 7,5 HP</v>
          </cell>
          <cell r="C1561" t="str">
            <v>UN</v>
          </cell>
          <cell r="D1561">
            <v>1169.26</v>
          </cell>
          <cell r="E1561">
            <v>950.6178861788618</v>
          </cell>
          <cell r="F1561" t="str">
            <v>FDE Abr/26</v>
          </cell>
        </row>
        <row r="1562">
          <cell r="A1562" t="str">
            <v>09.05.089</v>
          </cell>
          <cell r="B1562" t="str">
            <v>QUADRO COMANDO PARA BOMBA DE INCENDIO TRIFASICO DE 10 HP</v>
          </cell>
          <cell r="C1562" t="str">
            <v>UN</v>
          </cell>
          <cell r="D1562">
            <v>1475.98</v>
          </cell>
          <cell r="E1562">
            <v>1199.9837398373984</v>
          </cell>
          <cell r="F1562" t="str">
            <v>FDE Abr/26</v>
          </cell>
        </row>
        <row r="1563">
          <cell r="A1563" t="str">
            <v>09.05.090</v>
          </cell>
          <cell r="B1563" t="str">
            <v>QUADRO COMANDO PARA BOMBA DE INCENDIO BIFASICO DE 3/4 A 1 HP</v>
          </cell>
          <cell r="C1563" t="str">
            <v>UN</v>
          </cell>
          <cell r="D1563">
            <v>1123.31</v>
          </cell>
          <cell r="E1563">
            <v>913.26016260162601</v>
          </cell>
          <cell r="F1563" t="str">
            <v>FDE Abr/26</v>
          </cell>
        </row>
        <row r="1564">
          <cell r="A1564" t="str">
            <v>09.05.091</v>
          </cell>
          <cell r="B1564" t="str">
            <v>QUADRO COMANDO PARA BOMBA DE INCENDIO BIFASICO DE 1 1/2 A 2 HP</v>
          </cell>
          <cell r="C1564" t="str">
            <v>UN</v>
          </cell>
          <cell r="D1564">
            <v>1108.3499999999999</v>
          </cell>
          <cell r="E1564">
            <v>901.09756097560967</v>
          </cell>
          <cell r="F1564" t="str">
            <v>FDE Abr/26</v>
          </cell>
        </row>
        <row r="1565">
          <cell r="A1565" t="str">
            <v>09.05.092</v>
          </cell>
          <cell r="B1565" t="str">
            <v>INTERRUPTOR AUTOMATICO DIFERENCIAL (DISPOSITIVO DR) 40A/30 mA</v>
          </cell>
          <cell r="C1565" t="str">
            <v>UN</v>
          </cell>
          <cell r="D1565">
            <v>589.70000000000005</v>
          </cell>
          <cell r="E1565">
            <v>479.43089430894315</v>
          </cell>
          <cell r="F1565" t="str">
            <v>FDE Abr/26</v>
          </cell>
        </row>
        <row r="1566">
          <cell r="A1566" t="str">
            <v>09.05.093</v>
          </cell>
          <cell r="B1566" t="str">
            <v>INTERRUPTOR AUTOMATICO DIFERENCIAL (DISPOSITIVO DR) 63A/30 mA</v>
          </cell>
          <cell r="C1566" t="str">
            <v>UN</v>
          </cell>
          <cell r="D1566">
            <v>668.42</v>
          </cell>
          <cell r="E1566">
            <v>543.43089430894304</v>
          </cell>
          <cell r="F1566" t="str">
            <v>FDE Abr/26</v>
          </cell>
        </row>
        <row r="1567">
          <cell r="A1567" t="str">
            <v>09.05.094</v>
          </cell>
          <cell r="B1567" t="str">
            <v>INTERRUPTOR AUTOMATICO DIFERENCIAL (DISPOSITIVO DR) 40A/300 mA</v>
          </cell>
          <cell r="C1567" t="str">
            <v>UN</v>
          </cell>
          <cell r="D1567">
            <v>628.26</v>
          </cell>
          <cell r="E1567">
            <v>510.78048780487802</v>
          </cell>
          <cell r="F1567" t="str">
            <v>FDE Abr/26</v>
          </cell>
        </row>
        <row r="1568">
          <cell r="A1568" t="str">
            <v>09.05.095</v>
          </cell>
          <cell r="B1568" t="str">
            <v>INTERRUPTOR AUTOMATICO DIFERENCIAL (DISPOSITIVO DR) 63A/300 mA</v>
          </cell>
          <cell r="C1568" t="str">
            <v>UN</v>
          </cell>
          <cell r="D1568">
            <v>666.63</v>
          </cell>
          <cell r="E1568">
            <v>541.97560975609758</v>
          </cell>
          <cell r="F1568" t="str">
            <v>FDE Abr/26</v>
          </cell>
        </row>
        <row r="1569">
          <cell r="A1569" t="str">
            <v>09.05.096</v>
          </cell>
          <cell r="B1569" t="str">
            <v>CENTRAL DE SISTEMA DE ALARME ATÉ 12 ENDEREÇOS</v>
          </cell>
          <cell r="C1569" t="str">
            <v>UN</v>
          </cell>
          <cell r="D1569">
            <v>1085.75</v>
          </cell>
          <cell r="E1569">
            <v>882.72357723577238</v>
          </cell>
          <cell r="F1569" t="str">
            <v>FDE Abr/26</v>
          </cell>
        </row>
        <row r="1570">
          <cell r="A1570" t="str">
            <v>09.05.097</v>
          </cell>
          <cell r="B1570" t="str">
            <v>CENTRAL DE SISTEMA DE ALARME DE 13 A 24 ENDEREÇOS</v>
          </cell>
          <cell r="C1570" t="str">
            <v>UN</v>
          </cell>
          <cell r="D1570">
            <v>1660.62</v>
          </cell>
          <cell r="E1570">
            <v>1350.0975609756097</v>
          </cell>
          <cell r="F1570" t="str">
            <v>FDE Abr/26</v>
          </cell>
        </row>
        <row r="1571">
          <cell r="A1571" t="str">
            <v>09.05.098</v>
          </cell>
          <cell r="B1571" t="str">
            <v>DISJUNTOR ELETRONICO TRIPOLAR WIFI 3X100A PROTEÇÕES AJUSTÁVEIS CORRENTE, SOBRETENSÃO E SUBTENSÃO</v>
          </cell>
          <cell r="C1571" t="str">
            <v>UN</v>
          </cell>
          <cell r="D1571">
            <v>668.44</v>
          </cell>
          <cell r="E1571">
            <v>543.44715447154476</v>
          </cell>
          <cell r="F1571" t="str">
            <v>FDE Abr/26</v>
          </cell>
        </row>
        <row r="1572">
          <cell r="A1572" t="str">
            <v>09.05.099</v>
          </cell>
          <cell r="B1572" t="str">
            <v>SERVICOS DE DUTOS/QUADROS PARCIAIS LUZ/ALARMES DE INCÊNDIO</v>
          </cell>
          <cell r="C1572" t="str">
            <v>MV</v>
          </cell>
          <cell r="D1572">
            <v>715.2</v>
          </cell>
          <cell r="E1572">
            <v>581.46341463414637</v>
          </cell>
          <cell r="F1572" t="str">
            <v>FDE Abr/26</v>
          </cell>
        </row>
        <row r="1573">
          <cell r="A1573" t="str">
            <v>09.05.102</v>
          </cell>
          <cell r="B1573" t="str">
            <v>QUADRO DISTRIBUICAO SOBREPOR  CAIXA E TAMPA TERMOPLASTICO NÃO PROPAGANTE DE CHAMA ATE 24 POSIÇOES INCLUSO BARRAMENTOS</v>
          </cell>
          <cell r="C1573" t="str">
            <v>UN</v>
          </cell>
          <cell r="D1573">
            <v>691.82</v>
          </cell>
          <cell r="E1573">
            <v>562.45528455284557</v>
          </cell>
          <cell r="F1573" t="str">
            <v>FDE Abr/26</v>
          </cell>
        </row>
        <row r="1574">
          <cell r="A1574" t="str">
            <v>09.05.103</v>
          </cell>
          <cell r="B1574" t="str">
            <v>QUADRO DISTRIBUICAO SOBREPOR  CAIXA E TAMPA TERMOPLASTICO NÃO PROPAGANTE DE CHAMA ATE 36 POSIÇOES INCLUSO BARRAMENTOS</v>
          </cell>
          <cell r="C1574" t="str">
            <v>UN</v>
          </cell>
          <cell r="D1574">
            <v>1094.6600000000001</v>
          </cell>
          <cell r="E1574">
            <v>889.96747967479678</v>
          </cell>
          <cell r="F1574" t="str">
            <v>FDE Abr/26</v>
          </cell>
        </row>
        <row r="1575">
          <cell r="A1575" t="str">
            <v>09.06.001</v>
          </cell>
          <cell r="B1575" t="str">
            <v>CAIXA DE PASSAGEM ESTAMPADA COM TAMPA PLASTICA DE 4"X2"</v>
          </cell>
          <cell r="C1575" t="str">
            <v>UN</v>
          </cell>
          <cell r="D1575">
            <v>32.299999999999997</v>
          </cell>
          <cell r="E1575">
            <v>26.260162601626014</v>
          </cell>
          <cell r="F1575" t="str">
            <v>FDE Abr/26</v>
          </cell>
        </row>
        <row r="1576">
          <cell r="A1576" t="str">
            <v>09.06.002</v>
          </cell>
          <cell r="B1576" t="str">
            <v>CAIXA DE PASSAGEM ESTAMPADA COM TAMPA PLASTICA DE 4"X4"</v>
          </cell>
          <cell r="C1576" t="str">
            <v>UN</v>
          </cell>
          <cell r="D1576">
            <v>48.04</v>
          </cell>
          <cell r="E1576">
            <v>39.056910569105689</v>
          </cell>
          <cell r="F1576" t="str">
            <v>FDE Abr/26</v>
          </cell>
        </row>
        <row r="1577">
          <cell r="A1577" t="str">
            <v>09.06.005</v>
          </cell>
          <cell r="B1577" t="str">
            <v>CAIXA DE PASSAGEM CHAPA TAMPA PARAFUSADA DE 10X10X8 CM</v>
          </cell>
          <cell r="C1577" t="str">
            <v>UN</v>
          </cell>
          <cell r="D1577">
            <v>35.89</v>
          </cell>
          <cell r="E1577">
            <v>29.178861788617887</v>
          </cell>
          <cell r="F1577" t="str">
            <v>FDE Abr/26</v>
          </cell>
        </row>
        <row r="1578">
          <cell r="A1578" t="str">
            <v>09.06.007</v>
          </cell>
          <cell r="B1578" t="str">
            <v>CAIXA DE PASSAGEM CHAPA TAMPA PARAFUSADA DE 15X15X8 CM</v>
          </cell>
          <cell r="C1578" t="str">
            <v>UN</v>
          </cell>
          <cell r="D1578">
            <v>55.7</v>
          </cell>
          <cell r="E1578">
            <v>45.284552845528459</v>
          </cell>
          <cell r="F1578" t="str">
            <v>FDE Abr/26</v>
          </cell>
        </row>
        <row r="1579">
          <cell r="A1579" t="str">
            <v>09.06.009</v>
          </cell>
          <cell r="B1579" t="str">
            <v>CAIXA DE PASSAGEM CHAPA TAMPA PARAFUSADA DE 20X20X10 CM</v>
          </cell>
          <cell r="C1579" t="str">
            <v>UN</v>
          </cell>
          <cell r="D1579">
            <v>85.63</v>
          </cell>
          <cell r="E1579">
            <v>69.617886178861781</v>
          </cell>
          <cell r="F1579" t="str">
            <v>FDE Abr/26</v>
          </cell>
        </row>
        <row r="1580">
          <cell r="A1580" t="str">
            <v>09.06.012</v>
          </cell>
          <cell r="B1580" t="str">
            <v>CAIXA DE PASSAGEM CHAPA TAMPA PARAFUSADA DE 30X30X12 CM</v>
          </cell>
          <cell r="C1580" t="str">
            <v>UN</v>
          </cell>
          <cell r="D1580">
            <v>129.06</v>
          </cell>
          <cell r="E1580">
            <v>104.92682926829269</v>
          </cell>
          <cell r="F1580" t="str">
            <v>FDE Abr/26</v>
          </cell>
        </row>
        <row r="1581">
          <cell r="A1581" t="str">
            <v>09.06.015</v>
          </cell>
          <cell r="B1581" t="str">
            <v>CAIXA DE PASSAGEM CHAPA TAMPA PARAFUSADA DE 40X40X15 CM</v>
          </cell>
          <cell r="C1581" t="str">
            <v>UN</v>
          </cell>
          <cell r="D1581">
            <v>180.63</v>
          </cell>
          <cell r="E1581">
            <v>146.85365853658536</v>
          </cell>
          <cell r="F1581" t="str">
            <v>FDE Abr/26</v>
          </cell>
        </row>
        <row r="1582">
          <cell r="A1582" t="str">
            <v>09.06.019</v>
          </cell>
          <cell r="B1582" t="str">
            <v>CAIXA DE PASSAGEM CHAPA TAMPA PARAFUSADA DE 50X50X15 CM</v>
          </cell>
          <cell r="C1582" t="str">
            <v>UN</v>
          </cell>
          <cell r="D1582">
            <v>246.37</v>
          </cell>
          <cell r="E1582">
            <v>200.30081300813009</v>
          </cell>
          <cell r="F1582" t="str">
            <v>FDE Abr/26</v>
          </cell>
        </row>
        <row r="1583">
          <cell r="A1583" t="str">
            <v>09.06.025</v>
          </cell>
          <cell r="B1583" t="str">
            <v>CAIXA DE PASSAGEM EM ALVENARIA DE 0,40X0,40X0,40 M</v>
          </cell>
          <cell r="C1583" t="str">
            <v>UN</v>
          </cell>
          <cell r="D1583">
            <v>308.38</v>
          </cell>
          <cell r="E1583">
            <v>250.71544715447155</v>
          </cell>
          <cell r="F1583" t="str">
            <v>FDE Abr/26</v>
          </cell>
        </row>
        <row r="1584">
          <cell r="A1584" t="str">
            <v>09.06.026</v>
          </cell>
          <cell r="B1584" t="str">
            <v>CAIXA DE PASSAGEM EM ALVENARIA DE 0,60X0,60X0,60 M</v>
          </cell>
          <cell r="C1584" t="str">
            <v>UN</v>
          </cell>
          <cell r="D1584">
            <v>648.95000000000005</v>
          </cell>
          <cell r="E1584">
            <v>527.60162601626018</v>
          </cell>
          <cell r="F1584" t="str">
            <v>FDE Abr/26</v>
          </cell>
        </row>
        <row r="1585">
          <cell r="A1585" t="str">
            <v>09.06.027</v>
          </cell>
          <cell r="B1585" t="str">
            <v>CAIXA DE PASSAGEM EM ALVENARIA DE 0,80X0,80X0,80 M</v>
          </cell>
          <cell r="C1585" t="str">
            <v>UN</v>
          </cell>
          <cell r="D1585">
            <v>1070.2</v>
          </cell>
          <cell r="E1585">
            <v>870.08130081300817</v>
          </cell>
          <cell r="F1585" t="str">
            <v>FDE Abr/26</v>
          </cell>
        </row>
        <row r="1586">
          <cell r="A1586" t="str">
            <v>09.06.028</v>
          </cell>
          <cell r="B1586" t="str">
            <v>CAIXA DE PASSAGEM EM ALVENARIA DE 1,00X1,00X1,00 M</v>
          </cell>
          <cell r="C1586" t="str">
            <v>UN</v>
          </cell>
          <cell r="D1586">
            <v>1034.17</v>
          </cell>
          <cell r="E1586">
            <v>840.78861788617894</v>
          </cell>
          <cell r="F1586" t="str">
            <v>FDE Abr/26</v>
          </cell>
        </row>
        <row r="1587">
          <cell r="A1587" t="str">
            <v>09.06.029</v>
          </cell>
          <cell r="B1587" t="str">
            <v>CAIXA DE PASSAGEM EM ALVENARIA DE 1,00X1,00X0,60 M</v>
          </cell>
          <cell r="C1587" t="str">
            <v>UN</v>
          </cell>
          <cell r="D1587">
            <v>594.05999999999995</v>
          </cell>
          <cell r="E1587">
            <v>482.97560975609753</v>
          </cell>
          <cell r="F1587" t="str">
            <v>FDE Abr/26</v>
          </cell>
        </row>
        <row r="1588">
          <cell r="A1588" t="str">
            <v>09.06.035</v>
          </cell>
          <cell r="B1588" t="str">
            <v>CAIXA DE PASSAGEM A PROVA DE UMIDADE EM ALUMINIO 10X10X6CM</v>
          </cell>
          <cell r="C1588" t="str">
            <v>UN</v>
          </cell>
          <cell r="D1588">
            <v>124.53</v>
          </cell>
          <cell r="E1588">
            <v>101.2439024390244</v>
          </cell>
          <cell r="F1588" t="str">
            <v>FDE Abr/26</v>
          </cell>
        </row>
        <row r="1589">
          <cell r="A1589" t="str">
            <v>09.06.036</v>
          </cell>
          <cell r="B1589" t="str">
            <v>CAIXA DE PASSAGEM A PROVA DE UMIDADE EM ALUMINIO 15X15X10CM</v>
          </cell>
          <cell r="C1589" t="str">
            <v>UN</v>
          </cell>
          <cell r="D1589">
            <v>165.07</v>
          </cell>
          <cell r="E1589">
            <v>134.20325203252031</v>
          </cell>
          <cell r="F1589" t="str">
            <v>FDE Abr/26</v>
          </cell>
        </row>
        <row r="1590">
          <cell r="A1590" t="str">
            <v>09.06.037</v>
          </cell>
          <cell r="B1590" t="str">
            <v>CAIXA DE PASSAGEM A PROVA DE UMIDADE EM ALUMINIO 20X20X10CM</v>
          </cell>
          <cell r="C1590" t="str">
            <v>UN</v>
          </cell>
          <cell r="D1590">
            <v>200.26</v>
          </cell>
          <cell r="E1590">
            <v>162.8130081300813</v>
          </cell>
          <cell r="F1590" t="str">
            <v>FDE Abr/26</v>
          </cell>
        </row>
        <row r="1591">
          <cell r="A1591" t="str">
            <v>09.06.038</v>
          </cell>
          <cell r="B1591" t="str">
            <v>CAIXA DE PASSAGEM A PROVA DE UMIDADE EM ALUMINIO 30X30X12CM</v>
          </cell>
          <cell r="C1591" t="str">
            <v>UN</v>
          </cell>
          <cell r="D1591">
            <v>365.34</v>
          </cell>
          <cell r="E1591">
            <v>297.02439024390242</v>
          </cell>
          <cell r="F1591" t="str">
            <v>FDE Abr/26</v>
          </cell>
        </row>
        <row r="1592">
          <cell r="A1592" t="str">
            <v>09.06.039</v>
          </cell>
          <cell r="B1592" t="str">
            <v>CAIXA DE PASSAGEM A PROVA DE UMIDADE EM ALUMINIO 40X40X20CM</v>
          </cell>
          <cell r="C1592" t="str">
            <v>UN</v>
          </cell>
          <cell r="D1592">
            <v>818.28</v>
          </cell>
          <cell r="E1592">
            <v>665.26829268292681</v>
          </cell>
          <cell r="F1592" t="str">
            <v>FDE Abr/26</v>
          </cell>
        </row>
        <row r="1593">
          <cell r="A1593" t="str">
            <v>09.06.045</v>
          </cell>
          <cell r="B1593" t="str">
            <v>QUADRO EM CHAPA COM PORTA E FECHADURA (TELEBRAS) DE 20X20X12CM</v>
          </cell>
          <cell r="C1593" t="str">
            <v>UN</v>
          </cell>
          <cell r="D1593">
            <v>166.23</v>
          </cell>
          <cell r="E1593">
            <v>135.14634146341461</v>
          </cell>
          <cell r="F1593" t="str">
            <v>FDE Abr/26</v>
          </cell>
        </row>
        <row r="1594">
          <cell r="A1594" t="str">
            <v>09.06.047</v>
          </cell>
          <cell r="B1594" t="str">
            <v>QUADRO EM CHAPA COM PORTA E FECHADURA (TELEBRAS) DE 40X40X12CM</v>
          </cell>
          <cell r="C1594" t="str">
            <v>UN</v>
          </cell>
          <cell r="D1594">
            <v>270.11</v>
          </cell>
          <cell r="E1594">
            <v>219.60162601626018</v>
          </cell>
          <cell r="F1594" t="str">
            <v>FDE Abr/26</v>
          </cell>
        </row>
        <row r="1595">
          <cell r="A1595" t="str">
            <v>09.06.049</v>
          </cell>
          <cell r="B1595" t="str">
            <v>QUADRO EM CHAPA COM PORTA E FECHADURA (TELEBRAS) DE 60X60X12CM</v>
          </cell>
          <cell r="C1595" t="str">
            <v>UN</v>
          </cell>
          <cell r="D1595">
            <v>477.6</v>
          </cell>
          <cell r="E1595">
            <v>388.29268292682929</v>
          </cell>
          <cell r="F1595" t="str">
            <v>FDE Abr/26</v>
          </cell>
        </row>
        <row r="1596">
          <cell r="A1596" t="str">
            <v>09.06.050</v>
          </cell>
          <cell r="B1596" t="str">
            <v>CAIXA DE PASSAGEM PLASTICA DE 4X2 PAREDE DE CONCRETO  COM TAMPA REMOVIVEL E ESPAÇADOR DE 10CM</v>
          </cell>
          <cell r="C1596" t="str">
            <v>UN</v>
          </cell>
          <cell r="D1596">
            <v>24.19</v>
          </cell>
          <cell r="E1596">
            <v>19.666666666666668</v>
          </cell>
          <cell r="F1596" t="str">
            <v>FDE Abr/26</v>
          </cell>
        </row>
        <row r="1597">
          <cell r="A1597" t="str">
            <v>09.06.051</v>
          </cell>
          <cell r="B1597" t="str">
            <v>CAIXA DE PASSAGEM PLASTICA DE 4X2 PAREDE DE CONCRETO  COM TAMPA REMOVIVEL E ESPAÇADOR DE 12CM</v>
          </cell>
          <cell r="C1597" t="str">
            <v>UN</v>
          </cell>
          <cell r="D1597">
            <v>24.19</v>
          </cell>
          <cell r="E1597">
            <v>19.666666666666668</v>
          </cell>
          <cell r="F1597" t="str">
            <v>FDE Abr/26</v>
          </cell>
        </row>
        <row r="1598">
          <cell r="A1598" t="str">
            <v>09.06.052</v>
          </cell>
          <cell r="B1598" t="str">
            <v>CAIXA DE PASSAGEM PLASTICA DE 4X2 PAREDE DE CONCRETO  COM TAMPA REMOVIVEL E ESPAÇADOR DE 14CM</v>
          </cell>
          <cell r="C1598" t="str">
            <v>UN</v>
          </cell>
          <cell r="D1598">
            <v>24.19</v>
          </cell>
          <cell r="E1598">
            <v>19.666666666666668</v>
          </cell>
          <cell r="F1598" t="str">
            <v>FDE Abr/26</v>
          </cell>
        </row>
        <row r="1599">
          <cell r="A1599" t="str">
            <v>09.06.053</v>
          </cell>
          <cell r="B1599" t="str">
            <v>CAIXA DE PASSAGEM PLASTICA DE 4X2 PAREDE DE CONCRETO  COM TAMPA REMOVIVEL E ESPAÇADOR DE 16CM</v>
          </cell>
          <cell r="C1599" t="str">
            <v>UN</v>
          </cell>
          <cell r="D1599">
            <v>24.19</v>
          </cell>
          <cell r="E1599">
            <v>19.666666666666668</v>
          </cell>
          <cell r="F1599" t="str">
            <v>FDE Abr/26</v>
          </cell>
        </row>
        <row r="1600">
          <cell r="A1600" t="str">
            <v>09.06.054</v>
          </cell>
          <cell r="B1600" t="str">
            <v>CAIXA DE PASSAGEM PLASTICA DE 4X4 PAREDE DE CONCRETO  COM TAMPA REMOVIVEL E ESPAÇADOR DE 10CM</v>
          </cell>
          <cell r="C1600" t="str">
            <v>UN</v>
          </cell>
          <cell r="D1600">
            <v>32.18</v>
          </cell>
          <cell r="E1600">
            <v>26.162601626016261</v>
          </cell>
          <cell r="F1600" t="str">
            <v>FDE Abr/26</v>
          </cell>
        </row>
        <row r="1601">
          <cell r="A1601" t="str">
            <v>09.06.055</v>
          </cell>
          <cell r="B1601" t="str">
            <v>CAIXA DE PASSAGEM PLASTICA DE 4X4 PAREDE DE CONCRETO  COM TAMPA REMOVIVEL E ESPAÇADOR DE 12CM</v>
          </cell>
          <cell r="C1601" t="str">
            <v>UN</v>
          </cell>
          <cell r="D1601">
            <v>32.18</v>
          </cell>
          <cell r="E1601">
            <v>26.162601626016261</v>
          </cell>
          <cell r="F1601" t="str">
            <v>FDE Abr/26</v>
          </cell>
        </row>
        <row r="1602">
          <cell r="A1602" t="str">
            <v>09.06.056</v>
          </cell>
          <cell r="B1602" t="str">
            <v>CAIXA DE PASSAGEM PLASTICA DE 4X4 PAREDE DE CONCRETO  COM TAMPA REMOVIVEL E ESPAÇADOR DE 14CM</v>
          </cell>
          <cell r="C1602" t="str">
            <v>UN</v>
          </cell>
          <cell r="D1602">
            <v>32.18</v>
          </cell>
          <cell r="E1602">
            <v>26.162601626016261</v>
          </cell>
          <cell r="F1602" t="str">
            <v>FDE Abr/26</v>
          </cell>
        </row>
        <row r="1603">
          <cell r="A1603" t="str">
            <v>09.06.057</v>
          </cell>
          <cell r="B1603" t="str">
            <v>CAIXA DE PASSAGEM PLASTICA DE 4X4 PAREDE DE CONCRETO  COM TAMPA REMOVIVEL E ESPAÇADOR DE 16CM</v>
          </cell>
          <cell r="C1603" t="str">
            <v>UN</v>
          </cell>
          <cell r="D1603">
            <v>32.18</v>
          </cell>
          <cell r="E1603">
            <v>26.162601626016261</v>
          </cell>
          <cell r="F1603" t="str">
            <v>FDE Abr/26</v>
          </cell>
        </row>
        <row r="1604">
          <cell r="A1604" t="str">
            <v>09.06.099</v>
          </cell>
          <cell r="B1604" t="str">
            <v>SERVICOS DE CAIXAS DE PASSAGEM</v>
          </cell>
          <cell r="C1604" t="str">
            <v>MV</v>
          </cell>
          <cell r="D1604">
            <v>715.2</v>
          </cell>
          <cell r="E1604">
            <v>581.46341463414637</v>
          </cell>
          <cell r="F1604" t="str">
            <v>FDE Abr/26</v>
          </cell>
        </row>
        <row r="1605">
          <cell r="A1605" t="str">
            <v>09.07.003</v>
          </cell>
          <cell r="B1605" t="str">
            <v>FIO DE 1,50 MM2 750V ( ISOLAÇAO NAO HALOGENADO)</v>
          </cell>
          <cell r="C1605" t="str">
            <v>M</v>
          </cell>
          <cell r="D1605">
            <v>4.92</v>
          </cell>
          <cell r="E1605">
            <v>4</v>
          </cell>
          <cell r="F1605" t="str">
            <v>FDE Abr/26</v>
          </cell>
        </row>
        <row r="1606">
          <cell r="A1606" t="str">
            <v>09.07.004</v>
          </cell>
          <cell r="B1606" t="str">
            <v>FIO DE 2,50 MM2 750V (ISOLAÇAO NAO HALOGENADO)</v>
          </cell>
          <cell r="C1606" t="str">
            <v>M</v>
          </cell>
          <cell r="D1606">
            <v>6.91</v>
          </cell>
          <cell r="E1606">
            <v>5.6178861788617889</v>
          </cell>
          <cell r="F1606" t="str">
            <v>FDE Abr/26</v>
          </cell>
        </row>
        <row r="1607">
          <cell r="A1607" t="str">
            <v>09.07.005</v>
          </cell>
          <cell r="B1607" t="str">
            <v>FIO DE 4,00 MM2 750V (ISOLAÇAO NAO HALOGENADO)</v>
          </cell>
          <cell r="C1607" t="str">
            <v>M</v>
          </cell>
          <cell r="D1607">
            <v>9.34</v>
          </cell>
          <cell r="E1607">
            <v>7.5934959349593498</v>
          </cell>
          <cell r="F1607" t="str">
            <v>FDE Abr/26</v>
          </cell>
        </row>
        <row r="1608">
          <cell r="A1608" t="str">
            <v>09.07.006</v>
          </cell>
          <cell r="B1608" t="str">
            <v>FIO DE 6,00 MM2 750V (ISOLAÇAO NAO HALOGENADO)</v>
          </cell>
          <cell r="C1608" t="str">
            <v>M</v>
          </cell>
          <cell r="D1608">
            <v>12.29</v>
          </cell>
          <cell r="E1608">
            <v>9.9918699186991873</v>
          </cell>
          <cell r="F1608" t="str">
            <v>FDE Abr/26</v>
          </cell>
        </row>
        <row r="1609">
          <cell r="A1609" t="str">
            <v>09.07.009</v>
          </cell>
          <cell r="B1609" t="str">
            <v>FIO TRANCADO PARA TELEFONE - PAD. TELEBRAS</v>
          </cell>
          <cell r="C1609" t="str">
            <v>M</v>
          </cell>
          <cell r="D1609">
            <v>3.13</v>
          </cell>
          <cell r="E1609">
            <v>2.5447154471544713</v>
          </cell>
          <cell r="F1609" t="str">
            <v>FDE Abr/26</v>
          </cell>
        </row>
        <row r="1610">
          <cell r="A1610" t="str">
            <v>09.07.011</v>
          </cell>
          <cell r="B1610" t="str">
            <v>CABO DE 10 MM2 750V (ISOLAÇAO NAO HALOGENADO)</v>
          </cell>
          <cell r="C1610" t="str">
            <v>M</v>
          </cell>
          <cell r="D1610">
            <v>20.46</v>
          </cell>
          <cell r="E1610">
            <v>16.634146341463417</v>
          </cell>
          <cell r="F1610" t="str">
            <v>FDE Abr/26</v>
          </cell>
        </row>
        <row r="1611">
          <cell r="A1611" t="str">
            <v>09.07.012</v>
          </cell>
          <cell r="B1611" t="str">
            <v>CABO DE 16 MM2 750V (ISOLAÇAO NAO HALOGENADO)</v>
          </cell>
          <cell r="C1611" t="str">
            <v>M</v>
          </cell>
          <cell r="D1611">
            <v>30.99</v>
          </cell>
          <cell r="E1611">
            <v>25.195121951219512</v>
          </cell>
          <cell r="F1611" t="str">
            <v>FDE Abr/26</v>
          </cell>
        </row>
        <row r="1612">
          <cell r="A1612" t="str">
            <v>09.07.013</v>
          </cell>
          <cell r="B1612" t="str">
            <v>CABO DE 25 MM2 750V (ISOLAÇAO NAO HALOGENADO)</v>
          </cell>
          <cell r="C1612" t="str">
            <v>M</v>
          </cell>
          <cell r="D1612">
            <v>51.3</v>
          </cell>
          <cell r="E1612">
            <v>41.707317073170728</v>
          </cell>
          <cell r="F1612" t="str">
            <v>FDE Abr/26</v>
          </cell>
        </row>
        <row r="1613">
          <cell r="A1613" t="str">
            <v>09.07.014</v>
          </cell>
          <cell r="B1613" t="str">
            <v>CABO DE 35 MM2 750V (ISOLAÇAO NAO HALOGENADO)</v>
          </cell>
          <cell r="C1613" t="str">
            <v>M</v>
          </cell>
          <cell r="D1613">
            <v>73.78</v>
          </cell>
          <cell r="E1613">
            <v>59.983739837398375</v>
          </cell>
          <cell r="F1613" t="str">
            <v>FDE Abr/26</v>
          </cell>
        </row>
        <row r="1614">
          <cell r="A1614" t="str">
            <v>09.07.015</v>
          </cell>
          <cell r="B1614" t="str">
            <v>CABO DE 50 MM2 750V (ISOLAÇAO NAO HALOGENADO)</v>
          </cell>
          <cell r="C1614" t="str">
            <v>M</v>
          </cell>
          <cell r="D1614">
            <v>108.11</v>
          </cell>
          <cell r="E1614">
            <v>87.894308943089428</v>
          </cell>
          <cell r="F1614" t="str">
            <v>FDE Abr/26</v>
          </cell>
        </row>
        <row r="1615">
          <cell r="A1615" t="str">
            <v>09.07.016</v>
          </cell>
          <cell r="B1615" t="str">
            <v>CABO DE 70 MM2 750V (ISOLAÇAO NAO HALOGENADO)</v>
          </cell>
          <cell r="C1615" t="str">
            <v>M</v>
          </cell>
          <cell r="D1615">
            <v>142.59</v>
          </cell>
          <cell r="E1615">
            <v>115.92682926829269</v>
          </cell>
          <cell r="F1615" t="str">
            <v>FDE Abr/26</v>
          </cell>
        </row>
        <row r="1616">
          <cell r="A1616" t="str">
            <v>09.07.017</v>
          </cell>
          <cell r="B1616" t="str">
            <v>CABO DE 95 MM2 750V (ISOLAÇAO NAO HALOGENADO)</v>
          </cell>
          <cell r="C1616" t="str">
            <v>M</v>
          </cell>
          <cell r="D1616">
            <v>200.29</v>
          </cell>
          <cell r="E1616">
            <v>162.83739837398375</v>
          </cell>
          <cell r="F1616" t="str">
            <v>FDE Abr/26</v>
          </cell>
        </row>
        <row r="1617">
          <cell r="A1617" t="str">
            <v>09.07.018</v>
          </cell>
          <cell r="B1617" t="str">
            <v>CABO DE 120 MM2 750V (ISOLAÇAO NAO HALOGENADO)</v>
          </cell>
          <cell r="C1617" t="str">
            <v>M</v>
          </cell>
          <cell r="D1617">
            <v>247.24</v>
          </cell>
          <cell r="E1617">
            <v>201.00813008130083</v>
          </cell>
          <cell r="F1617" t="str">
            <v>FDE Abr/26</v>
          </cell>
        </row>
        <row r="1618">
          <cell r="A1618" t="str">
            <v>09.07.019</v>
          </cell>
          <cell r="B1618" t="str">
            <v>CABO DE 150 MM2 750V (ISOLAÇAO NAO HALOGENADO)</v>
          </cell>
          <cell r="C1618" t="str">
            <v>M</v>
          </cell>
          <cell r="D1618">
            <v>301.07</v>
          </cell>
          <cell r="E1618">
            <v>244.77235772357724</v>
          </cell>
          <cell r="F1618" t="str">
            <v>FDE Abr/26</v>
          </cell>
        </row>
        <row r="1619">
          <cell r="A1619" t="str">
            <v>09.07.020</v>
          </cell>
          <cell r="B1619" t="str">
            <v>CABO DE 185 MM2 750V (ISOLAÇAO NAO HALOGENADO)</v>
          </cell>
          <cell r="C1619" t="str">
            <v>M</v>
          </cell>
          <cell r="D1619">
            <v>368.96</v>
          </cell>
          <cell r="E1619">
            <v>299.96747967479672</v>
          </cell>
          <cell r="F1619" t="str">
            <v>FDE Abr/26</v>
          </cell>
        </row>
        <row r="1620">
          <cell r="A1620" t="str">
            <v>09.07.021</v>
          </cell>
          <cell r="B1620" t="str">
            <v>CABO DE 240 MM2 750V (ISOLAÇAO NAO HALOGENADO)</v>
          </cell>
          <cell r="C1620" t="str">
            <v>M</v>
          </cell>
          <cell r="D1620">
            <v>460.82</v>
          </cell>
          <cell r="E1620">
            <v>374.65040650406502</v>
          </cell>
          <cell r="F1620" t="str">
            <v>FDE Abr/26</v>
          </cell>
        </row>
        <row r="1621">
          <cell r="A1621" t="str">
            <v>09.07.022</v>
          </cell>
          <cell r="B1621" t="str">
            <v>CABO DE 300 MM2 750V (ISOLAÇAO NAO HALOGENADO)</v>
          </cell>
          <cell r="C1621" t="str">
            <v>M</v>
          </cell>
          <cell r="D1621">
            <v>535.47</v>
          </cell>
          <cell r="E1621">
            <v>435.34146341463418</v>
          </cell>
          <cell r="F1621" t="str">
            <v>FDE Abr/26</v>
          </cell>
        </row>
        <row r="1622">
          <cell r="A1622" t="str">
            <v>09.07.023</v>
          </cell>
          <cell r="B1622" t="str">
            <v>CABO DE 1,5MM2 750V (ISOLAÇAO NAO HALOGENADO)</v>
          </cell>
          <cell r="C1622" t="str">
            <v>M</v>
          </cell>
          <cell r="D1622">
            <v>5.04</v>
          </cell>
          <cell r="E1622">
            <v>4.0975609756097562</v>
          </cell>
          <cell r="F1622" t="str">
            <v>FDE Abr/26</v>
          </cell>
        </row>
        <row r="1623">
          <cell r="A1623" t="str">
            <v>09.07.024</v>
          </cell>
          <cell r="B1623" t="str">
            <v>CABO DE 2,5MM2 750V (ISOLAÇAO NAO HALOGENADO)</v>
          </cell>
          <cell r="C1623" t="str">
            <v>M</v>
          </cell>
          <cell r="D1623">
            <v>7.05</v>
          </cell>
          <cell r="E1623">
            <v>5.7317073170731705</v>
          </cell>
          <cell r="F1623" t="str">
            <v>FDE Abr/26</v>
          </cell>
        </row>
        <row r="1624">
          <cell r="A1624" t="str">
            <v>09.07.025</v>
          </cell>
          <cell r="B1624" t="str">
            <v>CABO DE 4MM2 750V (ISOLAÇAO NAO HALOGENADO)</v>
          </cell>
          <cell r="C1624" t="str">
            <v>M</v>
          </cell>
          <cell r="D1624">
            <v>9.5</v>
          </cell>
          <cell r="E1624">
            <v>7.7235772357723578</v>
          </cell>
          <cell r="F1624" t="str">
            <v>FDE Abr/26</v>
          </cell>
        </row>
        <row r="1625">
          <cell r="A1625" t="str">
            <v>09.07.026</v>
          </cell>
          <cell r="B1625" t="str">
            <v>CABO DE 6MM2 750V (ISOLAÇAO NAO HALOGENADO)</v>
          </cell>
          <cell r="C1625" t="str">
            <v>M</v>
          </cell>
          <cell r="D1625">
            <v>12.58</v>
          </cell>
          <cell r="E1625">
            <v>10.227642276422765</v>
          </cell>
          <cell r="F1625" t="str">
            <v>FDE Abr/26</v>
          </cell>
        </row>
        <row r="1626">
          <cell r="A1626" t="str">
            <v>09.07.052</v>
          </cell>
          <cell r="B1626" t="str">
            <v>CABO DE ALUMINIO  XLPE 35 MM2    0,6/1,0 KV (ISOLAÇAO NAO HALOGENADO)</v>
          </cell>
          <cell r="C1626" t="str">
            <v>M</v>
          </cell>
          <cell r="D1626">
            <v>35.4</v>
          </cell>
          <cell r="E1626">
            <v>28.780487804878049</v>
          </cell>
          <cell r="F1626" t="str">
            <v>FDE Abr/26</v>
          </cell>
        </row>
        <row r="1627">
          <cell r="A1627" t="str">
            <v>09.07.053</v>
          </cell>
          <cell r="B1627" t="str">
            <v>CABO DE ALUMINIO  XLPE 50 MM2    0,6/1,0 KV (ISOLAÇAO NAO HALOGENADO)</v>
          </cell>
          <cell r="C1627" t="str">
            <v>M</v>
          </cell>
          <cell r="D1627">
            <v>50.26</v>
          </cell>
          <cell r="E1627">
            <v>40.861788617886177</v>
          </cell>
          <cell r="F1627" t="str">
            <v>FDE Abr/26</v>
          </cell>
        </row>
        <row r="1628">
          <cell r="A1628" t="str">
            <v>09.07.054</v>
          </cell>
          <cell r="B1628" t="str">
            <v>CABO DE ALUMINIO  XLPE 70 MM2    0,6/1,0 KV (ISOLAÇAO NAO HALOGENADO)</v>
          </cell>
          <cell r="C1628" t="str">
            <v>M</v>
          </cell>
          <cell r="D1628">
            <v>59.08</v>
          </cell>
          <cell r="E1628">
            <v>48.032520325203251</v>
          </cell>
          <cell r="F1628" t="str">
            <v>FDE Abr/26</v>
          </cell>
        </row>
        <row r="1629">
          <cell r="A1629" t="str">
            <v>09.07.055</v>
          </cell>
          <cell r="B1629" t="str">
            <v>CABO DE ALUMINIO  XLPE 95 MM2    0,6/1,0 KV (ISOLAÇAO NAO HALOGENADO)</v>
          </cell>
          <cell r="C1629" t="str">
            <v>M</v>
          </cell>
          <cell r="D1629">
            <v>89.96</v>
          </cell>
          <cell r="E1629">
            <v>73.138211382113823</v>
          </cell>
          <cell r="F1629" t="str">
            <v>FDE Abr/26</v>
          </cell>
        </row>
        <row r="1630">
          <cell r="A1630" t="str">
            <v>09.07.056</v>
          </cell>
          <cell r="B1630" t="str">
            <v>CABO DE ALUMINIO  XLPE 120 MM2    0,6/1,0 KV (ISOLAÇAO NAO HALOGENADO)</v>
          </cell>
          <cell r="C1630" t="str">
            <v>M</v>
          </cell>
          <cell r="D1630">
            <v>107.93</v>
          </cell>
          <cell r="E1630">
            <v>87.747967479674799</v>
          </cell>
          <cell r="F1630" t="str">
            <v>FDE Abr/26</v>
          </cell>
        </row>
        <row r="1631">
          <cell r="A1631" t="str">
            <v>09.07.057</v>
          </cell>
          <cell r="B1631" t="str">
            <v>CABO DE ALUMINIO  XLPE 150 MM2    0,6/1,0 KV (ISOLAÇAO NAO HALOGENADO)</v>
          </cell>
          <cell r="C1631" t="str">
            <v>M</v>
          </cell>
          <cell r="D1631">
            <v>126.28</v>
          </cell>
          <cell r="E1631">
            <v>102.66666666666667</v>
          </cell>
          <cell r="F1631" t="str">
            <v>FDE Abr/26</v>
          </cell>
        </row>
        <row r="1632">
          <cell r="A1632" t="str">
            <v>09.07.099</v>
          </cell>
          <cell r="B1632" t="str">
            <v>SERVICOS DE ENFIACAO</v>
          </cell>
          <cell r="C1632" t="str">
            <v>MV</v>
          </cell>
          <cell r="D1632">
            <v>715.2</v>
          </cell>
          <cell r="E1632">
            <v>581.46341463414637</v>
          </cell>
          <cell r="F1632" t="str">
            <v>FDE Abr/26</v>
          </cell>
        </row>
        <row r="1633">
          <cell r="A1633" t="str">
            <v>09.08.002</v>
          </cell>
          <cell r="B1633" t="str">
            <v>INTERRUPTOR DE 1 TECLA SIMPLES EM CX.4"X2"-ELETROD.AÇO GALV.A QUENTE</v>
          </cell>
          <cell r="C1633" t="str">
            <v>UN</v>
          </cell>
          <cell r="D1633">
            <v>270.62</v>
          </cell>
          <cell r="E1633">
            <v>220.01626016260164</v>
          </cell>
          <cell r="F1633" t="str">
            <v>FDE Abr/26</v>
          </cell>
        </row>
        <row r="1634">
          <cell r="A1634" t="str">
            <v>09.08.003</v>
          </cell>
          <cell r="B1634" t="str">
            <v>INTERRUPTOR DE 2 TECLAS SIMPLES EM CX.4"X2"-ELETROD.AÇO GALV.A QUENTE</v>
          </cell>
          <cell r="C1634" t="str">
            <v>UN</v>
          </cell>
          <cell r="D1634">
            <v>373.87</v>
          </cell>
          <cell r="E1634">
            <v>303.95934959349592</v>
          </cell>
          <cell r="F1634" t="str">
            <v>FDE Abr/26</v>
          </cell>
        </row>
        <row r="1635">
          <cell r="A1635" t="str">
            <v>09.08.004</v>
          </cell>
          <cell r="B1635" t="str">
            <v>INTERRUPTOR DE 3 TECLAS SIMPLES EM CX.4"X2"-ELETROD.AÇO GALV.A QUENTE</v>
          </cell>
          <cell r="C1635" t="str">
            <v>UN</v>
          </cell>
          <cell r="D1635">
            <v>388.12</v>
          </cell>
          <cell r="E1635">
            <v>315.54471544715449</v>
          </cell>
          <cell r="F1635" t="str">
            <v>FDE Abr/26</v>
          </cell>
        </row>
        <row r="1636">
          <cell r="A1636" t="str">
            <v>09.08.005</v>
          </cell>
          <cell r="B1636" t="str">
            <v>INTERRUPTOR DE 1 TECLA BIPOLAR SIMPLES EM CX.4"X2"-ELETROD.DE AÇO GALV.A QUENTE</v>
          </cell>
          <cell r="C1636" t="str">
            <v>UN</v>
          </cell>
          <cell r="D1636">
            <v>321.60000000000002</v>
          </cell>
          <cell r="E1636">
            <v>261.46341463414637</v>
          </cell>
          <cell r="F1636" t="str">
            <v>FDE Abr/26</v>
          </cell>
        </row>
        <row r="1637">
          <cell r="A1637" t="str">
            <v>09.08.006</v>
          </cell>
          <cell r="B1637" t="str">
            <v>2 INTERRUPTORES DE 1 TECLA BIP.SIMPL.CX.4"X4"-ELETR.AÇO GALV.A QUENTE</v>
          </cell>
          <cell r="C1637" t="str">
            <v>UN</v>
          </cell>
          <cell r="D1637">
            <v>466.79</v>
          </cell>
          <cell r="E1637">
            <v>379.5040650406504</v>
          </cell>
          <cell r="F1637" t="str">
            <v>FDE Abr/26</v>
          </cell>
        </row>
        <row r="1638">
          <cell r="A1638" t="str">
            <v>09.08.007</v>
          </cell>
          <cell r="B1638" t="str">
            <v>INTERRUPTOR DE 1 TECLA PARAL.SIMPL.CX.4"X2"-ELETR.AÇO GALV.A QUENTE</v>
          </cell>
          <cell r="C1638" t="str">
            <v>UN</v>
          </cell>
          <cell r="D1638">
            <v>369.64</v>
          </cell>
          <cell r="E1638">
            <v>300.52032520325201</v>
          </cell>
          <cell r="F1638" t="str">
            <v>FDE Abr/26</v>
          </cell>
        </row>
        <row r="1639">
          <cell r="A1639" t="str">
            <v>09.08.008</v>
          </cell>
          <cell r="B1639" t="str">
            <v>INTERRUPTOR DE 1 TECLA PARAL.BIP.CX.4"X2"-ELETR.AÇO GALV.A QUENTE</v>
          </cell>
          <cell r="C1639" t="str">
            <v>UN</v>
          </cell>
          <cell r="D1639">
            <v>451.59</v>
          </cell>
          <cell r="E1639">
            <v>367.14634146341461</v>
          </cell>
          <cell r="F1639" t="str">
            <v>FDE Abr/26</v>
          </cell>
        </row>
        <row r="1640">
          <cell r="A1640" t="str">
            <v>09.08.009</v>
          </cell>
          <cell r="B1640" t="str">
            <v>INTERRUPTOR DE 1 TECLA SIMPL.E TOMADA 2P+T UNIV.CX.4"X4" ELETR.AÇO GALV.A QUENTE</v>
          </cell>
          <cell r="C1640" t="str">
            <v>UN</v>
          </cell>
          <cell r="D1640">
            <v>305.67</v>
          </cell>
          <cell r="E1640">
            <v>248.51219512195124</v>
          </cell>
          <cell r="F1640" t="str">
            <v>FDE Abr/26</v>
          </cell>
        </row>
        <row r="1641">
          <cell r="A1641" t="str">
            <v>09.08.010</v>
          </cell>
          <cell r="B1641" t="str">
            <v>VARIADOR DE LUMINOSIDADE ROTATIVO (DIMER) LÂMPADA LED DIMERIZÁVEL CAIXA 4X2.</v>
          </cell>
          <cell r="C1641" t="str">
            <v>UN</v>
          </cell>
          <cell r="D1641">
            <v>87.96</v>
          </cell>
          <cell r="E1641">
            <v>71.512195121951208</v>
          </cell>
          <cell r="F1641" t="str">
            <v>FDE Abr/26</v>
          </cell>
        </row>
        <row r="1642">
          <cell r="A1642" t="str">
            <v>09.08.013</v>
          </cell>
          <cell r="B1642" t="str">
            <v>TOMADA 2P+T PADRAO NBR 14136, CORRENTE 10A-250V-ELETR. AÇO GALV. A QUENTE</v>
          </cell>
          <cell r="C1642" t="str">
            <v>UN</v>
          </cell>
          <cell r="D1642">
            <v>299.72000000000003</v>
          </cell>
          <cell r="E1642">
            <v>243.67479674796749</v>
          </cell>
          <cell r="F1642" t="str">
            <v>FDE Abr/26</v>
          </cell>
        </row>
        <row r="1643">
          <cell r="A1643" t="str">
            <v>09.08.016</v>
          </cell>
          <cell r="B1643" t="str">
            <v>TOMADA 2P+T PADRAO NBR 14136,  CORRENTE 20A-250V-ELETR.AÇO GALV.A QUENTE</v>
          </cell>
          <cell r="C1643" t="str">
            <v>UN</v>
          </cell>
          <cell r="D1643">
            <v>362.11</v>
          </cell>
          <cell r="E1643">
            <v>294.39837398373987</v>
          </cell>
          <cell r="F1643" t="str">
            <v>FDE Abr/26</v>
          </cell>
        </row>
        <row r="1644">
          <cell r="A1644" t="str">
            <v>09.08.029</v>
          </cell>
          <cell r="B1644" t="str">
            <v>INTERRUPTOR DE 1 TECLA - ELETROD PVC Ø 25MM FLEXIVEL NBR 15465</v>
          </cell>
          <cell r="C1644" t="str">
            <v>UN</v>
          </cell>
          <cell r="D1644">
            <v>188.87</v>
          </cell>
          <cell r="E1644">
            <v>153.55284552845529</v>
          </cell>
          <cell r="F1644" t="str">
            <v>FDE Abr/26</v>
          </cell>
        </row>
        <row r="1645">
          <cell r="A1645" t="str">
            <v>09.08.030</v>
          </cell>
          <cell r="B1645" t="str">
            <v>INTERRUPTOR DE 2 TECLAS - ELETROD PVC Ø 25MM FLEXIVEL NBR 15465</v>
          </cell>
          <cell r="C1645" t="str">
            <v>UN</v>
          </cell>
          <cell r="D1645">
            <v>286.77999999999997</v>
          </cell>
          <cell r="E1645">
            <v>233.15447154471542</v>
          </cell>
          <cell r="F1645" t="str">
            <v>FDE Abr/26</v>
          </cell>
        </row>
        <row r="1646">
          <cell r="A1646" t="str">
            <v>09.08.032</v>
          </cell>
          <cell r="B1646" t="str">
            <v>INTERRUPTOR DE 3 TECLAS - ELETROD PVC Ø 25MM FLEXIVEL NBR 15465</v>
          </cell>
          <cell r="C1646" t="str">
            <v>UN</v>
          </cell>
          <cell r="D1646">
            <v>311.91000000000003</v>
          </cell>
          <cell r="E1646">
            <v>253.58536585365857</v>
          </cell>
          <cell r="F1646" t="str">
            <v>FDE Abr/26</v>
          </cell>
        </row>
        <row r="1647">
          <cell r="A1647" t="str">
            <v>09.08.033</v>
          </cell>
          <cell r="B1647" t="str">
            <v>2 INTERRUPTORES DE 1 TECLA EM CAIXA 4X4 - ELETROD PVC Ø 25MM FLEXIVEL NB
15465</v>
          </cell>
          <cell r="C1647" t="str">
            <v>UN</v>
          </cell>
          <cell r="D1647">
            <v>286.93</v>
          </cell>
          <cell r="E1647">
            <v>233.27642276422765</v>
          </cell>
          <cell r="F1647" t="str">
            <v>FDE Abr/26</v>
          </cell>
        </row>
        <row r="1648">
          <cell r="A1648" t="str">
            <v>09.08.034</v>
          </cell>
          <cell r="B1648" t="str">
            <v>3 INTERRUPTORES DE 1 TECLA EM CAIXA 4X4 - ELETROD PVC Ø 25MM FLEXIVEL NB
15465</v>
          </cell>
          <cell r="C1648" t="str">
            <v>UN</v>
          </cell>
          <cell r="D1648">
            <v>349.18</v>
          </cell>
          <cell r="E1648">
            <v>283.88617886178861</v>
          </cell>
          <cell r="F1648" t="str">
            <v>FDE Abr/26</v>
          </cell>
        </row>
        <row r="1649">
          <cell r="A1649" t="str">
            <v>09.08.036</v>
          </cell>
          <cell r="B1649" t="str">
            <v>INTERRUPTOR DE 1 TECLA BIPOLAR EM CAIXA 4X2 - ELETROD PVC Ø 25MM FLEXIVE NBR 15465</v>
          </cell>
          <cell r="C1649" t="str">
            <v>UN</v>
          </cell>
          <cell r="D1649">
            <v>254.03</v>
          </cell>
          <cell r="E1649">
            <v>206.52845528455285</v>
          </cell>
          <cell r="F1649" t="str">
            <v>FDE Abr/26</v>
          </cell>
        </row>
        <row r="1650">
          <cell r="A1650" t="str">
            <v>09.08.038</v>
          </cell>
          <cell r="B1650" t="str">
            <v>2 INTERRUPTORES 1 TECLA BIPOLAR EM CAIXA 4X4 - ELETROD PVC Ø 25MM FLEXIVEL NBR 15465</v>
          </cell>
          <cell r="C1650" t="str">
            <v>UN</v>
          </cell>
          <cell r="D1650">
            <v>339.71</v>
          </cell>
          <cell r="E1650">
            <v>276.1869918699187</v>
          </cell>
          <cell r="F1650" t="str">
            <v>FDE Abr/26</v>
          </cell>
        </row>
        <row r="1651">
          <cell r="A1651" t="str">
            <v>09.08.039</v>
          </cell>
          <cell r="B1651" t="str">
            <v>3 INTERRUPTORES 1 TECLA BIPOLAR EM CAIXA 4X4 - ELETROD PVC Ø 25MM FLEXIVEL NBR 15465</v>
          </cell>
          <cell r="C1651" t="str">
            <v>UN</v>
          </cell>
          <cell r="D1651">
            <v>409.57</v>
          </cell>
          <cell r="E1651">
            <v>332.98373983739839</v>
          </cell>
          <cell r="F1651" t="str">
            <v>FDE Abr/26</v>
          </cell>
        </row>
        <row r="1652">
          <cell r="A1652" t="str">
            <v>09.08.041</v>
          </cell>
          <cell r="B1652" t="str">
            <v>INTERRUPTOR EM PARALELO EM CAIXA 4X2 - ELETROD PVC Ø 25MM FLEXIVEL NBR 15465</v>
          </cell>
          <cell r="C1652" t="str">
            <v>UN</v>
          </cell>
          <cell r="D1652">
            <v>289.69</v>
          </cell>
          <cell r="E1652">
            <v>235.52032520325204</v>
          </cell>
          <cell r="F1652" t="str">
            <v>FDE Abr/26</v>
          </cell>
        </row>
        <row r="1653">
          <cell r="A1653" t="str">
            <v>09.08.043</v>
          </cell>
          <cell r="B1653" t="str">
            <v>INTERRUPTOR EM PARALELO BIPOLAR EM CAIXA 4X2 - ELETROD PVC Ø 25MM FLEXIVEL NBR 15465</v>
          </cell>
          <cell r="C1653" t="str">
            <v>UN</v>
          </cell>
          <cell r="D1653">
            <v>374.51</v>
          </cell>
          <cell r="E1653">
            <v>304.47967479674799</v>
          </cell>
          <cell r="F1653" t="str">
            <v>FDE Abr/26</v>
          </cell>
        </row>
        <row r="1654">
          <cell r="A1654" t="str">
            <v>09.08.045</v>
          </cell>
          <cell r="B1654" t="str">
            <v>INTERRUPTOR DE 1 TECLA E TOMADA 2P+T EM CAIXA 4X2 - ELETROD PVC Ø 25MM FLEXIVEL NBR 15465</v>
          </cell>
          <cell r="C1654" t="str">
            <v>UN</v>
          </cell>
          <cell r="D1654">
            <v>225.42</v>
          </cell>
          <cell r="E1654">
            <v>183.26829268292681</v>
          </cell>
          <cell r="F1654" t="str">
            <v>FDE Abr/26</v>
          </cell>
        </row>
        <row r="1655">
          <cell r="A1655" t="str">
            <v>09.08.046</v>
          </cell>
          <cell r="B1655" t="str">
            <v>TOMADA 2P+T PADRAO NBR 14136 CORRENTE 10A-250V - ELETROD PVC Ø 25MM FLEXIVEL NBR 15465</v>
          </cell>
          <cell r="C1655" t="str">
            <v>UN</v>
          </cell>
          <cell r="D1655">
            <v>213.58</v>
          </cell>
          <cell r="E1655">
            <v>173.64227642276424</v>
          </cell>
          <cell r="F1655" t="str">
            <v>FDE Abr/26</v>
          </cell>
        </row>
        <row r="1656">
          <cell r="A1656" t="str">
            <v>09.08.049</v>
          </cell>
          <cell r="B1656" t="str">
            <v>TOMADA 2P+T PADRAO NBR 14136 CORRENTE 20A-250V - ELETROD PVC Ø 25MM FLEXIVEL NBR 15465</v>
          </cell>
          <cell r="C1656" t="str">
            <v>UN</v>
          </cell>
          <cell r="D1656">
            <v>238.62</v>
          </cell>
          <cell r="E1656">
            <v>194</v>
          </cell>
          <cell r="F1656" t="str">
            <v>FDE Abr/26</v>
          </cell>
        </row>
        <row r="1657">
          <cell r="A1657" t="str">
            <v>09.08.050</v>
          </cell>
          <cell r="B1657" t="str">
            <v>TOMADA DE PISO 2P+T PADRAO NBR 14136 CORRENTE 10A-250V - ELETROD PVC Ø 25MM FLEXIVEL NBR 15465</v>
          </cell>
          <cell r="C1657" t="str">
            <v>UN</v>
          </cell>
          <cell r="D1657">
            <v>304.24</v>
          </cell>
          <cell r="E1657">
            <v>247.34959349593498</v>
          </cell>
          <cell r="F1657" t="str">
            <v>FDE Abr/26</v>
          </cell>
        </row>
        <row r="1658">
          <cell r="A1658" t="str">
            <v>09.08.052</v>
          </cell>
          <cell r="B1658" t="str">
            <v>PONTO SECO PARA TELEFONE - ELETROD PVC Ø 25MM FLEXIVEL NBR 15465</v>
          </cell>
          <cell r="C1658" t="str">
            <v>UN</v>
          </cell>
          <cell r="D1658">
            <v>282.23</v>
          </cell>
          <cell r="E1658">
            <v>229.45528455284554</v>
          </cell>
          <cell r="F1658" t="str">
            <v>FDE Abr/26</v>
          </cell>
        </row>
        <row r="1659">
          <cell r="A1659" t="str">
            <v>09.08.054</v>
          </cell>
          <cell r="B1659" t="str">
            <v>BOTAO PARA CAMPAINHA - ELETROD PVC Ø 25MM FLEXIVEL NBR 15465</v>
          </cell>
          <cell r="C1659" t="str">
            <v>UN</v>
          </cell>
          <cell r="D1659">
            <v>458.77</v>
          </cell>
          <cell r="E1659">
            <v>372.98373983739839</v>
          </cell>
          <cell r="F1659" t="str">
            <v>FDE Abr/26</v>
          </cell>
        </row>
        <row r="1660">
          <cell r="A1660" t="str">
            <v>09.08.055</v>
          </cell>
          <cell r="B1660" t="str">
            <v>BOTOEIRA PARA ACIONAMENTO DA BOMBA DE INCENDIO</v>
          </cell>
          <cell r="C1660" t="str">
            <v>UN</v>
          </cell>
          <cell r="D1660">
            <v>625.29999999999995</v>
          </cell>
          <cell r="E1660">
            <v>508.37398373983734</v>
          </cell>
          <cell r="F1660" t="str">
            <v>FDE Abr/26</v>
          </cell>
        </row>
        <row r="1661">
          <cell r="A1661" t="str">
            <v>09.08.056</v>
          </cell>
          <cell r="B1661" t="str">
            <v>CIGARRA - ELETROD PVC Ø 25MM FLEXIVEL NBR 15465</v>
          </cell>
          <cell r="C1661" t="str">
            <v>UN</v>
          </cell>
          <cell r="D1661">
            <v>473.46</v>
          </cell>
          <cell r="E1661">
            <v>384.92682926829269</v>
          </cell>
          <cell r="F1661" t="str">
            <v>FDE Abr/26</v>
          </cell>
        </row>
        <row r="1662">
          <cell r="A1662" t="str">
            <v>09.08.057</v>
          </cell>
          <cell r="B1662" t="str">
            <v>PONTO SECO P/ INSTALACAO DE SOM/TV/ALARME - ELETROD PVC Ø 25MM FLEXIVEL NBR 15465</v>
          </cell>
          <cell r="C1662" t="str">
            <v>UN</v>
          </cell>
          <cell r="D1662">
            <v>215.06</v>
          </cell>
          <cell r="E1662">
            <v>174.84552845528455</v>
          </cell>
          <cell r="F1662" t="str">
            <v>FDE Abr/26</v>
          </cell>
        </row>
        <row r="1663">
          <cell r="A1663" t="str">
            <v>09.08.058</v>
          </cell>
          <cell r="B1663" t="str">
            <v>INTERRUPTOR DE 1 TECLA SIMPLES CAIXA 4"X2"-ELETR PVC RÍGIDO</v>
          </cell>
          <cell r="C1663" t="str">
            <v>UN</v>
          </cell>
          <cell r="D1663">
            <v>204.18</v>
          </cell>
          <cell r="E1663">
            <v>166</v>
          </cell>
          <cell r="F1663" t="str">
            <v>FDE Abr/26</v>
          </cell>
        </row>
        <row r="1664">
          <cell r="A1664" t="str">
            <v>09.08.060</v>
          </cell>
          <cell r="B1664" t="str">
            <v>INTERRUPTOR 2 TECLAS SIMPLES CAIXA DE 4"X2"-ELETR PVC RIGIDO</v>
          </cell>
          <cell r="C1664" t="str">
            <v>UN</v>
          </cell>
          <cell r="D1664">
            <v>302.08999999999997</v>
          </cell>
          <cell r="E1664">
            <v>245.60162601626016</v>
          </cell>
          <cell r="F1664" t="str">
            <v>FDE Abr/26</v>
          </cell>
        </row>
        <row r="1665">
          <cell r="A1665" t="str">
            <v>09.08.062</v>
          </cell>
          <cell r="B1665" t="str">
            <v>INTERRUPTOR 3 TECLAS SIMPLES CAIXA 4"X2"-ELETR PVC RIGIDO</v>
          </cell>
          <cell r="C1665" t="str">
            <v>UN</v>
          </cell>
          <cell r="D1665">
            <v>327.22000000000003</v>
          </cell>
          <cell r="E1665">
            <v>266.03252032520328</v>
          </cell>
          <cell r="F1665" t="str">
            <v>FDE Abr/26</v>
          </cell>
        </row>
        <row r="1666">
          <cell r="A1666" t="str">
            <v>09.08.063</v>
          </cell>
          <cell r="B1666" t="str">
            <v>2 INTERRUPTORES DE 1 TECLA EM CAIXA 4"X4"-ELETRODUTO DE PVC</v>
          </cell>
          <cell r="C1666" t="str">
            <v>UN</v>
          </cell>
          <cell r="D1666">
            <v>302.24</v>
          </cell>
          <cell r="E1666">
            <v>245.72357723577238</v>
          </cell>
          <cell r="F1666" t="str">
            <v>FDE Abr/26</v>
          </cell>
        </row>
        <row r="1667">
          <cell r="A1667" t="str">
            <v>09.08.065</v>
          </cell>
          <cell r="B1667" t="str">
            <v>3 INTERRUPTORES DE 1 TECLA EM CAIXA 4"X4"-ELETRODUTO DE PVC</v>
          </cell>
          <cell r="C1667" t="str">
            <v>UN</v>
          </cell>
          <cell r="D1667">
            <v>382.23</v>
          </cell>
          <cell r="E1667">
            <v>310.7560975609756</v>
          </cell>
          <cell r="F1667" t="str">
            <v>FDE Abr/26</v>
          </cell>
        </row>
        <row r="1668">
          <cell r="A1668" t="str">
            <v>09.08.066</v>
          </cell>
          <cell r="B1668" t="str">
            <v>TOMADA INDUSTRIAL DE PAREDE 2P+T 32A 220/240V ESTANQUE IP65-ELETR PVC Ø 25MM  FLEXIVEL NBR 15465</v>
          </cell>
          <cell r="C1668" t="str">
            <v>UN</v>
          </cell>
          <cell r="D1668">
            <v>1116</v>
          </cell>
          <cell r="E1668">
            <v>907.31707317073176</v>
          </cell>
          <cell r="F1668" t="str">
            <v>FDE Abr/26</v>
          </cell>
        </row>
        <row r="1669">
          <cell r="A1669" t="str">
            <v>09.08.067</v>
          </cell>
          <cell r="B1669" t="str">
            <v>INTERRUPTOR 1 TECLA BIPOLAR SIMPLES CAIXA 4"X2"- ELETR PVC RIGIDO</v>
          </cell>
          <cell r="C1669" t="str">
            <v>UN</v>
          </cell>
          <cell r="D1669">
            <v>269.35000000000002</v>
          </cell>
          <cell r="E1669">
            <v>218.98373983739839</v>
          </cell>
          <cell r="F1669" t="str">
            <v>FDE Abr/26</v>
          </cell>
        </row>
        <row r="1670">
          <cell r="A1670" t="str">
            <v>09.08.069</v>
          </cell>
          <cell r="B1670" t="str">
            <v>2 INTERRUPTORES 1 TECLA BIPOLAR SIMPLES CAIXA 4"X4"-ELETR PVC RIGIDO</v>
          </cell>
          <cell r="C1670" t="str">
            <v>UN</v>
          </cell>
          <cell r="D1670">
            <v>393.54</v>
          </cell>
          <cell r="E1670">
            <v>319.95121951219517</v>
          </cell>
          <cell r="F1670" t="str">
            <v>FDE Abr/26</v>
          </cell>
        </row>
        <row r="1671">
          <cell r="A1671" t="str">
            <v>09.08.070</v>
          </cell>
          <cell r="B1671" t="str">
            <v>3 INTERRUPTORES DE 1 TECLA BIPOLAR EM CAIXA 4"X4"-ELETRODUTO DE PVC</v>
          </cell>
          <cell r="C1671" t="str">
            <v>UN</v>
          </cell>
          <cell r="D1671">
            <v>424.88</v>
          </cell>
          <cell r="E1671">
            <v>345.4308943089431</v>
          </cell>
          <cell r="F1671" t="str">
            <v>FDE Abr/26</v>
          </cell>
        </row>
        <row r="1672">
          <cell r="A1672" t="str">
            <v>09.08.071</v>
          </cell>
          <cell r="B1672" t="str">
            <v>INTERRUPTOR 1 TECLA PARALELO SIMPLES CAIXA 4"X2"- ELETR PVC RIGIDO</v>
          </cell>
          <cell r="C1672" t="str">
            <v>UN</v>
          </cell>
          <cell r="D1672">
            <v>305.01</v>
          </cell>
          <cell r="E1672">
            <v>247.97560975609755</v>
          </cell>
          <cell r="F1672" t="str">
            <v>FDE Abr/26</v>
          </cell>
        </row>
        <row r="1673">
          <cell r="A1673" t="str">
            <v>09.08.073</v>
          </cell>
          <cell r="B1673" t="str">
            <v>INTERRUPTOR 1 TECLA PARALELO BIPOLAR CAIXA 4"X2"- ELETR PVC RIGIDO</v>
          </cell>
          <cell r="C1673" t="str">
            <v>UN</v>
          </cell>
          <cell r="D1673">
            <v>389.83</v>
          </cell>
          <cell r="E1673">
            <v>316.9349593495935</v>
          </cell>
          <cell r="F1673" t="str">
            <v>FDE Abr/26</v>
          </cell>
        </row>
        <row r="1674">
          <cell r="A1674" t="str">
            <v>09.08.075</v>
          </cell>
          <cell r="B1674" t="str">
            <v>INTERRUPTOR 1 TECLA SIMPLES/TOMADA 2P+T PADRÃO NBR 14136 CORRENTE 10A ELETROD.PVC RIGIDO</v>
          </cell>
          <cell r="C1674" t="str">
            <v>UN</v>
          </cell>
          <cell r="D1674">
            <v>240.74</v>
          </cell>
          <cell r="E1674">
            <v>195.72357723577238</v>
          </cell>
          <cell r="F1674" t="str">
            <v>FDE Abr/26</v>
          </cell>
        </row>
        <row r="1675">
          <cell r="A1675" t="str">
            <v>09.08.076</v>
          </cell>
          <cell r="B1675" t="str">
            <v>TOMADA INDUSTRIAL DE PAREDE 2P+T 32 AMPERES 220/240V ESTANQUE IP65 ELETROD.PVC RÍGIDO</v>
          </cell>
          <cell r="C1675" t="str">
            <v>UN</v>
          </cell>
          <cell r="D1675">
            <v>1131.32</v>
          </cell>
          <cell r="E1675">
            <v>919.77235772357722</v>
          </cell>
          <cell r="F1675" t="str">
            <v>FDE Abr/26</v>
          </cell>
        </row>
        <row r="1676">
          <cell r="A1676" t="str">
            <v>09.08.079</v>
          </cell>
          <cell r="B1676" t="str">
            <v>TOMADA 2P+T PADRAO NBR 14136 CORRENTE 10A-250V-ELETR. PVC RÍGIDO</v>
          </cell>
          <cell r="C1676" t="str">
            <v>UN</v>
          </cell>
          <cell r="D1676">
            <v>228.89</v>
          </cell>
          <cell r="E1676">
            <v>186.08943089430895</v>
          </cell>
          <cell r="F1676" t="str">
            <v>FDE Abr/26</v>
          </cell>
        </row>
        <row r="1677">
          <cell r="A1677" t="str">
            <v>09.08.080</v>
          </cell>
          <cell r="B1677" t="str">
            <v>TOMADA DE PISO 2P+T PADRAO NBR 14136 CORRENTE 10A-250V-ELETR PVC RÍGIDO</v>
          </cell>
          <cell r="C1677" t="str">
            <v>UN</v>
          </cell>
          <cell r="D1677">
            <v>301.7</v>
          </cell>
          <cell r="E1677">
            <v>245.28455284552845</v>
          </cell>
          <cell r="F1677" t="str">
            <v>FDE Abr/26</v>
          </cell>
        </row>
        <row r="1678">
          <cell r="A1678" t="str">
            <v>09.08.081</v>
          </cell>
          <cell r="B1678" t="str">
            <v>PONTO SECO PARA TELEFONE-ELETRODUTO DE PVC</v>
          </cell>
          <cell r="C1678" t="str">
            <v>UN</v>
          </cell>
          <cell r="D1678">
            <v>166.03</v>
          </cell>
          <cell r="E1678">
            <v>134.98373983739839</v>
          </cell>
          <cell r="F1678" t="str">
            <v>FDE Abr/26</v>
          </cell>
        </row>
        <row r="1679">
          <cell r="A1679" t="str">
            <v>09.08.082</v>
          </cell>
          <cell r="B1679" t="str">
            <v>TOMADA DE PISO PARA TEL/LOGICA - ELETRODUTO DE PVC</v>
          </cell>
          <cell r="C1679" t="str">
            <v>UN</v>
          </cell>
          <cell r="D1679">
            <v>278.14</v>
          </cell>
          <cell r="E1679">
            <v>226.130081300813</v>
          </cell>
          <cell r="F1679" t="str">
            <v>FDE Abr/26</v>
          </cell>
        </row>
        <row r="1680">
          <cell r="A1680" t="str">
            <v>09.08.083</v>
          </cell>
          <cell r="B1680" t="str">
            <v>BOTAO PARA CIGARRA - ELETRODUTO DE PVC</v>
          </cell>
          <cell r="C1680" t="str">
            <v>UN</v>
          </cell>
          <cell r="D1680">
            <v>194.65</v>
          </cell>
          <cell r="E1680">
            <v>158.2520325203252</v>
          </cell>
          <cell r="F1680" t="str">
            <v>FDE Abr/26</v>
          </cell>
        </row>
        <row r="1681">
          <cell r="A1681" t="str">
            <v>09.08.084</v>
          </cell>
          <cell r="B1681" t="str">
            <v>CIGARRA PARA CHAMADA DE AULA - ELETRODUTO DE PVC</v>
          </cell>
          <cell r="C1681" t="str">
            <v>UN</v>
          </cell>
          <cell r="D1681">
            <v>412.29</v>
          </cell>
          <cell r="E1681">
            <v>335.19512195121956</v>
          </cell>
          <cell r="F1681" t="str">
            <v>FDE Abr/26</v>
          </cell>
        </row>
        <row r="1682">
          <cell r="A1682" t="str">
            <v>09.08.085</v>
          </cell>
          <cell r="B1682" t="str">
            <v>PONTO SECO P/INSTALACAO DE SOM/TV/ALARME/LOGICA - ELETRODUTO PVC</v>
          </cell>
          <cell r="C1682" t="str">
            <v>UN</v>
          </cell>
          <cell r="D1682">
            <v>166.03</v>
          </cell>
          <cell r="E1682">
            <v>134.98373983739839</v>
          </cell>
          <cell r="F1682" t="str">
            <v>FDE Abr/26</v>
          </cell>
        </row>
        <row r="1683">
          <cell r="A1683" t="str">
            <v>09.08.086</v>
          </cell>
          <cell r="B1683" t="str">
            <v>ACIONADOR DO ALARME DE INCENDIO</v>
          </cell>
          <cell r="C1683" t="str">
            <v>UN</v>
          </cell>
          <cell r="D1683">
            <v>333.41</v>
          </cell>
          <cell r="E1683">
            <v>271.0650406504065</v>
          </cell>
          <cell r="F1683" t="str">
            <v>FDE Abr/26</v>
          </cell>
        </row>
        <row r="1684">
          <cell r="A1684" t="str">
            <v>09.08.087</v>
          </cell>
          <cell r="B1684" t="str">
            <v>SIRENE PARA ALARME DE EMERGENCIA- ELETRODUTO DE PVC</v>
          </cell>
          <cell r="C1684" t="str">
            <v>UN</v>
          </cell>
          <cell r="D1684">
            <v>165.11</v>
          </cell>
          <cell r="E1684">
            <v>134.23577235772359</v>
          </cell>
          <cell r="F1684" t="str">
            <v>FDE Abr/26</v>
          </cell>
        </row>
        <row r="1685">
          <cell r="A1685" t="str">
            <v>09.08.089</v>
          </cell>
          <cell r="B1685" t="str">
            <v>TOMADA 2P+T PADRAO NBR 14136, CORRENTE 20A-250V-ELETR.PVC RIGIDO</v>
          </cell>
          <cell r="C1685" t="str">
            <v>UN</v>
          </cell>
          <cell r="D1685">
            <v>253.93</v>
          </cell>
          <cell r="E1685">
            <v>206.44715447154474</v>
          </cell>
          <cell r="F1685" t="str">
            <v>FDE Abr/26</v>
          </cell>
        </row>
        <row r="1686">
          <cell r="A1686" t="str">
            <v>09.08.090</v>
          </cell>
          <cell r="B1686" t="str">
            <v>DETECTOR DE FUMAÇA OPTICO CONVENCIONAL-ELETROD.AÇO GALV.A QUENTE</v>
          </cell>
          <cell r="C1686" t="str">
            <v>UN</v>
          </cell>
          <cell r="D1686">
            <v>468.71</v>
          </cell>
          <cell r="E1686">
            <v>381.0650406504065</v>
          </cell>
          <cell r="F1686" t="str">
            <v>FDE Abr/26</v>
          </cell>
        </row>
        <row r="1687">
          <cell r="A1687" t="str">
            <v>09.08.091</v>
          </cell>
          <cell r="B1687" t="str">
            <v>ALARME DE EMERGENCIA AUDIOVISUAL  MONITORAMENTO ADMINISTRATIVO</v>
          </cell>
          <cell r="C1687" t="str">
            <v>UN</v>
          </cell>
          <cell r="D1687">
            <v>252.21</v>
          </cell>
          <cell r="E1687">
            <v>205.04878048780489</v>
          </cell>
          <cell r="F1687" t="str">
            <v>FDE Abr/26</v>
          </cell>
        </row>
        <row r="1688">
          <cell r="A1688" t="str">
            <v>09.08.092</v>
          </cell>
          <cell r="B1688" t="str">
            <v>PONTO SECO P/INSTALACAO DE SOM / TV /ALARME / LOGICA EM CONDULETE ALUMINIO 4X2 ELETRODUTO GALV.ELETROLITICA / PRE ZINCADO  Ø 3/4 (20MM) USO INTERNO APARENTE</v>
          </cell>
          <cell r="C1688" t="str">
            <v>UN</v>
          </cell>
          <cell r="D1688">
            <v>149.85</v>
          </cell>
          <cell r="E1688">
            <v>121.82926829268293</v>
          </cell>
          <cell r="F1688" t="str">
            <v>FDE Abr/26</v>
          </cell>
        </row>
        <row r="1689">
          <cell r="A1689" t="str">
            <v>09.08.093</v>
          </cell>
          <cell r="B1689" t="str">
            <v>ALARME DE EMERGENCIA AUDIOVISUAL COM BOTAO ACIONAMENTO MANUAL SANITARIO / VESTIARIO ACESSIVEL</v>
          </cell>
          <cell r="C1689" t="str">
            <v>UN</v>
          </cell>
          <cell r="D1689">
            <v>492.47</v>
          </cell>
          <cell r="E1689">
            <v>400.38211382113826</v>
          </cell>
          <cell r="F1689" t="str">
            <v>FDE Abr/26</v>
          </cell>
        </row>
        <row r="1690">
          <cell r="A1690" t="str">
            <v>09.08.094</v>
          </cell>
          <cell r="B1690" t="str">
            <v>CONJUNTO CAIXA PVC 4X2 RETANGULAR EMBUTIR  ELETRODUTO  PVC RÍGIDO INCLUSIVE  SUPORTE ATE 3 MODULOS  E ESPELHO (PLACA)</v>
          </cell>
          <cell r="C1690" t="str">
            <v>UN</v>
          </cell>
          <cell r="D1690">
            <v>177.88</v>
          </cell>
          <cell r="E1690">
            <v>144.6178861788618</v>
          </cell>
          <cell r="F1690" t="str">
            <v>FDE Abr/26</v>
          </cell>
        </row>
        <row r="1691">
          <cell r="A1691" t="str">
            <v>09.08.095</v>
          </cell>
          <cell r="B1691" t="str">
            <v>CONJUNTO CAIXA PVC 4X4  QUADRADA EMBUTIR  ELETRODUTO  PVC RÍGIDO INCLUSIVE  SUPORTE ATE 6 MODULOS  E ESPELHO (PLACA)</v>
          </cell>
          <cell r="C1691" t="str">
            <v>UN</v>
          </cell>
          <cell r="D1691">
            <v>186.27</v>
          </cell>
          <cell r="E1691">
            <v>151.4390243902439</v>
          </cell>
          <cell r="F1691" t="str">
            <v>FDE Abr/26</v>
          </cell>
        </row>
        <row r="1692">
          <cell r="A1692" t="str">
            <v>09.08.096</v>
          </cell>
          <cell r="B1692" t="str">
            <v>TOMADA INDUSTRIAL DE PAREDE 2P+T 32A 220/240V ESTANQUE IP65 ELETR AÇO GALV.A QUENTE</v>
          </cell>
          <cell r="C1692" t="str">
            <v>UN</v>
          </cell>
          <cell r="D1692">
            <v>1175.77</v>
          </cell>
          <cell r="E1692">
            <v>955.91056910569102</v>
          </cell>
          <cell r="F1692" t="str">
            <v>FDE Abr/26</v>
          </cell>
        </row>
        <row r="1693">
          <cell r="A1693" t="str">
            <v>09.08.097</v>
          </cell>
          <cell r="B1693" t="str">
            <v>CONJUNTO CAIXA PVC 4X2 RETANGULAR EMBUTIR  ELETRODUTO  PVC CORRUGADO  INCLUSIVE  SUPORTE ATE 3 MODULOS  E ESPELHO (PLACA)</v>
          </cell>
          <cell r="C1693" t="str">
            <v>UN</v>
          </cell>
          <cell r="D1693">
            <v>160.02000000000001</v>
          </cell>
          <cell r="E1693">
            <v>130.09756097560975</v>
          </cell>
          <cell r="F1693" t="str">
            <v>FDE Abr/26</v>
          </cell>
        </row>
        <row r="1694">
          <cell r="A1694" t="str">
            <v>09.08.098</v>
          </cell>
          <cell r="B1694" t="str">
            <v>CONJUNTO CAIXA PVC 4X4  QUADRADA EMBUTIR  ELETRODUTO  PVC CORRUGADO INCLUSIVE  SUPORTE ATE 6 MODULOS  E ESPELHO (PLACA)</v>
          </cell>
          <cell r="C1694" t="str">
            <v>UN</v>
          </cell>
          <cell r="D1694">
            <v>168.41</v>
          </cell>
          <cell r="E1694">
            <v>136.91869918699186</v>
          </cell>
          <cell r="F1694" t="str">
            <v>FDE Abr/26</v>
          </cell>
        </row>
        <row r="1695">
          <cell r="A1695" t="str">
            <v>09.08.099</v>
          </cell>
          <cell r="B1695" t="str">
            <v>SERVICOS DE INTERRUPTORES E TOMADAS</v>
          </cell>
          <cell r="C1695" t="str">
            <v>MV</v>
          </cell>
          <cell r="D1695">
            <v>715.2</v>
          </cell>
          <cell r="E1695">
            <v>581.46341463414637</v>
          </cell>
          <cell r="F1695" t="str">
            <v>FDE Abr/26</v>
          </cell>
        </row>
        <row r="1696">
          <cell r="A1696" t="str">
            <v>09.08.100</v>
          </cell>
          <cell r="B1696" t="str">
            <v>TAMPO CEGO  PARA MODULO VAGO</v>
          </cell>
          <cell r="C1696" t="str">
            <v>UN</v>
          </cell>
          <cell r="D1696">
            <v>4.87</v>
          </cell>
          <cell r="E1696">
            <v>3.9593495934959351</v>
          </cell>
          <cell r="F1696" t="str">
            <v>FDE Abr/26</v>
          </cell>
        </row>
        <row r="1697">
          <cell r="A1697" t="str">
            <v>09.08.101</v>
          </cell>
          <cell r="B1697" t="str">
            <v>PLACA CEGA 4X2 BRANCO ENCAIXE PRESSAO INCLUSIVE SUPORTE  DE FIXAÇAO</v>
          </cell>
          <cell r="C1697" t="str">
            <v>UN</v>
          </cell>
          <cell r="D1697">
            <v>15.27</v>
          </cell>
          <cell r="E1697">
            <v>12.414634146341463</v>
          </cell>
          <cell r="F1697" t="str">
            <v>FDE Abr/26</v>
          </cell>
        </row>
        <row r="1698">
          <cell r="A1698" t="str">
            <v>09.08.102</v>
          </cell>
          <cell r="B1698" t="str">
            <v>PLACA CEGA 4X4 BRANCO ENCAIXE PRESSAO INCLUSIVE SUPORTE  DE FIXAÇAO</v>
          </cell>
          <cell r="C1698" t="str">
            <v>UN</v>
          </cell>
          <cell r="D1698">
            <v>25.43</v>
          </cell>
          <cell r="E1698">
            <v>20.674796747967481</v>
          </cell>
          <cell r="F1698" t="str">
            <v>FDE Abr/26</v>
          </cell>
        </row>
        <row r="1699">
          <cell r="A1699" t="str">
            <v>09.08.103</v>
          </cell>
          <cell r="B1699" t="str">
            <v>INTERRUPTOR 10A 250V  MODULO 1 TECLA MONOPOLAR  E CABO FLEXIVEL</v>
          </cell>
          <cell r="C1699" t="str">
            <v>UN</v>
          </cell>
          <cell r="D1699">
            <v>43.71</v>
          </cell>
          <cell r="E1699">
            <v>35.536585365853661</v>
          </cell>
          <cell r="F1699" t="str">
            <v>FDE Abr/26</v>
          </cell>
        </row>
        <row r="1700">
          <cell r="A1700" t="str">
            <v>09.08.104</v>
          </cell>
          <cell r="B1700" t="str">
            <v>INTERRUPTOR 10A 250V  MODULO 1 TECLA MONOPOLAR PARALELO E CABO FLEXIVEL</v>
          </cell>
          <cell r="C1700" t="str">
            <v>UN</v>
          </cell>
          <cell r="D1700">
            <v>92.93</v>
          </cell>
          <cell r="E1700">
            <v>75.552845528455293</v>
          </cell>
          <cell r="F1700" t="str">
            <v>FDE Abr/26</v>
          </cell>
        </row>
        <row r="1701">
          <cell r="A1701" t="str">
            <v>09.08.105</v>
          </cell>
          <cell r="B1701" t="str">
            <v>INTERRUPTOR 10A 250V  MODULO 1 TECLA BIPOLAR E CABO FLEXIVEL</v>
          </cell>
          <cell r="C1701" t="str">
            <v>UN</v>
          </cell>
          <cell r="D1701">
            <v>131.12</v>
          </cell>
          <cell r="E1701">
            <v>106.60162601626017</v>
          </cell>
          <cell r="F1701" t="str">
            <v>FDE Abr/26</v>
          </cell>
        </row>
        <row r="1702">
          <cell r="A1702" t="str">
            <v>09.08.106</v>
          </cell>
          <cell r="B1702" t="str">
            <v>INTERRUPTOR 10A 250V  MODULO 1 TECLA  BIPOLAR PARALELO E CABO FLEXIVEL</v>
          </cell>
          <cell r="C1702" t="str">
            <v>UN</v>
          </cell>
          <cell r="D1702">
            <v>192.37</v>
          </cell>
          <cell r="E1702">
            <v>156.39837398373984</v>
          </cell>
          <cell r="F1702" t="str">
            <v>FDE Abr/26</v>
          </cell>
        </row>
        <row r="1703">
          <cell r="A1703" t="str">
            <v>09.08.107</v>
          </cell>
          <cell r="B1703" t="str">
            <v>PULSADOR CAMPAINHA / SIRENE  2A 25OV   MODULO 1 TECLA E CABO FLEXIVEL</v>
          </cell>
          <cell r="C1703" t="str">
            <v>UN</v>
          </cell>
          <cell r="D1703">
            <v>29.35</v>
          </cell>
          <cell r="E1703">
            <v>23.86178861788618</v>
          </cell>
          <cell r="F1703" t="str">
            <v>FDE Abr/26</v>
          </cell>
        </row>
        <row r="1704">
          <cell r="A1704" t="str">
            <v>09.08.112</v>
          </cell>
          <cell r="B1704" t="str">
            <v>SIRENE AUDIOVISUAL ALARME DE INCENDIO</v>
          </cell>
          <cell r="C1704" t="str">
            <v>UN</v>
          </cell>
          <cell r="D1704">
            <v>236.46</v>
          </cell>
          <cell r="E1704">
            <v>192.2439024390244</v>
          </cell>
          <cell r="F1704" t="str">
            <v>FDE Abr/26</v>
          </cell>
        </row>
        <row r="1705">
          <cell r="A1705" t="str">
            <v>09.09.011</v>
          </cell>
          <cell r="B1705" t="str">
            <v>IL-102 PROJETOR ANGULAR LÂMPADA LED &lt;=200 W C/DIFUSOR DE POLICARBONATO QUADRA DE ESPORTE COBERTA</v>
          </cell>
          <cell r="C1705" t="str">
            <v>UN</v>
          </cell>
          <cell r="D1705">
            <v>1637.99</v>
          </cell>
          <cell r="E1705">
            <v>1331.69918699187</v>
          </cell>
          <cell r="F1705" t="str">
            <v>FDE Abr/26</v>
          </cell>
        </row>
        <row r="1706">
          <cell r="A1706" t="str">
            <v>09.09.014</v>
          </cell>
          <cell r="B1706" t="str">
            <v>IL-103  ARANDELA PARA CIRCULAÇÕES COM LÂMPADA BULBO LED &lt;=13W.</v>
          </cell>
          <cell r="C1706" t="str">
            <v>UN</v>
          </cell>
          <cell r="D1706">
            <v>273.93</v>
          </cell>
          <cell r="E1706">
            <v>222.70731707317074</v>
          </cell>
          <cell r="F1706" t="str">
            <v>FDE Abr/26</v>
          </cell>
        </row>
        <row r="1707">
          <cell r="A1707" t="str">
            <v>09.09.018</v>
          </cell>
          <cell r="B1707" t="str">
            <v>IL-104  ARANDELA ALUMÍNIO INCLINADA 45º BLINDADA LÂMPADA BULBO LED &lt;= 13W</v>
          </cell>
          <cell r="C1707" t="str">
            <v>UN</v>
          </cell>
          <cell r="D1707">
            <v>474.55</v>
          </cell>
          <cell r="E1707">
            <v>385.8130081300813</v>
          </cell>
          <cell r="F1707" t="str">
            <v>FDE Abr/26</v>
          </cell>
        </row>
        <row r="1708">
          <cell r="A1708" t="str">
            <v>09.09.024</v>
          </cell>
          <cell r="B1708" t="str">
            <v>IL-96 LUMINÁRIA LED QUADRADA DE SOBREPOR DIMERIZÁVEL COM DIFUSOR TRANSLÚCIDO &lt;= 40W</v>
          </cell>
          <cell r="C1708" t="str">
            <v>UN</v>
          </cell>
          <cell r="D1708">
            <v>749.69</v>
          </cell>
          <cell r="E1708">
            <v>609.5040650406504</v>
          </cell>
          <cell r="F1708" t="str">
            <v>FDE Abr/26</v>
          </cell>
        </row>
        <row r="1709">
          <cell r="A1709" t="str">
            <v>09.09.025</v>
          </cell>
          <cell r="B1709" t="str">
            <v>IL-13 REFLETOR PARA LAMPADA DE VAPOR METÁLICO 70W</v>
          </cell>
          <cell r="C1709" t="str">
            <v>UN</v>
          </cell>
          <cell r="D1709">
            <v>741.44</v>
          </cell>
          <cell r="E1709">
            <v>602.79674796747975</v>
          </cell>
          <cell r="F1709" t="str">
            <v>FDE Abr/26</v>
          </cell>
        </row>
        <row r="1710">
          <cell r="A1710" t="str">
            <v>09.09.026</v>
          </cell>
          <cell r="B1710" t="str">
            <v>IL-14 REFLETOR COM GRADE PARA LAMPADA DE VAPOR METÁLICO 70 W</v>
          </cell>
          <cell r="C1710" t="str">
            <v>UN</v>
          </cell>
          <cell r="D1710">
            <v>791.4</v>
          </cell>
          <cell r="E1710">
            <v>643.41463414634143</v>
          </cell>
          <cell r="F1710" t="str">
            <v>FDE Abr/26</v>
          </cell>
        </row>
        <row r="1711">
          <cell r="A1711" t="str">
            <v>09.09.030</v>
          </cell>
          <cell r="B1711" t="str">
            <v>LUMINÁRIA SOBREPOR  LED TUBULAR VIDRO 1X18W TEMPERATURA DE COR 4000ºK</v>
          </cell>
          <cell r="C1711" t="str">
            <v>UN</v>
          </cell>
          <cell r="D1711">
            <v>157.75</v>
          </cell>
          <cell r="E1711">
            <v>128.2520325203252</v>
          </cell>
          <cell r="F1711" t="str">
            <v>FDE Abr/26</v>
          </cell>
        </row>
        <row r="1712">
          <cell r="A1712" t="str">
            <v>09.09.034</v>
          </cell>
          <cell r="B1712" t="str">
            <v>IL-42 LUMINARIA C/ DIFUSOR TRANSPARENTE P/ LAMPADA FLUOR (2X32W)</v>
          </cell>
          <cell r="C1712" t="str">
            <v>UN</v>
          </cell>
          <cell r="D1712">
            <v>345.73</v>
          </cell>
          <cell r="E1712">
            <v>281.08130081300817</v>
          </cell>
          <cell r="F1712" t="str">
            <v>FDE Abr/26</v>
          </cell>
        </row>
        <row r="1713">
          <cell r="A1713" t="str">
            <v>09.09.036</v>
          </cell>
          <cell r="B1713" t="str">
            <v>IL-57 REFLETOR C/ GRADE P/ VAPOR MET 150W</v>
          </cell>
          <cell r="C1713" t="str">
            <v>UN</v>
          </cell>
          <cell r="D1713">
            <v>1093.23</v>
          </cell>
          <cell r="E1713">
            <v>888.80487804878055</v>
          </cell>
          <cell r="F1713" t="str">
            <v>FDE Abr/26</v>
          </cell>
        </row>
        <row r="1714">
          <cell r="A1714" t="str">
            <v>09.09.037</v>
          </cell>
          <cell r="B1714" t="str">
            <v>IL-58 ILUMINACAO P/ QUADRA DE ESP. COB. LAMP. VAPOR METALICO (1X250W)</v>
          </cell>
          <cell r="C1714" t="str">
            <v>UN</v>
          </cell>
          <cell r="D1714">
            <v>1234.17</v>
          </cell>
          <cell r="E1714">
            <v>1003.3902439024391</v>
          </cell>
          <cell r="F1714" t="str">
            <v>FDE Abr/26</v>
          </cell>
        </row>
        <row r="1715">
          <cell r="A1715" t="str">
            <v>09.09.038</v>
          </cell>
          <cell r="B1715" t="str">
            <v>IL-90 LUMINÁRIA LED DE SOBREPOR C/DIFUSOR TRANSLÚCIDO &lt;= 39W</v>
          </cell>
          <cell r="C1715" t="str">
            <v>UN</v>
          </cell>
          <cell r="D1715">
            <v>416.68</v>
          </cell>
          <cell r="E1715">
            <v>338.76422764227641</v>
          </cell>
          <cell r="F1715" t="str">
            <v>FDE Abr/26</v>
          </cell>
        </row>
        <row r="1716">
          <cell r="A1716" t="str">
            <v>09.09.039</v>
          </cell>
          <cell r="B1716" t="str">
            <v>IL-94 LUMINÁRIA LED QUADRADA DE SOBREPOR C/DIFUSOR TRANSLÚCIDO &lt;= 40W</v>
          </cell>
          <cell r="C1716" t="str">
            <v>UN</v>
          </cell>
          <cell r="D1716">
            <v>581.58000000000004</v>
          </cell>
          <cell r="E1716">
            <v>472.82926829268297</v>
          </cell>
          <cell r="F1716" t="str">
            <v>FDE Abr/26</v>
          </cell>
        </row>
        <row r="1717">
          <cell r="A1717" t="str">
            <v>09.09.040</v>
          </cell>
          <cell r="B1717" t="str">
            <v>IL-89 LUMINÁRIA LED DE EMBUTIR COM DIFUSOR TRANSLÚCIDO  &lt;= 24W</v>
          </cell>
          <cell r="C1717" t="str">
            <v>UN</v>
          </cell>
          <cell r="D1717">
            <v>370.04</v>
          </cell>
          <cell r="E1717">
            <v>300.84552845528458</v>
          </cell>
          <cell r="F1717" t="str">
            <v>FDE Abr/26</v>
          </cell>
        </row>
        <row r="1718">
          <cell r="A1718" t="str">
            <v>09.09.041</v>
          </cell>
          <cell r="B1718" t="str">
            <v>IL-88 LUMINÁRIA LED DE SOBREPOR C/DIFUSOR TRANSLÚCIDO &lt;=24W</v>
          </cell>
          <cell r="C1718" t="str">
            <v>UN</v>
          </cell>
          <cell r="D1718">
            <v>421.67</v>
          </cell>
          <cell r="E1718">
            <v>342.82113821138211</v>
          </cell>
          <cell r="F1718" t="str">
            <v>FDE Abr/26</v>
          </cell>
        </row>
        <row r="1719">
          <cell r="A1719" t="str">
            <v>09.09.043</v>
          </cell>
          <cell r="B1719" t="str">
            <v>IL-91 LUMINÁRIA LED DE EMBUTIR COM DIFUSOR TRANSLÚCIDO &lt;= 39W</v>
          </cell>
          <cell r="C1719" t="str">
            <v>UN</v>
          </cell>
          <cell r="D1719">
            <v>214.16</v>
          </cell>
          <cell r="E1719">
            <v>174.11382113821139</v>
          </cell>
          <cell r="F1719" t="str">
            <v>FDE Abr/26</v>
          </cell>
        </row>
        <row r="1720">
          <cell r="A1720" t="str">
            <v>09.09.044</v>
          </cell>
          <cell r="B1720" t="str">
            <v>IL-05 ARANDELA BLINDADA</v>
          </cell>
          <cell r="C1720" t="str">
            <v>UN</v>
          </cell>
          <cell r="D1720">
            <v>591.64</v>
          </cell>
          <cell r="E1720">
            <v>481.00813008130081</v>
          </cell>
          <cell r="F1720" t="str">
            <v>FDE Abr/26</v>
          </cell>
        </row>
        <row r="1721">
          <cell r="A1721" t="str">
            <v>09.09.045</v>
          </cell>
          <cell r="B1721" t="str">
            <v>LUMINARIA DE LED TUBULAR DRIVER INTEGRADO C=594MM H=72MM  PARA FIXAÇAO NO PERFILADO COM DIFUSOR ACRILICO TRANSPARENTE - USO EXCLUSIV SALA DE INOVAÇÃO</v>
          </cell>
          <cell r="C1721" t="str">
            <v>UN</v>
          </cell>
          <cell r="D1721">
            <v>386.15</v>
          </cell>
          <cell r="E1721">
            <v>313.9430894308943</v>
          </cell>
          <cell r="F1721" t="str">
            <v>FDE Abr/26</v>
          </cell>
        </row>
        <row r="1722">
          <cell r="A1722" t="str">
            <v>09.09.046</v>
          </cell>
          <cell r="B1722" t="str">
            <v>IL-59 ILUMINAÇÃO P/PASSAGEM COBERTA E CIRCULAÇÕES</v>
          </cell>
          <cell r="C1722" t="str">
            <v>UN</v>
          </cell>
          <cell r="D1722">
            <v>329.08</v>
          </cell>
          <cell r="E1722">
            <v>267.54471544715449</v>
          </cell>
          <cell r="F1722" t="str">
            <v>FDE Abr/26</v>
          </cell>
        </row>
        <row r="1723">
          <cell r="A1723" t="str">
            <v>09.09.047</v>
          </cell>
          <cell r="B1723" t="str">
            <v>IL-93LUMINÁRIA LED PENDENTE COM DIFUSOR TRANSLÚCIDO &lt;= 39W</v>
          </cell>
          <cell r="C1723" t="str">
            <v>UN</v>
          </cell>
          <cell r="D1723">
            <v>532.04999999999995</v>
          </cell>
          <cell r="E1723">
            <v>432.56097560975604</v>
          </cell>
          <cell r="F1723" t="str">
            <v>FDE Abr/26</v>
          </cell>
        </row>
        <row r="1724">
          <cell r="A1724" t="str">
            <v>09.09.048</v>
          </cell>
          <cell r="B1724" t="str">
            <v>IL-95 LUMINÁRIA LED QUADRADA DE EMBUTIR COM DIFUSOR TRANSLÚCIDO &lt;= 40W</v>
          </cell>
          <cell r="C1724" t="str">
            <v>UN</v>
          </cell>
          <cell r="D1724">
            <v>573.11</v>
          </cell>
          <cell r="E1724">
            <v>465.9430894308943</v>
          </cell>
          <cell r="F1724" t="str">
            <v>FDE Abr/26</v>
          </cell>
        </row>
        <row r="1725">
          <cell r="A1725" t="str">
            <v>09.09.049</v>
          </cell>
          <cell r="B1725" t="str">
            <v>IL-97 LUMINÁRIA LED  QUADRADA DIMERIZÁVEL DE EMBUTIR COM DIFUSOR TRANSLÚCIDO &lt;= 40W</v>
          </cell>
          <cell r="C1725" t="str">
            <v>UN</v>
          </cell>
          <cell r="D1725">
            <v>684.49</v>
          </cell>
          <cell r="E1725">
            <v>556.4959349593496</v>
          </cell>
          <cell r="F1725" t="str">
            <v>FDE Abr/26</v>
          </cell>
        </row>
        <row r="1726">
          <cell r="A1726" t="str">
            <v>09.09.051</v>
          </cell>
          <cell r="B1726" t="str">
            <v>IL-44 LUMINARIA PARA LAMPADA FLUORESCENTE (1X32W)</v>
          </cell>
          <cell r="C1726" t="str">
            <v>UN</v>
          </cell>
          <cell r="D1726">
            <v>225.71</v>
          </cell>
          <cell r="E1726">
            <v>183.5040650406504</v>
          </cell>
          <cell r="F1726" t="str">
            <v>FDE Abr/26</v>
          </cell>
        </row>
        <row r="1727">
          <cell r="A1727" t="str">
            <v>09.09.052</v>
          </cell>
          <cell r="B1727" t="str">
            <v>IL-45 LUMINARIA PARA LAMPADA FLUORESCENTE (2X32W)</v>
          </cell>
          <cell r="C1727" t="str">
            <v>UN</v>
          </cell>
          <cell r="D1727">
            <v>325.20999999999998</v>
          </cell>
          <cell r="E1727">
            <v>264.39837398373982</v>
          </cell>
          <cell r="F1727" t="str">
            <v>FDE Abr/26</v>
          </cell>
        </row>
        <row r="1728">
          <cell r="A1728" t="str">
            <v>09.09.055</v>
          </cell>
          <cell r="B1728" t="str">
            <v>IL-48 LUMINARIA ABERTA C/ REFLETOR E PEND P/FLUOR (2X32W)</v>
          </cell>
          <cell r="C1728" t="str">
            <v>UN</v>
          </cell>
          <cell r="D1728">
            <v>537.51</v>
          </cell>
          <cell r="E1728">
            <v>437</v>
          </cell>
          <cell r="F1728" t="str">
            <v>FDE Abr/26</v>
          </cell>
        </row>
        <row r="1729">
          <cell r="A1729" t="str">
            <v>09.09.057</v>
          </cell>
          <cell r="B1729" t="str">
            <v>LUMINÁRIA SOBREPOR  LED TUBULAR VIDRO 2X18W TEMPERATURA DE COR 4000ºK</v>
          </cell>
          <cell r="C1729" t="str">
            <v>UN</v>
          </cell>
          <cell r="D1729">
            <v>195.11</v>
          </cell>
          <cell r="E1729">
            <v>158.62601626016263</v>
          </cell>
          <cell r="F1729" t="str">
            <v>FDE Abr/26</v>
          </cell>
        </row>
        <row r="1730">
          <cell r="A1730" t="str">
            <v>09.09.058</v>
          </cell>
          <cell r="B1730" t="str">
            <v>IL-86 LUMINÁRIA LED HERMÉTICA DE SOBREPOR C/DIFUSOR TRANSLÚCIDO &lt;= 36W</v>
          </cell>
          <cell r="C1730" t="str">
            <v>UN</v>
          </cell>
          <cell r="D1730">
            <v>440.43</v>
          </cell>
          <cell r="E1730">
            <v>358.07317073170731</v>
          </cell>
          <cell r="F1730" t="str">
            <v>FDE Abr/26</v>
          </cell>
        </row>
        <row r="1731">
          <cell r="A1731" t="str">
            <v>09.09.059</v>
          </cell>
          <cell r="B1731" t="str">
            <v>IL-87 LUMINÁRIA LED HERMÉTICA DE SOBREPOR C/DIFUSOR TRANSLÚCIDO &lt;= 50W</v>
          </cell>
          <cell r="C1731" t="str">
            <v>UN</v>
          </cell>
          <cell r="D1731">
            <v>503.43</v>
          </cell>
          <cell r="E1731">
            <v>409.29268292682929</v>
          </cell>
          <cell r="F1731" t="str">
            <v>FDE Abr/26</v>
          </cell>
        </row>
        <row r="1732">
          <cell r="A1732" t="str">
            <v>09.09.060</v>
          </cell>
          <cell r="B1732" t="str">
            <v>IL-60 LUMINARIA DE SOBREPOR C/REFLETOR E ALETAS P/LAMP.FLUORESCENTE (2X32W)</v>
          </cell>
          <cell r="C1732" t="str">
            <v>UN</v>
          </cell>
          <cell r="D1732">
            <v>451.7</v>
          </cell>
          <cell r="E1732">
            <v>367.23577235772359</v>
          </cell>
          <cell r="F1732" t="str">
            <v>FDE Abr/26</v>
          </cell>
        </row>
        <row r="1733">
          <cell r="A1733" t="str">
            <v>09.09.065</v>
          </cell>
          <cell r="B1733" t="str">
            <v>IL-67 LUMINÁRIA DE EMBUTIR C/REFLETOR SEM ALETAS (2X32W)</v>
          </cell>
          <cell r="C1733" t="str">
            <v>UN</v>
          </cell>
          <cell r="D1733">
            <v>380.43</v>
          </cell>
          <cell r="E1733">
            <v>309.29268292682929</v>
          </cell>
          <cell r="F1733" t="str">
            <v>FDE Abr/26</v>
          </cell>
        </row>
        <row r="1734">
          <cell r="A1734" t="str">
            <v>09.09.067</v>
          </cell>
          <cell r="B1734" t="str">
            <v>IL-98 LUMINÁRIA LED SUSPENSA &lt;=  68W Ø 190MM</v>
          </cell>
          <cell r="C1734" t="str">
            <v>UN</v>
          </cell>
          <cell r="D1734">
            <v>519.72</v>
          </cell>
          <cell r="E1734">
            <v>422.53658536585368</v>
          </cell>
          <cell r="F1734" t="str">
            <v>FDE Abr/26</v>
          </cell>
        </row>
        <row r="1735">
          <cell r="A1735" t="str">
            <v>09.09.069</v>
          </cell>
          <cell r="B1735" t="str">
            <v>IL-69 LUMINARIA C/DIFUSOR TRANSLUCIDO P/LAMPADAS FLUOR. (2X32W)</v>
          </cell>
          <cell r="C1735" t="str">
            <v>UN</v>
          </cell>
          <cell r="D1735">
            <v>394.73</v>
          </cell>
          <cell r="E1735">
            <v>320.91869918699189</v>
          </cell>
          <cell r="F1735" t="str">
            <v>FDE Abr/26</v>
          </cell>
        </row>
        <row r="1736">
          <cell r="A1736" t="str">
            <v>09.09.072</v>
          </cell>
          <cell r="B1736" t="str">
            <v>IL-72 LUMINARIA PRISMATICA TRANSP.P/LAMPADA A VAPOR METALICO (250W)</v>
          </cell>
          <cell r="C1736" t="str">
            <v>UN</v>
          </cell>
          <cell r="D1736">
            <v>644.72</v>
          </cell>
          <cell r="E1736">
            <v>524.16260162601634</v>
          </cell>
          <cell r="F1736" t="str">
            <v>FDE Abr/26</v>
          </cell>
        </row>
        <row r="1737">
          <cell r="A1737" t="str">
            <v>09.09.076</v>
          </cell>
          <cell r="B1737" t="str">
            <v>IL-99 LUMINÁRIA LED SUSPENSA &lt;= 150W  Ø 270 MM INSTALAÇÃO ACIMA DE 5M</v>
          </cell>
          <cell r="C1737" t="str">
            <v>UN</v>
          </cell>
          <cell r="D1737">
            <v>1101.2</v>
          </cell>
          <cell r="E1737">
            <v>895.28455284552854</v>
          </cell>
          <cell r="F1737" t="str">
            <v>FDE Abr/26</v>
          </cell>
        </row>
        <row r="1738">
          <cell r="A1738" t="str">
            <v>09.09.083</v>
          </cell>
          <cell r="B1738" t="str">
            <v>IL-83 ILUMINAÇÃO AUTONOMA DE EMERGÊNCIA - LED</v>
          </cell>
          <cell r="C1738" t="str">
            <v>UN</v>
          </cell>
          <cell r="D1738">
            <v>75.260000000000005</v>
          </cell>
          <cell r="E1738">
            <v>61.186991869918707</v>
          </cell>
          <cell r="F1738" t="str">
            <v>FDE Abr/26</v>
          </cell>
        </row>
        <row r="1739">
          <cell r="A1739" t="str">
            <v>09.09.084</v>
          </cell>
          <cell r="B1739" t="str">
            <v>IL-99 LUMINÁRIA LED SUSPENSA &lt;= 150W  Ø 450 MM INSTALAÇÃO ACIMA DE 5M</v>
          </cell>
          <cell r="C1739" t="str">
            <v>UN</v>
          </cell>
          <cell r="D1739">
            <v>2444.19</v>
          </cell>
          <cell r="E1739">
            <v>1987.1463414634147</v>
          </cell>
          <cell r="F1739" t="str">
            <v>FDE Abr/26</v>
          </cell>
        </row>
        <row r="1740">
          <cell r="A1740" t="str">
            <v>09.09.085</v>
          </cell>
          <cell r="B1740" t="str">
            <v>IL-92 LUMINÁRIA LED PENDENTE COM DIFUSOR TRANSLÚCIDO &lt;= 24W</v>
          </cell>
          <cell r="C1740" t="str">
            <v>UN</v>
          </cell>
          <cell r="D1740">
            <v>535.17999999999995</v>
          </cell>
          <cell r="E1740">
            <v>435.10569105691053</v>
          </cell>
          <cell r="F1740" t="str">
            <v>FDE Abr/26</v>
          </cell>
        </row>
        <row r="1741">
          <cell r="A1741" t="str">
            <v>09.09.086</v>
          </cell>
          <cell r="B1741" t="str">
            <v>IL-98 LUMINÁRIA LED SUSPENSA &lt;= 68W  Ø 385 MM .
.</v>
          </cell>
          <cell r="C1741" t="str">
            <v>UN</v>
          </cell>
          <cell r="D1741">
            <v>1933.62</v>
          </cell>
          <cell r="E1741">
            <v>1572.0487804878048</v>
          </cell>
          <cell r="F1741" t="str">
            <v>FDE Abr/26</v>
          </cell>
        </row>
        <row r="1742">
          <cell r="A1742" t="str">
            <v>09.09.099</v>
          </cell>
          <cell r="B1742" t="str">
            <v>SERVICOS DE ILUMINACAO</v>
          </cell>
          <cell r="C1742" t="str">
            <v>MV</v>
          </cell>
          <cell r="D1742">
            <v>715.2</v>
          </cell>
          <cell r="E1742">
            <v>581.46341463414637</v>
          </cell>
          <cell r="F1742" t="str">
            <v>FDE Abr/26</v>
          </cell>
        </row>
        <row r="1743">
          <cell r="A1743" t="str">
            <v>09.10.002</v>
          </cell>
          <cell r="B1743" t="str">
            <v>CENTRO DE LUZ EM CAIXA FM - ELETROD PVC Ø 25MM FLEXIVEL NBR 15465</v>
          </cell>
          <cell r="C1743" t="str">
            <v>UN</v>
          </cell>
          <cell r="D1743">
            <v>305.18</v>
          </cell>
          <cell r="E1743">
            <v>248.11382113821139</v>
          </cell>
          <cell r="F1743" t="str">
            <v>FDE Abr/26</v>
          </cell>
        </row>
        <row r="1744">
          <cell r="A1744" t="str">
            <v>09.10.003</v>
          </cell>
          <cell r="B1744" t="str">
            <v>CENTRO DE LUZ EM CAIXA FM ELETRODUTO DE PVC</v>
          </cell>
          <cell r="C1744" t="str">
            <v>UN</v>
          </cell>
          <cell r="D1744">
            <v>343.97</v>
          </cell>
          <cell r="E1744">
            <v>279.65040650406507</v>
          </cell>
          <cell r="F1744" t="str">
            <v>FDE Abr/26</v>
          </cell>
        </row>
        <row r="1745">
          <cell r="A1745" t="str">
            <v>09.10.011</v>
          </cell>
          <cell r="B1745" t="str">
            <v>CENTRO DE LUZ EM CONDULETE-ELETRODUTO DE PVC</v>
          </cell>
          <cell r="C1745" t="str">
            <v>UN</v>
          </cell>
          <cell r="D1745">
            <v>356.3</v>
          </cell>
          <cell r="E1745">
            <v>289.67479674796749</v>
          </cell>
          <cell r="F1745" t="str">
            <v>FDE Abr/26</v>
          </cell>
        </row>
        <row r="1746">
          <cell r="A1746" t="str">
            <v>09.10.013</v>
          </cell>
          <cell r="B1746" t="str">
            <v>CENTRO DE LUZ EM CONDULETE - ELETROD PVC Ø 25MM FLEXIVEL NBR 15465</v>
          </cell>
          <cell r="C1746" t="str">
            <v>UN</v>
          </cell>
          <cell r="D1746">
            <v>325.67</v>
          </cell>
          <cell r="E1746">
            <v>264.77235772357727</v>
          </cell>
          <cell r="F1746" t="str">
            <v>FDE Abr/26</v>
          </cell>
        </row>
        <row r="1747">
          <cell r="A1747" t="str">
            <v>09.10.020</v>
          </cell>
          <cell r="B1747" t="str">
            <v>PROLONGADOR CAIXA DE PASSAGEM PLASTICA  LAJE DE CONCRETO</v>
          </cell>
          <cell r="C1747" t="str">
            <v>UN</v>
          </cell>
          <cell r="D1747">
            <v>15.2</v>
          </cell>
          <cell r="E1747">
            <v>12.357723577235772</v>
          </cell>
          <cell r="F1747" t="str">
            <v>FDE Abr/26</v>
          </cell>
        </row>
        <row r="1748">
          <cell r="A1748" t="str">
            <v>09.10.021</v>
          </cell>
          <cell r="B1748" t="str">
            <v>CENTRO DE LUZ EM PERFILADOS-CAIXA FM</v>
          </cell>
          <cell r="C1748" t="str">
            <v>UN</v>
          </cell>
          <cell r="D1748">
            <v>359.41</v>
          </cell>
          <cell r="E1748">
            <v>292.20325203252037</v>
          </cell>
          <cell r="F1748" t="str">
            <v>FDE Abr/26</v>
          </cell>
        </row>
        <row r="1749">
          <cell r="A1749" t="str">
            <v>09.10.023</v>
          </cell>
          <cell r="B1749" t="str">
            <v>CENTRO DE LUZ EM PERFILADO-TOMADA DE LIGACAO - ELETROD PVC Ø 25MM FLEXIVEL NBR 15465</v>
          </cell>
          <cell r="C1749" t="str">
            <v>UN</v>
          </cell>
          <cell r="D1749">
            <v>469.93</v>
          </cell>
          <cell r="E1749">
            <v>382.0569105691057</v>
          </cell>
          <cell r="F1749" t="str">
            <v>FDE Abr/26</v>
          </cell>
        </row>
        <row r="1750">
          <cell r="A1750" t="str">
            <v>09.10.024</v>
          </cell>
          <cell r="B1750" t="str">
            <v>CENTRO DE LUZ EM PERFILADO-TOMADA DE LIGACAO - ELETRODUTO DE PVC</v>
          </cell>
          <cell r="C1750" t="str">
            <v>UN</v>
          </cell>
          <cell r="D1750">
            <v>472.48</v>
          </cell>
          <cell r="E1750">
            <v>384.130081300813</v>
          </cell>
          <cell r="F1750" t="str">
            <v>FDE Abr/26</v>
          </cell>
        </row>
        <row r="1751">
          <cell r="A1751" t="str">
            <v>09.10.026</v>
          </cell>
          <cell r="B1751" t="str">
            <v>CENTRO DE LUZ EM CONDULETE ALUMINIO 4X2 ELETRODUTO GALV.ELETROLITICA / PRE ZINCADO  Ø 3/4 (20MM) USO INTERNO APARENTE</v>
          </cell>
          <cell r="C1751" t="str">
            <v>UN</v>
          </cell>
          <cell r="D1751">
            <v>176.1</v>
          </cell>
          <cell r="E1751">
            <v>143.17073170731706</v>
          </cell>
          <cell r="F1751" t="str">
            <v>FDE Abr/26</v>
          </cell>
        </row>
        <row r="1752">
          <cell r="A1752" t="str">
            <v>09.10.027</v>
          </cell>
          <cell r="B1752" t="str">
            <v>CENTRO DE LUZ CAIXA DE PASSAGEM PLASTICA SEXTAVADA COM TAMPA LAJE DE CONCRETO</v>
          </cell>
          <cell r="C1752" t="str">
            <v>UN</v>
          </cell>
          <cell r="D1752">
            <v>298.27999999999997</v>
          </cell>
          <cell r="E1752">
            <v>242.50406504065037</v>
          </cell>
          <cell r="F1752" t="str">
            <v>FDE Abr/26</v>
          </cell>
        </row>
        <row r="1753">
          <cell r="A1753" t="str">
            <v>09.10.028</v>
          </cell>
          <cell r="B1753" t="str">
            <v>CENTRO DE LUZ CAIXA DE PASSAGEM PLASTICA OCTAGONAL COM TAMPA LAJE DE CONCRETO</v>
          </cell>
          <cell r="C1753" t="str">
            <v>UN</v>
          </cell>
          <cell r="D1753">
            <v>298.91000000000003</v>
          </cell>
          <cell r="E1753">
            <v>243.01626016260164</v>
          </cell>
          <cell r="F1753" t="str">
            <v>FDE Abr/26</v>
          </cell>
        </row>
        <row r="1754">
          <cell r="A1754" t="str">
            <v>09.10.029</v>
          </cell>
          <cell r="B1754" t="str">
            <v>CENTRO DE LUZ CAIXA DE PASSAGEM  PLASTICA DECAGONAL COM TAMPA LAJE DE CONCRETO</v>
          </cell>
          <cell r="C1754" t="str">
            <v>UN</v>
          </cell>
          <cell r="D1754">
            <v>299.56</v>
          </cell>
          <cell r="E1754">
            <v>243.54471544715449</v>
          </cell>
          <cell r="F1754" t="str">
            <v>FDE Abr/26</v>
          </cell>
        </row>
        <row r="1755">
          <cell r="A1755" t="str">
            <v>09.10.030</v>
          </cell>
          <cell r="B1755" t="str">
            <v>SENSOR DE PRESENÇA INTERNO</v>
          </cell>
          <cell r="C1755" t="str">
            <v>UN</v>
          </cell>
          <cell r="D1755">
            <v>121.94</v>
          </cell>
          <cell r="E1755">
            <v>99.138211382113823</v>
          </cell>
          <cell r="F1755" t="str">
            <v>FDE Abr/26</v>
          </cell>
        </row>
        <row r="1756">
          <cell r="A1756" t="str">
            <v>09.10.099</v>
          </cell>
          <cell r="B1756" t="str">
            <v>SERVICOS DE CENTROS DE LUZ</v>
          </cell>
          <cell r="C1756" t="str">
            <v>MV</v>
          </cell>
          <cell r="D1756">
            <v>715.2</v>
          </cell>
          <cell r="E1756">
            <v>581.46341463414637</v>
          </cell>
          <cell r="F1756" t="str">
            <v>FDE Abr/26</v>
          </cell>
        </row>
        <row r="1757">
          <cell r="A1757" t="str">
            <v>09.11.003</v>
          </cell>
          <cell r="B1757" t="str">
            <v>IL-105 SINALIZADOR DE OBSTÁCULOS TOPO DE EDIFÍCIO / RESERVATÓRIO  COM LÂMPADA BULBO LED &lt;= 11W.</v>
          </cell>
          <cell r="C1757" t="str">
            <v>UN</v>
          </cell>
          <cell r="D1757">
            <v>446.16</v>
          </cell>
          <cell r="E1757">
            <v>362.73170731707319</v>
          </cell>
          <cell r="F1757" t="str">
            <v>FDE Abr/26</v>
          </cell>
        </row>
        <row r="1758">
          <cell r="A1758" t="str">
            <v>09.11.004</v>
          </cell>
          <cell r="B1758" t="str">
            <v>IL-106 LUMINÁRIA LED &lt;= 60 W APLICADA EM JARDINS E CIRCULAÇÕES POSTE METÁLICO H=3 M</v>
          </cell>
          <cell r="C1758" t="str">
            <v>UN</v>
          </cell>
          <cell r="D1758">
            <v>3526.27</v>
          </cell>
          <cell r="E1758">
            <v>2866.8861788617887</v>
          </cell>
          <cell r="F1758" t="str">
            <v>FDE Abr/26</v>
          </cell>
        </row>
        <row r="1759">
          <cell r="A1759" t="str">
            <v>09.11.007</v>
          </cell>
          <cell r="B1759" t="str">
            <v>IL-107 LUMINÁRIA LED &lt;=50 W APLICADA EM JARDINS E CIRCULAÇÕES  POSTE METÁLICO H=4 M</v>
          </cell>
          <cell r="C1759" t="str">
            <v>UN</v>
          </cell>
          <cell r="D1759">
            <v>3175.96</v>
          </cell>
          <cell r="E1759">
            <v>2582.0813008130081</v>
          </cell>
          <cell r="F1759" t="str">
            <v>FDE Abr/26</v>
          </cell>
        </row>
        <row r="1760">
          <cell r="A1760" t="str">
            <v>09.11.008</v>
          </cell>
          <cell r="B1760" t="str">
            <v>IL-108 LUMINÁRIA LED &lt;= 70W  BRAÇO COM SAPATA INCLINAÇÃO 5º  AÇO GALVANIZADO Ø 60,30MM</v>
          </cell>
          <cell r="C1760" t="str">
            <v>UN</v>
          </cell>
          <cell r="D1760">
            <v>976.47</v>
          </cell>
          <cell r="E1760">
            <v>793.8780487804878</v>
          </cell>
          <cell r="F1760" t="str">
            <v>FDE Abr/26</v>
          </cell>
        </row>
        <row r="1761">
          <cell r="A1761" t="str">
            <v>09.11.009</v>
          </cell>
          <cell r="B1761" t="str">
            <v>IL-109 LUMINÁRIA LED &lt;=200 W  EM POSTE CIRCULAR  DE CONCRETO  H=11,00 M QUADRA ESPORTE DESCOBERTA</v>
          </cell>
          <cell r="C1761" t="str">
            <v>UN</v>
          </cell>
          <cell r="D1761">
            <v>6962.52</v>
          </cell>
          <cell r="E1761">
            <v>5660.5853658536589</v>
          </cell>
          <cell r="F1761" t="str">
            <v>FDE Abr/26</v>
          </cell>
        </row>
        <row r="1762">
          <cell r="A1762" t="str">
            <v>09.11.015</v>
          </cell>
          <cell r="B1762" t="str">
            <v>IL-111 LUMINÁRIA LED &lt;= 70 W  EM POSTE CIRCULAR DE CONCRETO H=7,00 M ÁREAS EXTERNAS</v>
          </cell>
          <cell r="C1762" t="str">
            <v>UN</v>
          </cell>
          <cell r="D1762">
            <v>4017.11</v>
          </cell>
          <cell r="E1762">
            <v>3265.9430894308944</v>
          </cell>
          <cell r="F1762" t="str">
            <v>FDE Abr/26</v>
          </cell>
        </row>
        <row r="1763">
          <cell r="A1763" t="str">
            <v>09.11.016</v>
          </cell>
          <cell r="B1763" t="str">
            <v>IL-112 LUMINÁRIA LED &lt;= 70 W APLICADA ÁREAS EXTERNAS  POSTE METÁLICO H=6 M</v>
          </cell>
          <cell r="C1763" t="str">
            <v>UN</v>
          </cell>
          <cell r="D1763">
            <v>3627.12</v>
          </cell>
          <cell r="E1763">
            <v>2948.8780487804879</v>
          </cell>
          <cell r="F1763" t="str">
            <v>FDE Abr/26</v>
          </cell>
        </row>
        <row r="1764">
          <cell r="A1764" t="str">
            <v>09.11.022</v>
          </cell>
          <cell r="B1764" t="str">
            <v>IL-113  LUMINÁRIA LED &lt;=70 W (2X)   APLICADA ÁREAS EXTERNAS  EM POSTE METÁLICO H=6 M</v>
          </cell>
          <cell r="C1764" t="str">
            <v>UN</v>
          </cell>
          <cell r="D1764">
            <v>4395.83</v>
          </cell>
          <cell r="E1764">
            <v>3573.8455284552847</v>
          </cell>
          <cell r="F1764" t="str">
            <v>FDE Abr/26</v>
          </cell>
        </row>
        <row r="1765">
          <cell r="A1765" t="str">
            <v>09.11.026</v>
          </cell>
          <cell r="B1765" t="str">
            <v>IL-50 LUMINARIA VAPOR MET 2X250W C/ POSTE CONCR TUB 11M (QE)</v>
          </cell>
          <cell r="C1765" t="str">
            <v>UN</v>
          </cell>
          <cell r="D1765">
            <v>4823.6899999999996</v>
          </cell>
          <cell r="E1765">
            <v>3921.6991869918697</v>
          </cell>
          <cell r="F1765" t="str">
            <v>FDE Abr/26</v>
          </cell>
        </row>
        <row r="1766">
          <cell r="A1766" t="str">
            <v>09.11.028</v>
          </cell>
          <cell r="B1766" t="str">
            <v>IL-52 LUMINARIA P/ VAPOR DE SODIO 1X150W EM POSTE TUB 7M</v>
          </cell>
          <cell r="C1766" t="str">
            <v>UN</v>
          </cell>
          <cell r="D1766">
            <v>3510.96</v>
          </cell>
          <cell r="E1766">
            <v>2854.439024390244</v>
          </cell>
          <cell r="F1766" t="str">
            <v>FDE Abr/26</v>
          </cell>
        </row>
        <row r="1767">
          <cell r="A1767" t="str">
            <v>09.11.035</v>
          </cell>
          <cell r="B1767" t="str">
            <v>IL-06 LUZ DE OBSTACULO COM LAMPADA</v>
          </cell>
          <cell r="C1767" t="str">
            <v>UN</v>
          </cell>
          <cell r="D1767">
            <v>514.42999999999995</v>
          </cell>
          <cell r="E1767">
            <v>418.23577235772353</v>
          </cell>
          <cell r="F1767" t="str">
            <v>FDE Abr/26</v>
          </cell>
        </row>
        <row r="1768">
          <cell r="A1768" t="str">
            <v>09.11.040</v>
          </cell>
          <cell r="B1768" t="str">
            <v>IL-100 PROJETOR LED &lt;= 50W C/DIFUSOR DE VIDRO TEMPERADO</v>
          </cell>
          <cell r="C1768" t="str">
            <v>UN</v>
          </cell>
          <cell r="D1768">
            <v>247.7</v>
          </cell>
          <cell r="E1768">
            <v>201.3821138211382</v>
          </cell>
          <cell r="F1768" t="str">
            <v>FDE Abr/26</v>
          </cell>
        </row>
        <row r="1769">
          <cell r="A1769" t="str">
            <v>09.11.041</v>
          </cell>
          <cell r="B1769" t="str">
            <v>IL-101 PROJETOR LED &lt;=100W  L240 x H175 MM C/DIFUSOR DE VIDRO TEMPERADO.</v>
          </cell>
          <cell r="C1769" t="str">
            <v>UN</v>
          </cell>
          <cell r="D1769">
            <v>215.48</v>
          </cell>
          <cell r="E1769">
            <v>175.1869918699187</v>
          </cell>
          <cell r="F1769" t="str">
            <v>FDE Abr/26</v>
          </cell>
        </row>
        <row r="1770">
          <cell r="A1770" t="str">
            <v>09.11.043</v>
          </cell>
          <cell r="B1770" t="str">
            <v>IL-101 PROJETOR LED &lt;=100W  L235 x H260 MM C/DIFUSOR DE VIDRO TEMPERADO.</v>
          </cell>
          <cell r="C1770" t="str">
            <v>UN</v>
          </cell>
          <cell r="D1770">
            <v>633.25</v>
          </cell>
          <cell r="E1770">
            <v>514.83739837398377</v>
          </cell>
          <cell r="F1770" t="str">
            <v>FDE Abr/26</v>
          </cell>
        </row>
        <row r="1771">
          <cell r="A1771" t="str">
            <v>09.11.060</v>
          </cell>
          <cell r="B1771" t="str">
            <v>IL-30 LUMINARIA EM POSTE H= 2,50 M C/ LAMPADA VAPOR SÓDIO 70W</v>
          </cell>
          <cell r="C1771" t="str">
            <v>UN</v>
          </cell>
          <cell r="D1771">
            <v>3301.2</v>
          </cell>
          <cell r="E1771">
            <v>2683.9024390243903</v>
          </cell>
          <cell r="F1771" t="str">
            <v>FDE Abr/26</v>
          </cell>
        </row>
        <row r="1772">
          <cell r="A1772" t="str">
            <v>09.11.068</v>
          </cell>
          <cell r="B1772" t="str">
            <v>IL-53 LUMINARIA P/ VAPOR DE SODIO 1X150W EM POSTE 6M</v>
          </cell>
          <cell r="C1772" t="str">
            <v>UN</v>
          </cell>
          <cell r="D1772">
            <v>3935.88</v>
          </cell>
          <cell r="E1772">
            <v>3199.9024390243903</v>
          </cell>
          <cell r="F1772" t="str">
            <v>FDE Abr/26</v>
          </cell>
        </row>
        <row r="1773">
          <cell r="A1773" t="str">
            <v>09.11.070</v>
          </cell>
          <cell r="B1773" t="str">
            <v>IL-54 LUMINARIA P/ VAPOR DE SODIO 2X150W EM POSTE 6M</v>
          </cell>
          <cell r="C1773" t="str">
            <v>UN</v>
          </cell>
          <cell r="D1773">
            <v>4824.68</v>
          </cell>
          <cell r="E1773">
            <v>3922.5040650406509</v>
          </cell>
          <cell r="F1773" t="str">
            <v>FDE Abr/26</v>
          </cell>
        </row>
        <row r="1774">
          <cell r="A1774" t="str">
            <v>09.11.099</v>
          </cell>
          <cell r="B1774" t="str">
            <v>SERVICOS DE ILUMINACAO</v>
          </cell>
          <cell r="C1774" t="str">
            <v>MV</v>
          </cell>
          <cell r="D1774">
            <v>715.2</v>
          </cell>
          <cell r="E1774">
            <v>581.46341463414637</v>
          </cell>
          <cell r="F1774" t="str">
            <v>FDE Abr/26</v>
          </cell>
        </row>
        <row r="1775">
          <cell r="A1775" t="str">
            <v>09.12.001</v>
          </cell>
          <cell r="B1775" t="str">
            <v>EX-01 EXAUSTOR AXIAL DN 40CM</v>
          </cell>
          <cell r="C1775" t="str">
            <v>UN</v>
          </cell>
          <cell r="D1775">
            <v>2474.2199999999998</v>
          </cell>
          <cell r="E1775">
            <v>2011.560975609756</v>
          </cell>
          <cell r="F1775" t="str">
            <v>FDE Abr/26</v>
          </cell>
        </row>
        <row r="1776">
          <cell r="A1776" t="str">
            <v>09.12.007</v>
          </cell>
          <cell r="B1776" t="str">
            <v>EXAUSTOR INDUSTRIAL AXIAL  Ø 40CM MOTOR 220V INCLUSIVE ATENUADOR DE RUIDO  DUTO CILINDRICO E ACESSORIOS   FORNECIDOS E INSTALADOS COM TESTE PRE - OPERACIONAL.</v>
          </cell>
          <cell r="C1776" t="str">
            <v>UN</v>
          </cell>
          <cell r="D1776">
            <v>16574.25</v>
          </cell>
          <cell r="E1776">
            <v>13475</v>
          </cell>
          <cell r="F1776" t="str">
            <v>FDE Abr/26</v>
          </cell>
        </row>
        <row r="1777">
          <cell r="A1777" t="str">
            <v>09.12.010</v>
          </cell>
          <cell r="B1777" t="str">
            <v>EXAUSTOR DN 150MM  VAZAO 280 M3HORA COM VENEZIANA AUTOFECHANTE INCLUSIVE DUTO EXAUSTAO USO EXCLUSIVO PADRAO
CRECHE</v>
          </cell>
          <cell r="C1777" t="str">
            <v>UN</v>
          </cell>
          <cell r="D1777">
            <v>1068.0999999999999</v>
          </cell>
          <cell r="E1777">
            <v>868.37398373983729</v>
          </cell>
          <cell r="F1777" t="str">
            <v>FDE Abr/26</v>
          </cell>
        </row>
        <row r="1778">
          <cell r="A1778" t="str">
            <v>09.12.099</v>
          </cell>
          <cell r="B1778" t="str">
            <v>SERVICOS DE APARELHOS ELETRICOS</v>
          </cell>
          <cell r="C1778" t="str">
            <v>MV</v>
          </cell>
          <cell r="D1778">
            <v>715.2</v>
          </cell>
          <cell r="E1778">
            <v>581.46341463414637</v>
          </cell>
          <cell r="F1778" t="str">
            <v>FDE Abr/26</v>
          </cell>
        </row>
        <row r="1779">
          <cell r="A1779" t="str">
            <v>09.13.007</v>
          </cell>
          <cell r="B1779" t="str">
            <v>HASTE  ATERRAMENTO COPERWELD Ø16MMM X 240CM SEM CAIXA DE INSPEÇÃO.</v>
          </cell>
          <cell r="C1779" t="str">
            <v>UN</v>
          </cell>
          <cell r="D1779">
            <v>295.54000000000002</v>
          </cell>
          <cell r="E1779">
            <v>240.27642276422768</v>
          </cell>
          <cell r="F1779" t="str">
            <v>FDE Abr/26</v>
          </cell>
        </row>
        <row r="1780">
          <cell r="A1780" t="str">
            <v>09.13.009</v>
          </cell>
          <cell r="B1780" t="str">
            <v>HASTE  ATERRAMENTO COPERWELD Ø16MMM X 240CM COM CAIXA DE INSPEÇÃO PVC  Ø300 MM ALTURA 600MM  E TAMPA DE CONCRETO 40x40x7,5 CM</v>
          </cell>
          <cell r="C1780" t="str">
            <v>UN</v>
          </cell>
          <cell r="D1780">
            <v>429.01</v>
          </cell>
          <cell r="E1780">
            <v>348.78861788617888</v>
          </cell>
          <cell r="F1780" t="str">
            <v>FDE Abr/26</v>
          </cell>
        </row>
        <row r="1781">
          <cell r="A1781" t="str">
            <v>09.13.010</v>
          </cell>
          <cell r="B1781" t="str">
            <v>PP-02 PARA RAIOS FRANKLIN COM MASTRO AÇO GALVANIZADO 02" X 3,00M</v>
          </cell>
          <cell r="C1781" t="str">
            <v>UN</v>
          </cell>
          <cell r="D1781">
            <v>1049.58</v>
          </cell>
          <cell r="E1781">
            <v>853.31707317073165</v>
          </cell>
          <cell r="F1781" t="str">
            <v>FDE Abr/26</v>
          </cell>
        </row>
        <row r="1782">
          <cell r="A1782" t="str">
            <v>09.13.011</v>
          </cell>
          <cell r="B1782" t="str">
            <v>PP-03 PARA RAIOS FRANKLIN COM MASTRO AÇO GALVANIZADO  02" X 6,00M</v>
          </cell>
          <cell r="C1782" t="str">
            <v>UN</v>
          </cell>
          <cell r="D1782">
            <v>1318.91</v>
          </cell>
          <cell r="E1782">
            <v>1072.2845528455284</v>
          </cell>
          <cell r="F1782" t="str">
            <v>FDE Abr/26</v>
          </cell>
        </row>
        <row r="1783">
          <cell r="A1783" t="str">
            <v>09.13.015</v>
          </cell>
          <cell r="B1783" t="str">
            <v>BARRA CHATA ACO GALVANIZADO (3/4"X1/8") - CAPTOR P/ PARA RAIOS</v>
          </cell>
          <cell r="C1783" t="str">
            <v>M</v>
          </cell>
          <cell r="D1783">
            <v>58.57</v>
          </cell>
          <cell r="E1783">
            <v>47.617886178861788</v>
          </cell>
          <cell r="F1783" t="str">
            <v>FDE Abr/26</v>
          </cell>
        </row>
        <row r="1784">
          <cell r="A1784" t="str">
            <v>09.13.018</v>
          </cell>
          <cell r="B1784" t="str">
            <v>BARRA CHATA ACO GALVANIZADO (3/4"X1/8") - DESCIDA P/ PARA RAIO</v>
          </cell>
          <cell r="C1784" t="str">
            <v>M</v>
          </cell>
          <cell r="D1784">
            <v>41.77</v>
          </cell>
          <cell r="E1784">
            <v>33.959349593495936</v>
          </cell>
          <cell r="F1784" t="str">
            <v>FDE Abr/26</v>
          </cell>
        </row>
        <row r="1785">
          <cell r="A1785" t="str">
            <v>09.13.025</v>
          </cell>
          <cell r="B1785" t="str">
            <v>CORDOALHA DE AÇO GALV. A QUENTE 80MM2 (7/16") SOB A TERRA</v>
          </cell>
          <cell r="C1785" t="str">
            <v>M</v>
          </cell>
          <cell r="D1785">
            <v>63.41</v>
          </cell>
          <cell r="E1785">
            <v>51.552845528455279</v>
          </cell>
          <cell r="F1785" t="str">
            <v>FDE Abr/26</v>
          </cell>
        </row>
        <row r="1786">
          <cell r="A1786" t="str">
            <v>09.13.027</v>
          </cell>
          <cell r="B1786" t="str">
            <v>TERRA SIMPLES - 1 HASTE COM CAIXA DE INSPEÇÃO E TAMPA DE CONCRETO</v>
          </cell>
          <cell r="C1786" t="str">
            <v>UN</v>
          </cell>
          <cell r="D1786">
            <v>496.48</v>
          </cell>
          <cell r="E1786">
            <v>403.64227642276427</v>
          </cell>
          <cell r="F1786" t="str">
            <v>FDE Abr/26</v>
          </cell>
        </row>
        <row r="1787">
          <cell r="A1787" t="str">
            <v>09.13.028</v>
          </cell>
          <cell r="B1787" t="str">
            <v>TERRA SIMPLES 1 HASTE COPERWELD DN 19MM X 3M SEM CAIXA DE INSPEÇAO</v>
          </cell>
          <cell r="C1787" t="str">
            <v>UN</v>
          </cell>
          <cell r="D1787">
            <v>392.73</v>
          </cell>
          <cell r="E1787">
            <v>319.29268292682929</v>
          </cell>
          <cell r="F1787" t="str">
            <v>FDE Abr/26</v>
          </cell>
        </row>
        <row r="1788">
          <cell r="A1788" t="str">
            <v>09.13.029</v>
          </cell>
          <cell r="B1788" t="str">
            <v>CONECTOR ESTRUTURAL INSERT PARA DESCIDA DE SPDA INCORPORADA EM ESTRUTURA DE CONCRETO ARMADO .</v>
          </cell>
          <cell r="C1788" t="str">
            <v>UN</v>
          </cell>
          <cell r="D1788">
            <v>96.8</v>
          </cell>
          <cell r="E1788">
            <v>78.699186991869922</v>
          </cell>
          <cell r="F1788" t="str">
            <v>FDE Abr/26</v>
          </cell>
        </row>
        <row r="1789">
          <cell r="A1789" t="str">
            <v>09.13.030</v>
          </cell>
          <cell r="B1789" t="str">
            <v>CAIXA SUSPENSA MEDIÇÃO ATERRRAMENTO 4"X2" POLIPROPILENO Ø2''</v>
          </cell>
          <cell r="C1789" t="str">
            <v>UN</v>
          </cell>
          <cell r="D1789">
            <v>113.88</v>
          </cell>
          <cell r="E1789">
            <v>92.58536585365853</v>
          </cell>
          <cell r="F1789" t="str">
            <v>FDE Abr/26</v>
          </cell>
        </row>
        <row r="1790">
          <cell r="A1790" t="str">
            <v>09.13.032</v>
          </cell>
          <cell r="B1790" t="str">
            <v>CONEXAO EXOTERMICA CABO/CABO</v>
          </cell>
          <cell r="C1790" t="str">
            <v>UN</v>
          </cell>
          <cell r="D1790">
            <v>71.88</v>
          </cell>
          <cell r="E1790">
            <v>58.439024390243901</v>
          </cell>
          <cell r="F1790" t="str">
            <v>FDE Abr/26</v>
          </cell>
        </row>
        <row r="1791">
          <cell r="A1791" t="str">
            <v>09.13.033</v>
          </cell>
          <cell r="B1791" t="str">
            <v>CONEXAO EXOTERMICA CABO/HASTE</v>
          </cell>
          <cell r="C1791" t="str">
            <v>UN</v>
          </cell>
          <cell r="D1791">
            <v>89.86</v>
          </cell>
          <cell r="E1791">
            <v>73.056910569105696</v>
          </cell>
          <cell r="F1791" t="str">
            <v>FDE Abr/26</v>
          </cell>
        </row>
        <row r="1792">
          <cell r="A1792" t="str">
            <v>09.13.034</v>
          </cell>
          <cell r="B1792" t="str">
            <v>CONEXAO EXOTERMICA EM ESTRUTURA METALICA</v>
          </cell>
          <cell r="C1792" t="str">
            <v>UN</v>
          </cell>
          <cell r="D1792">
            <v>63.3</v>
          </cell>
          <cell r="E1792">
            <v>51.463414634146339</v>
          </cell>
          <cell r="F1792" t="str">
            <v>FDE Abr/26</v>
          </cell>
        </row>
        <row r="1793">
          <cell r="A1793" t="str">
            <v>09.13.035</v>
          </cell>
          <cell r="B1793" t="str">
            <v>RELATORIO DE INSPEÇAO E MEDIÇAO COM LAUDO TECNICO DO SISTEMA DE PROTEÇAO CONTRA DESCARGAS ATMOSFERICAS CONFORME NBR 5419</v>
          </cell>
          <cell r="C1793" t="str">
            <v>UN</v>
          </cell>
          <cell r="D1793">
            <v>3479.28</v>
          </cell>
          <cell r="E1793">
            <v>2828.6829268292686</v>
          </cell>
          <cell r="F1793" t="str">
            <v>FDE Abr/26</v>
          </cell>
        </row>
        <row r="1794">
          <cell r="A1794" t="str">
            <v>09.13.036</v>
          </cell>
          <cell r="B1794" t="str">
            <v>TUBO DE PVC Ø 2'' X 3,00M PARA PROTEÇAO  DESCIDA DE CORDOALHA</v>
          </cell>
          <cell r="C1794" t="str">
            <v>UN</v>
          </cell>
          <cell r="D1794">
            <v>161.82</v>
          </cell>
          <cell r="E1794">
            <v>131.5609756097561</v>
          </cell>
          <cell r="F1794" t="str">
            <v>FDE Abr/26</v>
          </cell>
        </row>
        <row r="1795">
          <cell r="A1795" t="str">
            <v>09.13.040</v>
          </cell>
          <cell r="B1795" t="str">
            <v>CORDOALHA DE AÇO GALV. A QUENTE 50 MM2 (3/8") C/SUPORTE.DE FIXAÇÃO.</v>
          </cell>
          <cell r="C1795" t="str">
            <v>M</v>
          </cell>
          <cell r="D1795">
            <v>55.04</v>
          </cell>
          <cell r="E1795">
            <v>44.747967479674799</v>
          </cell>
          <cell r="F1795" t="str">
            <v>FDE Abr/26</v>
          </cell>
        </row>
        <row r="1796">
          <cell r="A1796" t="str">
            <v>09.13.099</v>
          </cell>
          <cell r="B1796" t="str">
            <v>SERVICOS DE PARA-RAIOS</v>
          </cell>
          <cell r="C1796" t="str">
            <v>MV</v>
          </cell>
          <cell r="D1796">
            <v>715.2</v>
          </cell>
          <cell r="E1796">
            <v>581.46341463414637</v>
          </cell>
          <cell r="F1796" t="str">
            <v>FDE Abr/26</v>
          </cell>
        </row>
        <row r="1797">
          <cell r="A1797" t="str">
            <v>09.50.001</v>
          </cell>
          <cell r="B1797" t="str">
            <v>REMOCAO DE OLEO DE DISJUNTOR OU TRANSFORMADOR EM CABINE PRIMARIA</v>
          </cell>
          <cell r="C1797" t="str">
            <v>L</v>
          </cell>
          <cell r="D1797">
            <v>1.25</v>
          </cell>
          <cell r="E1797">
            <v>1.0162601626016261</v>
          </cell>
          <cell r="F1797" t="str">
            <v>FDE Abr/26</v>
          </cell>
        </row>
        <row r="1798">
          <cell r="A1798" t="str">
            <v>09.50.003</v>
          </cell>
          <cell r="B1798" t="str">
            <v>REMOCAO DE ISOLADOR TIPO DISCO COMPL, INCL GANCHO DE SUSPENSAO OLHAL</v>
          </cell>
          <cell r="C1798" t="str">
            <v>UN</v>
          </cell>
          <cell r="D1798">
            <v>10.07</v>
          </cell>
          <cell r="E1798">
            <v>8.1869918699186996</v>
          </cell>
          <cell r="F1798" t="str">
            <v>FDE Abr/26</v>
          </cell>
        </row>
        <row r="1799">
          <cell r="A1799" t="str">
            <v>09.50.004</v>
          </cell>
          <cell r="B1799" t="str">
            <v>REMOCAO DE BUCHA DE PASSAGEM INT/EXT, OU DE CHAPA P/ BUCHA PASS A.T.</v>
          </cell>
          <cell r="C1799" t="str">
            <v>UN</v>
          </cell>
          <cell r="D1799">
            <v>26.86</v>
          </cell>
          <cell r="E1799">
            <v>21.837398373983739</v>
          </cell>
          <cell r="F1799" t="str">
            <v>FDE Abr/26</v>
          </cell>
        </row>
        <row r="1800">
          <cell r="A1800" t="str">
            <v>09.50.005</v>
          </cell>
          <cell r="B1800" t="str">
            <v>REMOCAO DE BUCHA DE PASSAGEM PARA NEUTRO EM CABINE PRIMARIA</v>
          </cell>
          <cell r="C1800" t="str">
            <v>UN</v>
          </cell>
          <cell r="D1800">
            <v>20.149999999999999</v>
          </cell>
          <cell r="E1800">
            <v>16.382113821138212</v>
          </cell>
          <cell r="F1800" t="str">
            <v>FDE Abr/26</v>
          </cell>
        </row>
        <row r="1801">
          <cell r="A1801" t="str">
            <v>09.50.007</v>
          </cell>
          <cell r="B1801" t="str">
            <v>REMOCAO DE CANTONEIRA METALICA</v>
          </cell>
          <cell r="C1801" t="str">
            <v>M</v>
          </cell>
          <cell r="D1801">
            <v>16.79</v>
          </cell>
          <cell r="E1801">
            <v>13.650406504065041</v>
          </cell>
          <cell r="F1801" t="str">
            <v>FDE Abr/26</v>
          </cell>
        </row>
        <row r="1802">
          <cell r="A1802" t="str">
            <v>09.50.008</v>
          </cell>
          <cell r="B1802" t="str">
            <v>REMOCAO DE ISOLADOR TIPO CASTANHA, INCLUSIVE GANCHO DE SUSTENTACAO</v>
          </cell>
          <cell r="C1802" t="str">
            <v>UN</v>
          </cell>
          <cell r="D1802">
            <v>3.14</v>
          </cell>
          <cell r="E1802">
            <v>2.5528455284552849</v>
          </cell>
          <cell r="F1802" t="str">
            <v>FDE Abr/26</v>
          </cell>
        </row>
        <row r="1803">
          <cell r="A1803" t="str">
            <v>09.50.009</v>
          </cell>
          <cell r="B1803" t="str">
            <v>REMOCAO DE ISOLADOR TIPO PINO PARA A.T., INCLUSIVE PINO</v>
          </cell>
          <cell r="C1803" t="str">
            <v>UN</v>
          </cell>
          <cell r="D1803">
            <v>16.79</v>
          </cell>
          <cell r="E1803">
            <v>13.650406504065041</v>
          </cell>
          <cell r="F1803" t="str">
            <v>FDE Abr/26</v>
          </cell>
        </row>
        <row r="1804">
          <cell r="A1804" t="str">
            <v>09.50.011</v>
          </cell>
          <cell r="B1804" t="str">
            <v>REMOCAO DE VERGALHAO DE COBRE</v>
          </cell>
          <cell r="C1804" t="str">
            <v>M</v>
          </cell>
          <cell r="D1804">
            <v>13.43</v>
          </cell>
          <cell r="E1804">
            <v>10.918699186991869</v>
          </cell>
          <cell r="F1804" t="str">
            <v>FDE Abr/26</v>
          </cell>
        </row>
        <row r="1805">
          <cell r="A1805" t="str">
            <v>09.50.013</v>
          </cell>
          <cell r="B1805" t="str">
            <v>REMOCAO DE MUFLA EXTERNA TRIPOLAR</v>
          </cell>
          <cell r="C1805" t="str">
            <v>UN</v>
          </cell>
          <cell r="D1805">
            <v>147.97999999999999</v>
          </cell>
          <cell r="E1805">
            <v>120.30894308943088</v>
          </cell>
          <cell r="F1805" t="str">
            <v>FDE Abr/26</v>
          </cell>
        </row>
        <row r="1806">
          <cell r="A1806" t="str">
            <v>09.50.014</v>
          </cell>
          <cell r="B1806" t="str">
            <v>REMOCAO DE MUFLA INTERNA TRIPOLAR</v>
          </cell>
          <cell r="C1806" t="str">
            <v>UN</v>
          </cell>
          <cell r="D1806">
            <v>98.65</v>
          </cell>
          <cell r="E1806">
            <v>80.203252032520325</v>
          </cell>
          <cell r="F1806" t="str">
            <v>FDE Abr/26</v>
          </cell>
        </row>
        <row r="1807">
          <cell r="A1807" t="str">
            <v>09.50.016</v>
          </cell>
          <cell r="B1807" t="str">
            <v>REMOCAO DE CABO DE A.T. TRIPOLAR</v>
          </cell>
          <cell r="C1807" t="str">
            <v>M</v>
          </cell>
          <cell r="D1807">
            <v>49.32</v>
          </cell>
          <cell r="E1807">
            <v>40.09756097560976</v>
          </cell>
          <cell r="F1807" t="str">
            <v>FDE Abr/26</v>
          </cell>
        </row>
        <row r="1808">
          <cell r="A1808" t="str">
            <v>09.50.018</v>
          </cell>
          <cell r="B1808" t="str">
            <v>REMOCAO CHAVE SECCION TRIP SECA, COMANDO POR VARA/ESTRIBO FRONTAL</v>
          </cell>
          <cell r="C1808" t="str">
            <v>UN</v>
          </cell>
          <cell r="D1808">
            <v>197.31</v>
          </cell>
          <cell r="E1808">
            <v>160.41463414634146</v>
          </cell>
          <cell r="F1808" t="str">
            <v>FDE Abr/26</v>
          </cell>
        </row>
        <row r="1809">
          <cell r="A1809" t="str">
            <v>09.50.020</v>
          </cell>
          <cell r="B1809" t="str">
            <v>REMOCAO DE TRANSFORMADOR DE POTENCIAL COMPLETO</v>
          </cell>
          <cell r="C1809" t="str">
            <v>UN</v>
          </cell>
          <cell r="D1809">
            <v>43.66</v>
          </cell>
          <cell r="E1809">
            <v>35.49593495934959</v>
          </cell>
          <cell r="F1809" t="str">
            <v>FDE Abr/26</v>
          </cell>
        </row>
        <row r="1810">
          <cell r="A1810" t="str">
            <v>09.50.022</v>
          </cell>
          <cell r="B1810" t="str">
            <v>REMOCAO DE DISJUNTOR DE VOLUME NORMAL OU REDUZIDO</v>
          </cell>
          <cell r="C1810" t="str">
            <v>UN</v>
          </cell>
          <cell r="D1810">
            <v>243.43</v>
          </cell>
          <cell r="E1810">
            <v>197.91056910569105</v>
          </cell>
          <cell r="F1810" t="str">
            <v>FDE Abr/26</v>
          </cell>
        </row>
        <row r="1811">
          <cell r="A1811" t="str">
            <v>09.50.023</v>
          </cell>
          <cell r="B1811" t="str">
            <v>REMOCAO DE MANOPLA DE COMANDO DE DISJUNTOR DE A.T.(ENGRENAGEM INTERNA)</v>
          </cell>
          <cell r="C1811" t="str">
            <v>UN</v>
          </cell>
          <cell r="D1811">
            <v>33.58</v>
          </cell>
          <cell r="E1811">
            <v>27.300813008130081</v>
          </cell>
          <cell r="F1811" t="str">
            <v>FDE Abr/26</v>
          </cell>
        </row>
        <row r="1812">
          <cell r="A1812" t="str">
            <v>09.50.024</v>
          </cell>
          <cell r="B1812" t="str">
            <v>REMOCAO DE JANELA DE VENTILACAO PADRAO ELETROPAULO</v>
          </cell>
          <cell r="C1812" t="str">
            <v>UN</v>
          </cell>
          <cell r="D1812">
            <v>49.32</v>
          </cell>
          <cell r="E1812">
            <v>40.09756097560976</v>
          </cell>
          <cell r="F1812" t="str">
            <v>FDE Abr/26</v>
          </cell>
        </row>
        <row r="1813">
          <cell r="A1813" t="str">
            <v>09.50.025</v>
          </cell>
          <cell r="B1813" t="str">
            <v>REMOCAO RELE DE SOBRE-CORRENTE,INFRATENSAO/BOBINA MINIMA DO DISJ A.T.</v>
          </cell>
          <cell r="C1813" t="str">
            <v>UN</v>
          </cell>
          <cell r="D1813">
            <v>28.55</v>
          </cell>
          <cell r="E1813">
            <v>23.211382113821138</v>
          </cell>
          <cell r="F1813" t="str">
            <v>FDE Abr/26</v>
          </cell>
        </row>
        <row r="1814">
          <cell r="A1814" t="str">
            <v>09.50.026</v>
          </cell>
          <cell r="B1814" t="str">
            <v>REMOCAO DE TRANSFORMADOR DE POTENCIA EM CABINE PRIMARIA</v>
          </cell>
          <cell r="C1814" t="str">
            <v>UN</v>
          </cell>
          <cell r="D1814">
            <v>440.74</v>
          </cell>
          <cell r="E1814">
            <v>358.32520325203251</v>
          </cell>
          <cell r="F1814" t="str">
            <v>FDE Abr/26</v>
          </cell>
        </row>
        <row r="1815">
          <cell r="A1815" t="str">
            <v>09.50.027</v>
          </cell>
          <cell r="B1815" t="str">
            <v>REMOCAO DE TRANSFORMADOR DE POTENCIA EM POSTE OU ESTALEIRO</v>
          </cell>
          <cell r="C1815" t="str">
            <v>UN</v>
          </cell>
          <cell r="D1815">
            <v>490.07</v>
          </cell>
          <cell r="E1815">
            <v>398.4308943089431</v>
          </cell>
          <cell r="F1815" t="str">
            <v>FDE Abr/26</v>
          </cell>
        </row>
        <row r="1816">
          <cell r="A1816" t="str">
            <v>09.50.029</v>
          </cell>
          <cell r="B1816" t="str">
            <v>REMOÇÃO DE POSTE DE CONCRETO</v>
          </cell>
          <cell r="C1816" t="str">
            <v>UN</v>
          </cell>
          <cell r="D1816">
            <v>335.86</v>
          </cell>
          <cell r="E1816">
            <v>273.0569105691057</v>
          </cell>
          <cell r="F1816" t="str">
            <v>FDE Abr/26</v>
          </cell>
        </row>
        <row r="1817">
          <cell r="A1817" t="str">
            <v>09.50.030</v>
          </cell>
          <cell r="B1817" t="str">
            <v>REMOCAO DE PARA-RAIO TIPO CRISTAL VALVE EM POSTE SINGELO OU ESTALEIRO</v>
          </cell>
          <cell r="C1817" t="str">
            <v>UN</v>
          </cell>
          <cell r="D1817">
            <v>134.34</v>
          </cell>
          <cell r="E1817">
            <v>109.21951219512195</v>
          </cell>
          <cell r="F1817" t="str">
            <v>FDE Abr/26</v>
          </cell>
        </row>
        <row r="1818">
          <cell r="A1818" t="str">
            <v>09.50.031</v>
          </cell>
          <cell r="B1818" t="str">
            <v>REMOCAO DE PARA-RAIO TIPO CRISTAL-VALVE EM CABINE PRIMARIA</v>
          </cell>
          <cell r="C1818" t="str">
            <v>UN</v>
          </cell>
          <cell r="D1818">
            <v>100.75</v>
          </cell>
          <cell r="E1818">
            <v>81.910569105691053</v>
          </cell>
          <cell r="F1818" t="str">
            <v>FDE Abr/26</v>
          </cell>
        </row>
        <row r="1819">
          <cell r="A1819" t="str">
            <v>09.50.032</v>
          </cell>
          <cell r="B1819" t="str">
            <v>REMOCAO DE CRUZETA DE MADEIRA</v>
          </cell>
          <cell r="C1819" t="str">
            <v>UN</v>
          </cell>
          <cell r="D1819">
            <v>147.97999999999999</v>
          </cell>
          <cell r="E1819">
            <v>120.30894308943088</v>
          </cell>
          <cell r="F1819" t="str">
            <v>FDE Abr/26</v>
          </cell>
        </row>
        <row r="1820">
          <cell r="A1820" t="str">
            <v>09.50.033</v>
          </cell>
          <cell r="B1820" t="str">
            <v>REMOCAO DE MAO FRANCESA</v>
          </cell>
          <cell r="C1820" t="str">
            <v>UN</v>
          </cell>
          <cell r="D1820">
            <v>31.48</v>
          </cell>
          <cell r="E1820">
            <v>25.59349593495935</v>
          </cell>
          <cell r="F1820" t="str">
            <v>FDE Abr/26</v>
          </cell>
        </row>
        <row r="1821">
          <cell r="A1821" t="str">
            <v>09.50.034</v>
          </cell>
          <cell r="B1821" t="str">
            <v>REMOCAO DE CHAVE FUSIVEL INDICADORA TIPO MATHEUS</v>
          </cell>
          <cell r="C1821" t="str">
            <v>UN</v>
          </cell>
          <cell r="D1821">
            <v>100.75</v>
          </cell>
          <cell r="E1821">
            <v>81.910569105691053</v>
          </cell>
          <cell r="F1821" t="str">
            <v>FDE Abr/26</v>
          </cell>
        </row>
        <row r="1822">
          <cell r="A1822" t="str">
            <v>09.50.036</v>
          </cell>
          <cell r="B1822" t="str">
            <v>REMOCAO DE SUPORTE DE TRANSFORMADOR EM POSTE SINGELO OU ESTALEIRO</v>
          </cell>
          <cell r="C1822" t="str">
            <v>UN</v>
          </cell>
          <cell r="D1822">
            <v>50.37</v>
          </cell>
          <cell r="E1822">
            <v>40.951219512195124</v>
          </cell>
          <cell r="F1822" t="str">
            <v>FDE Abr/26</v>
          </cell>
        </row>
        <row r="1823">
          <cell r="A1823" t="str">
            <v>09.50.037</v>
          </cell>
          <cell r="B1823" t="str">
            <v>REMOCAO CINTA FIXACAO DE ELETRODUTO OU SELA P/CRUZETA MAD EM POSTE</v>
          </cell>
          <cell r="C1823" t="str">
            <v>UN</v>
          </cell>
          <cell r="D1823">
            <v>15.74</v>
          </cell>
          <cell r="E1823">
            <v>12.796747967479675</v>
          </cell>
          <cell r="F1823" t="str">
            <v>FDE Abr/26</v>
          </cell>
        </row>
        <row r="1824">
          <cell r="A1824" t="str">
            <v>09.50.039</v>
          </cell>
          <cell r="B1824" t="str">
            <v>REMOCAO DE CAIXAS DE MEDICAO OU CAIXAS P/ TRANSF. DE CORRENTE</v>
          </cell>
          <cell r="C1824" t="str">
            <v>UN</v>
          </cell>
          <cell r="D1824">
            <v>80.81</v>
          </cell>
          <cell r="E1824">
            <v>65.699186991869922</v>
          </cell>
          <cell r="F1824" t="str">
            <v>FDE Abr/26</v>
          </cell>
        </row>
        <row r="1825">
          <cell r="A1825" t="str">
            <v>09.50.099</v>
          </cell>
          <cell r="B1825" t="str">
            <v>DEMOLICOES DE ALTA TENSAO</v>
          </cell>
          <cell r="C1825" t="str">
            <v>MV</v>
          </cell>
          <cell r="D1825">
            <v>715.2</v>
          </cell>
          <cell r="E1825">
            <v>581.46341463414637</v>
          </cell>
          <cell r="F1825" t="str">
            <v>FDE Abr/26</v>
          </cell>
        </row>
        <row r="1826">
          <cell r="A1826" t="str">
            <v>09.52.001</v>
          </cell>
          <cell r="B1826" t="str">
            <v>REMOCAO DE POSTE ACO GALV. OU CAIXA ACO P/ ENTRADA ENERGIA EM B.T.</v>
          </cell>
          <cell r="C1826" t="str">
            <v>UN</v>
          </cell>
          <cell r="D1826">
            <v>268.69</v>
          </cell>
          <cell r="E1826">
            <v>218.44715447154471</v>
          </cell>
          <cell r="F1826" t="str">
            <v>FDE Abr/26</v>
          </cell>
        </row>
        <row r="1827">
          <cell r="A1827" t="str">
            <v>09.52.002</v>
          </cell>
          <cell r="B1827" t="str">
            <v>REMOCAO DE POSTE DE CONCRETO DE ENTRADA EM B.T.</v>
          </cell>
          <cell r="C1827" t="str">
            <v>UN</v>
          </cell>
          <cell r="D1827">
            <v>335.86</v>
          </cell>
          <cell r="E1827">
            <v>273.0569105691057</v>
          </cell>
          <cell r="F1827" t="str">
            <v>FDE Abr/26</v>
          </cell>
        </row>
        <row r="1828">
          <cell r="A1828" t="str">
            <v>09.52.003</v>
          </cell>
          <cell r="B1828" t="str">
            <v>REMOCAO DE ARMACAO TIPO BRAQUET</v>
          </cell>
          <cell r="C1828" t="str">
            <v>UN</v>
          </cell>
          <cell r="D1828">
            <v>33.58</v>
          </cell>
          <cell r="E1828">
            <v>27.300813008130081</v>
          </cell>
          <cell r="F1828" t="str">
            <v>FDE Abr/26</v>
          </cell>
        </row>
        <row r="1829">
          <cell r="A1829" t="str">
            <v>09.52.004</v>
          </cell>
          <cell r="B1829" t="str">
            <v>REMOCAO DE CABECOTE TIPO TELEFONICA</v>
          </cell>
          <cell r="C1829" t="str">
            <v>UN</v>
          </cell>
          <cell r="D1829">
            <v>16.79</v>
          </cell>
          <cell r="E1829">
            <v>13.650406504065041</v>
          </cell>
          <cell r="F1829" t="str">
            <v>FDE Abr/26</v>
          </cell>
        </row>
        <row r="1830">
          <cell r="A1830" t="str">
            <v>09.52.005</v>
          </cell>
          <cell r="B1830" t="str">
            <v>REMOCAO DE CAIXA DE ENTRADA DE TELEFONE PADRAO TELEFONICA</v>
          </cell>
          <cell r="C1830" t="str">
            <v>UN</v>
          </cell>
          <cell r="D1830">
            <v>134.34</v>
          </cell>
          <cell r="E1830">
            <v>109.21951219512195</v>
          </cell>
          <cell r="F1830" t="str">
            <v>FDE Abr/26</v>
          </cell>
        </row>
        <row r="1831">
          <cell r="A1831" t="str">
            <v>09.52.007</v>
          </cell>
          <cell r="B1831" t="str">
            <v>REMOCAO DE TUBULACAO ELETRICA EMBUTIDA ATE 2"</v>
          </cell>
          <cell r="C1831" t="str">
            <v>M</v>
          </cell>
          <cell r="D1831">
            <v>16.79</v>
          </cell>
          <cell r="E1831">
            <v>13.650406504065041</v>
          </cell>
          <cell r="F1831" t="str">
            <v>FDE Abr/26</v>
          </cell>
        </row>
        <row r="1832">
          <cell r="A1832" t="str">
            <v>09.52.008</v>
          </cell>
          <cell r="B1832" t="str">
            <v>REMOCAO DE TUBULACAO ELETRICA EMBUTIDA ACIMA DE 2"</v>
          </cell>
          <cell r="C1832" t="str">
            <v>M</v>
          </cell>
          <cell r="D1832">
            <v>33.58</v>
          </cell>
          <cell r="E1832">
            <v>27.300813008130081</v>
          </cell>
          <cell r="F1832" t="str">
            <v>FDE Abr/26</v>
          </cell>
        </row>
        <row r="1833">
          <cell r="A1833" t="str">
            <v>09.52.009</v>
          </cell>
          <cell r="B1833" t="str">
            <v>REMOCAO DE TUBULACAO ELETRICA APARENTE ATE 2"</v>
          </cell>
          <cell r="C1833" t="str">
            <v>M</v>
          </cell>
          <cell r="D1833">
            <v>8.39</v>
          </cell>
          <cell r="E1833">
            <v>6.821138211382114</v>
          </cell>
          <cell r="F1833" t="str">
            <v>FDE Abr/26</v>
          </cell>
        </row>
        <row r="1834">
          <cell r="A1834" t="str">
            <v>09.52.010</v>
          </cell>
          <cell r="B1834" t="str">
            <v>REMOCAO DE TUBULACAO ELETRICA APARENTE ACIMA 2"</v>
          </cell>
          <cell r="C1834" t="str">
            <v>M</v>
          </cell>
          <cell r="D1834">
            <v>16.79</v>
          </cell>
          <cell r="E1834">
            <v>13.650406504065041</v>
          </cell>
          <cell r="F1834" t="str">
            <v>FDE Abr/26</v>
          </cell>
        </row>
        <row r="1835">
          <cell r="A1835" t="str">
            <v>09.52.015</v>
          </cell>
          <cell r="B1835" t="str">
            <v>REMOCAO DE CAIXA PARA FUSIVEL OU TOMADA INSTALADA EM PERFILADOS</v>
          </cell>
          <cell r="C1835" t="str">
            <v>UN</v>
          </cell>
          <cell r="D1835">
            <v>33.58</v>
          </cell>
          <cell r="E1835">
            <v>27.300813008130081</v>
          </cell>
          <cell r="F1835" t="str">
            <v>FDE Abr/26</v>
          </cell>
        </row>
        <row r="1836">
          <cell r="A1836" t="str">
            <v>09.52.016</v>
          </cell>
          <cell r="B1836" t="str">
            <v>REMOCAO DE CAIXAS ESTAMPADAS</v>
          </cell>
          <cell r="C1836" t="str">
            <v>UN</v>
          </cell>
          <cell r="D1836">
            <v>67.17</v>
          </cell>
          <cell r="E1836">
            <v>54.609756097560975</v>
          </cell>
          <cell r="F1836" t="str">
            <v>FDE Abr/26</v>
          </cell>
        </row>
        <row r="1837">
          <cell r="A1837" t="str">
            <v>09.52.017</v>
          </cell>
          <cell r="B1837" t="str">
            <v>REMOCAO DE FIO EMBUTIDO ATE 16 MM2</v>
          </cell>
          <cell r="C1837" t="str">
            <v>M</v>
          </cell>
          <cell r="D1837">
            <v>1.67</v>
          </cell>
          <cell r="E1837">
            <v>1.3577235772357723</v>
          </cell>
          <cell r="F1837" t="str">
            <v>FDE Abr/26</v>
          </cell>
        </row>
        <row r="1838">
          <cell r="A1838" t="str">
            <v>09.52.018</v>
          </cell>
          <cell r="B1838" t="str">
            <v>REMOCAO DE CABO EMBUTIDO ACIMA DE 16 MM2</v>
          </cell>
          <cell r="C1838" t="str">
            <v>M</v>
          </cell>
          <cell r="D1838">
            <v>3.35</v>
          </cell>
          <cell r="E1838">
            <v>2.7235772357723578</v>
          </cell>
          <cell r="F1838" t="str">
            <v>FDE Abr/26</v>
          </cell>
        </row>
        <row r="1839">
          <cell r="A1839" t="str">
            <v>09.52.019</v>
          </cell>
          <cell r="B1839" t="str">
            <v>REMOCAO DE FIO APARENTE ATE 16 MM2</v>
          </cell>
          <cell r="C1839" t="str">
            <v>M</v>
          </cell>
          <cell r="D1839">
            <v>2.0099999999999998</v>
          </cell>
          <cell r="E1839">
            <v>1.6341463414634145</v>
          </cell>
          <cell r="F1839" t="str">
            <v>FDE Abr/26</v>
          </cell>
        </row>
        <row r="1840">
          <cell r="A1840" t="str">
            <v>09.52.020</v>
          </cell>
          <cell r="B1840" t="str">
            <v>REMOCAO DE CABO APARENTE ACIMA DE 16 MM2</v>
          </cell>
          <cell r="C1840" t="str">
            <v>M</v>
          </cell>
          <cell r="D1840">
            <v>4.03</v>
          </cell>
          <cell r="E1840">
            <v>3.2764227642276427</v>
          </cell>
          <cell r="F1840" t="str">
            <v>FDE Abr/26</v>
          </cell>
        </row>
        <row r="1841">
          <cell r="A1841" t="str">
            <v>09.52.021</v>
          </cell>
          <cell r="B1841" t="str">
            <v>REMOCAO DE TERMINAIS ,CONECTORES DE PRESSAO OU ROLDANAS PARA CABOS</v>
          </cell>
          <cell r="C1841" t="str">
            <v>UN</v>
          </cell>
          <cell r="D1841">
            <v>13.43</v>
          </cell>
          <cell r="E1841">
            <v>10.918699186991869</v>
          </cell>
          <cell r="F1841" t="str">
            <v>FDE Abr/26</v>
          </cell>
        </row>
        <row r="1842">
          <cell r="A1842" t="str">
            <v>09.52.022</v>
          </cell>
          <cell r="B1842" t="str">
            <v>REMOCAO DE TERMINAIS OU CONECTORES DE SOLDA PARA CABOS</v>
          </cell>
          <cell r="C1842" t="str">
            <v>UN</v>
          </cell>
          <cell r="D1842">
            <v>33.58</v>
          </cell>
          <cell r="E1842">
            <v>27.300813008130081</v>
          </cell>
          <cell r="F1842" t="str">
            <v>FDE Abr/26</v>
          </cell>
        </row>
        <row r="1843">
          <cell r="A1843" t="str">
            <v>09.52.026</v>
          </cell>
          <cell r="B1843" t="str">
            <v>REMOCAO DE FUNDO OU PORTAS MADEIRA/METAL .P/QUADROS OU CAIXAS PASSAGEM</v>
          </cell>
          <cell r="C1843" t="str">
            <v>M2</v>
          </cell>
          <cell r="D1843">
            <v>67.17</v>
          </cell>
          <cell r="E1843">
            <v>54.609756097560975</v>
          </cell>
          <cell r="F1843" t="str">
            <v>FDE Abr/26</v>
          </cell>
        </row>
        <row r="1844">
          <cell r="A1844" t="str">
            <v>09.52.028</v>
          </cell>
          <cell r="B1844" t="str">
            <v>REMOCAO DE FECHADURAS TIPO YALE (Q.DISTRIBUICAO)</v>
          </cell>
          <cell r="C1844" t="str">
            <v>UN</v>
          </cell>
          <cell r="D1844">
            <v>13.43</v>
          </cell>
          <cell r="E1844">
            <v>10.918699186991869</v>
          </cell>
          <cell r="F1844" t="str">
            <v>FDE Abr/26</v>
          </cell>
        </row>
        <row r="1845">
          <cell r="A1845" t="str">
            <v>09.52.029</v>
          </cell>
          <cell r="B1845" t="str">
            <v>REMOCAO DE CHAVES BASE MARMORE,NH UNIPOLAR OU DISJUNT.NO-FUSE EM BT</v>
          </cell>
          <cell r="C1845" t="str">
            <v>UN</v>
          </cell>
          <cell r="D1845">
            <v>33.58</v>
          </cell>
          <cell r="E1845">
            <v>27.300813008130081</v>
          </cell>
          <cell r="F1845" t="str">
            <v>FDE Abr/26</v>
          </cell>
        </row>
        <row r="1846">
          <cell r="A1846" t="str">
            <v>09.52.030</v>
          </cell>
          <cell r="B1846" t="str">
            <v>REMOCAO DE DISJUNTOR  QUICK-LAG OU BASE P/ FUSIVEL DIAZED EM B.T</v>
          </cell>
          <cell r="C1846" t="str">
            <v>UN</v>
          </cell>
          <cell r="D1846">
            <v>8.39</v>
          </cell>
          <cell r="E1846">
            <v>6.821138211382114</v>
          </cell>
          <cell r="F1846" t="str">
            <v>FDE Abr/26</v>
          </cell>
        </row>
        <row r="1847">
          <cell r="A1847" t="str">
            <v>09.52.034</v>
          </cell>
          <cell r="B1847" t="str">
            <v>REMOCAO DE BASE OU CHAVE PARA FUSIVEL NH TIPO UNIPOLAR</v>
          </cell>
          <cell r="C1847" t="str">
            <v>UN</v>
          </cell>
          <cell r="D1847">
            <v>33.58</v>
          </cell>
          <cell r="E1847">
            <v>27.300813008130081</v>
          </cell>
          <cell r="F1847" t="str">
            <v>FDE Abr/26</v>
          </cell>
        </row>
        <row r="1848">
          <cell r="A1848" t="str">
            <v>09.52.035</v>
          </cell>
          <cell r="B1848" t="str">
            <v>REMOCAO DE CHAVE OU BASE NH TRIPOL. OU CHAVE PACCO ROTATIVA EM B.T</v>
          </cell>
          <cell r="C1848" t="str">
            <v>UN</v>
          </cell>
          <cell r="D1848">
            <v>50.37</v>
          </cell>
          <cell r="E1848">
            <v>40.951219512195124</v>
          </cell>
          <cell r="F1848" t="str">
            <v>FDE Abr/26</v>
          </cell>
        </row>
        <row r="1849">
          <cell r="A1849" t="str">
            <v>09.52.037</v>
          </cell>
          <cell r="B1849" t="str">
            <v>REMOCAO DE CHAVE DE ACAO RAPIDA,COMANDO FRONTAL MONTADO EM PAINEL B.T</v>
          </cell>
          <cell r="C1849" t="str">
            <v>UN</v>
          </cell>
          <cell r="D1849">
            <v>67.17</v>
          </cell>
          <cell r="E1849">
            <v>54.609756097560975</v>
          </cell>
          <cell r="F1849" t="str">
            <v>FDE Abr/26</v>
          </cell>
        </row>
        <row r="1850">
          <cell r="A1850" t="str">
            <v>09.52.039</v>
          </cell>
          <cell r="B1850" t="str">
            <v>REMOCAO DE BARRAMENTO DE COBRE</v>
          </cell>
          <cell r="C1850" t="str">
            <v>M</v>
          </cell>
          <cell r="D1850">
            <v>33.58</v>
          </cell>
          <cell r="E1850">
            <v>27.300813008130081</v>
          </cell>
          <cell r="F1850" t="str">
            <v>FDE Abr/26</v>
          </cell>
        </row>
        <row r="1851">
          <cell r="A1851" t="str">
            <v>09.52.099</v>
          </cell>
          <cell r="B1851" t="str">
            <v>DEMOLICOES DE BAIXA TENSAO</v>
          </cell>
          <cell r="C1851" t="str">
            <v>MV</v>
          </cell>
          <cell r="D1851">
            <v>715.2</v>
          </cell>
          <cell r="E1851">
            <v>581.46341463414637</v>
          </cell>
          <cell r="F1851" t="str">
            <v>FDE Abr/26</v>
          </cell>
        </row>
        <row r="1852">
          <cell r="A1852" t="str">
            <v>09.54.001</v>
          </cell>
          <cell r="B1852" t="str">
            <v>REMOCAO DE INTERRUPTORES TOMADAS BOTOES DE CAMPAINHA E CIGARRAS</v>
          </cell>
          <cell r="C1852" t="str">
            <v>UN</v>
          </cell>
          <cell r="D1852">
            <v>26.86</v>
          </cell>
          <cell r="E1852">
            <v>21.837398373983739</v>
          </cell>
          <cell r="F1852" t="str">
            <v>FDE Abr/26</v>
          </cell>
        </row>
        <row r="1853">
          <cell r="A1853" t="str">
            <v>09.54.002</v>
          </cell>
          <cell r="B1853" t="str">
            <v>REMOCAO DE CHAVE AUTOMATICA DA BOIA</v>
          </cell>
          <cell r="C1853" t="str">
            <v>UN</v>
          </cell>
          <cell r="D1853">
            <v>40.299999999999997</v>
          </cell>
          <cell r="E1853">
            <v>32.764227642276424</v>
          </cell>
          <cell r="F1853" t="str">
            <v>FDE Abr/26</v>
          </cell>
        </row>
        <row r="1854">
          <cell r="A1854" t="str">
            <v>09.54.003</v>
          </cell>
          <cell r="B1854" t="str">
            <v>REMOCAO DE CONTACTOR MAGNETICO P/ QUADRO DE COMANDO DE BOMBA RECALQUE</v>
          </cell>
          <cell r="C1854" t="str">
            <v>UN</v>
          </cell>
          <cell r="D1854">
            <v>67.17</v>
          </cell>
          <cell r="E1854">
            <v>54.609756097560975</v>
          </cell>
          <cell r="F1854" t="str">
            <v>FDE Abr/26</v>
          </cell>
        </row>
        <row r="1855">
          <cell r="A1855" t="str">
            <v>09.54.004</v>
          </cell>
          <cell r="B1855" t="str">
            <v>REMOCAO DE MOTOR BOMBA DE RECALQUE</v>
          </cell>
          <cell r="C1855" t="str">
            <v>UN</v>
          </cell>
          <cell r="D1855">
            <v>100.75</v>
          </cell>
          <cell r="E1855">
            <v>81.910569105691053</v>
          </cell>
          <cell r="F1855" t="str">
            <v>FDE Abr/26</v>
          </cell>
        </row>
        <row r="1856">
          <cell r="A1856" t="str">
            <v>09.54.005</v>
          </cell>
          <cell r="B1856" t="str">
            <v>REMOCAO AP.ILUM FLUORESC.C/PLAFON E PEND,OU CANOPLA P/ LUM.PENDENTE</v>
          </cell>
          <cell r="C1856" t="str">
            <v>UN</v>
          </cell>
          <cell r="D1856">
            <v>10.07</v>
          </cell>
          <cell r="E1856">
            <v>8.1869918699186996</v>
          </cell>
          <cell r="F1856" t="str">
            <v>FDE Abr/26</v>
          </cell>
        </row>
        <row r="1857">
          <cell r="A1857" t="str">
            <v>09.54.006</v>
          </cell>
          <cell r="B1857" t="str">
            <v>REMOCAO APARELHO ILUMINACAO,PLAFONS E PENDENTES P/LAMPADAS FLUORESC</v>
          </cell>
          <cell r="C1857" t="str">
            <v>UN</v>
          </cell>
          <cell r="D1857">
            <v>10.07</v>
          </cell>
          <cell r="E1857">
            <v>8.1869918699186996</v>
          </cell>
          <cell r="F1857" t="str">
            <v>FDE Abr/26</v>
          </cell>
        </row>
        <row r="1858">
          <cell r="A1858" t="str">
            <v>09.54.007</v>
          </cell>
          <cell r="B1858" t="str">
            <v>REMOCAO DE SOQUETES P/ LAMPADAS INCANDES OU DE CORRENTES P/ PENDENTES</v>
          </cell>
          <cell r="C1858" t="str">
            <v>UN</v>
          </cell>
          <cell r="D1858">
            <v>13.43</v>
          </cell>
          <cell r="E1858">
            <v>10.918699186991869</v>
          </cell>
          <cell r="F1858" t="str">
            <v>FDE Abr/26</v>
          </cell>
        </row>
        <row r="1859">
          <cell r="A1859" t="str">
            <v>09.54.013</v>
          </cell>
          <cell r="B1859" t="str">
            <v>REMOCAO DE REATORES PARA LAMPADAS HG EM POSTES</v>
          </cell>
          <cell r="C1859" t="str">
            <v>UN</v>
          </cell>
          <cell r="D1859">
            <v>67.17</v>
          </cell>
          <cell r="E1859">
            <v>54.609756097560975</v>
          </cell>
          <cell r="F1859" t="str">
            <v>FDE Abr/26</v>
          </cell>
        </row>
        <row r="1860">
          <cell r="A1860" t="str">
            <v>09.54.014</v>
          </cell>
          <cell r="B1860" t="str">
            <v>REMOCAO DE AP. ILUMIN. EM POSTES OU DE PROJETORES EM FACHADAS</v>
          </cell>
          <cell r="C1860" t="str">
            <v>UN</v>
          </cell>
          <cell r="D1860">
            <v>100.75</v>
          </cell>
          <cell r="E1860">
            <v>81.910569105691053</v>
          </cell>
          <cell r="F1860" t="str">
            <v>FDE Abr/26</v>
          </cell>
        </row>
        <row r="1861">
          <cell r="A1861" t="str">
            <v>09.54.016</v>
          </cell>
          <cell r="B1861" t="str">
            <v>REMOCAO DE PROJETORES EM JARDINS OU DE LUZ DE OBSTACULO</v>
          </cell>
          <cell r="C1861" t="str">
            <v>UN</v>
          </cell>
          <cell r="D1861">
            <v>67.17</v>
          </cell>
          <cell r="E1861">
            <v>54.609756097560975</v>
          </cell>
          <cell r="F1861" t="str">
            <v>FDE Abr/26</v>
          </cell>
        </row>
        <row r="1862">
          <cell r="A1862" t="str">
            <v>09.54.017</v>
          </cell>
          <cell r="B1862" t="str">
            <v>REMOCAO DE ARANDELA EXTERNA EM BRACO DE FERRO</v>
          </cell>
          <cell r="C1862" t="str">
            <v>UN</v>
          </cell>
          <cell r="D1862">
            <v>100.75</v>
          </cell>
          <cell r="E1862">
            <v>81.910569105691053</v>
          </cell>
          <cell r="F1862" t="str">
            <v>FDE Abr/26</v>
          </cell>
        </row>
        <row r="1863">
          <cell r="A1863" t="str">
            <v>09.54.018</v>
          </cell>
          <cell r="B1863" t="str">
            <v>REMOCAO DO APARELHO A PROVA DE TEMPO, GASES E VAPOR</v>
          </cell>
          <cell r="C1863" t="str">
            <v>UN</v>
          </cell>
          <cell r="D1863">
            <v>33.58</v>
          </cell>
          <cell r="E1863">
            <v>27.300813008130081</v>
          </cell>
          <cell r="F1863" t="str">
            <v>FDE Abr/26</v>
          </cell>
        </row>
        <row r="1864">
          <cell r="A1864" t="str">
            <v>09.54.019</v>
          </cell>
          <cell r="B1864" t="str">
            <v>REMOCAO DE CRUZETAS DE FERRO PARA FIXACAO DE PROJETORES</v>
          </cell>
          <cell r="C1864" t="str">
            <v>UN</v>
          </cell>
          <cell r="D1864">
            <v>100.75</v>
          </cell>
          <cell r="E1864">
            <v>81.910569105691053</v>
          </cell>
          <cell r="F1864" t="str">
            <v>FDE Abr/26</v>
          </cell>
        </row>
        <row r="1865">
          <cell r="A1865" t="str">
            <v>09.54.020</v>
          </cell>
          <cell r="B1865" t="str">
            <v>REMOCAO DE POSTE CURVO, INCLUINDO BASES DE FIXACAO</v>
          </cell>
          <cell r="C1865" t="str">
            <v>UN</v>
          </cell>
          <cell r="D1865">
            <v>335.86</v>
          </cell>
          <cell r="E1865">
            <v>273.0569105691057</v>
          </cell>
          <cell r="F1865" t="str">
            <v>FDE Abr/26</v>
          </cell>
        </row>
        <row r="1866">
          <cell r="A1866" t="str">
            <v>09.54.021</v>
          </cell>
          <cell r="B1866" t="str">
            <v>REMOCAO DE POSTE DE FERRO RETO ENGASTADO NO SOLO</v>
          </cell>
          <cell r="C1866" t="str">
            <v>UN</v>
          </cell>
          <cell r="D1866">
            <v>537.38</v>
          </cell>
          <cell r="E1866">
            <v>436.89430894308941</v>
          </cell>
          <cell r="F1866" t="str">
            <v>FDE Abr/26</v>
          </cell>
        </row>
        <row r="1867">
          <cell r="A1867" t="str">
            <v>09.54.099</v>
          </cell>
          <cell r="B1867" t="str">
            <v>DEMOLICOES DE APARELHOS E EQUIPAMENTOS</v>
          </cell>
          <cell r="C1867" t="str">
            <v>MV</v>
          </cell>
          <cell r="D1867">
            <v>715.2</v>
          </cell>
          <cell r="E1867">
            <v>581.46341463414637</v>
          </cell>
          <cell r="F1867" t="str">
            <v>FDE Abr/26</v>
          </cell>
        </row>
        <row r="1868">
          <cell r="A1868" t="str">
            <v>09.56.001</v>
          </cell>
          <cell r="B1868" t="str">
            <v>REMOCAO DE CAPTOR DE PARA-RAIOS TIPO FRANKLIN OU RADIATIVO</v>
          </cell>
          <cell r="C1868" t="str">
            <v>UN</v>
          </cell>
          <cell r="D1868">
            <v>33.58</v>
          </cell>
          <cell r="E1868">
            <v>27.300813008130081</v>
          </cell>
          <cell r="F1868" t="str">
            <v>FDE Abr/26</v>
          </cell>
        </row>
        <row r="1869">
          <cell r="A1869" t="str">
            <v>09.56.003</v>
          </cell>
          <cell r="B1869" t="str">
            <v>REMOCAO DE BASE E HASTE DE PARA-RAIO</v>
          </cell>
          <cell r="C1869" t="str">
            <v>UN</v>
          </cell>
          <cell r="D1869">
            <v>67.17</v>
          </cell>
          <cell r="E1869">
            <v>54.609756097560975</v>
          </cell>
          <cell r="F1869" t="str">
            <v>FDE Abr/26</v>
          </cell>
        </row>
        <row r="1870">
          <cell r="A1870" t="str">
            <v>09.56.004</v>
          </cell>
          <cell r="B1870" t="str">
            <v>REMOCAO CABOS E ESTICADORES OU DE BRACADEIRAS P/ 3 ESTAIS EM P.RAIOS</v>
          </cell>
          <cell r="C1870" t="str">
            <v>M</v>
          </cell>
          <cell r="D1870">
            <v>33.58</v>
          </cell>
          <cell r="E1870">
            <v>27.300813008130081</v>
          </cell>
          <cell r="F1870" t="str">
            <v>FDE Abr/26</v>
          </cell>
        </row>
        <row r="1871">
          <cell r="A1871" t="str">
            <v>09.56.005</v>
          </cell>
          <cell r="B1871" t="str">
            <v>REMOCAO DE CABO DE COBRE NU</v>
          </cell>
          <cell r="C1871" t="str">
            <v>M</v>
          </cell>
          <cell r="D1871">
            <v>13.43</v>
          </cell>
          <cell r="E1871">
            <v>10.918699186991869</v>
          </cell>
          <cell r="F1871" t="str">
            <v>FDE Abr/26</v>
          </cell>
        </row>
        <row r="1872">
          <cell r="A1872" t="str">
            <v>09.56.006</v>
          </cell>
          <cell r="B1872" t="str">
            <v>REMOCAO DE CABO COBRE NU PARA ATERRAMENTO</v>
          </cell>
          <cell r="C1872" t="str">
            <v>M</v>
          </cell>
          <cell r="D1872">
            <v>16.79</v>
          </cell>
          <cell r="E1872">
            <v>13.650406504065041</v>
          </cell>
          <cell r="F1872" t="str">
            <v>FDE Abr/26</v>
          </cell>
        </row>
        <row r="1873">
          <cell r="A1873" t="str">
            <v>09.56.007</v>
          </cell>
          <cell r="B1873" t="str">
            <v>REMOCAO DE CONECTOR TIPO SPLIT-BOLDT PARA CABOS DE ATERRAMENTO</v>
          </cell>
          <cell r="C1873" t="str">
            <v>UN</v>
          </cell>
          <cell r="D1873">
            <v>13.43</v>
          </cell>
          <cell r="E1873">
            <v>10.918699186991869</v>
          </cell>
          <cell r="F1873" t="str">
            <v>FDE Abr/26</v>
          </cell>
        </row>
        <row r="1874">
          <cell r="A1874" t="str">
            <v>09.56.009</v>
          </cell>
          <cell r="B1874" t="str">
            <v>REMOCAO DE BRACADEIRAS PARA PASSAGEM DE CABOS DE COBRE NU</v>
          </cell>
          <cell r="C1874" t="str">
            <v>UN</v>
          </cell>
          <cell r="D1874">
            <v>26.86</v>
          </cell>
          <cell r="E1874">
            <v>21.837398373983739</v>
          </cell>
          <cell r="F1874" t="str">
            <v>FDE Abr/26</v>
          </cell>
        </row>
        <row r="1875">
          <cell r="A1875" t="str">
            <v>09.56.012</v>
          </cell>
          <cell r="B1875" t="str">
            <v>REMOCAO DE TUBO DE PROTECAO DE CABO DE COBRE NU INCL. FIXACOES</v>
          </cell>
          <cell r="C1875" t="str">
            <v>UN</v>
          </cell>
          <cell r="D1875">
            <v>67.17</v>
          </cell>
          <cell r="E1875">
            <v>54.609756097560975</v>
          </cell>
          <cell r="F1875" t="str">
            <v>FDE Abr/26</v>
          </cell>
        </row>
        <row r="1876">
          <cell r="A1876" t="str">
            <v>09.56.099</v>
          </cell>
          <cell r="B1876" t="str">
            <v>DEMOLICOES DE PARA-RAIOS E ATERRAMENTO</v>
          </cell>
          <cell r="C1876" t="str">
            <v>MV</v>
          </cell>
          <cell r="D1876">
            <v>715.2</v>
          </cell>
          <cell r="E1876">
            <v>581.46341463414637</v>
          </cell>
          <cell r="F1876" t="str">
            <v>FDE Abr/26</v>
          </cell>
        </row>
        <row r="1877">
          <cell r="A1877" t="str">
            <v>09.60.003</v>
          </cell>
          <cell r="B1877" t="str">
            <v>RETIRADA DE ISOLADOR TIPO DISCO COMPL INCL GANCHO DE SUSPENSAO TIPO OLHAL</v>
          </cell>
          <cell r="C1877" t="str">
            <v>UN</v>
          </cell>
          <cell r="D1877">
            <v>10.07</v>
          </cell>
          <cell r="E1877">
            <v>8.1869918699186996</v>
          </cell>
          <cell r="F1877" t="str">
            <v>FDE Abr/26</v>
          </cell>
        </row>
        <row r="1878">
          <cell r="A1878" t="str">
            <v>09.60.004</v>
          </cell>
          <cell r="B1878" t="str">
            <v>RETIRADA DE BUCHA DE PASS.INT/EXT, OU DE CHAPA ACO P/ BUCHA PASSAGEM A.T.</v>
          </cell>
          <cell r="C1878" t="str">
            <v>UN</v>
          </cell>
          <cell r="D1878">
            <v>26.86</v>
          </cell>
          <cell r="E1878">
            <v>21.837398373983739</v>
          </cell>
          <cell r="F1878" t="str">
            <v>FDE Abr/26</v>
          </cell>
        </row>
        <row r="1879">
          <cell r="A1879" t="str">
            <v>09.60.007</v>
          </cell>
          <cell r="B1879" t="str">
            <v>RETIRADA DE CANTONEIRA METÁLICA</v>
          </cell>
          <cell r="C1879" t="str">
            <v>M</v>
          </cell>
          <cell r="D1879">
            <v>16.79</v>
          </cell>
          <cell r="E1879">
            <v>13.650406504065041</v>
          </cell>
          <cell r="F1879" t="str">
            <v>FDE Abr/26</v>
          </cell>
        </row>
        <row r="1880">
          <cell r="A1880" t="str">
            <v>09.60.008</v>
          </cell>
          <cell r="B1880" t="str">
            <v>RETIRADA DE ISOLADOR TIPO CASTANHA INCL GANCHO DE SUSTENTAÇÃO</v>
          </cell>
          <cell r="C1880" t="str">
            <v>UN</v>
          </cell>
          <cell r="D1880">
            <v>3.14</v>
          </cell>
          <cell r="E1880">
            <v>2.5528455284552849</v>
          </cell>
          <cell r="F1880" t="str">
            <v>FDE Abr/26</v>
          </cell>
        </row>
        <row r="1881">
          <cell r="A1881" t="str">
            <v>09.60.009</v>
          </cell>
          <cell r="B1881" t="str">
            <v>RETIRADA DE ISOLADOR TIPO PINO PARA A.T. INCLUSIVE PINO</v>
          </cell>
          <cell r="C1881" t="str">
            <v>UN</v>
          </cell>
          <cell r="D1881">
            <v>16.79</v>
          </cell>
          <cell r="E1881">
            <v>13.650406504065041</v>
          </cell>
          <cell r="F1881" t="str">
            <v>FDE Abr/26</v>
          </cell>
        </row>
        <row r="1882">
          <cell r="A1882" t="str">
            <v>09.60.011</v>
          </cell>
          <cell r="B1882" t="str">
            <v>RETIRADA DE VERGALHÃO DE COBRE</v>
          </cell>
          <cell r="C1882" t="str">
            <v>M</v>
          </cell>
          <cell r="D1882">
            <v>13.43</v>
          </cell>
          <cell r="E1882">
            <v>10.918699186991869</v>
          </cell>
          <cell r="F1882" t="str">
            <v>FDE Abr/26</v>
          </cell>
        </row>
        <row r="1883">
          <cell r="A1883" t="str">
            <v>09.60.012</v>
          </cell>
          <cell r="B1883" t="str">
            <v>RETIRADA DE TERMINAL OU CONECTOR PARA VERGALHAO DE COBRE</v>
          </cell>
          <cell r="C1883" t="str">
            <v>UN</v>
          </cell>
          <cell r="D1883">
            <v>6.29</v>
          </cell>
          <cell r="E1883">
            <v>5.1138211382113825</v>
          </cell>
          <cell r="F1883" t="str">
            <v>FDE Abr/26</v>
          </cell>
        </row>
        <row r="1884">
          <cell r="A1884" t="str">
            <v>09.60.018</v>
          </cell>
          <cell r="B1884" t="str">
            <v>RETIRADA DE CHAVE SECCION TRIP SECA, COMANDO POR VARA/ESTRIBO FRONTA</v>
          </cell>
          <cell r="C1884" t="str">
            <v>UN</v>
          </cell>
          <cell r="D1884">
            <v>197.31</v>
          </cell>
          <cell r="E1884">
            <v>160.41463414634146</v>
          </cell>
          <cell r="F1884" t="str">
            <v>FDE Abr/26</v>
          </cell>
        </row>
        <row r="1885">
          <cell r="A1885" t="str">
            <v>09.60.020</v>
          </cell>
          <cell r="B1885" t="str">
            <v>RETIRADA DE TRANSFORMADOR DE POTENCIAL COMPLETO</v>
          </cell>
          <cell r="C1885" t="str">
            <v>UN</v>
          </cell>
          <cell r="D1885">
            <v>43.66</v>
          </cell>
          <cell r="E1885">
            <v>35.49593495934959</v>
          </cell>
          <cell r="F1885" t="str">
            <v>FDE Abr/26</v>
          </cell>
        </row>
        <row r="1886">
          <cell r="A1886" t="str">
            <v>09.60.022</v>
          </cell>
          <cell r="B1886" t="str">
            <v>RETIRADA DE DISJUNTOR DE VOLUME NORMAL OU REDUZIDO</v>
          </cell>
          <cell r="C1886" t="str">
            <v>UN</v>
          </cell>
          <cell r="D1886">
            <v>243.43</v>
          </cell>
          <cell r="E1886">
            <v>197.91056910569105</v>
          </cell>
          <cell r="F1886" t="str">
            <v>FDE Abr/26</v>
          </cell>
        </row>
        <row r="1887">
          <cell r="A1887" t="str">
            <v>09.60.023</v>
          </cell>
          <cell r="B1887" t="str">
            <v>RETIRADA DE MANOPLA DE COMANDO DO DISJUNTOR DE A.T. (ENGRENAGEM INTERNA)</v>
          </cell>
          <cell r="C1887" t="str">
            <v>UN</v>
          </cell>
          <cell r="D1887">
            <v>33.58</v>
          </cell>
          <cell r="E1887">
            <v>27.300813008130081</v>
          </cell>
          <cell r="F1887" t="str">
            <v>FDE Abr/26</v>
          </cell>
        </row>
        <row r="1888">
          <cell r="A1888" t="str">
            <v>09.60.026</v>
          </cell>
          <cell r="B1888" t="str">
            <v>RETIRADA DE TRANSFORMADOR DE POTENCIA EM CABINE PRIMARIA</v>
          </cell>
          <cell r="C1888" t="str">
            <v>UN</v>
          </cell>
          <cell r="D1888">
            <v>440.74</v>
          </cell>
          <cell r="E1888">
            <v>358.32520325203251</v>
          </cell>
          <cell r="F1888" t="str">
            <v>FDE Abr/26</v>
          </cell>
        </row>
        <row r="1889">
          <cell r="A1889" t="str">
            <v>09.60.027</v>
          </cell>
          <cell r="B1889" t="str">
            <v>RETIRADA DE TRANSFORMADOR DE POTENCIA EM POSTE OU ESTALEIRO</v>
          </cell>
          <cell r="C1889" t="str">
            <v>UN</v>
          </cell>
          <cell r="D1889">
            <v>490.07</v>
          </cell>
          <cell r="E1889">
            <v>398.4308943089431</v>
          </cell>
          <cell r="F1889" t="str">
            <v>FDE Abr/26</v>
          </cell>
        </row>
        <row r="1890">
          <cell r="A1890" t="str">
            <v>09.60.029</v>
          </cell>
          <cell r="B1890" t="str">
            <v>RETIRADA DE POSTE DE CONCRETO</v>
          </cell>
          <cell r="C1890" t="str">
            <v>UN</v>
          </cell>
          <cell r="D1890">
            <v>335.86</v>
          </cell>
          <cell r="E1890">
            <v>273.0569105691057</v>
          </cell>
          <cell r="F1890" t="str">
            <v>FDE Abr/26</v>
          </cell>
        </row>
        <row r="1891">
          <cell r="A1891" t="str">
            <v>09.60.034</v>
          </cell>
          <cell r="B1891" t="str">
            <v>RETIRADA DE CHAVE FUSIVEL INDICADORA TIPO MATHEUS</v>
          </cell>
          <cell r="C1891" t="str">
            <v>UN</v>
          </cell>
          <cell r="D1891">
            <v>100.75</v>
          </cell>
          <cell r="E1891">
            <v>81.910569105691053</v>
          </cell>
          <cell r="F1891" t="str">
            <v>FDE Abr/26</v>
          </cell>
        </row>
        <row r="1892">
          <cell r="A1892" t="str">
            <v>09.60.099</v>
          </cell>
          <cell r="B1892" t="str">
            <v>RETIRADAS DE ALTA TENSAO</v>
          </cell>
          <cell r="C1892" t="str">
            <v>MV</v>
          </cell>
          <cell r="D1892">
            <v>715.2</v>
          </cell>
          <cell r="E1892">
            <v>581.46341463414637</v>
          </cell>
          <cell r="F1892" t="str">
            <v>FDE Abr/26</v>
          </cell>
        </row>
        <row r="1893">
          <cell r="A1893" t="str">
            <v>09.62.001</v>
          </cell>
          <cell r="B1893" t="str">
            <v>RETIRADA DE POSTE GALVANIZADO DE ENTRADA EM B.T.</v>
          </cell>
          <cell r="C1893" t="str">
            <v>UN</v>
          </cell>
          <cell r="D1893">
            <v>268.69</v>
          </cell>
          <cell r="E1893">
            <v>218.44715447154471</v>
          </cell>
          <cell r="F1893" t="str">
            <v>FDE Abr/26</v>
          </cell>
        </row>
        <row r="1894">
          <cell r="A1894" t="str">
            <v>09.62.002</v>
          </cell>
          <cell r="B1894" t="str">
            <v>RETIRADA DE POSTE DE CONCRETO DE ENTRADA EM B.T.</v>
          </cell>
          <cell r="C1894" t="str">
            <v>UN</v>
          </cell>
          <cell r="D1894">
            <v>335.86</v>
          </cell>
          <cell r="E1894">
            <v>273.0569105691057</v>
          </cell>
          <cell r="F1894" t="str">
            <v>FDE Abr/26</v>
          </cell>
        </row>
        <row r="1895">
          <cell r="A1895" t="str">
            <v>09.62.003</v>
          </cell>
          <cell r="B1895" t="str">
            <v>RETIRADA DE ARMACAO T BRAQUET, CONDULETES OU DE CX.FUSIV/TOMADAS EM PERFILADO</v>
          </cell>
          <cell r="C1895" t="str">
            <v>UN</v>
          </cell>
          <cell r="D1895">
            <v>33.58</v>
          </cell>
          <cell r="E1895">
            <v>27.300813008130081</v>
          </cell>
          <cell r="F1895" t="str">
            <v>FDE Abr/26</v>
          </cell>
        </row>
        <row r="1896">
          <cell r="A1896" t="str">
            <v>09.62.004</v>
          </cell>
          <cell r="B1896" t="str">
            <v>RETIRADA DE CABECOTE PADRAO TELEFONICA OU DE BASE P/DISJUNTOR QUICK LAG</v>
          </cell>
          <cell r="C1896" t="str">
            <v>UN</v>
          </cell>
          <cell r="D1896">
            <v>16.79</v>
          </cell>
          <cell r="E1896">
            <v>13.650406504065041</v>
          </cell>
          <cell r="F1896" t="str">
            <v>FDE Abr/26</v>
          </cell>
        </row>
        <row r="1897">
          <cell r="A1897" t="str">
            <v>09.62.009</v>
          </cell>
          <cell r="B1897" t="str">
            <v>RETIRADA DE TUBULACAO ELETRICA APARENTE ATE 2"</v>
          </cell>
          <cell r="C1897" t="str">
            <v>M</v>
          </cell>
          <cell r="D1897">
            <v>16.79</v>
          </cell>
          <cell r="E1897">
            <v>13.650406504065041</v>
          </cell>
          <cell r="F1897" t="str">
            <v>FDE Abr/26</v>
          </cell>
        </row>
        <row r="1898">
          <cell r="A1898" t="str">
            <v>09.62.010</v>
          </cell>
          <cell r="B1898" t="str">
            <v>RETIRADA DE TUBULACAO ELETRICA APARENTE ACIMA 2"</v>
          </cell>
          <cell r="C1898" t="str">
            <v>M</v>
          </cell>
          <cell r="D1898">
            <v>33.58</v>
          </cell>
          <cell r="E1898">
            <v>27.300813008130081</v>
          </cell>
          <cell r="F1898" t="str">
            <v>FDE Abr/26</v>
          </cell>
        </row>
        <row r="1899">
          <cell r="A1899" t="str">
            <v>09.62.012</v>
          </cell>
          <cell r="B1899" t="str">
            <v>RETIRADA DE PERFILADOS</v>
          </cell>
          <cell r="C1899" t="str">
            <v>M</v>
          </cell>
          <cell r="D1899">
            <v>26.86</v>
          </cell>
          <cell r="E1899">
            <v>21.837398373983739</v>
          </cell>
          <cell r="F1899" t="str">
            <v>FDE Abr/26</v>
          </cell>
        </row>
        <row r="1900">
          <cell r="A1900" t="str">
            <v>09.62.014</v>
          </cell>
          <cell r="B1900" t="str">
            <v>RETIRADA DE GANCHOS DE SUSTENTACAO DE LUMINARIAS EM PERFILADOS</v>
          </cell>
          <cell r="C1900" t="str">
            <v>UN</v>
          </cell>
          <cell r="D1900">
            <v>13.43</v>
          </cell>
          <cell r="E1900">
            <v>10.918699186991869</v>
          </cell>
          <cell r="F1900" t="str">
            <v>FDE Abr/26</v>
          </cell>
        </row>
        <row r="1901">
          <cell r="A1901" t="str">
            <v>09.62.017</v>
          </cell>
          <cell r="B1901" t="str">
            <v>RETIRADA DE FIO EMBUTIDO ATE 16 MM2</v>
          </cell>
          <cell r="C1901" t="str">
            <v>M</v>
          </cell>
          <cell r="D1901">
            <v>3.35</v>
          </cell>
          <cell r="E1901">
            <v>2.7235772357723578</v>
          </cell>
          <cell r="F1901" t="str">
            <v>FDE Abr/26</v>
          </cell>
        </row>
        <row r="1902">
          <cell r="A1902" t="str">
            <v>09.62.018</v>
          </cell>
          <cell r="B1902" t="str">
            <v>RETIRADA DE CABO EMBUTIDO ACIMA DE 16 MM2</v>
          </cell>
          <cell r="C1902" t="str">
            <v>M</v>
          </cell>
          <cell r="D1902">
            <v>6.71</v>
          </cell>
          <cell r="E1902">
            <v>5.4552845528455283</v>
          </cell>
          <cell r="F1902" t="str">
            <v>FDE Abr/26</v>
          </cell>
        </row>
        <row r="1903">
          <cell r="A1903" t="str">
            <v>09.62.019</v>
          </cell>
          <cell r="B1903" t="str">
            <v>RETIRADA DE FIO APARENTE ATE 16 MM2</v>
          </cell>
          <cell r="C1903" t="str">
            <v>M</v>
          </cell>
          <cell r="D1903">
            <v>4.03</v>
          </cell>
          <cell r="E1903">
            <v>3.2764227642276427</v>
          </cell>
          <cell r="F1903" t="str">
            <v>FDE Abr/26</v>
          </cell>
        </row>
        <row r="1904">
          <cell r="A1904" t="str">
            <v>09.62.020</v>
          </cell>
          <cell r="B1904" t="str">
            <v>RETIRADA DE CABO APARENTE ACIMA DE 16 MM2</v>
          </cell>
          <cell r="C1904" t="str">
            <v>M</v>
          </cell>
          <cell r="D1904">
            <v>8.06</v>
          </cell>
          <cell r="E1904">
            <v>6.5528455284552853</v>
          </cell>
          <cell r="F1904" t="str">
            <v>FDE Abr/26</v>
          </cell>
        </row>
        <row r="1905">
          <cell r="A1905" t="str">
            <v>09.62.021</v>
          </cell>
          <cell r="B1905" t="str">
            <v>RETIRADA DE TERMINAIS/CONECTORES DE PRESSAO P/CABOS OU DE ROLDANAS</v>
          </cell>
          <cell r="C1905" t="str">
            <v>UN</v>
          </cell>
          <cell r="D1905">
            <v>13.43</v>
          </cell>
          <cell r="E1905">
            <v>10.918699186991869</v>
          </cell>
          <cell r="F1905" t="str">
            <v>FDE Abr/26</v>
          </cell>
        </row>
        <row r="1906">
          <cell r="A1906" t="str">
            <v>09.62.024</v>
          </cell>
          <cell r="B1906" t="str">
            <v>RETIRADA E DESMONTAGEM QD.DISTRIB, CAIXA PASSAGEM OU QD. CHAMADA</v>
          </cell>
          <cell r="C1906" t="str">
            <v>M2</v>
          </cell>
          <cell r="D1906">
            <v>134.34</v>
          </cell>
          <cell r="E1906">
            <v>109.21951219512195</v>
          </cell>
          <cell r="F1906" t="str">
            <v>FDE Abr/26</v>
          </cell>
        </row>
        <row r="1907">
          <cell r="A1907" t="str">
            <v>09.62.099</v>
          </cell>
          <cell r="B1907" t="str">
            <v>RETIRADAS DE BAIXA TENSAO</v>
          </cell>
          <cell r="C1907" t="str">
            <v>MV</v>
          </cell>
          <cell r="D1907">
            <v>715.2</v>
          </cell>
          <cell r="E1907">
            <v>581.46341463414637</v>
          </cell>
          <cell r="F1907" t="str">
            <v>FDE Abr/26</v>
          </cell>
        </row>
        <row r="1908">
          <cell r="A1908" t="str">
            <v>09.64.004</v>
          </cell>
          <cell r="B1908" t="str">
            <v>RETIRADA DE MOTOR DE BOMBA DE RECALQUE</v>
          </cell>
          <cell r="C1908" t="str">
            <v>UN</v>
          </cell>
          <cell r="D1908">
            <v>100.75</v>
          </cell>
          <cell r="E1908">
            <v>81.910569105691053</v>
          </cell>
          <cell r="F1908" t="str">
            <v>FDE Abr/26</v>
          </cell>
        </row>
        <row r="1909">
          <cell r="A1909" t="str">
            <v>09.64.005</v>
          </cell>
          <cell r="B1909" t="str">
            <v>RETIRADA DE APARELHO DE ILUMINACAO, PLAFONS E PENDENTES P/LAMPADAS INCANDESC</v>
          </cell>
          <cell r="C1909" t="str">
            <v>UN</v>
          </cell>
          <cell r="D1909">
            <v>6.71</v>
          </cell>
          <cell r="E1909">
            <v>5.4552845528455283</v>
          </cell>
          <cell r="F1909" t="str">
            <v>FDE Abr/26</v>
          </cell>
        </row>
        <row r="1910">
          <cell r="A1910" t="str">
            <v>09.64.006</v>
          </cell>
          <cell r="B1910" t="str">
            <v>RETIRADA DE APARELHOS DE ILUMINACAO, PLAFONS E PENDENTES P/LAMPADAS FLUORESC</v>
          </cell>
          <cell r="C1910" t="str">
            <v>UN</v>
          </cell>
          <cell r="D1910">
            <v>4.72</v>
          </cell>
          <cell r="E1910">
            <v>3.8373983739837398</v>
          </cell>
          <cell r="F1910" t="str">
            <v>FDE Abr/26</v>
          </cell>
        </row>
        <row r="1911">
          <cell r="A1911" t="str">
            <v>09.64.014</v>
          </cell>
          <cell r="B1911" t="str">
            <v>RETIRADA DE AP.ILUM.EM POSTE,ARANDELA EXT BRACO ACO OU PROJET EM FACHADA</v>
          </cell>
          <cell r="C1911" t="str">
            <v>UN</v>
          </cell>
          <cell r="D1911">
            <v>100.75</v>
          </cell>
          <cell r="E1911">
            <v>81.910569105691053</v>
          </cell>
          <cell r="F1911" t="str">
            <v>FDE Abr/26</v>
          </cell>
        </row>
        <row r="1912">
          <cell r="A1912" t="str">
            <v>09.64.016</v>
          </cell>
          <cell r="B1912" t="str">
            <v>RETIRADA DE PROJETORES EM JARDINS</v>
          </cell>
          <cell r="C1912" t="str">
            <v>UN</v>
          </cell>
          <cell r="D1912">
            <v>67.17</v>
          </cell>
          <cell r="E1912">
            <v>54.609756097560975</v>
          </cell>
          <cell r="F1912" t="str">
            <v>FDE Abr/26</v>
          </cell>
        </row>
        <row r="1913">
          <cell r="A1913" t="str">
            <v>09.64.017</v>
          </cell>
          <cell r="B1913" t="str">
            <v>REMOÇAO E REINSTALAÇAO  UNIDADE DE APARELHO VENTILADOR DE PAREDE</v>
          </cell>
          <cell r="C1913" t="str">
            <v>UN</v>
          </cell>
          <cell r="D1913">
            <v>47.02</v>
          </cell>
          <cell r="E1913">
            <v>38.22764227642277</v>
          </cell>
          <cell r="F1913" t="str">
            <v>FDE Abr/26</v>
          </cell>
        </row>
        <row r="1914">
          <cell r="A1914" t="str">
            <v>09.64.018</v>
          </cell>
          <cell r="B1914" t="str">
            <v>RETIRADA DE APARELHO A PROVA DE TEMPO, GASES E VAPOR</v>
          </cell>
          <cell r="C1914" t="str">
            <v>UN</v>
          </cell>
          <cell r="D1914">
            <v>33.58</v>
          </cell>
          <cell r="E1914">
            <v>27.300813008130081</v>
          </cell>
          <cell r="F1914" t="str">
            <v>FDE Abr/26</v>
          </cell>
        </row>
        <row r="1915">
          <cell r="A1915" t="str">
            <v>09.64.020</v>
          </cell>
          <cell r="B1915" t="str">
            <v>RETIRADA DE POSTE CURVO, INCLUINDO BASES DE FIXACAO</v>
          </cell>
          <cell r="C1915" t="str">
            <v>UN</v>
          </cell>
          <cell r="D1915">
            <v>335.86</v>
          </cell>
          <cell r="E1915">
            <v>273.0569105691057</v>
          </cell>
          <cell r="F1915" t="str">
            <v>FDE Abr/26</v>
          </cell>
        </row>
        <row r="1916">
          <cell r="A1916" t="str">
            <v>09.64.023</v>
          </cell>
          <cell r="B1916" t="str">
            <v>RETIRADA DE POSTE DE FERRO RETO ENGASTADO NO SOLO</v>
          </cell>
          <cell r="C1916" t="str">
            <v>UN</v>
          </cell>
          <cell r="D1916">
            <v>335.86</v>
          </cell>
          <cell r="E1916">
            <v>273.0569105691057</v>
          </cell>
          <cell r="F1916" t="str">
            <v>FDE Abr/26</v>
          </cell>
        </row>
        <row r="1917">
          <cell r="A1917" t="str">
            <v>09.64.024</v>
          </cell>
          <cell r="B1917" t="str">
            <v>RETIRADA DE POSTE DE CONCRETO DE ATE 10M ACIMA DO SOLO</v>
          </cell>
          <cell r="C1917" t="str">
            <v>UN</v>
          </cell>
          <cell r="D1917">
            <v>335.86</v>
          </cell>
          <cell r="E1917">
            <v>273.0569105691057</v>
          </cell>
          <cell r="F1917" t="str">
            <v>FDE Abr/26</v>
          </cell>
        </row>
        <row r="1918">
          <cell r="A1918" t="str">
            <v>09.64.099</v>
          </cell>
          <cell r="B1918" t="str">
            <v>RETIRADAS DE APARELHOS E EQUIPAMENTOS</v>
          </cell>
          <cell r="C1918" t="str">
            <v>MV</v>
          </cell>
          <cell r="D1918">
            <v>715.2</v>
          </cell>
          <cell r="E1918">
            <v>581.46341463414637</v>
          </cell>
          <cell r="F1918" t="str">
            <v>FDE Abr/26</v>
          </cell>
        </row>
        <row r="1919">
          <cell r="A1919" t="str">
            <v>09.66.001</v>
          </cell>
          <cell r="B1919" t="str">
            <v>RETIRADA DE CAPTOR DE PARA-RAIOS TIPO FRANKLIN</v>
          </cell>
          <cell r="C1919" t="str">
            <v>UN</v>
          </cell>
          <cell r="D1919">
            <v>33.58</v>
          </cell>
          <cell r="E1919">
            <v>27.300813008130081</v>
          </cell>
          <cell r="F1919" t="str">
            <v>FDE Abr/26</v>
          </cell>
        </row>
        <row r="1920">
          <cell r="A1920" t="str">
            <v>09.66.003</v>
          </cell>
          <cell r="B1920" t="str">
            <v>RETIRADA DE BASE E HASTE,OU DE BRAÇADEIRA C/3 ESTAIS EM PARA-RAIOS</v>
          </cell>
          <cell r="C1920" t="str">
            <v>UN</v>
          </cell>
          <cell r="D1920">
            <v>67.17</v>
          </cell>
          <cell r="E1920">
            <v>54.609756097560975</v>
          </cell>
          <cell r="F1920" t="str">
            <v>FDE Abr/26</v>
          </cell>
        </row>
        <row r="1921">
          <cell r="A1921" t="str">
            <v>09.66.004</v>
          </cell>
          <cell r="B1921" t="str">
            <v>RETIRADA DE CABOS DE AÇO E ESTICADORES DE PARA-RAIOS</v>
          </cell>
          <cell r="C1921" t="str">
            <v>M</v>
          </cell>
          <cell r="D1921">
            <v>33.58</v>
          </cell>
          <cell r="E1921">
            <v>27.300813008130081</v>
          </cell>
          <cell r="F1921" t="str">
            <v>FDE Abr/26</v>
          </cell>
        </row>
        <row r="1922">
          <cell r="A1922" t="str">
            <v>09.66.005</v>
          </cell>
          <cell r="B1922" t="str">
            <v>RETIRADA DE CABO DE COBRE NU</v>
          </cell>
          <cell r="C1922" t="str">
            <v>M</v>
          </cell>
          <cell r="D1922">
            <v>13.43</v>
          </cell>
          <cell r="E1922">
            <v>10.918699186991869</v>
          </cell>
          <cell r="F1922" t="str">
            <v>FDE Abr/26</v>
          </cell>
        </row>
        <row r="1923">
          <cell r="A1923" t="str">
            <v>09.66.006</v>
          </cell>
          <cell r="B1923" t="str">
            <v>RETIRADA DE CABO DE COBRE NU PARA ATERRAMENTO</v>
          </cell>
          <cell r="C1923" t="str">
            <v>M</v>
          </cell>
          <cell r="D1923">
            <v>16.79</v>
          </cell>
          <cell r="E1923">
            <v>13.650406504065041</v>
          </cell>
          <cell r="F1923" t="str">
            <v>FDE Abr/26</v>
          </cell>
        </row>
        <row r="1924">
          <cell r="A1924" t="str">
            <v>09.66.007</v>
          </cell>
          <cell r="B1924" t="str">
            <v>RETIRADA DE CONECTOR TIPO SPLIT-BOLT PARA CABOS DE ATERRAMENTO</v>
          </cell>
          <cell r="C1924" t="str">
            <v>UN</v>
          </cell>
          <cell r="D1924">
            <v>13.43</v>
          </cell>
          <cell r="E1924">
            <v>10.918699186991869</v>
          </cell>
          <cell r="F1924" t="str">
            <v>FDE Abr/26</v>
          </cell>
        </row>
        <row r="1925">
          <cell r="A1925" t="str">
            <v>09.66.009</v>
          </cell>
          <cell r="B1925" t="str">
            <v>RETIRADA DE BRAÇADEIRAS PARA PASSAGEM DE CABO DE COBRE NU</v>
          </cell>
          <cell r="C1925" t="str">
            <v>UN</v>
          </cell>
          <cell r="D1925">
            <v>26.86</v>
          </cell>
          <cell r="E1925">
            <v>21.837398373983739</v>
          </cell>
          <cell r="F1925" t="str">
            <v>FDE Abr/26</v>
          </cell>
        </row>
        <row r="1926">
          <cell r="A1926" t="str">
            <v>09.66.099</v>
          </cell>
          <cell r="B1926" t="str">
            <v>RETIRADAS DE PARA-RAIOS E ATERRAMENTOS</v>
          </cell>
          <cell r="C1926" t="str">
            <v>MV</v>
          </cell>
          <cell r="D1926">
            <v>715.2</v>
          </cell>
          <cell r="E1926">
            <v>581.46341463414637</v>
          </cell>
          <cell r="F1926" t="str">
            <v>FDE Abr/26</v>
          </cell>
        </row>
        <row r="1927">
          <cell r="A1927" t="str">
            <v>09.70.003</v>
          </cell>
          <cell r="B1927" t="str">
            <v>RECOLOCAÇÃO DE ISOLADOR TIPO DISCO COMPL, INCLUS GANCHO DE SUSPENSA TIPO OLHAL</v>
          </cell>
          <cell r="C1927" t="str">
            <v>UN</v>
          </cell>
          <cell r="D1927">
            <v>13.43</v>
          </cell>
          <cell r="E1927">
            <v>10.918699186991869</v>
          </cell>
          <cell r="F1927" t="str">
            <v>FDE Abr/26</v>
          </cell>
        </row>
        <row r="1928">
          <cell r="A1928" t="str">
            <v>09.70.004</v>
          </cell>
          <cell r="B1928" t="str">
            <v>RECOLOCAÇÃO DE BUCHA PASS.INT/EXT OU DE CH.ACO P/BUCHA PASSAGEM EM A.T</v>
          </cell>
          <cell r="C1928" t="str">
            <v>UN</v>
          </cell>
          <cell r="D1928">
            <v>33.58</v>
          </cell>
          <cell r="E1928">
            <v>27.300813008130081</v>
          </cell>
          <cell r="F1928" t="str">
            <v>FDE Abr/26</v>
          </cell>
        </row>
        <row r="1929">
          <cell r="A1929" t="str">
            <v>09.70.007</v>
          </cell>
          <cell r="B1929" t="str">
            <v>RECOLOCAÇÃO DE CANTONEIRA METALICA</v>
          </cell>
          <cell r="C1929" t="str">
            <v>M</v>
          </cell>
          <cell r="D1929">
            <v>33.58</v>
          </cell>
          <cell r="E1929">
            <v>27.300813008130081</v>
          </cell>
          <cell r="F1929" t="str">
            <v>FDE Abr/26</v>
          </cell>
        </row>
        <row r="1930">
          <cell r="A1930" t="str">
            <v>09.70.008</v>
          </cell>
          <cell r="B1930" t="str">
            <v>RECOLOCAÇÃO DE ISOLADOR CASTANHA OU DE TERMINAL/CONEC. P/BARRAM.COBRE A.T</v>
          </cell>
          <cell r="C1930" t="str">
            <v>UN</v>
          </cell>
          <cell r="D1930">
            <v>6.29</v>
          </cell>
          <cell r="E1930">
            <v>5.1138211382113825</v>
          </cell>
          <cell r="F1930" t="str">
            <v>FDE Abr/26</v>
          </cell>
        </row>
        <row r="1931">
          <cell r="A1931" t="str">
            <v>09.70.009</v>
          </cell>
          <cell r="B1931" t="str">
            <v>RECOLOCAÇÃO DE ISOLADOR TIPO PINO PARA A.T. INCLUSIVE PINO</v>
          </cell>
          <cell r="C1931" t="str">
            <v>UN</v>
          </cell>
          <cell r="D1931">
            <v>40.299999999999997</v>
          </cell>
          <cell r="E1931">
            <v>32.764227642276424</v>
          </cell>
          <cell r="F1931" t="str">
            <v>FDE Abr/26</v>
          </cell>
        </row>
        <row r="1932">
          <cell r="A1932" t="str">
            <v>09.70.011</v>
          </cell>
          <cell r="B1932" t="str">
            <v>RECOLOCAÇÃO DE VERGALHÃO DE COBRE</v>
          </cell>
          <cell r="C1932" t="str">
            <v>M</v>
          </cell>
          <cell r="D1932">
            <v>26.86</v>
          </cell>
          <cell r="E1932">
            <v>21.837398373983739</v>
          </cell>
          <cell r="F1932" t="str">
            <v>FDE Abr/26</v>
          </cell>
        </row>
        <row r="1933">
          <cell r="A1933" t="str">
            <v>09.70.018</v>
          </cell>
          <cell r="B1933" t="str">
            <v>RECOLOCAÇÃO DE CHAVE SECCIONADORA TRIP SECA,COMANDO POR VARA/ESTRIBO FRONTAL</v>
          </cell>
          <cell r="C1933" t="str">
            <v>UN</v>
          </cell>
          <cell r="D1933">
            <v>319.02</v>
          </cell>
          <cell r="E1933">
            <v>259.36585365853659</v>
          </cell>
          <cell r="F1933" t="str">
            <v>FDE Abr/26</v>
          </cell>
        </row>
        <row r="1934">
          <cell r="A1934" t="str">
            <v>09.70.020</v>
          </cell>
          <cell r="B1934" t="str">
            <v>RECOLOCAÇÃO DE CH.FUSIV.INDICADORA OU DE TRANSF.DE POTENCIAL COMPL. A.T</v>
          </cell>
          <cell r="C1934" t="str">
            <v>UN</v>
          </cell>
          <cell r="D1934">
            <v>112.49</v>
          </cell>
          <cell r="E1934">
            <v>91.455284552845526</v>
          </cell>
          <cell r="F1934" t="str">
            <v>FDE Abr/26</v>
          </cell>
        </row>
        <row r="1935">
          <cell r="A1935" t="str">
            <v>09.70.022</v>
          </cell>
          <cell r="B1935" t="str">
            <v>RECOLOCAÇÃO DE DISJUNTOR DE VOLUME NORMAL OU REDUZIDO</v>
          </cell>
          <cell r="C1935" t="str">
            <v>UN</v>
          </cell>
          <cell r="D1935">
            <v>583.5</v>
          </cell>
          <cell r="E1935">
            <v>474.39024390243901</v>
          </cell>
          <cell r="F1935" t="str">
            <v>FDE Abr/26</v>
          </cell>
        </row>
        <row r="1936">
          <cell r="A1936" t="str">
            <v>09.70.023</v>
          </cell>
          <cell r="B1936" t="str">
            <v>RECOLOCAÇÃO DE MANOPLA DE COMANDO DO DISJUNTOR DE A.T. (ENGRENAGEM INTERNA)</v>
          </cell>
          <cell r="C1936" t="str">
            <v>UN</v>
          </cell>
          <cell r="D1936">
            <v>90.23</v>
          </cell>
          <cell r="E1936">
            <v>73.357723577235774</v>
          </cell>
          <cell r="F1936" t="str">
            <v>FDE Abr/26</v>
          </cell>
        </row>
        <row r="1937">
          <cell r="A1937" t="str">
            <v>09.70.026</v>
          </cell>
          <cell r="B1937" t="str">
            <v>RECOLOCAÇÃO DE TRANSFORMADOR DE POTENCIA EM POSTE OU CAB.PRIMARIA</v>
          </cell>
          <cell r="C1937" t="str">
            <v>UN</v>
          </cell>
          <cell r="D1937">
            <v>973.73</v>
          </cell>
          <cell r="E1937">
            <v>791.65040650406502</v>
          </cell>
          <cell r="F1937" t="str">
            <v>FDE Abr/26</v>
          </cell>
        </row>
        <row r="1938">
          <cell r="A1938" t="str">
            <v>09.70.029</v>
          </cell>
          <cell r="B1938" t="str">
            <v>RECOLOCAÇÃO DE POSTE DE CONCRETO</v>
          </cell>
          <cell r="C1938" t="str">
            <v>UN</v>
          </cell>
          <cell r="D1938">
            <v>447.19</v>
          </cell>
          <cell r="E1938">
            <v>363.5691056910569</v>
          </cell>
          <cell r="F1938" t="str">
            <v>FDE Abr/26</v>
          </cell>
        </row>
        <row r="1939">
          <cell r="A1939" t="str">
            <v>09.70.099</v>
          </cell>
          <cell r="B1939" t="str">
            <v>RECOLOCACOES DE ALTA TENSAO</v>
          </cell>
          <cell r="C1939" t="str">
            <v>MV</v>
          </cell>
          <cell r="D1939">
            <v>715.2</v>
          </cell>
          <cell r="E1939">
            <v>581.46341463414637</v>
          </cell>
          <cell r="F1939" t="str">
            <v>FDE Abr/26</v>
          </cell>
        </row>
        <row r="1940">
          <cell r="A1940" t="str">
            <v>09.72.003</v>
          </cell>
          <cell r="B1940" t="str">
            <v>RECOLOCAÇÃO DE CABECOTE TELEFONICA, ARMACAO BRAQUET OU CONECTORES PRESSAO P/CABOS</v>
          </cell>
          <cell r="C1940" t="str">
            <v>UN</v>
          </cell>
          <cell r="D1940">
            <v>26.86</v>
          </cell>
          <cell r="E1940">
            <v>21.837398373983739</v>
          </cell>
          <cell r="F1940" t="str">
            <v>FDE Abr/26</v>
          </cell>
        </row>
        <row r="1941">
          <cell r="A1941" t="str">
            <v>09.72.004</v>
          </cell>
          <cell r="B1941" t="str">
            <v>RECOLOCAÇÃO DE POSTE GALVANIZADO DE ENTRADA B.T.</v>
          </cell>
          <cell r="C1941" t="str">
            <v>UN</v>
          </cell>
          <cell r="D1941">
            <v>447.19</v>
          </cell>
          <cell r="E1941">
            <v>363.5691056910569</v>
          </cell>
          <cell r="F1941" t="str">
            <v>FDE Abr/26</v>
          </cell>
        </row>
        <row r="1942">
          <cell r="A1942" t="str">
            <v>09.72.005</v>
          </cell>
          <cell r="B1942" t="str">
            <v>RECOLOCAÇÃO DE POSTE DE CONCRETO DE ENTRADA EM B.T.</v>
          </cell>
          <cell r="C1942" t="str">
            <v>UN</v>
          </cell>
          <cell r="D1942">
            <v>447.19</v>
          </cell>
          <cell r="E1942">
            <v>363.5691056910569</v>
          </cell>
          <cell r="F1942" t="str">
            <v>FDE Abr/26</v>
          </cell>
        </row>
        <row r="1943">
          <cell r="A1943" t="str">
            <v>09.72.009</v>
          </cell>
          <cell r="B1943" t="str">
            <v>RECOLOCAÇÃO DE TUBULACAO ELETRICA APARENTE ATE 2"</v>
          </cell>
          <cell r="C1943" t="str">
            <v>M</v>
          </cell>
          <cell r="D1943">
            <v>20.149999999999999</v>
          </cell>
          <cell r="E1943">
            <v>16.382113821138212</v>
          </cell>
          <cell r="F1943" t="str">
            <v>FDE Abr/26</v>
          </cell>
        </row>
        <row r="1944">
          <cell r="A1944" t="str">
            <v>09.72.010</v>
          </cell>
          <cell r="B1944" t="str">
            <v>RECOLOCAÇÃO DE TUBULACAO ELETRICA APARENTE ACIMA DE 2"</v>
          </cell>
          <cell r="C1944" t="str">
            <v>M</v>
          </cell>
          <cell r="D1944">
            <v>40.299999999999997</v>
          </cell>
          <cell r="E1944">
            <v>32.764227642276424</v>
          </cell>
          <cell r="F1944" t="str">
            <v>FDE Abr/26</v>
          </cell>
        </row>
        <row r="1945">
          <cell r="A1945" t="str">
            <v>09.72.011</v>
          </cell>
          <cell r="B1945" t="str">
            <v>RECOLOCAÇÃO DE CONDULETES OU DE CX.FUSIV. OU DE TOMADA INSTAL. EM PERFILADOS</v>
          </cell>
          <cell r="C1945" t="str">
            <v>UN</v>
          </cell>
          <cell r="D1945">
            <v>33.58</v>
          </cell>
          <cell r="E1945">
            <v>27.300813008130081</v>
          </cell>
          <cell r="F1945" t="str">
            <v>FDE Abr/26</v>
          </cell>
        </row>
        <row r="1946">
          <cell r="A1946" t="str">
            <v>09.72.012</v>
          </cell>
          <cell r="B1946" t="str">
            <v>RECOLOCAÇÃO DE PERFILADOS</v>
          </cell>
          <cell r="C1946" t="str">
            <v>M</v>
          </cell>
          <cell r="D1946">
            <v>33.58</v>
          </cell>
          <cell r="E1946">
            <v>27.300813008130081</v>
          </cell>
          <cell r="F1946" t="str">
            <v>FDE Abr/26</v>
          </cell>
        </row>
        <row r="1947">
          <cell r="A1947" t="str">
            <v>09.72.014</v>
          </cell>
          <cell r="B1947" t="str">
            <v>RECOLOCAÇÃO DE GANCHOS DE SUSTENTACAO DE LUMINARIAS E PERFILADOS</v>
          </cell>
          <cell r="C1947" t="str">
            <v>UN</v>
          </cell>
          <cell r="D1947">
            <v>16.79</v>
          </cell>
          <cell r="E1947">
            <v>13.650406504065041</v>
          </cell>
          <cell r="F1947" t="str">
            <v>FDE Abr/26</v>
          </cell>
        </row>
        <row r="1948">
          <cell r="A1948" t="str">
            <v>09.72.017</v>
          </cell>
          <cell r="B1948" t="str">
            <v>RECOLOCAÇÃO DE FIO EMBUTIDO ATE 16 MM2</v>
          </cell>
          <cell r="C1948" t="str">
            <v>M</v>
          </cell>
          <cell r="D1948">
            <v>3.35</v>
          </cell>
          <cell r="E1948">
            <v>2.7235772357723578</v>
          </cell>
          <cell r="F1948" t="str">
            <v>FDE Abr/26</v>
          </cell>
        </row>
        <row r="1949">
          <cell r="A1949" t="str">
            <v>09.72.018</v>
          </cell>
          <cell r="B1949" t="str">
            <v>RECOLOCAÇÃO DE CABO EMBUTIDO ACIMA DE 16 MM2</v>
          </cell>
          <cell r="C1949" t="str">
            <v>M</v>
          </cell>
          <cell r="D1949">
            <v>6.71</v>
          </cell>
          <cell r="E1949">
            <v>5.4552845528455283</v>
          </cell>
          <cell r="F1949" t="str">
            <v>FDE Abr/26</v>
          </cell>
        </row>
        <row r="1950">
          <cell r="A1950" t="str">
            <v>09.72.019</v>
          </cell>
          <cell r="B1950" t="str">
            <v>RECOLOCAÇÃO DE FIO APARENTE ATE 16 MM2</v>
          </cell>
          <cell r="C1950" t="str">
            <v>M</v>
          </cell>
          <cell r="D1950">
            <v>2.0099999999999998</v>
          </cell>
          <cell r="E1950">
            <v>1.6341463414634145</v>
          </cell>
          <cell r="F1950" t="str">
            <v>FDE Abr/26</v>
          </cell>
        </row>
        <row r="1951">
          <cell r="A1951" t="str">
            <v>09.72.020</v>
          </cell>
          <cell r="B1951" t="str">
            <v>RECOLOCAÇÃO DE CABO APARENTE ACIMA DE 16 MM2</v>
          </cell>
          <cell r="C1951" t="str">
            <v>M</v>
          </cell>
          <cell r="D1951">
            <v>20.149999999999999</v>
          </cell>
          <cell r="E1951">
            <v>16.382113821138212</v>
          </cell>
          <cell r="F1951" t="str">
            <v>FDE Abr/26</v>
          </cell>
        </row>
        <row r="1952">
          <cell r="A1952" t="str">
            <v>09.72.023</v>
          </cell>
          <cell r="B1952" t="str">
            <v>RECOLOCAÇÃO DE ROLDANAS</v>
          </cell>
          <cell r="C1952" t="str">
            <v>UN</v>
          </cell>
          <cell r="D1952">
            <v>20.149999999999999</v>
          </cell>
          <cell r="E1952">
            <v>16.382113821138212</v>
          </cell>
          <cell r="F1952" t="str">
            <v>FDE Abr/26</v>
          </cell>
        </row>
        <row r="1953">
          <cell r="A1953" t="str">
            <v>09.72.024</v>
          </cell>
          <cell r="B1953" t="str">
            <v>RECOLOCAÇÃO E MONTAGEM DE QD.DISTRIB,CX DE PASSAG MET OU QD.CHAMADA</v>
          </cell>
          <cell r="C1953" t="str">
            <v>M2</v>
          </cell>
          <cell r="D1953">
            <v>406.75</v>
          </cell>
          <cell r="E1953">
            <v>330.6910569105691</v>
          </cell>
          <cell r="F1953" t="str">
            <v>FDE Abr/26</v>
          </cell>
        </row>
        <row r="1954">
          <cell r="A1954" t="str">
            <v>09.72.031</v>
          </cell>
          <cell r="B1954" t="str">
            <v>RECOLOCAÇÃO DE BASE DE DISJUNTOR TIPO QUICK-LAG EM CHAPA DE FERRO</v>
          </cell>
          <cell r="C1954" t="str">
            <v>UN</v>
          </cell>
          <cell r="D1954">
            <v>16.79</v>
          </cell>
          <cell r="E1954">
            <v>13.650406504065041</v>
          </cell>
          <cell r="F1954" t="str">
            <v>FDE Abr/26</v>
          </cell>
        </row>
        <row r="1955">
          <cell r="A1955" t="str">
            <v>09.72.099</v>
          </cell>
          <cell r="B1955" t="str">
            <v>RECOLOCACOES DE BAIXA TENSAO</v>
          </cell>
          <cell r="C1955" t="str">
            <v>MV</v>
          </cell>
          <cell r="D1955">
            <v>715.2</v>
          </cell>
          <cell r="E1955">
            <v>581.46341463414637</v>
          </cell>
          <cell r="F1955" t="str">
            <v>FDE Abr/26</v>
          </cell>
        </row>
        <row r="1956">
          <cell r="A1956" t="str">
            <v>09.74.004</v>
          </cell>
          <cell r="B1956" t="str">
            <v>RECOLOCAÇÃO DE MOTOR DE BOMBA DE RECALQUE</v>
          </cell>
          <cell r="C1956" t="str">
            <v>UN</v>
          </cell>
          <cell r="D1956">
            <v>201.51</v>
          </cell>
          <cell r="E1956">
            <v>163.82926829268291</v>
          </cell>
          <cell r="F1956" t="str">
            <v>FDE Abr/26</v>
          </cell>
        </row>
        <row r="1957">
          <cell r="A1957" t="str">
            <v>09.74.005</v>
          </cell>
          <cell r="B1957" t="str">
            <v>RECOLOCAÇÃO DE AP.ILUM.(PLAFON OU PEND.)P/LAMP.INCAND OU DE PROJET EM JARDINS</v>
          </cell>
          <cell r="C1957" t="str">
            <v>UN</v>
          </cell>
          <cell r="D1957">
            <v>53.73</v>
          </cell>
          <cell r="E1957">
            <v>43.68292682926829</v>
          </cell>
          <cell r="F1957" t="str">
            <v>FDE Abr/26</v>
          </cell>
        </row>
        <row r="1958">
          <cell r="A1958" t="str">
            <v>09.74.006</v>
          </cell>
          <cell r="B1958" t="str">
            <v>RECOLOCAÇÃO DE APARELHO DE ILUMINACAO,PLAFONS OU PENDENTES P/ LAMP FLUORESCENTES</v>
          </cell>
          <cell r="C1958" t="str">
            <v>UN</v>
          </cell>
          <cell r="D1958">
            <v>7.13</v>
          </cell>
          <cell r="E1958">
            <v>5.7967479674796749</v>
          </cell>
          <cell r="F1958" t="str">
            <v>FDE Abr/26</v>
          </cell>
        </row>
        <row r="1959">
          <cell r="A1959" t="str">
            <v>09.74.015</v>
          </cell>
          <cell r="B1959" t="str">
            <v>RECOLOCAÇÃO DE PROJ.EM FACHADAS OU AP.ILUMIN.A PROVA DE TEMPO</v>
          </cell>
          <cell r="C1959" t="str">
            <v>UN</v>
          </cell>
          <cell r="D1959">
            <v>67.17</v>
          </cell>
          <cell r="E1959">
            <v>54.609756097560975</v>
          </cell>
          <cell r="F1959" t="str">
            <v>FDE Abr/26</v>
          </cell>
        </row>
        <row r="1960">
          <cell r="A1960" t="str">
            <v>09.74.017</v>
          </cell>
          <cell r="B1960" t="str">
            <v>RECOLOCAÇÃO DE ARANDELA EXTERNA EM BRACO DE FERRO</v>
          </cell>
          <cell r="C1960" t="str">
            <v>UN</v>
          </cell>
          <cell r="D1960">
            <v>134.34</v>
          </cell>
          <cell r="E1960">
            <v>109.21951219512195</v>
          </cell>
          <cell r="F1960" t="str">
            <v>FDE Abr/26</v>
          </cell>
        </row>
        <row r="1961">
          <cell r="A1961" t="str">
            <v>09.74.018</v>
          </cell>
          <cell r="B1961" t="str">
            <v>RECOLOCAÇÃO DE APARELHOS DE ILUMINAÇÃO EM POSTE</v>
          </cell>
          <cell r="C1961" t="str">
            <v>UN</v>
          </cell>
          <cell r="D1961">
            <v>100.75</v>
          </cell>
          <cell r="E1961">
            <v>81.910569105691053</v>
          </cell>
          <cell r="F1961" t="str">
            <v>FDE Abr/26</v>
          </cell>
        </row>
        <row r="1962">
          <cell r="A1962" t="str">
            <v>09.74.019</v>
          </cell>
          <cell r="B1962" t="str">
            <v>RECOLOCAÇÃO DE POSTE CURVO, INCLUINDO BASE DE FIXACAO</v>
          </cell>
          <cell r="C1962" t="str">
            <v>UN</v>
          </cell>
          <cell r="D1962">
            <v>447.19</v>
          </cell>
          <cell r="E1962">
            <v>363.5691056910569</v>
          </cell>
          <cell r="F1962" t="str">
            <v>FDE Abr/26</v>
          </cell>
        </row>
        <row r="1963">
          <cell r="A1963" t="str">
            <v>09.74.023</v>
          </cell>
          <cell r="B1963" t="str">
            <v>RECOLOCAÇÃO DE POSTE DE FERRO RETO ENGASTADO NO SOLO</v>
          </cell>
          <cell r="C1963" t="str">
            <v>UN</v>
          </cell>
          <cell r="D1963">
            <v>447.19</v>
          </cell>
          <cell r="E1963">
            <v>363.5691056910569</v>
          </cell>
          <cell r="F1963" t="str">
            <v>FDE Abr/26</v>
          </cell>
        </row>
        <row r="1964">
          <cell r="A1964" t="str">
            <v>09.74.024</v>
          </cell>
          <cell r="B1964" t="str">
            <v>RECOLOCAÇÃO DE POSTE DE CONCRETO DE ATE 10M ACIMA DO SOLO</v>
          </cell>
          <cell r="C1964" t="str">
            <v>UN</v>
          </cell>
          <cell r="D1964">
            <v>447.19</v>
          </cell>
          <cell r="E1964">
            <v>363.5691056910569</v>
          </cell>
          <cell r="F1964" t="str">
            <v>FDE Abr/26</v>
          </cell>
        </row>
        <row r="1965">
          <cell r="A1965" t="str">
            <v>09.74.099</v>
          </cell>
          <cell r="B1965" t="str">
            <v>RECOLOCACOES DE APARELHOS E EQUIPAMENTOS</v>
          </cell>
          <cell r="C1965" t="str">
            <v>MV</v>
          </cell>
          <cell r="D1965">
            <v>715.2</v>
          </cell>
          <cell r="E1965">
            <v>581.46341463414637</v>
          </cell>
          <cell r="F1965" t="str">
            <v>FDE Abr/26</v>
          </cell>
        </row>
        <row r="1966">
          <cell r="A1966" t="str">
            <v>09.76.001</v>
          </cell>
          <cell r="B1966" t="str">
            <v>RECOLOCAÇÃO DE CAPTOR DE PARA-RAIOS TIPO FRANKLIN OU RADIOATIVO</v>
          </cell>
          <cell r="C1966" t="str">
            <v>UN</v>
          </cell>
          <cell r="D1966">
            <v>67.17</v>
          </cell>
          <cell r="E1966">
            <v>54.609756097560975</v>
          </cell>
          <cell r="F1966" t="str">
            <v>FDE Abr/26</v>
          </cell>
        </row>
        <row r="1967">
          <cell r="A1967" t="str">
            <v>09.76.003</v>
          </cell>
          <cell r="B1967" t="str">
            <v>RECOLOCAÇÃO DE BASE E HASTE DE PARA-RAIOS</v>
          </cell>
          <cell r="C1967" t="str">
            <v>UN</v>
          </cell>
          <cell r="D1967">
            <v>268.69</v>
          </cell>
          <cell r="E1967">
            <v>218.44715447154471</v>
          </cell>
          <cell r="F1967" t="str">
            <v>FDE Abr/26</v>
          </cell>
        </row>
        <row r="1968">
          <cell r="A1968" t="str">
            <v>09.76.004</v>
          </cell>
          <cell r="B1968" t="str">
            <v>RECOLOCAÇÃO DE CABO ACO E ESTICADORES,OU DE CABO COBRE NU P/ATERR. P.RAIOS</v>
          </cell>
          <cell r="C1968" t="str">
            <v>M</v>
          </cell>
          <cell r="D1968">
            <v>13.43</v>
          </cell>
          <cell r="E1968">
            <v>10.918699186991869</v>
          </cell>
          <cell r="F1968" t="str">
            <v>FDE Abr/26</v>
          </cell>
        </row>
        <row r="1969">
          <cell r="A1969" t="str">
            <v>09.76.005</v>
          </cell>
          <cell r="B1969" t="str">
            <v>RECOLOCAÇÃO DE CABO DE COBRE NU</v>
          </cell>
          <cell r="C1969" t="str">
            <v>M</v>
          </cell>
          <cell r="D1969">
            <v>33.58</v>
          </cell>
          <cell r="E1969">
            <v>27.300813008130081</v>
          </cell>
          <cell r="F1969" t="str">
            <v>FDE Abr/26</v>
          </cell>
        </row>
        <row r="1970">
          <cell r="A1970" t="str">
            <v>09.76.007</v>
          </cell>
          <cell r="B1970" t="str">
            <v>RECOLOCAÇÃO DE CONECTOR TIPO SPLIT-BOLT PARA CABOS DE ATERRAMENTO</v>
          </cell>
          <cell r="C1970" t="str">
            <v>UN</v>
          </cell>
          <cell r="D1970">
            <v>13.43</v>
          </cell>
          <cell r="E1970">
            <v>10.918699186991869</v>
          </cell>
          <cell r="F1970" t="str">
            <v>FDE Abr/26</v>
          </cell>
        </row>
        <row r="1971">
          <cell r="A1971" t="str">
            <v>09.76.009</v>
          </cell>
          <cell r="B1971" t="str">
            <v>RECOLOCAÇÃO DE BRACADEIRAS PARA 3 ESTAIS OU PARA PASSAGEM DE CABO DE COBRE NU</v>
          </cell>
          <cell r="C1971" t="str">
            <v>UN</v>
          </cell>
          <cell r="D1971">
            <v>67.17</v>
          </cell>
          <cell r="E1971">
            <v>54.609756097560975</v>
          </cell>
          <cell r="F1971" t="str">
            <v>FDE Abr/26</v>
          </cell>
        </row>
        <row r="1972">
          <cell r="A1972" t="str">
            <v>09.76.099</v>
          </cell>
          <cell r="B1972" t="str">
            <v>RECOLOCACOES DE PARA-RAIOS E ATERRAMENTO</v>
          </cell>
          <cell r="C1972" t="str">
            <v>MV</v>
          </cell>
          <cell r="D1972">
            <v>715.2</v>
          </cell>
          <cell r="E1972">
            <v>581.46341463414637</v>
          </cell>
          <cell r="F1972" t="str">
            <v>FDE Abr/26</v>
          </cell>
        </row>
        <row r="1973">
          <cell r="A1973" t="str">
            <v>09.80.001</v>
          </cell>
          <cell r="B1973" t="str">
            <v>OLEO P/DISJUNTOR EM TRANSFOMADOR DE ALTA TENSAO EM CABINE</v>
          </cell>
          <cell r="C1973" t="str">
            <v>L</v>
          </cell>
          <cell r="D1973">
            <v>31</v>
          </cell>
          <cell r="E1973">
            <v>25.203252032520325</v>
          </cell>
          <cell r="F1973" t="str">
            <v>FDE Abr/26</v>
          </cell>
        </row>
        <row r="1974">
          <cell r="A1974" t="str">
            <v>09.80.002</v>
          </cell>
          <cell r="B1974" t="str">
            <v>OLEO PARA TRANSFORMADOR DE ALTA TENSAO EM POSTE SINGELO OU ESTALEIRO</v>
          </cell>
          <cell r="C1974" t="str">
            <v>L</v>
          </cell>
          <cell r="D1974">
            <v>31.63</v>
          </cell>
          <cell r="E1974">
            <v>25.715447154471544</v>
          </cell>
          <cell r="F1974" t="str">
            <v>FDE Abr/26</v>
          </cell>
        </row>
        <row r="1975">
          <cell r="A1975" t="str">
            <v>09.80.003</v>
          </cell>
          <cell r="B1975" t="str">
            <v>ISOLADOR TIPO DISCO 15 KV 6" (150 MM)</v>
          </cell>
          <cell r="C1975" t="str">
            <v>UN</v>
          </cell>
          <cell r="D1975">
            <v>210.4</v>
          </cell>
          <cell r="E1975">
            <v>171.0569105691057</v>
          </cell>
          <cell r="F1975" t="str">
            <v>FDE Abr/26</v>
          </cell>
        </row>
        <row r="1976">
          <cell r="A1976" t="str">
            <v>09.80.004</v>
          </cell>
          <cell r="B1976" t="str">
            <v>CHAPA DE FERRO DE 1,50 X 0,50 M PARA BUCHA DE PASSAGEM</v>
          </cell>
          <cell r="C1976" t="str">
            <v>UN</v>
          </cell>
          <cell r="D1976">
            <v>1569.54</v>
          </cell>
          <cell r="E1976">
            <v>1276.0487804878048</v>
          </cell>
          <cell r="F1976" t="str">
            <v>FDE Abr/26</v>
          </cell>
        </row>
        <row r="1977">
          <cell r="A1977" t="str">
            <v>09.80.005</v>
          </cell>
          <cell r="B1977" t="str">
            <v>BUCHA PARA PASSAGEM INTERNA/EXTERNA COM ISOLACAO PARA 15 KV</v>
          </cell>
          <cell r="C1977" t="str">
            <v>UN</v>
          </cell>
          <cell r="D1977">
            <v>741.51</v>
          </cell>
          <cell r="E1977">
            <v>602.85365853658539</v>
          </cell>
          <cell r="F1977" t="str">
            <v>FDE Abr/26</v>
          </cell>
        </row>
        <row r="1978">
          <cell r="A1978" t="str">
            <v>09.80.006</v>
          </cell>
          <cell r="B1978" t="str">
            <v>BUCHA DE PASSAGEM PARA NEUTRO</v>
          </cell>
          <cell r="C1978" t="str">
            <v>UN</v>
          </cell>
          <cell r="D1978">
            <v>734.79</v>
          </cell>
          <cell r="E1978">
            <v>597.39024390243901</v>
          </cell>
          <cell r="F1978" t="str">
            <v>FDE Abr/26</v>
          </cell>
        </row>
        <row r="1979">
          <cell r="A1979" t="str">
            <v>09.80.007</v>
          </cell>
          <cell r="B1979" t="str">
            <v>CANTONEIRA DE FERRO 1 1/2" X 1 1/2" X 1/8"</v>
          </cell>
          <cell r="C1979" t="str">
            <v>M</v>
          </cell>
          <cell r="D1979">
            <v>52.76</v>
          </cell>
          <cell r="E1979">
            <v>42.894308943089428</v>
          </cell>
          <cell r="F1979" t="str">
            <v>FDE Abr/26</v>
          </cell>
        </row>
        <row r="1980">
          <cell r="A1980" t="str">
            <v>09.80.008</v>
          </cell>
          <cell r="B1980" t="str">
            <v>JANELA DE VENTILACAO PADRAO ELETROPAULO DE 0,40 X 0,40 X 0,15 M</v>
          </cell>
          <cell r="C1980" t="str">
            <v>UN</v>
          </cell>
          <cell r="D1980">
            <v>127.54</v>
          </cell>
          <cell r="E1980">
            <v>103.69105691056912</v>
          </cell>
          <cell r="F1980" t="str">
            <v>FDE Abr/26</v>
          </cell>
        </row>
        <row r="1981">
          <cell r="A1981" t="str">
            <v>09.80.010</v>
          </cell>
          <cell r="B1981" t="str">
            <v>ISOLADOR TIPO PINO PARA 15 KV, INCLUSIVE PINO, INSTALADO EM CABINE</v>
          </cell>
          <cell r="C1981" t="str">
            <v>UN</v>
          </cell>
          <cell r="D1981">
            <v>100.69</v>
          </cell>
          <cell r="E1981">
            <v>81.861788617886177</v>
          </cell>
          <cell r="F1981" t="str">
            <v>FDE Abr/26</v>
          </cell>
        </row>
        <row r="1982">
          <cell r="A1982" t="str">
            <v>09.80.011</v>
          </cell>
          <cell r="B1982" t="str">
            <v>ISOLADOR TIPO PINO PARA 15 KV, INCLUSIVE PINO, INSTALADO EM POSTE</v>
          </cell>
          <cell r="C1982" t="str">
            <v>UN</v>
          </cell>
          <cell r="D1982">
            <v>110.77</v>
          </cell>
          <cell r="E1982">
            <v>90.056910569105696</v>
          </cell>
          <cell r="F1982" t="str">
            <v>FDE Abr/26</v>
          </cell>
        </row>
        <row r="1983">
          <cell r="A1983" t="str">
            <v>09.80.012</v>
          </cell>
          <cell r="B1983" t="str">
            <v>VERGALHAO DE COBRE DE 3/8" (10MM)</v>
          </cell>
          <cell r="C1983" t="str">
            <v>M</v>
          </cell>
          <cell r="D1983">
            <v>119.84</v>
          </cell>
          <cell r="E1983">
            <v>97.430894308943095</v>
          </cell>
          <cell r="F1983" t="str">
            <v>FDE Abr/26</v>
          </cell>
        </row>
        <row r="1984">
          <cell r="A1984" t="str">
            <v>09.80.013</v>
          </cell>
          <cell r="B1984" t="str">
            <v>VERGALHAO DE COBRE DE 1/2" (12,5MM)</v>
          </cell>
          <cell r="C1984" t="str">
            <v>M</v>
          </cell>
          <cell r="D1984">
            <v>203.44</v>
          </cell>
          <cell r="E1984">
            <v>165.39837398373984</v>
          </cell>
          <cell r="F1984" t="str">
            <v>FDE Abr/26</v>
          </cell>
        </row>
        <row r="1985">
          <cell r="A1985" t="str">
            <v>09.80.014</v>
          </cell>
          <cell r="B1985" t="str">
            <v>TERMINAL OU CONECTOR PARA VERGALHAO DE COBRE DE 3/8" (10 MM2)</v>
          </cell>
          <cell r="C1985" t="str">
            <v>UN</v>
          </cell>
          <cell r="D1985">
            <v>35.71</v>
          </cell>
          <cell r="E1985">
            <v>29.032520325203254</v>
          </cell>
          <cell r="F1985" t="str">
            <v>FDE Abr/26</v>
          </cell>
        </row>
        <row r="1986">
          <cell r="A1986" t="str">
            <v>09.80.015</v>
          </cell>
          <cell r="B1986" t="str">
            <v>TERMINAL OU CONECTOR PARA VERGALHAO DE COBRE DE 1/2" (12,5 MM2)</v>
          </cell>
          <cell r="C1986" t="str">
            <v>UN</v>
          </cell>
          <cell r="D1986">
            <v>61.79</v>
          </cell>
          <cell r="E1986">
            <v>50.235772357723576</v>
          </cell>
          <cell r="F1986" t="str">
            <v>FDE Abr/26</v>
          </cell>
        </row>
        <row r="1987">
          <cell r="A1987" t="str">
            <v>09.80.017</v>
          </cell>
          <cell r="B1987" t="str">
            <v>MUFLA TERMINAL UNIPOLAR EXTERNA P/ CABO ISOLAÇÃO XLPE 15KV ATE 35MM2</v>
          </cell>
          <cell r="C1987" t="str">
            <v>UN</v>
          </cell>
          <cell r="D1987">
            <v>693.13</v>
          </cell>
          <cell r="E1987">
            <v>563.52032520325201</v>
          </cell>
          <cell r="F1987" t="str">
            <v>FDE Abr/26</v>
          </cell>
        </row>
        <row r="1988">
          <cell r="A1988" t="str">
            <v>09.80.019</v>
          </cell>
          <cell r="B1988" t="str">
            <v>MUFLA TERMINAL UNIPOLAR INTERNA P/ CABO ISOLAÇÃO XLPE 15KV ATE 35MM2</v>
          </cell>
          <cell r="C1988" t="str">
            <v>UN</v>
          </cell>
          <cell r="D1988">
            <v>494.4</v>
          </cell>
          <cell r="E1988">
            <v>401.95121951219511</v>
          </cell>
          <cell r="F1988" t="str">
            <v>FDE Abr/26</v>
          </cell>
        </row>
        <row r="1989">
          <cell r="A1989" t="str">
            <v>09.80.024</v>
          </cell>
          <cell r="B1989" t="str">
            <v>CABO DE POT UNIPOLAR CLASSE 15KV 25MM2  (ISOLAÇAO NAO HALOGENADO)</v>
          </cell>
          <cell r="C1989" t="str">
            <v>M</v>
          </cell>
          <cell r="D1989">
            <v>117.6</v>
          </cell>
          <cell r="E1989">
            <v>95.609756097560975</v>
          </cell>
          <cell r="F1989" t="str">
            <v>FDE Abr/26</v>
          </cell>
        </row>
        <row r="1990">
          <cell r="A1990" t="str">
            <v>09.80.025</v>
          </cell>
          <cell r="B1990" t="str">
            <v>CABO DE POT UNIPOLAR CLASSE 15KV 35MM2  (ISOLAÇAO NAO HALOGENADO)</v>
          </cell>
          <cell r="C1990" t="str">
            <v>M</v>
          </cell>
          <cell r="D1990">
            <v>145.56</v>
          </cell>
          <cell r="E1990">
            <v>118.34146341463415</v>
          </cell>
          <cell r="F1990" t="str">
            <v>FDE Abr/26</v>
          </cell>
        </row>
        <row r="1991">
          <cell r="A1991" t="str">
            <v>09.80.026</v>
          </cell>
          <cell r="B1991" t="str">
            <v>CHAVE SECCIONADORA TRIPOLAR SECA PARA 200A/15 KV C/ CMD PROLONGADO</v>
          </cell>
          <cell r="C1991" t="str">
            <v>UN</v>
          </cell>
          <cell r="D1991">
            <v>3316.47</v>
          </cell>
          <cell r="E1991">
            <v>2696.3170731707314</v>
          </cell>
          <cell r="F1991" t="str">
            <v>FDE Abr/26</v>
          </cell>
        </row>
        <row r="1992">
          <cell r="A1992" t="str">
            <v>09.80.029</v>
          </cell>
          <cell r="B1992" t="str">
            <v>CHAVE FUSIVEL INDIC 'MATHEUS' P/100 A/15 KV RUPTURA 1200A POSTE/ESTAL</v>
          </cell>
          <cell r="C1992" t="str">
            <v>UN</v>
          </cell>
          <cell r="D1992">
            <v>557.44000000000005</v>
          </cell>
          <cell r="E1992">
            <v>453.20325203252037</v>
          </cell>
          <cell r="F1992" t="str">
            <v>FDE Abr/26</v>
          </cell>
        </row>
        <row r="1993">
          <cell r="A1993" t="str">
            <v>09.80.030</v>
          </cell>
          <cell r="B1993" t="str">
            <v>CHAVE FUSIVEL INDIC 'MATHEUS' P/100A/15 KV RUPTURA 1200A EM CABINE</v>
          </cell>
          <cell r="C1993" t="str">
            <v>UN</v>
          </cell>
          <cell r="D1993">
            <v>537.71</v>
          </cell>
          <cell r="E1993">
            <v>437.16260162601628</v>
          </cell>
          <cell r="F1993" t="str">
            <v>FDE Abr/26</v>
          </cell>
        </row>
        <row r="1994">
          <cell r="A1994" t="str">
            <v>09.80.033</v>
          </cell>
          <cell r="B1994" t="str">
            <v>TRANSFORMADOR DE CORRENTE PARA M.T. 15 KV</v>
          </cell>
          <cell r="C1994" t="str">
            <v>UN</v>
          </cell>
          <cell r="D1994">
            <v>2084.5</v>
          </cell>
          <cell r="E1994">
            <v>1694.7154471544716</v>
          </cell>
          <cell r="F1994" t="str">
            <v>FDE Abr/26</v>
          </cell>
        </row>
        <row r="1995">
          <cell r="A1995" t="str">
            <v>09.80.034</v>
          </cell>
          <cell r="B1995" t="str">
            <v>TRANSFORMADOR DE POTENCIAL 400 W/220V COM FUSIVEL DE M.T. 15 KV</v>
          </cell>
          <cell r="C1995" t="str">
            <v>UN</v>
          </cell>
          <cell r="D1995">
            <v>3763.59</v>
          </cell>
          <cell r="E1995">
            <v>3059.8292682926831</v>
          </cell>
          <cell r="F1995" t="str">
            <v>FDE Abr/26</v>
          </cell>
        </row>
        <row r="1996">
          <cell r="A1996" t="str">
            <v>09.80.036</v>
          </cell>
          <cell r="B1996" t="str">
            <v>DISJUNTOR VOL REDUZIDO OLEO 15KV/250 PL15B MVA 630 ACION. MANUAL - COMPLETO</v>
          </cell>
          <cell r="C1996" t="str">
            <v>UN</v>
          </cell>
          <cell r="D1996">
            <v>27256.39</v>
          </cell>
          <cell r="E1996">
            <v>22159.666666666668</v>
          </cell>
          <cell r="F1996" t="str">
            <v>FDE Abr/26</v>
          </cell>
        </row>
        <row r="1997">
          <cell r="A1997" t="str">
            <v>09.80.038</v>
          </cell>
          <cell r="B1997" t="str">
            <v>BOBINA MINIMA DO DISJUNTOR</v>
          </cell>
          <cell r="C1997" t="str">
            <v>UN</v>
          </cell>
          <cell r="D1997">
            <v>1993.06</v>
          </cell>
          <cell r="E1997">
            <v>1620.3739837398373</v>
          </cell>
          <cell r="F1997" t="str">
            <v>FDE Abr/26</v>
          </cell>
        </row>
        <row r="1998">
          <cell r="A1998" t="str">
            <v>09.80.039</v>
          </cell>
          <cell r="B1998" t="str">
            <v>RELE FALTA-DE-FASE TRIFASICO TIPO ST 220/110 V PEXTRON OU SIMILAR</v>
          </cell>
          <cell r="C1998" t="str">
            <v>UN</v>
          </cell>
          <cell r="D1998">
            <v>674.82</v>
          </cell>
          <cell r="E1998">
            <v>548.63414634146352</v>
          </cell>
          <cell r="F1998" t="str">
            <v>FDE Abr/26</v>
          </cell>
        </row>
        <row r="1999">
          <cell r="A1999" t="str">
            <v>09.80.040</v>
          </cell>
          <cell r="B1999" t="str">
            <v>RELE PRIMARIO DE SOBRECORRENTE P/DISJ. DE MEDIA TENSAO</v>
          </cell>
          <cell r="C1999" t="str">
            <v>UN</v>
          </cell>
          <cell r="D1999">
            <v>4628.9799999999996</v>
          </cell>
          <cell r="E1999">
            <v>3763.3983739837395</v>
          </cell>
          <cell r="F1999" t="str">
            <v>FDE Abr/26</v>
          </cell>
        </row>
        <row r="2000">
          <cell r="A2000" t="str">
            <v>09.80.041</v>
          </cell>
          <cell r="B2000" t="str">
            <v>MANOPLA DE COMANDO DE DISJUNTOR DE A. T.</v>
          </cell>
          <cell r="C2000" t="str">
            <v>UN</v>
          </cell>
          <cell r="D2000">
            <v>301.25</v>
          </cell>
          <cell r="E2000">
            <v>244.91869918699189</v>
          </cell>
          <cell r="F2000" t="str">
            <v>FDE Abr/26</v>
          </cell>
        </row>
        <row r="2001">
          <cell r="A2001" t="str">
            <v>09.80.042</v>
          </cell>
          <cell r="B2001" t="str">
            <v>TAPETE DE BORRACHA DE 100 X 100 X 0,5 CM</v>
          </cell>
          <cell r="C2001" t="str">
            <v>UN</v>
          </cell>
          <cell r="D2001">
            <v>768.09</v>
          </cell>
          <cell r="E2001">
            <v>624.46341463414637</v>
          </cell>
          <cell r="F2001" t="str">
            <v>FDE Abr/26</v>
          </cell>
        </row>
        <row r="2002">
          <cell r="A2002" t="str">
            <v>09.80.043</v>
          </cell>
          <cell r="B2002" t="str">
            <v>LUVA DE BORRACHA PARA A.T. 20 KV</v>
          </cell>
          <cell r="C2002" t="str">
            <v>PR</v>
          </cell>
          <cell r="D2002">
            <v>764.06</v>
          </cell>
          <cell r="E2002">
            <v>621.18699186991864</v>
          </cell>
          <cell r="F2002" t="str">
            <v>FDE Abr/26</v>
          </cell>
        </row>
        <row r="2003">
          <cell r="A2003" t="str">
            <v>09.80.044</v>
          </cell>
          <cell r="B2003" t="str">
            <v>VARA MANOPLA DE FENOLITE DE 2,70 M P/ CHAVE SECCIONADORA - 15 KV</v>
          </cell>
          <cell r="C2003" t="str">
            <v>UN</v>
          </cell>
          <cell r="D2003">
            <v>357.49</v>
          </cell>
          <cell r="E2003">
            <v>290.64227642276421</v>
          </cell>
          <cell r="F2003" t="str">
            <v>FDE Abr/26</v>
          </cell>
        </row>
        <row r="2004">
          <cell r="A2004" t="str">
            <v>09.80.048</v>
          </cell>
          <cell r="B2004" t="str">
            <v>SELA PARA CRUZETA DE MADEIRA</v>
          </cell>
          <cell r="C2004" t="str">
            <v>UN</v>
          </cell>
          <cell r="D2004">
            <v>122.4</v>
          </cell>
          <cell r="E2004">
            <v>99.512195121951223</v>
          </cell>
          <cell r="F2004" t="str">
            <v>FDE Abr/26</v>
          </cell>
        </row>
        <row r="2005">
          <cell r="A2005" t="str">
            <v>09.80.049</v>
          </cell>
          <cell r="B2005" t="str">
            <v>SUPORTE DE TRANSFORMADOR EM POSTE  OU ESTALEIRO</v>
          </cell>
          <cell r="C2005" t="str">
            <v>UN</v>
          </cell>
          <cell r="D2005">
            <v>566.63</v>
          </cell>
          <cell r="E2005">
            <v>460.67479674796749</v>
          </cell>
          <cell r="F2005" t="str">
            <v>FDE Abr/26</v>
          </cell>
        </row>
        <row r="2006">
          <cell r="A2006" t="str">
            <v>09.80.050</v>
          </cell>
          <cell r="B2006" t="str">
            <v>CRUZETA DE MADEIRA DE 2400 MM</v>
          </cell>
          <cell r="C2006" t="str">
            <v>UN</v>
          </cell>
          <cell r="D2006">
            <v>541.80999999999995</v>
          </cell>
          <cell r="E2006">
            <v>440.49593495934954</v>
          </cell>
          <cell r="F2006" t="str">
            <v>FDE Abr/26</v>
          </cell>
        </row>
        <row r="2007">
          <cell r="A2007" t="str">
            <v>09.80.051</v>
          </cell>
          <cell r="B2007" t="str">
            <v>MAO FRANCESA DE 700 MM</v>
          </cell>
          <cell r="C2007" t="str">
            <v>UN</v>
          </cell>
          <cell r="D2007">
            <v>100.37</v>
          </cell>
          <cell r="E2007">
            <v>81.60162601626017</v>
          </cell>
          <cell r="F2007" t="str">
            <v>FDE Abr/26</v>
          </cell>
        </row>
        <row r="2008">
          <cell r="A2008" t="str">
            <v>09.80.052</v>
          </cell>
          <cell r="B2008" t="str">
            <v>CAIXA PARA TRANSFORMADOR DE CORRENTE PADRAO ELEKTRO</v>
          </cell>
          <cell r="C2008" t="str">
            <v>UN</v>
          </cell>
          <cell r="D2008">
            <v>1163.32</v>
          </cell>
          <cell r="E2008">
            <v>945.78861788617883</v>
          </cell>
          <cell r="F2008" t="str">
            <v>FDE Abr/26</v>
          </cell>
        </row>
        <row r="2009">
          <cell r="A2009" t="str">
            <v>09.80.053</v>
          </cell>
          <cell r="B2009" t="str">
            <v>CAIXA DE MEDICAO PADRAO ELEKTRO - 0,70 X 0,60 X 0,25 M</v>
          </cell>
          <cell r="C2009" t="str">
            <v>UN</v>
          </cell>
          <cell r="D2009">
            <v>1225.73</v>
          </cell>
          <cell r="E2009">
            <v>996.52845528455282</v>
          </cell>
          <cell r="F2009" t="str">
            <v>FDE Abr/26</v>
          </cell>
        </row>
        <row r="2010">
          <cell r="A2010" t="str">
            <v>09.80.055</v>
          </cell>
          <cell r="B2010" t="str">
            <v>TRANSF-POT 45 KVA-M.T.13,2(5%)B.T.220/127V(5%)EM POSTE/ESTALEIRO</v>
          </cell>
          <cell r="C2010" t="str">
            <v>UN</v>
          </cell>
          <cell r="D2010">
            <v>19313.14</v>
          </cell>
          <cell r="E2010">
            <v>15701.739837398374</v>
          </cell>
          <cell r="F2010" t="str">
            <v>FDE Abr/26</v>
          </cell>
        </row>
        <row r="2011">
          <cell r="A2011" t="str">
            <v>09.80.057</v>
          </cell>
          <cell r="B2011" t="str">
            <v>TRANSF-POT 75 KVA-M.T.13,2 KV(5%)B.T.220/127V(5%)EM POSTE/ESTALEIRO</v>
          </cell>
          <cell r="C2011" t="str">
            <v>UN</v>
          </cell>
          <cell r="D2011">
            <v>28529.64</v>
          </cell>
          <cell r="E2011">
            <v>23194.829268292684</v>
          </cell>
          <cell r="F2011" t="str">
            <v>FDE Abr/26</v>
          </cell>
        </row>
        <row r="2012">
          <cell r="A2012" t="str">
            <v>09.80.058</v>
          </cell>
          <cell r="B2012" t="str">
            <v>TRANSF-POT 112,5 KVA-M.T.13,2 KV(5%)220/127V(5%) EM POSTE /ESTALEIRO</v>
          </cell>
          <cell r="C2012" t="str">
            <v>UN</v>
          </cell>
          <cell r="D2012">
            <v>31370.76</v>
          </cell>
          <cell r="E2012">
            <v>25504.682926829268</v>
          </cell>
          <cell r="F2012" t="str">
            <v>FDE Abr/26</v>
          </cell>
        </row>
        <row r="2013">
          <cell r="A2013" t="str">
            <v>09.80.059</v>
          </cell>
          <cell r="B2013" t="str">
            <v>TRANSF-POT 112,5 KVA-M.T.13,2 KV(5%)B.T.220/127V(5%) EM CABINE</v>
          </cell>
          <cell r="C2013" t="str">
            <v>UN</v>
          </cell>
          <cell r="D2013">
            <v>31127.32</v>
          </cell>
          <cell r="E2013">
            <v>25306.764227642278</v>
          </cell>
          <cell r="F2013" t="str">
            <v>FDE Abr/26</v>
          </cell>
        </row>
        <row r="2014">
          <cell r="A2014" t="str">
            <v>09.80.060</v>
          </cell>
          <cell r="B2014" t="str">
            <v>TRANSF-POT 150 KVA-M.T.13,2 KV(5%) B.T. 220/127V(5%) EM CABINE</v>
          </cell>
          <cell r="C2014" t="str">
            <v>UN</v>
          </cell>
          <cell r="D2014">
            <v>38420.720000000001</v>
          </cell>
          <cell r="E2014">
            <v>31236.357723577235</v>
          </cell>
          <cell r="F2014" t="str">
            <v>FDE Abr/26</v>
          </cell>
        </row>
        <row r="2015">
          <cell r="A2015" t="str">
            <v>09.80.061</v>
          </cell>
          <cell r="B2015" t="str">
            <v>TRANSF-POT 225 KVA-M.T.13,2 KV(5%)B.T. 220/127(5%) EM CABINE</v>
          </cell>
          <cell r="C2015" t="str">
            <v>UN</v>
          </cell>
          <cell r="D2015">
            <v>53881.42</v>
          </cell>
          <cell r="E2015">
            <v>43806.0325203252</v>
          </cell>
          <cell r="F2015" t="str">
            <v>FDE Abr/26</v>
          </cell>
        </row>
        <row r="2016">
          <cell r="A2016" t="str">
            <v>09.80.062</v>
          </cell>
          <cell r="B2016" t="str">
            <v>TRANSF-POT 300 KVA-M.T.13,2 KV(5%)B.T. 220/127(5%) EM CABINE</v>
          </cell>
          <cell r="C2016" t="str">
            <v>UN</v>
          </cell>
          <cell r="D2016">
            <v>64341.63</v>
          </cell>
          <cell r="E2016">
            <v>52310.268292682922</v>
          </cell>
          <cell r="F2016" t="str">
            <v>FDE Abr/26</v>
          </cell>
        </row>
        <row r="2017">
          <cell r="A2017" t="str">
            <v>09.80.063</v>
          </cell>
          <cell r="B2017" t="str">
            <v>TRANSF-POT 500 KVA-M.T.13,2 KV(5%)B.T. 220/127V(5%) EM CABINE</v>
          </cell>
          <cell r="C2017" t="str">
            <v>UN</v>
          </cell>
          <cell r="D2017">
            <v>107195.82</v>
          </cell>
          <cell r="E2017">
            <v>87151.073170731717</v>
          </cell>
          <cell r="F2017" t="str">
            <v>FDE Abr/26</v>
          </cell>
        </row>
        <row r="2018">
          <cell r="A2018" t="str">
            <v>09.80.064</v>
          </cell>
          <cell r="B2018" t="str">
            <v>MUDANCA DE TAP DO TRANSFORMADOR</v>
          </cell>
          <cell r="C2018" t="str">
            <v>UN</v>
          </cell>
          <cell r="D2018">
            <v>394.62</v>
          </cell>
          <cell r="E2018">
            <v>320.82926829268291</v>
          </cell>
          <cell r="F2018" t="str">
            <v>FDE Abr/26</v>
          </cell>
        </row>
        <row r="2019">
          <cell r="A2019" t="str">
            <v>09.80.065</v>
          </cell>
          <cell r="B2019" t="str">
            <v>LIMPEZA DE POSTO PRIMARIO E PINTURA DOS BARRAMENTOS</v>
          </cell>
          <cell r="C2019" t="str">
            <v>UN</v>
          </cell>
          <cell r="D2019">
            <v>1474.02</v>
          </cell>
          <cell r="E2019">
            <v>1198.3902439024391</v>
          </cell>
          <cell r="F2019" t="str">
            <v>FDE Abr/26</v>
          </cell>
        </row>
        <row r="2020">
          <cell r="A2020" t="str">
            <v>09.80.090</v>
          </cell>
          <cell r="B2020" t="str">
            <v>PLACA DE AVISO EM CABINE PRIMARIA</v>
          </cell>
          <cell r="C2020" t="str">
            <v>UN</v>
          </cell>
          <cell r="D2020">
            <v>96.48</v>
          </cell>
          <cell r="E2020">
            <v>78.439024390243901</v>
          </cell>
          <cell r="F2020" t="str">
            <v>FDE Abr/26</v>
          </cell>
        </row>
        <row r="2021">
          <cell r="A2021" t="str">
            <v>09.80.092</v>
          </cell>
          <cell r="B2021" t="str">
            <v>TRANSF-POT 150 KVA-MT13,2 KV(5%)220/127V(5%) EM POSTE / ESTALEIRO</v>
          </cell>
          <cell r="C2021" t="str">
            <v>UN</v>
          </cell>
          <cell r="D2021">
            <v>38664.15</v>
          </cell>
          <cell r="E2021">
            <v>31434.268292682929</v>
          </cell>
          <cell r="F2021" t="str">
            <v>FDE Abr/26</v>
          </cell>
        </row>
        <row r="2022">
          <cell r="A2022" t="str">
            <v>09.80.093</v>
          </cell>
          <cell r="B2022" t="str">
            <v>TRANSF-POT 225 KVA-MT13,2 KV(5%)220/127V(5%) EM POSTE / ESTALEIRO</v>
          </cell>
          <cell r="C2022" t="str">
            <v>UN</v>
          </cell>
          <cell r="D2022">
            <v>53881.42</v>
          </cell>
          <cell r="E2022">
            <v>43806.0325203252</v>
          </cell>
          <cell r="F2022" t="str">
            <v>FDE Abr/26</v>
          </cell>
        </row>
        <row r="2023">
          <cell r="A2023" t="str">
            <v>09.80.094</v>
          </cell>
          <cell r="B2023" t="str">
            <v>TRANSF-POT 300 KVA-MT13,2 KV(5%)220/127V(5%) EM POSTE / ESTALEIRO</v>
          </cell>
          <cell r="C2023" t="str">
            <v>UN</v>
          </cell>
          <cell r="D2023">
            <v>64341.63</v>
          </cell>
          <cell r="E2023">
            <v>52310.268292682922</v>
          </cell>
          <cell r="F2023" t="str">
            <v>FDE Abr/26</v>
          </cell>
        </row>
        <row r="2024">
          <cell r="A2024" t="str">
            <v>09.80.095</v>
          </cell>
          <cell r="B2024" t="str">
            <v>OPERAÇAO MANOBRA  DE CHAVE FUSIVEL  15 KV    POSTE / ESTALEIRO  COM VARA ISOLADA NR-10  EXTENSAO  VARIAVEL ATE 520 CM</v>
          </cell>
          <cell r="C2024" t="str">
            <v>UN</v>
          </cell>
          <cell r="D2024">
            <v>8.31</v>
          </cell>
          <cell r="E2024">
            <v>6.7560975609756104</v>
          </cell>
          <cell r="F2024" t="str">
            <v>FDE Abr/26</v>
          </cell>
        </row>
        <row r="2025">
          <cell r="A2025" t="str">
            <v>09.80.099</v>
          </cell>
          <cell r="B2025" t="str">
            <v>OUTROS SERVICOS EM ALTA TENSAO - CONSERVACAO</v>
          </cell>
          <cell r="C2025" t="str">
            <v>MV</v>
          </cell>
          <cell r="D2025">
            <v>715.2</v>
          </cell>
          <cell r="E2025">
            <v>581.46341463414637</v>
          </cell>
          <cell r="F2025" t="str">
            <v>FDE Abr/26</v>
          </cell>
        </row>
        <row r="2026">
          <cell r="A2026" t="str">
            <v>09.82.001</v>
          </cell>
          <cell r="B2026" t="str">
            <v>POSTE DE ACO GALVANIZADO DE 3 1/2" X 6,00 M</v>
          </cell>
          <cell r="C2026" t="str">
            <v>UN</v>
          </cell>
          <cell r="D2026">
            <v>1958.25</v>
          </cell>
          <cell r="E2026">
            <v>1592.0731707317073</v>
          </cell>
          <cell r="F2026" t="str">
            <v>FDE Abr/26</v>
          </cell>
        </row>
        <row r="2027">
          <cell r="A2027" t="str">
            <v>09.82.005</v>
          </cell>
          <cell r="B2027" t="str">
            <v>BRAQUET COM 2 ISOLADORES PARA B.T.</v>
          </cell>
          <cell r="C2027" t="str">
            <v>UN</v>
          </cell>
          <cell r="D2027">
            <v>34.450000000000003</v>
          </cell>
          <cell r="E2027">
            <v>28.008130081300816</v>
          </cell>
          <cell r="F2027" t="str">
            <v>FDE Abr/26</v>
          </cell>
        </row>
        <row r="2028">
          <cell r="A2028" t="str">
            <v>09.82.006</v>
          </cell>
          <cell r="B2028" t="str">
            <v>BRAQUET COM 3 ISOLADORES PARA B.T.</v>
          </cell>
          <cell r="C2028" t="str">
            <v>UN</v>
          </cell>
          <cell r="D2028">
            <v>47.5</v>
          </cell>
          <cell r="E2028">
            <v>38.617886178861788</v>
          </cell>
          <cell r="F2028" t="str">
            <v>FDE Abr/26</v>
          </cell>
        </row>
        <row r="2029">
          <cell r="A2029" t="str">
            <v>09.82.007</v>
          </cell>
          <cell r="B2029" t="str">
            <v>BRAQUET COM 4 ISOLADORES PARA B.T.</v>
          </cell>
          <cell r="C2029" t="str">
            <v>UN</v>
          </cell>
          <cell r="D2029">
            <v>60.1</v>
          </cell>
          <cell r="E2029">
            <v>48.861788617886184</v>
          </cell>
          <cell r="F2029" t="str">
            <v>FDE Abr/26</v>
          </cell>
        </row>
        <row r="2030">
          <cell r="A2030" t="str">
            <v>09.82.009</v>
          </cell>
          <cell r="B2030" t="str">
            <v>CAIXA ESTAMPADA 4" X 2"</v>
          </cell>
          <cell r="C2030" t="str">
            <v>UN</v>
          </cell>
          <cell r="D2030">
            <v>22.72</v>
          </cell>
          <cell r="E2030">
            <v>18.471544715447155</v>
          </cell>
          <cell r="F2030" t="str">
            <v>FDE Abr/26</v>
          </cell>
        </row>
        <row r="2031">
          <cell r="A2031" t="str">
            <v>09.82.010</v>
          </cell>
          <cell r="B2031" t="str">
            <v>CAIXA ESTAMPADA 4" X 4"</v>
          </cell>
          <cell r="C2031" t="str">
            <v>UN</v>
          </cell>
          <cell r="D2031">
            <v>23.88</v>
          </cell>
          <cell r="E2031">
            <v>19.414634146341463</v>
          </cell>
          <cell r="F2031" t="str">
            <v>FDE Abr/26</v>
          </cell>
        </row>
        <row r="2032">
          <cell r="A2032" t="str">
            <v>09.82.011</v>
          </cell>
          <cell r="B2032" t="str">
            <v>BRACADEIRA PARA FIXACAO DE ELETRODUTO</v>
          </cell>
          <cell r="C2032" t="str">
            <v>UN</v>
          </cell>
          <cell r="D2032">
            <v>12.36</v>
          </cell>
          <cell r="E2032">
            <v>10.048780487804878</v>
          </cell>
          <cell r="F2032" t="str">
            <v>FDE Abr/26</v>
          </cell>
        </row>
        <row r="2033">
          <cell r="A2033" t="str">
            <v>09.82.025</v>
          </cell>
          <cell r="B2033" t="str">
            <v>TERMINAL OU CONECTOR DE PRESSAO PARA CABO 10MM</v>
          </cell>
          <cell r="C2033" t="str">
            <v>UN</v>
          </cell>
          <cell r="D2033">
            <v>30.8</v>
          </cell>
          <cell r="E2033">
            <v>25.040650406504067</v>
          </cell>
          <cell r="F2033" t="str">
            <v>FDE Abr/26</v>
          </cell>
        </row>
        <row r="2034">
          <cell r="A2034" t="str">
            <v>09.82.026</v>
          </cell>
          <cell r="B2034" t="str">
            <v>TERMINAL OU CONECTOR DE PRESSAO PARA CABO 16MM</v>
          </cell>
          <cell r="C2034" t="str">
            <v>UN</v>
          </cell>
          <cell r="D2034">
            <v>31.3</v>
          </cell>
          <cell r="E2034">
            <v>25.447154471544717</v>
          </cell>
          <cell r="F2034" t="str">
            <v>FDE Abr/26</v>
          </cell>
        </row>
        <row r="2035">
          <cell r="A2035" t="str">
            <v>09.82.027</v>
          </cell>
          <cell r="B2035" t="str">
            <v>TERMINAL OU CONECTOR DE PRESSAO PARA CABO 25MM</v>
          </cell>
          <cell r="C2035" t="str">
            <v>UN</v>
          </cell>
          <cell r="D2035">
            <v>31.82</v>
          </cell>
          <cell r="E2035">
            <v>25.869918699186993</v>
          </cell>
          <cell r="F2035" t="str">
            <v>FDE Abr/26</v>
          </cell>
        </row>
        <row r="2036">
          <cell r="A2036" t="str">
            <v>09.82.028</v>
          </cell>
          <cell r="B2036" t="str">
            <v>TERMINAL OU CONECTOR DE PRESSAO PARA CABO 35MM</v>
          </cell>
          <cell r="C2036" t="str">
            <v>UN</v>
          </cell>
          <cell r="D2036">
            <v>39.770000000000003</v>
          </cell>
          <cell r="E2036">
            <v>32.333333333333336</v>
          </cell>
          <cell r="F2036" t="str">
            <v>FDE Abr/26</v>
          </cell>
        </row>
        <row r="2037">
          <cell r="A2037" t="str">
            <v>09.82.029</v>
          </cell>
          <cell r="B2037" t="str">
            <v>TERMINAL OU CONECTOR DE PRESSAO PARA CABO 50MM</v>
          </cell>
          <cell r="C2037" t="str">
            <v>UN</v>
          </cell>
          <cell r="D2037">
            <v>46.53</v>
          </cell>
          <cell r="E2037">
            <v>37.829268292682926</v>
          </cell>
          <cell r="F2037" t="str">
            <v>FDE Abr/26</v>
          </cell>
        </row>
        <row r="2038">
          <cell r="A2038" t="str">
            <v>09.82.030</v>
          </cell>
          <cell r="B2038" t="str">
            <v>TERMINAL OU CONECTOR DE PRESSAO PARA CABO 70MM</v>
          </cell>
          <cell r="C2038" t="str">
            <v>UN</v>
          </cell>
          <cell r="D2038">
            <v>46.73</v>
          </cell>
          <cell r="E2038">
            <v>37.991869918699187</v>
          </cell>
          <cell r="F2038" t="str">
            <v>FDE Abr/26</v>
          </cell>
        </row>
        <row r="2039">
          <cell r="A2039" t="str">
            <v>09.82.031</v>
          </cell>
          <cell r="B2039" t="str">
            <v>TERMINAL OU CONECTOR DE PRESSAO PARA CABO 95MM</v>
          </cell>
          <cell r="C2039" t="str">
            <v>UN</v>
          </cell>
          <cell r="D2039">
            <v>56.73</v>
          </cell>
          <cell r="E2039">
            <v>46.121951219512191</v>
          </cell>
          <cell r="F2039" t="str">
            <v>FDE Abr/26</v>
          </cell>
        </row>
        <row r="2040">
          <cell r="A2040" t="str">
            <v>09.82.032</v>
          </cell>
          <cell r="B2040" t="str">
            <v>TERMINAL OU CONECTOR DE PRESSAO PARA CABO 120MM</v>
          </cell>
          <cell r="C2040" t="str">
            <v>UN</v>
          </cell>
          <cell r="D2040">
            <v>75.489999999999995</v>
          </cell>
          <cell r="E2040">
            <v>61.373983739837392</v>
          </cell>
          <cell r="F2040" t="str">
            <v>FDE Abr/26</v>
          </cell>
        </row>
        <row r="2041">
          <cell r="A2041" t="str">
            <v>09.82.033</v>
          </cell>
          <cell r="B2041" t="str">
            <v>TERMINAL OU CONECTOR DE PRESSAO PARA CABO 150MM</v>
          </cell>
          <cell r="C2041" t="str">
            <v>UN</v>
          </cell>
          <cell r="D2041">
            <v>75.94</v>
          </cell>
          <cell r="E2041">
            <v>61.739837398373986</v>
          </cell>
          <cell r="F2041" t="str">
            <v>FDE Abr/26</v>
          </cell>
        </row>
        <row r="2042">
          <cell r="A2042" t="str">
            <v>09.82.034</v>
          </cell>
          <cell r="B2042" t="str">
            <v>TERMINAL OU CONECTOR DE PRESSAO PARA CABO 185MM</v>
          </cell>
          <cell r="C2042" t="str">
            <v>UN</v>
          </cell>
          <cell r="D2042">
            <v>87.68</v>
          </cell>
          <cell r="E2042">
            <v>71.284552845528466</v>
          </cell>
          <cell r="F2042" t="str">
            <v>FDE Abr/26</v>
          </cell>
        </row>
        <row r="2043">
          <cell r="A2043" t="str">
            <v>09.82.035</v>
          </cell>
          <cell r="B2043" t="str">
            <v>TERMINAL OU CONECTOR DE PRESSAO PARA CABO 240MM</v>
          </cell>
          <cell r="C2043" t="str">
            <v>UN</v>
          </cell>
          <cell r="D2043">
            <v>92.82</v>
          </cell>
          <cell r="E2043">
            <v>75.463414634146332</v>
          </cell>
          <cell r="F2043" t="str">
            <v>FDE Abr/26</v>
          </cell>
        </row>
        <row r="2044">
          <cell r="A2044" t="str">
            <v>09.82.042</v>
          </cell>
          <cell r="B2044" t="str">
            <v>BASE DE CHAPA DE FERRO N 14 PARA FIXACAO DE DISJUNTOR NO Q.D.</v>
          </cell>
          <cell r="C2044" t="str">
            <v>M2</v>
          </cell>
          <cell r="D2044">
            <v>386.3</v>
          </cell>
          <cell r="E2044">
            <v>314.0650406504065</v>
          </cell>
          <cell r="F2044" t="str">
            <v>FDE Abr/26</v>
          </cell>
        </row>
        <row r="2045">
          <cell r="A2045" t="str">
            <v>09.82.046</v>
          </cell>
          <cell r="B2045" t="str">
            <v>FECHADURA TIPO YALE</v>
          </cell>
          <cell r="C2045" t="str">
            <v>UN</v>
          </cell>
          <cell r="D2045">
            <v>104.72</v>
          </cell>
          <cell r="E2045">
            <v>85.138211382113823</v>
          </cell>
          <cell r="F2045" t="str">
            <v>FDE Abr/26</v>
          </cell>
        </row>
        <row r="2046">
          <cell r="A2046" t="str">
            <v>09.82.084</v>
          </cell>
          <cell r="B2046" t="str">
            <v>CHAVE BLINDADA COM FUSIVEIS DE 3 X 30 A - B.T.</v>
          </cell>
          <cell r="C2046" t="str">
            <v>UN</v>
          </cell>
          <cell r="D2046">
            <v>438.14</v>
          </cell>
          <cell r="E2046">
            <v>356.21138211382112</v>
          </cell>
          <cell r="F2046" t="str">
            <v>FDE Abr/26</v>
          </cell>
        </row>
        <row r="2047">
          <cell r="A2047" t="str">
            <v>09.82.085</v>
          </cell>
          <cell r="B2047" t="str">
            <v>CHAVE BLINDADA COM FUSIVEIS DE 3 X 60 A - B.T.</v>
          </cell>
          <cell r="C2047" t="str">
            <v>UN</v>
          </cell>
          <cell r="D2047">
            <v>656.68</v>
          </cell>
          <cell r="E2047">
            <v>533.88617886178861</v>
          </cell>
          <cell r="F2047" t="str">
            <v>FDE Abr/26</v>
          </cell>
        </row>
        <row r="2048">
          <cell r="A2048" t="str">
            <v>09.82.086</v>
          </cell>
          <cell r="B2048" t="str">
            <v>CHAVE BLINDADA COM FUSIVEIS DE 3X100 A - B.T.</v>
          </cell>
          <cell r="C2048" t="str">
            <v>UN</v>
          </cell>
          <cell r="D2048">
            <v>1536.88</v>
          </cell>
          <cell r="E2048">
            <v>1249.4959349593496</v>
          </cell>
          <cell r="F2048" t="str">
            <v>FDE Abr/26</v>
          </cell>
        </row>
        <row r="2049">
          <cell r="A2049" t="str">
            <v>09.82.087</v>
          </cell>
          <cell r="B2049" t="str">
            <v>CHAVE BLINDADA COM FUSIVEIS DE 3X200 A - B.T.</v>
          </cell>
          <cell r="C2049" t="str">
            <v>UN</v>
          </cell>
          <cell r="D2049">
            <v>2798.33</v>
          </cell>
          <cell r="E2049">
            <v>2275.0650406504064</v>
          </cell>
          <cell r="F2049" t="str">
            <v>FDE Abr/26</v>
          </cell>
        </row>
        <row r="2050">
          <cell r="A2050" t="str">
            <v>09.82.095</v>
          </cell>
          <cell r="B2050" t="str">
            <v>PERFILADO EM CHAPA DE ACO 38X38MM</v>
          </cell>
          <cell r="C2050" t="str">
            <v>M</v>
          </cell>
          <cell r="D2050">
            <v>62.05</v>
          </cell>
          <cell r="E2050">
            <v>50.447154471544714</v>
          </cell>
          <cell r="F2050" t="str">
            <v>FDE Abr/26</v>
          </cell>
        </row>
        <row r="2051">
          <cell r="A2051" t="str">
            <v>09.82.099</v>
          </cell>
          <cell r="B2051" t="str">
            <v>OUTROS SERVICOS DE BAIXA TENSAO</v>
          </cell>
          <cell r="C2051" t="str">
            <v>MV</v>
          </cell>
          <cell r="D2051">
            <v>715.2</v>
          </cell>
          <cell r="E2051">
            <v>581.46341463414637</v>
          </cell>
          <cell r="F2051" t="str">
            <v>FDE Abr/26</v>
          </cell>
        </row>
        <row r="2052">
          <cell r="A2052" t="str">
            <v>09.83.001</v>
          </cell>
          <cell r="B2052" t="str">
            <v>CH.SEC.DE ACAO RAP.SOBRE CARGA COMANDO FRONTAL 3X100 A PAINEL BL.B.T</v>
          </cell>
          <cell r="C2052" t="str">
            <v>UN</v>
          </cell>
          <cell r="D2052">
            <v>563.69000000000005</v>
          </cell>
          <cell r="E2052">
            <v>458.28455284552848</v>
          </cell>
          <cell r="F2052" t="str">
            <v>FDE Abr/26</v>
          </cell>
        </row>
        <row r="2053">
          <cell r="A2053" t="str">
            <v>09.83.002</v>
          </cell>
          <cell r="B2053" t="str">
            <v>CH.SECCION. AÇAO RAPIDA SOBRECARGA COMANDO FRONTAL 3X250A PAINEL BL.BT</v>
          </cell>
          <cell r="C2053" t="str">
            <v>UN</v>
          </cell>
          <cell r="D2053">
            <v>2486.75</v>
          </cell>
          <cell r="E2053">
            <v>2021.7479674796748</v>
          </cell>
          <cell r="F2053" t="str">
            <v>FDE Abr/26</v>
          </cell>
        </row>
        <row r="2054">
          <cell r="A2054" t="str">
            <v>09.83.004</v>
          </cell>
          <cell r="B2054" t="str">
            <v>CH.SEC.DE ACAO RAP.SOBRE CARGA COMANDO FRONTAL 3X630 A PAINEL BL.B.T</v>
          </cell>
          <cell r="C2054" t="str">
            <v>UN</v>
          </cell>
          <cell r="D2054">
            <v>2436.0100000000002</v>
          </cell>
          <cell r="E2054">
            <v>1980.4959349593498</v>
          </cell>
          <cell r="F2054" t="str">
            <v>FDE Abr/26</v>
          </cell>
        </row>
        <row r="2055">
          <cell r="A2055" t="str">
            <v>09.83.033</v>
          </cell>
          <cell r="B2055" t="str">
            <v>BARRA DE COBRE PARA NEUTRO - 200 A</v>
          </cell>
          <cell r="C2055" t="str">
            <v>UN</v>
          </cell>
          <cell r="D2055">
            <v>105.46</v>
          </cell>
          <cell r="E2055">
            <v>85.739837398373979</v>
          </cell>
          <cell r="F2055" t="str">
            <v>FDE Abr/26</v>
          </cell>
        </row>
        <row r="2056">
          <cell r="A2056" t="str">
            <v>09.83.034</v>
          </cell>
          <cell r="B2056" t="str">
            <v>BARRA DE COBRE PARA NEUTRO - 400 A</v>
          </cell>
          <cell r="C2056" t="str">
            <v>UN</v>
          </cell>
          <cell r="D2056">
            <v>369.79</v>
          </cell>
          <cell r="E2056">
            <v>300.64227642276427</v>
          </cell>
          <cell r="F2056" t="str">
            <v>FDE Abr/26</v>
          </cell>
        </row>
        <row r="2057">
          <cell r="A2057" t="str">
            <v>09.83.035</v>
          </cell>
          <cell r="B2057" t="str">
            <v>BARRA DE COBRE PARA NEUTRO - 600 A</v>
          </cell>
          <cell r="C2057" t="str">
            <v>UN</v>
          </cell>
          <cell r="D2057">
            <v>223.94</v>
          </cell>
          <cell r="E2057">
            <v>182.0650406504065</v>
          </cell>
          <cell r="F2057" t="str">
            <v>FDE Abr/26</v>
          </cell>
        </row>
        <row r="2058">
          <cell r="A2058" t="str">
            <v>09.83.036</v>
          </cell>
          <cell r="B2058" t="str">
            <v>BARRA DE COBRE PARA NEUTRO - 30 A</v>
          </cell>
          <cell r="C2058" t="str">
            <v>UN</v>
          </cell>
          <cell r="D2058">
            <v>27.71</v>
          </cell>
          <cell r="E2058">
            <v>22.528455284552848</v>
          </cell>
          <cell r="F2058" t="str">
            <v>FDE Abr/26</v>
          </cell>
        </row>
        <row r="2059">
          <cell r="A2059" t="str">
            <v>09.83.037</v>
          </cell>
          <cell r="B2059" t="str">
            <v>BARRA DE COBRE PARA NEUTRO - 60 A</v>
          </cell>
          <cell r="C2059" t="str">
            <v>UN</v>
          </cell>
          <cell r="D2059">
            <v>36.630000000000003</v>
          </cell>
          <cell r="E2059">
            <v>29.780487804878053</v>
          </cell>
          <cell r="F2059" t="str">
            <v>FDE Abr/26</v>
          </cell>
        </row>
        <row r="2060">
          <cell r="A2060" t="str">
            <v>09.83.038</v>
          </cell>
          <cell r="B2060" t="str">
            <v>BARRA DE COBRE PARA NEUTRO - 100 A</v>
          </cell>
          <cell r="C2060" t="str">
            <v>UN</v>
          </cell>
          <cell r="D2060">
            <v>58.78</v>
          </cell>
          <cell r="E2060">
            <v>47.788617886178862</v>
          </cell>
          <cell r="F2060" t="str">
            <v>FDE Abr/26</v>
          </cell>
        </row>
        <row r="2061">
          <cell r="A2061" t="str">
            <v>09.83.050</v>
          </cell>
          <cell r="B2061" t="str">
            <v>BOTOEIRA LIGA-DESLIGA PARA COMANDO DA BOMBA DE RECALQUE</v>
          </cell>
          <cell r="C2061" t="str">
            <v>UN</v>
          </cell>
          <cell r="D2061">
            <v>152.55000000000001</v>
          </cell>
          <cell r="E2061">
            <v>124.02439024390245</v>
          </cell>
          <cell r="F2061" t="str">
            <v>FDE Abr/26</v>
          </cell>
        </row>
        <row r="2062">
          <cell r="A2062" t="str">
            <v>09.83.052</v>
          </cell>
          <cell r="B2062" t="str">
            <v>DISJUNTOR BIPOLAR TERMOMAGNETICO 2X60A a 2X100A</v>
          </cell>
          <cell r="C2062" t="str">
            <v>UN</v>
          </cell>
          <cell r="D2062">
            <v>153.65</v>
          </cell>
          <cell r="E2062">
            <v>124.91869918699187</v>
          </cell>
          <cell r="F2062" t="str">
            <v>FDE Abr/26</v>
          </cell>
        </row>
        <row r="2063">
          <cell r="A2063" t="str">
            <v>09.83.063</v>
          </cell>
          <cell r="B2063" t="str">
            <v>DISJUNTOR TRIPOLAR TERMOMAGNETICO 3X200A</v>
          </cell>
          <cell r="C2063" t="str">
            <v>UN</v>
          </cell>
          <cell r="D2063">
            <v>656.23</v>
          </cell>
          <cell r="E2063">
            <v>533.52032520325201</v>
          </cell>
          <cell r="F2063" t="str">
            <v>FDE Abr/26</v>
          </cell>
        </row>
        <row r="2064">
          <cell r="A2064" t="str">
            <v>09.83.065</v>
          </cell>
          <cell r="B2064" t="str">
            <v>DISJUNTOR TRIPOLAR TERMOMAGNETICO 3X10A a 3X50A</v>
          </cell>
          <cell r="C2064" t="str">
            <v>UN</v>
          </cell>
          <cell r="D2064">
            <v>134.35</v>
          </cell>
          <cell r="E2064">
            <v>109.22764227642276</v>
          </cell>
          <cell r="F2064" t="str">
            <v>FDE Abr/26</v>
          </cell>
        </row>
        <row r="2065">
          <cell r="A2065" t="str">
            <v>09.83.066</v>
          </cell>
          <cell r="B2065" t="str">
            <v>DISJUNTOR TRIPOLAR TERMOMAGNETICO 3X60A a 3X100A</v>
          </cell>
          <cell r="C2065" t="str">
            <v>UN</v>
          </cell>
          <cell r="D2065">
            <v>168.68</v>
          </cell>
          <cell r="E2065">
            <v>137.13821138211384</v>
          </cell>
          <cell r="F2065" t="str">
            <v>FDE Abr/26</v>
          </cell>
        </row>
        <row r="2066">
          <cell r="A2066" t="str">
            <v>09.83.067</v>
          </cell>
          <cell r="B2066" t="str">
            <v>DISJUNTOR TRIPOLAR TERMOMAGNETICO 3X400A</v>
          </cell>
          <cell r="C2066" t="str">
            <v>UN</v>
          </cell>
          <cell r="D2066">
            <v>1732.97</v>
          </cell>
          <cell r="E2066">
            <v>1408.9186991869919</v>
          </cell>
          <cell r="F2066" t="str">
            <v>FDE Abr/26</v>
          </cell>
        </row>
        <row r="2067">
          <cell r="A2067" t="str">
            <v>09.83.069</v>
          </cell>
          <cell r="B2067" t="str">
            <v>DISJUNTOR TRIPOLAR TERMOMAGNETICO 3X600A</v>
          </cell>
          <cell r="C2067" t="str">
            <v>UN</v>
          </cell>
          <cell r="D2067">
            <v>2366.09</v>
          </cell>
          <cell r="E2067">
            <v>1923.6504065040651</v>
          </cell>
          <cell r="F2067" t="str">
            <v>FDE Abr/26</v>
          </cell>
        </row>
        <row r="2068">
          <cell r="A2068" t="str">
            <v>09.83.070</v>
          </cell>
          <cell r="B2068" t="str">
            <v>RELE BIMETALICO DE SOBRECORRENTE FAIXA AJUSTAVEL DE 6,3A - 10A PARA QD.COMANDO BOMBA RECALQUE</v>
          </cell>
          <cell r="C2068" t="str">
            <v>UN</v>
          </cell>
          <cell r="D2068">
            <v>368.12</v>
          </cell>
          <cell r="E2068">
            <v>299.28455284552848</v>
          </cell>
          <cell r="F2068" t="str">
            <v>FDE Abr/26</v>
          </cell>
        </row>
        <row r="2069">
          <cell r="A2069" t="str">
            <v>09.83.071</v>
          </cell>
          <cell r="B2069" t="str">
            <v>RELE BIMETALICO DE SOBRECORRENTE FAIXA AJUSTAVEL DE 8,0A - 12,5A PARA QD.COMANDO BOMBA RECALQUE</v>
          </cell>
          <cell r="C2069" t="str">
            <v>UN</v>
          </cell>
          <cell r="D2069">
            <v>370.58</v>
          </cell>
          <cell r="E2069">
            <v>301.28455284552842</v>
          </cell>
          <cell r="F2069" t="str">
            <v>FDE Abr/26</v>
          </cell>
        </row>
        <row r="2070">
          <cell r="A2070" t="str">
            <v>09.83.072</v>
          </cell>
          <cell r="B2070" t="str">
            <v>RELE BIMETALICO DE SOBRECORRENTE FAIXA AJUSTAVEL DE 10A - 16A PARA QD.COMANDO BOMBA RECALQUE</v>
          </cell>
          <cell r="C2070" t="str">
            <v>UN</v>
          </cell>
          <cell r="D2070">
            <v>396.62</v>
          </cell>
          <cell r="E2070">
            <v>322.45528455284551</v>
          </cell>
          <cell r="F2070" t="str">
            <v>FDE Abr/26</v>
          </cell>
        </row>
        <row r="2071">
          <cell r="A2071" t="str">
            <v>09.83.073</v>
          </cell>
          <cell r="B2071" t="str">
            <v>RELE BIMETALICO DE SOBRECORRENTE FAIXA AJUSTAVEL DE 16A - 25A PARA QD.COMANDO BOMBA RECALQUE</v>
          </cell>
          <cell r="C2071" t="str">
            <v>UN</v>
          </cell>
          <cell r="D2071">
            <v>447.08</v>
          </cell>
          <cell r="E2071">
            <v>363.47967479674799</v>
          </cell>
          <cell r="F2071" t="str">
            <v>FDE Abr/26</v>
          </cell>
        </row>
        <row r="2072">
          <cell r="A2072" t="str">
            <v>09.83.077</v>
          </cell>
          <cell r="B2072" t="str">
            <v>CONTACTOR TRIPOLAR ATE 9A PARA QD.COMANDO BOMBA RECALQUE</v>
          </cell>
          <cell r="C2072" t="str">
            <v>UN</v>
          </cell>
          <cell r="D2072">
            <v>463.74</v>
          </cell>
          <cell r="E2072">
            <v>377.02439024390247</v>
          </cell>
          <cell r="F2072" t="str">
            <v>FDE Abr/26</v>
          </cell>
        </row>
        <row r="2073">
          <cell r="A2073" t="str">
            <v>09.83.078</v>
          </cell>
          <cell r="B2073" t="str">
            <v>CONTACTOR TRIPOLAR ATE 12A PARA QD.COMANDO BOMBA RECALQUE</v>
          </cell>
          <cell r="C2073" t="str">
            <v>UN</v>
          </cell>
          <cell r="D2073">
            <v>448.77</v>
          </cell>
          <cell r="E2073">
            <v>364.85365853658533</v>
          </cell>
          <cell r="F2073" t="str">
            <v>FDE Abr/26</v>
          </cell>
        </row>
        <row r="2074">
          <cell r="A2074" t="str">
            <v>09.83.079</v>
          </cell>
          <cell r="B2074" t="str">
            <v>CONTACTOR TRIPOLAR ATE 16A PARA QD.COMANDO BOMBA RECALQUE</v>
          </cell>
          <cell r="C2074" t="str">
            <v>UN</v>
          </cell>
          <cell r="D2074">
            <v>431.31</v>
          </cell>
          <cell r="E2074">
            <v>350.65853658536588</v>
          </cell>
          <cell r="F2074" t="str">
            <v>FDE Abr/26</v>
          </cell>
        </row>
        <row r="2075">
          <cell r="A2075" t="str">
            <v>09.83.080</v>
          </cell>
          <cell r="B2075" t="str">
            <v>CONTACTOR TRIPOLAR ATE 25A PARA QD.COMANDO BOMBA RECALQUE</v>
          </cell>
          <cell r="C2075" t="str">
            <v>UN</v>
          </cell>
          <cell r="D2075">
            <v>501.95</v>
          </cell>
          <cell r="E2075">
            <v>408.08943089430892</v>
          </cell>
          <cell r="F2075" t="str">
            <v>FDE Abr/26</v>
          </cell>
        </row>
        <row r="2076">
          <cell r="A2076" t="str">
            <v>09.83.099</v>
          </cell>
          <cell r="B2076" t="str">
            <v>OUTROS SERVICOS DE BAIXA TENSAO</v>
          </cell>
          <cell r="C2076" t="str">
            <v>MV</v>
          </cell>
          <cell r="D2076">
            <v>715.2</v>
          </cell>
          <cell r="E2076">
            <v>581.46341463414637</v>
          </cell>
          <cell r="F2076" t="str">
            <v>FDE Abr/26</v>
          </cell>
        </row>
        <row r="2077">
          <cell r="A2077" t="str">
            <v>09.84.001</v>
          </cell>
          <cell r="B2077" t="str">
            <v>INTERRUPTOR DE 1 TECLA</v>
          </cell>
          <cell r="C2077" t="str">
            <v>UN</v>
          </cell>
          <cell r="D2077">
            <v>22.51</v>
          </cell>
          <cell r="E2077">
            <v>18.300813008130081</v>
          </cell>
          <cell r="F2077" t="str">
            <v>FDE Abr/26</v>
          </cell>
        </row>
        <row r="2078">
          <cell r="A2078" t="str">
            <v>09.84.002</v>
          </cell>
          <cell r="B2078" t="str">
            <v>INTERRUPTOR DE 2 TECLAS</v>
          </cell>
          <cell r="C2078" t="str">
            <v>UN</v>
          </cell>
          <cell r="D2078">
            <v>55.52</v>
          </cell>
          <cell r="E2078">
            <v>45.138211382113823</v>
          </cell>
          <cell r="F2078" t="str">
            <v>FDE Abr/26</v>
          </cell>
        </row>
        <row r="2079">
          <cell r="A2079" t="str">
            <v>09.84.003</v>
          </cell>
          <cell r="B2079" t="str">
            <v>INTERRUPTOR DE 3 TECLAS</v>
          </cell>
          <cell r="C2079" t="str">
            <v>UN</v>
          </cell>
          <cell r="D2079">
            <v>51.51</v>
          </cell>
          <cell r="E2079">
            <v>41.878048780487802</v>
          </cell>
          <cell r="F2079" t="str">
            <v>FDE Abr/26</v>
          </cell>
        </row>
        <row r="2080">
          <cell r="A2080" t="str">
            <v>09.84.004</v>
          </cell>
          <cell r="B2080" t="str">
            <v>INTERRUPTOR PARALELO</v>
          </cell>
          <cell r="C2080" t="str">
            <v>UN</v>
          </cell>
          <cell r="D2080">
            <v>26.31</v>
          </cell>
          <cell r="E2080">
            <v>21.390243902439025</v>
          </cell>
          <cell r="F2080" t="str">
            <v>FDE Abr/26</v>
          </cell>
        </row>
        <row r="2081">
          <cell r="A2081" t="str">
            <v>09.84.009</v>
          </cell>
          <cell r="B2081" t="str">
            <v>TOMADA 2P+T PADRAO NBR 14136 CORRENTE 10A-250V</v>
          </cell>
          <cell r="C2081" t="str">
            <v>UN</v>
          </cell>
          <cell r="D2081">
            <v>28.56</v>
          </cell>
          <cell r="E2081">
            <v>23.219512195121951</v>
          </cell>
          <cell r="F2081" t="str">
            <v>FDE Abr/26</v>
          </cell>
        </row>
        <row r="2082">
          <cell r="A2082" t="str">
            <v>09.84.010</v>
          </cell>
          <cell r="B2082" t="str">
            <v>TOMADA 2P+T PADRAO NBR 14136 CORRENTE 20A-250V</v>
          </cell>
          <cell r="C2082" t="str">
            <v>UN</v>
          </cell>
          <cell r="D2082">
            <v>34.78</v>
          </cell>
          <cell r="E2082">
            <v>28.276422764227643</v>
          </cell>
          <cell r="F2082" t="str">
            <v>FDE Abr/26</v>
          </cell>
        </row>
        <row r="2083">
          <cell r="A2083" t="str">
            <v>09.84.017</v>
          </cell>
          <cell r="B2083" t="str">
            <v>BOTAO DE CAMPAINHA</v>
          </cell>
          <cell r="C2083" t="str">
            <v>UN</v>
          </cell>
          <cell r="D2083">
            <v>27.82</v>
          </cell>
          <cell r="E2083">
            <v>22.617886178861788</v>
          </cell>
          <cell r="F2083" t="str">
            <v>FDE Abr/26</v>
          </cell>
        </row>
        <row r="2084">
          <cell r="A2084" t="str">
            <v>09.84.020</v>
          </cell>
          <cell r="B2084" t="str">
            <v>ESPELHO DE 4'X2'</v>
          </cell>
          <cell r="C2084" t="str">
            <v>UN</v>
          </cell>
          <cell r="D2084">
            <v>8.31</v>
          </cell>
          <cell r="E2084">
            <v>6.7560975609756104</v>
          </cell>
          <cell r="F2084" t="str">
            <v>FDE Abr/26</v>
          </cell>
        </row>
        <row r="2085">
          <cell r="A2085" t="str">
            <v>09.84.021</v>
          </cell>
          <cell r="B2085" t="str">
            <v>ESPELHO 4'X4'</v>
          </cell>
          <cell r="C2085" t="str">
            <v>UN</v>
          </cell>
          <cell r="D2085">
            <v>16.18</v>
          </cell>
          <cell r="E2085">
            <v>13.154471544715447</v>
          </cell>
          <cell r="F2085" t="str">
            <v>FDE Abr/26</v>
          </cell>
        </row>
        <row r="2086">
          <cell r="A2086" t="str">
            <v>09.84.030</v>
          </cell>
          <cell r="B2086" t="str">
            <v>CIGARRA TIPO FABRICA</v>
          </cell>
          <cell r="C2086" t="str">
            <v>UN</v>
          </cell>
          <cell r="D2086">
            <v>301.87</v>
          </cell>
          <cell r="E2086">
            <v>245.42276422764229</v>
          </cell>
          <cell r="F2086" t="str">
            <v>FDE Abr/26</v>
          </cell>
        </row>
        <row r="2087">
          <cell r="A2087" t="str">
            <v>09.84.032</v>
          </cell>
          <cell r="B2087" t="str">
            <v>CALHA P/ LUMINARIA EMBUTIR C/ REFLETOR E ALETAS (IL-61) COM SOQUETES  P/ DUAS LAMPADAS LED TUBULAR 120 CM</v>
          </cell>
          <cell r="C2087" t="str">
            <v>UN</v>
          </cell>
          <cell r="D2087">
            <v>257.93</v>
          </cell>
          <cell r="E2087">
            <v>209.69918699186994</v>
          </cell>
          <cell r="F2087" t="str">
            <v>FDE Abr/26</v>
          </cell>
        </row>
        <row r="2088">
          <cell r="A2088" t="str">
            <v>09.84.033</v>
          </cell>
          <cell r="B2088" t="str">
            <v>CALHA P/LUMINARIA EMBUTIR C/ REFLETOR E ALETAS (IL-63) COM SOQUETES  P/ QUATRO LAMPADAS LED TUBULAR 60 CM</v>
          </cell>
          <cell r="C2088" t="str">
            <v>UN</v>
          </cell>
          <cell r="D2088">
            <v>294.16000000000003</v>
          </cell>
          <cell r="E2088">
            <v>239.15447154471548</v>
          </cell>
          <cell r="F2088" t="str">
            <v>FDE Abr/26</v>
          </cell>
        </row>
        <row r="2089">
          <cell r="A2089" t="str">
            <v>09.84.034</v>
          </cell>
          <cell r="B2089" t="str">
            <v>CALHA P/ LUMINARIA EMBUTIR C/ REFLETOR SEM ALETAS (IL-66) COM SOQUETES  P UMA LAMPADA LED TUBULAR 120 CM</v>
          </cell>
          <cell r="C2089" t="str">
            <v>UN</v>
          </cell>
          <cell r="D2089">
            <v>186.66</v>
          </cell>
          <cell r="E2089">
            <v>151.7560975609756</v>
          </cell>
          <cell r="F2089" t="str">
            <v>FDE Abr/26</v>
          </cell>
        </row>
        <row r="2090">
          <cell r="A2090" t="str">
            <v>09.84.035</v>
          </cell>
          <cell r="B2090" t="str">
            <v>PLAFON DE ALUMINIO DE SOBREPOR - BOCA 10 PARA GLOBO TIPO BRASIL</v>
          </cell>
          <cell r="C2090" t="str">
            <v>UN</v>
          </cell>
          <cell r="D2090">
            <v>33.1</v>
          </cell>
          <cell r="E2090">
            <v>26.91056910569106</v>
          </cell>
          <cell r="F2090" t="str">
            <v>FDE Abr/26</v>
          </cell>
        </row>
        <row r="2091">
          <cell r="A2091" t="str">
            <v>09.84.037</v>
          </cell>
          <cell r="B2091" t="str">
            <v>CALHA PARA LUMINARIA SOBREPOR COM  DIFUSOR TRANSPARENTE (IL-42) COM SOQUETES  P/ DUAS LAMPADAS LED TUBULAR 120 CM</v>
          </cell>
          <cell r="C2091" t="str">
            <v>UN</v>
          </cell>
          <cell r="D2091">
            <v>218.32</v>
          </cell>
          <cell r="E2091">
            <v>177.4959349593496</v>
          </cell>
          <cell r="F2091" t="str">
            <v>FDE Abr/26</v>
          </cell>
        </row>
        <row r="2092">
          <cell r="A2092" t="str">
            <v>09.84.038</v>
          </cell>
          <cell r="B2092" t="str">
            <v>CALHA DA LUMINARIA P/LAMPADA FLUOR. 1X32W C/REFLETOR ALUM. E SOQUETE (IL-44)</v>
          </cell>
          <cell r="C2092" t="str">
            <v>UN</v>
          </cell>
          <cell r="D2092">
            <v>182.31</v>
          </cell>
          <cell r="E2092">
            <v>148.21951219512195</v>
          </cell>
          <cell r="F2092" t="str">
            <v>FDE Abr/26</v>
          </cell>
        </row>
        <row r="2093">
          <cell r="A2093" t="str">
            <v>09.84.039</v>
          </cell>
          <cell r="B2093" t="str">
            <v>CALHA DA LUMINARIA P/LAMPADA FLUOR. 2X32W C/REFLETOR ALUM. E SOQUETE (IL-45)</v>
          </cell>
          <cell r="C2093" t="str">
            <v>UN</v>
          </cell>
          <cell r="D2093">
            <v>197.81</v>
          </cell>
          <cell r="E2093">
            <v>160.82113821138211</v>
          </cell>
          <cell r="F2093" t="str">
            <v>FDE Abr/26</v>
          </cell>
        </row>
        <row r="2094">
          <cell r="A2094" t="str">
            <v>09.84.040</v>
          </cell>
          <cell r="B2094" t="str">
            <v>CALHA PARA LUMINARIA SOBREPOR COM DIFUSOR TRANSLUCIDO (IL-68 ) COM SOQUETES  PARA DUAS LAMPADAS LED TUBULAR 60 CM</v>
          </cell>
          <cell r="C2094" t="str">
            <v>UN</v>
          </cell>
          <cell r="D2094">
            <v>269.5</v>
          </cell>
          <cell r="E2094">
            <v>219.10569105691056</v>
          </cell>
          <cell r="F2094" t="str">
            <v>FDE Abr/26</v>
          </cell>
        </row>
        <row r="2095">
          <cell r="A2095" t="str">
            <v>09.84.041</v>
          </cell>
          <cell r="B2095" t="str">
            <v>CALHA PARA LUMINARIA SOBREPOR COM REFLETOR E ALETAS (IL-62) COM SOQUETES  PARA QUATRO LAMPADAS LED TUBULAR 60 CM</v>
          </cell>
          <cell r="C2095" t="str">
            <v>UN</v>
          </cell>
          <cell r="D2095">
            <v>448.2</v>
          </cell>
          <cell r="E2095">
            <v>364.39024390243901</v>
          </cell>
          <cell r="F2095" t="str">
            <v>FDE Abr/26</v>
          </cell>
        </row>
        <row r="2096">
          <cell r="A2096" t="str">
            <v>09.84.042</v>
          </cell>
          <cell r="B2096" t="str">
            <v>ADEQUAÇÃO DE LUMINARIA FLUORESCENTE 1X32W PARA LED  TUBULAR POLICARBONATO 18W TEMPERATURA DE COR 4000ºK</v>
          </cell>
          <cell r="C2096" t="str">
            <v>UN</v>
          </cell>
          <cell r="D2096">
            <v>51.73</v>
          </cell>
          <cell r="E2096">
            <v>42.056910569105689</v>
          </cell>
          <cell r="F2096" t="str">
            <v>FDE Abr/26</v>
          </cell>
        </row>
        <row r="2097">
          <cell r="A2097" t="str">
            <v>09.84.045</v>
          </cell>
          <cell r="B2097" t="str">
            <v>REATOR ELETRONICO P/LAMPADA FLUORESC.AFP 1X32W BIVOLT COM PROTEÇÃO</v>
          </cell>
          <cell r="C2097" t="str">
            <v>UN</v>
          </cell>
          <cell r="D2097">
            <v>68.599999999999994</v>
          </cell>
          <cell r="E2097">
            <v>55.77235772357723</v>
          </cell>
          <cell r="F2097" t="str">
            <v>FDE Abr/26</v>
          </cell>
        </row>
        <row r="2098">
          <cell r="A2098" t="str">
            <v>09.84.046</v>
          </cell>
          <cell r="B2098" t="str">
            <v>REATOR ELETRONICO P/LAMPADA FLUORESC.AFP 2X32W BIVOLT COM PROTEÇÃO</v>
          </cell>
          <cell r="C2098" t="str">
            <v>UN</v>
          </cell>
          <cell r="D2098">
            <v>90.48</v>
          </cell>
          <cell r="E2098">
            <v>73.560975609756099</v>
          </cell>
          <cell r="F2098" t="str">
            <v>FDE Abr/26</v>
          </cell>
        </row>
        <row r="2099">
          <cell r="A2099" t="str">
            <v>09.84.049</v>
          </cell>
          <cell r="B2099" t="str">
            <v>ADEQUAÇÃO DE LUMINARIA FLUORESCENTE 2X32W PARA LED TUBULAR POLICARBONATO 18W  TEMPERATURA DE COR 4000ºK</v>
          </cell>
          <cell r="C2099" t="str">
            <v>UN</v>
          </cell>
          <cell r="D2099">
            <v>86.19</v>
          </cell>
          <cell r="E2099">
            <v>70.073170731707322</v>
          </cell>
          <cell r="F2099" t="str">
            <v>FDE Abr/26</v>
          </cell>
        </row>
        <row r="2100">
          <cell r="A2100" t="str">
            <v>09.84.050</v>
          </cell>
          <cell r="B2100" t="str">
            <v>RECEPTACULO PORCELANA  PARA LAMPADA BULBO LED COMPACTA ROSCA E-27</v>
          </cell>
          <cell r="C2100" t="str">
            <v>UN</v>
          </cell>
          <cell r="D2100">
            <v>30</v>
          </cell>
          <cell r="E2100">
            <v>24.390243902439025</v>
          </cell>
          <cell r="F2100" t="str">
            <v>FDE Abr/26</v>
          </cell>
        </row>
        <row r="2101">
          <cell r="A2101" t="str">
            <v>09.84.051</v>
          </cell>
          <cell r="B2101" t="str">
            <v>RECEPTACULO P/LAMPADA HG OU MHL P/LUMINARIA EXT.OU PROJ-ROSCA E-40</v>
          </cell>
          <cell r="C2101" t="str">
            <v>UN</v>
          </cell>
          <cell r="D2101">
            <v>84.96</v>
          </cell>
          <cell r="E2101">
            <v>69.073170731707307</v>
          </cell>
          <cell r="F2101" t="str">
            <v>FDE Abr/26</v>
          </cell>
        </row>
        <row r="2102">
          <cell r="A2102" t="str">
            <v>09.84.052</v>
          </cell>
          <cell r="B2102" t="str">
            <v>SOQUETE ANTIVIBRATORIO ENGATE RAPIDO  P/LAMPADA LED TUBULAR</v>
          </cell>
          <cell r="C2102" t="str">
            <v>UN</v>
          </cell>
          <cell r="D2102">
            <v>8.4499999999999993</v>
          </cell>
          <cell r="E2102">
            <v>6.8699186991869912</v>
          </cell>
          <cell r="F2102" t="str">
            <v>FDE Abr/26</v>
          </cell>
        </row>
        <row r="2103">
          <cell r="A2103" t="str">
            <v>09.84.055</v>
          </cell>
          <cell r="B2103" t="str">
            <v>PORTA LAMP ROSCA E-27,PORCEL.C/FLANGE FIX.P/PRATO FIX.P/ROSCA 3/8" GAS</v>
          </cell>
          <cell r="C2103" t="str">
            <v>UN</v>
          </cell>
          <cell r="D2103">
            <v>47.2</v>
          </cell>
          <cell r="E2103">
            <v>38.373983739837399</v>
          </cell>
          <cell r="F2103" t="str">
            <v>FDE Abr/26</v>
          </cell>
        </row>
        <row r="2104">
          <cell r="A2104" t="str">
            <v>09.84.056</v>
          </cell>
          <cell r="B2104" t="str">
            <v>CALHA P/ LUMINARIA EMBUTIR C/  REFLETOR SEM ALETAS (IL-67) COM SOQUETES P/ DUAS LAMPADAS LED TUBULAR 120 CM</v>
          </cell>
          <cell r="C2104" t="str">
            <v>UN</v>
          </cell>
          <cell r="D2104">
            <v>246.31</v>
          </cell>
          <cell r="E2104">
            <v>200.2520325203252</v>
          </cell>
          <cell r="F2104" t="str">
            <v>FDE Abr/26</v>
          </cell>
        </row>
        <row r="2105">
          <cell r="A2105" t="str">
            <v>09.84.057</v>
          </cell>
          <cell r="B2105" t="str">
            <v>CALHA P/ LUMINARIA EMBUTIR C/ DIFUSOR TRANSLUCIDO (IL-70) COM SOQUETES  P DUAS LAMPADAS LED TUBULAR 60 CM</v>
          </cell>
          <cell r="C2105" t="str">
            <v>UN</v>
          </cell>
          <cell r="D2105">
            <v>223.32</v>
          </cell>
          <cell r="E2105">
            <v>181.5609756097561</v>
          </cell>
          <cell r="F2105" t="str">
            <v>FDE Abr/26</v>
          </cell>
        </row>
        <row r="2106">
          <cell r="A2106" t="str">
            <v>09.84.059</v>
          </cell>
          <cell r="B2106" t="str">
            <v>CALHA P/ LUMINARIA EMBUTIR C/ DIFUSOR TRANSLUCIDO (IL-71) COM SOQUETES  P DUAS LAMPADAS LED TUBULAR 120 CM</v>
          </cell>
          <cell r="C2106" t="str">
            <v>UN</v>
          </cell>
          <cell r="D2106">
            <v>284.14999999999998</v>
          </cell>
          <cell r="E2106">
            <v>231.01626016260161</v>
          </cell>
          <cell r="F2106" t="str">
            <v>FDE Abr/26</v>
          </cell>
        </row>
        <row r="2107">
          <cell r="A2107" t="str">
            <v>09.84.060</v>
          </cell>
          <cell r="B2107" t="str">
            <v>CORRENTE PARA PENDENTE DE APARELHO PARA ILUMINACAO</v>
          </cell>
          <cell r="C2107" t="str">
            <v>M</v>
          </cell>
          <cell r="D2107">
            <v>35.97</v>
          </cell>
          <cell r="E2107">
            <v>29.243902439024389</v>
          </cell>
          <cell r="F2107" t="str">
            <v>FDE Abr/26</v>
          </cell>
        </row>
        <row r="2108">
          <cell r="A2108" t="str">
            <v>09.84.061</v>
          </cell>
          <cell r="B2108" t="str">
            <v>ADEQUAÇÃO DE LUMINARIA FLUORESCENTE 1X32W PARA LED TUBULAR VIDRO 18W TEMPERATURA DE COR 4000ºK</v>
          </cell>
          <cell r="C2108" t="str">
            <v>UN</v>
          </cell>
          <cell r="D2108">
            <v>40.950000000000003</v>
          </cell>
          <cell r="E2108">
            <v>33.292682926829272</v>
          </cell>
          <cell r="F2108" t="str">
            <v>FDE Abr/26</v>
          </cell>
        </row>
        <row r="2109">
          <cell r="A2109" t="str">
            <v>09.84.062</v>
          </cell>
          <cell r="B2109" t="str">
            <v>ADEQUAÇÃO DE LUMINARIA FLUORESCENTE 2X32W PARA LED TUBULAR VIDRO 18W  TEMPERATURA DE COR 4000ºK</v>
          </cell>
          <cell r="C2109" t="str">
            <v>UN</v>
          </cell>
          <cell r="D2109">
            <v>64.62</v>
          </cell>
          <cell r="E2109">
            <v>52.536585365853661</v>
          </cell>
          <cell r="F2109" t="str">
            <v>FDE Abr/26</v>
          </cell>
        </row>
        <row r="2110">
          <cell r="A2110" t="str">
            <v>09.84.069</v>
          </cell>
          <cell r="B2110" t="str">
            <v>CALHA P/ LUMINARIA SOBREPOR C/ DIFUSOR TRANSLUCIDO (IL-69 ) COM SOQUETES P/ DUAS LAMPADAS LED TUBULAR 120 CM</v>
          </cell>
          <cell r="C2110" t="str">
            <v>UN</v>
          </cell>
          <cell r="D2110">
            <v>267.33</v>
          </cell>
          <cell r="E2110">
            <v>217.34146341463415</v>
          </cell>
          <cell r="F2110" t="str">
            <v>FDE Abr/26</v>
          </cell>
        </row>
        <row r="2111">
          <cell r="A2111" t="str">
            <v>09.84.074</v>
          </cell>
          <cell r="B2111" t="str">
            <v>REATOR SIMPLES P/VAPOR SODIO AFP 70W 220V CAP/IGN</v>
          </cell>
          <cell r="C2111" t="str">
            <v>UN</v>
          </cell>
          <cell r="D2111">
            <v>153.61000000000001</v>
          </cell>
          <cell r="E2111">
            <v>124.88617886178864</v>
          </cell>
          <cell r="F2111" t="str">
            <v>FDE Abr/26</v>
          </cell>
        </row>
        <row r="2112">
          <cell r="A2112" t="str">
            <v>09.84.075</v>
          </cell>
          <cell r="B2112" t="str">
            <v>REATOR SIMPLES P/VAPOR SODIO AFP 150W 220V CAP/IGN</v>
          </cell>
          <cell r="C2112" t="str">
            <v>UN</v>
          </cell>
          <cell r="D2112">
            <v>214.96</v>
          </cell>
          <cell r="E2112">
            <v>174.76422764227644</v>
          </cell>
          <cell r="F2112" t="str">
            <v>FDE Abr/26</v>
          </cell>
        </row>
        <row r="2113">
          <cell r="A2113" t="str">
            <v>09.84.076</v>
          </cell>
          <cell r="B2113" t="str">
            <v>REATOR SIMPLES P/VAPOR SODIO AFP 250W 220V CAP/IGN</v>
          </cell>
          <cell r="C2113" t="str">
            <v>UN</v>
          </cell>
          <cell r="D2113">
            <v>232.05</v>
          </cell>
          <cell r="E2113">
            <v>188.65853658536585</v>
          </cell>
          <cell r="F2113" t="str">
            <v>FDE Abr/26</v>
          </cell>
        </row>
        <row r="2114">
          <cell r="A2114" t="str">
            <v>09.84.077</v>
          </cell>
          <cell r="B2114" t="str">
            <v>REATOR SIMPLES P/VAPOR METAL. AFP 70W 220V CAP/IGN</v>
          </cell>
          <cell r="C2114" t="str">
            <v>UN</v>
          </cell>
          <cell r="D2114">
            <v>164.65</v>
          </cell>
          <cell r="E2114">
            <v>133.86178861788619</v>
          </cell>
          <cell r="F2114" t="str">
            <v>FDE Abr/26</v>
          </cell>
        </row>
        <row r="2115">
          <cell r="A2115" t="str">
            <v>09.84.078</v>
          </cell>
          <cell r="B2115" t="str">
            <v>REATOR SIMPLES P/VAPOR METAL. AFP 150W 220V CAP/IGN</v>
          </cell>
          <cell r="C2115" t="str">
            <v>UN</v>
          </cell>
          <cell r="D2115">
            <v>185.36</v>
          </cell>
          <cell r="E2115">
            <v>150.69918699186994</v>
          </cell>
          <cell r="F2115" t="str">
            <v>FDE Abr/26</v>
          </cell>
        </row>
        <row r="2116">
          <cell r="A2116" t="str">
            <v>09.84.079</v>
          </cell>
          <cell r="B2116" t="str">
            <v>REATOR SIMPLES P/VAPOR METAL. AFP 250W 220V CAP/IGN</v>
          </cell>
          <cell r="C2116" t="str">
            <v>UN</v>
          </cell>
          <cell r="D2116">
            <v>251.64</v>
          </cell>
          <cell r="E2116">
            <v>204.58536585365852</v>
          </cell>
          <cell r="F2116" t="str">
            <v>FDE Abr/26</v>
          </cell>
        </row>
        <row r="2117">
          <cell r="A2117" t="str">
            <v>09.84.080</v>
          </cell>
          <cell r="B2117" t="str">
            <v>REATOR ELETRONICO P/LAMPADA FLUORESCENTE 2X16W BIVOLT C/PROTEÇÃO</v>
          </cell>
          <cell r="C2117" t="str">
            <v>UN</v>
          </cell>
          <cell r="D2117">
            <v>101.99</v>
          </cell>
          <cell r="E2117">
            <v>82.918699186991873</v>
          </cell>
          <cell r="F2117" t="str">
            <v>FDE Abr/26</v>
          </cell>
        </row>
        <row r="2118">
          <cell r="A2118" t="str">
            <v>09.84.092</v>
          </cell>
          <cell r="B2118" t="str">
            <v>REATOR PARA LAMPADA HG - 220V/250W</v>
          </cell>
          <cell r="C2118" t="str">
            <v>UN</v>
          </cell>
          <cell r="D2118">
            <v>144.55000000000001</v>
          </cell>
          <cell r="E2118">
            <v>117.52032520325204</v>
          </cell>
          <cell r="F2118" t="str">
            <v>FDE Abr/26</v>
          </cell>
        </row>
        <row r="2119">
          <cell r="A2119" t="str">
            <v>09.84.099</v>
          </cell>
          <cell r="B2119" t="str">
            <v>OUTROS SERVICOS DE APARELHOS E EQUIPAMENTOS</v>
          </cell>
          <cell r="C2119" t="str">
            <v>MV</v>
          </cell>
          <cell r="D2119">
            <v>715.2</v>
          </cell>
          <cell r="E2119">
            <v>581.46341463414637</v>
          </cell>
          <cell r="F2119" t="str">
            <v>FDE Abr/26</v>
          </cell>
        </row>
        <row r="2120">
          <cell r="A2120" t="str">
            <v>09.84.100</v>
          </cell>
          <cell r="B2120" t="str">
            <v>CALHA PARA LUMINARIA SOBREPOR COM REFLETOR EM ALUMINIO (IL-73 / (IL-81)) COM SOQUETES  PARA  UMA LAMPADA LED TUBULAR 120 CM</v>
          </cell>
          <cell r="C2120" t="str">
            <v>UN</v>
          </cell>
          <cell r="D2120">
            <v>158.24</v>
          </cell>
          <cell r="E2120">
            <v>128.65040650406505</v>
          </cell>
          <cell r="F2120" t="str">
            <v>FDE Abr/26</v>
          </cell>
        </row>
        <row r="2121">
          <cell r="A2121" t="str">
            <v>09.84.101</v>
          </cell>
          <cell r="B2121" t="str">
            <v>CALHA PARA LUMINARIA SOBREPOR COM REFLETOR EM ALUMINIO (IL-74 / (IL-82)) COM SOQUETES  PARA  DUAS LAMPADAS LED TUBULAR 120 CM</v>
          </cell>
          <cell r="C2121" t="str">
            <v>UN</v>
          </cell>
          <cell r="D2121">
            <v>180.77</v>
          </cell>
          <cell r="E2121">
            <v>146.96747967479675</v>
          </cell>
          <cell r="F2121" t="str">
            <v>FDE Abr/26</v>
          </cell>
        </row>
        <row r="2122">
          <cell r="A2122" t="str">
            <v>09.84.102</v>
          </cell>
          <cell r="B2122" t="str">
            <v>CALHA PARA LUMINARIA SOBREPOR COM REFLETOR E ALETAS (IL-75) COM SOQUETES  PARA  DUAS LAMPADAS LED TUBULAR 120 CM</v>
          </cell>
          <cell r="C2122" t="str">
            <v>UN</v>
          </cell>
          <cell r="D2122">
            <v>343</v>
          </cell>
          <cell r="E2122">
            <v>278.86178861788619</v>
          </cell>
          <cell r="F2122" t="str">
            <v>FDE Abr/26</v>
          </cell>
        </row>
        <row r="2123">
          <cell r="A2123" t="str">
            <v>09.84.103</v>
          </cell>
          <cell r="B2123" t="str">
            <v>CALHA PARA LUMINARIA SOBREPOR COM  DIFUSOR TRANSPARENTE (IL-77) COM SOQUETES  P/ DUAS LAMPADAS LED TUBULAR 120 CM</v>
          </cell>
          <cell r="C2123" t="str">
            <v>UN</v>
          </cell>
          <cell r="D2123">
            <v>258.52999999999997</v>
          </cell>
          <cell r="E2123">
            <v>210.18699186991867</v>
          </cell>
          <cell r="F2123" t="str">
            <v>FDE Abr/26</v>
          </cell>
        </row>
        <row r="2124">
          <cell r="A2124" t="str">
            <v>09.84.104</v>
          </cell>
          <cell r="B2124" t="str">
            <v>CALHA PARA LUMINARIA  EMBUTIR COM REFLETOR E ALETAS (IL-78) COM SOQUETES  PARA  DUAS LAMPADAS LED TUBULAR 120 CM</v>
          </cell>
          <cell r="C2124" t="str">
            <v>UN</v>
          </cell>
          <cell r="D2124">
            <v>333.61</v>
          </cell>
          <cell r="E2124">
            <v>271.22764227642278</v>
          </cell>
          <cell r="F2124" t="str">
            <v>FDE Abr/26</v>
          </cell>
        </row>
        <row r="2125">
          <cell r="A2125" t="str">
            <v>09.84.105</v>
          </cell>
          <cell r="B2125" t="str">
            <v>CALHA PARA LUMINARIA  EMBUTIR COM REFLETOR SEM ALETAS (IL-79) COM SOQUETES  PARA  UMA LAMPADA LED TUBULAR 120 CM</v>
          </cell>
          <cell r="C2125" t="str">
            <v>UN</v>
          </cell>
          <cell r="D2125">
            <v>228.92</v>
          </cell>
          <cell r="E2125">
            <v>186.11382113821136</v>
          </cell>
          <cell r="F2125" t="str">
            <v>FDE Abr/26</v>
          </cell>
        </row>
        <row r="2126">
          <cell r="A2126" t="str">
            <v>09.84.106</v>
          </cell>
          <cell r="B2126" t="str">
            <v>CALHA PARA LUMINARIA  EMBUTIR COM REFLETOR SEM ALETAS (IL-80) COM SOQUETES  PARA  DUAS LAMPADAS LED TUBULAR 120 CM</v>
          </cell>
          <cell r="C2126" t="str">
            <v>UN</v>
          </cell>
          <cell r="D2126">
            <v>248.3</v>
          </cell>
          <cell r="E2126">
            <v>201.869918699187</v>
          </cell>
          <cell r="F2126" t="str">
            <v>FDE Abr/26</v>
          </cell>
        </row>
        <row r="2127">
          <cell r="A2127" t="str">
            <v>09.84.107</v>
          </cell>
          <cell r="B2127" t="str">
            <v>ADEQUAÇÃO DE LUMINARIA FLUORESCENTE 4X16W PARA LED TUBULAR VIDRO 10W  TEMPERATURA DE COR 4000ºK</v>
          </cell>
          <cell r="C2127" t="str">
            <v>UN</v>
          </cell>
          <cell r="D2127">
            <v>89.96</v>
          </cell>
          <cell r="E2127">
            <v>73.138211382113823</v>
          </cell>
          <cell r="F2127" t="str">
            <v>FDE Abr/26</v>
          </cell>
        </row>
        <row r="2128">
          <cell r="A2128" t="str">
            <v>09.84.108</v>
          </cell>
          <cell r="B2128" t="str">
            <v>ADEQUAÇÃO DE LUMINARIA FLUORESCENTE 2X16W PARA LED TUBULAR VIDRO 10W TEMPERATURA DE COR 4000ºK</v>
          </cell>
          <cell r="C2128" t="str">
            <v>UN</v>
          </cell>
          <cell r="D2128">
            <v>52.98</v>
          </cell>
          <cell r="E2128">
            <v>43.073170731707314</v>
          </cell>
          <cell r="F2128" t="str">
            <v>FDE Abr/26</v>
          </cell>
        </row>
        <row r="2129">
          <cell r="A2129" t="str">
            <v>09.84.109</v>
          </cell>
          <cell r="B2129" t="str">
            <v>ADEQUAÇÃO DE LUMINARIA FLUORESCENTE 4X16W PARA LED TUBULAR POLICARBONATO 10W  TEMPERATURA DE COR 4000ºK</v>
          </cell>
          <cell r="C2129" t="str">
            <v>UN</v>
          </cell>
          <cell r="D2129">
            <v>192.1</v>
          </cell>
          <cell r="E2129">
            <v>156.17886178861789</v>
          </cell>
          <cell r="F2129" t="str">
            <v>FDE Abr/26</v>
          </cell>
        </row>
        <row r="2130">
          <cell r="A2130" t="str">
            <v>09.84.110</v>
          </cell>
          <cell r="B2130" t="str">
            <v>ADEQUAÇÃO DE LUMINARIA FLUORESCENTE 2X16W PARA LED TUBULAR POLICARBONATO 10W TEMPERATURA DE COR 4000ºK</v>
          </cell>
          <cell r="C2130" t="str">
            <v>UN</v>
          </cell>
          <cell r="D2130">
            <v>104.05</v>
          </cell>
          <cell r="E2130">
            <v>84.59349593495935</v>
          </cell>
          <cell r="F2130" t="str">
            <v>FDE Abr/26</v>
          </cell>
        </row>
        <row r="2131">
          <cell r="A2131" t="str">
            <v>09.85.005</v>
          </cell>
          <cell r="B2131" t="str">
            <v>LAMPADA FLUORESCENTE DE 32W</v>
          </cell>
          <cell r="C2131" t="str">
            <v>UN</v>
          </cell>
          <cell r="D2131">
            <v>38.4</v>
          </cell>
          <cell r="E2131">
            <v>31.219512195121951</v>
          </cell>
          <cell r="F2131" t="str">
            <v>FDE Abr/26</v>
          </cell>
        </row>
        <row r="2132">
          <cell r="A2132" t="str">
            <v>09.85.006</v>
          </cell>
          <cell r="B2132" t="str">
            <v>LAMPADA FLUORESCENTE COMPACTA 23W</v>
          </cell>
          <cell r="C2132" t="str">
            <v>UN</v>
          </cell>
          <cell r="D2132">
            <v>33.51</v>
          </cell>
          <cell r="E2132">
            <v>27.243902439024389</v>
          </cell>
          <cell r="F2132" t="str">
            <v>FDE Abr/26</v>
          </cell>
        </row>
        <row r="2133">
          <cell r="A2133" t="str">
            <v>09.85.010</v>
          </cell>
          <cell r="B2133" t="str">
            <v>LAMPADA VAPOR DE SODIO 70W</v>
          </cell>
          <cell r="C2133" t="str">
            <v>UN</v>
          </cell>
          <cell r="D2133">
            <v>68.41</v>
          </cell>
          <cell r="E2133">
            <v>55.617886178861788</v>
          </cell>
          <cell r="F2133" t="str">
            <v>FDE Abr/26</v>
          </cell>
        </row>
        <row r="2134">
          <cell r="A2134" t="str">
            <v>09.85.011</v>
          </cell>
          <cell r="B2134" t="str">
            <v>LAMPADA VAPOR DE SODIO 150W</v>
          </cell>
          <cell r="C2134" t="str">
            <v>UN</v>
          </cell>
          <cell r="D2134">
            <v>79.099999999999994</v>
          </cell>
          <cell r="E2134">
            <v>64.308943089430898</v>
          </cell>
          <cell r="F2134" t="str">
            <v>FDE Abr/26</v>
          </cell>
        </row>
        <row r="2135">
          <cell r="A2135" t="str">
            <v>09.85.012</v>
          </cell>
          <cell r="B2135" t="str">
            <v>LAMPADA VAPOR DE SODIO 250W</v>
          </cell>
          <cell r="C2135" t="str">
            <v>UN</v>
          </cell>
          <cell r="D2135">
            <v>87.45</v>
          </cell>
          <cell r="E2135">
            <v>71.097560975609753</v>
          </cell>
          <cell r="F2135" t="str">
            <v>FDE Abr/26</v>
          </cell>
        </row>
        <row r="2136">
          <cell r="A2136" t="str">
            <v>09.85.016</v>
          </cell>
          <cell r="B2136" t="str">
            <v>LAMPADA FLUORESCENTE DE 16W</v>
          </cell>
          <cell r="C2136" t="str">
            <v>UN</v>
          </cell>
          <cell r="D2136">
            <v>17.079999999999998</v>
          </cell>
          <cell r="E2136">
            <v>13.886178861788617</v>
          </cell>
          <cell r="F2136" t="str">
            <v>FDE Abr/26</v>
          </cell>
        </row>
        <row r="2137">
          <cell r="A2137" t="str">
            <v>09.85.017</v>
          </cell>
          <cell r="B2137" t="str">
            <v>LAMPADA VAPOR METÁLICO 70W</v>
          </cell>
          <cell r="C2137" t="str">
            <v>UN</v>
          </cell>
          <cell r="D2137">
            <v>460.84</v>
          </cell>
          <cell r="E2137">
            <v>374.66666666666663</v>
          </cell>
          <cell r="F2137" t="str">
            <v>FDE Abr/26</v>
          </cell>
        </row>
        <row r="2138">
          <cell r="A2138" t="str">
            <v>09.85.018</v>
          </cell>
          <cell r="B2138" t="str">
            <v>LAMPADA VAPOR METALICO 150W</v>
          </cell>
          <cell r="C2138" t="str">
            <v>UN</v>
          </cell>
          <cell r="D2138">
            <v>583.49</v>
          </cell>
          <cell r="E2138">
            <v>474.3821138211382</v>
          </cell>
          <cell r="F2138" t="str">
            <v>FDE Abr/26</v>
          </cell>
        </row>
        <row r="2139">
          <cell r="A2139" t="str">
            <v>09.85.019</v>
          </cell>
          <cell r="B2139" t="str">
            <v>LAMPADA VAPOR METALICO 250W</v>
          </cell>
          <cell r="C2139" t="str">
            <v>UN</v>
          </cell>
          <cell r="D2139">
            <v>169.97</v>
          </cell>
          <cell r="E2139">
            <v>138.1869918699187</v>
          </cell>
          <cell r="F2139" t="str">
            <v>FDE Abr/26</v>
          </cell>
        </row>
        <row r="2140">
          <cell r="A2140" t="str">
            <v>09.85.023</v>
          </cell>
          <cell r="B2140" t="str">
            <v>LUMIN. BLINDADA ARANDELA P/ LAMP. MISTA 160 W</v>
          </cell>
          <cell r="C2140" t="str">
            <v>UN</v>
          </cell>
          <cell r="D2140">
            <v>499.01</v>
          </cell>
          <cell r="E2140">
            <v>405.69918699186991</v>
          </cell>
          <cell r="F2140" t="str">
            <v>FDE Abr/26</v>
          </cell>
        </row>
        <row r="2141">
          <cell r="A2141" t="str">
            <v>09.85.024</v>
          </cell>
          <cell r="B2141" t="str">
            <v>LUMIN. BLINDADA PLAFONIER P/ LAMP. MISTA 160W</v>
          </cell>
          <cell r="C2141" t="str">
            <v>UN</v>
          </cell>
          <cell r="D2141">
            <v>378.56</v>
          </cell>
          <cell r="E2141">
            <v>307.77235772357722</v>
          </cell>
          <cell r="F2141" t="str">
            <v>FDE Abr/26</v>
          </cell>
        </row>
        <row r="2142">
          <cell r="A2142" t="str">
            <v>09.85.025</v>
          </cell>
          <cell r="B2142" t="str">
            <v>ARANDELA ALUMÍNIO INCLINADA 45° BLINDADA LÂMPADA BULBO LED ROSCA E27</v>
          </cell>
          <cell r="C2142" t="str">
            <v>UN</v>
          </cell>
          <cell r="D2142">
            <v>457.79</v>
          </cell>
          <cell r="E2142">
            <v>372.1869918699187</v>
          </cell>
          <cell r="F2142" t="str">
            <v>FDE Abr/26</v>
          </cell>
        </row>
        <row r="2143">
          <cell r="A2143" t="str">
            <v>09.85.037</v>
          </cell>
          <cell r="B2143" t="str">
            <v>BRACO ACO GALVANIZADO DN 1 1/2" X 2,00 M</v>
          </cell>
          <cell r="C2143" t="str">
            <v>UN</v>
          </cell>
          <cell r="D2143">
            <v>445.57</v>
          </cell>
          <cell r="E2143">
            <v>362.2520325203252</v>
          </cell>
          <cell r="F2143" t="str">
            <v>FDE Abr/26</v>
          </cell>
        </row>
        <row r="2144">
          <cell r="A2144" t="str">
            <v>09.85.039</v>
          </cell>
          <cell r="B2144" t="str">
            <v>BRACO ACO GALVANIZADO DE 1" X 1.00M</v>
          </cell>
          <cell r="C2144" t="str">
            <v>UN</v>
          </cell>
          <cell r="D2144">
            <v>301.76</v>
          </cell>
          <cell r="E2144">
            <v>245.33333333333334</v>
          </cell>
          <cell r="F2144" t="str">
            <v>FDE Abr/26</v>
          </cell>
        </row>
        <row r="2145">
          <cell r="A2145" t="str">
            <v>09.85.043</v>
          </cell>
          <cell r="B2145" t="str">
            <v>LUMINARIA ABERTA (APARELHO) TIPO ECON. P/ LAMP. V. MERC./MISTA 250W</v>
          </cell>
          <cell r="C2145" t="str">
            <v>UN</v>
          </cell>
          <cell r="D2145">
            <v>271.45</v>
          </cell>
          <cell r="E2145">
            <v>220.6910569105691</v>
          </cell>
          <cell r="F2145" t="str">
            <v>FDE Abr/26</v>
          </cell>
        </row>
        <row r="2146">
          <cell r="A2146" t="str">
            <v>09.85.045</v>
          </cell>
          <cell r="B2146" t="str">
            <v>CRUZETA DE FERRO GALVANIZADO PARA 2 PROJETORES</v>
          </cell>
          <cell r="C2146" t="str">
            <v>UN</v>
          </cell>
          <cell r="D2146">
            <v>580.32000000000005</v>
          </cell>
          <cell r="E2146">
            <v>471.80487804878055</v>
          </cell>
          <cell r="F2146" t="str">
            <v>FDE Abr/26</v>
          </cell>
        </row>
        <row r="2147">
          <cell r="A2147" t="str">
            <v>09.85.047</v>
          </cell>
          <cell r="B2147" t="str">
            <v>POSTE ACO GALVANIZADO RETO 4" X6.00M P/ILUMIN EXTERNA</v>
          </cell>
          <cell r="C2147" t="str">
            <v>UN</v>
          </cell>
          <cell r="D2147">
            <v>2044.9</v>
          </cell>
          <cell r="E2147">
            <v>1662.5203252032522</v>
          </cell>
          <cell r="F2147" t="str">
            <v>FDE Abr/26</v>
          </cell>
        </row>
        <row r="2148">
          <cell r="A2148" t="str">
            <v>09.85.048</v>
          </cell>
          <cell r="B2148" t="str">
            <v>POSTE DE AÇO GALV.TIPO CURVO,C/JANELAS INSP H=7 M ACIMA DO SOLO</v>
          </cell>
          <cell r="C2148" t="str">
            <v>UN</v>
          </cell>
          <cell r="D2148">
            <v>2805.17</v>
          </cell>
          <cell r="E2148">
            <v>2280.6260162601625</v>
          </cell>
          <cell r="F2148" t="str">
            <v>FDE Abr/26</v>
          </cell>
        </row>
        <row r="2149">
          <cell r="A2149" t="str">
            <v>09.85.050</v>
          </cell>
          <cell r="B2149" t="str">
            <v>POSTE DE AÇO GALV.TIPO RETO, C/JANELA INSP. H=10M ACIMA DO SOLO</v>
          </cell>
          <cell r="C2149" t="str">
            <v>UN</v>
          </cell>
          <cell r="D2149">
            <v>5701.03</v>
          </cell>
          <cell r="E2149">
            <v>4634.9837398373984</v>
          </cell>
          <cell r="F2149" t="str">
            <v>FDE Abr/26</v>
          </cell>
        </row>
        <row r="2150">
          <cell r="A2150" t="str">
            <v>09.85.053</v>
          </cell>
          <cell r="B2150" t="str">
            <v>POSTE DE CONCRETO TUBULAR OCO DE 7 M DE COMPR C/ JANELA ISNPECAO</v>
          </cell>
          <cell r="C2150" t="str">
            <v>UN</v>
          </cell>
          <cell r="D2150">
            <v>2346.2199999999998</v>
          </cell>
          <cell r="E2150">
            <v>1907.4959349593494</v>
          </cell>
          <cell r="F2150" t="str">
            <v>FDE Abr/26</v>
          </cell>
        </row>
        <row r="2151">
          <cell r="A2151" t="str">
            <v>09.85.060</v>
          </cell>
          <cell r="B2151" t="str">
            <v>CONDULETE DE 1"</v>
          </cell>
          <cell r="C2151" t="str">
            <v>UN</v>
          </cell>
          <cell r="D2151">
            <v>65.010000000000005</v>
          </cell>
          <cell r="E2151">
            <v>52.853658536585371</v>
          </cell>
          <cell r="F2151" t="str">
            <v>FDE Abr/26</v>
          </cell>
        </row>
        <row r="2152">
          <cell r="A2152" t="str">
            <v>09.85.061</v>
          </cell>
          <cell r="B2152" t="str">
            <v>CONDULETE DE 1 1/4"</v>
          </cell>
          <cell r="C2152" t="str">
            <v>UN</v>
          </cell>
          <cell r="D2152">
            <v>92.61</v>
          </cell>
          <cell r="E2152">
            <v>75.292682926829272</v>
          </cell>
          <cell r="F2152" t="str">
            <v>FDE Abr/26</v>
          </cell>
        </row>
        <row r="2153">
          <cell r="A2153" t="str">
            <v>09.85.062</v>
          </cell>
          <cell r="B2153" t="str">
            <v>CONDULETE DE 1 1/2"</v>
          </cell>
          <cell r="C2153" t="str">
            <v>UN</v>
          </cell>
          <cell r="D2153">
            <v>109.52</v>
          </cell>
          <cell r="E2153">
            <v>89.040650406504056</v>
          </cell>
          <cell r="F2153" t="str">
            <v>FDE Abr/26</v>
          </cell>
        </row>
        <row r="2154">
          <cell r="A2154" t="str">
            <v>09.85.063</v>
          </cell>
          <cell r="B2154" t="str">
            <v>CONDULETE DE 2"</v>
          </cell>
          <cell r="C2154" t="str">
            <v>UN</v>
          </cell>
          <cell r="D2154">
            <v>133.27000000000001</v>
          </cell>
          <cell r="E2154">
            <v>108.34959349593497</v>
          </cell>
          <cell r="F2154" t="str">
            <v>FDE Abr/26</v>
          </cell>
        </row>
        <row r="2155">
          <cell r="A2155" t="str">
            <v>09.85.064</v>
          </cell>
          <cell r="B2155" t="str">
            <v>CONDULETE DE 3/4"</v>
          </cell>
          <cell r="C2155" t="str">
            <v>UN</v>
          </cell>
          <cell r="D2155">
            <v>59.47</v>
          </cell>
          <cell r="E2155">
            <v>48.349593495934961</v>
          </cell>
          <cell r="F2155" t="str">
            <v>FDE Abr/26</v>
          </cell>
        </row>
        <row r="2156">
          <cell r="A2156" t="str">
            <v>09.85.065</v>
          </cell>
          <cell r="B2156" t="str">
            <v>CONDULETE DE 1/2"</v>
          </cell>
          <cell r="C2156" t="str">
            <v>UN</v>
          </cell>
          <cell r="D2156">
            <v>63.62</v>
          </cell>
          <cell r="E2156">
            <v>51.723577235772353</v>
          </cell>
          <cell r="F2156" t="str">
            <v>FDE Abr/26</v>
          </cell>
        </row>
        <row r="2157">
          <cell r="A2157" t="str">
            <v>09.85.066</v>
          </cell>
          <cell r="B2157" t="str">
            <v>LAMPADA BULBO LED  &lt;= 13W ROSCA E 27  BIVOLT. TEMPERATURA COR 3000ºK.</v>
          </cell>
          <cell r="C2157" t="str">
            <v>UN</v>
          </cell>
          <cell r="D2157">
            <v>23.06</v>
          </cell>
          <cell r="E2157">
            <v>18.747967479674795</v>
          </cell>
          <cell r="F2157" t="str">
            <v>FDE Abr/26</v>
          </cell>
        </row>
        <row r="2158">
          <cell r="A2158" t="str">
            <v>09.85.080</v>
          </cell>
          <cell r="B2158" t="str">
            <v>MOTOR PARA BOMBA DE RECALQUE DE 1/2 HP - 220 V BIFASICO</v>
          </cell>
          <cell r="C2158" t="str">
            <v>UN</v>
          </cell>
          <cell r="D2158">
            <v>1451.16</v>
          </cell>
          <cell r="E2158">
            <v>1179.8048780487807</v>
          </cell>
          <cell r="F2158" t="str">
            <v>FDE Abr/26</v>
          </cell>
        </row>
        <row r="2159">
          <cell r="A2159" t="str">
            <v>09.85.081</v>
          </cell>
          <cell r="B2159" t="str">
            <v>MOTOR PARA BOMBA DE RECALQUE DE 3/4 HP - 220 V BIFASICO</v>
          </cell>
          <cell r="C2159" t="str">
            <v>UN</v>
          </cell>
          <cell r="D2159">
            <v>1668.25</v>
          </cell>
          <cell r="E2159">
            <v>1356.30081300813</v>
          </cell>
          <cell r="F2159" t="str">
            <v>FDE Abr/26</v>
          </cell>
        </row>
        <row r="2160">
          <cell r="A2160" t="str">
            <v>09.85.082</v>
          </cell>
          <cell r="B2160" t="str">
            <v>MOTOR PARA BOMBA DE RECALQUE DE 1 HP - 220 V BIFASICO</v>
          </cell>
          <cell r="C2160" t="str">
            <v>UN</v>
          </cell>
          <cell r="D2160">
            <v>1838.88</v>
          </cell>
          <cell r="E2160">
            <v>1495.0243902439026</v>
          </cell>
          <cell r="F2160" t="str">
            <v>FDE Abr/26</v>
          </cell>
        </row>
        <row r="2161">
          <cell r="A2161" t="str">
            <v>09.85.083</v>
          </cell>
          <cell r="B2161" t="str">
            <v>MOTOR PARA BOMBA DE RECALQUE DE 2 HP - 220 V TRIFASICO</v>
          </cell>
          <cell r="C2161" t="str">
            <v>UN</v>
          </cell>
          <cell r="D2161">
            <v>1725.4</v>
          </cell>
          <cell r="E2161">
            <v>1402.7642276422764</v>
          </cell>
          <cell r="F2161" t="str">
            <v>FDE Abr/26</v>
          </cell>
        </row>
        <row r="2162">
          <cell r="A2162" t="str">
            <v>09.85.084</v>
          </cell>
          <cell r="B2162" t="str">
            <v>MOTOR PARA BOMBA DE RECALQUE DE 3 HP - 220 V TRIFASICO</v>
          </cell>
          <cell r="C2162" t="str">
            <v>UN</v>
          </cell>
          <cell r="D2162">
            <v>2035.94</v>
          </cell>
          <cell r="E2162">
            <v>1655.2357723577236</v>
          </cell>
          <cell r="F2162" t="str">
            <v>FDE Abr/26</v>
          </cell>
        </row>
        <row r="2163">
          <cell r="A2163" t="str">
            <v>09.85.085</v>
          </cell>
          <cell r="B2163" t="str">
            <v>MOTOR PARA BOMBA DE RECALQUE DE 5 HP - 220 V TRIFASICO</v>
          </cell>
          <cell r="C2163" t="str">
            <v>UN</v>
          </cell>
          <cell r="D2163">
            <v>4608.22</v>
          </cell>
          <cell r="E2163">
            <v>3746.5203252032525</v>
          </cell>
          <cell r="F2163" t="str">
            <v>FDE Abr/26</v>
          </cell>
        </row>
        <row r="2164">
          <cell r="A2164" t="str">
            <v>09.85.086</v>
          </cell>
          <cell r="B2164" t="str">
            <v>LAMPADA LED TUBULAR VIDRO DE 10W C/TEMPERATURA DE COR 4000° K</v>
          </cell>
          <cell r="C2164" t="str">
            <v>UN</v>
          </cell>
          <cell r="D2164">
            <v>20.059999999999999</v>
          </cell>
          <cell r="E2164">
            <v>16.308943089430894</v>
          </cell>
          <cell r="F2164" t="str">
            <v>FDE Abr/26</v>
          </cell>
        </row>
        <row r="2165">
          <cell r="A2165" t="str">
            <v>09.85.087</v>
          </cell>
          <cell r="B2165" t="str">
            <v>LAMPADA LED TUBULAR POLICARBONATO DE 10W C/TEMPERATURA DE COR 4000° K</v>
          </cell>
          <cell r="C2165" t="str">
            <v>UN</v>
          </cell>
          <cell r="D2165">
            <v>45.59</v>
          </cell>
          <cell r="E2165">
            <v>37.065040650406509</v>
          </cell>
          <cell r="F2165" t="str">
            <v>FDE Abr/26</v>
          </cell>
        </row>
        <row r="2166">
          <cell r="A2166" t="str">
            <v>09.85.088</v>
          </cell>
          <cell r="B2166" t="str">
            <v>LAMPADA LED TUBULAR VIDRO DE 18W C/TEMPERATURA DE COR 4000° K</v>
          </cell>
          <cell r="C2166" t="str">
            <v>UN</v>
          </cell>
          <cell r="D2166">
            <v>25.87</v>
          </cell>
          <cell r="E2166">
            <v>21.032520325203254</v>
          </cell>
          <cell r="F2166" t="str">
            <v>FDE Abr/26</v>
          </cell>
        </row>
        <row r="2167">
          <cell r="A2167" t="str">
            <v>09.85.089</v>
          </cell>
          <cell r="B2167" t="str">
            <v>LAMPADA LED TUBULAR POLICARBONATO DE 18W C/TEMPERATURA DE COR 4000° K</v>
          </cell>
          <cell r="C2167" t="str">
            <v>UN</v>
          </cell>
          <cell r="D2167">
            <v>36.659999999999997</v>
          </cell>
          <cell r="E2167">
            <v>29.804878048780484</v>
          </cell>
          <cell r="F2167" t="str">
            <v>FDE Abr/26</v>
          </cell>
        </row>
        <row r="2168">
          <cell r="A2168" t="str">
            <v>09.85.099</v>
          </cell>
          <cell r="B2168" t="str">
            <v>OUTROS SERVICOS DE APARELHOS E EQUIPAMENTOS</v>
          </cell>
          <cell r="C2168" t="str">
            <v>MV</v>
          </cell>
          <cell r="D2168">
            <v>715.2</v>
          </cell>
          <cell r="E2168">
            <v>581.46341463414637</v>
          </cell>
          <cell r="F2168" t="str">
            <v>FDE Abr/26</v>
          </cell>
        </row>
        <row r="2169">
          <cell r="A2169" t="str">
            <v>09.86.001</v>
          </cell>
          <cell r="B2169" t="str">
            <v>CAPTOR TIPO FRANKLIN, BOUQUET NIQUELADO DE 4 PONTAS-CONECTOR GRANDE</v>
          </cell>
          <cell r="C2169" t="str">
            <v>UN</v>
          </cell>
          <cell r="D2169">
            <v>380.76</v>
          </cell>
          <cell r="E2169">
            <v>309.5609756097561</v>
          </cell>
          <cell r="F2169" t="str">
            <v>FDE Abr/26</v>
          </cell>
        </row>
        <row r="2170">
          <cell r="A2170" t="str">
            <v>09.86.020</v>
          </cell>
          <cell r="B2170" t="str">
            <v>SUPORTE SIMPLES COM ROLDANA PARA CABO DE COBRE NU 25 A 35 MM2</v>
          </cell>
          <cell r="C2170" t="str">
            <v>UN</v>
          </cell>
          <cell r="D2170">
            <v>77.459999999999994</v>
          </cell>
          <cell r="E2170">
            <v>62.975609756097555</v>
          </cell>
          <cell r="F2170" t="str">
            <v>FDE Abr/26</v>
          </cell>
        </row>
        <row r="2171">
          <cell r="A2171" t="str">
            <v>09.86.021</v>
          </cell>
          <cell r="B2171" t="str">
            <v>SUPORTE SIMPLES COM ROLDANA PARA CABO DE COBRE NU 70 A 95 MM2</v>
          </cell>
          <cell r="C2171" t="str">
            <v>UN</v>
          </cell>
          <cell r="D2171">
            <v>77.459999999999994</v>
          </cell>
          <cell r="E2171">
            <v>62.975609756097555</v>
          </cell>
          <cell r="F2171" t="str">
            <v>FDE Abr/26</v>
          </cell>
        </row>
        <row r="2172">
          <cell r="A2172" t="str">
            <v>09.86.025</v>
          </cell>
          <cell r="B2172" t="str">
            <v>CONECTOR TIPO SPLIT-BOLT PARA CABO DE 25 MM2</v>
          </cell>
          <cell r="C2172" t="str">
            <v>UN</v>
          </cell>
          <cell r="D2172">
            <v>25.93</v>
          </cell>
          <cell r="E2172">
            <v>21.081300813008131</v>
          </cell>
          <cell r="F2172" t="str">
            <v>FDE Abr/26</v>
          </cell>
        </row>
        <row r="2173">
          <cell r="A2173" t="str">
            <v>09.86.026</v>
          </cell>
          <cell r="B2173" t="str">
            <v>CONECTOR TIPO SPLIT-BOLT PARA CABO DE 35 MM2</v>
          </cell>
          <cell r="C2173" t="str">
            <v>UN</v>
          </cell>
          <cell r="D2173">
            <v>29.22</v>
          </cell>
          <cell r="E2173">
            <v>23.756097560975608</v>
          </cell>
          <cell r="F2173" t="str">
            <v>FDE Abr/26</v>
          </cell>
        </row>
        <row r="2174">
          <cell r="A2174" t="str">
            <v>09.86.027</v>
          </cell>
          <cell r="B2174" t="str">
            <v>CONECTOR TIPO SPLIT-BOLT PARA CABO DE 95 MM2</v>
          </cell>
          <cell r="C2174" t="str">
            <v>UN</v>
          </cell>
          <cell r="D2174">
            <v>58.35</v>
          </cell>
          <cell r="E2174">
            <v>47.439024390243901</v>
          </cell>
          <cell r="F2174" t="str">
            <v>FDE Abr/26</v>
          </cell>
        </row>
        <row r="2175">
          <cell r="A2175" t="str">
            <v>09.86.035</v>
          </cell>
          <cell r="B2175" t="str">
            <v>ELETRODUTO DE PVC DE 2" X 3,00 M PARA PROTECAO DE CABO DE COBRE NU</v>
          </cell>
          <cell r="C2175" t="str">
            <v>UN</v>
          </cell>
          <cell r="D2175">
            <v>151.96</v>
          </cell>
          <cell r="E2175">
            <v>123.54471544715447</v>
          </cell>
          <cell r="F2175" t="str">
            <v>FDE Abr/26</v>
          </cell>
        </row>
        <row r="2176">
          <cell r="A2176" t="str">
            <v>09.86.099</v>
          </cell>
          <cell r="B2176" t="str">
            <v>OUTROS SERVICOS DE PARA-RAIOS E ATERRAMENTOS</v>
          </cell>
          <cell r="C2176" t="str">
            <v>MV</v>
          </cell>
          <cell r="D2176">
            <v>715.2</v>
          </cell>
          <cell r="E2176">
            <v>581.46341463414637</v>
          </cell>
          <cell r="F2176" t="str">
            <v>FDE Abr/26</v>
          </cell>
        </row>
        <row r="2177">
          <cell r="A2177" t="str">
            <v>10.01.019</v>
          </cell>
          <cell r="B2177" t="str">
            <v>FORRO ACUSTICO PAINEL DE FIBRA MADEIRA 625X625MM  / 1250X625MM INCLUSIVE ESTRUTURA DE SUSTENTAÇAO PERFIL DRYWALL.</v>
          </cell>
          <cell r="C2177" t="str">
            <v>M2</v>
          </cell>
          <cell r="D2177">
            <v>326.85000000000002</v>
          </cell>
          <cell r="E2177">
            <v>265.73170731707319</v>
          </cell>
          <cell r="F2177" t="str">
            <v>FDE Abr/26</v>
          </cell>
        </row>
        <row r="2178">
          <cell r="A2178" t="str">
            <v>10.01.020</v>
          </cell>
          <cell r="B2178" t="str">
            <v>FORRO DE TABUA APAR. 10X1CM MACHO-FEMEA G1-C4  SEMI ENTARUGADO</v>
          </cell>
          <cell r="C2178" t="str">
            <v>M2</v>
          </cell>
          <cell r="D2178">
            <v>161.80000000000001</v>
          </cell>
          <cell r="E2178">
            <v>131.54471544715449</v>
          </cell>
          <cell r="F2178" t="str">
            <v>FDE Abr/26</v>
          </cell>
        </row>
        <row r="2179">
          <cell r="A2179" t="str">
            <v>10.01.021</v>
          </cell>
          <cell r="B2179" t="str">
            <v>FORRO DE TABUA APAR. 10X1CM MACHO-FEMEA G1-C4 ENTARUGADO</v>
          </cell>
          <cell r="C2179" t="str">
            <v>M2</v>
          </cell>
          <cell r="D2179">
            <v>206.39</v>
          </cell>
          <cell r="E2179">
            <v>167.79674796747966</v>
          </cell>
          <cell r="F2179" t="str">
            <v>FDE Abr/26</v>
          </cell>
        </row>
        <row r="2180">
          <cell r="A2180" t="str">
            <v>10.01.022</v>
          </cell>
          <cell r="B2180" t="str">
            <v>FORRO ACUSTICO COR BRANCA TIPO NUVEM PLACA 60X60CM H=50MM INCLUSIVE ELEMENTOS DE FIXAÇÃO FORNEC. E INSTAL - USO EXCLUSIVO SALA DE INOVAÇÃO</v>
          </cell>
          <cell r="C2180" t="str">
            <v>M2</v>
          </cell>
          <cell r="D2180">
            <v>1042.31</v>
          </cell>
          <cell r="E2180">
            <v>847.40650406504062</v>
          </cell>
          <cell r="F2180" t="str">
            <v>FDE Abr/26</v>
          </cell>
        </row>
        <row r="2181">
          <cell r="A2181" t="str">
            <v>10.01.023</v>
          </cell>
          <cell r="B2181" t="str">
            <v>FORRO ACUSTICO COR BRANCA TIPO NUVEM PLACA 120X60CM H=50MM INCLUSIVE ELEMENTOS DE FIXAÇÃO FORNEC. E INSTAL - USO EXCLUSIVO SALA DE INOVAÇÃO</v>
          </cell>
          <cell r="C2181" t="str">
            <v>M2</v>
          </cell>
          <cell r="D2181">
            <v>840.13</v>
          </cell>
          <cell r="E2181">
            <v>683.03252032520322</v>
          </cell>
          <cell r="F2181" t="str">
            <v>FDE Abr/26</v>
          </cell>
        </row>
        <row r="2182">
          <cell r="A2182" t="str">
            <v>10.01.039</v>
          </cell>
          <cell r="B2182" t="str">
            <v>ISOLACAO TERMOACUSTICA  PAINEIL LÃ DE PET ESPESSURA 50MM DENSIDADE 20KG/M3 INSTALADO SOBRE PLACA DE FORRO</v>
          </cell>
          <cell r="C2182" t="str">
            <v>M2</v>
          </cell>
          <cell r="D2182">
            <v>73.650000000000006</v>
          </cell>
          <cell r="E2182">
            <v>59.878048780487809</v>
          </cell>
          <cell r="F2182" t="str">
            <v>FDE Abr/26</v>
          </cell>
        </row>
        <row r="2183">
          <cell r="A2183" t="str">
            <v>10.01.049</v>
          </cell>
          <cell r="B2183" t="str">
            <v>FORRO DE GESSO ACARTONADO INCL ESTRUTURA</v>
          </cell>
          <cell r="C2183" t="str">
            <v>M2</v>
          </cell>
          <cell r="D2183">
            <v>159.69</v>
          </cell>
          <cell r="E2183">
            <v>129.82926829268294</v>
          </cell>
          <cell r="F2183" t="str">
            <v>FDE Abr/26</v>
          </cell>
        </row>
        <row r="2184">
          <cell r="A2184" t="str">
            <v>10.01.058</v>
          </cell>
          <cell r="B2184" t="str">
            <v>ISOLACAO TERMOACUSTICA - LA DE VIDRO ESP 1"</v>
          </cell>
          <cell r="C2184" t="str">
            <v>M2</v>
          </cell>
          <cell r="D2184">
            <v>36.42</v>
          </cell>
          <cell r="E2184">
            <v>29.609756097560979</v>
          </cell>
          <cell r="F2184" t="str">
            <v>FDE Abr/26</v>
          </cell>
        </row>
        <row r="2185">
          <cell r="A2185" t="str">
            <v>10.01.059</v>
          </cell>
          <cell r="B2185" t="str">
            <v>ISOLACAO TERMOACUSTICA - LA DE VIDRO E=2"</v>
          </cell>
          <cell r="C2185" t="str">
            <v>M2</v>
          </cell>
          <cell r="D2185">
            <v>49.82</v>
          </cell>
          <cell r="E2185">
            <v>40.50406504065041</v>
          </cell>
          <cell r="F2185" t="str">
            <v>FDE Abr/26</v>
          </cell>
        </row>
        <row r="2186">
          <cell r="A2186" t="str">
            <v>10.01.060</v>
          </cell>
          <cell r="B2186" t="str">
            <v>ISOLACAO TERMICA - CHAPA DE ISOPOR E=30MM</v>
          </cell>
          <cell r="C2186" t="str">
            <v>M2</v>
          </cell>
          <cell r="D2186">
            <v>18.82</v>
          </cell>
          <cell r="E2186">
            <v>15.300813008130081</v>
          </cell>
          <cell r="F2186" t="str">
            <v>FDE Abr/26</v>
          </cell>
        </row>
        <row r="2187">
          <cell r="A2187" t="str">
            <v>10.01.061</v>
          </cell>
          <cell r="B2187" t="str">
            <v>ISOLACAO TERMOACUSTICA - LA DE ROCHA E=2``</v>
          </cell>
          <cell r="C2187" t="str">
            <v>M2</v>
          </cell>
          <cell r="D2187">
            <v>36.119999999999997</v>
          </cell>
          <cell r="E2187">
            <v>29.365853658536583</v>
          </cell>
          <cell r="F2187" t="str">
            <v>FDE Abr/26</v>
          </cell>
        </row>
        <row r="2188">
          <cell r="A2188" t="str">
            <v>10.01.062</v>
          </cell>
          <cell r="B2188" t="str">
            <v>ISOLACAO TERMOACUSTICA MANTA LÃ DE ROCHA ESPESSURA 50MM  DENSIDADE 48 KG/M3 INSTALADO SOBRE PLACA DE FORRO</v>
          </cell>
          <cell r="C2188" t="str">
            <v>M2</v>
          </cell>
          <cell r="D2188">
            <v>66.819999999999993</v>
          </cell>
          <cell r="E2188">
            <v>54.325203252032516</v>
          </cell>
          <cell r="F2188" t="str">
            <v>FDE Abr/26</v>
          </cell>
        </row>
        <row r="2189">
          <cell r="A2189" t="str">
            <v>10.01.071</v>
          </cell>
          <cell r="B2189" t="str">
            <v>FORRO PLACA MINERAL NRC 0,55 GERGIAN INCL.PERFIS FORNEC/INST.</v>
          </cell>
          <cell r="C2189" t="str">
            <v>M2</v>
          </cell>
          <cell r="D2189">
            <v>209.66</v>
          </cell>
          <cell r="E2189">
            <v>170.45528455284554</v>
          </cell>
          <cell r="F2189" t="str">
            <v>FDE Abr/26</v>
          </cell>
        </row>
        <row r="2190">
          <cell r="A2190" t="str">
            <v>10.01.074</v>
          </cell>
          <cell r="B2190" t="str">
            <v>FORRO PLACA MINERAL NRC 0,65 SAHARA INCL.PERFIS FORNEC/INST.</v>
          </cell>
          <cell r="C2190" t="str">
            <v>M2</v>
          </cell>
          <cell r="D2190">
            <v>359.04</v>
          </cell>
          <cell r="E2190">
            <v>291.90243902439028</v>
          </cell>
          <cell r="F2190" t="str">
            <v>FDE Abr/26</v>
          </cell>
        </row>
        <row r="2191">
          <cell r="A2191" t="str">
            <v>10.01.075</v>
          </cell>
          <cell r="B2191" t="str">
            <v>FORRO PLACA MINERAL NRC 0,70 CONSTELATION INCL.PERFIS FORNEC/INST.</v>
          </cell>
          <cell r="C2191" t="str">
            <v>M2</v>
          </cell>
          <cell r="D2191">
            <v>160.55000000000001</v>
          </cell>
          <cell r="E2191">
            <v>130.52845528455285</v>
          </cell>
          <cell r="F2191" t="str">
            <v>FDE Abr/26</v>
          </cell>
        </row>
        <row r="2192">
          <cell r="A2192" t="str">
            <v>10.01.076</v>
          </cell>
          <cell r="B2192" t="str">
            <v>FORRO PLACA MINERAL NRC 0,70 MP COMPLETE INCL.PERFIS FORNEC/INST.</v>
          </cell>
          <cell r="C2192" t="str">
            <v>M2</v>
          </cell>
          <cell r="D2192">
            <v>302.49</v>
          </cell>
          <cell r="E2192">
            <v>245.92682926829269</v>
          </cell>
          <cell r="F2192" t="str">
            <v>FDE Abr/26</v>
          </cell>
        </row>
        <row r="2193">
          <cell r="A2193" t="str">
            <v>10.01.077</v>
          </cell>
          <cell r="B2193" t="str">
            <v>FORRO PLACA MINERAL NRC 0,85 THERMOFON INCL.PERFIS FORNEC/INST.</v>
          </cell>
          <cell r="C2193" t="str">
            <v>M2</v>
          </cell>
          <cell r="D2193">
            <v>347.47</v>
          </cell>
          <cell r="E2193">
            <v>282.4959349593496</v>
          </cell>
          <cell r="F2193" t="str">
            <v>FDE Abr/26</v>
          </cell>
        </row>
        <row r="2194">
          <cell r="A2194" t="str">
            <v>10.01.078</v>
          </cell>
          <cell r="B2194" t="str">
            <v>FORRO EM PLACA MINERAL NRC 0,75 TÔNICA INC. PERFIS FORNEC/INSTALADO</v>
          </cell>
          <cell r="C2194" t="str">
            <v>M2</v>
          </cell>
          <cell r="D2194">
            <v>350.86</v>
          </cell>
          <cell r="E2194">
            <v>285.2520325203252</v>
          </cell>
          <cell r="F2194" t="str">
            <v>FDE Abr/26</v>
          </cell>
        </row>
        <row r="2195">
          <cell r="A2195" t="str">
            <v>10.01.082</v>
          </cell>
          <cell r="B2195" t="str">
            <v>FORRO EM LÂMINA DE PVC 200MM E = 7 OU 8MM</v>
          </cell>
          <cell r="C2195" t="str">
            <v>M2</v>
          </cell>
          <cell r="D2195">
            <v>48.67</v>
          </cell>
          <cell r="E2195">
            <v>39.569105691056912</v>
          </cell>
          <cell r="F2195" t="str">
            <v>FDE Abr/26</v>
          </cell>
        </row>
        <row r="2196">
          <cell r="A2196" t="str">
            <v>10.01.083</v>
          </cell>
          <cell r="B2196" t="str">
            <v>ESTRUTURA METÁLICA TUBULAR 20X20 GALV. E=0,95MM MALHA 1,20X0,40M P/SUSTENTAÇÃO DE FORRO PVC</v>
          </cell>
          <cell r="C2196" t="str">
            <v>M2</v>
          </cell>
          <cell r="D2196">
            <v>63.9</v>
          </cell>
          <cell r="E2196">
            <v>51.951219512195124</v>
          </cell>
          <cell r="F2196" t="str">
            <v>FDE Abr/26</v>
          </cell>
        </row>
        <row r="2197">
          <cell r="A2197" t="str">
            <v>10.01.099</v>
          </cell>
          <cell r="B2197" t="str">
            <v>FORROS</v>
          </cell>
          <cell r="C2197" t="str">
            <v>MV</v>
          </cell>
          <cell r="D2197">
            <v>715.2</v>
          </cell>
          <cell r="E2197">
            <v>581.46341463414637</v>
          </cell>
          <cell r="F2197" t="str">
            <v>FDE Abr/26</v>
          </cell>
        </row>
        <row r="2198">
          <cell r="A2198" t="str">
            <v>10.50.001</v>
          </cell>
          <cell r="B2198" t="str">
            <v>DEMOLIÇÃO DE FORRO DE ESTUQUE OU MADEIRA, INCLUSIVE ENTARUGAMENTO</v>
          </cell>
          <cell r="C2198" t="str">
            <v>M2</v>
          </cell>
          <cell r="D2198">
            <v>4.5</v>
          </cell>
          <cell r="E2198">
            <v>3.6585365853658538</v>
          </cell>
          <cell r="F2198" t="str">
            <v>FDE Abr/26</v>
          </cell>
        </row>
        <row r="2199">
          <cell r="A2199" t="str">
            <v>10.50.003</v>
          </cell>
          <cell r="B2199" t="str">
            <v>DEMOLIÇÃO DE FORRO EM GESSO</v>
          </cell>
          <cell r="C2199" t="str">
            <v>M2</v>
          </cell>
          <cell r="D2199">
            <v>6.19</v>
          </cell>
          <cell r="E2199">
            <v>5.0325203252032527</v>
          </cell>
          <cell r="F2199" t="str">
            <v>FDE Abr/26</v>
          </cell>
        </row>
        <row r="2200">
          <cell r="A2200" t="str">
            <v>10.50.004</v>
          </cell>
          <cell r="B2200" t="str">
            <v>DEMOLIÇÃO DE ENTARUGAMENTO</v>
          </cell>
          <cell r="C2200" t="str">
            <v>M2</v>
          </cell>
          <cell r="D2200">
            <v>2.25</v>
          </cell>
          <cell r="E2200">
            <v>1.8292682926829269</v>
          </cell>
          <cell r="F2200" t="str">
            <v>FDE Abr/26</v>
          </cell>
        </row>
        <row r="2201">
          <cell r="A2201" t="str">
            <v>10.50.005</v>
          </cell>
          <cell r="B2201" t="str">
            <v>DEMOLIÇÃO DE FORROS DE MADEIRA, EXCLUSIVE ENTARUGAMENTO.</v>
          </cell>
          <cell r="C2201" t="str">
            <v>M2</v>
          </cell>
          <cell r="D2201">
            <v>2.25</v>
          </cell>
          <cell r="E2201">
            <v>1.8292682926829269</v>
          </cell>
          <cell r="F2201" t="str">
            <v>FDE Abr/26</v>
          </cell>
        </row>
        <row r="2202">
          <cell r="A2202" t="str">
            <v>10.50.099</v>
          </cell>
          <cell r="B2202" t="str">
            <v>DEMOLICOES</v>
          </cell>
          <cell r="C2202" t="str">
            <v>MV</v>
          </cell>
          <cell r="D2202">
            <v>715.2</v>
          </cell>
          <cell r="E2202">
            <v>581.46341463414637</v>
          </cell>
          <cell r="F2202" t="str">
            <v>FDE Abr/26</v>
          </cell>
        </row>
        <row r="2203">
          <cell r="A2203" t="str">
            <v>10.60.001</v>
          </cell>
          <cell r="B2203" t="str">
            <v>RETIRADA DE FORROS DE MADEIRA PREGADOS (PLACAS OU TABUAS)</v>
          </cell>
          <cell r="C2203" t="str">
            <v>M2</v>
          </cell>
          <cell r="D2203">
            <v>17.66</v>
          </cell>
          <cell r="E2203">
            <v>14.357723577235772</v>
          </cell>
          <cell r="F2203" t="str">
            <v>FDE Abr/26</v>
          </cell>
        </row>
        <row r="2204">
          <cell r="A2204" t="str">
            <v>10.60.002</v>
          </cell>
          <cell r="B2204" t="str">
            <v>RETIRADA DE FORROS EM PLACAS APOIADAS</v>
          </cell>
          <cell r="C2204" t="str">
            <v>M2</v>
          </cell>
          <cell r="D2204">
            <v>9.4600000000000009</v>
          </cell>
          <cell r="E2204">
            <v>7.6910569105691069</v>
          </cell>
          <cell r="F2204" t="str">
            <v>FDE Abr/26</v>
          </cell>
        </row>
        <row r="2205">
          <cell r="A2205" t="str">
            <v>10.60.005</v>
          </cell>
          <cell r="B2205" t="str">
            <v>RETIRADA DE FORRO DE PVC EM LAMINAS</v>
          </cell>
          <cell r="C2205" t="str">
            <v>M2</v>
          </cell>
          <cell r="D2205">
            <v>17.66</v>
          </cell>
          <cell r="E2205">
            <v>14.357723577235772</v>
          </cell>
          <cell r="F2205" t="str">
            <v>FDE Abr/26</v>
          </cell>
        </row>
        <row r="2206">
          <cell r="A2206" t="str">
            <v>10.60.099</v>
          </cell>
          <cell r="B2206" t="str">
            <v>RETIRADAS</v>
          </cell>
          <cell r="C2206" t="str">
            <v>MV</v>
          </cell>
          <cell r="D2206">
            <v>715.2</v>
          </cell>
          <cell r="E2206">
            <v>581.46341463414637</v>
          </cell>
          <cell r="F2206" t="str">
            <v>FDE Abr/26</v>
          </cell>
        </row>
        <row r="2207">
          <cell r="A2207" t="str">
            <v>10.70.001</v>
          </cell>
          <cell r="B2207" t="str">
            <v>RECOLOCAÇÃO DE FORRO DE MADEIRA PREGADO (PLACAS OU TABUAS)</v>
          </cell>
          <cell r="C2207" t="str">
            <v>M2</v>
          </cell>
          <cell r="D2207">
            <v>19.95</v>
          </cell>
          <cell r="E2207">
            <v>16.219512195121951</v>
          </cell>
          <cell r="F2207" t="str">
            <v>FDE Abr/26</v>
          </cell>
        </row>
        <row r="2208">
          <cell r="A2208" t="str">
            <v>10.70.002</v>
          </cell>
          <cell r="B2208" t="str">
            <v>RECOLOCAÇÃO DE FORRO EM PLACAS APOIADAS</v>
          </cell>
          <cell r="C2208" t="str">
            <v>M2</v>
          </cell>
          <cell r="D2208">
            <v>9.4600000000000009</v>
          </cell>
          <cell r="E2208">
            <v>7.6910569105691069</v>
          </cell>
          <cell r="F2208" t="str">
            <v>FDE Abr/26</v>
          </cell>
        </row>
        <row r="2209">
          <cell r="A2209" t="str">
            <v>10.70.005</v>
          </cell>
          <cell r="B2209" t="str">
            <v>RECOLOCACAO DE FORRO DE PVC EM LAMINAS</v>
          </cell>
          <cell r="C2209" t="str">
            <v>M2</v>
          </cell>
          <cell r="D2209">
            <v>17.66</v>
          </cell>
          <cell r="E2209">
            <v>14.357723577235772</v>
          </cell>
          <cell r="F2209" t="str">
            <v>FDE Abr/26</v>
          </cell>
        </row>
        <row r="2210">
          <cell r="A2210" t="str">
            <v>10.70.099</v>
          </cell>
          <cell r="B2210" t="str">
            <v>RECOLOCACOES DE FORROS</v>
          </cell>
          <cell r="C2210" t="str">
            <v>MV</v>
          </cell>
          <cell r="D2210">
            <v>715.2</v>
          </cell>
          <cell r="E2210">
            <v>581.46341463414637</v>
          </cell>
          <cell r="F2210" t="str">
            <v>FDE Abr/26</v>
          </cell>
        </row>
        <row r="2211">
          <cell r="A2211" t="str">
            <v>10.80.012</v>
          </cell>
          <cell r="B2211" t="str">
            <v>FORRO DE ESTUQUE</v>
          </cell>
          <cell r="C2211" t="str">
            <v>M2</v>
          </cell>
          <cell r="D2211">
            <v>231.92</v>
          </cell>
          <cell r="E2211">
            <v>188.55284552845526</v>
          </cell>
          <cell r="F2211" t="str">
            <v>FDE Abr/26</v>
          </cell>
        </row>
        <row r="2212">
          <cell r="A2212" t="str">
            <v>10.80.033</v>
          </cell>
          <cell r="B2212" t="str">
            <v>PERFIL DE FERRO SECCAO CARTOLA EM CHAPA N 20 P/SUST DE FORRO</v>
          </cell>
          <cell r="C2212" t="str">
            <v>M</v>
          </cell>
          <cell r="D2212">
            <v>41.16</v>
          </cell>
          <cell r="E2212">
            <v>33.463414634146339</v>
          </cell>
          <cell r="F2212" t="str">
            <v>FDE Abr/26</v>
          </cell>
        </row>
        <row r="2213">
          <cell r="A2213" t="str">
            <v>10.80.034</v>
          </cell>
          <cell r="B2213" t="str">
            <v>TABUA DE 10 X 1 CM TIPO MACHO-FEMEA G1-C4 PARA FORRO</v>
          </cell>
          <cell r="C2213" t="str">
            <v>M2</v>
          </cell>
          <cell r="D2213">
            <v>124.3</v>
          </cell>
          <cell r="E2213">
            <v>101.0569105691057</v>
          </cell>
          <cell r="F2213" t="str">
            <v>FDE Abr/26</v>
          </cell>
        </row>
        <row r="2214">
          <cell r="A2214" t="str">
            <v>10.80.038</v>
          </cell>
          <cell r="B2214" t="str">
            <v>REPREGAMENTO DE FORROS DE MADEIRA</v>
          </cell>
          <cell r="C2214" t="str">
            <v>M2</v>
          </cell>
          <cell r="D2214">
            <v>7.52</v>
          </cell>
          <cell r="E2214">
            <v>6.1138211382113816</v>
          </cell>
          <cell r="F2214" t="str">
            <v>FDE Abr/26</v>
          </cell>
        </row>
        <row r="2215">
          <cell r="A2215" t="str">
            <v>10.80.040</v>
          </cell>
          <cell r="B2215" t="str">
            <v>ESTRUTURA DE ENTARUGAMENTO PARA FORRO DE MADEIRA</v>
          </cell>
          <cell r="C2215" t="str">
            <v>M2</v>
          </cell>
          <cell r="D2215">
            <v>80.680000000000007</v>
          </cell>
          <cell r="E2215">
            <v>65.59349593495935</v>
          </cell>
          <cell r="F2215" t="str">
            <v>FDE Abr/26</v>
          </cell>
        </row>
        <row r="2216">
          <cell r="A2216" t="str">
            <v>10.80.099</v>
          </cell>
          <cell r="B2216" t="str">
            <v>SERVICOS EM FORROS - CONSERVACAO</v>
          </cell>
          <cell r="C2216" t="str">
            <v>MV</v>
          </cell>
          <cell r="D2216">
            <v>715.2</v>
          </cell>
          <cell r="E2216">
            <v>581.46341463414637</v>
          </cell>
          <cell r="F2216" t="str">
            <v>FDE Abr/26</v>
          </cell>
        </row>
        <row r="2217">
          <cell r="A2217" t="str">
            <v>11.01.001</v>
          </cell>
          <cell r="B2217" t="str">
            <v>IMPERMEABILIZACAO DE SUB-SOLOS C/ARG CIM-AREIA 1:3 CONTENDO HIDROFUGO</v>
          </cell>
          <cell r="C2217" t="str">
            <v>M2</v>
          </cell>
          <cell r="D2217">
            <v>90.21</v>
          </cell>
          <cell r="E2217">
            <v>73.341463414634148</v>
          </cell>
          <cell r="F2217" t="str">
            <v>FDE Abr/26</v>
          </cell>
        </row>
        <row r="2218">
          <cell r="A2218" t="str">
            <v>11.01.002</v>
          </cell>
          <cell r="B2218" t="str">
            <v>IMPERMEABILIZACAO DE SUB-SOLOS C/ARG CIM-AREIA 1:3 HIDR TINTA BETUMINOSA</v>
          </cell>
          <cell r="C2218" t="str">
            <v>M2</v>
          </cell>
          <cell r="D2218">
            <v>124.61</v>
          </cell>
          <cell r="E2218">
            <v>101.3089430894309</v>
          </cell>
          <cell r="F2218" t="str">
            <v>FDE Abr/26</v>
          </cell>
        </row>
        <row r="2219">
          <cell r="A2219" t="str">
            <v>11.01.003</v>
          </cell>
          <cell r="B2219" t="str">
            <v>IMPERMEABILIZACAO POR CRISTALIZACAO - SUB SOLOS</v>
          </cell>
          <cell r="C2219" t="str">
            <v>M2</v>
          </cell>
          <cell r="D2219">
            <v>15.47</v>
          </cell>
          <cell r="E2219">
            <v>12.577235772357724</v>
          </cell>
          <cell r="F2219" t="str">
            <v>FDE Abr/26</v>
          </cell>
        </row>
        <row r="2220">
          <cell r="A2220" t="str">
            <v>11.01.010</v>
          </cell>
          <cell r="B2220" t="str">
            <v>IMPERMEAB C/ ARGAM POLIMERICA SEMIFLEXIVEL P/ CORTINAS E POCOS DE ELEV COM APLICAÇAO 4 DEMAOS</v>
          </cell>
          <cell r="C2220" t="str">
            <v>M2</v>
          </cell>
          <cell r="D2220">
            <v>30.01</v>
          </cell>
          <cell r="E2220">
            <v>24.398373983739837</v>
          </cell>
          <cell r="F2220" t="str">
            <v>FDE Abr/26</v>
          </cell>
        </row>
        <row r="2221">
          <cell r="A2221" t="str">
            <v>11.01.099</v>
          </cell>
          <cell r="B2221" t="str">
            <v>IMPERMEABILIZACOES</v>
          </cell>
          <cell r="C2221" t="str">
            <v>MV</v>
          </cell>
          <cell r="D2221">
            <v>715.2</v>
          </cell>
          <cell r="E2221">
            <v>581.46341463414637</v>
          </cell>
          <cell r="F2221" t="str">
            <v>FDE Abr/26</v>
          </cell>
        </row>
        <row r="2222">
          <cell r="A2222" t="str">
            <v>11.02.022</v>
          </cell>
          <cell r="B2222" t="str">
            <v>IMPERMEABILIZACAO MULTIMEMBRANAS ASFALTICAS - FELTRO ASFALTO</v>
          </cell>
          <cell r="C2222" t="str">
            <v>M2</v>
          </cell>
          <cell r="D2222">
            <v>389.3</v>
          </cell>
          <cell r="E2222">
            <v>316.5040650406504</v>
          </cell>
          <cell r="F2222" t="str">
            <v>FDE Abr/26</v>
          </cell>
        </row>
        <row r="2223">
          <cell r="A2223" t="str">
            <v>11.02.023</v>
          </cell>
          <cell r="B2223" t="str">
            <v>IMPERMEABILIZACAO COM MANTA ELASTOMERICA BUTILICA OU EPDM</v>
          </cell>
          <cell r="C2223" t="str">
            <v>M2</v>
          </cell>
          <cell r="D2223">
            <v>585.24</v>
          </cell>
          <cell r="E2223">
            <v>475.80487804878049</v>
          </cell>
          <cell r="F2223" t="str">
            <v>FDE Abr/26</v>
          </cell>
        </row>
        <row r="2224">
          <cell r="A2224" t="str">
            <v>11.02.024</v>
          </cell>
          <cell r="B2224" t="str">
            <v>IMPERMEABILIZACAO COM MANTA ASFALTICA PRE FABRICADA 4MM</v>
          </cell>
          <cell r="C2224" t="str">
            <v>M2</v>
          </cell>
          <cell r="D2224">
            <v>188.8</v>
          </cell>
          <cell r="E2224">
            <v>153.4959349593496</v>
          </cell>
          <cell r="F2224" t="str">
            <v>FDE Abr/26</v>
          </cell>
        </row>
        <row r="2225">
          <cell r="A2225" t="str">
            <v>11.02.025</v>
          </cell>
          <cell r="B2225" t="str">
            <v>IMPERMEABILIZACAO COM MANTA ASFALTICA PRE FABRICADA 4MM - ACAB AREIA</v>
          </cell>
          <cell r="C2225" t="str">
            <v>M2</v>
          </cell>
          <cell r="D2225">
            <v>204.97</v>
          </cell>
          <cell r="E2225">
            <v>166.64227642276424</v>
          </cell>
          <cell r="F2225" t="str">
            <v>FDE Abr/26</v>
          </cell>
        </row>
        <row r="2226">
          <cell r="A2226" t="str">
            <v>11.02.026</v>
          </cell>
          <cell r="B2226" t="str">
            <v>IMPERM C/ EMULSAO ACRILICA ESTRUT C/ VEU DE POLIESTER-6 DEMAOS / 2 EST</v>
          </cell>
          <cell r="C2226" t="str">
            <v>M2</v>
          </cell>
          <cell r="D2226">
            <v>78.14</v>
          </cell>
          <cell r="E2226">
            <v>63.528455284552848</v>
          </cell>
          <cell r="F2226" t="str">
            <v>FDE Abr/26</v>
          </cell>
        </row>
        <row r="2227">
          <cell r="A2227" t="str">
            <v>11.02.027</v>
          </cell>
          <cell r="B2227" t="str">
            <v>IMPERMEABILIZACAO C/ EMULSAO ACRILICA - 6 DEMAOS</v>
          </cell>
          <cell r="C2227" t="str">
            <v>M2</v>
          </cell>
          <cell r="D2227">
            <v>63.8</v>
          </cell>
          <cell r="E2227">
            <v>51.869918699186989</v>
          </cell>
          <cell r="F2227" t="str">
            <v>FDE Abr/26</v>
          </cell>
        </row>
        <row r="2228">
          <cell r="A2228" t="str">
            <v>11.02.035</v>
          </cell>
          <cell r="B2228" t="str">
            <v>IMPERMEAB C/ MANTA ASF PRE-FABR 4MM ACAB ALUMIN SEM PROT MECANICA</v>
          </cell>
          <cell r="C2228" t="str">
            <v>M2</v>
          </cell>
          <cell r="D2228">
            <v>201.8</v>
          </cell>
          <cell r="E2228">
            <v>164.0650406504065</v>
          </cell>
          <cell r="F2228" t="str">
            <v>FDE Abr/26</v>
          </cell>
        </row>
        <row r="2229">
          <cell r="A2229" t="str">
            <v>11.02.040</v>
          </cell>
          <cell r="B2229" t="str">
            <v>IMPERMEABIL.EMULSAO ASFALTICA ELASTOMERICA MONOCOMPONENTE. APLICAÇAO 4 DEMÃOS INCLUS.TELA ESTRUTURANTE</v>
          </cell>
          <cell r="C2229" t="str">
            <v>M2</v>
          </cell>
          <cell r="D2229">
            <v>107.28</v>
          </cell>
          <cell r="E2229">
            <v>87.219512195121951</v>
          </cell>
          <cell r="F2229" t="str">
            <v>FDE Abr/26</v>
          </cell>
        </row>
        <row r="2230">
          <cell r="A2230" t="str">
            <v>11.02.050</v>
          </cell>
          <cell r="B2230" t="str">
            <v>ISOLACAO TERMOACUSTICA - LA DE VIDRO ESP 1"</v>
          </cell>
          <cell r="C2230" t="str">
            <v>M2</v>
          </cell>
          <cell r="D2230">
            <v>36.42</v>
          </cell>
          <cell r="E2230">
            <v>29.609756097560979</v>
          </cell>
          <cell r="F2230" t="str">
            <v>FDE Abr/26</v>
          </cell>
        </row>
        <row r="2231">
          <cell r="A2231" t="str">
            <v>11.02.054</v>
          </cell>
          <cell r="B2231" t="str">
            <v>ISOLAMENTO TERMICO COM CAMADAS DE ARGILA EXPANDIDA</v>
          </cell>
          <cell r="C2231" t="str">
            <v>M3</v>
          </cell>
          <cell r="D2231">
            <v>875.62</v>
          </cell>
          <cell r="E2231">
            <v>711.88617886178861</v>
          </cell>
          <cell r="F2231" t="str">
            <v>FDE Abr/26</v>
          </cell>
        </row>
        <row r="2232">
          <cell r="A2232" t="str">
            <v>11.02.055</v>
          </cell>
          <cell r="B2232" t="str">
            <v>FORNEC E COLOCACAO DE ISOPOR P/ TRATAMENTO ACUSTICO ENTRE LAJES</v>
          </cell>
          <cell r="C2232" t="str">
            <v>M3</v>
          </cell>
          <cell r="D2232">
            <v>558.73</v>
          </cell>
          <cell r="E2232">
            <v>454.2520325203252</v>
          </cell>
          <cell r="F2232" t="str">
            <v>FDE Abr/26</v>
          </cell>
        </row>
        <row r="2233">
          <cell r="A2233" t="str">
            <v>11.02.062</v>
          </cell>
          <cell r="B2233" t="str">
            <v>PROTECAO TERMO-MECANICA C/LADR HIDRAUL 1 COR INCL ARGAM ASSENT</v>
          </cell>
          <cell r="C2233" t="str">
            <v>M2</v>
          </cell>
          <cell r="D2233">
            <v>208.1</v>
          </cell>
          <cell r="E2233">
            <v>169.1869918699187</v>
          </cell>
          <cell r="F2233" t="str">
            <v>FDE Abr/26</v>
          </cell>
        </row>
        <row r="2234">
          <cell r="A2234" t="str">
            <v>11.02.066</v>
          </cell>
          <cell r="B2234" t="str">
            <v>REGULARIZACAO DE SUPERFICIE P/ PREPARO IMPERM 1:3 E=2,5CM</v>
          </cell>
          <cell r="C2234" t="str">
            <v>M2</v>
          </cell>
          <cell r="D2234">
            <v>44.28</v>
          </cell>
          <cell r="E2234">
            <v>36</v>
          </cell>
          <cell r="F2234" t="str">
            <v>FDE Abr/26</v>
          </cell>
        </row>
        <row r="2235">
          <cell r="A2235" t="str">
            <v>11.02.067</v>
          </cell>
          <cell r="B2235" t="str">
            <v>ARGAMASSA PARA PROTEÇAO MECANICA SOBRE SUPERFICIE IMPERMEABILIZADA TRAÇO 1:4  ESPESSURA 3CM</v>
          </cell>
          <cell r="C2235" t="str">
            <v>M2</v>
          </cell>
          <cell r="D2235">
            <v>45.07</v>
          </cell>
          <cell r="E2235">
            <v>36.642276422764226</v>
          </cell>
          <cell r="F2235" t="str">
            <v>FDE Abr/26</v>
          </cell>
        </row>
        <row r="2236">
          <cell r="A2236" t="str">
            <v>11.02.099</v>
          </cell>
          <cell r="B2236" t="str">
            <v>IMPERMEABILIZACOES</v>
          </cell>
          <cell r="C2236" t="str">
            <v>MV</v>
          </cell>
          <cell r="D2236">
            <v>715.2</v>
          </cell>
          <cell r="E2236">
            <v>581.46341463414637</v>
          </cell>
          <cell r="F2236" t="str">
            <v>FDE Abr/26</v>
          </cell>
        </row>
        <row r="2237">
          <cell r="A2237" t="str">
            <v>11.03.001</v>
          </cell>
          <cell r="B2237" t="str">
            <v>COM ARGAMASSA CIM AREIA 1:3 COM HIDROFUGO (APLICACAO INTERNA)</v>
          </cell>
          <cell r="C2237" t="str">
            <v>M2</v>
          </cell>
          <cell r="D2237">
            <v>90.21</v>
          </cell>
          <cell r="E2237">
            <v>73.341463414634148</v>
          </cell>
          <cell r="F2237" t="str">
            <v>FDE Abr/26</v>
          </cell>
        </row>
        <row r="2238">
          <cell r="A2238" t="str">
            <v>11.03.002</v>
          </cell>
          <cell r="B2238" t="str">
            <v>COM ARGAMASSA CIM AREIA 1:3 COM HIDROFUGO E TINTA BET (APLIC INTERNA)</v>
          </cell>
          <cell r="C2238" t="str">
            <v>M2</v>
          </cell>
          <cell r="D2238">
            <v>124.61</v>
          </cell>
          <cell r="E2238">
            <v>101.3089430894309</v>
          </cell>
          <cell r="F2238" t="str">
            <v>FDE Abr/26</v>
          </cell>
        </row>
        <row r="2239">
          <cell r="A2239" t="str">
            <v>11.03.004</v>
          </cell>
          <cell r="B2239" t="str">
            <v>IMPERMEABILIZACAO POR CRISTALIZACAO - RESERVATORIOS ENTERRADOS</v>
          </cell>
          <cell r="C2239" t="str">
            <v>M2</v>
          </cell>
          <cell r="D2239">
            <v>15.47</v>
          </cell>
          <cell r="E2239">
            <v>12.577235772357724</v>
          </cell>
          <cell r="F2239" t="str">
            <v>FDE Abr/26</v>
          </cell>
        </row>
        <row r="2240">
          <cell r="A2240" t="str">
            <v>11.03.006</v>
          </cell>
          <cell r="B2240" t="str">
            <v>IMPERMEABILIZAÇAO RESERV.ELEV COM ARGAMASSA POLIMERICA APLICAÇAO 2 DEMÃOS SEMIFLEXIVEL + 4 DEMÃOS FLEXIVEL INCLUS.TELA ESTRUTURANTE</v>
          </cell>
          <cell r="C2240" t="str">
            <v>M2</v>
          </cell>
          <cell r="D2240">
            <v>78.989999999999995</v>
          </cell>
          <cell r="E2240">
            <v>64.219512195121951</v>
          </cell>
          <cell r="F2240" t="str">
            <v>FDE Abr/26</v>
          </cell>
        </row>
        <row r="2241">
          <cell r="A2241" t="str">
            <v>11.03.007</v>
          </cell>
          <cell r="B2241" t="str">
            <v>IMPERMEABIL RESERV.ENTERRADO COM ARGAMASSA POLIMERICA SEMIFLEXIVEL COM APLICAÇÃO 4 DEMÃOS</v>
          </cell>
          <cell r="C2241" t="str">
            <v>M2</v>
          </cell>
          <cell r="D2241">
            <v>34.340000000000003</v>
          </cell>
          <cell r="E2241">
            <v>27.918699186991873</v>
          </cell>
          <cell r="F2241" t="str">
            <v>FDE Abr/26</v>
          </cell>
        </row>
        <row r="2242">
          <cell r="A2242" t="str">
            <v>11.03.010</v>
          </cell>
          <cell r="B2242" t="str">
            <v>COM TINTA BETUMINOSA (APLICACAO EXTERNA)</v>
          </cell>
          <cell r="C2242" t="str">
            <v>M2</v>
          </cell>
          <cell r="D2242">
            <v>21.42</v>
          </cell>
          <cell r="E2242">
            <v>17.414634146341466</v>
          </cell>
          <cell r="F2242" t="str">
            <v>FDE Abr/26</v>
          </cell>
        </row>
        <row r="2243">
          <cell r="A2243" t="str">
            <v>11.03.099</v>
          </cell>
          <cell r="B2243" t="str">
            <v>IMPERMEABILIZACOES</v>
          </cell>
          <cell r="C2243" t="str">
            <v>MV</v>
          </cell>
          <cell r="D2243">
            <v>715.2</v>
          </cell>
          <cell r="E2243">
            <v>581.46341463414637</v>
          </cell>
          <cell r="F2243" t="str">
            <v>FDE Abr/26</v>
          </cell>
        </row>
        <row r="2244">
          <cell r="A2244" t="str">
            <v>11.04.002</v>
          </cell>
          <cell r="B2244" t="str">
            <v>JUNTAS DE DILATACAO FUGENBAND ELASTICO PERFIL 0-12</v>
          </cell>
          <cell r="C2244" t="str">
            <v>M</v>
          </cell>
          <cell r="D2244">
            <v>95.43</v>
          </cell>
          <cell r="E2244">
            <v>77.585365853658544</v>
          </cell>
          <cell r="F2244" t="str">
            <v>FDE Abr/26</v>
          </cell>
        </row>
        <row r="2245">
          <cell r="A2245" t="str">
            <v>11.04.003</v>
          </cell>
          <cell r="B2245" t="str">
            <v>JUNTAS DE DILATACAO FUGENBANB ELASTICO PERFIL 0-22</v>
          </cell>
          <cell r="C2245" t="str">
            <v>M</v>
          </cell>
          <cell r="D2245">
            <v>144.65</v>
          </cell>
          <cell r="E2245">
            <v>117.60162601626017</v>
          </cell>
          <cell r="F2245" t="str">
            <v>FDE Abr/26</v>
          </cell>
        </row>
        <row r="2246">
          <cell r="A2246" t="str">
            <v>11.04.004</v>
          </cell>
          <cell r="B2246" t="str">
            <v>JUNTAS DE DILATACAO/MASTIQUE ELASTICO OU POLIURETANO</v>
          </cell>
          <cell r="C2246" t="str">
            <v>C3</v>
          </cell>
          <cell r="D2246">
            <v>0.37</v>
          </cell>
          <cell r="E2246">
            <v>0.30081300813008133</v>
          </cell>
          <cell r="F2246" t="str">
            <v>FDE Abr/26</v>
          </cell>
        </row>
        <row r="2247">
          <cell r="A2247" t="str">
            <v>11.04.010</v>
          </cell>
          <cell r="B2247" t="str">
            <v>MANGUEIRA PLASTICA FLEXIVEL PARA JUNTA DE DILATACAO</v>
          </cell>
          <cell r="C2247" t="str">
            <v>M</v>
          </cell>
          <cell r="D2247">
            <v>18.18</v>
          </cell>
          <cell r="E2247">
            <v>14.780487804878049</v>
          </cell>
          <cell r="F2247" t="str">
            <v>FDE Abr/26</v>
          </cell>
        </row>
        <row r="2248">
          <cell r="A2248" t="str">
            <v>11.04.012</v>
          </cell>
          <cell r="B2248" t="str">
            <v>ISOPOR PARA SUPORTE DE MASTIQUE</v>
          </cell>
          <cell r="C2248" t="str">
            <v>M</v>
          </cell>
          <cell r="D2248">
            <v>10.3</v>
          </cell>
          <cell r="E2248">
            <v>8.3739837398373993</v>
          </cell>
          <cell r="F2248" t="str">
            <v>FDE Abr/26</v>
          </cell>
        </row>
        <row r="2249">
          <cell r="A2249" t="str">
            <v>11.04.021</v>
          </cell>
          <cell r="B2249" t="str">
            <v>JUNTA ELASTICA ESTRUTURAL NEOPRENE (REF 2020F) INCLUSIVE LIMPEZA</v>
          </cell>
          <cell r="C2249" t="str">
            <v>M</v>
          </cell>
          <cell r="D2249">
            <v>213.67</v>
          </cell>
          <cell r="E2249">
            <v>173.71544715447155</v>
          </cell>
          <cell r="F2249" t="str">
            <v>FDE Abr/26</v>
          </cell>
        </row>
        <row r="2250">
          <cell r="A2250" t="str">
            <v>11.04.022</v>
          </cell>
          <cell r="B2250" t="str">
            <v>JUNTA ELASTICA ESTRUTURAL NEOPRENE (REF 2027M) INCLUSIVE LIMPEZA</v>
          </cell>
          <cell r="C2250" t="str">
            <v>M</v>
          </cell>
          <cell r="D2250">
            <v>201.72</v>
          </cell>
          <cell r="E2250">
            <v>164</v>
          </cell>
          <cell r="F2250" t="str">
            <v>FDE Abr/26</v>
          </cell>
        </row>
        <row r="2251">
          <cell r="A2251" t="str">
            <v>11.04.030</v>
          </cell>
          <cell r="B2251" t="str">
            <v>CANTONEIRA DE ABAS IGUAIS 1"x1/8" ALUMINIO</v>
          </cell>
          <cell r="C2251" t="str">
            <v>M</v>
          </cell>
          <cell r="D2251">
            <v>71.3</v>
          </cell>
          <cell r="E2251">
            <v>57.967479674796749</v>
          </cell>
          <cell r="F2251" t="str">
            <v>FDE Abr/26</v>
          </cell>
        </row>
        <row r="2252">
          <cell r="A2252" t="str">
            <v>11.04.041</v>
          </cell>
          <cell r="B2252" t="str">
            <v>SELANTE DE POLIURETANO P/JUNTAS MOVIMENTACAO/DESSOLIDARIZACAO QUADRO</v>
          </cell>
          <cell r="C2252" t="str">
            <v>M</v>
          </cell>
          <cell r="D2252">
            <v>43.13</v>
          </cell>
          <cell r="E2252">
            <v>35.065040650406509</v>
          </cell>
          <cell r="F2252" t="str">
            <v>FDE Abr/26</v>
          </cell>
        </row>
        <row r="2253">
          <cell r="A2253" t="str">
            <v>11.04.099</v>
          </cell>
          <cell r="B2253" t="str">
            <v>SERVICOS EM JUNTAS DE DILATACAO</v>
          </cell>
          <cell r="C2253" t="str">
            <v>MV</v>
          </cell>
          <cell r="D2253">
            <v>715.2</v>
          </cell>
          <cell r="E2253">
            <v>581.46341463414637</v>
          </cell>
          <cell r="F2253" t="str">
            <v>FDE Abr/26</v>
          </cell>
        </row>
        <row r="2254">
          <cell r="A2254" t="str">
            <v>11.50.001</v>
          </cell>
          <cell r="B2254" t="str">
            <v>DEMOLIÇÃO DE IMPERMEABILIZACOES COM MULTIMEMBRANAS ASFALT - ELEM SINT</v>
          </cell>
          <cell r="C2254" t="str">
            <v>M2</v>
          </cell>
          <cell r="D2254">
            <v>14.07</v>
          </cell>
          <cell r="E2254">
            <v>11.439024390243903</v>
          </cell>
          <cell r="F2254" t="str">
            <v>FDE Abr/26</v>
          </cell>
        </row>
        <row r="2255">
          <cell r="A2255" t="str">
            <v>11.50.002</v>
          </cell>
          <cell r="B2255" t="str">
            <v>DEMOLIÇÃO DE ARGAMASSA COM IMPERMEABILIZANTE</v>
          </cell>
          <cell r="C2255" t="str">
            <v>M2</v>
          </cell>
          <cell r="D2255">
            <v>16.89</v>
          </cell>
          <cell r="E2255">
            <v>13.731707317073171</v>
          </cell>
          <cell r="F2255" t="str">
            <v>FDE Abr/26</v>
          </cell>
        </row>
        <row r="2256">
          <cell r="A2256" t="str">
            <v>11.50.003</v>
          </cell>
          <cell r="B2256" t="str">
            <v>DEMOLIÇÃO DE ISOLAMENTO TÉRMICO COM CONCRETO CELULAR</v>
          </cell>
          <cell r="C2256" t="str">
            <v>M2</v>
          </cell>
          <cell r="D2256">
            <v>2.81</v>
          </cell>
          <cell r="E2256">
            <v>2.2845528455284554</v>
          </cell>
          <cell r="F2256" t="str">
            <v>FDE Abr/26</v>
          </cell>
        </row>
        <row r="2257">
          <cell r="A2257" t="str">
            <v>11.50.004</v>
          </cell>
          <cell r="B2257" t="str">
            <v>DEMOLIÇÃO DE ISOLAMENTO TÉRMICO DE MANTA DE LA DE VIDRO</v>
          </cell>
          <cell r="C2257" t="str">
            <v>M2</v>
          </cell>
          <cell r="D2257">
            <v>1.4</v>
          </cell>
          <cell r="E2257">
            <v>1.1382113821138211</v>
          </cell>
          <cell r="F2257" t="str">
            <v>FDE Abr/26</v>
          </cell>
        </row>
        <row r="2258">
          <cell r="A2258" t="str">
            <v>11.50.005</v>
          </cell>
          <cell r="B2258" t="str">
            <v>DEMOLIÇÃO PROTECAO TERMOMECANICA COM CONCRETO CELULAR</v>
          </cell>
          <cell r="C2258" t="str">
            <v>M2</v>
          </cell>
          <cell r="D2258">
            <v>14.07</v>
          </cell>
          <cell r="E2258">
            <v>11.439024390243903</v>
          </cell>
          <cell r="F2258" t="str">
            <v>FDE Abr/26</v>
          </cell>
        </row>
        <row r="2259">
          <cell r="A2259" t="str">
            <v>11.50.050</v>
          </cell>
          <cell r="B2259" t="str">
            <v>DEMOLIÇÃO DE JUNTAS DE DILATACAO METALICAS</v>
          </cell>
          <cell r="C2259" t="str">
            <v>M</v>
          </cell>
          <cell r="D2259">
            <v>5.63</v>
          </cell>
          <cell r="E2259">
            <v>4.5772357723577235</v>
          </cell>
          <cell r="F2259" t="str">
            <v>FDE Abr/26</v>
          </cell>
        </row>
        <row r="2260">
          <cell r="A2260" t="str">
            <v>11.50.099</v>
          </cell>
          <cell r="B2260" t="str">
            <v>DEMOLICOES</v>
          </cell>
          <cell r="C2260" t="str">
            <v>MV</v>
          </cell>
          <cell r="D2260">
            <v>715.2</v>
          </cell>
          <cell r="E2260">
            <v>581.46341463414637</v>
          </cell>
          <cell r="F2260" t="str">
            <v>FDE Abr/26</v>
          </cell>
        </row>
        <row r="2261">
          <cell r="A2261" t="str">
            <v>11.60.001</v>
          </cell>
          <cell r="B2261" t="str">
            <v>RETIRADA DE ISOLAMENTO TÉRMICO COM CONCRETO CELULAR OU TIJOLOS CERÂMICOS</v>
          </cell>
          <cell r="C2261" t="str">
            <v>M2</v>
          </cell>
          <cell r="D2261">
            <v>8.44</v>
          </cell>
          <cell r="E2261">
            <v>6.8617886178861784</v>
          </cell>
          <cell r="F2261" t="str">
            <v>FDE Abr/26</v>
          </cell>
        </row>
        <row r="2262">
          <cell r="A2262" t="str">
            <v>11.60.002</v>
          </cell>
          <cell r="B2262" t="str">
            <v>RETIRADA DE ISOLAMENTO TERMICO COM DOLOMITA/SEIXOS ROLADOS/ARGILA EXPANDIDA</v>
          </cell>
          <cell r="C2262" t="str">
            <v>M2</v>
          </cell>
          <cell r="D2262">
            <v>2.81</v>
          </cell>
          <cell r="E2262">
            <v>2.2845528455284554</v>
          </cell>
          <cell r="F2262" t="str">
            <v>FDE Abr/26</v>
          </cell>
        </row>
        <row r="2263">
          <cell r="A2263" t="str">
            <v>11.60.099</v>
          </cell>
          <cell r="B2263" t="str">
            <v>RETIRADAS</v>
          </cell>
          <cell r="C2263" t="str">
            <v>MV</v>
          </cell>
          <cell r="D2263">
            <v>715.2</v>
          </cell>
          <cell r="E2263">
            <v>581.46341463414637</v>
          </cell>
          <cell r="F2263" t="str">
            <v>FDE Abr/26</v>
          </cell>
        </row>
        <row r="2264">
          <cell r="A2264" t="str">
            <v>11.70.015</v>
          </cell>
          <cell r="B2264" t="str">
            <v>RECOLOCAÇÃO DE ISOLAMENTO TÉRMICO EM BRITA E SEIXO ROLADO.</v>
          </cell>
          <cell r="C2264" t="str">
            <v>M3</v>
          </cell>
          <cell r="D2264">
            <v>121.05</v>
          </cell>
          <cell r="E2264">
            <v>98.414634146341456</v>
          </cell>
          <cell r="F2264" t="str">
            <v>FDE Abr/26</v>
          </cell>
        </row>
        <row r="2265">
          <cell r="A2265" t="str">
            <v>11.70.099</v>
          </cell>
          <cell r="B2265" t="str">
            <v>RECOLOCACOES DE IMPERMEABILIZACOES/JUNTA DE DILATACAO</v>
          </cell>
          <cell r="C2265" t="str">
            <v>MV</v>
          </cell>
          <cell r="D2265">
            <v>715.2</v>
          </cell>
          <cell r="E2265">
            <v>581.46341463414637</v>
          </cell>
          <cell r="F2265" t="str">
            <v>FDE Abr/26</v>
          </cell>
        </row>
        <row r="2266">
          <cell r="A2266" t="str">
            <v>11.80.099</v>
          </cell>
          <cell r="B2266" t="str">
            <v>SERVICOS DE IMPERMEABILIZACAO/JUNTAS DE DILATACAO - CONSERVACAO</v>
          </cell>
          <cell r="C2266" t="str">
            <v>MV</v>
          </cell>
          <cell r="D2266">
            <v>715.2</v>
          </cell>
          <cell r="E2266">
            <v>581.46341463414637</v>
          </cell>
          <cell r="F2266" t="str">
            <v>FDE Abr/26</v>
          </cell>
        </row>
        <row r="2267">
          <cell r="A2267" t="str">
            <v>12.01.001</v>
          </cell>
          <cell r="B2267" t="str">
            <v>CHAPISCO</v>
          </cell>
          <cell r="C2267" t="str">
            <v>M2</v>
          </cell>
          <cell r="D2267">
            <v>17.82</v>
          </cell>
          <cell r="E2267">
            <v>14.487804878048781</v>
          </cell>
          <cell r="F2267" t="str">
            <v>FDE Abr/26</v>
          </cell>
        </row>
        <row r="2268">
          <cell r="A2268" t="str">
            <v>12.01.006</v>
          </cell>
          <cell r="B2268" t="str">
            <v>EMBOCO DESEMPENADO</v>
          </cell>
          <cell r="C2268" t="str">
            <v>M2</v>
          </cell>
          <cell r="D2268">
            <v>61.75</v>
          </cell>
          <cell r="E2268">
            <v>50.203252032520325</v>
          </cell>
          <cell r="F2268" t="str">
            <v>FDE Abr/26</v>
          </cell>
        </row>
        <row r="2269">
          <cell r="A2269" t="str">
            <v>12.01.099</v>
          </cell>
          <cell r="B2269" t="str">
            <v>REVESTIMENTOS PARA TETOS</v>
          </cell>
          <cell r="C2269" t="str">
            <v>MV</v>
          </cell>
          <cell r="D2269">
            <v>715.2</v>
          </cell>
          <cell r="E2269">
            <v>581.46341463414637</v>
          </cell>
          <cell r="F2269" t="str">
            <v>FDE Abr/26</v>
          </cell>
        </row>
        <row r="2270">
          <cell r="A2270" t="str">
            <v>12.02.002</v>
          </cell>
          <cell r="B2270" t="str">
            <v>CHAPISCO</v>
          </cell>
          <cell r="C2270" t="str">
            <v>M2</v>
          </cell>
          <cell r="D2270">
            <v>9.82</v>
          </cell>
          <cell r="E2270">
            <v>7.9837398373983746</v>
          </cell>
          <cell r="F2270" t="str">
            <v>FDE Abr/26</v>
          </cell>
        </row>
        <row r="2271">
          <cell r="A2271" t="str">
            <v>12.02.003</v>
          </cell>
          <cell r="B2271" t="str">
            <v>CHAPISCO ROLADO PARA SUPERFICIES LISAS</v>
          </cell>
          <cell r="C2271" t="str">
            <v>M2</v>
          </cell>
          <cell r="D2271">
            <v>13.11</v>
          </cell>
          <cell r="E2271">
            <v>10.658536585365853</v>
          </cell>
          <cell r="F2271" t="str">
            <v>FDE Abr/26</v>
          </cell>
        </row>
        <row r="2272">
          <cell r="A2272" t="str">
            <v>12.02.005</v>
          </cell>
          <cell r="B2272" t="str">
            <v>EMBOCO</v>
          </cell>
          <cell r="C2272" t="str">
            <v>M2</v>
          </cell>
          <cell r="D2272">
            <v>50.72</v>
          </cell>
          <cell r="E2272">
            <v>41.235772357723576</v>
          </cell>
          <cell r="F2272" t="str">
            <v>FDE Abr/26</v>
          </cell>
        </row>
        <row r="2273">
          <cell r="A2273" t="str">
            <v>12.02.006</v>
          </cell>
          <cell r="B2273" t="str">
            <v>EMBOCO DESEMPENADO</v>
          </cell>
          <cell r="C2273" t="str">
            <v>M2</v>
          </cell>
          <cell r="D2273">
            <v>61.92</v>
          </cell>
          <cell r="E2273">
            <v>50.341463414634148</v>
          </cell>
          <cell r="F2273" t="str">
            <v>FDE Abr/26</v>
          </cell>
        </row>
        <row r="2274">
          <cell r="A2274" t="str">
            <v>12.02.007</v>
          </cell>
          <cell r="B2274" t="str">
            <v>REBOCO</v>
          </cell>
          <cell r="C2274" t="str">
            <v>M2</v>
          </cell>
          <cell r="D2274">
            <v>37.619999999999997</v>
          </cell>
          <cell r="E2274">
            <v>30.585365853658534</v>
          </cell>
          <cell r="F2274" t="str">
            <v>FDE Abr/26</v>
          </cell>
        </row>
        <row r="2275">
          <cell r="A2275" t="str">
            <v>12.02.009</v>
          </cell>
          <cell r="B2275" t="str">
            <v>REVESTIMENTO COM GESSO</v>
          </cell>
          <cell r="C2275" t="str">
            <v>M2</v>
          </cell>
          <cell r="D2275">
            <v>29.9</v>
          </cell>
          <cell r="E2275">
            <v>24.308943089430894</v>
          </cell>
          <cell r="F2275" t="str">
            <v>FDE Abr/26</v>
          </cell>
        </row>
        <row r="2276">
          <cell r="A2276" t="str">
            <v>12.02.010</v>
          </cell>
          <cell r="B2276" t="str">
            <v>REVESTIMENTO TEXTURIZADO ACRILICO BRANCO</v>
          </cell>
          <cell r="C2276" t="str">
            <v>M2</v>
          </cell>
          <cell r="D2276">
            <v>38.32</v>
          </cell>
          <cell r="E2276">
            <v>31.154471544715449</v>
          </cell>
          <cell r="F2276" t="str">
            <v>FDE Abr/26</v>
          </cell>
        </row>
        <row r="2277">
          <cell r="A2277" t="str">
            <v>12.02.011</v>
          </cell>
          <cell r="B2277" t="str">
            <v>REVESTIMENTO TEXTURIZADO ACRILICO BRANCO E PINTURA ACRILICA</v>
          </cell>
          <cell r="C2277" t="str">
            <v>M2</v>
          </cell>
          <cell r="D2277">
            <v>46.6</v>
          </cell>
          <cell r="E2277">
            <v>37.886178861788622</v>
          </cell>
          <cell r="F2277" t="str">
            <v>FDE Abr/26</v>
          </cell>
        </row>
        <row r="2278">
          <cell r="A2278" t="str">
            <v>12.02.012</v>
          </cell>
          <cell r="B2278" t="str">
            <v>CERAMICA ESMALTADA 10X10CM - LARANJA,VERMELHO,AMARELO</v>
          </cell>
          <cell r="C2278" t="str">
            <v>M2</v>
          </cell>
          <cell r="D2278">
            <v>257.98</v>
          </cell>
          <cell r="E2278">
            <v>209.73983739837399</v>
          </cell>
          <cell r="F2278" t="str">
            <v>FDE Abr/26</v>
          </cell>
        </row>
        <row r="2279">
          <cell r="A2279" t="str">
            <v>12.02.013</v>
          </cell>
          <cell r="B2279" t="str">
            <v>CERAMICA ESMALTADA 10X10CM - AZUL,VERDE,PRETO</v>
          </cell>
          <cell r="C2279" t="str">
            <v>M2</v>
          </cell>
          <cell r="D2279">
            <v>210.41</v>
          </cell>
          <cell r="E2279">
            <v>171.0650406504065</v>
          </cell>
          <cell r="F2279" t="str">
            <v>FDE Abr/26</v>
          </cell>
        </row>
        <row r="2280">
          <cell r="A2280" t="str">
            <v>12.02.014</v>
          </cell>
          <cell r="B2280" t="str">
            <v>CERAMICA ESMALTADA 10X10CM - BRANCO,AREIA,BEGE,OCRE,CINZA</v>
          </cell>
          <cell r="C2280" t="str">
            <v>M2</v>
          </cell>
          <cell r="D2280">
            <v>198.65</v>
          </cell>
          <cell r="E2280">
            <v>161.5040650406504</v>
          </cell>
          <cell r="F2280" t="str">
            <v>FDE Abr/26</v>
          </cell>
        </row>
        <row r="2281">
          <cell r="A2281" t="str">
            <v>12.02.029</v>
          </cell>
          <cell r="B2281" t="str">
            <v>CERAMICA ESMALTADA 20X20CM</v>
          </cell>
          <cell r="C2281" t="str">
            <v>M2</v>
          </cell>
          <cell r="D2281">
            <v>134.44</v>
          </cell>
          <cell r="E2281">
            <v>109.30081300813008</v>
          </cell>
          <cell r="F2281" t="str">
            <v>FDE Abr/26</v>
          </cell>
        </row>
        <row r="2282">
          <cell r="A2282" t="str">
            <v>12.02.036</v>
          </cell>
          <cell r="B2282" t="str">
            <v>REVESTIMENTO COM AZULEJOS  RETIFICADOS LISOS BRANCO BRILHANTE</v>
          </cell>
          <cell r="C2282" t="str">
            <v>M2</v>
          </cell>
          <cell r="D2282">
            <v>126.95</v>
          </cell>
          <cell r="E2282">
            <v>103.21138211382114</v>
          </cell>
          <cell r="F2282" t="str">
            <v>FDE Abr/26</v>
          </cell>
        </row>
        <row r="2283">
          <cell r="A2283" t="str">
            <v>12.02.043</v>
          </cell>
          <cell r="B2283" t="str">
            <v>PERFIL SEXTAVADO EM ALUMINIO PARA AZULEJO</v>
          </cell>
          <cell r="C2283" t="str">
            <v>M</v>
          </cell>
          <cell r="D2283">
            <v>11.43</v>
          </cell>
          <cell r="E2283">
            <v>9.2926829268292686</v>
          </cell>
          <cell r="F2283" t="str">
            <v>FDE Abr/26</v>
          </cell>
        </row>
        <row r="2284">
          <cell r="A2284" t="str">
            <v>12.02.044</v>
          </cell>
          <cell r="B2284" t="str">
            <v>PERFIL CANTONEIRA EM ALUMINIO PARA REBOCO</v>
          </cell>
          <cell r="C2284" t="str">
            <v>M</v>
          </cell>
          <cell r="D2284">
            <v>38.78</v>
          </cell>
          <cell r="E2284">
            <v>31.528455284552848</v>
          </cell>
          <cell r="F2284" t="str">
            <v>FDE Abr/26</v>
          </cell>
        </row>
        <row r="2285">
          <cell r="A2285" t="str">
            <v>12.02.050</v>
          </cell>
          <cell r="B2285" t="str">
            <v>REVESTIMENTO TEXT. ACRIL. PIGMENTADO (CORES PRONTAS) - ACAB RANHURADO</v>
          </cell>
          <cell r="C2285" t="str">
            <v>M2</v>
          </cell>
          <cell r="D2285">
            <v>53.32</v>
          </cell>
          <cell r="E2285">
            <v>43.349593495934961</v>
          </cell>
          <cell r="F2285" t="str">
            <v>FDE Abr/26</v>
          </cell>
        </row>
        <row r="2286">
          <cell r="A2286" t="str">
            <v>12.02.051</v>
          </cell>
          <cell r="B2286" t="str">
            <v>REVESTIMENTO TEXTURIZADO ACRILICO PIGMENTADO (CORES PRONTAS)</v>
          </cell>
          <cell r="C2286" t="str">
            <v>M2</v>
          </cell>
          <cell r="D2286">
            <v>43.58</v>
          </cell>
          <cell r="E2286">
            <v>35.430894308943088</v>
          </cell>
          <cell r="F2286" t="str">
            <v>FDE Abr/26</v>
          </cell>
        </row>
        <row r="2287">
          <cell r="A2287" t="str">
            <v>12.02.072</v>
          </cell>
          <cell r="B2287" t="str">
            <v>GUARNIÇÃO APARELHADA 5 X 1 CM G1-C4 P/ACABAM JUNTAS DILATACAO</v>
          </cell>
          <cell r="C2287" t="str">
            <v>M</v>
          </cell>
          <cell r="D2287">
            <v>20.09</v>
          </cell>
          <cell r="E2287">
            <v>16.333333333333332</v>
          </cell>
          <cell r="F2287" t="str">
            <v>FDE Abr/26</v>
          </cell>
        </row>
        <row r="2288">
          <cell r="A2288" t="str">
            <v>12.02.099</v>
          </cell>
          <cell r="B2288" t="str">
            <v>REVESTIMENTOS P/ PAREDES INTERNAS</v>
          </cell>
          <cell r="C2288" t="str">
            <v>MV</v>
          </cell>
          <cell r="D2288">
            <v>715.2</v>
          </cell>
          <cell r="E2288">
            <v>581.46341463414637</v>
          </cell>
          <cell r="F2288" t="str">
            <v>FDE Abr/26</v>
          </cell>
        </row>
        <row r="2289">
          <cell r="A2289" t="str">
            <v>12.04.004</v>
          </cell>
          <cell r="B2289" t="str">
            <v>CHAPISCO</v>
          </cell>
          <cell r="C2289" t="str">
            <v>M2</v>
          </cell>
          <cell r="D2289">
            <v>9.82</v>
          </cell>
          <cell r="E2289">
            <v>7.9837398373983746</v>
          </cell>
          <cell r="F2289" t="str">
            <v>FDE Abr/26</v>
          </cell>
        </row>
        <row r="2290">
          <cell r="A2290" t="str">
            <v>12.04.005</v>
          </cell>
          <cell r="B2290" t="str">
            <v>EMBOCO</v>
          </cell>
          <cell r="C2290" t="str">
            <v>M2</v>
          </cell>
          <cell r="D2290">
            <v>50.72</v>
          </cell>
          <cell r="E2290">
            <v>41.235772357723576</v>
          </cell>
          <cell r="F2290" t="str">
            <v>FDE Abr/26</v>
          </cell>
        </row>
        <row r="2291">
          <cell r="A2291" t="str">
            <v>12.04.006</v>
          </cell>
          <cell r="B2291" t="str">
            <v>EMBOCO DESEMPENADO</v>
          </cell>
          <cell r="C2291" t="str">
            <v>M2</v>
          </cell>
          <cell r="D2291">
            <v>61.75</v>
          </cell>
          <cell r="E2291">
            <v>50.203252032520325</v>
          </cell>
          <cell r="F2291" t="str">
            <v>FDE Abr/26</v>
          </cell>
        </row>
        <row r="2292">
          <cell r="A2292" t="str">
            <v>12.04.007</v>
          </cell>
          <cell r="B2292" t="str">
            <v>REBOCO</v>
          </cell>
          <cell r="C2292" t="str">
            <v>M2</v>
          </cell>
          <cell r="D2292">
            <v>37.619999999999997</v>
          </cell>
          <cell r="E2292">
            <v>30.585365853658534</v>
          </cell>
          <cell r="F2292" t="str">
            <v>FDE Abr/26</v>
          </cell>
        </row>
        <row r="2293">
          <cell r="A2293" t="str">
            <v>12.04.008</v>
          </cell>
          <cell r="B2293" t="str">
            <v>CHAPISCO FINO PENEIRADO</v>
          </cell>
          <cell r="C2293" t="str">
            <v>M2</v>
          </cell>
          <cell r="D2293">
            <v>11.79</v>
          </cell>
          <cell r="E2293">
            <v>9.5853658536585353</v>
          </cell>
          <cell r="F2293" t="str">
            <v>FDE Abr/26</v>
          </cell>
        </row>
        <row r="2294">
          <cell r="A2294" t="str">
            <v>12.04.013</v>
          </cell>
          <cell r="B2294" t="str">
            <v>REVESTIMENTO TEXT. ACRIL. PIGMENTADO (CORES PRONTAS)- ACAB RANHURADO</v>
          </cell>
          <cell r="C2294" t="str">
            <v>M2</v>
          </cell>
          <cell r="D2294">
            <v>53.32</v>
          </cell>
          <cell r="E2294">
            <v>43.349593495934961</v>
          </cell>
          <cell r="F2294" t="str">
            <v>FDE Abr/26</v>
          </cell>
        </row>
        <row r="2295">
          <cell r="A2295" t="str">
            <v>12.04.014</v>
          </cell>
          <cell r="B2295" t="str">
            <v>REVESTIMENTO TEXTURIZADO ACRILICO PIGMENTADO (CORES PRONTA)</v>
          </cell>
          <cell r="C2295" t="str">
            <v>M2</v>
          </cell>
          <cell r="D2295">
            <v>43.58</v>
          </cell>
          <cell r="E2295">
            <v>35.430894308943088</v>
          </cell>
          <cell r="F2295" t="str">
            <v>FDE Abr/26</v>
          </cell>
        </row>
        <row r="2296">
          <cell r="A2296" t="str">
            <v>12.04.018</v>
          </cell>
          <cell r="B2296" t="str">
            <v>REVESTIMENTO TEXTURIZADO ACRILICO BRANCO</v>
          </cell>
          <cell r="C2296" t="str">
            <v>M2</v>
          </cell>
          <cell r="D2296">
            <v>38.32</v>
          </cell>
          <cell r="E2296">
            <v>31.154471544715449</v>
          </cell>
          <cell r="F2296" t="str">
            <v>FDE Abr/26</v>
          </cell>
        </row>
        <row r="2297">
          <cell r="A2297" t="str">
            <v>12.04.019</v>
          </cell>
          <cell r="B2297" t="str">
            <v>REVESTIMENTO TEXTURIZADO ACRILICO BRANCO E PINTURA ACRILICA</v>
          </cell>
          <cell r="C2297" t="str">
            <v>M2</v>
          </cell>
          <cell r="D2297">
            <v>46.6</v>
          </cell>
          <cell r="E2297">
            <v>37.886178861788622</v>
          </cell>
          <cell r="F2297" t="str">
            <v>FDE Abr/26</v>
          </cell>
        </row>
        <row r="2298">
          <cell r="A2298" t="str">
            <v>12.04.020</v>
          </cell>
          <cell r="B2298" t="str">
            <v>REVESTIMENTO COM PASTILHAS NATURAIS 2,5X2,5CM</v>
          </cell>
          <cell r="C2298" t="str">
            <v>M2</v>
          </cell>
          <cell r="D2298">
            <v>520.24</v>
          </cell>
          <cell r="E2298">
            <v>422.95934959349597</v>
          </cell>
          <cell r="F2298" t="str">
            <v>FDE Abr/26</v>
          </cell>
        </row>
        <row r="2299">
          <cell r="A2299" t="str">
            <v>12.04.021</v>
          </cell>
          <cell r="B2299" t="str">
            <v>REVESTIMENTO COM PASTILHAS NATURAIS 5,0X5,0CM</v>
          </cell>
          <cell r="C2299" t="str">
            <v>M2</v>
          </cell>
          <cell r="D2299">
            <v>386.62</v>
          </cell>
          <cell r="E2299">
            <v>314.32520325203251</v>
          </cell>
          <cell r="F2299" t="str">
            <v>FDE Abr/26</v>
          </cell>
        </row>
        <row r="2300">
          <cell r="A2300" t="str">
            <v>12.04.022</v>
          </cell>
          <cell r="B2300" t="str">
            <v>REVESTIMENTO COM PASTILHAS ESMALTADAS 2,5X 2,5 CM</v>
          </cell>
          <cell r="C2300" t="str">
            <v>M2</v>
          </cell>
          <cell r="D2300">
            <v>255.15</v>
          </cell>
          <cell r="E2300">
            <v>207.4390243902439</v>
          </cell>
          <cell r="F2300" t="str">
            <v>FDE Abr/26</v>
          </cell>
        </row>
        <row r="2301">
          <cell r="A2301" t="str">
            <v>12.04.023</v>
          </cell>
          <cell r="B2301" t="str">
            <v>REVESTIMENTO COM PASTILHAS ESMALTADAS 4,0X 4,0 CM</v>
          </cell>
          <cell r="C2301" t="str">
            <v>M2</v>
          </cell>
          <cell r="D2301">
            <v>219.88</v>
          </cell>
          <cell r="E2301">
            <v>178.76422764227641</v>
          </cell>
          <cell r="F2301" t="str">
            <v>FDE Abr/26</v>
          </cell>
        </row>
        <row r="2302">
          <cell r="A2302" t="str">
            <v>12.04.024</v>
          </cell>
          <cell r="B2302" t="str">
            <v>REVESTIMENTO COM PASTILHAS ESMALTADAS 5,0X 5,0 CM</v>
          </cell>
          <cell r="C2302" t="str">
            <v>M2</v>
          </cell>
          <cell r="D2302">
            <v>296.63</v>
          </cell>
          <cell r="E2302">
            <v>241.16260162601625</v>
          </cell>
          <cell r="F2302" t="str">
            <v>FDE Abr/26</v>
          </cell>
        </row>
        <row r="2303">
          <cell r="A2303" t="str">
            <v>12.04.040</v>
          </cell>
          <cell r="B2303" t="str">
            <v>REVESTIMENTO C/ PLAQUETA LAMINADA</v>
          </cell>
          <cell r="C2303" t="str">
            <v>M2</v>
          </cell>
          <cell r="D2303">
            <v>233.4</v>
          </cell>
          <cell r="E2303">
            <v>189.7560975609756</v>
          </cell>
          <cell r="F2303" t="str">
            <v>FDE Abr/26</v>
          </cell>
        </row>
        <row r="2304">
          <cell r="A2304" t="str">
            <v>12.04.048</v>
          </cell>
          <cell r="B2304" t="str">
            <v>CERAMICA ESMALTADA 10X10CM - LARANJA,VERMELHO,AMARELO</v>
          </cell>
          <cell r="C2304" t="str">
            <v>M2</v>
          </cell>
          <cell r="D2304">
            <v>270.39999999999998</v>
          </cell>
          <cell r="E2304">
            <v>219.83739837398372</v>
          </cell>
          <cell r="F2304" t="str">
            <v>FDE Abr/26</v>
          </cell>
        </row>
        <row r="2305">
          <cell r="A2305" t="str">
            <v>12.04.049</v>
          </cell>
          <cell r="B2305" t="str">
            <v>CERAMICA ESMALTADA 10X10CM - AZUL,VERDE,PRETO</v>
          </cell>
          <cell r="C2305" t="str">
            <v>M2</v>
          </cell>
          <cell r="D2305">
            <v>222.83</v>
          </cell>
          <cell r="E2305">
            <v>181.16260162601628</v>
          </cell>
          <cell r="F2305" t="str">
            <v>FDE Abr/26</v>
          </cell>
        </row>
        <row r="2306">
          <cell r="A2306" t="str">
            <v>12.04.050</v>
          </cell>
          <cell r="B2306" t="str">
            <v>CERAMICA ESMALTADA 10X10CM - BRANCO,AREIA,BEGE,OCRE,CINZA</v>
          </cell>
          <cell r="C2306" t="str">
            <v>M2</v>
          </cell>
          <cell r="D2306">
            <v>211.07</v>
          </cell>
          <cell r="E2306">
            <v>171.60162601626016</v>
          </cell>
          <cell r="F2306" t="str">
            <v>FDE Abr/26</v>
          </cell>
        </row>
        <row r="2307">
          <cell r="A2307" t="str">
            <v>12.04.099</v>
          </cell>
          <cell r="B2307" t="str">
            <v>REVESTIMENTOS PARA PAREDES EXTERNAS</v>
          </cell>
          <cell r="C2307" t="str">
            <v>MV</v>
          </cell>
          <cell r="D2307">
            <v>715.2</v>
          </cell>
          <cell r="E2307">
            <v>581.46341463414637</v>
          </cell>
          <cell r="F2307" t="str">
            <v>FDE Abr/26</v>
          </cell>
        </row>
        <row r="2308">
          <cell r="A2308" t="str">
            <v>12.50.001</v>
          </cell>
          <cell r="B2308" t="str">
            <v>DEMOLIÇÃO DE REVESTIMENTO EM ARGAMASSA/GESSO EM FORRO E PAREDES</v>
          </cell>
          <cell r="C2308" t="str">
            <v>M2</v>
          </cell>
          <cell r="D2308">
            <v>15.8</v>
          </cell>
          <cell r="E2308">
            <v>12.845528455284553</v>
          </cell>
          <cell r="F2308" t="str">
            <v>FDE Abr/26</v>
          </cell>
        </row>
        <row r="2309">
          <cell r="A2309" t="str">
            <v>12.50.002</v>
          </cell>
          <cell r="B2309" t="str">
            <v>DEMOLIÇÃO DE REVEST DE AZULEJOS, PASTILHAS E LADRILHOS INCL ARG ASSENTAMENTO</v>
          </cell>
          <cell r="C2309" t="str">
            <v>M2</v>
          </cell>
          <cell r="D2309">
            <v>23.7</v>
          </cell>
          <cell r="E2309">
            <v>19.26829268292683</v>
          </cell>
          <cell r="F2309" t="str">
            <v>FDE Abr/26</v>
          </cell>
        </row>
        <row r="2310">
          <cell r="A2310" t="str">
            <v>12.50.003</v>
          </cell>
          <cell r="B2310" t="str">
            <v>DEMOLIÇÃO SOMENTE DE AZULEJO</v>
          </cell>
          <cell r="C2310" t="str">
            <v>M2</v>
          </cell>
          <cell r="D2310">
            <v>7.9</v>
          </cell>
          <cell r="E2310">
            <v>6.4227642276422765</v>
          </cell>
          <cell r="F2310" t="str">
            <v>FDE Abr/26</v>
          </cell>
        </row>
        <row r="2311">
          <cell r="A2311" t="str">
            <v>12.50.099</v>
          </cell>
          <cell r="B2311" t="str">
            <v>DEMOLICOES</v>
          </cell>
          <cell r="C2311" t="str">
            <v>MV</v>
          </cell>
          <cell r="D2311">
            <v>715.2</v>
          </cell>
          <cell r="E2311">
            <v>581.46341463414637</v>
          </cell>
          <cell r="F2311" t="str">
            <v>FDE Abr/26</v>
          </cell>
        </row>
        <row r="2312">
          <cell r="A2312" t="str">
            <v>12.60.001</v>
          </cell>
          <cell r="B2312" t="str">
            <v>RETIRADA DE MÁRMORE PEDRAS OU GRANITOS INCL DEMOLICÃO ARGAMASSA ASSENTAMENTO</v>
          </cell>
          <cell r="C2312" t="str">
            <v>M2</v>
          </cell>
          <cell r="D2312">
            <v>50.67</v>
          </cell>
          <cell r="E2312">
            <v>41.195121951219512</v>
          </cell>
          <cell r="F2312" t="str">
            <v>FDE Abr/26</v>
          </cell>
        </row>
        <row r="2313">
          <cell r="A2313" t="str">
            <v>12.60.099</v>
          </cell>
          <cell r="B2313" t="str">
            <v>RETIRADAS</v>
          </cell>
          <cell r="C2313" t="str">
            <v>MV</v>
          </cell>
          <cell r="D2313">
            <v>715.2</v>
          </cell>
          <cell r="E2313">
            <v>581.46341463414637</v>
          </cell>
          <cell r="F2313" t="str">
            <v>FDE Abr/26</v>
          </cell>
        </row>
        <row r="2314">
          <cell r="A2314" t="str">
            <v>12.70.001</v>
          </cell>
          <cell r="B2314" t="str">
            <v>RECOLOCAÇÃO DE MÁRMORE, PEDRAS E GRANITOS</v>
          </cell>
          <cell r="C2314" t="str">
            <v>M2</v>
          </cell>
          <cell r="D2314">
            <v>161.93</v>
          </cell>
          <cell r="E2314">
            <v>131.65040650406505</v>
          </cell>
          <cell r="F2314" t="str">
            <v>FDE Abr/26</v>
          </cell>
        </row>
        <row r="2315">
          <cell r="A2315" t="str">
            <v>12.70.099</v>
          </cell>
          <cell r="B2315" t="str">
            <v>RECOLOCACOES DE REVESTIMENTOS DE FORRO E PAREDE</v>
          </cell>
          <cell r="C2315" t="str">
            <v>MV</v>
          </cell>
          <cell r="D2315">
            <v>715.2</v>
          </cell>
          <cell r="E2315">
            <v>581.46341463414637</v>
          </cell>
          <cell r="F2315" t="str">
            <v>FDE Abr/26</v>
          </cell>
        </row>
        <row r="2316">
          <cell r="A2316" t="str">
            <v>12.80.003</v>
          </cell>
          <cell r="B2316" t="str">
            <v>CHAPISCO RUSTICO COM PEDRISCO</v>
          </cell>
          <cell r="C2316" t="str">
            <v>M2</v>
          </cell>
          <cell r="D2316">
            <v>17.91</v>
          </cell>
          <cell r="E2316">
            <v>14.560975609756097</v>
          </cell>
          <cell r="F2316" t="str">
            <v>FDE Abr/26</v>
          </cell>
        </row>
        <row r="2317">
          <cell r="A2317" t="str">
            <v>12.80.030</v>
          </cell>
          <cell r="B2317" t="str">
            <v>REPARO EM TRINCAS E RACHADURAS</v>
          </cell>
          <cell r="C2317" t="str">
            <v>M</v>
          </cell>
          <cell r="D2317">
            <v>19.43</v>
          </cell>
          <cell r="E2317">
            <v>15.796747967479675</v>
          </cell>
          <cell r="F2317" t="str">
            <v>FDE Abr/26</v>
          </cell>
        </row>
        <row r="2318">
          <cell r="A2318" t="str">
            <v>12.80.050</v>
          </cell>
          <cell r="B2318" t="str">
            <v>CANTONEIRA DE FERRO DE 1"X1"X1/8"</v>
          </cell>
          <cell r="C2318" t="str">
            <v>M</v>
          </cell>
          <cell r="D2318">
            <v>63.04</v>
          </cell>
          <cell r="E2318">
            <v>51.252032520325201</v>
          </cell>
          <cell r="F2318" t="str">
            <v>FDE Abr/26</v>
          </cell>
        </row>
        <row r="2319">
          <cell r="A2319" t="str">
            <v>12.80.051</v>
          </cell>
          <cell r="B2319" t="str">
            <v>CANTONEIRA DE ABAS IGUAIS 1"x1/8" ALUMINIO</v>
          </cell>
          <cell r="C2319" t="str">
            <v>M</v>
          </cell>
          <cell r="D2319">
            <v>65.67</v>
          </cell>
          <cell r="E2319">
            <v>53.390243902439025</v>
          </cell>
          <cell r="F2319" t="str">
            <v>FDE Abr/26</v>
          </cell>
        </row>
        <row r="2320">
          <cell r="A2320" t="str">
            <v>12.80.099</v>
          </cell>
          <cell r="B2320" t="str">
            <v>SERVICOS EM REVESTIMENTOS DE FORRO E PAREDE - CONSERVACAO</v>
          </cell>
          <cell r="C2320" t="str">
            <v>MV</v>
          </cell>
          <cell r="D2320">
            <v>715.2</v>
          </cell>
          <cell r="E2320">
            <v>581.46341463414637</v>
          </cell>
          <cell r="F2320" t="str">
            <v>FDE Abr/26</v>
          </cell>
        </row>
        <row r="2321">
          <cell r="A2321" t="str">
            <v>13.01.004</v>
          </cell>
          <cell r="B2321" t="str">
            <v>LASTRO DE CONCRETO C/ HIDROFUGO E=5CM</v>
          </cell>
          <cell r="C2321" t="str">
            <v>M2</v>
          </cell>
          <cell r="D2321">
            <v>58.06</v>
          </cell>
          <cell r="E2321">
            <v>47.203252032520325</v>
          </cell>
          <cell r="F2321" t="str">
            <v>FDE Abr/26</v>
          </cell>
        </row>
        <row r="2322">
          <cell r="A2322" t="str">
            <v>13.01.006</v>
          </cell>
          <cell r="B2322" t="str">
            <v>LASTRO DE PEDRA BRITADA - 5CM</v>
          </cell>
          <cell r="C2322" t="str">
            <v>M2</v>
          </cell>
          <cell r="D2322">
            <v>14.97</v>
          </cell>
          <cell r="E2322">
            <v>12.170731707317074</v>
          </cell>
          <cell r="F2322" t="str">
            <v>FDE Abr/26</v>
          </cell>
        </row>
        <row r="2323">
          <cell r="A2323" t="str">
            <v>13.01.010</v>
          </cell>
          <cell r="B2323" t="str">
            <v>ENCHIMENTO DE REBAIXO DE LAJE COM TIJOLOS CERAMICOS FURADOS</v>
          </cell>
          <cell r="C2323" t="str">
            <v>M3</v>
          </cell>
          <cell r="D2323">
            <v>537.89</v>
          </cell>
          <cell r="E2323">
            <v>437.3089430894309</v>
          </cell>
          <cell r="F2323" t="str">
            <v>FDE Abr/26</v>
          </cell>
        </row>
        <row r="2324">
          <cell r="A2324" t="str">
            <v>13.01.011</v>
          </cell>
          <cell r="B2324" t="str">
            <v>ENCHIMENTO DE REBAIXO DE LAJE COM CACOS DE CONCRETO CELULAR</v>
          </cell>
          <cell r="C2324" t="str">
            <v>M3</v>
          </cell>
          <cell r="D2324">
            <v>760.22</v>
          </cell>
          <cell r="E2324">
            <v>618.06504065040656</v>
          </cell>
          <cell r="F2324" t="str">
            <v>FDE Abr/26</v>
          </cell>
        </row>
        <row r="2325">
          <cell r="A2325" t="str">
            <v>13.01.017</v>
          </cell>
          <cell r="B2325" t="str">
            <v>ARGAMASSA DE REGULARIZACAO CIM/AREIA 1:3 ESP=2,50CM</v>
          </cell>
          <cell r="C2325" t="str">
            <v>M2</v>
          </cell>
          <cell r="D2325">
            <v>44.28</v>
          </cell>
          <cell r="E2325">
            <v>36</v>
          </cell>
          <cell r="F2325" t="str">
            <v>FDE Abr/26</v>
          </cell>
        </row>
        <row r="2326">
          <cell r="A2326" t="str">
            <v>13.01.018</v>
          </cell>
          <cell r="B2326" t="str">
            <v>ARGAMASSA DE REGULARIZACAO CIM/AREIA 1:3 C/ IMPERM. ESP=2,50CM</v>
          </cell>
          <cell r="C2326" t="str">
            <v>M2</v>
          </cell>
          <cell r="D2326">
            <v>46.29</v>
          </cell>
          <cell r="E2326">
            <v>37.634146341463413</v>
          </cell>
          <cell r="F2326" t="str">
            <v>FDE Abr/26</v>
          </cell>
        </row>
        <row r="2327">
          <cell r="A2327" t="str">
            <v>13.01.099</v>
          </cell>
          <cell r="B2327" t="str">
            <v>SERVICOS DE LASTROS E/OU ENCHIMENTOS</v>
          </cell>
          <cell r="C2327" t="str">
            <v>MV</v>
          </cell>
          <cell r="D2327">
            <v>715.2</v>
          </cell>
          <cell r="E2327">
            <v>581.46341463414637</v>
          </cell>
          <cell r="F2327" t="str">
            <v>FDE Abr/26</v>
          </cell>
        </row>
        <row r="2328">
          <cell r="A2328" t="str">
            <v>13.02.004</v>
          </cell>
          <cell r="B2328" t="str">
            <v>CIMENTADO DESEMPENADO E ALISADO C/ CORANTE E=3,5CM INCL ARG REG</v>
          </cell>
          <cell r="C2328" t="str">
            <v>M2</v>
          </cell>
          <cell r="D2328">
            <v>95.99</v>
          </cell>
          <cell r="E2328">
            <v>78.040650406504056</v>
          </cell>
          <cell r="F2328" t="str">
            <v>FDE Abr/26</v>
          </cell>
        </row>
        <row r="2329">
          <cell r="A2329" t="str">
            <v>13.02.005</v>
          </cell>
          <cell r="B2329" t="str">
            <v>CIMENTADO DESEMPENADO ALISADO E=3,50CM INCL ARG REG</v>
          </cell>
          <cell r="C2329" t="str">
            <v>M2</v>
          </cell>
          <cell r="D2329">
            <v>89.65</v>
          </cell>
          <cell r="E2329">
            <v>72.886178861788622</v>
          </cell>
          <cell r="F2329" t="str">
            <v>FDE Abr/26</v>
          </cell>
        </row>
        <row r="2330">
          <cell r="A2330" t="str">
            <v>13.02.006</v>
          </cell>
          <cell r="B2330" t="str">
            <v>PISO DE CONCRETO Fck 25MPa DESEMPENAMENTO MECÂNICO E=8CM</v>
          </cell>
          <cell r="C2330" t="str">
            <v>M2</v>
          </cell>
          <cell r="D2330">
            <v>104.02</v>
          </cell>
          <cell r="E2330">
            <v>84.569105691056905</v>
          </cell>
          <cell r="F2330" t="str">
            <v>FDE Abr/26</v>
          </cell>
        </row>
        <row r="2331">
          <cell r="A2331" t="str">
            <v>13.02.007</v>
          </cell>
          <cell r="B2331" t="str">
            <v>PISO DE CONCRETO LISO-FUNDACAO DIRETA FCK-25 MPA</v>
          </cell>
          <cell r="C2331" t="str">
            <v>M2</v>
          </cell>
          <cell r="D2331">
            <v>231.31</v>
          </cell>
          <cell r="E2331">
            <v>188.0569105691057</v>
          </cell>
          <cell r="F2331" t="str">
            <v>FDE Abr/26</v>
          </cell>
        </row>
        <row r="2332">
          <cell r="A2332" t="str">
            <v>13.02.009</v>
          </cell>
          <cell r="B2332" t="str">
            <v>PISO DE CONCRETO CAMURCADO-FUNDACAO DIRETA FCK-25 MPA</v>
          </cell>
          <cell r="C2332" t="str">
            <v>M2</v>
          </cell>
          <cell r="D2332">
            <v>217.63</v>
          </cell>
          <cell r="E2332">
            <v>176.9349593495935</v>
          </cell>
          <cell r="F2332" t="str">
            <v>FDE Abr/26</v>
          </cell>
        </row>
        <row r="2333">
          <cell r="A2333" t="str">
            <v>13.02.010</v>
          </cell>
          <cell r="B2333" t="str">
            <v>QE-26 QUADRA DE ESPORTES/DE CONCRETO/LAJE ALVEOLAR</v>
          </cell>
          <cell r="C2333" t="str">
            <v>M2</v>
          </cell>
          <cell r="D2333">
            <v>36.729999999999997</v>
          </cell>
          <cell r="E2333">
            <v>29.861788617886177</v>
          </cell>
          <cell r="F2333" t="str">
            <v>FDE Abr/26</v>
          </cell>
        </row>
        <row r="2334">
          <cell r="A2334" t="str">
            <v>13.02.011</v>
          </cell>
          <cell r="B2334" t="str">
            <v>QE-27 QUADRA DE ESPORTES/PISO DE CONCRETO/PRE-LAJE TRELICADA</v>
          </cell>
          <cell r="C2334" t="str">
            <v>M2</v>
          </cell>
          <cell r="D2334">
            <v>36.729999999999997</v>
          </cell>
          <cell r="E2334">
            <v>29.861788617886177</v>
          </cell>
          <cell r="F2334" t="str">
            <v>FDE Abr/26</v>
          </cell>
        </row>
        <row r="2335">
          <cell r="A2335" t="str">
            <v>13.02.012</v>
          </cell>
          <cell r="B2335" t="str">
            <v>QE-28 QUADRA DE ESPORTES/PISO COM PROTECAO ACUSTICA SOBRE LAJE</v>
          </cell>
          <cell r="C2335" t="str">
            <v>M2</v>
          </cell>
          <cell r="D2335">
            <v>323.95999999999998</v>
          </cell>
          <cell r="E2335">
            <v>263.3821138211382</v>
          </cell>
          <cell r="F2335" t="str">
            <v>FDE Abr/26</v>
          </cell>
        </row>
        <row r="2336">
          <cell r="A2336" t="str">
            <v>13.02.013</v>
          </cell>
          <cell r="B2336" t="str">
            <v>QE-29 ESPACO MULTIESPORTIVO/PISO DE CONCRETO/LAJE ALVEOLAR</v>
          </cell>
          <cell r="C2336" t="str">
            <v>M2</v>
          </cell>
          <cell r="D2336">
            <v>61.71</v>
          </cell>
          <cell r="E2336">
            <v>50.170731707317074</v>
          </cell>
          <cell r="F2336" t="str">
            <v>FDE Abr/26</v>
          </cell>
        </row>
        <row r="2337">
          <cell r="A2337" t="str">
            <v>13.02.014</v>
          </cell>
          <cell r="B2337" t="str">
            <v>QE-30 ESPACO MULTIESPORTIVO/PISO DE CONCRETO/PRE-LAJE TRELICADA</v>
          </cell>
          <cell r="C2337" t="str">
            <v>M2</v>
          </cell>
          <cell r="D2337">
            <v>61.86</v>
          </cell>
          <cell r="E2337">
            <v>50.292682926829272</v>
          </cell>
          <cell r="F2337" t="str">
            <v>FDE Abr/26</v>
          </cell>
        </row>
        <row r="2338">
          <cell r="A2338" t="str">
            <v>13.02.015</v>
          </cell>
          <cell r="B2338" t="str">
            <v>QE-31 ESPACO MULTIESPORTIVO/PISO COM PROTECAO ACUSTICA SOBRE LAJE</v>
          </cell>
          <cell r="C2338" t="str">
            <v>M2</v>
          </cell>
          <cell r="D2338">
            <v>329.52</v>
          </cell>
          <cell r="E2338">
            <v>267.90243902439022</v>
          </cell>
          <cell r="F2338" t="str">
            <v>FDE Abr/26</v>
          </cell>
        </row>
        <row r="2339">
          <cell r="A2339" t="str">
            <v>13.02.017</v>
          </cell>
          <cell r="B2339" t="str">
            <v>LADRILHOS HIDRAULICOS DE 20X20 CM LISOS EM UMA COR</v>
          </cell>
          <cell r="C2339" t="str">
            <v>M2</v>
          </cell>
          <cell r="D2339">
            <v>156.5</v>
          </cell>
          <cell r="E2339">
            <v>127.23577235772358</v>
          </cell>
          <cell r="F2339" t="str">
            <v>FDE Abr/26</v>
          </cell>
        </row>
        <row r="2340">
          <cell r="A2340" t="str">
            <v>13.02.019</v>
          </cell>
          <cell r="B2340" t="str">
            <v>LADRILHO HIDRAULICO 25X25 E=2CM - PISO TATIL DE ALERTA</v>
          </cell>
          <cell r="C2340" t="str">
            <v>M2</v>
          </cell>
          <cell r="D2340">
            <v>188.82</v>
          </cell>
          <cell r="E2340">
            <v>153.51219512195121</v>
          </cell>
          <cell r="F2340" t="str">
            <v>FDE Abr/26</v>
          </cell>
        </row>
        <row r="2341">
          <cell r="A2341" t="str">
            <v>13.02.020</v>
          </cell>
          <cell r="B2341" t="str">
            <v>LADRILHO HIDRAULICO 25X25 E=2CM - PISO TATIL DIRECIONAL</v>
          </cell>
          <cell r="C2341" t="str">
            <v>M2</v>
          </cell>
          <cell r="D2341">
            <v>191.91</v>
          </cell>
          <cell r="E2341">
            <v>156.02439024390245</v>
          </cell>
          <cell r="F2341" t="str">
            <v>FDE Abr/26</v>
          </cell>
        </row>
        <row r="2342">
          <cell r="A2342" t="str">
            <v>13.02.023</v>
          </cell>
          <cell r="B2342" t="str">
            <v>BORRACHA COLADA - PISO TATIL DIRECIONAL</v>
          </cell>
          <cell r="C2342" t="str">
            <v>M2</v>
          </cell>
          <cell r="D2342">
            <v>289.05</v>
          </cell>
          <cell r="E2342">
            <v>235</v>
          </cell>
          <cell r="F2342" t="str">
            <v>FDE Abr/26</v>
          </cell>
        </row>
        <row r="2343">
          <cell r="A2343" t="str">
            <v>13.02.024</v>
          </cell>
          <cell r="B2343" t="str">
            <v>BORRACHA ASSENTADA C/ ARGAMASSA - PISO TATIL DIRECIONAL</v>
          </cell>
          <cell r="C2343" t="str">
            <v>M2</v>
          </cell>
          <cell r="D2343">
            <v>562.95000000000005</v>
          </cell>
          <cell r="E2343">
            <v>457.68292682926835</v>
          </cell>
          <cell r="F2343" t="str">
            <v>FDE Abr/26</v>
          </cell>
        </row>
        <row r="2344">
          <cell r="A2344" t="str">
            <v>13.02.031</v>
          </cell>
          <cell r="B2344" t="str">
            <v>QE-32 QUADRA DE ESPORTES/PISO DE CONCRETO ARMADO/FUNDACAO DIRETA</v>
          </cell>
          <cell r="C2344" t="str">
            <v>M2</v>
          </cell>
          <cell r="D2344">
            <v>176.27</v>
          </cell>
          <cell r="E2344">
            <v>143.3089430894309</v>
          </cell>
          <cell r="F2344" t="str">
            <v>FDE Abr/26</v>
          </cell>
        </row>
        <row r="2345">
          <cell r="A2345" t="str">
            <v>13.02.032</v>
          </cell>
          <cell r="B2345" t="str">
            <v>FAIXA ANTIDERRAPANTE A BASE DE RESINA EPÓXICA E AREIA QUARTZOSA L=4CM</v>
          </cell>
          <cell r="C2345" t="str">
            <v>M</v>
          </cell>
          <cell r="D2345">
            <v>21.88</v>
          </cell>
          <cell r="E2345">
            <v>17.788617886178862</v>
          </cell>
          <cell r="F2345" t="str">
            <v>FDE Abr/26</v>
          </cell>
        </row>
        <row r="2346">
          <cell r="A2346" t="str">
            <v>13.02.033</v>
          </cell>
          <cell r="B2346" t="str">
            <v>QE-33 ESPACO MULTIESPORTIVO/PISO DE CONCRETO ARMADO/FUNDACAO DIRETA</v>
          </cell>
          <cell r="C2346" t="str">
            <v>M2</v>
          </cell>
          <cell r="D2346">
            <v>179.4</v>
          </cell>
          <cell r="E2346">
            <v>145.85365853658539</v>
          </cell>
          <cell r="F2346" t="str">
            <v>FDE Abr/26</v>
          </cell>
        </row>
        <row r="2347">
          <cell r="A2347" t="str">
            <v>13.02.034</v>
          </cell>
          <cell r="B2347" t="str">
            <v>GRANILITE CINZA / CIMENTO COMUM 8MM C/ POLIMENTO</v>
          </cell>
          <cell r="C2347" t="str">
            <v>M2</v>
          </cell>
          <cell r="D2347">
            <v>260.81</v>
          </cell>
          <cell r="E2347">
            <v>212.04065040650406</v>
          </cell>
          <cell r="F2347" t="str">
            <v>FDE Abr/26</v>
          </cell>
        </row>
        <row r="2348">
          <cell r="A2348" t="str">
            <v>13.02.038</v>
          </cell>
          <cell r="B2348" t="str">
            <v>GRANILITE PRETO/CIMENTO COMUM E=8MM COM POLIMENTO</v>
          </cell>
          <cell r="C2348" t="str">
            <v>M2</v>
          </cell>
          <cell r="D2348">
            <v>262.88</v>
          </cell>
          <cell r="E2348">
            <v>213.72357723577235</v>
          </cell>
          <cell r="F2348" t="str">
            <v>FDE Abr/26</v>
          </cell>
        </row>
        <row r="2349">
          <cell r="A2349" t="str">
            <v>13.02.040</v>
          </cell>
          <cell r="B2349" t="str">
            <v>PISO DE ALTA RESISTENCIA TIPO MEDIO, POLIDO E=8MM PRETO/CIMENTO COMUM</v>
          </cell>
          <cell r="C2349" t="str">
            <v>M2</v>
          </cell>
          <cell r="D2349">
            <v>164.45</v>
          </cell>
          <cell r="E2349">
            <v>133.69918699186991</v>
          </cell>
          <cell r="F2349" t="str">
            <v>FDE Abr/26</v>
          </cell>
        </row>
        <row r="2350">
          <cell r="A2350" t="str">
            <v>13.02.041</v>
          </cell>
          <cell r="B2350" t="str">
            <v>PISO DE ALTA RESISTENCIA TIPO MEDIO, POLIDO E=8MM CINZA/CIMENTO COMUM</v>
          </cell>
          <cell r="C2350" t="str">
            <v>M2</v>
          </cell>
          <cell r="D2350">
            <v>153.93</v>
          </cell>
          <cell r="E2350">
            <v>125.14634146341464</v>
          </cell>
          <cell r="F2350" t="str">
            <v>FDE Abr/26</v>
          </cell>
        </row>
        <row r="2351">
          <cell r="A2351" t="str">
            <v>13.02.042</v>
          </cell>
          <cell r="B2351" t="str">
            <v>TELA ARMADURA (MALHA ACO CA 60 FYK= 600 M PA)</v>
          </cell>
          <cell r="C2351" t="str">
            <v>KG</v>
          </cell>
          <cell r="D2351">
            <v>11.96</v>
          </cell>
          <cell r="E2351">
            <v>9.7235772357723587</v>
          </cell>
          <cell r="F2351" t="str">
            <v>FDE Abr/26</v>
          </cell>
        </row>
        <row r="2352">
          <cell r="A2352" t="str">
            <v>13.02.047</v>
          </cell>
          <cell r="B2352" t="str">
            <v>SOALHO DE TABUAS DE 10X2CM MACHO-FEMEA G1-C6 SOBRE LASTRO/LAJE</v>
          </cell>
          <cell r="C2352" t="str">
            <v>M2</v>
          </cell>
          <cell r="D2352">
            <v>851.87</v>
          </cell>
          <cell r="E2352">
            <v>692.57723577235777</v>
          </cell>
          <cell r="F2352" t="str">
            <v>FDE Abr/26</v>
          </cell>
        </row>
        <row r="2353">
          <cell r="A2353" t="str">
            <v>13.02.048</v>
          </cell>
          <cell r="B2353" t="str">
            <v>SOALHO DE TABUAS DE 20X2CM MACHO-FEMEA G1-C6 SOBRE LASTRO/LAJE</v>
          </cell>
          <cell r="C2353" t="str">
            <v>M2</v>
          </cell>
          <cell r="D2353">
            <v>743.47</v>
          </cell>
          <cell r="E2353">
            <v>604.44715447154476</v>
          </cell>
          <cell r="F2353" t="str">
            <v>FDE Abr/26</v>
          </cell>
        </row>
        <row r="2354">
          <cell r="A2354" t="str">
            <v>13.02.049</v>
          </cell>
          <cell r="B2354" t="str">
            <v>QE-34 QUADRA DE ESPORTES/PISO FIBRA POLIPROPILENO CORRUGADO/FUND DIR</v>
          </cell>
          <cell r="C2354" t="str">
            <v>M2</v>
          </cell>
          <cell r="D2354">
            <v>165.28</v>
          </cell>
          <cell r="E2354">
            <v>134.3739837398374</v>
          </cell>
          <cell r="F2354" t="str">
            <v>FDE Abr/26</v>
          </cell>
        </row>
        <row r="2355">
          <cell r="A2355" t="str">
            <v>13.02.050</v>
          </cell>
          <cell r="B2355" t="str">
            <v>QE-35 ESPACO MULTIESPORTIVO/PISO FIBRA POLIPROP CORRUGADO/FUND DIR</v>
          </cell>
          <cell r="C2355" t="str">
            <v>M2</v>
          </cell>
          <cell r="D2355">
            <v>170.18</v>
          </cell>
          <cell r="E2355">
            <v>138.35772357723579</v>
          </cell>
          <cell r="F2355" t="str">
            <v>FDE Abr/26</v>
          </cell>
        </row>
        <row r="2356">
          <cell r="A2356" t="str">
            <v>13.02.052</v>
          </cell>
          <cell r="B2356" t="str">
            <v>TRATAMENTO SELADOR PARA GRANILITE - BASE AGUA</v>
          </cell>
          <cell r="C2356" t="str">
            <v>M2</v>
          </cell>
          <cell r="D2356">
            <v>12.87</v>
          </cell>
          <cell r="E2356">
            <v>10.463414634146341</v>
          </cell>
          <cell r="F2356" t="str">
            <v>FDE Abr/26</v>
          </cell>
        </row>
        <row r="2357">
          <cell r="A2357" t="str">
            <v>13.02.053</v>
          </cell>
          <cell r="B2357" t="str">
            <v>BORRACHA COLADA - PISO TATIL DE ALERTA</v>
          </cell>
          <cell r="C2357" t="str">
            <v>M2</v>
          </cell>
          <cell r="D2357">
            <v>289.05</v>
          </cell>
          <cell r="E2357">
            <v>235</v>
          </cell>
          <cell r="F2357" t="str">
            <v>FDE Abr/26</v>
          </cell>
        </row>
        <row r="2358">
          <cell r="A2358" t="str">
            <v>13.02.055</v>
          </cell>
          <cell r="B2358" t="str">
            <v>BORRACHA ASSENTADA C/ ARGAMASSA  - PISO TATIL DE ALERTA</v>
          </cell>
          <cell r="C2358" t="str">
            <v>M2</v>
          </cell>
          <cell r="D2358">
            <v>562.95000000000005</v>
          </cell>
          <cell r="E2358">
            <v>457.68292682926835</v>
          </cell>
          <cell r="F2358" t="str">
            <v>FDE Abr/26</v>
          </cell>
        </row>
        <row r="2359">
          <cell r="A2359" t="str">
            <v>13.02.058</v>
          </cell>
          <cell r="B2359" t="str">
            <v>SINALIZAÇÃO VISUAL DE DEGRAUS-PINTURA ESMALTE EPOXI</v>
          </cell>
          <cell r="C2359" t="str">
            <v>CJ</v>
          </cell>
          <cell r="D2359">
            <v>21.93</v>
          </cell>
          <cell r="E2359">
            <v>17.829268292682926</v>
          </cell>
          <cell r="F2359" t="str">
            <v>FDE Abr/26</v>
          </cell>
        </row>
        <row r="2360">
          <cell r="A2360" t="str">
            <v>13.02.059</v>
          </cell>
          <cell r="B2360" t="str">
            <v>SINALIZAÇÃO VISUAL DE DEGRAUS FITA ADESIVA COR AMARELA 25x200MM (2 FAIXAS)</v>
          </cell>
          <cell r="C2360" t="str">
            <v>CJ</v>
          </cell>
          <cell r="D2360">
            <v>21.95</v>
          </cell>
          <cell r="E2360">
            <v>17.845528455284551</v>
          </cell>
          <cell r="F2360" t="str">
            <v>FDE Abr/26</v>
          </cell>
        </row>
        <row r="2361">
          <cell r="A2361" t="str">
            <v>13.02.061</v>
          </cell>
          <cell r="B2361" t="str">
            <v>PISO DE BORRACHA SINT PASTILHADA COR PRETA ESP 7MM FIXAVEL C/ARGAMASSA</v>
          </cell>
          <cell r="C2361" t="str">
            <v>M2</v>
          </cell>
          <cell r="D2361">
            <v>427.3</v>
          </cell>
          <cell r="E2361">
            <v>347.39837398373987</v>
          </cell>
          <cell r="F2361" t="str">
            <v>FDE Abr/26</v>
          </cell>
        </row>
        <row r="2362">
          <cell r="A2362" t="str">
            <v>13.02.064</v>
          </cell>
          <cell r="B2362" t="str">
            <v>PORCELANATO TECNICO</v>
          </cell>
          <cell r="C2362" t="str">
            <v>M2</v>
          </cell>
          <cell r="D2362">
            <v>266.02999999999997</v>
          </cell>
          <cell r="E2362">
            <v>216.28455284552842</v>
          </cell>
          <cell r="F2362" t="str">
            <v>FDE Abr/26</v>
          </cell>
        </row>
        <row r="2363">
          <cell r="A2363" t="str">
            <v>13.02.066</v>
          </cell>
          <cell r="B2363" t="str">
            <v>PISO DE CONCRETO/LAJE ALVEOLAR (TIPO LAJE ZERO)</v>
          </cell>
          <cell r="C2363" t="str">
            <v>M2</v>
          </cell>
          <cell r="D2363">
            <v>34.909999999999997</v>
          </cell>
          <cell r="E2363">
            <v>28.382113821138208</v>
          </cell>
          <cell r="F2363" t="str">
            <v>FDE Abr/26</v>
          </cell>
        </row>
        <row r="2364">
          <cell r="A2364" t="str">
            <v>13.02.067</v>
          </cell>
          <cell r="B2364" t="str">
            <v>PISO DE CONCRETO/LAJE TRELICADA (TIPO LAJE ZERO)</v>
          </cell>
          <cell r="C2364" t="str">
            <v>M2</v>
          </cell>
          <cell r="D2364">
            <v>34.909999999999997</v>
          </cell>
          <cell r="E2364">
            <v>28.382113821138208</v>
          </cell>
          <cell r="F2364" t="str">
            <v>FDE Abr/26</v>
          </cell>
        </row>
        <row r="2365">
          <cell r="A2365" t="str">
            <v>13.02.068</v>
          </cell>
          <cell r="B2365" t="str">
            <v>PISO DE CONCRETO SOBRE LAJE IMPERMEABILIZADA OU SOBRE PROTECAO ACUSTICA</v>
          </cell>
          <cell r="C2365" t="str">
            <v>M2</v>
          </cell>
          <cell r="D2365">
            <v>184.26</v>
          </cell>
          <cell r="E2365">
            <v>149.80487804878049</v>
          </cell>
          <cell r="F2365" t="str">
            <v>FDE Abr/26</v>
          </cell>
        </row>
        <row r="2366">
          <cell r="A2366" t="str">
            <v>13.02.069</v>
          </cell>
          <cell r="B2366" t="str">
            <v>PORCELANATO ESMALTADO</v>
          </cell>
          <cell r="C2366" t="str">
            <v>M2</v>
          </cell>
          <cell r="D2366">
            <v>230.81</v>
          </cell>
          <cell r="E2366">
            <v>187.65040650406505</v>
          </cell>
          <cell r="F2366" t="str">
            <v>FDE Abr/26</v>
          </cell>
        </row>
        <row r="2367">
          <cell r="A2367" t="str">
            <v>13.02.075</v>
          </cell>
          <cell r="B2367" t="str">
            <v>CHAPAS VINILICAS (COR ESPECIFICAR) ESPESSURA DE 2 MM</v>
          </cell>
          <cell r="C2367" t="str">
            <v>M2</v>
          </cell>
          <cell r="D2367">
            <v>272.62</v>
          </cell>
          <cell r="E2367">
            <v>221.64227642276424</v>
          </cell>
          <cell r="F2367" t="str">
            <v>FDE Abr/26</v>
          </cell>
        </row>
        <row r="2368">
          <cell r="A2368" t="str">
            <v>13.02.076</v>
          </cell>
          <cell r="B2368" t="str">
            <v>PORCELANATO TÉCNICO 25X25 CM ESPESSURA 10 A 15MM - PISO TATIL DE ALERTA</v>
          </cell>
          <cell r="C2368" t="str">
            <v>M2</v>
          </cell>
          <cell r="D2368">
            <v>1060.7</v>
          </cell>
          <cell r="E2368">
            <v>862.35772357723579</v>
          </cell>
          <cell r="F2368" t="str">
            <v>FDE Abr/26</v>
          </cell>
        </row>
        <row r="2369">
          <cell r="A2369" t="str">
            <v>13.02.077</v>
          </cell>
          <cell r="B2369" t="str">
            <v>CHAPAS VINILICAS/TRANSITO PESADO (COR ESPECIFICAR) ESP 2MM</v>
          </cell>
          <cell r="C2369" t="str">
            <v>M2</v>
          </cell>
          <cell r="D2369">
            <v>314.12</v>
          </cell>
          <cell r="E2369">
            <v>255.3821138211382</v>
          </cell>
          <cell r="F2369" t="str">
            <v>FDE Abr/26</v>
          </cell>
        </row>
        <row r="2370">
          <cell r="A2370" t="str">
            <v>13.02.078</v>
          </cell>
          <cell r="B2370" t="str">
            <v>PISO VINIILICO EM MANTA LARG.DE 2,00M  E=2MM INCLUSO RODAPÉ CURVO 10CM FORNEC E INSTAL.- USO EXCLUSIVO SALA DE INOVAÇÃO</v>
          </cell>
          <cell r="C2370" t="str">
            <v>M2</v>
          </cell>
          <cell r="D2370">
            <v>340.09</v>
          </cell>
          <cell r="E2370">
            <v>276.4959349593496</v>
          </cell>
          <cell r="F2370" t="str">
            <v>FDE Abr/26</v>
          </cell>
        </row>
        <row r="2371">
          <cell r="A2371" t="str">
            <v>13.02.080</v>
          </cell>
          <cell r="B2371" t="str">
            <v>PISO VINIÍLICO EM MANTA COM TRATAMENTO SUPERFÍCIE COM PUR  LARG.DE 2,00 E=2MM  INCLUSO RODAPÉ CURVO H= 5CM  FORNEC E INSTALADO.</v>
          </cell>
          <cell r="C2371" t="str">
            <v>M2</v>
          </cell>
          <cell r="D2371">
            <v>354.15</v>
          </cell>
          <cell r="E2371">
            <v>287.92682926829269</v>
          </cell>
          <cell r="F2371" t="str">
            <v>FDE Abr/26</v>
          </cell>
        </row>
        <row r="2372">
          <cell r="A2372" t="str">
            <v>13.02.085</v>
          </cell>
          <cell r="B2372" t="str">
            <v>PORCELANATO TÉCNICO 25X25 CM ESPESSURA 10 A 15MM - PISO TATIL DIRECIONA</v>
          </cell>
          <cell r="C2372" t="str">
            <v>M2</v>
          </cell>
          <cell r="D2372">
            <v>916.89</v>
          </cell>
          <cell r="E2372">
            <v>745.43902439024396</v>
          </cell>
          <cell r="F2372" t="str">
            <v>FDE Abr/26</v>
          </cell>
        </row>
        <row r="2373">
          <cell r="A2373" t="str">
            <v>13.02.087</v>
          </cell>
          <cell r="B2373" t="str">
            <v>TACO MADEIRA G1-C6 APLICADO COM COLA</v>
          </cell>
          <cell r="C2373" t="str">
            <v>M2</v>
          </cell>
          <cell r="D2373">
            <v>512.25</v>
          </cell>
          <cell r="E2373">
            <v>416.46341463414637</v>
          </cell>
          <cell r="F2373" t="str">
            <v>FDE Abr/26</v>
          </cell>
        </row>
        <row r="2374">
          <cell r="A2374" t="str">
            <v>13.02.091</v>
          </cell>
          <cell r="B2374" t="str">
            <v>PISO VINILICO  PLACA 60X60 CM  E= 3MM FORNECIDO E INSTALADO (COR A ESPECIFICAR)</v>
          </cell>
          <cell r="C2374" t="str">
            <v>M2</v>
          </cell>
          <cell r="D2374">
            <v>250.93</v>
          </cell>
          <cell r="E2374">
            <v>204.00813008130083</v>
          </cell>
          <cell r="F2374" t="str">
            <v>FDE Abr/26</v>
          </cell>
        </row>
        <row r="2375">
          <cell r="A2375" t="str">
            <v>13.02.092</v>
          </cell>
          <cell r="B2375" t="str">
            <v>SINTEKO - DUAS DEMAOS INCLUSIVE RASPAGEM - APLICADO</v>
          </cell>
          <cell r="C2375" t="str">
            <v>M2</v>
          </cell>
          <cell r="D2375">
            <v>205.39</v>
          </cell>
          <cell r="E2375">
            <v>166.98373983739836</v>
          </cell>
          <cell r="F2375" t="str">
            <v>FDE Abr/26</v>
          </cell>
        </row>
        <row r="2376">
          <cell r="A2376" t="str">
            <v>13.02.093</v>
          </cell>
          <cell r="B2376" t="str">
            <v>RASPAGEM COM CALAFETACAO E APLICACAO DE CERA</v>
          </cell>
          <cell r="C2376" t="str">
            <v>M2</v>
          </cell>
          <cell r="D2376">
            <v>69.34</v>
          </cell>
          <cell r="E2376">
            <v>56.373983739837399</v>
          </cell>
          <cell r="F2376" t="str">
            <v>FDE Abr/26</v>
          </cell>
        </row>
        <row r="2377">
          <cell r="A2377" t="str">
            <v>13.02.096</v>
          </cell>
          <cell r="B2377" t="str">
            <v>PISO VINIILICO EM MANTA LARG.DE 2,00M  E=2MM INCLUSO RODAPE CURVO 10CM FORNECIDO E INSTALADO.</v>
          </cell>
          <cell r="C2377" t="str">
            <v>M2</v>
          </cell>
          <cell r="D2377">
            <v>340.09</v>
          </cell>
          <cell r="E2377">
            <v>276.4959349593496</v>
          </cell>
          <cell r="F2377" t="str">
            <v>FDE Abr/26</v>
          </cell>
        </row>
        <row r="2378">
          <cell r="A2378" t="str">
            <v>13.02.099</v>
          </cell>
          <cell r="B2378" t="str">
            <v>SERVICOS DE REVESTIMENTO DE PISOS</v>
          </cell>
          <cell r="C2378" t="str">
            <v>MV</v>
          </cell>
          <cell r="D2378">
            <v>715.2</v>
          </cell>
          <cell r="E2378">
            <v>581.46341463414637</v>
          </cell>
          <cell r="F2378" t="str">
            <v>FDE Abr/26</v>
          </cell>
        </row>
        <row r="2379">
          <cell r="A2379" t="str">
            <v>13.02.100</v>
          </cell>
          <cell r="B2379" t="str">
            <v>CERAMICA ESMALT.ANTIDER. ABSORÇÃO DE AGUA 3% A 8% PEI 4/5 COEF.ATRITO MINIMO 0,4 USO EXCLUSIVO PADRAO CRECHE</v>
          </cell>
          <cell r="C2379" t="str">
            <v>M2</v>
          </cell>
          <cell r="D2379">
            <v>114.68</v>
          </cell>
          <cell r="E2379">
            <v>93.23577235772359</v>
          </cell>
          <cell r="F2379" t="str">
            <v>FDE Abr/26</v>
          </cell>
        </row>
        <row r="2380">
          <cell r="A2380" t="str">
            <v>13.02.102</v>
          </cell>
          <cell r="B2380" t="str">
            <v>FAIXA ( FITA ADESIVA ) SEGURANÇA ANTIDERRAPANTE  L=50MM COR PRETA</v>
          </cell>
          <cell r="C2380" t="str">
            <v>M</v>
          </cell>
          <cell r="D2380">
            <v>35.19</v>
          </cell>
          <cell r="E2380">
            <v>28.609756097560975</v>
          </cell>
          <cell r="F2380" t="str">
            <v>FDE Abr/26</v>
          </cell>
        </row>
        <row r="2381">
          <cell r="A2381" t="str">
            <v>13.02.104</v>
          </cell>
          <cell r="B2381" t="str">
            <v>PISO VINIILICO EM MANTA COM TRATAM. SUPERFICIE COM PUR  LARG.DE 2,00M E=2MM  INCLUSO RODAPE CURVO H= 10CM  FORNECIDO E INSTALADO.</v>
          </cell>
          <cell r="C2381" t="str">
            <v>M2</v>
          </cell>
          <cell r="D2381">
            <v>393.04</v>
          </cell>
          <cell r="E2381">
            <v>319.54471544715449</v>
          </cell>
          <cell r="F2381" t="str">
            <v>FDE Abr/26</v>
          </cell>
        </row>
        <row r="2382">
          <cell r="A2382" t="str">
            <v>13.03.042</v>
          </cell>
          <cell r="B2382" t="str">
            <v>PEDRA ARDOSIA 40X40CM E=7A10MM</v>
          </cell>
          <cell r="C2382" t="str">
            <v>M2</v>
          </cell>
          <cell r="D2382">
            <v>153.97</v>
          </cell>
          <cell r="E2382">
            <v>125.17886178861789</v>
          </cell>
          <cell r="F2382" t="str">
            <v>FDE Abr/26</v>
          </cell>
        </row>
        <row r="2383">
          <cell r="A2383" t="str">
            <v>13.03.099</v>
          </cell>
          <cell r="B2383" t="str">
            <v>SERVICOS DE REVESTIMENTO DE PISOS</v>
          </cell>
          <cell r="C2383" t="str">
            <v>MV</v>
          </cell>
          <cell r="D2383">
            <v>715.2</v>
          </cell>
          <cell r="E2383">
            <v>581.46341463414637</v>
          </cell>
          <cell r="F2383" t="str">
            <v>FDE Abr/26</v>
          </cell>
        </row>
        <row r="2384">
          <cell r="A2384" t="str">
            <v>13.04.001</v>
          </cell>
          <cell r="B2384" t="str">
            <v>DEGRAUS EM ARGAMASSA DE CIMENTO E AREIA 1:3 ESPESSURA DE 2 CM</v>
          </cell>
          <cell r="C2384" t="str">
            <v>M</v>
          </cell>
          <cell r="D2384">
            <v>73.150000000000006</v>
          </cell>
          <cell r="E2384">
            <v>59.471544715447159</v>
          </cell>
          <cell r="F2384" t="str">
            <v>FDE Abr/26</v>
          </cell>
        </row>
        <row r="2385">
          <cell r="A2385" t="str">
            <v>13.04.004</v>
          </cell>
          <cell r="B2385" t="str">
            <v>DEGRAU DE CONCRETO LISO</v>
          </cell>
          <cell r="C2385" t="str">
            <v>M</v>
          </cell>
          <cell r="D2385">
            <v>169.84</v>
          </cell>
          <cell r="E2385">
            <v>138.08130081300814</v>
          </cell>
          <cell r="F2385" t="str">
            <v>FDE Abr/26</v>
          </cell>
        </row>
        <row r="2386">
          <cell r="A2386" t="str">
            <v>13.04.026</v>
          </cell>
          <cell r="B2386" t="str">
            <v>DEGRAUS DE GRANILITE MOLDADOS NO LOCAL</v>
          </cell>
          <cell r="C2386" t="str">
            <v>M</v>
          </cell>
          <cell r="D2386">
            <v>300.97000000000003</v>
          </cell>
          <cell r="E2386">
            <v>244.69105691056913</v>
          </cell>
          <cell r="F2386" t="str">
            <v>FDE Abr/26</v>
          </cell>
        </row>
        <row r="2387">
          <cell r="A2387" t="str">
            <v>13.04.027</v>
          </cell>
          <cell r="B2387" t="str">
            <v>DEGRAUS DE GRANILITE PRE-MOLDADOS</v>
          </cell>
          <cell r="C2387" t="str">
            <v>M</v>
          </cell>
          <cell r="D2387">
            <v>86.74</v>
          </cell>
          <cell r="E2387">
            <v>70.520325203252028</v>
          </cell>
          <cell r="F2387" t="str">
            <v>FDE Abr/26</v>
          </cell>
        </row>
        <row r="2388">
          <cell r="A2388" t="str">
            <v>13.04.040</v>
          </cell>
          <cell r="B2388" t="str">
            <v>DEGRAUS DE CHAPA VINILICA ESPESS 2 MM</v>
          </cell>
          <cell r="C2388" t="str">
            <v>M</v>
          </cell>
          <cell r="D2388">
            <v>271.37</v>
          </cell>
          <cell r="E2388">
            <v>220.6260162601626</v>
          </cell>
          <cell r="F2388" t="str">
            <v>FDE Abr/26</v>
          </cell>
        </row>
        <row r="2389">
          <cell r="A2389" t="str">
            <v>13.04.050</v>
          </cell>
          <cell r="B2389" t="str">
            <v>DEGRAU DE BORRACHA SINTETICA COR PRETA C/TESTEIRA FIXAVEL C/ARG</v>
          </cell>
          <cell r="C2389" t="str">
            <v>M</v>
          </cell>
          <cell r="D2389">
            <v>342.5</v>
          </cell>
          <cell r="E2389">
            <v>278.45528455284551</v>
          </cell>
          <cell r="F2389" t="str">
            <v>FDE Abr/26</v>
          </cell>
        </row>
        <row r="2390">
          <cell r="A2390" t="str">
            <v>13.04.099</v>
          </cell>
          <cell r="B2390" t="str">
            <v>SERVICOS DE REVESTIMENTO DE DEGRAUS</v>
          </cell>
          <cell r="C2390" t="str">
            <v>MV</v>
          </cell>
          <cell r="D2390">
            <v>715.2</v>
          </cell>
          <cell r="E2390">
            <v>581.46341463414637</v>
          </cell>
          <cell r="F2390" t="str">
            <v>FDE Abr/26</v>
          </cell>
        </row>
        <row r="2391">
          <cell r="A2391" t="str">
            <v>13.05.001</v>
          </cell>
          <cell r="B2391" t="str">
            <v>RODAPES DE ARGAM CIMENTO E AREIA 1:3 COM ALTURA DE 5 CM</v>
          </cell>
          <cell r="C2391" t="str">
            <v>M</v>
          </cell>
          <cell r="D2391">
            <v>33.799999999999997</v>
          </cell>
          <cell r="E2391">
            <v>27.479674796747965</v>
          </cell>
          <cell r="F2391" t="str">
            <v>FDE Abr/26</v>
          </cell>
        </row>
        <row r="2392">
          <cell r="A2392" t="str">
            <v>13.05.003</v>
          </cell>
          <cell r="B2392" t="str">
            <v>RODAPE DE CIMENTADO DE 15 CM</v>
          </cell>
          <cell r="C2392" t="str">
            <v>M</v>
          </cell>
          <cell r="D2392">
            <v>34.770000000000003</v>
          </cell>
          <cell r="E2392">
            <v>28.268292682926834</v>
          </cell>
          <cell r="F2392" t="str">
            <v>FDE Abr/26</v>
          </cell>
        </row>
        <row r="2393">
          <cell r="A2393" t="str">
            <v>13.05.004</v>
          </cell>
          <cell r="B2393" t="str">
            <v>RODAPES DE ARGAM CIMENTO E AREIA 1:3 COM ALTURA DE 10 CM</v>
          </cell>
          <cell r="C2393" t="str">
            <v>M</v>
          </cell>
          <cell r="D2393">
            <v>34.590000000000003</v>
          </cell>
          <cell r="E2393">
            <v>28.121951219512198</v>
          </cell>
          <cell r="F2393" t="str">
            <v>FDE Abr/26</v>
          </cell>
        </row>
        <row r="2394">
          <cell r="A2394" t="str">
            <v>13.05.005</v>
          </cell>
          <cell r="B2394" t="str">
            <v>RODAPE DE ARGAMASSA DE CIM/AREIA 1:3 PARA ESCADA</v>
          </cell>
          <cell r="C2394" t="str">
            <v>M</v>
          </cell>
          <cell r="D2394">
            <v>56.8</v>
          </cell>
          <cell r="E2394">
            <v>46.178861788617887</v>
          </cell>
          <cell r="F2394" t="str">
            <v>FDE Abr/26</v>
          </cell>
        </row>
        <row r="2395">
          <cell r="A2395" t="str">
            <v>13.05.006</v>
          </cell>
          <cell r="B2395" t="str">
            <v>RODAPÉ DE ARGAMASSA CIMENTO E AREIA 1:3 ESPESSURA 1,5CM X ALTURA DE 7CM</v>
          </cell>
          <cell r="C2395" t="str">
            <v>M</v>
          </cell>
          <cell r="D2395">
            <v>34.79</v>
          </cell>
          <cell r="E2395">
            <v>28.284552845528456</v>
          </cell>
          <cell r="F2395" t="str">
            <v>FDE Abr/26</v>
          </cell>
        </row>
        <row r="2396">
          <cell r="A2396" t="str">
            <v>13.05.009</v>
          </cell>
          <cell r="B2396" t="str">
            <v>RODAPE DE MADEIRA DE 7X1,5CM G1-C4</v>
          </cell>
          <cell r="C2396" t="str">
            <v>M</v>
          </cell>
          <cell r="D2396">
            <v>39</v>
          </cell>
          <cell r="E2396">
            <v>31.707317073170731</v>
          </cell>
          <cell r="F2396" t="str">
            <v>FDE Abr/26</v>
          </cell>
        </row>
        <row r="2397">
          <cell r="A2397" t="str">
            <v>13.05.014</v>
          </cell>
          <cell r="B2397" t="str">
            <v>RODAPES DE LADRILHO HIDRAULICO UMA COR COM 10 CM DE ALTURA</v>
          </cell>
          <cell r="C2397" t="str">
            <v>M</v>
          </cell>
          <cell r="D2397">
            <v>72.010000000000005</v>
          </cell>
          <cell r="E2397">
            <v>58.544715447154474</v>
          </cell>
          <cell r="F2397" t="str">
            <v>FDE Abr/26</v>
          </cell>
        </row>
        <row r="2398">
          <cell r="A2398" t="str">
            <v>13.05.020</v>
          </cell>
          <cell r="B2398" t="str">
            <v>RODAPES DE GRANILITE SIMPLES DE 10 CM</v>
          </cell>
          <cell r="C2398" t="str">
            <v>M</v>
          </cell>
          <cell r="D2398">
            <v>83.4</v>
          </cell>
          <cell r="E2398">
            <v>67.804878048780495</v>
          </cell>
          <cell r="F2398" t="str">
            <v>FDE Abr/26</v>
          </cell>
        </row>
        <row r="2399">
          <cell r="A2399" t="str">
            <v>13.05.022</v>
          </cell>
          <cell r="B2399" t="str">
            <v>RODAPE PORCELANATO ESMALTADO 7CM</v>
          </cell>
          <cell r="C2399" t="str">
            <v>M</v>
          </cell>
          <cell r="D2399">
            <v>28.75</v>
          </cell>
          <cell r="E2399">
            <v>23.373983739837399</v>
          </cell>
          <cell r="F2399" t="str">
            <v>FDE Abr/26</v>
          </cell>
        </row>
        <row r="2400">
          <cell r="A2400" t="str">
            <v>13.05.023</v>
          </cell>
          <cell r="B2400" t="str">
            <v>RODAPE  PORCELANATO TECNICO 7CM</v>
          </cell>
          <cell r="C2400" t="str">
            <v>M</v>
          </cell>
          <cell r="D2400">
            <v>31.38</v>
          </cell>
          <cell r="E2400">
            <v>25.512195121951219</v>
          </cell>
          <cell r="F2400" t="str">
            <v>FDE Abr/26</v>
          </cell>
        </row>
        <row r="2401">
          <cell r="A2401" t="str">
            <v>13.05.024</v>
          </cell>
          <cell r="B2401" t="str">
            <v>RODAPES DE GRANILITE PARA ESCADA DE 10 CM</v>
          </cell>
          <cell r="C2401" t="str">
            <v>M</v>
          </cell>
          <cell r="D2401">
            <v>83.35</v>
          </cell>
          <cell r="E2401">
            <v>67.764227642276424</v>
          </cell>
          <cell r="F2401" t="str">
            <v>FDE Abr/26</v>
          </cell>
        </row>
        <row r="2402">
          <cell r="A2402" t="str">
            <v>13.05.025</v>
          </cell>
          <cell r="B2402" t="str">
            <v>RODAPE DE GRANILITE PARA ESCADA DE 7-CM</v>
          </cell>
          <cell r="C2402" t="str">
            <v>M</v>
          </cell>
          <cell r="D2402">
            <v>82.7</v>
          </cell>
          <cell r="E2402">
            <v>67.235772357723576</v>
          </cell>
          <cell r="F2402" t="str">
            <v>FDE Abr/26</v>
          </cell>
        </row>
        <row r="2403">
          <cell r="A2403" t="str">
            <v>13.05.026</v>
          </cell>
          <cell r="B2403" t="str">
            <v>RODAPÉ DE GRANILITE SIMPLES ALTURA 7CM</v>
          </cell>
          <cell r="C2403" t="str">
            <v>M</v>
          </cell>
          <cell r="D2403">
            <v>83.18</v>
          </cell>
          <cell r="E2403">
            <v>67.626016260162615</v>
          </cell>
          <cell r="F2403" t="str">
            <v>FDE Abr/26</v>
          </cell>
        </row>
        <row r="2404">
          <cell r="A2404" t="str">
            <v>13.05.028</v>
          </cell>
          <cell r="B2404" t="str">
            <v>RODAPES DE MASSA GRANIT ALTA RESISTENCIA DE 10 CM TIPO MEDIO SIMPLES</v>
          </cell>
          <cell r="C2404" t="str">
            <v>M</v>
          </cell>
          <cell r="D2404">
            <v>83.44</v>
          </cell>
          <cell r="E2404">
            <v>67.837398373983746</v>
          </cell>
          <cell r="F2404" t="str">
            <v>FDE Abr/26</v>
          </cell>
        </row>
        <row r="2405">
          <cell r="A2405" t="str">
            <v>13.05.030</v>
          </cell>
          <cell r="B2405" t="str">
            <v>RODAPES MASSA GRANIT ALTA RES 10CM MEDIO P/ESCADA INCL TRIANG</v>
          </cell>
          <cell r="C2405" t="str">
            <v>M</v>
          </cell>
          <cell r="D2405">
            <v>91.33</v>
          </cell>
          <cell r="E2405">
            <v>74.252032520325201</v>
          </cell>
          <cell r="F2405" t="str">
            <v>FDE Abr/26</v>
          </cell>
        </row>
        <row r="2406">
          <cell r="A2406" t="str">
            <v>13.05.031</v>
          </cell>
          <cell r="B2406" t="str">
            <v>RODAPE DE ALTA RESISTENCIA 7-CM TIPO MEDIO PARA ESCADA INCL TRIANGULO</v>
          </cell>
          <cell r="C2406" t="str">
            <v>M</v>
          </cell>
          <cell r="D2406">
            <v>78.5</v>
          </cell>
          <cell r="E2406">
            <v>63.821138211382113</v>
          </cell>
          <cell r="F2406" t="str">
            <v>FDE Abr/26</v>
          </cell>
        </row>
        <row r="2407">
          <cell r="A2407" t="str">
            <v>13.05.068</v>
          </cell>
          <cell r="B2407" t="str">
            <v>RODAPE VINILICO DE 5 CM SIMPLES</v>
          </cell>
          <cell r="C2407" t="str">
            <v>M</v>
          </cell>
          <cell r="D2407">
            <v>45.41</v>
          </cell>
          <cell r="E2407">
            <v>36.918699186991866</v>
          </cell>
          <cell r="F2407" t="str">
            <v>FDE Abr/26</v>
          </cell>
        </row>
        <row r="2408">
          <cell r="A2408" t="str">
            <v>13.05.069</v>
          </cell>
          <cell r="B2408" t="str">
            <v>RODAPE VINILICO DE 7 CM SIMPLES</v>
          </cell>
          <cell r="C2408" t="str">
            <v>M</v>
          </cell>
          <cell r="D2408">
            <v>53.91</v>
          </cell>
          <cell r="E2408">
            <v>43.829268292682926</v>
          </cell>
          <cell r="F2408" t="str">
            <v>FDE Abr/26</v>
          </cell>
        </row>
        <row r="2409">
          <cell r="A2409" t="str">
            <v>13.05.074</v>
          </cell>
          <cell r="B2409" t="str">
            <v>RODAPE VINILICO DE 5 CM PARA ESCADA</v>
          </cell>
          <cell r="C2409" t="str">
            <v>M</v>
          </cell>
          <cell r="D2409">
            <v>49.78</v>
          </cell>
          <cell r="E2409">
            <v>40.471544715447159</v>
          </cell>
          <cell r="F2409" t="str">
            <v>FDE Abr/26</v>
          </cell>
        </row>
        <row r="2410">
          <cell r="A2410" t="str">
            <v>13.05.075</v>
          </cell>
          <cell r="B2410" t="str">
            <v>RODAPE VINILICO DE 7,5 CM PARA ESCADA</v>
          </cell>
          <cell r="C2410" t="str">
            <v>M</v>
          </cell>
          <cell r="D2410">
            <v>58.71</v>
          </cell>
          <cell r="E2410">
            <v>47.731707317073173</v>
          </cell>
          <cell r="F2410" t="str">
            <v>FDE Abr/26</v>
          </cell>
        </row>
        <row r="2411">
          <cell r="A2411" t="str">
            <v>13.05.099</v>
          </cell>
          <cell r="B2411" t="str">
            <v>SERVICOS DE REVESTIMENTO DE RODAPES</v>
          </cell>
          <cell r="C2411" t="str">
            <v>MV</v>
          </cell>
          <cell r="D2411">
            <v>715.2</v>
          </cell>
          <cell r="E2411">
            <v>581.46341463414637</v>
          </cell>
          <cell r="F2411" t="str">
            <v>FDE Abr/26</v>
          </cell>
        </row>
        <row r="2412">
          <cell r="A2412" t="str">
            <v>13.05.100</v>
          </cell>
          <cell r="B2412" t="str">
            <v>RODAPE CERAMICA ANTIDERRAPANTE ALTURA 7CM (MONOQUEIMA) USO EXCLUSIVO PADRAO CRECHE</v>
          </cell>
          <cell r="C2412" t="str">
            <v>M</v>
          </cell>
          <cell r="D2412">
            <v>18.510000000000002</v>
          </cell>
          <cell r="E2412">
            <v>15.04878048780488</v>
          </cell>
          <cell r="F2412" t="str">
            <v>FDE Abr/26</v>
          </cell>
        </row>
        <row r="2413">
          <cell r="A2413" t="str">
            <v>13.06.005</v>
          </cell>
          <cell r="B2413" t="str">
            <v>SOLEIRA DE ARGAMASSA CIM/AREIA 1:3 EM RAMPA</v>
          </cell>
          <cell r="C2413" t="str">
            <v>M</v>
          </cell>
          <cell r="D2413">
            <v>34.24</v>
          </cell>
          <cell r="E2413">
            <v>27.837398373983742</v>
          </cell>
          <cell r="F2413" t="str">
            <v>FDE Abr/26</v>
          </cell>
        </row>
        <row r="2414">
          <cell r="A2414" t="str">
            <v>13.06.074</v>
          </cell>
          <cell r="B2414" t="str">
            <v>SO-14 SOLEIRA RAMPADA DESNIVEL ATE 2CM (CIMENTADO / ALVENARIA 15,5CM)</v>
          </cell>
          <cell r="C2414" t="str">
            <v>M</v>
          </cell>
          <cell r="D2414">
            <v>148.15</v>
          </cell>
          <cell r="E2414">
            <v>120.44715447154472</v>
          </cell>
          <cell r="F2414" t="str">
            <v>FDE Abr/26</v>
          </cell>
        </row>
        <row r="2415">
          <cell r="A2415" t="str">
            <v>13.06.075</v>
          </cell>
          <cell r="B2415" t="str">
            <v>SO-15 SOLEIRA RAMPADA DESNIVEL ATE 2CM (CIMENTADO / ALVENARIA 22CM)</v>
          </cell>
          <cell r="C2415" t="str">
            <v>M</v>
          </cell>
          <cell r="D2415">
            <v>164.95</v>
          </cell>
          <cell r="E2415">
            <v>134.10569105691056</v>
          </cell>
          <cell r="F2415" t="str">
            <v>FDE Abr/26</v>
          </cell>
        </row>
        <row r="2416">
          <cell r="A2416" t="str">
            <v>13.06.076</v>
          </cell>
          <cell r="B2416" t="str">
            <v>SO-16 SOLEIRA RAMPADA DESNIVEL ATE 2CM (GRANILITE / ALVENARIA 15,5CM)</v>
          </cell>
          <cell r="C2416" t="str">
            <v>M</v>
          </cell>
          <cell r="D2416">
            <v>176.55</v>
          </cell>
          <cell r="E2416">
            <v>143.53658536585368</v>
          </cell>
          <cell r="F2416" t="str">
            <v>FDE Abr/26</v>
          </cell>
        </row>
        <row r="2417">
          <cell r="A2417" t="str">
            <v>13.06.077</v>
          </cell>
          <cell r="B2417" t="str">
            <v>SO-17 SOLEIRA RAMPADA DESNIVEL ATE 2CM (GRANILITE / ALVENARIA 22CM)</v>
          </cell>
          <cell r="C2417" t="str">
            <v>M</v>
          </cell>
          <cell r="D2417">
            <v>205.34</v>
          </cell>
          <cell r="E2417">
            <v>166.9430894308943</v>
          </cell>
          <cell r="F2417" t="str">
            <v>FDE Abr/26</v>
          </cell>
        </row>
        <row r="2418">
          <cell r="A2418" t="str">
            <v>13.06.082</v>
          </cell>
          <cell r="B2418" t="str">
            <v>SO-22 SOLEIRA DE GRANITO EM NIVEL 1 PEÇA (L= 14 A 17CM)</v>
          </cell>
          <cell r="C2418" t="str">
            <v>M</v>
          </cell>
          <cell r="D2418">
            <v>193.51</v>
          </cell>
          <cell r="E2418">
            <v>157.32520325203251</v>
          </cell>
          <cell r="F2418" t="str">
            <v>FDE Abr/26</v>
          </cell>
        </row>
        <row r="2419">
          <cell r="A2419" t="str">
            <v>13.06.083</v>
          </cell>
          <cell r="B2419" t="str">
            <v>SO-23 SOLEIRA DE GRANITO EM NIVEL 1 PEÇA (L=19 A 22CM)</v>
          </cell>
          <cell r="C2419" t="str">
            <v>M</v>
          </cell>
          <cell r="D2419">
            <v>250.64</v>
          </cell>
          <cell r="E2419">
            <v>203.77235772357722</v>
          </cell>
          <cell r="F2419" t="str">
            <v>FDE Abr/26</v>
          </cell>
        </row>
        <row r="2420">
          <cell r="A2420" t="str">
            <v>13.06.084</v>
          </cell>
          <cell r="B2420" t="str">
            <v>SO-24 - SOLEIRA DE GRANITO RAMPADA DESNIVEL ATE 2CM 2 PEÇAS (L=14 A 17CM)</v>
          </cell>
          <cell r="C2420" t="str">
            <v>M</v>
          </cell>
          <cell r="D2420">
            <v>256.10000000000002</v>
          </cell>
          <cell r="E2420">
            <v>208.21138211382117</v>
          </cell>
          <cell r="F2420" t="str">
            <v>FDE Abr/26</v>
          </cell>
        </row>
        <row r="2421">
          <cell r="A2421" t="str">
            <v>13.06.085</v>
          </cell>
          <cell r="B2421" t="str">
            <v>SO-25 SOLEIRA DE GRANITO RAMPADA DESNIVEL ATE 2CM 2 PEÇAS (L=19 A 22CM)</v>
          </cell>
          <cell r="C2421" t="str">
            <v>M</v>
          </cell>
          <cell r="D2421">
            <v>313.26</v>
          </cell>
          <cell r="E2421">
            <v>254.6829268292683</v>
          </cell>
          <cell r="F2421" t="str">
            <v>FDE Abr/26</v>
          </cell>
        </row>
        <row r="2422">
          <cell r="A2422" t="str">
            <v>13.06.086</v>
          </cell>
          <cell r="B2422" t="str">
            <v>SO-26 SOLEIRA DE GRANITO RAMPADA DESNIVEL ATE 2CM 3 PEÇAS (L=14 A 17CM)</v>
          </cell>
          <cell r="C2422" t="str">
            <v>M</v>
          </cell>
          <cell r="D2422">
            <v>318.5</v>
          </cell>
          <cell r="E2422">
            <v>258.9430894308943</v>
          </cell>
          <cell r="F2422" t="str">
            <v>FDE Abr/26</v>
          </cell>
        </row>
        <row r="2423">
          <cell r="A2423" t="str">
            <v>13.06.087</v>
          </cell>
          <cell r="B2423" t="str">
            <v>SO-27 SOLEIRA DE GRANITO RAMPADA DESNIVEL ATE 2CM 3 PEÇAS (L=19 A 22CM)</v>
          </cell>
          <cell r="C2423" t="str">
            <v>M</v>
          </cell>
          <cell r="D2423">
            <v>375.66</v>
          </cell>
          <cell r="E2423">
            <v>305.41463414634148</v>
          </cell>
          <cell r="F2423" t="str">
            <v>FDE Abr/26</v>
          </cell>
        </row>
        <row r="2424">
          <cell r="A2424" t="str">
            <v>13.06.099</v>
          </cell>
          <cell r="B2424" t="str">
            <v>SERVICOS DE REVESTIMENTO DE SOLEIRAS</v>
          </cell>
          <cell r="C2424" t="str">
            <v>MV</v>
          </cell>
          <cell r="D2424">
            <v>715.2</v>
          </cell>
          <cell r="E2424">
            <v>581.46341463414637</v>
          </cell>
          <cell r="F2424" t="str">
            <v>FDE Abr/26</v>
          </cell>
        </row>
        <row r="2425">
          <cell r="A2425" t="str">
            <v>13.07.002</v>
          </cell>
          <cell r="B2425" t="str">
            <v>PE-02 PEITORIL</v>
          </cell>
          <cell r="C2425" t="str">
            <v>M</v>
          </cell>
          <cell r="D2425">
            <v>121.3</v>
          </cell>
          <cell r="E2425">
            <v>98.617886178861781</v>
          </cell>
          <cell r="F2425" t="str">
            <v>FDE Abr/26</v>
          </cell>
        </row>
        <row r="2426">
          <cell r="A2426" t="str">
            <v>13.07.099</v>
          </cell>
          <cell r="B2426" t="str">
            <v>SERVICOS DE REVESTIMENTO DE PEITORIS</v>
          </cell>
          <cell r="C2426" t="str">
            <v>MV</v>
          </cell>
          <cell r="D2426">
            <v>715.2</v>
          </cell>
          <cell r="E2426">
            <v>581.46341463414637</v>
          </cell>
          <cell r="F2426" t="str">
            <v>FDE Abr/26</v>
          </cell>
        </row>
        <row r="2427">
          <cell r="A2427" t="str">
            <v>13.50.001</v>
          </cell>
          <cell r="B2427" t="str">
            <v>DEMOLICAO PISO DE CONCRETO SIMPLES CAPEADO</v>
          </cell>
          <cell r="C2427" t="str">
            <v>M3</v>
          </cell>
          <cell r="D2427">
            <v>365.98</v>
          </cell>
          <cell r="E2427">
            <v>297.54471544715449</v>
          </cell>
          <cell r="F2427" t="str">
            <v>FDE Abr/26</v>
          </cell>
        </row>
        <row r="2428">
          <cell r="A2428" t="str">
            <v>13.50.002</v>
          </cell>
          <cell r="B2428" t="str">
            <v>DEMOLIÇAO PISO GRANILITE, LADRILHO HIDRAULICO, CERAMICO, CACOS, INCLUSIV BASE</v>
          </cell>
          <cell r="C2428" t="str">
            <v>M2</v>
          </cell>
          <cell r="D2428">
            <v>44.24</v>
          </cell>
          <cell r="E2428">
            <v>35.967479674796749</v>
          </cell>
          <cell r="F2428" t="str">
            <v>FDE Abr/26</v>
          </cell>
        </row>
        <row r="2429">
          <cell r="A2429" t="str">
            <v>13.50.003</v>
          </cell>
          <cell r="B2429" t="str">
            <v>DEMOLICAO PISO TACOS DE MADEIRA INCLUSIVE ARG ASSENTAMENTO</v>
          </cell>
          <cell r="C2429" t="str">
            <v>M2</v>
          </cell>
          <cell r="D2429">
            <v>31.54</v>
          </cell>
          <cell r="E2429">
            <v>25.642276422764226</v>
          </cell>
          <cell r="F2429" t="str">
            <v>FDE Abr/26</v>
          </cell>
        </row>
        <row r="2430">
          <cell r="A2430" t="str">
            <v>13.50.004</v>
          </cell>
          <cell r="B2430" t="str">
            <v>DEMOLICAO PISO SOALHO DE TABUAS INCLUSIVE VIGAMENTOS</v>
          </cell>
          <cell r="C2430" t="str">
            <v>M2</v>
          </cell>
          <cell r="D2430">
            <v>28.39</v>
          </cell>
          <cell r="E2430">
            <v>23.081300813008131</v>
          </cell>
          <cell r="F2430" t="str">
            <v>FDE Abr/26</v>
          </cell>
        </row>
        <row r="2431">
          <cell r="A2431" t="str">
            <v>13.50.006</v>
          </cell>
          <cell r="B2431" t="str">
            <v>DEMOLIÇÃO DE SOALHO SOMENTE TÁBUAS</v>
          </cell>
          <cell r="C2431" t="str">
            <v>M2</v>
          </cell>
          <cell r="D2431">
            <v>14.19</v>
          </cell>
          <cell r="E2431">
            <v>11.536585365853659</v>
          </cell>
          <cell r="F2431" t="str">
            <v>FDE Abr/26</v>
          </cell>
        </row>
        <row r="2432">
          <cell r="A2432" t="str">
            <v>13.50.010</v>
          </cell>
          <cell r="B2432" t="str">
            <v>DEMOLIÇÃO DE PISOS VINÍLICOS E DE BORRACHA INCL ARG ASSENT E REGULARIZACÃO</v>
          </cell>
          <cell r="C2432" t="str">
            <v>M2</v>
          </cell>
          <cell r="D2432">
            <v>11.26</v>
          </cell>
          <cell r="E2432">
            <v>9.154471544715447</v>
          </cell>
          <cell r="F2432" t="str">
            <v>FDE Abr/26</v>
          </cell>
        </row>
        <row r="2433">
          <cell r="A2433" t="str">
            <v>13.50.015</v>
          </cell>
          <cell r="B2433" t="str">
            <v>DEMOLIÇAO REVEST DE DEGRAUS DE ARG/GRANILITE/CACOS/LADRILHOS, INCL ARG ASSENT.</v>
          </cell>
          <cell r="C2433" t="str">
            <v>M2</v>
          </cell>
          <cell r="D2433">
            <v>14.07</v>
          </cell>
          <cell r="E2433">
            <v>11.439024390243903</v>
          </cell>
          <cell r="F2433" t="str">
            <v>FDE Abr/26</v>
          </cell>
        </row>
        <row r="2434">
          <cell r="A2434" t="str">
            <v>13.50.016</v>
          </cell>
          <cell r="B2434" t="str">
            <v>DEMOLICAO RODAPES EM GERAL INCLUSIVE ARGAMASSA ASSENTAMENTO</v>
          </cell>
          <cell r="C2434" t="str">
            <v>M</v>
          </cell>
          <cell r="D2434">
            <v>3.37</v>
          </cell>
          <cell r="E2434">
            <v>2.7398373983739837</v>
          </cell>
          <cell r="F2434" t="str">
            <v>FDE Abr/26</v>
          </cell>
        </row>
        <row r="2435">
          <cell r="A2435" t="str">
            <v>13.50.017</v>
          </cell>
          <cell r="B2435" t="str">
            <v>DEMOLICAO SOLEIRAS EM GERAL INCLUSIVE ARGAMASSA ASSENTAMENTO</v>
          </cell>
          <cell r="C2435" t="str">
            <v>M</v>
          </cell>
          <cell r="D2435">
            <v>4.22</v>
          </cell>
          <cell r="E2435">
            <v>3.4308943089430892</v>
          </cell>
          <cell r="F2435" t="str">
            <v>FDE Abr/26</v>
          </cell>
        </row>
        <row r="2436">
          <cell r="A2436" t="str">
            <v>13.50.018</v>
          </cell>
          <cell r="B2436" t="str">
            <v>DEMOLICAO PEITORIS EM GERAL INCLUSIVE ARGAMASSA ASSENTAMENTO</v>
          </cell>
          <cell r="C2436" t="str">
            <v>M</v>
          </cell>
          <cell r="D2436">
            <v>3.37</v>
          </cell>
          <cell r="E2436">
            <v>2.7398373983739837</v>
          </cell>
          <cell r="F2436" t="str">
            <v>FDE Abr/26</v>
          </cell>
        </row>
        <row r="2437">
          <cell r="A2437" t="str">
            <v>13.50.019</v>
          </cell>
          <cell r="B2437" t="str">
            <v>DEMOLICAO GUARDA-CORPOS EM GERAL INCLUSIVE ARGAMASSA ASSENTAMENTO</v>
          </cell>
          <cell r="C2437" t="str">
            <v>M</v>
          </cell>
          <cell r="D2437">
            <v>3.37</v>
          </cell>
          <cell r="E2437">
            <v>2.7398373983739837</v>
          </cell>
          <cell r="F2437" t="str">
            <v>FDE Abr/26</v>
          </cell>
        </row>
        <row r="2438">
          <cell r="A2438" t="str">
            <v>13.50.099</v>
          </cell>
          <cell r="B2438" t="str">
            <v>DEMOLICOES</v>
          </cell>
          <cell r="C2438" t="str">
            <v>MV</v>
          </cell>
          <cell r="D2438">
            <v>715.2</v>
          </cell>
          <cell r="E2438">
            <v>581.46341463414637</v>
          </cell>
          <cell r="F2438" t="str">
            <v>FDE Abr/26</v>
          </cell>
        </row>
        <row r="2439">
          <cell r="A2439" t="str">
            <v>13.60.001</v>
          </cell>
          <cell r="B2439" t="str">
            <v>RETIRADA DE PISO VINILICO E BORRACHA</v>
          </cell>
          <cell r="C2439" t="str">
            <v>M2</v>
          </cell>
          <cell r="D2439">
            <v>6.26</v>
          </cell>
          <cell r="E2439">
            <v>5.0894308943089426</v>
          </cell>
          <cell r="F2439" t="str">
            <v>FDE Abr/26</v>
          </cell>
        </row>
        <row r="2440">
          <cell r="A2440" t="str">
            <v>13.60.002</v>
          </cell>
          <cell r="B2440" t="str">
            <v>RETIRADA DE PISO DE BORRACHA ARGAMASSADO</v>
          </cell>
          <cell r="C2440" t="str">
            <v>M2</v>
          </cell>
          <cell r="D2440">
            <v>13.78</v>
          </cell>
          <cell r="E2440">
            <v>11.203252032520325</v>
          </cell>
          <cell r="F2440" t="str">
            <v>FDE Abr/26</v>
          </cell>
        </row>
        <row r="2441">
          <cell r="A2441" t="str">
            <v>13.60.003</v>
          </cell>
          <cell r="B2441" t="str">
            <v>RETIRADA DE PISO DE CERÂMICA OU LADRILHOS HIDRÁULICOS</v>
          </cell>
          <cell r="C2441" t="str">
            <v>M2</v>
          </cell>
          <cell r="D2441">
            <v>42.22</v>
          </cell>
          <cell r="E2441">
            <v>34.325203252032523</v>
          </cell>
          <cell r="F2441" t="str">
            <v>FDE Abr/26</v>
          </cell>
        </row>
        <row r="2442">
          <cell r="A2442" t="str">
            <v>13.60.004</v>
          </cell>
          <cell r="B2442" t="str">
            <v>RETIRADA DE PISO DE TACOS DE MADEIRA</v>
          </cell>
          <cell r="C2442" t="str">
            <v>M2</v>
          </cell>
          <cell r="D2442">
            <v>16.89</v>
          </cell>
          <cell r="E2442">
            <v>13.731707317073171</v>
          </cell>
          <cell r="F2442" t="str">
            <v>FDE Abr/26</v>
          </cell>
        </row>
        <row r="2443">
          <cell r="A2443" t="str">
            <v>13.60.005</v>
          </cell>
          <cell r="B2443" t="str">
            <v>RETIRADA DE SOALHO INCLUSIVE VIGAMENTO</v>
          </cell>
          <cell r="C2443" t="str">
            <v>M2</v>
          </cell>
          <cell r="D2443">
            <v>37.840000000000003</v>
          </cell>
          <cell r="E2443">
            <v>30.764227642276428</v>
          </cell>
          <cell r="F2443" t="str">
            <v>FDE Abr/26</v>
          </cell>
        </row>
        <row r="2444">
          <cell r="A2444" t="str">
            <v>13.60.006</v>
          </cell>
          <cell r="B2444" t="str">
            <v>RETIRADA DE SOALHO SOMENTE TÁBUAS</v>
          </cell>
          <cell r="C2444" t="str">
            <v>M2</v>
          </cell>
          <cell r="D2444">
            <v>22.07</v>
          </cell>
          <cell r="E2444">
            <v>17.943089430894311</v>
          </cell>
          <cell r="F2444" t="str">
            <v>FDE Abr/26</v>
          </cell>
        </row>
        <row r="2445">
          <cell r="A2445" t="str">
            <v>13.60.007</v>
          </cell>
          <cell r="B2445" t="str">
            <v>RETIRADA DE PISO DE PEDRA</v>
          </cell>
          <cell r="C2445" t="str">
            <v>M2</v>
          </cell>
          <cell r="D2445">
            <v>36.590000000000003</v>
          </cell>
          <cell r="E2445">
            <v>29.747967479674799</v>
          </cell>
          <cell r="F2445" t="str">
            <v>FDE Abr/26</v>
          </cell>
        </row>
        <row r="2446">
          <cell r="A2446" t="str">
            <v>13.60.008</v>
          </cell>
          <cell r="B2446" t="str">
            <v>RETIRADA DE PISO DE GRANITO OU MÁRMORE</v>
          </cell>
          <cell r="C2446" t="str">
            <v>M2</v>
          </cell>
          <cell r="D2446">
            <v>45.04</v>
          </cell>
          <cell r="E2446">
            <v>36.617886178861788</v>
          </cell>
          <cell r="F2446" t="str">
            <v>FDE Abr/26</v>
          </cell>
        </row>
        <row r="2447">
          <cell r="A2447" t="str">
            <v>13.60.009</v>
          </cell>
          <cell r="B2447" t="str">
            <v>RETIRADA DE DEGRAUS E ESPELHOS EM PEDRA</v>
          </cell>
          <cell r="C2447" t="str">
            <v>M</v>
          </cell>
          <cell r="D2447">
            <v>28.15</v>
          </cell>
          <cell r="E2447">
            <v>22.886178861788618</v>
          </cell>
          <cell r="F2447" t="str">
            <v>FDE Abr/26</v>
          </cell>
        </row>
        <row r="2448">
          <cell r="A2448" t="str">
            <v>13.60.010</v>
          </cell>
          <cell r="B2448" t="str">
            <v>RETIRADA DE DEGRAUS E ESP DE GRANITO OU MÁRMORE</v>
          </cell>
          <cell r="C2448" t="str">
            <v>M</v>
          </cell>
          <cell r="D2448">
            <v>33.78</v>
          </cell>
          <cell r="E2448">
            <v>27.463414634146343</v>
          </cell>
          <cell r="F2448" t="str">
            <v>FDE Abr/26</v>
          </cell>
        </row>
        <row r="2449">
          <cell r="A2449" t="str">
            <v>13.60.011</v>
          </cell>
          <cell r="B2449" t="str">
            <v>RETIRADA DE RODAPÉS DE CERAM LADR-HIDR GRANITO OU MÁRMORE</v>
          </cell>
          <cell r="C2449" t="str">
            <v>M</v>
          </cell>
          <cell r="D2449">
            <v>5.63</v>
          </cell>
          <cell r="E2449">
            <v>4.5772357723577235</v>
          </cell>
          <cell r="F2449" t="str">
            <v>FDE Abr/26</v>
          </cell>
        </row>
        <row r="2450">
          <cell r="A2450" t="str">
            <v>13.60.012</v>
          </cell>
          <cell r="B2450" t="str">
            <v>RETIRADA DE RODAPES DE MADEIRA INCLUSIVE CORDÃO</v>
          </cell>
          <cell r="C2450" t="str">
            <v>M</v>
          </cell>
          <cell r="D2450">
            <v>4.2</v>
          </cell>
          <cell r="E2450">
            <v>3.4146341463414638</v>
          </cell>
          <cell r="F2450" t="str">
            <v>FDE Abr/26</v>
          </cell>
        </row>
        <row r="2451">
          <cell r="A2451" t="str">
            <v>13.60.013</v>
          </cell>
          <cell r="B2451" t="str">
            <v>RETIRADA DE SOLEIRAS EM GERAL</v>
          </cell>
          <cell r="C2451" t="str">
            <v>M</v>
          </cell>
          <cell r="D2451">
            <v>5.63</v>
          </cell>
          <cell r="E2451">
            <v>4.5772357723577235</v>
          </cell>
          <cell r="F2451" t="str">
            <v>FDE Abr/26</v>
          </cell>
        </row>
        <row r="2452">
          <cell r="A2452" t="str">
            <v>13.60.014</v>
          </cell>
          <cell r="B2452" t="str">
            <v>RETIRADA DE PEITORIS EM GERAL</v>
          </cell>
          <cell r="C2452" t="str">
            <v>M</v>
          </cell>
          <cell r="D2452">
            <v>5.63</v>
          </cell>
          <cell r="E2452">
            <v>4.5772357723577235</v>
          </cell>
          <cell r="F2452" t="str">
            <v>FDE Abr/26</v>
          </cell>
        </row>
        <row r="2453">
          <cell r="A2453" t="str">
            <v>13.60.015</v>
          </cell>
          <cell r="B2453" t="str">
            <v>RETIRADA DE GUARDA-CORPOS EM GERAL</v>
          </cell>
          <cell r="C2453" t="str">
            <v>M</v>
          </cell>
          <cell r="D2453">
            <v>5.63</v>
          </cell>
          <cell r="E2453">
            <v>4.5772357723577235</v>
          </cell>
          <cell r="F2453" t="str">
            <v>FDE Abr/26</v>
          </cell>
        </row>
        <row r="2454">
          <cell r="A2454" t="str">
            <v>13.60.099</v>
          </cell>
          <cell r="B2454" t="str">
            <v>RETIRADAS</v>
          </cell>
          <cell r="C2454" t="str">
            <v>MV</v>
          </cell>
          <cell r="D2454">
            <v>715.2</v>
          </cell>
          <cell r="E2454">
            <v>581.46341463414637</v>
          </cell>
          <cell r="F2454" t="str">
            <v>FDE Abr/26</v>
          </cell>
        </row>
        <row r="2455">
          <cell r="A2455" t="str">
            <v>13.70.001</v>
          </cell>
          <cell r="B2455" t="str">
            <v>RECOLOCAÇÃO DE PISO VINÍLICO E BORRACHA</v>
          </cell>
          <cell r="C2455" t="str">
            <v>M2</v>
          </cell>
          <cell r="D2455">
            <v>27.98</v>
          </cell>
          <cell r="E2455">
            <v>22.747967479674799</v>
          </cell>
          <cell r="F2455" t="str">
            <v>FDE Abr/26</v>
          </cell>
        </row>
        <row r="2456">
          <cell r="A2456" t="str">
            <v>13.70.002</v>
          </cell>
          <cell r="B2456" t="str">
            <v>RECOLOCAÇÃO DE PISO DE BORRACHA ARGAMASSADO</v>
          </cell>
          <cell r="C2456" t="str">
            <v>M2</v>
          </cell>
          <cell r="D2456">
            <v>100.58</v>
          </cell>
          <cell r="E2456">
            <v>81.77235772357723</v>
          </cell>
          <cell r="F2456" t="str">
            <v>FDE Abr/26</v>
          </cell>
        </row>
        <row r="2457">
          <cell r="A2457" t="str">
            <v>13.70.005</v>
          </cell>
          <cell r="B2457" t="str">
            <v>RECOLOCAÇÃO E REPREGAMENTO DE SOALHO</v>
          </cell>
          <cell r="C2457" t="str">
            <v>M2</v>
          </cell>
          <cell r="D2457">
            <v>7.52</v>
          </cell>
          <cell r="E2457">
            <v>6.1138211382113816</v>
          </cell>
          <cell r="F2457" t="str">
            <v>FDE Abr/26</v>
          </cell>
        </row>
        <row r="2458">
          <cell r="A2458" t="str">
            <v>13.70.050</v>
          </cell>
          <cell r="B2458" t="str">
            <v>RECOLOCAÇÃO DE RODAPÉS E CORDÕES DE MADEIRA</v>
          </cell>
          <cell r="C2458" t="str">
            <v>M</v>
          </cell>
          <cell r="D2458">
            <v>16.11</v>
          </cell>
          <cell r="E2458">
            <v>13.097560975609756</v>
          </cell>
          <cell r="F2458" t="str">
            <v>FDE Abr/26</v>
          </cell>
        </row>
        <row r="2459">
          <cell r="A2459" t="str">
            <v>13.70.099</v>
          </cell>
          <cell r="B2459" t="str">
            <v>RECOLOCACOES DE PISOS</v>
          </cell>
          <cell r="C2459" t="str">
            <v>MV</v>
          </cell>
          <cell r="D2459">
            <v>715.2</v>
          </cell>
          <cell r="E2459">
            <v>581.46341463414637</v>
          </cell>
          <cell r="F2459" t="str">
            <v>FDE Abr/26</v>
          </cell>
        </row>
        <row r="2460">
          <cell r="A2460" t="str">
            <v>13.80.002</v>
          </cell>
          <cell r="B2460" t="str">
            <v>LASTRO DE CONCRETO</v>
          </cell>
          <cell r="C2460" t="str">
            <v>M3</v>
          </cell>
          <cell r="D2460">
            <v>1109.1300000000001</v>
          </cell>
          <cell r="E2460">
            <v>901.7317073170733</v>
          </cell>
          <cell r="F2460" t="str">
            <v>FDE Abr/26</v>
          </cell>
        </row>
        <row r="2461">
          <cell r="A2461" t="str">
            <v>13.80.003</v>
          </cell>
          <cell r="B2461" t="str">
            <v>LASTRO DE BRITA GRADUADA COMPACTAÇÃO MECÂNICA E=8CM</v>
          </cell>
          <cell r="C2461" t="str">
            <v>M2</v>
          </cell>
          <cell r="D2461">
            <v>25.14</v>
          </cell>
          <cell r="E2461">
            <v>20.439024390243905</v>
          </cell>
          <cell r="F2461" t="str">
            <v>FDE Abr/26</v>
          </cell>
        </row>
        <row r="2462">
          <cell r="A2462" t="str">
            <v>13.80.005</v>
          </cell>
          <cell r="B2462" t="str">
            <v>DEGRAU DE CONCRETO LISO</v>
          </cell>
          <cell r="C2462" t="str">
            <v>M</v>
          </cell>
          <cell r="D2462">
            <v>169.84</v>
          </cell>
          <cell r="E2462">
            <v>138.08130081300814</v>
          </cell>
          <cell r="F2462" t="str">
            <v>FDE Abr/26</v>
          </cell>
        </row>
        <row r="2463">
          <cell r="A2463" t="str">
            <v>13.80.006</v>
          </cell>
          <cell r="B2463" t="str">
            <v>ENDURECEDOR SUPERFICIAL PARA CONCRETO</v>
          </cell>
          <cell r="C2463" t="str">
            <v>M2</v>
          </cell>
          <cell r="D2463">
            <v>14.74</v>
          </cell>
          <cell r="E2463">
            <v>11.983739837398375</v>
          </cell>
          <cell r="F2463" t="str">
            <v>FDE Abr/26</v>
          </cell>
        </row>
        <row r="2464">
          <cell r="A2464" t="str">
            <v>13.80.007</v>
          </cell>
          <cell r="B2464" t="str">
            <v>PISO DE CONCRETO FCK=25MPA E=5CM</v>
          </cell>
          <cell r="C2464" t="str">
            <v>M2</v>
          </cell>
          <cell r="D2464">
            <v>40.090000000000003</v>
          </cell>
          <cell r="E2464">
            <v>32.59349593495935</v>
          </cell>
          <cell r="F2464" t="str">
            <v>FDE Abr/26</v>
          </cell>
        </row>
        <row r="2465">
          <cell r="A2465" t="str">
            <v>13.80.012</v>
          </cell>
          <cell r="B2465" t="str">
            <v>SOALHO DE TABUA 20X2CM  MACHO-FEMEA G1-C6   (SOMENTE TABUAS)</v>
          </cell>
          <cell r="C2465" t="str">
            <v>M2</v>
          </cell>
          <cell r="D2465">
            <v>626.23</v>
          </cell>
          <cell r="E2465">
            <v>509.130081300813</v>
          </cell>
          <cell r="F2465" t="str">
            <v>FDE Abr/26</v>
          </cell>
        </row>
        <row r="2466">
          <cell r="A2466" t="str">
            <v>13.80.013</v>
          </cell>
          <cell r="B2466" t="str">
            <v>ISOLAMENTO COM LONA PRETA</v>
          </cell>
          <cell r="C2466" t="str">
            <v>M2</v>
          </cell>
          <cell r="D2466">
            <v>4.67</v>
          </cell>
          <cell r="E2466">
            <v>3.7967479674796749</v>
          </cell>
          <cell r="F2466" t="str">
            <v>FDE Abr/26</v>
          </cell>
        </row>
        <row r="2467">
          <cell r="A2467" t="str">
            <v>13.80.014</v>
          </cell>
          <cell r="B2467" t="str">
            <v>FRESAMENTO DE PISO CIMENTADO</v>
          </cell>
          <cell r="C2467" t="str">
            <v>M2</v>
          </cell>
          <cell r="D2467">
            <v>42.85</v>
          </cell>
          <cell r="E2467">
            <v>34.837398373983739</v>
          </cell>
          <cell r="F2467" t="str">
            <v>FDE Abr/26</v>
          </cell>
        </row>
        <row r="2468">
          <cell r="A2468" t="str">
            <v>13.80.015</v>
          </cell>
          <cell r="B2468" t="str">
            <v>PISO VINILICO DE 2MM DE ESPESSURA</v>
          </cell>
          <cell r="C2468" t="str">
            <v>M2</v>
          </cell>
          <cell r="D2468">
            <v>258.77</v>
          </cell>
          <cell r="E2468">
            <v>210.3821138211382</v>
          </cell>
          <cell r="F2468" t="str">
            <v>FDE Abr/26</v>
          </cell>
        </row>
        <row r="2469">
          <cell r="A2469" t="str">
            <v>13.80.016</v>
          </cell>
          <cell r="B2469" t="str">
            <v>PISO VINILICO DE 3,2MM DE ESPESSURA</v>
          </cell>
          <cell r="C2469" t="str">
            <v>M2</v>
          </cell>
          <cell r="D2469">
            <v>324.02999999999997</v>
          </cell>
          <cell r="E2469">
            <v>263.4390243902439</v>
          </cell>
          <cell r="F2469" t="str">
            <v>FDE Abr/26</v>
          </cell>
        </row>
        <row r="2470">
          <cell r="A2470" t="str">
            <v>13.80.018</v>
          </cell>
          <cell r="B2470" t="str">
            <v>REPARO COMPLETO EM GRANILITE-RASPAGEM/ESTUCAMENTO/POLIMENTO</v>
          </cell>
          <cell r="C2470" t="str">
            <v>M2</v>
          </cell>
          <cell r="D2470">
            <v>72.66</v>
          </cell>
          <cell r="E2470">
            <v>59.073170731707314</v>
          </cell>
          <cell r="F2470" t="str">
            <v>FDE Abr/26</v>
          </cell>
        </row>
        <row r="2471">
          <cell r="A2471" t="str">
            <v>13.80.021</v>
          </cell>
          <cell r="B2471" t="str">
            <v>ARGAMASSA DE REGULARIZACAO CIMENTO/AREIA 1:3 E=2,50CM</v>
          </cell>
          <cell r="C2471" t="str">
            <v>M2</v>
          </cell>
          <cell r="D2471">
            <v>48.04</v>
          </cell>
          <cell r="E2471">
            <v>39.056910569105689</v>
          </cell>
          <cell r="F2471" t="str">
            <v>FDE Abr/26</v>
          </cell>
        </row>
        <row r="2472">
          <cell r="A2472" t="str">
            <v>13.80.022</v>
          </cell>
          <cell r="B2472" t="str">
            <v>COLAGEM COM NATA DE CIMENTO E ADESIVO P/ ARGAMASSA E CHAPISCO</v>
          </cell>
          <cell r="C2472" t="str">
            <v>M2</v>
          </cell>
          <cell r="D2472">
            <v>26</v>
          </cell>
          <cell r="E2472">
            <v>21.13821138211382</v>
          </cell>
          <cell r="F2472" t="str">
            <v>FDE Abr/26</v>
          </cell>
        </row>
        <row r="2473">
          <cell r="A2473" t="str">
            <v>13.80.023</v>
          </cell>
          <cell r="B2473" t="str">
            <v>SOALHO DE TABUA 10X2,0CM  MACHO-FEMEA G1-C6  SOBRE VIGAMENTO 6X16CM</v>
          </cell>
          <cell r="C2473" t="str">
            <v>M2</v>
          </cell>
          <cell r="D2473">
            <v>868.3</v>
          </cell>
          <cell r="E2473">
            <v>705.93495934959344</v>
          </cell>
          <cell r="F2473" t="str">
            <v>FDE Abr/26</v>
          </cell>
        </row>
        <row r="2474">
          <cell r="A2474" t="str">
            <v>13.80.024</v>
          </cell>
          <cell r="B2474" t="str">
            <v>SOALHO DE TABUA 20X2CM MACHO-FEMEA G1-C6    SOBRE VIGAMENTO 6X16CM</v>
          </cell>
          <cell r="C2474" t="str">
            <v>M2</v>
          </cell>
          <cell r="D2474">
            <v>758.61</v>
          </cell>
          <cell r="E2474">
            <v>616.7560975609756</v>
          </cell>
          <cell r="F2474" t="str">
            <v>FDE Abr/26</v>
          </cell>
        </row>
        <row r="2475">
          <cell r="A2475" t="str">
            <v>13.80.025</v>
          </cell>
          <cell r="B2475" t="str">
            <v>REPREGAMENTO DE SOALHO DE MADEIRA</v>
          </cell>
          <cell r="C2475" t="str">
            <v>M2</v>
          </cell>
          <cell r="D2475">
            <v>7.52</v>
          </cell>
          <cell r="E2475">
            <v>6.1138211382113816</v>
          </cell>
          <cell r="F2475" t="str">
            <v>FDE Abr/26</v>
          </cell>
        </row>
        <row r="2476">
          <cell r="A2476" t="str">
            <v>13.80.026</v>
          </cell>
          <cell r="B2476" t="str">
            <v>SOALHO DE TABUA 20X2CM MACHO-FEMEA G1-C6    SOBRE VIGAMENTO 6X12CM</v>
          </cell>
          <cell r="C2476" t="str">
            <v>M2</v>
          </cell>
          <cell r="D2476">
            <v>730.52</v>
          </cell>
          <cell r="E2476">
            <v>593.91869918699183</v>
          </cell>
          <cell r="F2476" t="str">
            <v>FDE Abr/26</v>
          </cell>
        </row>
        <row r="2477">
          <cell r="A2477" t="str">
            <v>13.80.027</v>
          </cell>
          <cell r="B2477" t="str">
            <v>SOALHO DE TABUA 10X2,0CM  MACHO-FEMEA G1-C6  SOBRE VIGAMENTO 6X12CM</v>
          </cell>
          <cell r="C2477" t="str">
            <v>M2</v>
          </cell>
          <cell r="D2477">
            <v>840.21</v>
          </cell>
          <cell r="E2477">
            <v>683.09756097560978</v>
          </cell>
          <cell r="F2477" t="str">
            <v>FDE Abr/26</v>
          </cell>
        </row>
        <row r="2478">
          <cell r="A2478" t="str">
            <v>13.80.028</v>
          </cell>
          <cell r="B2478" t="str">
            <v>SOALHO DE TABUA 10X2,0CM  MACHO-FEMEA GI-C6  (SOMENTE TABUAS)</v>
          </cell>
          <cell r="C2478" t="str">
            <v>M2</v>
          </cell>
          <cell r="D2478">
            <v>735.15</v>
          </cell>
          <cell r="E2478">
            <v>597.68292682926824</v>
          </cell>
          <cell r="F2478" t="str">
            <v>FDE Abr/26</v>
          </cell>
        </row>
        <row r="2479">
          <cell r="A2479" t="str">
            <v>13.80.032</v>
          </cell>
          <cell r="B2479" t="str">
            <v>TELA Q-92 PARA PISO DE CONCRETO</v>
          </cell>
          <cell r="C2479" t="str">
            <v>M2</v>
          </cell>
          <cell r="D2479">
            <v>16.11</v>
          </cell>
          <cell r="E2479">
            <v>13.097560975609756</v>
          </cell>
          <cell r="F2479" t="str">
            <v>FDE Abr/26</v>
          </cell>
        </row>
        <row r="2480">
          <cell r="A2480" t="str">
            <v>13.80.033</v>
          </cell>
          <cell r="B2480" t="str">
            <v>TELA Q-138 E ESPAÇADOR TRELIÇADO P/PISO DE CONCRETO</v>
          </cell>
          <cell r="C2480" t="str">
            <v>M2</v>
          </cell>
          <cell r="D2480">
            <v>31.14</v>
          </cell>
          <cell r="E2480">
            <v>25.317073170731707</v>
          </cell>
          <cell r="F2480" t="str">
            <v>FDE Abr/26</v>
          </cell>
        </row>
        <row r="2481">
          <cell r="A2481" t="str">
            <v>13.80.034</v>
          </cell>
          <cell r="B2481" t="str">
            <v>PISO DE CONCRETO FCK=25MPA E=8CM DESEMPENAMENTO MECÂNICO</v>
          </cell>
          <cell r="C2481" t="str">
            <v>M2</v>
          </cell>
          <cell r="D2481">
            <v>104.02</v>
          </cell>
          <cell r="E2481">
            <v>84.569105691056905</v>
          </cell>
          <cell r="F2481" t="str">
            <v>FDE Abr/26</v>
          </cell>
        </row>
        <row r="2482">
          <cell r="A2482" t="str">
            <v>13.80.035</v>
          </cell>
          <cell r="B2482" t="str">
            <v>PISO DE CONCRETO COM FIBRA FCK=25MPA E=8CM DESEMPENAMENTO MECÂNICO</v>
          </cell>
          <cell r="C2482" t="str">
            <v>M2</v>
          </cell>
          <cell r="D2482">
            <v>107.13</v>
          </cell>
          <cell r="E2482">
            <v>87.097560975609753</v>
          </cell>
          <cell r="F2482" t="str">
            <v>FDE Abr/26</v>
          </cell>
        </row>
        <row r="2483">
          <cell r="A2483" t="str">
            <v>13.80.050</v>
          </cell>
          <cell r="B2483" t="str">
            <v>RODAPE DE GRANILITE EM PLACAS FORN/APLIC</v>
          </cell>
          <cell r="C2483" t="str">
            <v>M</v>
          </cell>
          <cell r="D2483">
            <v>90.29</v>
          </cell>
          <cell r="E2483">
            <v>73.40650406504065</v>
          </cell>
          <cell r="F2483" t="str">
            <v>FDE Abr/26</v>
          </cell>
        </row>
        <row r="2484">
          <cell r="A2484" t="str">
            <v>13.80.051</v>
          </cell>
          <cell r="B2484" t="str">
            <v>RODAPE DE MARMORE DE 15CM</v>
          </cell>
          <cell r="C2484" t="str">
            <v>M</v>
          </cell>
          <cell r="D2484">
            <v>194.46</v>
          </cell>
          <cell r="E2484">
            <v>158.09756097560975</v>
          </cell>
          <cell r="F2484" t="str">
            <v>FDE Abr/26</v>
          </cell>
        </row>
        <row r="2485">
          <cell r="A2485" t="str">
            <v>13.80.055</v>
          </cell>
          <cell r="B2485" t="str">
            <v>CORDAO MEIA CANA 1,5x1,5CM G1-C4</v>
          </cell>
          <cell r="C2485" t="str">
            <v>M</v>
          </cell>
          <cell r="D2485">
            <v>9.6199999999999992</v>
          </cell>
          <cell r="E2485">
            <v>7.8211382113821131</v>
          </cell>
          <cell r="F2485" t="str">
            <v>FDE Abr/26</v>
          </cell>
        </row>
        <row r="2486">
          <cell r="A2486" t="str">
            <v>13.80.056</v>
          </cell>
          <cell r="B2486" t="str">
            <v>RODAPE DE MADEIRA DE 7X1,5CM G1-C4 COM CORDAO</v>
          </cell>
          <cell r="C2486" t="str">
            <v>M</v>
          </cell>
          <cell r="D2486">
            <v>40.78</v>
          </cell>
          <cell r="E2486">
            <v>33.154471544715449</v>
          </cell>
          <cell r="F2486" t="str">
            <v>FDE Abr/26</v>
          </cell>
        </row>
        <row r="2487">
          <cell r="A2487" t="str">
            <v>13.80.057</v>
          </cell>
          <cell r="B2487" t="str">
            <v>REPARO RODAPÉ EM GRANILITE RASPAGEM/ESTUCAMENTO/POLIMENTO</v>
          </cell>
          <cell r="C2487" t="str">
            <v>M</v>
          </cell>
          <cell r="D2487">
            <v>67.98</v>
          </cell>
          <cell r="E2487">
            <v>55.268292682926834</v>
          </cell>
          <cell r="F2487" t="str">
            <v>FDE Abr/26</v>
          </cell>
        </row>
        <row r="2488">
          <cell r="A2488" t="str">
            <v>13.80.060</v>
          </cell>
          <cell r="B2488" t="str">
            <v>DEGRAU DE GRANILITE</v>
          </cell>
          <cell r="C2488" t="str">
            <v>M</v>
          </cell>
          <cell r="D2488">
            <v>138.65</v>
          </cell>
          <cell r="E2488">
            <v>112.72357723577237</v>
          </cell>
          <cell r="F2488" t="str">
            <v>FDE Abr/26</v>
          </cell>
        </row>
        <row r="2489">
          <cell r="A2489" t="str">
            <v>13.80.061</v>
          </cell>
          <cell r="B2489" t="str">
            <v>DEGRAUS DE MARMORE</v>
          </cell>
          <cell r="C2489" t="str">
            <v>M</v>
          </cell>
          <cell r="D2489">
            <v>512.49</v>
          </cell>
          <cell r="E2489">
            <v>416.65853658536588</v>
          </cell>
          <cell r="F2489" t="str">
            <v>FDE Abr/26</v>
          </cell>
        </row>
        <row r="2490">
          <cell r="A2490" t="str">
            <v>13.80.062</v>
          </cell>
          <cell r="B2490" t="str">
            <v>DEGRAU VINILICO COM TESTEIRA DE BORRACHA</v>
          </cell>
          <cell r="C2490" t="str">
            <v>M</v>
          </cell>
          <cell r="D2490">
            <v>198.22</v>
          </cell>
          <cell r="E2490">
            <v>161.15447154471545</v>
          </cell>
          <cell r="F2490" t="str">
            <v>FDE Abr/26</v>
          </cell>
        </row>
        <row r="2491">
          <cell r="A2491" t="str">
            <v>13.80.065</v>
          </cell>
          <cell r="B2491" t="str">
            <v>TESTEIRA DE BORRACHA</v>
          </cell>
          <cell r="C2491" t="str">
            <v>M</v>
          </cell>
          <cell r="D2491">
            <v>33.76</v>
          </cell>
          <cell r="E2491">
            <v>27.447154471544714</v>
          </cell>
          <cell r="F2491" t="str">
            <v>FDE Abr/26</v>
          </cell>
        </row>
        <row r="2492">
          <cell r="A2492" t="str">
            <v>13.80.066</v>
          </cell>
          <cell r="B2492" t="str">
            <v>PISO BORRACHA SINT PASTILHADO PRETO ESPES 4/5MM - COLADO</v>
          </cell>
          <cell r="C2492" t="str">
            <v>M2</v>
          </cell>
          <cell r="D2492">
            <v>164.2</v>
          </cell>
          <cell r="E2492">
            <v>133.4959349593496</v>
          </cell>
          <cell r="F2492" t="str">
            <v>FDE Abr/26</v>
          </cell>
        </row>
        <row r="2493">
          <cell r="A2493" t="str">
            <v>13.80.075</v>
          </cell>
          <cell r="B2493" t="str">
            <v>ENCHIMENTO DE PISO COM ARGILA EXPANDIDA</v>
          </cell>
          <cell r="C2493" t="str">
            <v>M3</v>
          </cell>
          <cell r="D2493">
            <v>854.35</v>
          </cell>
          <cell r="E2493">
            <v>694.59349593495938</v>
          </cell>
          <cell r="F2493" t="str">
            <v>FDE Abr/26</v>
          </cell>
        </row>
        <row r="2494">
          <cell r="A2494" t="str">
            <v>13.80.099</v>
          </cell>
          <cell r="B2494" t="str">
            <v>SERVICOS EM PISOS - CONSERVACAO</v>
          </cell>
          <cell r="C2494" t="str">
            <v>MV</v>
          </cell>
          <cell r="D2494">
            <v>715.2</v>
          </cell>
          <cell r="E2494">
            <v>581.46341463414637</v>
          </cell>
          <cell r="F2494" t="str">
            <v>FDE Abr/26</v>
          </cell>
        </row>
        <row r="2495">
          <cell r="A2495" t="str">
            <v>14.01.002</v>
          </cell>
          <cell r="B2495" t="str">
            <v>VIDRO LISO COMUM INCOLOR DE 3MM</v>
          </cell>
          <cell r="C2495" t="str">
            <v>M2</v>
          </cell>
          <cell r="D2495">
            <v>149.06</v>
          </cell>
          <cell r="E2495">
            <v>121.1869918699187</v>
          </cell>
          <cell r="F2495" t="str">
            <v>FDE Abr/26</v>
          </cell>
        </row>
        <row r="2496">
          <cell r="A2496" t="str">
            <v>14.01.004</v>
          </cell>
          <cell r="B2496" t="str">
            <v>VIDRO LISO COMUM INCOLOR DE 4MM</v>
          </cell>
          <cell r="C2496" t="str">
            <v>M2</v>
          </cell>
          <cell r="D2496">
            <v>172.89</v>
          </cell>
          <cell r="E2496">
            <v>140.5609756097561</v>
          </cell>
          <cell r="F2496" t="str">
            <v>FDE Abr/26</v>
          </cell>
        </row>
        <row r="2497">
          <cell r="A2497" t="str">
            <v>14.01.006</v>
          </cell>
          <cell r="B2497" t="str">
            <v>VIDRO LISO COMUM INCOLOR DE 5MM</v>
          </cell>
          <cell r="C2497" t="str">
            <v>M2</v>
          </cell>
          <cell r="D2497">
            <v>207.55</v>
          </cell>
          <cell r="E2497">
            <v>168.73983739837399</v>
          </cell>
          <cell r="F2497" t="str">
            <v>FDE Abr/26</v>
          </cell>
        </row>
        <row r="2498">
          <cell r="A2498" t="str">
            <v>14.01.008</v>
          </cell>
          <cell r="B2498" t="str">
            <v>VIDRO LISO COMUM INCOLOR DE 6MM</v>
          </cell>
          <cell r="C2498" t="str">
            <v>M2</v>
          </cell>
          <cell r="D2498">
            <v>214.16</v>
          </cell>
          <cell r="E2498">
            <v>174.11382113821139</v>
          </cell>
          <cell r="F2498" t="str">
            <v>FDE Abr/26</v>
          </cell>
        </row>
        <row r="2499">
          <cell r="A2499" t="str">
            <v>14.01.032</v>
          </cell>
          <cell r="B2499" t="str">
            <v>VIDRO LISO FOSCO (DESPOLIDO) ESPESS 3 MM</v>
          </cell>
          <cell r="C2499" t="str">
            <v>M2</v>
          </cell>
          <cell r="D2499">
            <v>313.76</v>
          </cell>
          <cell r="E2499">
            <v>255.08943089430895</v>
          </cell>
          <cell r="F2499" t="str">
            <v>FDE Abr/26</v>
          </cell>
        </row>
        <row r="2500">
          <cell r="A2500" t="str">
            <v>14.01.035</v>
          </cell>
          <cell r="B2500" t="str">
            <v>VIDRO IMPRESSO INCOLOR (E=4MM)</v>
          </cell>
          <cell r="C2500" t="str">
            <v>M2</v>
          </cell>
          <cell r="D2500">
            <v>168.42</v>
          </cell>
          <cell r="E2500">
            <v>136.92682926829266</v>
          </cell>
          <cell r="F2500" t="str">
            <v>FDE Abr/26</v>
          </cell>
        </row>
        <row r="2501">
          <cell r="A2501" t="str">
            <v>14.01.040</v>
          </cell>
          <cell r="B2501" t="str">
            <v>VIDRO ARAMADO DE 7/8 MM</v>
          </cell>
          <cell r="C2501" t="str">
            <v>M2</v>
          </cell>
          <cell r="D2501">
            <v>695.14</v>
          </cell>
          <cell r="E2501">
            <v>565.15447154471542</v>
          </cell>
          <cell r="F2501" t="str">
            <v>FDE Abr/26</v>
          </cell>
        </row>
        <row r="2502">
          <cell r="A2502" t="str">
            <v>14.01.060</v>
          </cell>
          <cell r="B2502" t="str">
            <v>FECHAMENTO EM VIDRO LAMINADO 5+5MM INC ACESS ALUM (CX/ELEVADOR)</v>
          </cell>
          <cell r="C2502" t="str">
            <v>M2</v>
          </cell>
          <cell r="D2502">
            <v>2139.83</v>
          </cell>
          <cell r="E2502">
            <v>1739.69918699187</v>
          </cell>
          <cell r="F2502" t="str">
            <v>FDE Abr/26</v>
          </cell>
        </row>
        <row r="2503">
          <cell r="A2503" t="str">
            <v>14.01.062</v>
          </cell>
          <cell r="B2503" t="str">
            <v>VIDRO LISO INCOLOR LAMINADO 6MM (3+3MM) COM FILME PVB INCLUSIVE GUARNIÇAO NEOPRENE   USO EXCLUSIVO PADRAO CRECHE</v>
          </cell>
          <cell r="C2503" t="str">
            <v>M2</v>
          </cell>
          <cell r="D2503">
            <v>277.16000000000003</v>
          </cell>
          <cell r="E2503">
            <v>225.33333333333334</v>
          </cell>
          <cell r="F2503" t="str">
            <v>FDE Abr/26</v>
          </cell>
        </row>
        <row r="2504">
          <cell r="A2504" t="str">
            <v>14.01.063</v>
          </cell>
          <cell r="B2504" t="str">
            <v>VIDRO  LISO INCOLOR 6MM  INCLUSIVE GUARNIÇAO NEOPRENE USO EXCLUSIVO PADRAO CRECHE</v>
          </cell>
          <cell r="C2504" t="str">
            <v>M2</v>
          </cell>
          <cell r="D2504">
            <v>180.69</v>
          </cell>
          <cell r="E2504">
            <v>146.90243902439025</v>
          </cell>
          <cell r="F2504" t="str">
            <v>FDE Abr/26</v>
          </cell>
        </row>
        <row r="2505">
          <cell r="A2505" t="str">
            <v>14.01.068</v>
          </cell>
          <cell r="B2505" t="str">
            <v>VIDRO LISO INCOLOR LAMINADO 8 MM (4+4 MM) COM FILME PVB</v>
          </cell>
          <cell r="C2505" t="str">
            <v>M2</v>
          </cell>
          <cell r="D2505">
            <v>620.42999999999995</v>
          </cell>
          <cell r="E2505">
            <v>504.41463414634143</v>
          </cell>
          <cell r="F2505" t="str">
            <v>FDE Abr/26</v>
          </cell>
        </row>
        <row r="2506">
          <cell r="A2506" t="str">
            <v>14.01.099</v>
          </cell>
          <cell r="B2506" t="str">
            <v>SERVICOS EM VIDROS</v>
          </cell>
          <cell r="C2506" t="str">
            <v>MV</v>
          </cell>
          <cell r="D2506">
            <v>715.2</v>
          </cell>
          <cell r="E2506">
            <v>581.46341463414637</v>
          </cell>
          <cell r="F2506" t="str">
            <v>FDE Abr/26</v>
          </cell>
        </row>
        <row r="2507">
          <cell r="A2507" t="str">
            <v>14.02.001</v>
          </cell>
          <cell r="B2507" t="str">
            <v>EP-01 ESPELHO</v>
          </cell>
          <cell r="C2507" t="str">
            <v>UN</v>
          </cell>
          <cell r="D2507">
            <v>614.94000000000005</v>
          </cell>
          <cell r="E2507">
            <v>499.95121951219517</v>
          </cell>
          <cell r="F2507" t="str">
            <v>FDE Abr/26</v>
          </cell>
        </row>
        <row r="2508">
          <cell r="A2508" t="str">
            <v>14.02.099</v>
          </cell>
          <cell r="B2508" t="str">
            <v>SERVICOS DE ESPELHOS</v>
          </cell>
          <cell r="C2508" t="str">
            <v>MV</v>
          </cell>
          <cell r="D2508">
            <v>715.2</v>
          </cell>
          <cell r="E2508">
            <v>581.46341463414637</v>
          </cell>
          <cell r="F2508" t="str">
            <v>FDE Abr/26</v>
          </cell>
        </row>
        <row r="2509">
          <cell r="A2509" t="str">
            <v>14.60.001</v>
          </cell>
          <cell r="B2509" t="str">
            <v>RETIRADA DE VIDRO INCLUSIVE RASPAGEM DE MASSA OU RETIRADA DE BAGUETES</v>
          </cell>
          <cell r="C2509" t="str">
            <v>M2</v>
          </cell>
          <cell r="D2509">
            <v>17.05</v>
          </cell>
          <cell r="E2509">
            <v>13.86178861788618</v>
          </cell>
          <cell r="F2509" t="str">
            <v>FDE Abr/26</v>
          </cell>
        </row>
        <row r="2510">
          <cell r="A2510" t="str">
            <v>14.60.099</v>
          </cell>
          <cell r="B2510" t="str">
            <v>RETIRADAS</v>
          </cell>
          <cell r="C2510" t="str">
            <v>MV</v>
          </cell>
          <cell r="D2510">
            <v>715.2</v>
          </cell>
          <cell r="E2510">
            <v>581.46341463414637</v>
          </cell>
          <cell r="F2510" t="str">
            <v>FDE Abr/26</v>
          </cell>
        </row>
        <row r="2511">
          <cell r="A2511" t="str">
            <v>14.70.001</v>
          </cell>
          <cell r="B2511" t="str">
            <v>RECOLOCAÇÃO DE VIDRO INCLUSIVE EMASSAMENTO OU RECOLOCACAO DE BAGUETES</v>
          </cell>
          <cell r="C2511" t="str">
            <v>M2</v>
          </cell>
          <cell r="D2511">
            <v>87.64</v>
          </cell>
          <cell r="E2511">
            <v>71.252032520325201</v>
          </cell>
          <cell r="F2511" t="str">
            <v>FDE Abr/26</v>
          </cell>
        </row>
        <row r="2512">
          <cell r="A2512" t="str">
            <v>14.70.099</v>
          </cell>
          <cell r="B2512" t="str">
            <v>RECOLOCACOES DE VIDRO</v>
          </cell>
          <cell r="C2512" t="str">
            <v>MV</v>
          </cell>
          <cell r="D2512">
            <v>715.2</v>
          </cell>
          <cell r="E2512">
            <v>581.46341463414637</v>
          </cell>
          <cell r="F2512" t="str">
            <v>FDE Abr/26</v>
          </cell>
        </row>
        <row r="2513">
          <cell r="A2513" t="str">
            <v>14.80.001</v>
          </cell>
          <cell r="B2513" t="str">
            <v>ESPELHO DE CRISTAL 6MM LAPIDADO INCLUSIVE FIXAÇÃO COM COLA ADESIVA.</v>
          </cell>
          <cell r="C2513" t="str">
            <v>M2</v>
          </cell>
          <cell r="D2513">
            <v>418.12</v>
          </cell>
          <cell r="E2513">
            <v>339.9349593495935</v>
          </cell>
          <cell r="F2513" t="str">
            <v>FDE Abr/26</v>
          </cell>
        </row>
        <row r="2514">
          <cell r="A2514" t="str">
            <v>14.80.099</v>
          </cell>
          <cell r="B2514" t="str">
            <v>SERVICOS EM VIDROS  - CONSERVACAO</v>
          </cell>
          <cell r="C2514" t="str">
            <v>MV</v>
          </cell>
          <cell r="D2514">
            <v>715.2</v>
          </cell>
          <cell r="E2514">
            <v>581.46341463414637</v>
          </cell>
          <cell r="F2514" t="str">
            <v>FDE Abr/26</v>
          </cell>
        </row>
        <row r="2515">
          <cell r="A2515" t="str">
            <v>15.01.001</v>
          </cell>
          <cell r="B2515" t="str">
            <v>OLEO EM ESTRUTURA METALICA</v>
          </cell>
          <cell r="C2515" t="str">
            <v>M2</v>
          </cell>
          <cell r="D2515">
            <v>24.53</v>
          </cell>
          <cell r="E2515">
            <v>19.943089430894311</v>
          </cell>
          <cell r="F2515" t="str">
            <v>FDE Abr/26</v>
          </cell>
        </row>
        <row r="2516">
          <cell r="A2516" t="str">
            <v>15.01.002</v>
          </cell>
          <cell r="B2516" t="str">
            <v>GRAFITE EM ESTRUTURA METALICA</v>
          </cell>
          <cell r="C2516" t="str">
            <v>M2</v>
          </cell>
          <cell r="D2516">
            <v>28.74</v>
          </cell>
          <cell r="E2516">
            <v>23.365853658536583</v>
          </cell>
          <cell r="F2516" t="str">
            <v>FDE Abr/26</v>
          </cell>
        </row>
        <row r="2517">
          <cell r="A2517" t="str">
            <v>15.01.003</v>
          </cell>
          <cell r="B2517" t="str">
            <v>PINTURA ALUMINIO EM ESTRUTURA METALICA</v>
          </cell>
          <cell r="C2517" t="str">
            <v>M2</v>
          </cell>
          <cell r="D2517">
            <v>31.16</v>
          </cell>
          <cell r="E2517">
            <v>25.333333333333332</v>
          </cell>
          <cell r="F2517" t="str">
            <v>FDE Abr/26</v>
          </cell>
        </row>
        <row r="2518">
          <cell r="A2518" t="str">
            <v>15.01.004</v>
          </cell>
          <cell r="B2518" t="str">
            <v>ESMALTE EM ESTRUTURA METALICA</v>
          </cell>
          <cell r="C2518" t="str">
            <v>M2</v>
          </cell>
          <cell r="D2518">
            <v>26.32</v>
          </cell>
          <cell r="E2518">
            <v>21.398373983739837</v>
          </cell>
          <cell r="F2518" t="str">
            <v>FDE Abr/26</v>
          </cell>
        </row>
        <row r="2519">
          <cell r="A2519" t="str">
            <v>15.01.005</v>
          </cell>
          <cell r="B2519" t="str">
            <v>PINTURA PARA ESTRUTURA DE ALUMINIO C/ TINTA ESMALTE AUTOMOTIVA</v>
          </cell>
          <cell r="C2519" t="str">
            <v>M2</v>
          </cell>
          <cell r="D2519">
            <v>33.99</v>
          </cell>
          <cell r="E2519">
            <v>27.634146341463417</v>
          </cell>
          <cell r="F2519" t="str">
            <v>FDE Abr/26</v>
          </cell>
        </row>
        <row r="2520">
          <cell r="A2520" t="str">
            <v>15.01.006</v>
          </cell>
          <cell r="B2520" t="str">
            <v>ESMALTE A BASE DE ÁGUA EM ESTRUTURA METÁLICA</v>
          </cell>
          <cell r="C2520" t="str">
            <v>M2</v>
          </cell>
          <cell r="D2520">
            <v>33.85</v>
          </cell>
          <cell r="E2520">
            <v>27.520325203252035</v>
          </cell>
          <cell r="F2520" t="str">
            <v>FDE Abr/26</v>
          </cell>
        </row>
        <row r="2521">
          <cell r="A2521" t="str">
            <v>15.01.010</v>
          </cell>
          <cell r="B2521" t="str">
            <v>OLEO SEM APAREL E EMASS PREVIOS EM ESTRUT DE MAD APARENTE (GALPOES)</v>
          </cell>
          <cell r="C2521" t="str">
            <v>M2</v>
          </cell>
          <cell r="D2521">
            <v>27.02</v>
          </cell>
          <cell r="E2521">
            <v>21.967479674796749</v>
          </cell>
          <cell r="F2521" t="str">
            <v>FDE Abr/26</v>
          </cell>
        </row>
        <row r="2522">
          <cell r="A2522" t="str">
            <v>15.01.012</v>
          </cell>
          <cell r="B2522" t="str">
            <v>ESMALTE S/APAREL EMASS PREVIOS EM ESTRUTURA DE MADEIRA APARENTES</v>
          </cell>
          <cell r="C2522" t="str">
            <v>M2</v>
          </cell>
          <cell r="D2522">
            <v>36.9</v>
          </cell>
          <cell r="E2522">
            <v>30</v>
          </cell>
          <cell r="F2522" t="str">
            <v>FDE Abr/26</v>
          </cell>
        </row>
        <row r="2523">
          <cell r="A2523" t="str">
            <v>15.01.013</v>
          </cell>
          <cell r="B2523" t="str">
            <v>ESMALTE A BASE DE ÁGUA SEM APARELHAMENTO E EMASSAMENTO PRÉVIOS EM ESTRUTURA DE MADEIRA</v>
          </cell>
          <cell r="C2523" t="str">
            <v>M2</v>
          </cell>
          <cell r="D2523">
            <v>36.33</v>
          </cell>
          <cell r="E2523">
            <v>29.536585365853657</v>
          </cell>
          <cell r="F2523" t="str">
            <v>FDE Abr/26</v>
          </cell>
        </row>
        <row r="2524">
          <cell r="A2524" t="str">
            <v>15.01.014</v>
          </cell>
          <cell r="B2524" t="str">
            <v>APLICAÇAO DE IMUNIZANTE CUPINICIDA EM MADEIRA.</v>
          </cell>
          <cell r="C2524" t="str">
            <v>M2</v>
          </cell>
          <cell r="D2524">
            <v>19.79</v>
          </cell>
          <cell r="E2524">
            <v>16.089430894308943</v>
          </cell>
          <cell r="F2524" t="str">
            <v>FDE Abr/26</v>
          </cell>
        </row>
        <row r="2525">
          <cell r="A2525" t="str">
            <v>15.01.015</v>
          </cell>
          <cell r="B2525" t="str">
            <v>VERNIZ SEM APARELHAMENTO E EMAS PREVIOS EM ESTRUT DE MADEIRA APARENTE</v>
          </cell>
          <cell r="C2525" t="str">
            <v>M2</v>
          </cell>
          <cell r="D2525">
            <v>29.34</v>
          </cell>
          <cell r="E2525">
            <v>23.853658536585368</v>
          </cell>
          <cell r="F2525" t="str">
            <v>FDE Abr/26</v>
          </cell>
        </row>
        <row r="2526">
          <cell r="A2526" t="str">
            <v>15.01.029</v>
          </cell>
          <cell r="B2526" t="str">
            <v>SERVIÇO GALVANIZACAO A FOGO - ESTRUTURAS</v>
          </cell>
          <cell r="C2526" t="str">
            <v>KG</v>
          </cell>
          <cell r="D2526">
            <v>6.98</v>
          </cell>
          <cell r="E2526">
            <v>5.6747967479674797</v>
          </cell>
          <cell r="F2526" t="str">
            <v>FDE Abr/26</v>
          </cell>
        </row>
        <row r="2527">
          <cell r="A2527" t="str">
            <v>15.01.032</v>
          </cell>
          <cell r="B2527" t="str">
            <v>PRIMER P/ GALVANIZADOS (GALVITE/SIMILAR) - ESTRUTURAS</v>
          </cell>
          <cell r="C2527" t="str">
            <v>M2</v>
          </cell>
          <cell r="D2527">
            <v>20.14</v>
          </cell>
          <cell r="E2527">
            <v>16.373983739837399</v>
          </cell>
          <cell r="F2527" t="str">
            <v>FDE Abr/26</v>
          </cell>
        </row>
        <row r="2528">
          <cell r="A2528" t="str">
            <v>15.01.035</v>
          </cell>
          <cell r="B2528" t="str">
            <v>FUNDO ANTI-OXIDANTE EM ESTRUTURAS</v>
          </cell>
          <cell r="C2528" t="str">
            <v>M2</v>
          </cell>
          <cell r="D2528">
            <v>22.84</v>
          </cell>
          <cell r="E2528">
            <v>18.569105691056912</v>
          </cell>
          <cell r="F2528" t="str">
            <v>FDE Abr/26</v>
          </cell>
        </row>
        <row r="2529">
          <cell r="A2529" t="str">
            <v>15.01.099</v>
          </cell>
          <cell r="B2529" t="str">
            <v>PINTURAS EM ESTRUTURAS</v>
          </cell>
          <cell r="C2529" t="str">
            <v>MV</v>
          </cell>
          <cell r="D2529">
            <v>715.2</v>
          </cell>
          <cell r="E2529">
            <v>581.46341463414637</v>
          </cell>
          <cell r="F2529" t="str">
            <v>FDE Abr/26</v>
          </cell>
        </row>
        <row r="2530">
          <cell r="A2530" t="str">
            <v>15.02.003</v>
          </cell>
          <cell r="B2530" t="str">
            <v>MASSA NIVELADORA PARA INTERIOR</v>
          </cell>
          <cell r="C2530" t="str">
            <v>M2</v>
          </cell>
          <cell r="D2530">
            <v>35.81</v>
          </cell>
          <cell r="E2530">
            <v>29.113821138211385</v>
          </cell>
          <cell r="F2530" t="str">
            <v>FDE Abr/26</v>
          </cell>
        </row>
        <row r="2531">
          <cell r="A2531" t="str">
            <v>15.02.005</v>
          </cell>
          <cell r="B2531" t="str">
            <v>TINTA LATEX ECONOMICA</v>
          </cell>
          <cell r="C2531" t="str">
            <v>M2</v>
          </cell>
          <cell r="D2531">
            <v>46.47</v>
          </cell>
          <cell r="E2531">
            <v>37.780487804878049</v>
          </cell>
          <cell r="F2531" t="str">
            <v>FDE Abr/26</v>
          </cell>
        </row>
        <row r="2532">
          <cell r="A2532" t="str">
            <v>15.02.006</v>
          </cell>
          <cell r="B2532" t="str">
            <v>LATEX COM MASSA NIVELADORA PARA INTERIOR</v>
          </cell>
          <cell r="C2532" t="str">
            <v>M2</v>
          </cell>
          <cell r="D2532">
            <v>67.36</v>
          </cell>
          <cell r="E2532">
            <v>54.764227642276424</v>
          </cell>
          <cell r="F2532" t="str">
            <v>FDE Abr/26</v>
          </cell>
        </row>
        <row r="2533">
          <cell r="A2533" t="str">
            <v>15.02.007</v>
          </cell>
          <cell r="B2533" t="str">
            <v>FUNDO SELADOR ACRILICO (UMA DEMAO)</v>
          </cell>
          <cell r="C2533" t="str">
            <v>M2</v>
          </cell>
          <cell r="D2533">
            <v>7.64</v>
          </cell>
          <cell r="E2533">
            <v>6.2113821138211378</v>
          </cell>
          <cell r="F2533" t="str">
            <v>FDE Abr/26</v>
          </cell>
        </row>
        <row r="2534">
          <cell r="A2534" t="str">
            <v>15.02.008</v>
          </cell>
          <cell r="B2534" t="str">
            <v>TINTA A BASE AGUA COM PRINCIPIO ATIVO CONTROLE CONTRA INSETOS APLICADA EM PAREDE  (DUAS DEMAOS)</v>
          </cell>
          <cell r="C2534" t="str">
            <v>M2</v>
          </cell>
          <cell r="D2534">
            <v>58.52</v>
          </cell>
          <cell r="E2534">
            <v>47.577235772357724</v>
          </cell>
          <cell r="F2534" t="str">
            <v>FDE Abr/26</v>
          </cell>
        </row>
        <row r="2535">
          <cell r="A2535" t="str">
            <v>15.02.010</v>
          </cell>
          <cell r="B2535" t="str">
            <v>TINTA LATEX ECONOMICA EM ELEMENTO VAZADO</v>
          </cell>
          <cell r="C2535" t="str">
            <v>M2</v>
          </cell>
          <cell r="D2535">
            <v>46.47</v>
          </cell>
          <cell r="E2535">
            <v>37.780487804878049</v>
          </cell>
          <cell r="F2535" t="str">
            <v>FDE Abr/26</v>
          </cell>
        </row>
        <row r="2536">
          <cell r="A2536" t="str">
            <v>15.02.014</v>
          </cell>
          <cell r="B2536" t="str">
            <v>OLEO COM MASSA NIVELADORA</v>
          </cell>
          <cell r="C2536" t="str">
            <v>M2</v>
          </cell>
          <cell r="D2536">
            <v>67.260000000000005</v>
          </cell>
          <cell r="E2536">
            <v>54.682926829268297</v>
          </cell>
          <cell r="F2536" t="str">
            <v>FDE Abr/26</v>
          </cell>
        </row>
        <row r="2537">
          <cell r="A2537" t="str">
            <v>15.02.015</v>
          </cell>
          <cell r="B2537" t="str">
            <v>OLEO</v>
          </cell>
          <cell r="C2537" t="str">
            <v>M2</v>
          </cell>
          <cell r="D2537">
            <v>42.46</v>
          </cell>
          <cell r="E2537">
            <v>34.520325203252035</v>
          </cell>
          <cell r="F2537" t="str">
            <v>FDE Abr/26</v>
          </cell>
        </row>
        <row r="2538">
          <cell r="A2538" t="str">
            <v>15.02.018</v>
          </cell>
          <cell r="B2538" t="str">
            <v>ESMALTE A BASE DE AGUA</v>
          </cell>
          <cell r="C2538" t="str">
            <v>M2</v>
          </cell>
          <cell r="D2538">
            <v>51.27</v>
          </cell>
          <cell r="E2538">
            <v>41.682926829268297</v>
          </cell>
          <cell r="F2538" t="str">
            <v>FDE Abr/26</v>
          </cell>
        </row>
        <row r="2539">
          <cell r="A2539" t="str">
            <v>15.02.019</v>
          </cell>
          <cell r="B2539" t="str">
            <v>ESMALTE</v>
          </cell>
          <cell r="C2539" t="str">
            <v>M2</v>
          </cell>
          <cell r="D2539">
            <v>45.44</v>
          </cell>
          <cell r="E2539">
            <v>36.943089430894311</v>
          </cell>
          <cell r="F2539" t="str">
            <v>FDE Abr/26</v>
          </cell>
        </row>
        <row r="2540">
          <cell r="A2540" t="str">
            <v>15.02.020</v>
          </cell>
          <cell r="B2540" t="str">
            <v>MASSA NIVELADORA PARA INTERIOR (AREAS MOLHADAS)</v>
          </cell>
          <cell r="C2540" t="str">
            <v>M2</v>
          </cell>
          <cell r="D2540">
            <v>36.94</v>
          </cell>
          <cell r="E2540">
            <v>30.032520325203251</v>
          </cell>
          <cell r="F2540" t="str">
            <v>FDE Abr/26</v>
          </cell>
        </row>
        <row r="2541">
          <cell r="A2541" t="str">
            <v>15.02.025</v>
          </cell>
          <cell r="B2541" t="str">
            <v>TINTA LATEX STANDARD</v>
          </cell>
          <cell r="C2541" t="str">
            <v>M2</v>
          </cell>
          <cell r="D2541">
            <v>48.58</v>
          </cell>
          <cell r="E2541">
            <v>39.49593495934959</v>
          </cell>
          <cell r="F2541" t="str">
            <v>FDE Abr/26</v>
          </cell>
        </row>
        <row r="2542">
          <cell r="A2542" t="str">
            <v>15.02.026</v>
          </cell>
          <cell r="B2542" t="str">
            <v>TINTA LATEX STANDARD COM MASSA NIVELADORA</v>
          </cell>
          <cell r="C2542" t="str">
            <v>M2</v>
          </cell>
          <cell r="D2542">
            <v>62.02</v>
          </cell>
          <cell r="E2542">
            <v>50.422764227642283</v>
          </cell>
          <cell r="F2542" t="str">
            <v>FDE Abr/26</v>
          </cell>
        </row>
        <row r="2543">
          <cell r="A2543" t="str">
            <v>15.02.028</v>
          </cell>
          <cell r="B2543" t="str">
            <v>TINTA A BASE AGUA COM PRINCIPIO ATIVO CONTROLE CONTRA INSETOS APLICADO EM FORRO  (DUAS DEMAOS)</v>
          </cell>
          <cell r="C2543" t="str">
            <v>M2</v>
          </cell>
          <cell r="D2543">
            <v>64.930000000000007</v>
          </cell>
          <cell r="E2543">
            <v>52.788617886178869</v>
          </cell>
          <cell r="F2543" t="str">
            <v>FDE Abr/26</v>
          </cell>
        </row>
        <row r="2544">
          <cell r="A2544" t="str">
            <v>15.02.040</v>
          </cell>
          <cell r="B2544" t="str">
            <v>VERNIZ RETARDANTE DE CHAMA APLICADO EM SUPERFICIE DE MADEIRA ACABAMENTO TRANSPARENTE COM DUAS DEMÃOS</v>
          </cell>
          <cell r="C2544" t="str">
            <v>M2</v>
          </cell>
          <cell r="D2544">
            <v>112.8</v>
          </cell>
          <cell r="E2544">
            <v>91.707317073170728</v>
          </cell>
          <cell r="F2544" t="str">
            <v>FDE Abr/26</v>
          </cell>
        </row>
        <row r="2545">
          <cell r="A2545" t="str">
            <v>15.02.041</v>
          </cell>
          <cell r="B2545" t="str">
            <v>VERNIZ SELANTE RESISTENTE À ABRASÃO APLICADO SOBRE VERNIZ RETARDANTE EM SUPERFICIE DE MADEIRA ACABAMENTO TRANSPARENTE COM DUAS DEMÃOS</v>
          </cell>
          <cell r="C2545" t="str">
            <v>M2</v>
          </cell>
          <cell r="D2545">
            <v>27.87</v>
          </cell>
          <cell r="E2545">
            <v>22.658536585365855</v>
          </cell>
          <cell r="F2545" t="str">
            <v>FDE Abr/26</v>
          </cell>
        </row>
        <row r="2546">
          <cell r="A2546" t="str">
            <v>15.02.050</v>
          </cell>
          <cell r="B2546" t="str">
            <v>OLEO EM FORRO DE MADEIRA</v>
          </cell>
          <cell r="C2546" t="str">
            <v>M2</v>
          </cell>
          <cell r="D2546">
            <v>57.64</v>
          </cell>
          <cell r="E2546">
            <v>46.861788617886177</v>
          </cell>
          <cell r="F2546" t="str">
            <v>FDE Abr/26</v>
          </cell>
        </row>
        <row r="2547">
          <cell r="A2547" t="str">
            <v>15.02.052</v>
          </cell>
          <cell r="B2547" t="str">
            <v>ESMALTE EM FORRO DE MADEIRA</v>
          </cell>
          <cell r="C2547" t="str">
            <v>M2</v>
          </cell>
          <cell r="D2547">
            <v>60.02</v>
          </cell>
          <cell r="E2547">
            <v>48.796747967479675</v>
          </cell>
          <cell r="F2547" t="str">
            <v>FDE Abr/26</v>
          </cell>
        </row>
        <row r="2548">
          <cell r="A2548" t="str">
            <v>15.02.053</v>
          </cell>
          <cell r="B2548" t="str">
            <v>ESMALTE A BASE DE AGUA EM FORRO DE MADEIRA</v>
          </cell>
          <cell r="C2548" t="str">
            <v>M2</v>
          </cell>
          <cell r="D2548">
            <v>58.69</v>
          </cell>
          <cell r="E2548">
            <v>47.715447154471541</v>
          </cell>
          <cell r="F2548" t="str">
            <v>FDE Abr/26</v>
          </cell>
        </row>
        <row r="2549">
          <cell r="A2549" t="str">
            <v>15.02.055</v>
          </cell>
          <cell r="B2549" t="str">
            <v>ENVERNIZAMENTO EM FORRO DE MADEIRA</v>
          </cell>
          <cell r="C2549" t="str">
            <v>M2</v>
          </cell>
          <cell r="D2549">
            <v>37.11</v>
          </cell>
          <cell r="E2549">
            <v>30.170731707317074</v>
          </cell>
          <cell r="F2549" t="str">
            <v>FDE Abr/26</v>
          </cell>
        </row>
        <row r="2550">
          <cell r="A2550" t="str">
            <v>15.02.061</v>
          </cell>
          <cell r="B2550" t="str">
            <v>TINTA LATEX STANDARD EM SUPERFICIE DE GESSO</v>
          </cell>
          <cell r="C2550" t="str">
            <v>M2</v>
          </cell>
          <cell r="D2550">
            <v>37.69</v>
          </cell>
          <cell r="E2550">
            <v>30.642276422764226</v>
          </cell>
          <cell r="F2550" t="str">
            <v>FDE Abr/26</v>
          </cell>
        </row>
        <row r="2551">
          <cell r="A2551" t="str">
            <v>15.02.062</v>
          </cell>
          <cell r="B2551" t="str">
            <v>TINTA LATEX ECONOMICA EM SUPERFICIE DE GESSO</v>
          </cell>
          <cell r="C2551" t="str">
            <v>M2</v>
          </cell>
          <cell r="D2551">
            <v>35.58</v>
          </cell>
          <cell r="E2551">
            <v>28.926829268292682</v>
          </cell>
          <cell r="F2551" t="str">
            <v>FDE Abr/26</v>
          </cell>
        </row>
        <row r="2552">
          <cell r="A2552" t="str">
            <v>15.02.080</v>
          </cell>
          <cell r="B2552" t="str">
            <v>TINTA LATEX PARA PISO</v>
          </cell>
          <cell r="C2552" t="str">
            <v>M2</v>
          </cell>
          <cell r="D2552">
            <v>37.93</v>
          </cell>
          <cell r="E2552">
            <v>30.837398373983739</v>
          </cell>
          <cell r="F2552" t="str">
            <v>FDE Abr/26</v>
          </cell>
        </row>
        <row r="2553">
          <cell r="A2553" t="str">
            <v>15.02.099</v>
          </cell>
          <cell r="B2553" t="str">
            <v>PINTURAS EM FORROS/PAREDES INTERNAS</v>
          </cell>
          <cell r="C2553" t="str">
            <v>MV</v>
          </cell>
          <cell r="D2553">
            <v>715.2</v>
          </cell>
          <cell r="E2553">
            <v>581.46341463414637</v>
          </cell>
          <cell r="F2553" t="str">
            <v>FDE Abr/26</v>
          </cell>
        </row>
        <row r="2554">
          <cell r="A2554" t="str">
            <v>15.03.002</v>
          </cell>
          <cell r="B2554" t="str">
            <v>MASSA NIVELADORA A BASE DE AGUA EM ESQUADRIAS DE MADEIRA</v>
          </cell>
          <cell r="C2554" t="str">
            <v>M2</v>
          </cell>
          <cell r="D2554">
            <v>36.36</v>
          </cell>
          <cell r="E2554">
            <v>29.560975609756099</v>
          </cell>
          <cell r="F2554" t="str">
            <v>FDE Abr/26</v>
          </cell>
        </row>
        <row r="2555">
          <cell r="A2555" t="str">
            <v>15.03.003</v>
          </cell>
          <cell r="B2555" t="str">
            <v>ÓLEO SEM MASSA NIVELADORA EM ESQUADRIAS DE MADEIRA</v>
          </cell>
          <cell r="C2555" t="str">
            <v>M2</v>
          </cell>
          <cell r="D2555">
            <v>39.950000000000003</v>
          </cell>
          <cell r="E2555">
            <v>32.479674796747972</v>
          </cell>
          <cell r="F2555" t="str">
            <v>FDE Abr/26</v>
          </cell>
        </row>
        <row r="2556">
          <cell r="A2556" t="str">
            <v>15.03.005</v>
          </cell>
          <cell r="B2556" t="str">
            <v>OLEO EM MADEIRA SEM APARELHAMENTO E EMASS PREVIOS (PORTOES-CERCAS)</v>
          </cell>
          <cell r="C2556" t="str">
            <v>M2</v>
          </cell>
          <cell r="D2556">
            <v>38.159999999999997</v>
          </cell>
          <cell r="E2556">
            <v>31.024390243902438</v>
          </cell>
          <cell r="F2556" t="str">
            <v>FDE Abr/26</v>
          </cell>
        </row>
        <row r="2557">
          <cell r="A2557" t="str">
            <v>15.03.006</v>
          </cell>
          <cell r="B2557" t="str">
            <v>ESMALTE SEM MASSA NIVELADORA EM ESQUADRIAS DE MADEIRA</v>
          </cell>
          <cell r="C2557" t="str">
            <v>M2</v>
          </cell>
          <cell r="D2557">
            <v>49.7</v>
          </cell>
          <cell r="E2557">
            <v>40.40650406504065</v>
          </cell>
          <cell r="F2557" t="str">
            <v>FDE Abr/26</v>
          </cell>
        </row>
        <row r="2558">
          <cell r="A2558" t="str">
            <v>15.03.008</v>
          </cell>
          <cell r="B2558" t="str">
            <v>OLEO COM MASSA NIVELADORA EM ESQUADRIAS DE MADEIRA</v>
          </cell>
          <cell r="C2558" t="str">
            <v>M2</v>
          </cell>
          <cell r="D2558">
            <v>83.68</v>
          </cell>
          <cell r="E2558">
            <v>68.032520325203265</v>
          </cell>
          <cell r="F2558" t="str">
            <v>FDE Abr/26</v>
          </cell>
        </row>
        <row r="2559">
          <cell r="A2559" t="str">
            <v>15.03.009</v>
          </cell>
          <cell r="B2559" t="str">
            <v>ESMALTE EM CERCAS PORTOES E GRADIS</v>
          </cell>
          <cell r="C2559" t="str">
            <v>M2</v>
          </cell>
          <cell r="D2559">
            <v>18.350000000000001</v>
          </cell>
          <cell r="E2559">
            <v>14.918699186991871</v>
          </cell>
          <cell r="F2559" t="str">
            <v>FDE Abr/26</v>
          </cell>
        </row>
        <row r="2560">
          <cell r="A2560" t="str">
            <v>15.03.010</v>
          </cell>
          <cell r="B2560" t="str">
            <v>VERNIZ PLASTICO BASE POLIURET EM ESQUADRIAS E PECAS MADEIRA EXTERNA</v>
          </cell>
          <cell r="C2560" t="str">
            <v>M2</v>
          </cell>
          <cell r="D2560">
            <v>40.47</v>
          </cell>
          <cell r="E2560">
            <v>32.90243902439024</v>
          </cell>
          <cell r="F2560" t="str">
            <v>FDE Abr/26</v>
          </cell>
        </row>
        <row r="2561">
          <cell r="A2561" t="str">
            <v>15.03.011</v>
          </cell>
          <cell r="B2561" t="str">
            <v>ESMALTE COM MASSA NIVELADORA EM ESQUADRIAS DE MADEIRA</v>
          </cell>
          <cell r="C2561" t="str">
            <v>M2</v>
          </cell>
          <cell r="D2561">
            <v>86.06</v>
          </cell>
          <cell r="E2561">
            <v>69.967479674796749</v>
          </cell>
          <cell r="F2561" t="str">
            <v>FDE Abr/26</v>
          </cell>
        </row>
        <row r="2562">
          <cell r="A2562" t="str">
            <v>15.03.012</v>
          </cell>
          <cell r="B2562" t="str">
            <v>ENVERNIZAMENTO EM ESQUADRIAS DE MADEIRA</v>
          </cell>
          <cell r="C2562" t="str">
            <v>M2</v>
          </cell>
          <cell r="D2562">
            <v>37.11</v>
          </cell>
          <cell r="E2562">
            <v>30.170731707317074</v>
          </cell>
          <cell r="F2562" t="str">
            <v>FDE Abr/26</v>
          </cell>
        </row>
        <row r="2563">
          <cell r="A2563" t="str">
            <v>15.03.020</v>
          </cell>
          <cell r="B2563" t="str">
            <v>OLEO EM ESQUADRIAS DE FERRO</v>
          </cell>
          <cell r="C2563" t="str">
            <v>M2</v>
          </cell>
          <cell r="D2563">
            <v>43.53</v>
          </cell>
          <cell r="E2563">
            <v>35.390243902439025</v>
          </cell>
          <cell r="F2563" t="str">
            <v>FDE Abr/26</v>
          </cell>
        </row>
        <row r="2564">
          <cell r="A2564" t="str">
            <v>15.03.021</v>
          </cell>
          <cell r="B2564" t="str">
            <v>ESMALTE EM ESQUADRIAS DE FERRO</v>
          </cell>
          <cell r="C2564" t="str">
            <v>M2</v>
          </cell>
          <cell r="D2564">
            <v>46.51</v>
          </cell>
          <cell r="E2564">
            <v>37.8130081300813</v>
          </cell>
          <cell r="F2564" t="str">
            <v>FDE Abr/26</v>
          </cell>
        </row>
        <row r="2565">
          <cell r="A2565" t="str">
            <v>15.03.022</v>
          </cell>
          <cell r="B2565" t="str">
            <v>GRAFITE EM ESQUADRIAS DE FERRO</v>
          </cell>
          <cell r="C2565" t="str">
            <v>M2</v>
          </cell>
          <cell r="D2565">
            <v>50.54</v>
          </cell>
          <cell r="E2565">
            <v>41.08943089430894</v>
          </cell>
          <cell r="F2565" t="str">
            <v>FDE Abr/26</v>
          </cell>
        </row>
        <row r="2566">
          <cell r="A2566" t="str">
            <v>15.03.024</v>
          </cell>
          <cell r="B2566" t="str">
            <v>PINTURA ALUMINIO EM ESQUADRIAS DE FERRO</v>
          </cell>
          <cell r="C2566" t="str">
            <v>M2</v>
          </cell>
          <cell r="D2566">
            <v>54.57</v>
          </cell>
          <cell r="E2566">
            <v>44.365853658536587</v>
          </cell>
          <cell r="F2566" t="str">
            <v>FDE Abr/26</v>
          </cell>
        </row>
        <row r="2567">
          <cell r="A2567" t="str">
            <v>15.03.025</v>
          </cell>
          <cell r="B2567" t="str">
            <v>ESMALTE A BASE DE AGUA SEM MASSA NIVELADORA EM ESQUADRIAS DE MADEIRA</v>
          </cell>
          <cell r="C2567" t="str">
            <v>M2</v>
          </cell>
          <cell r="D2567">
            <v>50.88</v>
          </cell>
          <cell r="E2567">
            <v>41.365853658536587</v>
          </cell>
          <cell r="F2567" t="str">
            <v>FDE Abr/26</v>
          </cell>
        </row>
        <row r="2568">
          <cell r="A2568" t="str">
            <v>15.03.026</v>
          </cell>
          <cell r="B2568" t="str">
            <v>ESMALTE A BASE DE AGUA COM MASSA NIVELADORA EM ESQUADRIAS DE MADEIRA</v>
          </cell>
          <cell r="C2568" t="str">
            <v>M2</v>
          </cell>
          <cell r="D2568">
            <v>87.25</v>
          </cell>
          <cell r="E2568">
            <v>70.934959349593498</v>
          </cell>
          <cell r="F2568" t="str">
            <v>FDE Abr/26</v>
          </cell>
        </row>
        <row r="2569">
          <cell r="A2569" t="str">
            <v>15.03.027</v>
          </cell>
          <cell r="B2569" t="str">
            <v>ESMALTE A BASE DE AGUA EM CERCAS, PORTÕES E GRADIS</v>
          </cell>
          <cell r="C2569" t="str">
            <v>M2</v>
          </cell>
          <cell r="D2569">
            <v>25.88</v>
          </cell>
          <cell r="E2569">
            <v>21.040650406504064</v>
          </cell>
          <cell r="F2569" t="str">
            <v>FDE Abr/26</v>
          </cell>
        </row>
        <row r="2570">
          <cell r="A2570" t="str">
            <v>15.03.028</v>
          </cell>
          <cell r="B2570" t="str">
            <v>ESMALTE A BASE DE AGUA EM ESQUADRIAS DE FERRO</v>
          </cell>
          <cell r="C2570" t="str">
            <v>M2</v>
          </cell>
          <cell r="D2570">
            <v>59.06</v>
          </cell>
          <cell r="E2570">
            <v>48.016260162601625</v>
          </cell>
          <cell r="F2570" t="str">
            <v>FDE Abr/26</v>
          </cell>
        </row>
        <row r="2571">
          <cell r="A2571" t="str">
            <v>15.03.029</v>
          </cell>
          <cell r="B2571" t="str">
            <v>SERVIÇO GALVANIZACAO A FOGO -  ESQUADRIAS.</v>
          </cell>
          <cell r="C2571" t="str">
            <v>KG</v>
          </cell>
          <cell r="D2571">
            <v>6.98</v>
          </cell>
          <cell r="E2571">
            <v>5.6747967479674797</v>
          </cell>
          <cell r="F2571" t="str">
            <v>FDE Abr/26</v>
          </cell>
        </row>
        <row r="2572">
          <cell r="A2572" t="str">
            <v>15.03.032</v>
          </cell>
          <cell r="B2572" t="str">
            <v>PRIMER P/ GALVANIZADOS (GALVIT/SIMILAR) - ESQUADRIAS</v>
          </cell>
          <cell r="C2572" t="str">
            <v>M2</v>
          </cell>
          <cell r="D2572">
            <v>48.99</v>
          </cell>
          <cell r="E2572">
            <v>39.829268292682926</v>
          </cell>
          <cell r="F2572" t="str">
            <v>FDE Abr/26</v>
          </cell>
        </row>
        <row r="2573">
          <cell r="A2573" t="str">
            <v>15.03.035</v>
          </cell>
          <cell r="B2573" t="str">
            <v>FUNDO ANTI-OXIDANTE EM ESQUADRIAS</v>
          </cell>
          <cell r="C2573" t="str">
            <v>M2</v>
          </cell>
          <cell r="D2573">
            <v>52.68</v>
          </cell>
          <cell r="E2573">
            <v>42.829268292682926</v>
          </cell>
          <cell r="F2573" t="str">
            <v>FDE Abr/26</v>
          </cell>
        </row>
        <row r="2574">
          <cell r="A2574" t="str">
            <v>15.03.040</v>
          </cell>
          <cell r="B2574" t="str">
            <v>OLEO EM RODAPES, BAGUETES E MOLDURAS DE MADEIRA</v>
          </cell>
          <cell r="C2574" t="str">
            <v>M</v>
          </cell>
          <cell r="D2574">
            <v>6.01</v>
          </cell>
          <cell r="E2574">
            <v>4.8861788617886175</v>
          </cell>
          <cell r="F2574" t="str">
            <v>FDE Abr/26</v>
          </cell>
        </row>
        <row r="2575">
          <cell r="A2575" t="str">
            <v>15.03.041</v>
          </cell>
          <cell r="B2575" t="str">
            <v>ESMALTE EM RODAPES, BAGUETES E MOLDURAS DE MADEIRA</v>
          </cell>
          <cell r="C2575" t="str">
            <v>M</v>
          </cell>
          <cell r="D2575">
            <v>11.28</v>
          </cell>
          <cell r="E2575">
            <v>9.1707317073170724</v>
          </cell>
          <cell r="F2575" t="str">
            <v>FDE Abr/26</v>
          </cell>
        </row>
        <row r="2576">
          <cell r="A2576" t="str">
            <v>15.03.042</v>
          </cell>
          <cell r="B2576" t="str">
            <v>ESMALTE A BASE DE AGUA EM RODAPES BAGUETES E MOLDURAS DE MADEIRA</v>
          </cell>
          <cell r="C2576" t="str">
            <v>M</v>
          </cell>
          <cell r="D2576">
            <v>10.98</v>
          </cell>
          <cell r="E2576">
            <v>8.9268292682926838</v>
          </cell>
          <cell r="F2576" t="str">
            <v>FDE Abr/26</v>
          </cell>
        </row>
        <row r="2577">
          <cell r="A2577" t="str">
            <v>15.03.050</v>
          </cell>
          <cell r="B2577" t="str">
            <v>ENVERNIZAMENTO DE RODAPES,BAGUETES OU MOLDURAS DE MADEIRA</v>
          </cell>
          <cell r="C2577" t="str">
            <v>M</v>
          </cell>
          <cell r="D2577">
            <v>6.54</v>
          </cell>
          <cell r="E2577">
            <v>5.3170731707317076</v>
          </cell>
          <cell r="F2577" t="str">
            <v>FDE Abr/26</v>
          </cell>
        </row>
        <row r="2578">
          <cell r="A2578" t="str">
            <v>15.03.060</v>
          </cell>
          <cell r="B2578" t="str">
            <v>FACE EXTERNA DE CALHAS/CONDUTORES COM TINTA SINTETICA (ESMALTE)</v>
          </cell>
          <cell r="C2578" t="str">
            <v>M</v>
          </cell>
          <cell r="D2578">
            <v>21.42</v>
          </cell>
          <cell r="E2578">
            <v>17.414634146341466</v>
          </cell>
          <cell r="F2578" t="str">
            <v>FDE Abr/26</v>
          </cell>
        </row>
        <row r="2579">
          <cell r="A2579" t="str">
            <v>15.03.061</v>
          </cell>
          <cell r="B2579" t="str">
            <v>FACE INTERNA DE CALHAS COM TINTA BETUMINOSA</v>
          </cell>
          <cell r="C2579" t="str">
            <v>M</v>
          </cell>
          <cell r="D2579">
            <v>13.59</v>
          </cell>
          <cell r="E2579">
            <v>11.048780487804878</v>
          </cell>
          <cell r="F2579" t="str">
            <v>FDE Abr/26</v>
          </cell>
        </row>
        <row r="2580">
          <cell r="A2580" t="str">
            <v>15.03.062</v>
          </cell>
          <cell r="B2580" t="str">
            <v>FACE APARENTE DE RUFOS/RINCOES COM TINTA BETUMINOSA</v>
          </cell>
          <cell r="C2580" t="str">
            <v>M</v>
          </cell>
          <cell r="D2580">
            <v>13.59</v>
          </cell>
          <cell r="E2580">
            <v>11.048780487804878</v>
          </cell>
          <cell r="F2580" t="str">
            <v>FDE Abr/26</v>
          </cell>
        </row>
        <row r="2581">
          <cell r="A2581" t="str">
            <v>15.03.063</v>
          </cell>
          <cell r="B2581" t="str">
            <v>FACE EXTERNA DE CALHAS/CONDUTORES COM TINTA A OLEO</v>
          </cell>
          <cell r="C2581" t="str">
            <v>M</v>
          </cell>
          <cell r="D2581">
            <v>20.23</v>
          </cell>
          <cell r="E2581">
            <v>16.447154471544717</v>
          </cell>
          <cell r="F2581" t="str">
            <v>FDE Abr/26</v>
          </cell>
        </row>
        <row r="2582">
          <cell r="A2582" t="str">
            <v>15.03.064</v>
          </cell>
          <cell r="B2582" t="str">
            <v>FACE EXTERNA DE CALHAS/CONDUTORES COM ESMALTE A BASE DE AGUA</v>
          </cell>
          <cell r="C2582" t="str">
            <v>M</v>
          </cell>
          <cell r="D2582">
            <v>21.93</v>
          </cell>
          <cell r="E2582">
            <v>17.829268292682926</v>
          </cell>
          <cell r="F2582" t="str">
            <v>FDE Abr/26</v>
          </cell>
        </row>
        <row r="2583">
          <cell r="A2583" t="str">
            <v>15.03.068</v>
          </cell>
          <cell r="B2583" t="str">
            <v>PINTURA DUAS DEMÃOS ESMALTE FACE APARENTE DE TUBULAÇÃO Ø 3/4"</v>
          </cell>
          <cell r="C2583" t="str">
            <v>M</v>
          </cell>
          <cell r="D2583">
            <v>10.97</v>
          </cell>
          <cell r="E2583">
            <v>8.918699186991871</v>
          </cell>
          <cell r="F2583" t="str">
            <v>FDE Abr/26</v>
          </cell>
        </row>
        <row r="2584">
          <cell r="A2584" t="str">
            <v>15.03.069</v>
          </cell>
          <cell r="B2584" t="str">
            <v>PINTURA DUAS DEMÃOS ESMALTE FACE APARENTE DE TUBULAÇÃO Ø1"</v>
          </cell>
          <cell r="C2584" t="str">
            <v>M</v>
          </cell>
          <cell r="D2584">
            <v>11.43</v>
          </cell>
          <cell r="E2584">
            <v>9.2926829268292686</v>
          </cell>
          <cell r="F2584" t="str">
            <v>FDE Abr/26</v>
          </cell>
        </row>
        <row r="2585">
          <cell r="A2585" t="str">
            <v>15.03.072</v>
          </cell>
          <cell r="B2585" t="str">
            <v>PINTURA DUAS DEMÃOS ESMALTE FACE APARENTE DE TUBULAÇÃO Ø1 1/4"</v>
          </cell>
          <cell r="C2585" t="str">
            <v>M</v>
          </cell>
          <cell r="D2585">
            <v>15.09</v>
          </cell>
          <cell r="E2585">
            <v>12.268292682926829</v>
          </cell>
          <cell r="F2585" t="str">
            <v>FDE Abr/26</v>
          </cell>
        </row>
        <row r="2586">
          <cell r="A2586" t="str">
            <v>15.03.073</v>
          </cell>
          <cell r="B2586" t="str">
            <v>PINTURA DUAS DEMÃOS ESMALTE FACE APARENTE DE TUBULAÇÃO Ø1 1/2"</v>
          </cell>
          <cell r="C2586" t="str">
            <v>M</v>
          </cell>
          <cell r="D2586">
            <v>15.54</v>
          </cell>
          <cell r="E2586">
            <v>12.634146341463413</v>
          </cell>
          <cell r="F2586" t="str">
            <v>FDE Abr/26</v>
          </cell>
        </row>
        <row r="2587">
          <cell r="A2587" t="str">
            <v>15.03.074</v>
          </cell>
          <cell r="B2587" t="str">
            <v>PINTURA DUAS DEMÃOS ESMALTE FACE APARENTE DE TUBULAÇÃO Ø 2"</v>
          </cell>
          <cell r="C2587" t="str">
            <v>M</v>
          </cell>
          <cell r="D2587">
            <v>19.66</v>
          </cell>
          <cell r="E2587">
            <v>15.983739837398375</v>
          </cell>
          <cell r="F2587" t="str">
            <v>FDE Abr/26</v>
          </cell>
        </row>
        <row r="2588">
          <cell r="A2588" t="str">
            <v>15.03.075</v>
          </cell>
          <cell r="B2588" t="str">
            <v>PINTURA DUAS DEMÃOS ESMALTE FACE APARENTE DE TUBULAÇÃO Ø 2 1/2"</v>
          </cell>
          <cell r="C2588" t="str">
            <v>M</v>
          </cell>
          <cell r="D2588">
            <v>19.66</v>
          </cell>
          <cell r="E2588">
            <v>15.983739837398375</v>
          </cell>
          <cell r="F2588" t="str">
            <v>FDE Abr/26</v>
          </cell>
        </row>
        <row r="2589">
          <cell r="A2589" t="str">
            <v>15.03.076</v>
          </cell>
          <cell r="B2589" t="str">
            <v>PINTURA DUAS DEMÃOS ESMALTE FACE APARENTE DE TUBULAÇÃO Ø 3"</v>
          </cell>
          <cell r="C2589" t="str">
            <v>M</v>
          </cell>
          <cell r="D2589">
            <v>21.48</v>
          </cell>
          <cell r="E2589">
            <v>17.463414634146343</v>
          </cell>
          <cell r="F2589" t="str">
            <v>FDE Abr/26</v>
          </cell>
        </row>
        <row r="2590">
          <cell r="A2590" t="str">
            <v>15.03.077</v>
          </cell>
          <cell r="B2590" t="str">
            <v>PINTURA DUAS DEMÃOS ESMALTE FACE APARENTE DE TUBULAÇÃO Ø 4"</v>
          </cell>
          <cell r="C2590" t="str">
            <v>M</v>
          </cell>
          <cell r="D2590">
            <v>26.5</v>
          </cell>
          <cell r="E2590">
            <v>21.544715447154474</v>
          </cell>
          <cell r="F2590" t="str">
            <v>FDE Abr/26</v>
          </cell>
        </row>
        <row r="2591">
          <cell r="A2591" t="str">
            <v>15.03.078</v>
          </cell>
          <cell r="B2591" t="str">
            <v>PINTURA DUAS DEMÃOS ESMALTE FACE APARENTE DE TUBULAÇÃO Ø 6</v>
          </cell>
          <cell r="C2591" t="str">
            <v>M</v>
          </cell>
          <cell r="D2591">
            <v>24.05</v>
          </cell>
          <cell r="E2591">
            <v>19.552845528455286</v>
          </cell>
          <cell r="F2591" t="str">
            <v>FDE Abr/26</v>
          </cell>
        </row>
        <row r="2592">
          <cell r="A2592" t="str">
            <v>15.03.079</v>
          </cell>
          <cell r="B2592" t="str">
            <v>PINTURA DUAS DEMÃOS ESMALTE FACE APARENTE DE TUBULAÇÃO PVC  Ø 2"</v>
          </cell>
          <cell r="C2592" t="str">
            <v>M</v>
          </cell>
          <cell r="D2592">
            <v>17.89</v>
          </cell>
          <cell r="E2592">
            <v>14.544715447154472</v>
          </cell>
          <cell r="F2592" t="str">
            <v>FDE Abr/26</v>
          </cell>
        </row>
        <row r="2593">
          <cell r="A2593" t="str">
            <v>15.03.080</v>
          </cell>
          <cell r="B2593" t="str">
            <v>PINTURA DUAS DEMÃOS ESMALTE FACE APARENTE DE TUBULAÇÃO PVC Ø  3"</v>
          </cell>
          <cell r="C2593" t="str">
            <v>M</v>
          </cell>
          <cell r="D2593">
            <v>18.63</v>
          </cell>
          <cell r="E2593">
            <v>15.146341463414634</v>
          </cell>
          <cell r="F2593" t="str">
            <v>FDE Abr/26</v>
          </cell>
        </row>
        <row r="2594">
          <cell r="A2594" t="str">
            <v>15.03.081</v>
          </cell>
          <cell r="B2594" t="str">
            <v>PINTURA DUAS DEMÃOS ESMALTE FACE APARENTE DE TUBULAÇÃO PVC Ø 4"</v>
          </cell>
          <cell r="C2594" t="str">
            <v>M</v>
          </cell>
          <cell r="D2594">
            <v>22.57</v>
          </cell>
          <cell r="E2594">
            <v>18.349593495934961</v>
          </cell>
          <cell r="F2594" t="str">
            <v>FDE Abr/26</v>
          </cell>
        </row>
        <row r="2595">
          <cell r="A2595" t="str">
            <v>15.03.082</v>
          </cell>
          <cell r="B2595" t="str">
            <v>PINTURA DUAS DEMÃOS ESMALTE FACE APARENTE DE TUBULAÇÃO PVC Ø 6"</v>
          </cell>
          <cell r="C2595" t="str">
            <v>M</v>
          </cell>
          <cell r="D2595">
            <v>24.05</v>
          </cell>
          <cell r="E2595">
            <v>19.552845528455286</v>
          </cell>
          <cell r="F2595" t="str">
            <v>FDE Abr/26</v>
          </cell>
        </row>
        <row r="2596">
          <cell r="A2596" t="str">
            <v>15.03.099</v>
          </cell>
          <cell r="B2596" t="str">
            <v>PINTURAS EM ESQUADRIAS</v>
          </cell>
          <cell r="C2596" t="str">
            <v>MV</v>
          </cell>
          <cell r="D2596">
            <v>715.2</v>
          </cell>
          <cell r="E2596">
            <v>581.46341463414637</v>
          </cell>
          <cell r="F2596" t="str">
            <v>FDE Abr/26</v>
          </cell>
        </row>
        <row r="2597">
          <cell r="A2597" t="str">
            <v>15.04.001</v>
          </cell>
          <cell r="B2597" t="str">
            <v>CAIACAO</v>
          </cell>
          <cell r="C2597" t="str">
            <v>M2</v>
          </cell>
          <cell r="D2597">
            <v>13.94</v>
          </cell>
          <cell r="E2597">
            <v>11.333333333333334</v>
          </cell>
          <cell r="F2597" t="str">
            <v>FDE Abr/26</v>
          </cell>
        </row>
        <row r="2598">
          <cell r="A2598" t="str">
            <v>15.04.005</v>
          </cell>
          <cell r="B2598" t="str">
            <v>TINTA LÁTEX ECONÔMICA</v>
          </cell>
          <cell r="C2598" t="str">
            <v>M2</v>
          </cell>
          <cell r="D2598">
            <v>35.090000000000003</v>
          </cell>
          <cell r="E2598">
            <v>28.528455284552848</v>
          </cell>
          <cell r="F2598" t="str">
            <v>FDE Abr/26</v>
          </cell>
        </row>
        <row r="2599">
          <cell r="A2599" t="str">
            <v>15.04.006</v>
          </cell>
          <cell r="B2599" t="str">
            <v>TINTA LATEX STANDARD</v>
          </cell>
          <cell r="C2599" t="str">
            <v>M2</v>
          </cell>
          <cell r="D2599">
            <v>37.200000000000003</v>
          </cell>
          <cell r="E2599">
            <v>30.243902439024392</v>
          </cell>
          <cell r="F2599" t="str">
            <v>FDE Abr/26</v>
          </cell>
        </row>
        <row r="2600">
          <cell r="A2600" t="str">
            <v>15.04.007</v>
          </cell>
          <cell r="B2600" t="str">
            <v>MASSA NIVELADORA PARA EXTERIOR</v>
          </cell>
          <cell r="C2600" t="str">
            <v>M2</v>
          </cell>
          <cell r="D2600">
            <v>36.94</v>
          </cell>
          <cell r="E2600">
            <v>30.032520325203251</v>
          </cell>
          <cell r="F2600" t="str">
            <v>FDE Abr/26</v>
          </cell>
        </row>
        <row r="2601">
          <cell r="A2601" t="str">
            <v>15.04.008</v>
          </cell>
          <cell r="B2601" t="str">
            <v>LATEX EM ELEMENTO VAZADO</v>
          </cell>
          <cell r="C2601" t="str">
            <v>M2</v>
          </cell>
          <cell r="D2601">
            <v>35.090000000000003</v>
          </cell>
          <cell r="E2601">
            <v>28.528455284552848</v>
          </cell>
          <cell r="F2601" t="str">
            <v>FDE Abr/26</v>
          </cell>
        </row>
        <row r="2602">
          <cell r="A2602" t="str">
            <v>15.04.009</v>
          </cell>
          <cell r="B2602" t="str">
            <v>TRATAMENTO DE CONCRETO COM ESTUQUE E LIXAMENTO</v>
          </cell>
          <cell r="C2602" t="str">
            <v>M2</v>
          </cell>
          <cell r="D2602">
            <v>53.72</v>
          </cell>
          <cell r="E2602">
            <v>43.674796747967477</v>
          </cell>
          <cell r="F2602" t="str">
            <v>FDE Abr/26</v>
          </cell>
        </row>
        <row r="2603">
          <cell r="A2603" t="str">
            <v>15.04.011</v>
          </cell>
          <cell r="B2603" t="str">
            <v>TINTA MINERAL IMPERMEAVEL SEM NATA SELADORA</v>
          </cell>
          <cell r="C2603" t="str">
            <v>M2</v>
          </cell>
          <cell r="D2603">
            <v>21.11</v>
          </cell>
          <cell r="E2603">
            <v>17.162601626016261</v>
          </cell>
          <cell r="F2603" t="str">
            <v>FDE Abr/26</v>
          </cell>
        </row>
        <row r="2604">
          <cell r="A2604" t="str">
            <v>15.04.012</v>
          </cell>
          <cell r="B2604" t="str">
            <v>TINTA MINERAL IMPERMEAVEL C/ NATA SELADORA S/ BLOCO DE CONCRETO</v>
          </cell>
          <cell r="C2604" t="str">
            <v>M2</v>
          </cell>
          <cell r="D2604">
            <v>39.39</v>
          </cell>
          <cell r="E2604">
            <v>32.024390243902438</v>
          </cell>
          <cell r="F2604" t="str">
            <v>FDE Abr/26</v>
          </cell>
        </row>
        <row r="2605">
          <cell r="A2605" t="str">
            <v>15.04.013</v>
          </cell>
          <cell r="B2605" t="str">
            <v>HIDROFUGO A BASE DE SILICONE</v>
          </cell>
          <cell r="C2605" t="str">
            <v>M2</v>
          </cell>
          <cell r="D2605">
            <v>65.48</v>
          </cell>
          <cell r="E2605">
            <v>53.235772357723583</v>
          </cell>
          <cell r="F2605" t="str">
            <v>FDE Abr/26</v>
          </cell>
        </row>
        <row r="2606">
          <cell r="A2606" t="str">
            <v>15.04.015</v>
          </cell>
          <cell r="B2606" t="str">
            <v>ESMALTE EM SUPERFICIE REBOCADA SEM MASSA NIVELADORA</v>
          </cell>
          <cell r="C2606" t="str">
            <v>M2</v>
          </cell>
          <cell r="D2606">
            <v>36.909999999999997</v>
          </cell>
          <cell r="E2606">
            <v>30.008130081300809</v>
          </cell>
          <cell r="F2606" t="str">
            <v>FDE Abr/26</v>
          </cell>
        </row>
        <row r="2607">
          <cell r="A2607" t="str">
            <v>15.04.020</v>
          </cell>
          <cell r="B2607" t="str">
            <v>LIQUIDO IMUNIZANTE EM MADEIRA APARENTE</v>
          </cell>
          <cell r="C2607" t="str">
            <v>M2</v>
          </cell>
          <cell r="D2607">
            <v>19.79</v>
          </cell>
          <cell r="E2607">
            <v>16.089430894308943</v>
          </cell>
          <cell r="F2607" t="str">
            <v>FDE Abr/26</v>
          </cell>
        </row>
        <row r="2608">
          <cell r="A2608" t="str">
            <v>15.04.030</v>
          </cell>
          <cell r="B2608" t="str">
            <v>VERNIZ ACRILICO BASE SOLVENTE COM 1 DEMAO PRIMER +2 DEMAOS VERNIZ ACRILICO BASE SOLVENTE</v>
          </cell>
          <cell r="C2608" t="str">
            <v>M2</v>
          </cell>
          <cell r="D2608">
            <v>33.840000000000003</v>
          </cell>
          <cell r="E2608">
            <v>27.512195121951223</v>
          </cell>
          <cell r="F2608" t="str">
            <v>FDE Abr/26</v>
          </cell>
        </row>
        <row r="2609">
          <cell r="A2609" t="str">
            <v>15.04.031</v>
          </cell>
          <cell r="B2609" t="str">
            <v>VERNIZ ACRILICO BASE AGUA APLICAÇAO 3 DEMAOS</v>
          </cell>
          <cell r="C2609" t="str">
            <v>M2</v>
          </cell>
          <cell r="D2609">
            <v>15.83</v>
          </cell>
          <cell r="E2609">
            <v>12.869918699186993</v>
          </cell>
          <cell r="F2609" t="str">
            <v>FDE Abr/26</v>
          </cell>
        </row>
        <row r="2610">
          <cell r="A2610" t="str">
            <v>15.04.040</v>
          </cell>
          <cell r="B2610" t="str">
            <v>VERNIZ RETARDANTE DE CHAMA APLICADO EM SUPERFICIE DE MADEIRA ACABAMENTO TRANSPARENTE COM DUAS DEMÃOS</v>
          </cell>
          <cell r="C2610" t="str">
            <v>M2</v>
          </cell>
          <cell r="D2610">
            <v>112.8</v>
          </cell>
          <cell r="E2610">
            <v>91.707317073170728</v>
          </cell>
          <cell r="F2610" t="str">
            <v>FDE Abr/26</v>
          </cell>
        </row>
        <row r="2611">
          <cell r="A2611" t="str">
            <v>15.04.041</v>
          </cell>
          <cell r="B2611" t="str">
            <v>VERNIZ SELANTE RESISTENTE À ABRASÃO APLICADO SOBRE VERNIZ RETARDANTE EM SUPERFICIE DE MADEIRA ACABAMENTO TRANSPARENTE COM DUAS DEMÃOS</v>
          </cell>
          <cell r="C2611" t="str">
            <v>M2</v>
          </cell>
          <cell r="D2611">
            <v>27.87</v>
          </cell>
          <cell r="E2611">
            <v>22.658536585365855</v>
          </cell>
          <cell r="F2611" t="str">
            <v>FDE Abr/26</v>
          </cell>
        </row>
        <row r="2612">
          <cell r="A2612" t="str">
            <v>15.04.073</v>
          </cell>
          <cell r="B2612" t="str">
            <v>PINTURA PARA TELHAS DE ALUMINIO COM TINTA ESMALTE AUTOMOTIVA</v>
          </cell>
          <cell r="C2612" t="str">
            <v>M2</v>
          </cell>
          <cell r="D2612">
            <v>33.99</v>
          </cell>
          <cell r="E2612">
            <v>27.634146341463417</v>
          </cell>
          <cell r="F2612" t="str">
            <v>FDE Abr/26</v>
          </cell>
        </row>
        <row r="2613">
          <cell r="A2613" t="str">
            <v>15.04.078</v>
          </cell>
          <cell r="B2613" t="str">
            <v>SINALIZAÇÃO VISUAL DE DEGRAUS-PINTURA ACRÍLICA P/PISOS</v>
          </cell>
          <cell r="C2613" t="str">
            <v>CJ</v>
          </cell>
          <cell r="D2613">
            <v>21.49</v>
          </cell>
          <cell r="E2613">
            <v>17.471544715447152</v>
          </cell>
          <cell r="F2613" t="str">
            <v>FDE Abr/26</v>
          </cell>
        </row>
        <row r="2614">
          <cell r="A2614" t="str">
            <v>15.04.080</v>
          </cell>
          <cell r="B2614" t="str">
            <v>PINTURA  DE QUADRAS ESP-LINHAS DEMARCATORIAS (600M2)</v>
          </cell>
          <cell r="C2614" t="str">
            <v>UN</v>
          </cell>
          <cell r="D2614">
            <v>1884.46</v>
          </cell>
          <cell r="E2614">
            <v>1532.0813008130083</v>
          </cell>
          <cell r="F2614" t="str">
            <v>FDE Abr/26</v>
          </cell>
        </row>
        <row r="2615">
          <cell r="A2615" t="str">
            <v>15.04.081</v>
          </cell>
          <cell r="B2615" t="str">
            <v>PINTURA DE LINHAS DEMARCATORIAS DE QUADRA DE ESPORTES</v>
          </cell>
          <cell r="C2615" t="str">
            <v>M</v>
          </cell>
          <cell r="D2615">
            <v>3.11</v>
          </cell>
          <cell r="E2615">
            <v>2.5284552845528454</v>
          </cell>
          <cell r="F2615" t="str">
            <v>FDE Abr/26</v>
          </cell>
        </row>
        <row r="2616">
          <cell r="A2616" t="str">
            <v>15.04.082</v>
          </cell>
          <cell r="B2616" t="str">
            <v>TINTA LATEX PARA PISO</v>
          </cell>
          <cell r="C2616" t="str">
            <v>M2</v>
          </cell>
          <cell r="D2616">
            <v>37.93</v>
          </cell>
          <cell r="E2616">
            <v>30.837398373983739</v>
          </cell>
          <cell r="F2616" t="str">
            <v>FDE Abr/26</v>
          </cell>
        </row>
        <row r="2617">
          <cell r="A2617" t="str">
            <v>15.04.099</v>
          </cell>
          <cell r="B2617" t="str">
            <v>PINTURAS EM PAREDES EXTERNAS</v>
          </cell>
          <cell r="C2617" t="str">
            <v>MV</v>
          </cell>
          <cell r="D2617">
            <v>715.2</v>
          </cell>
          <cell r="E2617">
            <v>581.46341463414637</v>
          </cell>
          <cell r="F2617" t="str">
            <v>FDE Abr/26</v>
          </cell>
        </row>
        <row r="2618">
          <cell r="A2618" t="str">
            <v>15.50.001</v>
          </cell>
          <cell r="B2618" t="str">
            <v>RASPAGEM DE CAIACAO OU TINTA MINERAL IMPERMEAVEL</v>
          </cell>
          <cell r="C2618" t="str">
            <v>M2</v>
          </cell>
          <cell r="D2618">
            <v>2.84</v>
          </cell>
          <cell r="E2618">
            <v>2.3089430894308944</v>
          </cell>
          <cell r="F2618" t="str">
            <v>FDE Abr/26</v>
          </cell>
        </row>
        <row r="2619">
          <cell r="A2619" t="str">
            <v>15.50.002</v>
          </cell>
          <cell r="B2619" t="str">
            <v>REMOCAO DE OLEO,ESMALTE,LATEX/ACRILICO EM PAREDES COM LIXAMENTO</v>
          </cell>
          <cell r="C2619" t="str">
            <v>M2</v>
          </cell>
          <cell r="D2619">
            <v>5.38</v>
          </cell>
          <cell r="E2619">
            <v>4.3739837398373984</v>
          </cell>
          <cell r="F2619" t="str">
            <v>FDE Abr/26</v>
          </cell>
        </row>
        <row r="2620">
          <cell r="A2620" t="str">
            <v>15.50.003</v>
          </cell>
          <cell r="B2620" t="str">
            <v>REMOCAO DE OLEO,ESMALTE OU VERNIZ EM ESQ DE MADEIRA C/LIXAMENTO</v>
          </cell>
          <cell r="C2620" t="str">
            <v>M2</v>
          </cell>
          <cell r="D2620">
            <v>7.58</v>
          </cell>
          <cell r="E2620">
            <v>6.1626016260162606</v>
          </cell>
          <cell r="F2620" t="str">
            <v>FDE Abr/26</v>
          </cell>
        </row>
        <row r="2621">
          <cell r="A2621" t="str">
            <v>15.50.004</v>
          </cell>
          <cell r="B2621" t="str">
            <v>REMOCAO DE OLEO,ESMALTE,ALUMIN OU GRAFITE EM ESQ DE FERRO C/LIXAMENT</v>
          </cell>
          <cell r="C2621" t="str">
            <v>M2</v>
          </cell>
          <cell r="D2621">
            <v>9.09</v>
          </cell>
          <cell r="E2621">
            <v>7.3902439024390247</v>
          </cell>
          <cell r="F2621" t="str">
            <v>FDE Abr/26</v>
          </cell>
        </row>
        <row r="2622">
          <cell r="A2622" t="str">
            <v>15.50.010</v>
          </cell>
          <cell r="B2622" t="str">
            <v>REMOÇAO DE OLEO,ESMALTE,VERNIZ EM RODAPES,BAGUETES E MOLD C/LIXAMENTO</v>
          </cell>
          <cell r="C2622" t="str">
            <v>M</v>
          </cell>
          <cell r="D2622">
            <v>1.51</v>
          </cell>
          <cell r="E2622">
            <v>1.2276422764227644</v>
          </cell>
          <cell r="F2622" t="str">
            <v>FDE Abr/26</v>
          </cell>
        </row>
        <row r="2623">
          <cell r="A2623" t="str">
            <v>15.50.011</v>
          </cell>
          <cell r="B2623" t="str">
            <v>REMOCAO DE OLEO,ESMALTE,LATEX/ACRILICO EM PAREDES COM PRODUTO QUIMICO</v>
          </cell>
          <cell r="C2623" t="str">
            <v>M2</v>
          </cell>
          <cell r="D2623">
            <v>11.72</v>
          </cell>
          <cell r="E2623">
            <v>9.5284552845528463</v>
          </cell>
          <cell r="F2623" t="str">
            <v>FDE Abr/26</v>
          </cell>
        </row>
        <row r="2624">
          <cell r="A2624" t="str">
            <v>15.50.012</v>
          </cell>
          <cell r="B2624" t="str">
            <v>REMOCAO DE OLEO ESMALTE OU VERNIZ EM ESQ. DE MADEIRA C/PROD QUIMICO</v>
          </cell>
          <cell r="C2624" t="str">
            <v>M2</v>
          </cell>
          <cell r="D2624">
            <v>11.72</v>
          </cell>
          <cell r="E2624">
            <v>9.5284552845528463</v>
          </cell>
          <cell r="F2624" t="str">
            <v>FDE Abr/26</v>
          </cell>
        </row>
        <row r="2625">
          <cell r="A2625" t="str">
            <v>15.50.013</v>
          </cell>
          <cell r="B2625" t="str">
            <v>REMOCAO DE OLEO,ESMALTE,ALUMIN OU GRAFITE EM ESQ DE FERRO C/PROD QUI</v>
          </cell>
          <cell r="C2625" t="str">
            <v>M2</v>
          </cell>
          <cell r="D2625">
            <v>11.72</v>
          </cell>
          <cell r="E2625">
            <v>9.5284552845528463</v>
          </cell>
          <cell r="F2625" t="str">
            <v>FDE Abr/26</v>
          </cell>
        </row>
        <row r="2626">
          <cell r="A2626" t="str">
            <v>15.50.014</v>
          </cell>
          <cell r="B2626" t="str">
            <v>REMOÇAO DE OLEO,ESMALTE,VERNIZ EM RODAPES,BAGUETES E MOLD C/PROD.QUIMICO</v>
          </cell>
          <cell r="C2626" t="str">
            <v>M</v>
          </cell>
          <cell r="D2626">
            <v>2.34</v>
          </cell>
          <cell r="E2626">
            <v>1.9024390243902438</v>
          </cell>
          <cell r="F2626" t="str">
            <v>FDE Abr/26</v>
          </cell>
        </row>
        <row r="2627">
          <cell r="A2627" t="str">
            <v>15.50.030</v>
          </cell>
          <cell r="B2627" t="str">
            <v>REMOCAO DE PINTURA EM ESTRUTURA METALICA COM LIXAMENTO</v>
          </cell>
          <cell r="C2627" t="str">
            <v>M2</v>
          </cell>
          <cell r="D2627">
            <v>34.4</v>
          </cell>
          <cell r="E2627">
            <v>27.967479674796746</v>
          </cell>
          <cell r="F2627" t="str">
            <v>FDE Abr/26</v>
          </cell>
        </row>
        <row r="2628">
          <cell r="A2628" t="str">
            <v>15.50.099</v>
          </cell>
          <cell r="B2628" t="str">
            <v>REMOCOES</v>
          </cell>
          <cell r="C2628" t="str">
            <v>MV</v>
          </cell>
          <cell r="D2628">
            <v>715.2</v>
          </cell>
          <cell r="E2628">
            <v>581.46341463414637</v>
          </cell>
          <cell r="F2628" t="str">
            <v>FDE Abr/26</v>
          </cell>
        </row>
        <row r="2629">
          <cell r="A2629" t="str">
            <v>15.80.010</v>
          </cell>
          <cell r="B2629" t="str">
            <v>PINTURA EM AZULEJO</v>
          </cell>
          <cell r="C2629" t="str">
            <v>M2</v>
          </cell>
          <cell r="D2629">
            <v>35.08</v>
          </cell>
          <cell r="E2629">
            <v>28.520325203252032</v>
          </cell>
          <cell r="F2629" t="str">
            <v>FDE Abr/26</v>
          </cell>
        </row>
        <row r="2630">
          <cell r="A2630" t="str">
            <v>15.80.011</v>
          </cell>
          <cell r="B2630" t="str">
            <v>OLEO EM SUPERFICIE INCLUSIVE PREPARO E RETOQUE DE MASSA</v>
          </cell>
          <cell r="C2630" t="str">
            <v>M2</v>
          </cell>
          <cell r="D2630">
            <v>25.66</v>
          </cell>
          <cell r="E2630">
            <v>20.86178861788618</v>
          </cell>
          <cell r="F2630" t="str">
            <v>FDE Abr/26</v>
          </cell>
        </row>
        <row r="2631">
          <cell r="A2631" t="str">
            <v>15.80.013</v>
          </cell>
          <cell r="B2631" t="str">
            <v>ESMALTE EM ESQUADRIAS DE MADEIRA INCLUSIVE PREPARO E RETOQUES DE MASSA</v>
          </cell>
          <cell r="C2631" t="str">
            <v>M2</v>
          </cell>
          <cell r="D2631">
            <v>30.44</v>
          </cell>
          <cell r="E2631">
            <v>24.747967479674799</v>
          </cell>
          <cell r="F2631" t="str">
            <v>FDE Abr/26</v>
          </cell>
        </row>
        <row r="2632">
          <cell r="A2632" t="str">
            <v>15.80.018</v>
          </cell>
          <cell r="B2632" t="str">
            <v>TINTA LATEX STANDARD INCLUSIVE PREPARO E RETOQUE DE MASSA NIVELADORA</v>
          </cell>
          <cell r="C2632" t="str">
            <v>M2</v>
          </cell>
          <cell r="D2632">
            <v>23.36</v>
          </cell>
          <cell r="E2632">
            <v>18.991869918699187</v>
          </cell>
          <cell r="F2632" t="str">
            <v>FDE Abr/26</v>
          </cell>
        </row>
        <row r="2633">
          <cell r="A2633" t="str">
            <v>15.80.021</v>
          </cell>
          <cell r="B2633" t="str">
            <v>OLEO EM ESQUADRIAS DE FERRO INCLUSIVE PREPARO E RETOQUES DE ZARCAO</v>
          </cell>
          <cell r="C2633" t="str">
            <v>M2</v>
          </cell>
          <cell r="D2633">
            <v>40.78</v>
          </cell>
          <cell r="E2633">
            <v>33.154471544715449</v>
          </cell>
          <cell r="F2633" t="str">
            <v>FDE Abr/26</v>
          </cell>
        </row>
        <row r="2634">
          <cell r="A2634" t="str">
            <v>15.80.023</v>
          </cell>
          <cell r="B2634" t="str">
            <v>OLEO EM RODAPES/BAGUETES/MOLD. MAD. INCL. PREPARO E RETOQUE DE MASSA</v>
          </cell>
          <cell r="C2634" t="str">
            <v>M</v>
          </cell>
          <cell r="D2634">
            <v>5.96</v>
          </cell>
          <cell r="E2634">
            <v>4.845528455284553</v>
          </cell>
          <cell r="F2634" t="str">
            <v>FDE Abr/26</v>
          </cell>
        </row>
        <row r="2635">
          <cell r="A2635" t="str">
            <v>15.80.024</v>
          </cell>
          <cell r="B2635" t="str">
            <v>ALUMINIO EM ESQUADRIAS DE FERRO INCLUSIVE PREPARO E RETOQUE DE ZARCA</v>
          </cell>
          <cell r="C2635" t="str">
            <v>M2</v>
          </cell>
          <cell r="D2635">
            <v>47.41</v>
          </cell>
          <cell r="E2635">
            <v>38.544715447154466</v>
          </cell>
          <cell r="F2635" t="str">
            <v>FDE Abr/26</v>
          </cell>
        </row>
        <row r="2636">
          <cell r="A2636" t="str">
            <v>15.80.025</v>
          </cell>
          <cell r="B2636" t="str">
            <v>REMOVEDOR DE PICHAÇÃO - POS PINTURA ANTIPICHAÇÃO</v>
          </cell>
          <cell r="C2636" t="str">
            <v>M2</v>
          </cell>
          <cell r="D2636">
            <v>11.65</v>
          </cell>
          <cell r="E2636">
            <v>9.4715447154471555</v>
          </cell>
          <cell r="F2636" t="str">
            <v>FDE Abr/26</v>
          </cell>
        </row>
        <row r="2637">
          <cell r="A2637" t="str">
            <v>15.80.026</v>
          </cell>
          <cell r="B2637" t="str">
            <v>OLEO EM ESQUADRIAS DE MADEIRA INCLUSIVE PREPARO E RETOQUES DE MASSA</v>
          </cell>
          <cell r="C2637" t="str">
            <v>M2</v>
          </cell>
          <cell r="D2637">
            <v>30.41</v>
          </cell>
          <cell r="E2637">
            <v>24.723577235772357</v>
          </cell>
          <cell r="F2637" t="str">
            <v>FDE Abr/26</v>
          </cell>
        </row>
        <row r="2638">
          <cell r="A2638" t="str">
            <v>15.80.029</v>
          </cell>
          <cell r="B2638" t="str">
            <v>VERNIZ ANTIPICHAÇÃO 2 DEMAOS</v>
          </cell>
          <cell r="C2638" t="str">
            <v>M2</v>
          </cell>
          <cell r="D2638">
            <v>56.42</v>
          </cell>
          <cell r="E2638">
            <v>45.869918699186996</v>
          </cell>
          <cell r="F2638" t="str">
            <v>FDE Abr/26</v>
          </cell>
        </row>
        <row r="2639">
          <cell r="A2639" t="str">
            <v>15.80.031</v>
          </cell>
          <cell r="B2639" t="str">
            <v>VERNIZ EM ESQUADRIAS DE MADEIRA INCL PREPARO E RETOQUE DE MASSA</v>
          </cell>
          <cell r="C2639" t="str">
            <v>M2</v>
          </cell>
          <cell r="D2639">
            <v>40.5</v>
          </cell>
          <cell r="E2639">
            <v>32.926829268292686</v>
          </cell>
          <cell r="F2639" t="str">
            <v>FDE Abr/26</v>
          </cell>
        </row>
        <row r="2640">
          <cell r="A2640" t="str">
            <v>15.80.032</v>
          </cell>
          <cell r="B2640" t="str">
            <v>VERNIZ EM RODAPES/BAGUETES/MOLD. MAD. INCL. PREPARO E RETOQUE DE MASSA</v>
          </cell>
          <cell r="C2640" t="str">
            <v>M</v>
          </cell>
          <cell r="D2640">
            <v>4.8099999999999996</v>
          </cell>
          <cell r="E2640">
            <v>3.9105691056910565</v>
          </cell>
          <cell r="F2640" t="str">
            <v>FDE Abr/26</v>
          </cell>
        </row>
        <row r="2641">
          <cell r="A2641" t="str">
            <v>15.80.036</v>
          </cell>
          <cell r="B2641" t="str">
            <v>ESMALTE EM SUPERFICIE DE MADEIRA INCLUSIVE PREPARO E RETOQUE DE MASSA</v>
          </cell>
          <cell r="C2641" t="str">
            <v>M2</v>
          </cell>
          <cell r="D2641">
            <v>30.82</v>
          </cell>
          <cell r="E2641">
            <v>25.056910569105693</v>
          </cell>
          <cell r="F2641" t="str">
            <v>FDE Abr/26</v>
          </cell>
        </row>
        <row r="2642">
          <cell r="A2642" t="str">
            <v>15.80.040</v>
          </cell>
          <cell r="B2642" t="str">
            <v>PINTURA DE QUADRAS ESPORTIVAS - LINHAS DEMARCATORIAS</v>
          </cell>
          <cell r="C2642" t="str">
            <v>UN</v>
          </cell>
          <cell r="D2642">
            <v>1087.97</v>
          </cell>
          <cell r="E2642">
            <v>884.52845528455293</v>
          </cell>
          <cell r="F2642" t="str">
            <v>FDE Abr/26</v>
          </cell>
        </row>
        <row r="2643">
          <cell r="A2643" t="str">
            <v>15.80.042</v>
          </cell>
          <cell r="B2643" t="str">
            <v>PINTURA DE LINHAS DEMARCATORIAS DE QUADRA DE ESPORTES</v>
          </cell>
          <cell r="C2643" t="str">
            <v>M</v>
          </cell>
          <cell r="D2643">
            <v>2.73</v>
          </cell>
          <cell r="E2643">
            <v>2.2195121951219514</v>
          </cell>
          <cell r="F2643" t="str">
            <v>FDE Abr/26</v>
          </cell>
        </row>
        <row r="2644">
          <cell r="A2644" t="str">
            <v>15.80.043</v>
          </cell>
          <cell r="B2644" t="str">
            <v>TINTA LATEX ECONOMICA INCLUSIVE PREPARO E RETOQUE DE MASSA NIVELADOR</v>
          </cell>
          <cell r="C2644" t="str">
            <v>M2</v>
          </cell>
          <cell r="D2644">
            <v>21.68</v>
          </cell>
          <cell r="E2644">
            <v>17.626016260162601</v>
          </cell>
          <cell r="F2644" t="str">
            <v>FDE Abr/26</v>
          </cell>
        </row>
        <row r="2645">
          <cell r="A2645" t="str">
            <v>15.80.044</v>
          </cell>
          <cell r="B2645" t="str">
            <v>ESMALTE EM SUPERFICIE INCLUSIVE PREPARO E RETOQUE DE MASSA</v>
          </cell>
          <cell r="C2645" t="str">
            <v>M2</v>
          </cell>
          <cell r="D2645">
            <v>28.04</v>
          </cell>
          <cell r="E2645">
            <v>22.796747967479675</v>
          </cell>
          <cell r="F2645" t="str">
            <v>FDE Abr/26</v>
          </cell>
        </row>
        <row r="2646">
          <cell r="A2646" t="str">
            <v>15.80.045</v>
          </cell>
          <cell r="B2646" t="str">
            <v>ESMALTE EM ESQUADRIAS DE FERRO INCLUSIVE PREPARO E RETOQUES DE ZARCAO</v>
          </cell>
          <cell r="C2646" t="str">
            <v>M2</v>
          </cell>
          <cell r="D2646">
            <v>42.57</v>
          </cell>
          <cell r="E2646">
            <v>34.609756097560975</v>
          </cell>
          <cell r="F2646" t="str">
            <v>FDE Abr/26</v>
          </cell>
        </row>
        <row r="2647">
          <cell r="A2647" t="str">
            <v>15.80.046</v>
          </cell>
          <cell r="B2647" t="str">
            <v>GRAFITE EM ESQUADRIAS DE FERRO INCL. PREPARO E RETOQUE DE ZARCAO</v>
          </cell>
          <cell r="C2647" t="str">
            <v>M2</v>
          </cell>
          <cell r="D2647">
            <v>44.99</v>
          </cell>
          <cell r="E2647">
            <v>36.577235772357724</v>
          </cell>
          <cell r="F2647" t="str">
            <v>FDE Abr/26</v>
          </cell>
        </row>
        <row r="2648">
          <cell r="A2648" t="str">
            <v>15.80.047</v>
          </cell>
          <cell r="B2648" t="str">
            <v>PINTURA EM LOUSA INCL. PREPARO E RETOQUE DE MASSA</v>
          </cell>
          <cell r="C2648" t="str">
            <v>M2</v>
          </cell>
          <cell r="D2648">
            <v>26.88</v>
          </cell>
          <cell r="E2648">
            <v>21.853658536585364</v>
          </cell>
          <cell r="F2648" t="str">
            <v>FDE Abr/26</v>
          </cell>
        </row>
        <row r="2649">
          <cell r="A2649" t="str">
            <v>15.80.048</v>
          </cell>
          <cell r="B2649" t="str">
            <v>ESMALTE EM FORRO DE MADEIRA INCLUSIVE PREPARO E RETOQUE DE MASSA</v>
          </cell>
          <cell r="C2649" t="str">
            <v>M2</v>
          </cell>
          <cell r="D2649">
            <v>29.91</v>
          </cell>
          <cell r="E2649">
            <v>24.317073170731707</v>
          </cell>
          <cell r="F2649" t="str">
            <v>FDE Abr/26</v>
          </cell>
        </row>
        <row r="2650">
          <cell r="A2650" t="str">
            <v>15.80.050</v>
          </cell>
          <cell r="B2650" t="str">
            <v>OLEO EM FORRO DE MADEIRA INCLUSIVE PREPARO E RETOQUE DE MASSA</v>
          </cell>
          <cell r="C2650" t="str">
            <v>M2</v>
          </cell>
          <cell r="D2650">
            <v>27.52</v>
          </cell>
          <cell r="E2650">
            <v>22.373983739837399</v>
          </cell>
          <cell r="F2650" t="str">
            <v>FDE Abr/26</v>
          </cell>
        </row>
        <row r="2651">
          <cell r="A2651" t="str">
            <v>15.80.060</v>
          </cell>
          <cell r="B2651" t="str">
            <v>ESMALTE EM ESTRUTURA METALICA INCLUSIVE PREPARO E RETOQUE DE ZARCAO</v>
          </cell>
          <cell r="C2651" t="str">
            <v>M2</v>
          </cell>
          <cell r="D2651">
            <v>26.6</v>
          </cell>
          <cell r="E2651">
            <v>21.626016260162604</v>
          </cell>
          <cell r="F2651" t="str">
            <v>FDE Abr/26</v>
          </cell>
        </row>
        <row r="2652">
          <cell r="A2652" t="str">
            <v>15.80.061</v>
          </cell>
          <cell r="B2652" t="str">
            <v>OLEO EM ESTRUTURA METALICA INCLUSIVE PREPARO E RETOQUE DE ZARCAO</v>
          </cell>
          <cell r="C2652" t="str">
            <v>M2</v>
          </cell>
          <cell r="D2652">
            <v>24.81</v>
          </cell>
          <cell r="E2652">
            <v>20.170731707317071</v>
          </cell>
          <cell r="F2652" t="str">
            <v>FDE Abr/26</v>
          </cell>
        </row>
        <row r="2653">
          <cell r="A2653" t="str">
            <v>15.80.062</v>
          </cell>
          <cell r="B2653" t="str">
            <v>GRAFITE EM ESTRUTURA METALICA INCLUSIVE PREPARO E RETOQUE DE ZARCAO</v>
          </cell>
          <cell r="C2653" t="str">
            <v>M2</v>
          </cell>
          <cell r="D2653">
            <v>29.01</v>
          </cell>
          <cell r="E2653">
            <v>23.585365853658537</v>
          </cell>
          <cell r="F2653" t="str">
            <v>FDE Abr/26</v>
          </cell>
        </row>
        <row r="2654">
          <cell r="A2654" t="str">
            <v>15.80.070</v>
          </cell>
          <cell r="B2654" t="str">
            <v>GALVANIZACAO A FRIO - PINTURA P/ ESTRUTURAS - CONSERVACAO</v>
          </cell>
          <cell r="C2654" t="str">
            <v>M2</v>
          </cell>
          <cell r="D2654">
            <v>54.29</v>
          </cell>
          <cell r="E2654">
            <v>44.138211382113823</v>
          </cell>
          <cell r="F2654" t="str">
            <v>FDE Abr/26</v>
          </cell>
        </row>
        <row r="2655">
          <cell r="A2655" t="str">
            <v>15.80.071</v>
          </cell>
          <cell r="B2655" t="str">
            <v>GALVANIZACAO A FRIO - PINTURA P/ ESQUADRIAS - CONSERVACAO</v>
          </cell>
          <cell r="C2655" t="str">
            <v>M2</v>
          </cell>
          <cell r="D2655">
            <v>84.33</v>
          </cell>
          <cell r="E2655">
            <v>68.560975609756099</v>
          </cell>
          <cell r="F2655" t="str">
            <v>FDE Abr/26</v>
          </cell>
        </row>
        <row r="2656">
          <cell r="A2656" t="str">
            <v>15.80.072</v>
          </cell>
          <cell r="B2656" t="str">
            <v>PRIMER P/ GALVANIZADOS (GALVIT/SIMILAR) - ESTRUTURAS - CONSERVACAO</v>
          </cell>
          <cell r="C2656" t="str">
            <v>M2</v>
          </cell>
          <cell r="D2656">
            <v>17.57</v>
          </cell>
          <cell r="E2656">
            <v>14.284552845528456</v>
          </cell>
          <cell r="F2656" t="str">
            <v>FDE Abr/26</v>
          </cell>
        </row>
        <row r="2657">
          <cell r="A2657" t="str">
            <v>15.80.073</v>
          </cell>
          <cell r="B2657" t="str">
            <v>PRIMER P/ GALVANIZADOS (GALVIT/SIMILAR) - ESQUADRIAS - CONSERVACAO</v>
          </cell>
          <cell r="C2657" t="str">
            <v>M2</v>
          </cell>
          <cell r="D2657">
            <v>34.520000000000003</v>
          </cell>
          <cell r="E2657">
            <v>28.065040650406505</v>
          </cell>
          <cell r="F2657" t="str">
            <v>FDE Abr/26</v>
          </cell>
        </row>
        <row r="2658">
          <cell r="A2658" t="str">
            <v>15.80.075</v>
          </cell>
          <cell r="B2658" t="str">
            <v>FUNDO ANTI-OXIDANTE EM ESTRUTURAS - CONSERVACAO</v>
          </cell>
          <cell r="C2658" t="str">
            <v>M2</v>
          </cell>
          <cell r="D2658">
            <v>19.100000000000001</v>
          </cell>
          <cell r="E2658">
            <v>15.528455284552846</v>
          </cell>
          <cell r="F2658" t="str">
            <v>FDE Abr/26</v>
          </cell>
        </row>
        <row r="2659">
          <cell r="A2659" t="str">
            <v>15.80.076</v>
          </cell>
          <cell r="B2659" t="str">
            <v>FUNDO ANTI-OXIDANTE EM ESQUADRIAS - CONSERVACAO</v>
          </cell>
          <cell r="C2659" t="str">
            <v>M2</v>
          </cell>
          <cell r="D2659">
            <v>36.35</v>
          </cell>
          <cell r="E2659">
            <v>29.552845528455286</v>
          </cell>
          <cell r="F2659" t="str">
            <v>FDE Abr/26</v>
          </cell>
        </row>
        <row r="2660">
          <cell r="A2660" t="str">
            <v>15.80.080</v>
          </cell>
          <cell r="B2660" t="str">
            <v>SERVIÇO GALVANIZACAO A FOGO - ESTRUTURAS / ESQUADRIAS.</v>
          </cell>
          <cell r="C2660" t="str">
            <v>KG</v>
          </cell>
          <cell r="D2660">
            <v>6.98</v>
          </cell>
          <cell r="E2660">
            <v>5.6747967479674797</v>
          </cell>
          <cell r="F2660" t="str">
            <v>FDE Abr/26</v>
          </cell>
        </row>
        <row r="2661">
          <cell r="A2661" t="str">
            <v>15.80.099</v>
          </cell>
          <cell r="B2661" t="str">
            <v>SERVICOS DE PINTURA - CONSERVACAO</v>
          </cell>
          <cell r="C2661" t="str">
            <v>MV</v>
          </cell>
          <cell r="D2661">
            <v>715.2</v>
          </cell>
          <cell r="E2661">
            <v>581.46341463414637</v>
          </cell>
          <cell r="F2661" t="str">
            <v>FDE Abr/26</v>
          </cell>
        </row>
        <row r="2662">
          <cell r="A2662" t="str">
            <v>16.01.008</v>
          </cell>
          <cell r="B2662" t="str">
            <v>FD-07 FECHAM DIVISA/BL CONCRETO/REV CHAP GROSSO FACE EXT H=185CM/SAPAT</v>
          </cell>
          <cell r="C2662" t="str">
            <v>M</v>
          </cell>
          <cell r="D2662">
            <v>758.13</v>
          </cell>
          <cell r="E2662">
            <v>616.36585365853659</v>
          </cell>
          <cell r="F2662" t="str">
            <v>FDE Abr/26</v>
          </cell>
        </row>
        <row r="2663">
          <cell r="A2663" t="str">
            <v>16.01.009</v>
          </cell>
          <cell r="B2663" t="str">
            <v>FD-08 FECHAM DIVISA/BL CONCRETO/REV CHAP GROSSO FACE EXT H=185CM/BROCA</v>
          </cell>
          <cell r="C2663" t="str">
            <v>M</v>
          </cell>
          <cell r="D2663">
            <v>880.06</v>
          </cell>
          <cell r="E2663">
            <v>715.4959349593496</v>
          </cell>
          <cell r="F2663" t="str">
            <v>FDE Abr/26</v>
          </cell>
        </row>
        <row r="2664">
          <cell r="A2664" t="str">
            <v>16.01.010</v>
          </cell>
          <cell r="B2664" t="str">
            <v>FD-10 FECHAMENTO PARA DEVISAS/MOUROES</v>
          </cell>
          <cell r="C2664" t="str">
            <v>M</v>
          </cell>
          <cell r="D2664">
            <v>88.82</v>
          </cell>
          <cell r="E2664">
            <v>72.211382113821131</v>
          </cell>
          <cell r="F2664" t="str">
            <v>FDE Abr/26</v>
          </cell>
        </row>
        <row r="2665">
          <cell r="A2665" t="str">
            <v>16.01.011</v>
          </cell>
          <cell r="B2665" t="str">
            <v>FD-11 FECHAMENTO DE DIVISAS - MOUROES C/ PLACAS PRE MOLDADAS</v>
          </cell>
          <cell r="C2665" t="str">
            <v>M</v>
          </cell>
          <cell r="D2665">
            <v>330.36</v>
          </cell>
          <cell r="E2665">
            <v>268.58536585365857</v>
          </cell>
          <cell r="F2665" t="str">
            <v>FDE Abr/26</v>
          </cell>
        </row>
        <row r="2666">
          <cell r="A2666" t="str">
            <v>16.01.012</v>
          </cell>
          <cell r="B2666" t="str">
            <v>FD-12 FECHAMENTO DE DIVISAS - MOUROES C/ ARAMES E HIBISCOS</v>
          </cell>
          <cell r="C2666" t="str">
            <v>M</v>
          </cell>
          <cell r="D2666">
            <v>282.83999999999997</v>
          </cell>
          <cell r="E2666">
            <v>229.95121951219511</v>
          </cell>
          <cell r="F2666" t="str">
            <v>FDE Abr/26</v>
          </cell>
        </row>
        <row r="2667">
          <cell r="A2667" t="str">
            <v>16.01.013</v>
          </cell>
          <cell r="B2667" t="str">
            <v>FD-13 FECHAMENTO DIV/BL CONCR/SEM REVESTIMENTO (H=185CM/SAPATA)</v>
          </cell>
          <cell r="C2667" t="str">
            <v>M</v>
          </cell>
          <cell r="D2667">
            <v>726.78</v>
          </cell>
          <cell r="E2667">
            <v>590.8780487804878</v>
          </cell>
          <cell r="F2667" t="str">
            <v>FDE Abr/26</v>
          </cell>
        </row>
        <row r="2668">
          <cell r="A2668" t="str">
            <v>16.01.014</v>
          </cell>
          <cell r="B2668" t="str">
            <v>FD-14 FECHAMENTO DE DIVISA/BLOCO DE CONCRETO/ S/REVEST. H=185CM/BROCA</v>
          </cell>
          <cell r="C2668" t="str">
            <v>M</v>
          </cell>
          <cell r="D2668">
            <v>848.57</v>
          </cell>
          <cell r="E2668">
            <v>689.89430894308953</v>
          </cell>
          <cell r="F2668" t="str">
            <v>FDE Abr/26</v>
          </cell>
        </row>
        <row r="2669">
          <cell r="A2669" t="str">
            <v>16.01.015</v>
          </cell>
          <cell r="B2669" t="str">
            <v>FD-15 FECHAMENTO DE DIVISA/BL CONCRETO/REVEST CHAP FINO H=235CM/SAPATA</v>
          </cell>
          <cell r="C2669" t="str">
            <v>M</v>
          </cell>
          <cell r="D2669">
            <v>927.33</v>
          </cell>
          <cell r="E2669">
            <v>753.92682926829275</v>
          </cell>
          <cell r="F2669" t="str">
            <v>FDE Abr/26</v>
          </cell>
        </row>
        <row r="2670">
          <cell r="A2670" t="str">
            <v>16.01.016</v>
          </cell>
          <cell r="B2670" t="str">
            <v>FD-16 FECHAMENTO DIVISA/BL CONCRETO/REVEST CHAPISCO FINO H=235CM/BROCA</v>
          </cell>
          <cell r="C2670" t="str">
            <v>M</v>
          </cell>
          <cell r="D2670">
            <v>1059.29</v>
          </cell>
          <cell r="E2670">
            <v>861.21138211382117</v>
          </cell>
          <cell r="F2670" t="str">
            <v>FDE Abr/26</v>
          </cell>
        </row>
        <row r="2671">
          <cell r="A2671" t="str">
            <v>16.01.021</v>
          </cell>
          <cell r="B2671" t="str">
            <v>FD-21 FECHAMENTO DE DIVISA COM GRADIL ELETROFUNDIDO / SAPATA (H=185CM)</v>
          </cell>
          <cell r="C2671" t="str">
            <v>M</v>
          </cell>
          <cell r="D2671">
            <v>1648</v>
          </cell>
          <cell r="E2671">
            <v>1339.8373983739837</v>
          </cell>
          <cell r="F2671" t="str">
            <v>FDE Abr/26</v>
          </cell>
        </row>
        <row r="2672">
          <cell r="A2672" t="str">
            <v>16.01.022</v>
          </cell>
          <cell r="B2672" t="str">
            <v>FD-22 FECHAMENTO DE DIVISA COM GRADIL ELETROFUNDIDO/SAPATA (H=235CM)</v>
          </cell>
          <cell r="C2672" t="str">
            <v>M</v>
          </cell>
          <cell r="D2672">
            <v>1802.62</v>
          </cell>
          <cell r="E2672">
            <v>1465.5447154471544</v>
          </cell>
          <cell r="F2672" t="str">
            <v>FDE Abr/26</v>
          </cell>
        </row>
        <row r="2673">
          <cell r="A2673" t="str">
            <v>16.01.028</v>
          </cell>
          <cell r="B2673" t="str">
            <v>FD-23 FECHAMENTO DE DIVISA COM GRADIL ELETROFUNDIDO / BROCA (H=185CM)</v>
          </cell>
          <cell r="C2673" t="str">
            <v>M</v>
          </cell>
          <cell r="D2673">
            <v>1750.68</v>
          </cell>
          <cell r="E2673">
            <v>1423.3170731707319</v>
          </cell>
          <cell r="F2673" t="str">
            <v>FDE Abr/26</v>
          </cell>
        </row>
        <row r="2674">
          <cell r="A2674" t="str">
            <v>16.01.029</v>
          </cell>
          <cell r="B2674" t="str">
            <v>FD-24 FECHAMENTO DE DIVISA COM GRADIL ELETROFUNDIDO / BROCA (H=235CM)</v>
          </cell>
          <cell r="C2674" t="str">
            <v>M</v>
          </cell>
          <cell r="D2674">
            <v>1905.31</v>
          </cell>
          <cell r="E2674">
            <v>1549.0325203252032</v>
          </cell>
          <cell r="F2674" t="str">
            <v>FDE Abr/26</v>
          </cell>
        </row>
        <row r="2675">
          <cell r="A2675" t="str">
            <v>16.01.030</v>
          </cell>
          <cell r="B2675" t="str">
            <v>FD-25 FECHAMENTO DIVISA C/ GRADIL ELETROF / SAPATA (199X132.20CM)</v>
          </cell>
          <cell r="C2675" t="str">
            <v>M</v>
          </cell>
          <cell r="D2675">
            <v>1296.46</v>
          </cell>
          <cell r="E2675">
            <v>1054.0325203252032</v>
          </cell>
          <cell r="F2675" t="str">
            <v>FDE Abr/26</v>
          </cell>
        </row>
        <row r="2676">
          <cell r="A2676" t="str">
            <v>16.01.031</v>
          </cell>
          <cell r="B2676" t="str">
            <v>FD-26 FECHAMENTO DIVISA C/ GRADIL ELETROF / BROCA (199X132.20CM)</v>
          </cell>
          <cell r="C2676" t="str">
            <v>M</v>
          </cell>
          <cell r="D2676">
            <v>1406.98</v>
          </cell>
          <cell r="E2676">
            <v>1143.8861788617887</v>
          </cell>
          <cell r="F2676" t="str">
            <v>FDE Abr/26</v>
          </cell>
        </row>
        <row r="2677">
          <cell r="A2677" t="str">
            <v>16.01.032</v>
          </cell>
          <cell r="B2677" t="str">
            <v>FD-27 FECHAMENTO DIVISA C/ GRADIL ELETROF / SAPATA (59X211.40CM)</v>
          </cell>
          <cell r="C2677" t="str">
            <v>M</v>
          </cell>
          <cell r="D2677">
            <v>1281.6500000000001</v>
          </cell>
          <cell r="E2677">
            <v>1041.9918699186992</v>
          </cell>
          <cell r="F2677" t="str">
            <v>FDE Abr/26</v>
          </cell>
        </row>
        <row r="2678">
          <cell r="A2678" t="str">
            <v>16.01.033</v>
          </cell>
          <cell r="B2678" t="str">
            <v>FD-28 FECHAMENTO DIVISA C/ GRADIL ELETROF / BROCA (59X211.40CM)</v>
          </cell>
          <cell r="C2678" t="str">
            <v>M</v>
          </cell>
          <cell r="D2678">
            <v>1404.25</v>
          </cell>
          <cell r="E2678">
            <v>1141.6666666666667</v>
          </cell>
          <cell r="F2678" t="str">
            <v>FDE Abr/26</v>
          </cell>
        </row>
        <row r="2679">
          <cell r="A2679" t="str">
            <v>16.01.045</v>
          </cell>
          <cell r="B2679" t="str">
            <v>PORTÃO EM GRADIL ELETROFUNDIDO</v>
          </cell>
          <cell r="C2679" t="str">
            <v>M2</v>
          </cell>
          <cell r="D2679">
            <v>1610.18</v>
          </cell>
          <cell r="E2679">
            <v>1309.0894308943091</v>
          </cell>
          <cell r="F2679" t="str">
            <v>FDE Abr/26</v>
          </cell>
        </row>
        <row r="2680">
          <cell r="A2680" t="str">
            <v>16.01.046</v>
          </cell>
          <cell r="B2680" t="str">
            <v>PORTÃO EM CHAPA DE AÇO</v>
          </cell>
          <cell r="C2680" t="str">
            <v>M2</v>
          </cell>
          <cell r="D2680">
            <v>1381.71</v>
          </cell>
          <cell r="E2680">
            <v>1123.3414634146343</v>
          </cell>
          <cell r="F2680" t="str">
            <v>FDE Abr/26</v>
          </cell>
        </row>
        <row r="2681">
          <cell r="A2681" t="str">
            <v>16.01.058</v>
          </cell>
          <cell r="B2681" t="str">
            <v>GRADIL ELETROFUNDIDO GALV. COM PINTURA ELETROSTATICA 62X132MM BARRA 25X2MM</v>
          </cell>
          <cell r="C2681" t="str">
            <v>M2</v>
          </cell>
          <cell r="D2681">
            <v>495.3</v>
          </cell>
          <cell r="E2681">
            <v>402.6829268292683</v>
          </cell>
          <cell r="F2681" t="str">
            <v>FDE Abr/26</v>
          </cell>
        </row>
        <row r="2682">
          <cell r="A2682" t="str">
            <v>16.01.060</v>
          </cell>
          <cell r="B2682" t="str">
            <v>FD-29 FECHAMENTO DIVISA C/ ELEMENTO VAZADO / SAPATA (239X199CM)</v>
          </cell>
          <cell r="C2682" t="str">
            <v>M</v>
          </cell>
          <cell r="D2682">
            <v>1222.25</v>
          </cell>
          <cell r="E2682">
            <v>993.69918699186996</v>
          </cell>
          <cell r="F2682" t="str">
            <v>FDE Abr/26</v>
          </cell>
        </row>
        <row r="2683">
          <cell r="A2683" t="str">
            <v>16.01.061</v>
          </cell>
          <cell r="B2683" t="str">
            <v>FD-30 FECHAMENTO DIVISA C/ ELEMENTO VAZADO / BROCA (239X199CM)</v>
          </cell>
          <cell r="C2683" t="str">
            <v>M</v>
          </cell>
          <cell r="D2683">
            <v>1283.71</v>
          </cell>
          <cell r="E2683">
            <v>1043.6666666666667</v>
          </cell>
          <cell r="F2683" t="str">
            <v>FDE Abr/26</v>
          </cell>
        </row>
        <row r="2684">
          <cell r="A2684" t="str">
            <v>16.01.062</v>
          </cell>
          <cell r="B2684" t="str">
            <v>FD-31 FECHAMENTO DIVISA C/ ELEMENTO VAZADO / SAPATA (39X199CM)</v>
          </cell>
          <cell r="C2684" t="str">
            <v>M</v>
          </cell>
          <cell r="D2684">
            <v>1142.93</v>
          </cell>
          <cell r="E2684">
            <v>929.21138211382117</v>
          </cell>
          <cell r="F2684" t="str">
            <v>FDE Abr/26</v>
          </cell>
        </row>
        <row r="2685">
          <cell r="A2685" t="str">
            <v>16.01.063</v>
          </cell>
          <cell r="B2685" t="str">
            <v>FD-32 FECHAMENTO DIVISA C/ ELEMENTO VAZADO / BROCA (39X199CM)</v>
          </cell>
          <cell r="C2685" t="str">
            <v>M</v>
          </cell>
          <cell r="D2685">
            <v>1210.1199999999999</v>
          </cell>
          <cell r="E2685">
            <v>983.83739837398366</v>
          </cell>
          <cell r="F2685" t="str">
            <v>FDE Abr/26</v>
          </cell>
        </row>
        <row r="2686">
          <cell r="A2686" t="str">
            <v>16.01.064</v>
          </cell>
          <cell r="B2686" t="str">
            <v>PT-29 PORTAO DE TELA PARA QUADRA</v>
          </cell>
          <cell r="C2686" t="str">
            <v>M2</v>
          </cell>
          <cell r="D2686">
            <v>1377.77</v>
          </cell>
          <cell r="E2686">
            <v>1120.1382113821139</v>
          </cell>
          <cell r="F2686" t="str">
            <v>FDE Abr/26</v>
          </cell>
        </row>
        <row r="2687">
          <cell r="A2687" t="str">
            <v>16.01.065</v>
          </cell>
          <cell r="B2687" t="str">
            <v>VERGA/CINTA EM BLOCO DE CONCRETO CANALETA 14X19X39CM</v>
          </cell>
          <cell r="C2687" t="str">
            <v>M</v>
          </cell>
          <cell r="D2687">
            <v>75.69</v>
          </cell>
          <cell r="E2687">
            <v>61.536585365853661</v>
          </cell>
          <cell r="F2687" t="str">
            <v>FDE Abr/26</v>
          </cell>
        </row>
        <row r="2688">
          <cell r="A2688" t="str">
            <v>16.01.066</v>
          </cell>
          <cell r="B2688" t="str">
            <v>VERGA/CINTA EM BLOCO DE CONCRETO CANALETA 19X19X39CM</v>
          </cell>
          <cell r="C2688" t="str">
            <v>M</v>
          </cell>
          <cell r="D2688">
            <v>64.489999999999995</v>
          </cell>
          <cell r="E2688">
            <v>52.430894308943088</v>
          </cell>
          <cell r="F2688" t="str">
            <v>FDE Abr/26</v>
          </cell>
        </row>
        <row r="2689">
          <cell r="A2689" t="str">
            <v>16.01.067</v>
          </cell>
          <cell r="B2689" t="str">
            <v>FD-33 FECHAMENTO DE DIVISA/BL.CONCRETO/REVEST. CHAPISCO GROSSO H=235CM/SAPATA</v>
          </cell>
          <cell r="C2689" t="str">
            <v>M</v>
          </cell>
          <cell r="D2689">
            <v>940.24</v>
          </cell>
          <cell r="E2689">
            <v>764.42276422764235</v>
          </cell>
          <cell r="F2689" t="str">
            <v>FDE Abr/26</v>
          </cell>
        </row>
        <row r="2690">
          <cell r="A2690" t="str">
            <v>16.01.068</v>
          </cell>
          <cell r="B2690" t="str">
            <v>FD-34 FECHAMENTO DE DIVISA/BL. CONCRETO/REVEST. CHAPISCO GROSSO H=235CM/BROCA</v>
          </cell>
          <cell r="C2690" t="str">
            <v>M</v>
          </cell>
          <cell r="D2690">
            <v>1073.3699999999999</v>
          </cell>
          <cell r="E2690">
            <v>872.65853658536582</v>
          </cell>
          <cell r="F2690" t="str">
            <v>FDE Abr/26</v>
          </cell>
        </row>
        <row r="2691">
          <cell r="A2691" t="str">
            <v>16.01.080</v>
          </cell>
          <cell r="B2691" t="str">
            <v>PT-30 PORTAO GRADIL ELETROFUNDIDO / PILARETE DE CONCRETO (300X185CM)</v>
          </cell>
          <cell r="C2691" t="str">
            <v>UN</v>
          </cell>
          <cell r="D2691">
            <v>11609.79</v>
          </cell>
          <cell r="E2691">
            <v>9438.8536585365855</v>
          </cell>
          <cell r="F2691" t="str">
            <v>FDE Abr/26</v>
          </cell>
        </row>
        <row r="2692">
          <cell r="A2692" t="str">
            <v>16.01.081</v>
          </cell>
          <cell r="B2692" t="str">
            <v>PT-31 PORTAO GRADIL ELETROFUNDIDO / PILARETE DE CONCRETO (300X235CM)</v>
          </cell>
          <cell r="C2692" t="str">
            <v>UN</v>
          </cell>
          <cell r="D2692">
            <v>11562.58</v>
          </cell>
          <cell r="E2692">
            <v>9400.4715447154467</v>
          </cell>
          <cell r="F2692" t="str">
            <v>FDE Abr/26</v>
          </cell>
        </row>
        <row r="2693">
          <cell r="A2693" t="str">
            <v>16.01.082</v>
          </cell>
          <cell r="B2693" t="str">
            <v>PT-32 PORTAO GRADIL ELETROFUNDIDO / PILARETE DE CONCRETO (180X185CM)</v>
          </cell>
          <cell r="C2693" t="str">
            <v>UN</v>
          </cell>
          <cell r="D2693">
            <v>8123.74</v>
          </cell>
          <cell r="E2693">
            <v>6604.666666666667</v>
          </cell>
          <cell r="F2693" t="str">
            <v>FDE Abr/26</v>
          </cell>
        </row>
        <row r="2694">
          <cell r="A2694" t="str">
            <v>16.01.083</v>
          </cell>
          <cell r="B2694" t="str">
            <v>PT-33 PORTAO GRADIL ELETROFUNDIDO / PILARETE DE CONCRETO (180X235CM)</v>
          </cell>
          <cell r="C2694" t="str">
            <v>UN</v>
          </cell>
          <cell r="D2694">
            <v>8177.21</v>
          </cell>
          <cell r="E2694">
            <v>6648.1382113821137</v>
          </cell>
          <cell r="F2694" t="str">
            <v>FDE Abr/26</v>
          </cell>
        </row>
        <row r="2695">
          <cell r="A2695" t="str">
            <v>16.01.088</v>
          </cell>
          <cell r="B2695" t="str">
            <v>PT-41 PORTAO EM CHAPA DE ACO (300X235CM)</v>
          </cell>
          <cell r="C2695" t="str">
            <v>UN</v>
          </cell>
          <cell r="D2695">
            <v>12802.49</v>
          </cell>
          <cell r="E2695">
            <v>10408.528455284553</v>
          </cell>
          <cell r="F2695" t="str">
            <v>FDE Abr/26</v>
          </cell>
        </row>
        <row r="2696">
          <cell r="A2696" t="str">
            <v>16.01.089</v>
          </cell>
          <cell r="B2696" t="str">
            <v>PT-42 PORTAO EM CHAPA DE ACO (180X235CM)</v>
          </cell>
          <cell r="C2696" t="str">
            <v>UN</v>
          </cell>
          <cell r="D2696">
            <v>8997.2800000000007</v>
          </cell>
          <cell r="E2696">
            <v>7314.8617886178872</v>
          </cell>
          <cell r="F2696" t="str">
            <v>FDE Abr/26</v>
          </cell>
        </row>
        <row r="2697">
          <cell r="A2697" t="str">
            <v>16.01.090</v>
          </cell>
          <cell r="B2697" t="str">
            <v>FE-01  FECHAMENTO PARA SETORIZAÇAO 120&lt;H&lt;200 CM  (ALAMBRADO)</v>
          </cell>
          <cell r="C2697" t="str">
            <v>M2</v>
          </cell>
          <cell r="D2697">
            <v>815.12</v>
          </cell>
          <cell r="E2697">
            <v>662.69918699186996</v>
          </cell>
          <cell r="F2697" t="str">
            <v>FDE Abr/26</v>
          </cell>
        </row>
        <row r="2698">
          <cell r="A2698" t="str">
            <v>16.01.091</v>
          </cell>
          <cell r="B2698" t="str">
            <v>FE-02  FECHAMENTO PARA SETORIZAÇAO (GRADIL ELETROFUNDIDO)</v>
          </cell>
          <cell r="C2698" t="str">
            <v>M2</v>
          </cell>
          <cell r="D2698">
            <v>693</v>
          </cell>
          <cell r="E2698">
            <v>563.41463414634143</v>
          </cell>
          <cell r="F2698" t="str">
            <v>FDE Abr/26</v>
          </cell>
        </row>
        <row r="2699">
          <cell r="A2699" t="str">
            <v>16.01.092</v>
          </cell>
          <cell r="B2699" t="str">
            <v>PT-50 PORTAO DE TELA PARA SETORIZAÇAO 120&lt;H&lt;200 CM</v>
          </cell>
          <cell r="C2699" t="str">
            <v>M2</v>
          </cell>
          <cell r="D2699">
            <v>1260.0999999999999</v>
          </cell>
          <cell r="E2699">
            <v>1024.4715447154472</v>
          </cell>
          <cell r="F2699" t="str">
            <v>FDE Abr/26</v>
          </cell>
        </row>
        <row r="2700">
          <cell r="A2700" t="str">
            <v>16.01.093</v>
          </cell>
          <cell r="B2700" t="str">
            <v>PT-34 PORTAO GRADIL ELETROFUNDIDO / PILARETE METALICO (300X185CM)</v>
          </cell>
          <cell r="C2700" t="str">
            <v>UN</v>
          </cell>
          <cell r="D2700">
            <v>9682.5499999999993</v>
          </cell>
          <cell r="E2700">
            <v>7871.9918699186983</v>
          </cell>
          <cell r="F2700" t="str">
            <v>FDE Abr/26</v>
          </cell>
        </row>
        <row r="2701">
          <cell r="A2701" t="str">
            <v>16.01.094</v>
          </cell>
          <cell r="B2701" t="str">
            <v>PT-35 PORTAO GRADIL ELETROFUNDIDO / PILARETE METALICO (300X235CM)</v>
          </cell>
          <cell r="C2701" t="str">
            <v>UN</v>
          </cell>
          <cell r="D2701">
            <v>9533.27</v>
          </cell>
          <cell r="E2701">
            <v>7750.6260162601629</v>
          </cell>
          <cell r="F2701" t="str">
            <v>FDE Abr/26</v>
          </cell>
        </row>
        <row r="2702">
          <cell r="A2702" t="str">
            <v>16.01.095</v>
          </cell>
          <cell r="B2702" t="str">
            <v>PT-36 PORTAO GRADIL ELETROFUNDIDO / PILARETE METALICO (180X185CM)</v>
          </cell>
          <cell r="C2702" t="str">
            <v>UN</v>
          </cell>
          <cell r="D2702">
            <v>6274.51</v>
          </cell>
          <cell r="E2702">
            <v>5101.2276422764235</v>
          </cell>
          <cell r="F2702" t="str">
            <v>FDE Abr/26</v>
          </cell>
        </row>
        <row r="2703">
          <cell r="A2703" t="str">
            <v>16.01.098</v>
          </cell>
          <cell r="B2703" t="str">
            <v>PT-37 PORTAO GRADIL ELETROFUNDIDO / PILARETE METALICO (180X235CM)</v>
          </cell>
          <cell r="C2703" t="str">
            <v>UN</v>
          </cell>
          <cell r="D2703">
            <v>6238.93</v>
          </cell>
          <cell r="E2703">
            <v>5072.3008130081307</v>
          </cell>
          <cell r="F2703" t="str">
            <v>FDE Abr/26</v>
          </cell>
        </row>
        <row r="2704">
          <cell r="A2704" t="str">
            <v>16.01.099</v>
          </cell>
          <cell r="B2704" t="str">
            <v>SERVICOS PARA FECHAMENTOS</v>
          </cell>
          <cell r="C2704" t="str">
            <v>MV</v>
          </cell>
          <cell r="D2704">
            <v>715.2</v>
          </cell>
          <cell r="E2704">
            <v>581.46341463414637</v>
          </cell>
          <cell r="F2704" t="str">
            <v>FDE Abr/26</v>
          </cell>
        </row>
        <row r="2705">
          <cell r="A2705" t="str">
            <v>16.02.004</v>
          </cell>
          <cell r="B2705" t="str">
            <v>PAVIMENTAÇÃO DE CONCRETO P/PISO PERMEAVEL DRENANTE (DIAGONAL)</v>
          </cell>
          <cell r="C2705" t="str">
            <v>M2</v>
          </cell>
          <cell r="D2705">
            <v>222.47</v>
          </cell>
          <cell r="E2705">
            <v>180.869918699187</v>
          </cell>
          <cell r="F2705" t="str">
            <v>FDE Abr/26</v>
          </cell>
        </row>
        <row r="2706">
          <cell r="A2706" t="str">
            <v>16.02.008</v>
          </cell>
          <cell r="B2706" t="str">
            <v>PISO DE CONCRETO LISO-FUNDACAO DIRETA FCK-25 MPA</v>
          </cell>
          <cell r="C2706" t="str">
            <v>M2</v>
          </cell>
          <cell r="D2706">
            <v>231.31</v>
          </cell>
          <cell r="E2706">
            <v>188.0569105691057</v>
          </cell>
          <cell r="F2706" t="str">
            <v>FDE Abr/26</v>
          </cell>
        </row>
        <row r="2707">
          <cell r="A2707" t="str">
            <v>16.02.009</v>
          </cell>
          <cell r="B2707" t="str">
            <v>PLACA DE CONCRETO MOLDADA NO LOCAL - 90X90 CM</v>
          </cell>
          <cell r="C2707" t="str">
            <v>M2</v>
          </cell>
          <cell r="D2707">
            <v>115.7</v>
          </cell>
          <cell r="E2707">
            <v>94.065040650406502</v>
          </cell>
          <cell r="F2707" t="str">
            <v>FDE Abr/26</v>
          </cell>
        </row>
        <row r="2708">
          <cell r="A2708" t="str">
            <v>16.02.010</v>
          </cell>
          <cell r="B2708" t="str">
            <v>PAVIMENTAÇÃO DE CONCRETO P/PISO PERMEAVEL DRENANTE (SEXTAVADO)</v>
          </cell>
          <cell r="C2708" t="str">
            <v>M2</v>
          </cell>
          <cell r="D2708">
            <v>195.83</v>
          </cell>
          <cell r="E2708">
            <v>159.21138211382114</v>
          </cell>
          <cell r="F2708" t="str">
            <v>FDE Abr/26</v>
          </cell>
        </row>
        <row r="2709">
          <cell r="A2709" t="str">
            <v>16.02.014</v>
          </cell>
          <cell r="B2709" t="str">
            <v>PAVIMENTAÇAO DE CONCRETO PARA PISO PERMEAVEL DRENANTE (GRAMA)</v>
          </cell>
          <cell r="C2709" t="str">
            <v>M2</v>
          </cell>
          <cell r="D2709">
            <v>191.57</v>
          </cell>
          <cell r="E2709">
            <v>155.7479674796748</v>
          </cell>
          <cell r="F2709" t="str">
            <v>FDE Abr/26</v>
          </cell>
        </row>
        <row r="2710">
          <cell r="A2710" t="str">
            <v>16.02.015</v>
          </cell>
          <cell r="B2710" t="str">
            <v>PAVIMENTACAO ASFALTICA</v>
          </cell>
          <cell r="C2710" t="str">
            <v>M2</v>
          </cell>
          <cell r="D2710">
            <v>87.67</v>
          </cell>
          <cell r="E2710">
            <v>71.276422764227647</v>
          </cell>
          <cell r="F2710" t="str">
            <v>FDE Abr/26</v>
          </cell>
        </row>
        <row r="2711">
          <cell r="A2711" t="str">
            <v>16.02.018</v>
          </cell>
          <cell r="B2711" t="str">
            <v>BORRACHA ASSENTADA C/ ARGAMASSA - PISO TATIL DIRECIONAL</v>
          </cell>
          <cell r="C2711" t="str">
            <v>M2</v>
          </cell>
          <cell r="D2711">
            <v>562.95000000000005</v>
          </cell>
          <cell r="E2711">
            <v>457.68292682926835</v>
          </cell>
          <cell r="F2711" t="str">
            <v>FDE Abr/26</v>
          </cell>
        </row>
        <row r="2712">
          <cell r="A2712" t="str">
            <v>16.02.020</v>
          </cell>
          <cell r="B2712" t="str">
            <v>BORRACHA ASSENTADA C/ ARGAMASSA - PISO TATIL ALERTA</v>
          </cell>
          <cell r="C2712" t="str">
            <v>M2</v>
          </cell>
          <cell r="D2712">
            <v>562.95000000000005</v>
          </cell>
          <cell r="E2712">
            <v>457.68292682926835</v>
          </cell>
          <cell r="F2712" t="str">
            <v>FDE Abr/26</v>
          </cell>
        </row>
        <row r="2713">
          <cell r="A2713" t="str">
            <v>16.02.022</v>
          </cell>
          <cell r="B2713" t="str">
            <v>PAVIMENTACAO COM PEDRISCO COM ESPESS DE 5 CM</v>
          </cell>
          <cell r="C2713" t="str">
            <v>M2</v>
          </cell>
          <cell r="D2713">
            <v>18.79</v>
          </cell>
          <cell r="E2713">
            <v>15.276422764227641</v>
          </cell>
          <cell r="F2713" t="str">
            <v>FDE Abr/26</v>
          </cell>
        </row>
        <row r="2714">
          <cell r="A2714" t="str">
            <v>16.02.023</v>
          </cell>
          <cell r="B2714" t="str">
            <v>PAVIMENTACAO DE PEDRA MOSAICO PORTUGUES 2 COR/SOBRE BASE AREIA GROSSA</v>
          </cell>
          <cell r="C2714" t="str">
            <v>M2</v>
          </cell>
          <cell r="D2714">
            <v>331.63</v>
          </cell>
          <cell r="E2714">
            <v>269.6178861788618</v>
          </cell>
          <cell r="F2714" t="str">
            <v>FDE Abr/26</v>
          </cell>
        </row>
        <row r="2715">
          <cell r="A2715" t="str">
            <v>16.02.025</v>
          </cell>
          <cell r="B2715" t="str">
            <v>GUIAS PRE-MOLDADAS TIPO PMSP</v>
          </cell>
          <cell r="C2715" t="str">
            <v>M</v>
          </cell>
          <cell r="D2715">
            <v>127.04</v>
          </cell>
          <cell r="E2715">
            <v>103.28455284552847</v>
          </cell>
          <cell r="F2715" t="str">
            <v>FDE Abr/26</v>
          </cell>
        </row>
        <row r="2716">
          <cell r="A2716" t="str">
            <v>16.02.026</v>
          </cell>
          <cell r="B2716" t="str">
            <v>SARJETAS MOLDADAS NO LOCAL TIPO PMSP</v>
          </cell>
          <cell r="C2716" t="str">
            <v>M</v>
          </cell>
          <cell r="D2716">
            <v>120.9</v>
          </cell>
          <cell r="E2716">
            <v>98.292682926829272</v>
          </cell>
          <cell r="F2716" t="str">
            <v>FDE Abr/26</v>
          </cell>
        </row>
        <row r="2717">
          <cell r="A2717" t="str">
            <v>16.02.027</v>
          </cell>
          <cell r="B2717" t="str">
            <v>GA-01 GUIA LEVE OU SEPARADOR DE PISOS</v>
          </cell>
          <cell r="C2717" t="str">
            <v>M</v>
          </cell>
          <cell r="D2717">
            <v>68.17</v>
          </cell>
          <cell r="E2717">
            <v>55.422764227642276</v>
          </cell>
          <cell r="F2717" t="str">
            <v>FDE Abr/26</v>
          </cell>
        </row>
        <row r="2718">
          <cell r="A2718" t="str">
            <v>16.02.028</v>
          </cell>
          <cell r="B2718" t="str">
            <v>GA-02 GUIA E SARJETA</v>
          </cell>
          <cell r="C2718" t="str">
            <v>M</v>
          </cell>
          <cell r="D2718">
            <v>173.13</v>
          </cell>
          <cell r="E2718">
            <v>140.7560975609756</v>
          </cell>
          <cell r="F2718" t="str">
            <v>FDE Abr/26</v>
          </cell>
        </row>
        <row r="2719">
          <cell r="A2719" t="str">
            <v>16.02.029</v>
          </cell>
          <cell r="B2719" t="str">
            <v>GA-03 GUIA E SARJETA TIPO PMSP</v>
          </cell>
          <cell r="C2719" t="str">
            <v>M</v>
          </cell>
          <cell r="D2719">
            <v>184.01</v>
          </cell>
          <cell r="E2719">
            <v>149.60162601626016</v>
          </cell>
          <cell r="F2719" t="str">
            <v>FDE Abr/26</v>
          </cell>
        </row>
        <row r="2720">
          <cell r="A2720" t="str">
            <v>16.02.031</v>
          </cell>
          <cell r="B2720" t="str">
            <v>DEGRAU DE CONCRETO CAMURCADO</v>
          </cell>
          <cell r="C2720" t="str">
            <v>M</v>
          </cell>
          <cell r="D2720">
            <v>112.73</v>
          </cell>
          <cell r="E2720">
            <v>91.650406504065046</v>
          </cell>
          <cell r="F2720" t="str">
            <v>FDE Abr/26</v>
          </cell>
        </row>
        <row r="2721">
          <cell r="A2721" t="str">
            <v>16.02.033</v>
          </cell>
          <cell r="B2721" t="str">
            <v>PEDRA MIRACEMA</v>
          </cell>
          <cell r="C2721" t="str">
            <v>M2</v>
          </cell>
          <cell r="D2721">
            <v>150.12</v>
          </cell>
          <cell r="E2721">
            <v>122.04878048780489</v>
          </cell>
          <cell r="F2721" t="str">
            <v>FDE Abr/26</v>
          </cell>
        </row>
        <row r="2722">
          <cell r="A2722" t="str">
            <v>16.02.039</v>
          </cell>
          <cell r="B2722" t="str">
            <v>PAVIMENTAÇÃO DE CONCRETO P/PISO PERMEAVEL DRENANTE (QUADRICULADO)</v>
          </cell>
          <cell r="C2722" t="str">
            <v>M2</v>
          </cell>
          <cell r="D2722">
            <v>210.3</v>
          </cell>
          <cell r="E2722">
            <v>170.97560975609758</v>
          </cell>
          <cell r="F2722" t="str">
            <v>FDE Abr/26</v>
          </cell>
        </row>
        <row r="2723">
          <cell r="A2723" t="str">
            <v>16.02.040</v>
          </cell>
          <cell r="B2723" t="str">
            <v>PAVIMENTACAO ARTICULADA BLOCO CONCRETO INTERTRAVADO  E=6CM  35 Mpa COR NATURAL SOBRE BASE AREIA GROSSA</v>
          </cell>
          <cell r="C2723" t="str">
            <v>M2</v>
          </cell>
          <cell r="D2723">
            <v>204.7</v>
          </cell>
          <cell r="E2723">
            <v>166.42276422764226</v>
          </cell>
          <cell r="F2723" t="str">
            <v>FDE Abr/26</v>
          </cell>
        </row>
        <row r="2724">
          <cell r="A2724" t="str">
            <v>16.02.041</v>
          </cell>
          <cell r="B2724" t="str">
            <v>PAVIMENTACAO ARTICULADA BLOCO CONCRETO INTERTRAVADO  E=6CM  35 Mpa COLORIDO SOBRE BASE AREIA GROSSA</v>
          </cell>
          <cell r="C2724" t="str">
            <v>M2</v>
          </cell>
          <cell r="D2724">
            <v>240.72</v>
          </cell>
          <cell r="E2724">
            <v>195.70731707317074</v>
          </cell>
          <cell r="F2724" t="str">
            <v>FDE Abr/26</v>
          </cell>
        </row>
        <row r="2725">
          <cell r="A2725" t="str">
            <v>16.02.050</v>
          </cell>
          <cell r="B2725" t="str">
            <v>PASTILHA NATURAL 2,5X2,5CM - DETALHES E REQUADROS</v>
          </cell>
          <cell r="C2725" t="str">
            <v>M2</v>
          </cell>
          <cell r="D2725">
            <v>577.58000000000004</v>
          </cell>
          <cell r="E2725">
            <v>469.57723577235777</v>
          </cell>
          <cell r="F2725" t="str">
            <v>FDE Abr/26</v>
          </cell>
        </row>
        <row r="2726">
          <cell r="A2726" t="str">
            <v>16.02.051</v>
          </cell>
          <cell r="B2726" t="str">
            <v>PASTILHA NATURAL 5,0X5,0CM - DETALHES E REQUADROS</v>
          </cell>
          <cell r="C2726" t="str">
            <v>M2</v>
          </cell>
          <cell r="D2726">
            <v>443.97</v>
          </cell>
          <cell r="E2726">
            <v>360.95121951219517</v>
          </cell>
          <cell r="F2726" t="str">
            <v>FDE Abr/26</v>
          </cell>
        </row>
        <row r="2727">
          <cell r="A2727" t="str">
            <v>16.02.056</v>
          </cell>
          <cell r="B2727" t="str">
            <v>LADRILHO HIDRAULICO 20X20CM LISO 1 COR</v>
          </cell>
          <cell r="C2727" t="str">
            <v>M2</v>
          </cell>
          <cell r="D2727">
            <v>156.5</v>
          </cell>
          <cell r="E2727">
            <v>127.23577235772358</v>
          </cell>
          <cell r="F2727" t="str">
            <v>FDE Abr/26</v>
          </cell>
        </row>
        <row r="2728">
          <cell r="A2728" t="str">
            <v>16.02.061</v>
          </cell>
          <cell r="B2728" t="str">
            <v>LADRILHO HIDRAULICO 25X25 E=2CM - PISO TATIL DE ALERTA</v>
          </cell>
          <cell r="C2728" t="str">
            <v>M2</v>
          </cell>
          <cell r="D2728">
            <v>188.82</v>
          </cell>
          <cell r="E2728">
            <v>153.51219512195121</v>
          </cell>
          <cell r="F2728" t="str">
            <v>FDE Abr/26</v>
          </cell>
        </row>
        <row r="2729">
          <cell r="A2729" t="str">
            <v>16.02.062</v>
          </cell>
          <cell r="B2729" t="str">
            <v>LADRILHO HIDRAULICO 25X25 E=2CM - PISO TATIL DIRECIONAL</v>
          </cell>
          <cell r="C2729" t="str">
            <v>M2</v>
          </cell>
          <cell r="D2729">
            <v>191.91</v>
          </cell>
          <cell r="E2729">
            <v>156.02439024390245</v>
          </cell>
          <cell r="F2729" t="str">
            <v>FDE Abr/26</v>
          </cell>
        </row>
        <row r="2730">
          <cell r="A2730" t="str">
            <v>16.02.063</v>
          </cell>
          <cell r="B2730" t="str">
            <v>PAVIMENTACAO ARTICULADA BLOCO CONCRETO INTERTRAVADO  E=8CM  50 Mpa COR NATURAL SOBRE BASE AREIA GROSSA</v>
          </cell>
          <cell r="C2730" t="str">
            <v>M2</v>
          </cell>
          <cell r="D2730">
            <v>290.25</v>
          </cell>
          <cell r="E2730">
            <v>235.97560975609755</v>
          </cell>
          <cell r="F2730" t="str">
            <v>FDE Abr/26</v>
          </cell>
        </row>
        <row r="2731">
          <cell r="A2731" t="str">
            <v>16.02.064</v>
          </cell>
          <cell r="B2731" t="str">
            <v>PISO DE CONCRETO Fck 25MPa DESEMPENAMENTO MECÂNICO E=8CM</v>
          </cell>
          <cell r="C2731" t="str">
            <v>M2</v>
          </cell>
          <cell r="D2731">
            <v>104.02</v>
          </cell>
          <cell r="E2731">
            <v>84.569105691056905</v>
          </cell>
          <cell r="F2731" t="str">
            <v>FDE Abr/26</v>
          </cell>
        </row>
        <row r="2732">
          <cell r="A2732" t="str">
            <v>16.02.066</v>
          </cell>
          <cell r="B2732" t="str">
            <v>PISO DE CONCRETO ARMADO Fck 25MPa DESEMPENAMENTO MECÂNICO  E=10CM</v>
          </cell>
          <cell r="C2732" t="str">
            <v>M2</v>
          </cell>
          <cell r="D2732">
            <v>140.28</v>
          </cell>
          <cell r="E2732">
            <v>114.04878048780488</v>
          </cell>
          <cell r="F2732" t="str">
            <v>FDE Abr/26</v>
          </cell>
        </row>
        <row r="2733">
          <cell r="A2733" t="str">
            <v>16.02.067</v>
          </cell>
          <cell r="B2733" t="str">
            <v>TELA ARMADURA (MALHA ACO CA 60 FYK= 600 M PA)</v>
          </cell>
          <cell r="C2733" t="str">
            <v>KG</v>
          </cell>
          <cell r="D2733">
            <v>11.96</v>
          </cell>
          <cell r="E2733">
            <v>9.7235772357723587</v>
          </cell>
          <cell r="F2733" t="str">
            <v>FDE Abr/26</v>
          </cell>
        </row>
        <row r="2734">
          <cell r="A2734" t="str">
            <v>16.02.068</v>
          </cell>
          <cell r="B2734" t="str">
            <v>DEGRAU DE CONCRETO ARMADO Fck 25MPa DESEMPENADO E=6CM  INCLUSIVE LASTRO DE BRITA</v>
          </cell>
          <cell r="C2734" t="str">
            <v>M</v>
          </cell>
          <cell r="D2734">
            <v>85.11</v>
          </cell>
          <cell r="E2734">
            <v>69.195121951219519</v>
          </cell>
          <cell r="F2734" t="str">
            <v>FDE Abr/26</v>
          </cell>
        </row>
        <row r="2735">
          <cell r="A2735" t="str">
            <v>16.02.069</v>
          </cell>
          <cell r="B2735" t="str">
            <v>SINALIZAÇÃO VISUAL DE DEGRAUS-PINTURA ACRÍLICA P/PISOS</v>
          </cell>
          <cell r="C2735" t="str">
            <v>CJ</v>
          </cell>
          <cell r="D2735">
            <v>21.39</v>
          </cell>
          <cell r="E2735">
            <v>17.390243902439025</v>
          </cell>
          <cell r="F2735" t="str">
            <v>FDE Abr/26</v>
          </cell>
        </row>
        <row r="2736">
          <cell r="A2736" t="str">
            <v>16.02.070</v>
          </cell>
          <cell r="B2736" t="str">
            <v>LASTRO DE CONCRETO - 5CM</v>
          </cell>
          <cell r="C2736" t="str">
            <v>M2</v>
          </cell>
          <cell r="D2736">
            <v>55.45</v>
          </cell>
          <cell r="E2736">
            <v>45.081300813008134</v>
          </cell>
          <cell r="F2736" t="str">
            <v>FDE Abr/26</v>
          </cell>
        </row>
        <row r="2737">
          <cell r="A2737" t="str">
            <v>16.02.071</v>
          </cell>
          <cell r="B2737" t="str">
            <v>LASTRO DE PEDRA BRITADA - 5CM</v>
          </cell>
          <cell r="C2737" t="str">
            <v>M2</v>
          </cell>
          <cell r="D2737">
            <v>14.97</v>
          </cell>
          <cell r="E2737">
            <v>12.170731707317074</v>
          </cell>
          <cell r="F2737" t="str">
            <v>FDE Abr/26</v>
          </cell>
        </row>
        <row r="2738">
          <cell r="A2738" t="str">
            <v>16.02.080</v>
          </cell>
          <cell r="B2738" t="str">
            <v>PEDRA ARDOSIA 40X40CM E=7A10MM</v>
          </cell>
          <cell r="C2738" t="str">
            <v>M2</v>
          </cell>
          <cell r="D2738">
            <v>128.97999999999999</v>
          </cell>
          <cell r="E2738">
            <v>104.86178861788618</v>
          </cell>
          <cell r="F2738" t="str">
            <v>FDE Abr/26</v>
          </cell>
        </row>
        <row r="2739">
          <cell r="A2739" t="str">
            <v>16.02.090</v>
          </cell>
          <cell r="B2739" t="str">
            <v>CIMENTADO DESEMPENADO COM JUNTA SECA E=3,5CM INCL ARG REG</v>
          </cell>
          <cell r="C2739" t="str">
            <v>M2</v>
          </cell>
          <cell r="D2739">
            <v>89.65</v>
          </cell>
          <cell r="E2739">
            <v>72.886178861788622</v>
          </cell>
          <cell r="F2739" t="str">
            <v>FDE Abr/26</v>
          </cell>
        </row>
        <row r="2740">
          <cell r="A2740" t="str">
            <v>16.02.091</v>
          </cell>
          <cell r="B2740" t="str">
            <v>CIMENTADO DESEMPENADO ALISADO C/ CORANTE E=3,5CM INCL ARG REG</v>
          </cell>
          <cell r="C2740" t="str">
            <v>M2</v>
          </cell>
          <cell r="D2740">
            <v>95.99</v>
          </cell>
          <cell r="E2740">
            <v>78.040650406504056</v>
          </cell>
          <cell r="F2740" t="str">
            <v>FDE Abr/26</v>
          </cell>
        </row>
        <row r="2741">
          <cell r="A2741" t="str">
            <v>16.02.099</v>
          </cell>
          <cell r="B2741" t="str">
            <v>REVESTIMENTOS P/ PISOS EXTERNOS</v>
          </cell>
          <cell r="C2741" t="str">
            <v>MV</v>
          </cell>
          <cell r="D2741">
            <v>715.2</v>
          </cell>
          <cell r="E2741">
            <v>581.46341463414637</v>
          </cell>
          <cell r="F2741" t="str">
            <v>FDE Abr/26</v>
          </cell>
        </row>
        <row r="2742">
          <cell r="A2742" t="str">
            <v>16.02.100</v>
          </cell>
          <cell r="B2742" t="str">
            <v>LASTRO DE BRITA E=5CM COM AGREGADO RECICLADO DA CONSTRUÇÃO CIVIL</v>
          </cell>
          <cell r="C2742" t="str">
            <v>M2</v>
          </cell>
          <cell r="D2742">
            <v>9.6199999999999992</v>
          </cell>
          <cell r="E2742">
            <v>7.8211382113821131</v>
          </cell>
          <cell r="F2742" t="str">
            <v>FDE Abr/26</v>
          </cell>
        </row>
        <row r="2743">
          <cell r="A2743" t="str">
            <v>16.02.101</v>
          </cell>
          <cell r="B2743" t="str">
            <v>LASTRO DE CONCRETO TRAÇO 1:4:8   E=5CM  COM AGREGADO RECICLADO DA CONSTRUÇAO CIVIL.</v>
          </cell>
          <cell r="C2743" t="str">
            <v>M2</v>
          </cell>
          <cell r="D2743">
            <v>42.27</v>
          </cell>
          <cell r="E2743">
            <v>34.365853658536587</v>
          </cell>
          <cell r="F2743" t="str">
            <v>FDE Abr/26</v>
          </cell>
        </row>
        <row r="2744">
          <cell r="A2744" t="str">
            <v>16.02.105</v>
          </cell>
          <cell r="B2744" t="str">
            <v>CIMENTADO DESEMPENADO COM JUNTA SECA E = 5 CM COM AGREGADO RECICLADO DA CONSTRUÇAO CIVIL</v>
          </cell>
          <cell r="C2744" t="str">
            <v>M2</v>
          </cell>
          <cell r="D2744">
            <v>86.18</v>
          </cell>
          <cell r="E2744">
            <v>70.065040650406516</v>
          </cell>
          <cell r="F2744" t="str">
            <v>FDE Abr/26</v>
          </cell>
        </row>
        <row r="2745">
          <cell r="A2745" t="str">
            <v>16.02.106</v>
          </cell>
          <cell r="B2745" t="str">
            <v>CIMENTADO DESEMPENADO E ALISADO COM CORANTE  E = 5 CM COM AGREGADO RECICLADO DA CONSTRUÇAO CIVIL</v>
          </cell>
          <cell r="C2745" t="str">
            <v>M2</v>
          </cell>
          <cell r="D2745">
            <v>92.52</v>
          </cell>
          <cell r="E2745">
            <v>75.219512195121951</v>
          </cell>
          <cell r="F2745" t="str">
            <v>FDE Abr/26</v>
          </cell>
        </row>
        <row r="2746">
          <cell r="A2746" t="str">
            <v>16.03.001</v>
          </cell>
          <cell r="B2746" t="str">
            <v>CORTE DE MATO E GRAMA - ROÇAGEM MECANIZADA</v>
          </cell>
          <cell r="C2746" t="str">
            <v>M2</v>
          </cell>
          <cell r="D2746">
            <v>1.46</v>
          </cell>
          <cell r="E2746">
            <v>1.1869918699186992</v>
          </cell>
          <cell r="F2746" t="str">
            <v>FDE Abr/26</v>
          </cell>
        </row>
        <row r="2747">
          <cell r="A2747" t="str">
            <v>16.03.002</v>
          </cell>
          <cell r="B2747" t="str">
            <v>GRAMA ESMERALDA EM PLACAS</v>
          </cell>
          <cell r="C2747" t="str">
            <v>M2</v>
          </cell>
          <cell r="D2747">
            <v>22.3</v>
          </cell>
          <cell r="E2747">
            <v>18.130081300813011</v>
          </cell>
          <cell r="F2747" t="str">
            <v>FDE Abr/26</v>
          </cell>
        </row>
        <row r="2748">
          <cell r="A2748" t="str">
            <v>16.03.006</v>
          </cell>
          <cell r="B2748" t="str">
            <v>GRAMA SAO CARLOS EM PLACAS</v>
          </cell>
          <cell r="C2748" t="str">
            <v>M2</v>
          </cell>
          <cell r="D2748">
            <v>28.08</v>
          </cell>
          <cell r="E2748">
            <v>22.829268292682926</v>
          </cell>
          <cell r="F2748" t="str">
            <v>FDE Abr/26</v>
          </cell>
        </row>
        <row r="2749">
          <cell r="A2749" t="str">
            <v>16.03.010</v>
          </cell>
          <cell r="B2749" t="str">
            <v>FORRACAO - MARANTA</v>
          </cell>
          <cell r="C2749" t="str">
            <v>M2</v>
          </cell>
          <cell r="D2749">
            <v>253.32</v>
          </cell>
          <cell r="E2749">
            <v>205.95121951219511</v>
          </cell>
          <cell r="F2749" t="str">
            <v>FDE Abr/26</v>
          </cell>
        </row>
        <row r="2750">
          <cell r="A2750" t="str">
            <v>16.03.012</v>
          </cell>
          <cell r="B2750" t="str">
            <v>GRAMA PRETA EM MUDAS</v>
          </cell>
          <cell r="C2750" t="str">
            <v>M2</v>
          </cell>
          <cell r="D2750">
            <v>116.01</v>
          </cell>
          <cell r="E2750">
            <v>94.317073170731717</v>
          </cell>
          <cell r="F2750" t="str">
            <v>FDE Abr/26</v>
          </cell>
        </row>
        <row r="2751">
          <cell r="A2751" t="str">
            <v>16.03.013</v>
          </cell>
          <cell r="B2751" t="str">
            <v>TOMOGRAFIA SONICA DO TRONCO ARBOREO INCLUSIVE  FORNECIMENTO RELATORIO DE  ANALISE E  LAUDO TECNICO INDIVIDUAL</v>
          </cell>
          <cell r="C2751" t="str">
            <v>UN</v>
          </cell>
          <cell r="D2751">
            <v>1029.74</v>
          </cell>
          <cell r="E2751">
            <v>837.18699186991876</v>
          </cell>
          <cell r="F2751" t="str">
            <v>FDE Abr/26</v>
          </cell>
        </row>
        <row r="2752">
          <cell r="A2752" t="str">
            <v>16.03.014</v>
          </cell>
          <cell r="B2752" t="str">
            <v>AP-02 PROTETOR PARA ARVORES</v>
          </cell>
          <cell r="C2752" t="str">
            <v>UN</v>
          </cell>
          <cell r="D2752">
            <v>138.18</v>
          </cell>
          <cell r="E2752">
            <v>112.34146341463415</v>
          </cell>
          <cell r="F2752" t="str">
            <v>FDE Abr/26</v>
          </cell>
        </row>
        <row r="2753">
          <cell r="A2753" t="str">
            <v>16.03.031</v>
          </cell>
          <cell r="B2753" t="str">
            <v>ARVORE ORNAMENTAL H=1,50 A 2.00M - TIPUANA</v>
          </cell>
          <cell r="C2753" t="str">
            <v>UN</v>
          </cell>
          <cell r="D2753">
            <v>382.85</v>
          </cell>
          <cell r="E2753">
            <v>311.26016260162606</v>
          </cell>
          <cell r="F2753" t="str">
            <v>FDE Abr/26</v>
          </cell>
        </row>
        <row r="2754">
          <cell r="A2754" t="str">
            <v>16.03.042</v>
          </cell>
          <cell r="B2754" t="str">
            <v>TOMOGRAFIA SONICA DO TRONCO  E DA RAIZ ARBOREA INCLUSIVE FORNECIMENTO RELATORIO DE  ANALISE E  LAUDO TECNICO INDIVIDUAL</v>
          </cell>
          <cell r="C2754" t="str">
            <v>UN</v>
          </cell>
          <cell r="D2754">
            <v>1646.35</v>
          </cell>
          <cell r="E2754">
            <v>1338.4959349593496</v>
          </cell>
          <cell r="F2754" t="str">
            <v>FDE Abr/26</v>
          </cell>
        </row>
        <row r="2755">
          <cell r="A2755" t="str">
            <v>16.03.063</v>
          </cell>
          <cell r="B2755" t="str">
            <v>PALMEIRA JERIVÁ H=1,50 A 2,00 M</v>
          </cell>
          <cell r="C2755" t="str">
            <v>UN</v>
          </cell>
          <cell r="D2755">
            <v>445.81</v>
          </cell>
          <cell r="E2755">
            <v>362.44715447154471</v>
          </cell>
          <cell r="F2755" t="str">
            <v>FDE Abr/26</v>
          </cell>
        </row>
        <row r="2756">
          <cell r="A2756" t="str">
            <v>16.03.066</v>
          </cell>
          <cell r="B2756" t="str">
            <v>ARBUSTO H=0.50 A 0.70M - AZALÉIA</v>
          </cell>
          <cell r="C2756" t="str">
            <v>UN</v>
          </cell>
          <cell r="D2756">
            <v>71.91</v>
          </cell>
          <cell r="E2756">
            <v>58.463414634146339</v>
          </cell>
          <cell r="F2756" t="str">
            <v>FDE Abr/26</v>
          </cell>
        </row>
        <row r="2757">
          <cell r="A2757" t="str">
            <v>16.03.067</v>
          </cell>
          <cell r="B2757" t="str">
            <v>ARBUSTO H=0.50 A 0.70M - BELA EMILIA</v>
          </cell>
          <cell r="C2757" t="str">
            <v>UN</v>
          </cell>
          <cell r="D2757">
            <v>39.89</v>
          </cell>
          <cell r="E2757">
            <v>32.430894308943088</v>
          </cell>
          <cell r="F2757" t="str">
            <v>FDE Abr/26</v>
          </cell>
        </row>
        <row r="2758">
          <cell r="A2758" t="str">
            <v>16.03.075</v>
          </cell>
          <cell r="B2758" t="str">
            <v>ARBUSTO COSTELA- DE -ADAO  H=0.50 A 0.70 M</v>
          </cell>
          <cell r="C2758" t="str">
            <v>UN</v>
          </cell>
          <cell r="D2758">
            <v>108.71</v>
          </cell>
          <cell r="E2758">
            <v>88.382113821138205</v>
          </cell>
          <cell r="F2758" t="str">
            <v>FDE Abr/26</v>
          </cell>
        </row>
        <row r="2759">
          <cell r="A2759" t="str">
            <v>16.03.076</v>
          </cell>
          <cell r="B2759" t="str">
            <v>ARBUSTO  GUAIMBÊ   H=0.50 A 0.70 M</v>
          </cell>
          <cell r="C2759" t="str">
            <v>UN</v>
          </cell>
          <cell r="D2759">
            <v>81.56</v>
          </cell>
          <cell r="E2759">
            <v>66.308943089430898</v>
          </cell>
          <cell r="F2759" t="str">
            <v>FDE Abr/26</v>
          </cell>
        </row>
        <row r="2760">
          <cell r="A2760" t="str">
            <v>16.03.077</v>
          </cell>
          <cell r="B2760" t="str">
            <v>ARBUSTO PRIMAVERA   H=0.50 A 0.70 M</v>
          </cell>
          <cell r="C2760" t="str">
            <v>UN</v>
          </cell>
          <cell r="D2760">
            <v>90.73</v>
          </cell>
          <cell r="E2760">
            <v>73.764227642276424</v>
          </cell>
          <cell r="F2760" t="str">
            <v>FDE Abr/26</v>
          </cell>
        </row>
        <row r="2761">
          <cell r="A2761" t="str">
            <v>16.03.080</v>
          </cell>
          <cell r="B2761" t="str">
            <v>ARBUSTO H=0,50 A 0,70 M - CALIANDRA</v>
          </cell>
          <cell r="C2761" t="str">
            <v>UN</v>
          </cell>
          <cell r="D2761">
            <v>62.2</v>
          </cell>
          <cell r="E2761">
            <v>50.569105691056912</v>
          </cell>
          <cell r="F2761" t="str">
            <v>FDE Abr/26</v>
          </cell>
        </row>
        <row r="2762">
          <cell r="A2762" t="str">
            <v>16.03.083</v>
          </cell>
          <cell r="B2762" t="str">
            <v>BAMBU H=1,00 A 2,00 M - BAMBUZINHO</v>
          </cell>
          <cell r="C2762" t="str">
            <v>UN</v>
          </cell>
          <cell r="D2762">
            <v>80.95</v>
          </cell>
          <cell r="E2762">
            <v>65.8130081300813</v>
          </cell>
          <cell r="F2762" t="str">
            <v>FDE Abr/26</v>
          </cell>
        </row>
        <row r="2763">
          <cell r="A2763" t="str">
            <v>16.03.085</v>
          </cell>
          <cell r="B2763" t="str">
            <v>FORRACAO - CURCULIGO</v>
          </cell>
          <cell r="C2763" t="str">
            <v>M2</v>
          </cell>
          <cell r="D2763">
            <v>145.11000000000001</v>
          </cell>
          <cell r="E2763">
            <v>117.97560975609757</v>
          </cell>
          <cell r="F2763" t="str">
            <v>FDE Abr/26</v>
          </cell>
        </row>
        <row r="2764">
          <cell r="A2764" t="str">
            <v>16.03.087</v>
          </cell>
          <cell r="B2764" t="str">
            <v>FORRACAO - LANTANA</v>
          </cell>
          <cell r="C2764" t="str">
            <v>M2</v>
          </cell>
          <cell r="D2764">
            <v>125.98</v>
          </cell>
          <cell r="E2764">
            <v>102.42276422764228</v>
          </cell>
          <cell r="F2764" t="str">
            <v>FDE Abr/26</v>
          </cell>
        </row>
        <row r="2765">
          <cell r="A2765" t="str">
            <v>16.03.088</v>
          </cell>
          <cell r="B2765" t="str">
            <v>FORRACAO - LIRIO AMARELO</v>
          </cell>
          <cell r="C2765" t="str">
            <v>M2</v>
          </cell>
          <cell r="D2765">
            <v>225.26</v>
          </cell>
          <cell r="E2765">
            <v>183.13821138211381</v>
          </cell>
          <cell r="F2765" t="str">
            <v>FDE Abr/26</v>
          </cell>
        </row>
        <row r="2766">
          <cell r="A2766" t="str">
            <v>16.03.090</v>
          </cell>
          <cell r="B2766" t="str">
            <v>ARBUSTO SANQUÉSIA   H=0.50 A 0.70 M</v>
          </cell>
          <cell r="C2766" t="str">
            <v>M2</v>
          </cell>
          <cell r="D2766">
            <v>374.14</v>
          </cell>
          <cell r="E2766">
            <v>304.17886178861789</v>
          </cell>
          <cell r="F2766" t="str">
            <v>FDE Abr/26</v>
          </cell>
        </row>
        <row r="2767">
          <cell r="A2767" t="str">
            <v>16.03.091</v>
          </cell>
          <cell r="B2767" t="str">
            <v>FORRACAO - PILEIA</v>
          </cell>
          <cell r="C2767" t="str">
            <v>M2</v>
          </cell>
          <cell r="D2767">
            <v>150.04</v>
          </cell>
          <cell r="E2767">
            <v>121.98373983739837</v>
          </cell>
          <cell r="F2767" t="str">
            <v>FDE Abr/26</v>
          </cell>
        </row>
        <row r="2768">
          <cell r="A2768" t="str">
            <v>16.03.092</v>
          </cell>
          <cell r="B2768" t="str">
            <v>FORRACAO - CLOROFITO</v>
          </cell>
          <cell r="C2768" t="str">
            <v>M2</v>
          </cell>
          <cell r="D2768">
            <v>146.82</v>
          </cell>
          <cell r="E2768">
            <v>119.36585365853658</v>
          </cell>
          <cell r="F2768" t="str">
            <v>FDE Abr/26</v>
          </cell>
        </row>
        <row r="2769">
          <cell r="A2769" t="str">
            <v>16.03.093</v>
          </cell>
          <cell r="B2769" t="str">
            <v>FORRACAO - VEDELIA</v>
          </cell>
          <cell r="C2769" t="str">
            <v>M2</v>
          </cell>
          <cell r="D2769">
            <v>187.86</v>
          </cell>
          <cell r="E2769">
            <v>152.73170731707319</v>
          </cell>
          <cell r="F2769" t="str">
            <v>FDE Abr/26</v>
          </cell>
        </row>
        <row r="2770">
          <cell r="A2770" t="str">
            <v>16.03.096</v>
          </cell>
          <cell r="B2770" t="str">
            <v>FORRACAO - AGAPANTO</v>
          </cell>
          <cell r="C2770" t="str">
            <v>M2</v>
          </cell>
          <cell r="D2770">
            <v>113.89</v>
          </cell>
          <cell r="E2770">
            <v>92.59349593495935</v>
          </cell>
          <cell r="F2770" t="str">
            <v>FDE Abr/26</v>
          </cell>
        </row>
        <row r="2771">
          <cell r="A2771" t="str">
            <v>16.03.099</v>
          </cell>
          <cell r="B2771" t="str">
            <v>SERVIÇOS DE PAISAGISMO</v>
          </cell>
          <cell r="C2771" t="str">
            <v>MV</v>
          </cell>
          <cell r="D2771">
            <v>715.2</v>
          </cell>
          <cell r="E2771">
            <v>581.46341463414637</v>
          </cell>
          <cell r="F2771" t="str">
            <v>FDE Abr/26</v>
          </cell>
        </row>
        <row r="2772">
          <cell r="A2772" t="str">
            <v>16.03.100</v>
          </cell>
          <cell r="B2772" t="str">
            <v>ARBUSTO ALECRIM H=0,50M A 0,70M</v>
          </cell>
          <cell r="C2772" t="str">
            <v>UN</v>
          </cell>
          <cell r="D2772">
            <v>86.37</v>
          </cell>
          <cell r="E2772">
            <v>70.219512195121951</v>
          </cell>
          <cell r="F2772" t="str">
            <v>FDE Abr/26</v>
          </cell>
        </row>
        <row r="2773">
          <cell r="A2773" t="str">
            <v>16.03.101</v>
          </cell>
          <cell r="B2773" t="str">
            <v>FORRAÇÃO AZULZINHA</v>
          </cell>
          <cell r="C2773" t="str">
            <v>M2</v>
          </cell>
          <cell r="D2773">
            <v>349.89</v>
          </cell>
          <cell r="E2773">
            <v>284.46341463414632</v>
          </cell>
          <cell r="F2773" t="str">
            <v>FDE Abr/26</v>
          </cell>
        </row>
        <row r="2774">
          <cell r="A2774" t="str">
            <v>16.03.102</v>
          </cell>
          <cell r="B2774" t="str">
            <v>FORRAÇÃO BARLÉRIA</v>
          </cell>
          <cell r="C2774" t="str">
            <v>M2</v>
          </cell>
          <cell r="D2774">
            <v>368.65</v>
          </cell>
          <cell r="E2774">
            <v>299.71544715447152</v>
          </cell>
          <cell r="F2774" t="str">
            <v>FDE Abr/26</v>
          </cell>
        </row>
        <row r="2775">
          <cell r="A2775" t="str">
            <v>16.03.103</v>
          </cell>
          <cell r="B2775" t="str">
            <v>FORRAÇÃO BULBINE</v>
          </cell>
          <cell r="C2775" t="str">
            <v>M2</v>
          </cell>
          <cell r="D2775">
            <v>172.84</v>
          </cell>
          <cell r="E2775">
            <v>140.52032520325204</v>
          </cell>
          <cell r="F2775" t="str">
            <v>FDE Abr/26</v>
          </cell>
        </row>
        <row r="2776">
          <cell r="A2776" t="str">
            <v>16.03.104</v>
          </cell>
          <cell r="B2776" t="str">
            <v>ARBUSTO DICORISANDRA H=0,50 A 0,70M</v>
          </cell>
          <cell r="C2776" t="str">
            <v>M2</v>
          </cell>
          <cell r="D2776">
            <v>1323.88</v>
          </cell>
          <cell r="E2776">
            <v>1076.3252032520327</v>
          </cell>
          <cell r="F2776" t="str">
            <v>FDE Abr/26</v>
          </cell>
        </row>
        <row r="2777">
          <cell r="A2777" t="str">
            <v>16.03.105</v>
          </cell>
          <cell r="B2777" t="str">
            <v>FORRAÇÃO DINHEIRO-EM-PENCA</v>
          </cell>
          <cell r="C2777" t="str">
            <v>M2</v>
          </cell>
          <cell r="D2777">
            <v>122.62</v>
          </cell>
          <cell r="E2777">
            <v>99.691056910569117</v>
          </cell>
          <cell r="F2777" t="str">
            <v>FDE Abr/26</v>
          </cell>
        </row>
        <row r="2778">
          <cell r="A2778" t="str">
            <v>16.03.106</v>
          </cell>
          <cell r="B2778" t="str">
            <v>FORRAÇÃO GOTA DE ORVALHO</v>
          </cell>
          <cell r="C2778" t="str">
            <v>M2</v>
          </cell>
          <cell r="D2778">
            <v>143.96</v>
          </cell>
          <cell r="E2778">
            <v>117.04065040650407</v>
          </cell>
          <cell r="F2778" t="str">
            <v>FDE Abr/26</v>
          </cell>
        </row>
        <row r="2779">
          <cell r="A2779" t="str">
            <v>16.03.107</v>
          </cell>
          <cell r="B2779" t="str">
            <v>FORRAÇÃO GRAMA-AMENDOIM</v>
          </cell>
          <cell r="C2779" t="str">
            <v>M2</v>
          </cell>
          <cell r="D2779">
            <v>240.74</v>
          </cell>
          <cell r="E2779">
            <v>195.72357723577238</v>
          </cell>
          <cell r="F2779" t="str">
            <v>FDE Abr/26</v>
          </cell>
        </row>
        <row r="2780">
          <cell r="A2780" t="str">
            <v>16.03.108</v>
          </cell>
          <cell r="B2780" t="str">
            <v>FORRAÇÃO JIBÓIA-VERDE</v>
          </cell>
          <cell r="C2780" t="str">
            <v>M2</v>
          </cell>
          <cell r="D2780">
            <v>824.55</v>
          </cell>
          <cell r="E2780">
            <v>670.36585365853659</v>
          </cell>
          <cell r="F2780" t="str">
            <v>FDE Abr/26</v>
          </cell>
        </row>
        <row r="2781">
          <cell r="A2781" t="str">
            <v>16.03.109</v>
          </cell>
          <cell r="B2781" t="str">
            <v>FORRAÇÃO LAMBARI-ROXO</v>
          </cell>
          <cell r="C2781" t="str">
            <v>M2</v>
          </cell>
          <cell r="D2781">
            <v>360.6</v>
          </cell>
          <cell r="E2781">
            <v>293.17073170731709</v>
          </cell>
          <cell r="F2781" t="str">
            <v>FDE Abr/26</v>
          </cell>
        </row>
        <row r="2782">
          <cell r="A2782" t="str">
            <v>16.03.110</v>
          </cell>
          <cell r="B2782" t="str">
            <v>ARBUSTO MANJERICÃO H=0,50 A 0,70M</v>
          </cell>
          <cell r="C2782" t="str">
            <v>UN</v>
          </cell>
          <cell r="D2782">
            <v>76.260000000000005</v>
          </cell>
          <cell r="E2782">
            <v>62.000000000000007</v>
          </cell>
          <cell r="F2782" t="str">
            <v>FDE Abr/26</v>
          </cell>
        </row>
        <row r="2783">
          <cell r="A2783" t="str">
            <v>16.03.111</v>
          </cell>
          <cell r="B2783" t="str">
            <v>FORRAÇÃO OFIOPOGO</v>
          </cell>
          <cell r="C2783" t="str">
            <v>M2</v>
          </cell>
          <cell r="D2783">
            <v>196.75</v>
          </cell>
          <cell r="E2783">
            <v>159.95934959349594</v>
          </cell>
          <cell r="F2783" t="str">
            <v>FDE Abr/26</v>
          </cell>
        </row>
        <row r="2784">
          <cell r="A2784" t="str">
            <v>16.03.112</v>
          </cell>
          <cell r="B2784" t="str">
            <v>FORRAÇÃO PAPIRINHO</v>
          </cell>
          <cell r="C2784" t="str">
            <v>M2</v>
          </cell>
          <cell r="D2784">
            <v>1076.6099999999999</v>
          </cell>
          <cell r="E2784">
            <v>875.29268292682923</v>
          </cell>
          <cell r="F2784" t="str">
            <v>FDE Abr/26</v>
          </cell>
        </row>
        <row r="2785">
          <cell r="A2785" t="str">
            <v>16.03.113</v>
          </cell>
          <cell r="B2785" t="str">
            <v>FORRAÇÃO SINGÔNIO</v>
          </cell>
          <cell r="C2785" t="str">
            <v>M2</v>
          </cell>
          <cell r="D2785">
            <v>125.23</v>
          </cell>
          <cell r="E2785">
            <v>101.8130081300813</v>
          </cell>
          <cell r="F2785" t="str">
            <v>FDE Abr/26</v>
          </cell>
        </row>
        <row r="2786">
          <cell r="A2786" t="str">
            <v>16.03.114</v>
          </cell>
          <cell r="B2786" t="str">
            <v>FORRAÇÃO TRAPOERABA</v>
          </cell>
          <cell r="C2786" t="str">
            <v>M2</v>
          </cell>
          <cell r="D2786">
            <v>351.79</v>
          </cell>
          <cell r="E2786">
            <v>286.00813008130081</v>
          </cell>
          <cell r="F2786" t="str">
            <v>FDE Abr/26</v>
          </cell>
        </row>
        <row r="2787">
          <cell r="A2787" t="str">
            <v>16.03.150</v>
          </cell>
          <cell r="B2787" t="str">
            <v>ÁRVORE ORNAMENTAL AROEIRA-DO-SERTÃO H=2,00M</v>
          </cell>
          <cell r="C2787" t="str">
            <v>UN</v>
          </cell>
          <cell r="D2787">
            <v>400.87</v>
          </cell>
          <cell r="E2787">
            <v>325.91056910569108</v>
          </cell>
          <cell r="F2787" t="str">
            <v>FDE Abr/26</v>
          </cell>
        </row>
        <row r="2788">
          <cell r="A2788" t="str">
            <v>16.03.151</v>
          </cell>
          <cell r="B2788" t="str">
            <v>ÁRVORE ORNAMENTAL CANELA-PRETA H=2,00M</v>
          </cell>
          <cell r="C2788" t="str">
            <v>UN</v>
          </cell>
          <cell r="D2788">
            <v>443.18</v>
          </cell>
          <cell r="E2788">
            <v>360.3089430894309</v>
          </cell>
          <cell r="F2788" t="str">
            <v>FDE Abr/26</v>
          </cell>
        </row>
        <row r="2789">
          <cell r="A2789" t="str">
            <v>16.03.152</v>
          </cell>
          <cell r="B2789" t="str">
            <v>ÁRVORE ORNAMENTAL CANELA-SASSAFRÁS H=2,00M</v>
          </cell>
          <cell r="C2789" t="str">
            <v>UN</v>
          </cell>
          <cell r="D2789">
            <v>483.65</v>
          </cell>
          <cell r="E2789">
            <v>393.21138211382112</v>
          </cell>
          <cell r="F2789" t="str">
            <v>FDE Abr/26</v>
          </cell>
        </row>
        <row r="2790">
          <cell r="A2790" t="str">
            <v>16.03.153</v>
          </cell>
          <cell r="B2790" t="str">
            <v>ÁRVORE ORNAMENTAL CASTANHA-DO-PARÁ H=2,00M</v>
          </cell>
          <cell r="C2790" t="str">
            <v>UN</v>
          </cell>
          <cell r="D2790">
            <v>387.1</v>
          </cell>
          <cell r="E2790">
            <v>314.71544715447158</v>
          </cell>
          <cell r="F2790" t="str">
            <v>FDE Abr/26</v>
          </cell>
        </row>
        <row r="2791">
          <cell r="A2791" t="str">
            <v>16.03.154</v>
          </cell>
          <cell r="B2791" t="str">
            <v>ÁRVORE ORNAMENTAL IMBUIA H=2,00M</v>
          </cell>
          <cell r="C2791" t="str">
            <v>UN</v>
          </cell>
          <cell r="D2791">
            <v>730.15</v>
          </cell>
          <cell r="E2791">
            <v>593.6178861788618</v>
          </cell>
          <cell r="F2791" t="str">
            <v>FDE Abr/26</v>
          </cell>
        </row>
        <row r="2792">
          <cell r="A2792" t="str">
            <v>16.03.155</v>
          </cell>
          <cell r="B2792" t="str">
            <v>ÁRVORE ORNAMENTAL JABORANDI H=2,00M</v>
          </cell>
          <cell r="C2792" t="str">
            <v>UN</v>
          </cell>
          <cell r="D2792">
            <v>629.08000000000004</v>
          </cell>
          <cell r="E2792">
            <v>511.44715447154476</v>
          </cell>
          <cell r="F2792" t="str">
            <v>FDE Abr/26</v>
          </cell>
        </row>
        <row r="2793">
          <cell r="A2793" t="str">
            <v>16.03.156</v>
          </cell>
          <cell r="B2793" t="str">
            <v>ÁRVORE ORNAMENTAL PEROBA ROSA H=2,00M</v>
          </cell>
          <cell r="C2793" t="str">
            <v>UN</v>
          </cell>
          <cell r="D2793">
            <v>502.72</v>
          </cell>
          <cell r="E2793">
            <v>408.71544715447158</v>
          </cell>
          <cell r="F2793" t="str">
            <v>FDE Abr/26</v>
          </cell>
        </row>
        <row r="2794">
          <cell r="A2794" t="str">
            <v>16.03.157</v>
          </cell>
          <cell r="B2794" t="str">
            <v>ÁRVORE ORNAMENTAL PINHEIRO-DO-PARANÁ H=2,00M</v>
          </cell>
          <cell r="C2794" t="str">
            <v>UN</v>
          </cell>
          <cell r="D2794">
            <v>597.05999999999995</v>
          </cell>
          <cell r="E2794">
            <v>485.41463414634143</v>
          </cell>
          <cell r="F2794" t="str">
            <v>FDE Abr/26</v>
          </cell>
        </row>
        <row r="2795">
          <cell r="A2795" t="str">
            <v>16.03.170</v>
          </cell>
          <cell r="B2795" t="str">
            <v>ÁRVORE  PEITO DE POMBA H=0,50 A 1,00M. (NATIVA PIONEIRA-SP)</v>
          </cell>
          <cell r="C2795" t="str">
            <v>UN</v>
          </cell>
          <cell r="D2795">
            <v>32.56</v>
          </cell>
          <cell r="E2795">
            <v>26.471544715447155</v>
          </cell>
          <cell r="F2795" t="str">
            <v>FDE Abr/26</v>
          </cell>
        </row>
        <row r="2796">
          <cell r="A2796" t="str">
            <v>16.03.171</v>
          </cell>
          <cell r="B2796" t="str">
            <v>ÁRVORE  TÁPIA  H=0,50M A 1,00M. (NATIVA PIONEIRA-SP)</v>
          </cell>
          <cell r="C2796" t="str">
            <v>UN</v>
          </cell>
          <cell r="D2796">
            <v>32.31</v>
          </cell>
          <cell r="E2796">
            <v>26.26829268292683</v>
          </cell>
          <cell r="F2796" t="str">
            <v>FDE Abr/26</v>
          </cell>
        </row>
        <row r="2797">
          <cell r="A2797" t="str">
            <v>16.03.172</v>
          </cell>
          <cell r="B2797" t="str">
            <v>ÁRVORE CAPIXINGUI  H=0,50M A 1,00M (NATIVA PIONEIRA-SP)</v>
          </cell>
          <cell r="C2797" t="str">
            <v>UN</v>
          </cell>
          <cell r="D2797">
            <v>31.43</v>
          </cell>
          <cell r="E2797">
            <v>25.552845528455286</v>
          </cell>
          <cell r="F2797" t="str">
            <v>FDE Abr/26</v>
          </cell>
        </row>
        <row r="2798">
          <cell r="A2798" t="str">
            <v>16.03.173</v>
          </cell>
          <cell r="B2798" t="str">
            <v>ÁRVORE INGÁ  H=0,50M A 1,00M (NATIVA PIONEIRA-SP)</v>
          </cell>
          <cell r="C2798" t="str">
            <v>UN</v>
          </cell>
          <cell r="D2798">
            <v>55.07</v>
          </cell>
          <cell r="E2798">
            <v>44.772357723577237</v>
          </cell>
          <cell r="F2798" t="str">
            <v>FDE Abr/26</v>
          </cell>
        </row>
        <row r="2799">
          <cell r="A2799" t="str">
            <v>16.03.174</v>
          </cell>
          <cell r="B2799" t="str">
            <v>ÁRVORE FUMO BRAVO  H=0,50M A 1,00M (NATIVA PIONEIRA-SP)</v>
          </cell>
          <cell r="C2799" t="str">
            <v>UN</v>
          </cell>
          <cell r="D2799">
            <v>61.53</v>
          </cell>
          <cell r="E2799">
            <v>50.024390243902438</v>
          </cell>
          <cell r="F2799" t="str">
            <v>FDE Abr/26</v>
          </cell>
        </row>
        <row r="2800">
          <cell r="A2800" t="str">
            <v>16.03.175</v>
          </cell>
          <cell r="B2800" t="str">
            <v>ÁRVORE MUTAMBO  H=0,50M A 1,00M (NATIVA PIONEIRA-SP)</v>
          </cell>
          <cell r="C2800" t="str">
            <v>UN</v>
          </cell>
          <cell r="D2800">
            <v>41.76</v>
          </cell>
          <cell r="E2800">
            <v>33.951219512195124</v>
          </cell>
          <cell r="F2800" t="str">
            <v>FDE Abr/26</v>
          </cell>
        </row>
        <row r="2801">
          <cell r="A2801" t="str">
            <v>16.03.176</v>
          </cell>
          <cell r="B2801" t="str">
            <v>ÁRVORE AÇOITA CAVALO  H=0,50M A 1,00M (NATIVA PIONEIRA-SP)</v>
          </cell>
          <cell r="C2801" t="str">
            <v>UN</v>
          </cell>
          <cell r="D2801">
            <v>29.95</v>
          </cell>
          <cell r="E2801">
            <v>24.349593495934958</v>
          </cell>
          <cell r="F2801" t="str">
            <v>FDE Abr/26</v>
          </cell>
        </row>
        <row r="2802">
          <cell r="A2802" t="str">
            <v>16.03.177</v>
          </cell>
          <cell r="B2802" t="str">
            <v>ÁRVORE PAU POLVORA  H=0,50M A 1,00M (NATIVA PIONEIRA-SP)</v>
          </cell>
          <cell r="C2802" t="str">
            <v>UN</v>
          </cell>
          <cell r="D2802">
            <v>30.42</v>
          </cell>
          <cell r="E2802">
            <v>24.731707317073173</v>
          </cell>
          <cell r="F2802" t="str">
            <v>FDE Abr/26</v>
          </cell>
        </row>
        <row r="2803">
          <cell r="A2803" t="str">
            <v>16.03.190</v>
          </cell>
          <cell r="B2803" t="str">
            <v>ÁRVORE PEITO DE POMBA H=2,00M (NATIVA PIONEIRA-SP)</v>
          </cell>
          <cell r="C2803" t="str">
            <v>UN</v>
          </cell>
          <cell r="D2803">
            <v>158.74</v>
          </cell>
          <cell r="E2803">
            <v>129.0569105691057</v>
          </cell>
          <cell r="F2803" t="str">
            <v>FDE Abr/26</v>
          </cell>
        </row>
        <row r="2804">
          <cell r="A2804" t="str">
            <v>16.03.191</v>
          </cell>
          <cell r="B2804" t="str">
            <v>ÁRVORE TÁPIA H=2,00M (NATIVA PIONEIRA-SP)</v>
          </cell>
          <cell r="C2804" t="str">
            <v>UN</v>
          </cell>
          <cell r="D2804">
            <v>96.46</v>
          </cell>
          <cell r="E2804">
            <v>78.422764227642276</v>
          </cell>
          <cell r="F2804" t="str">
            <v>FDE Abr/26</v>
          </cell>
        </row>
        <row r="2805">
          <cell r="A2805" t="str">
            <v>16.03.192</v>
          </cell>
          <cell r="B2805" t="str">
            <v>ÁRVORE CAPIXINGUI H=2,00M (NATIVA PIONEIRA-SP)</v>
          </cell>
          <cell r="C2805" t="str">
            <v>UN</v>
          </cell>
          <cell r="D2805">
            <v>121.02</v>
          </cell>
          <cell r="E2805">
            <v>98.390243902439025</v>
          </cell>
          <cell r="F2805" t="str">
            <v>FDE Abr/26</v>
          </cell>
        </row>
        <row r="2806">
          <cell r="A2806" t="str">
            <v>16.03.193</v>
          </cell>
          <cell r="B2806" t="str">
            <v>ÁRVORE INGÁ  H=2,00M (NATIVA PIONEIRA-SP)</v>
          </cell>
          <cell r="C2806" t="str">
            <v>UN</v>
          </cell>
          <cell r="D2806">
            <v>121.43</v>
          </cell>
          <cell r="E2806">
            <v>98.723577235772368</v>
          </cell>
          <cell r="F2806" t="str">
            <v>FDE Abr/26</v>
          </cell>
        </row>
        <row r="2807">
          <cell r="A2807" t="str">
            <v>16.03.194</v>
          </cell>
          <cell r="B2807" t="str">
            <v>ÁRVORE FUMO BRAVO H=2,00M (NATIVA PIONEIRA-SP)</v>
          </cell>
          <cell r="C2807" t="str">
            <v>UN</v>
          </cell>
          <cell r="D2807">
            <v>83.28</v>
          </cell>
          <cell r="E2807">
            <v>67.707317073170728</v>
          </cell>
          <cell r="F2807" t="str">
            <v>FDE Abr/26</v>
          </cell>
        </row>
        <row r="2808">
          <cell r="A2808" t="str">
            <v>16.03.195</v>
          </cell>
          <cell r="B2808" t="str">
            <v>ÁRVORE MUTAMBO H=2,00M (NATIVA PIONEIRA-SP)</v>
          </cell>
          <cell r="C2808" t="str">
            <v>UN</v>
          </cell>
          <cell r="D2808">
            <v>177.15</v>
          </cell>
          <cell r="E2808">
            <v>144.02439024390245</v>
          </cell>
          <cell r="F2808" t="str">
            <v>FDE Abr/26</v>
          </cell>
        </row>
        <row r="2809">
          <cell r="A2809" t="str">
            <v>16.03.196</v>
          </cell>
          <cell r="B2809" t="str">
            <v>ÁRVORE AÇOITA CAVALO  H=2,00M (NATIVA PIONEIRA-SP)</v>
          </cell>
          <cell r="C2809" t="str">
            <v>UN</v>
          </cell>
          <cell r="D2809">
            <v>222.95</v>
          </cell>
          <cell r="E2809">
            <v>181.26016260162601</v>
          </cell>
          <cell r="F2809" t="str">
            <v>FDE Abr/26</v>
          </cell>
        </row>
        <row r="2810">
          <cell r="A2810" t="str">
            <v>16.03.197</v>
          </cell>
          <cell r="B2810" t="str">
            <v>ÁRVORE PAU POLVORA H=2,00M (NATIVA PIONEIRA-SP)</v>
          </cell>
          <cell r="C2810" t="str">
            <v>UN</v>
          </cell>
          <cell r="D2810">
            <v>227.99</v>
          </cell>
          <cell r="E2810">
            <v>185.35772357723579</v>
          </cell>
          <cell r="F2810" t="str">
            <v>FDE Abr/26</v>
          </cell>
        </row>
        <row r="2811">
          <cell r="A2811" t="str">
            <v>16.03.200</v>
          </cell>
          <cell r="B2811" t="str">
            <v>ÁRVORE ORNAMENTAL ALDRAGO H=2,00M</v>
          </cell>
          <cell r="C2811" t="str">
            <v>UN</v>
          </cell>
          <cell r="D2811">
            <v>409.62</v>
          </cell>
          <cell r="E2811">
            <v>333.02439024390247</v>
          </cell>
          <cell r="F2811" t="str">
            <v>FDE Abr/26</v>
          </cell>
        </row>
        <row r="2812">
          <cell r="A2812" t="str">
            <v>16.03.201</v>
          </cell>
          <cell r="B2812" t="str">
            <v>ÁRVORE ORNAMENTAL PAU-CIGARRA H=2,00M</v>
          </cell>
          <cell r="C2812" t="str">
            <v>UN</v>
          </cell>
          <cell r="D2812">
            <v>437.09</v>
          </cell>
          <cell r="E2812">
            <v>355.35772357723573</v>
          </cell>
          <cell r="F2812" t="str">
            <v>FDE Abr/26</v>
          </cell>
        </row>
        <row r="2813">
          <cell r="A2813" t="str">
            <v>16.03.202</v>
          </cell>
          <cell r="B2813" t="str">
            <v>ÁRVORE ORNAMENTAL ARAÇÁ H=2,00M</v>
          </cell>
          <cell r="C2813" t="str">
            <v>UN</v>
          </cell>
          <cell r="D2813">
            <v>397.32</v>
          </cell>
          <cell r="E2813">
            <v>323.02439024390242</v>
          </cell>
          <cell r="F2813" t="str">
            <v>FDE Abr/26</v>
          </cell>
        </row>
        <row r="2814">
          <cell r="A2814" t="str">
            <v>16.03.203</v>
          </cell>
          <cell r="B2814" t="str">
            <v>ÁRVORE ORNAMENTAL AROEIRA-SALSA H=2,00M</v>
          </cell>
          <cell r="C2814" t="str">
            <v>UN</v>
          </cell>
          <cell r="D2814">
            <v>413.78</v>
          </cell>
          <cell r="E2814">
            <v>336.40650406504062</v>
          </cell>
          <cell r="F2814" t="str">
            <v>FDE Abr/26</v>
          </cell>
        </row>
        <row r="2815">
          <cell r="A2815" t="str">
            <v>16.03.204</v>
          </cell>
          <cell r="B2815" t="str">
            <v>ÁRVORE ORNAMENTAL BICO-DE-PATO H=2,00M</v>
          </cell>
          <cell r="C2815" t="str">
            <v>UN</v>
          </cell>
          <cell r="D2815">
            <v>580.77</v>
          </cell>
          <cell r="E2815">
            <v>472.17073170731709</v>
          </cell>
          <cell r="F2815" t="str">
            <v>FDE Abr/26</v>
          </cell>
        </row>
        <row r="2816">
          <cell r="A2816" t="str">
            <v>16.03.205</v>
          </cell>
          <cell r="B2816" t="str">
            <v>ÁRVORE ORNAMENTAL CHUVA DE OURO H=2,00M</v>
          </cell>
          <cell r="C2816" t="str">
            <v>UN</v>
          </cell>
          <cell r="D2816">
            <v>397.94</v>
          </cell>
          <cell r="E2816">
            <v>323.52845528455288</v>
          </cell>
          <cell r="F2816" t="str">
            <v>FDE Abr/26</v>
          </cell>
        </row>
        <row r="2817">
          <cell r="A2817" t="str">
            <v>16.03.206</v>
          </cell>
          <cell r="B2817" t="str">
            <v>ÁRVORE ORNAMENTAL CANELEIRA H=2,00M</v>
          </cell>
          <cell r="C2817" t="str">
            <v>UN</v>
          </cell>
          <cell r="D2817">
            <v>355.69</v>
          </cell>
          <cell r="E2817">
            <v>289.17886178861789</v>
          </cell>
          <cell r="F2817" t="str">
            <v>FDE Abr/26</v>
          </cell>
        </row>
        <row r="2818">
          <cell r="A2818" t="str">
            <v>16.03.207</v>
          </cell>
          <cell r="B2818" t="str">
            <v>ÁRVORE ORNAMENTAL CAPUTUNA-PRETA (CHUPA FERRO) H=2,00M</v>
          </cell>
          <cell r="C2818" t="str">
            <v>UN</v>
          </cell>
          <cell r="D2818">
            <v>615.35</v>
          </cell>
          <cell r="E2818">
            <v>500.28455284552848</v>
          </cell>
          <cell r="F2818" t="str">
            <v>FDE Abr/26</v>
          </cell>
        </row>
        <row r="2819">
          <cell r="A2819" t="str">
            <v>16.03.208</v>
          </cell>
          <cell r="B2819" t="str">
            <v>ÁRVORE ORNAMENTAL CAROBA H=2,00M</v>
          </cell>
          <cell r="C2819" t="str">
            <v>UN</v>
          </cell>
          <cell r="D2819">
            <v>514.84</v>
          </cell>
          <cell r="E2819">
            <v>418.56910569105696</v>
          </cell>
          <cell r="F2819" t="str">
            <v>FDE Abr/26</v>
          </cell>
        </row>
        <row r="2820">
          <cell r="A2820" t="str">
            <v>16.03.209</v>
          </cell>
          <cell r="B2820" t="str">
            <v>ÁRVORE ORNAMENTAL CAROBA-BRANCA H=2,00M</v>
          </cell>
          <cell r="C2820" t="str">
            <v>UN</v>
          </cell>
          <cell r="D2820">
            <v>495.8</v>
          </cell>
          <cell r="E2820">
            <v>403.08943089430898</v>
          </cell>
          <cell r="F2820" t="str">
            <v>FDE Abr/26</v>
          </cell>
        </row>
        <row r="2821">
          <cell r="A2821" t="str">
            <v>16.03.210</v>
          </cell>
          <cell r="B2821" t="str">
            <v>ÁRVORE ORNAMENTAL CAROBÃO H=2,00M</v>
          </cell>
          <cell r="C2821" t="str">
            <v>UN</v>
          </cell>
          <cell r="D2821">
            <v>509.33</v>
          </cell>
          <cell r="E2821">
            <v>414.08943089430892</v>
          </cell>
          <cell r="F2821" t="str">
            <v>FDE Abr/26</v>
          </cell>
        </row>
        <row r="2822">
          <cell r="A2822" t="str">
            <v>16.03.211</v>
          </cell>
          <cell r="B2822" t="str">
            <v>ÁRVORE ORNAMENTAL CARVALHO-BRASILEIRO (CARVALHO DO BRASIL) H=2,00M</v>
          </cell>
          <cell r="C2822" t="str">
            <v>UN</v>
          </cell>
          <cell r="D2822">
            <v>558.29</v>
          </cell>
          <cell r="E2822">
            <v>453.89430894308941</v>
          </cell>
          <cell r="F2822" t="str">
            <v>FDE Abr/26</v>
          </cell>
        </row>
        <row r="2823">
          <cell r="A2823" t="str">
            <v>16.03.212</v>
          </cell>
          <cell r="B2823" t="str">
            <v>ÁRVORE ORNAMENTAL CÁSSIA-GRANDE H=2,00M</v>
          </cell>
          <cell r="C2823" t="str">
            <v>UN</v>
          </cell>
          <cell r="D2823">
            <v>421.4</v>
          </cell>
          <cell r="E2823">
            <v>342.60162601626013</v>
          </cell>
          <cell r="F2823" t="str">
            <v>FDE Abr/26</v>
          </cell>
        </row>
        <row r="2824">
          <cell r="A2824" t="str">
            <v>16.03.213</v>
          </cell>
          <cell r="B2824" t="str">
            <v>ÁRVORE ORNAMENTAL CEDRO-ROSA (CEDRO) H=2,00M</v>
          </cell>
          <cell r="C2824" t="str">
            <v>UN</v>
          </cell>
          <cell r="D2824">
            <v>512.28</v>
          </cell>
          <cell r="E2824">
            <v>416.48780487804879</v>
          </cell>
          <cell r="F2824" t="str">
            <v>FDE Abr/26</v>
          </cell>
        </row>
        <row r="2825">
          <cell r="A2825" t="str">
            <v>16.03.214</v>
          </cell>
          <cell r="B2825" t="str">
            <v>ÁRVORE ORNAMENTAL CHÁ-DE-BUGRE (CAPITÃO DO CAMPO) H=2,00M</v>
          </cell>
          <cell r="C2825" t="str">
            <v>UN</v>
          </cell>
          <cell r="D2825">
            <v>382.83</v>
          </cell>
          <cell r="E2825">
            <v>311.2439024390244</v>
          </cell>
          <cell r="F2825" t="str">
            <v>FDE Abr/26</v>
          </cell>
        </row>
        <row r="2826">
          <cell r="A2826" t="str">
            <v>16.03.215</v>
          </cell>
          <cell r="B2826" t="str">
            <v>ÁRVORE ORNAMENTAL DEDALEIRO H=2,00M</v>
          </cell>
          <cell r="C2826" t="str">
            <v>UN</v>
          </cell>
          <cell r="D2826">
            <v>401.84</v>
          </cell>
          <cell r="E2826">
            <v>326.69918699186991</v>
          </cell>
          <cell r="F2826" t="str">
            <v>FDE Abr/26</v>
          </cell>
        </row>
        <row r="2827">
          <cell r="A2827" t="str">
            <v>16.03.216</v>
          </cell>
          <cell r="B2827" t="str">
            <v>ÁRVORE ORNAMENTAL DIADEMA H=2,00M</v>
          </cell>
          <cell r="C2827" t="str">
            <v>UN</v>
          </cell>
          <cell r="D2827">
            <v>783.73</v>
          </cell>
          <cell r="E2827">
            <v>637.17886178861795</v>
          </cell>
          <cell r="F2827" t="str">
            <v>FDE Abr/26</v>
          </cell>
        </row>
        <row r="2828">
          <cell r="A2828" t="str">
            <v>16.03.217</v>
          </cell>
          <cell r="B2828" t="str">
            <v>ÁRVORE ORNAMENTAL EMBAÚBA H=2,00M</v>
          </cell>
          <cell r="C2828" t="str">
            <v>UN</v>
          </cell>
          <cell r="D2828">
            <v>383.6</v>
          </cell>
          <cell r="E2828">
            <v>311.869918699187</v>
          </cell>
          <cell r="F2828" t="str">
            <v>FDE Abr/26</v>
          </cell>
        </row>
        <row r="2829">
          <cell r="A2829" t="str">
            <v>16.03.218</v>
          </cell>
          <cell r="B2829" t="str">
            <v>ÁRVORE ORNAMENTAL EMBIRUÇU H=2,00M</v>
          </cell>
          <cell r="C2829" t="str">
            <v>UN</v>
          </cell>
          <cell r="D2829">
            <v>419.64</v>
          </cell>
          <cell r="E2829">
            <v>341.17073170731709</v>
          </cell>
          <cell r="F2829" t="str">
            <v>FDE Abr/26</v>
          </cell>
        </row>
        <row r="2830">
          <cell r="A2830" t="str">
            <v>16.03.219</v>
          </cell>
          <cell r="B2830" t="str">
            <v>ÁRVORE ORNAMENTAL FEIJOA H=2,00M</v>
          </cell>
          <cell r="C2830" t="str">
            <v>UN</v>
          </cell>
          <cell r="D2830">
            <v>741.83</v>
          </cell>
          <cell r="E2830">
            <v>603.11382113821139</v>
          </cell>
          <cell r="F2830" t="str">
            <v>FDE Abr/26</v>
          </cell>
        </row>
        <row r="2831">
          <cell r="A2831" t="str">
            <v>16.03.220</v>
          </cell>
          <cell r="B2831" t="str">
            <v>ÁRVORE ORNAMENTAL GUANANDI H=2,00M</v>
          </cell>
          <cell r="C2831" t="str">
            <v>UN</v>
          </cell>
          <cell r="D2831">
            <v>411.6</v>
          </cell>
          <cell r="E2831">
            <v>334.63414634146346</v>
          </cell>
          <cell r="F2831" t="str">
            <v>FDE Abr/26</v>
          </cell>
        </row>
        <row r="2832">
          <cell r="A2832" t="str">
            <v>16.03.221</v>
          </cell>
          <cell r="B2832" t="str">
            <v>ÁRVORE ORNAMENTAL IPÊ-AMARELO-DA-SERRA H=2,00M</v>
          </cell>
          <cell r="C2832" t="str">
            <v>UN</v>
          </cell>
          <cell r="D2832">
            <v>337.78</v>
          </cell>
          <cell r="E2832">
            <v>274.6178861788618</v>
          </cell>
          <cell r="F2832" t="str">
            <v>FDE Abr/26</v>
          </cell>
        </row>
        <row r="2833">
          <cell r="A2833" t="str">
            <v>16.03.222</v>
          </cell>
          <cell r="B2833" t="str">
            <v>ÁRVORE ORNAMENTAL IPÊ-BRANCO H=2,00M</v>
          </cell>
          <cell r="C2833" t="str">
            <v>UN</v>
          </cell>
          <cell r="D2833">
            <v>361.03</v>
          </cell>
          <cell r="E2833">
            <v>293.52032520325201</v>
          </cell>
          <cell r="F2833" t="str">
            <v>FDE Abr/26</v>
          </cell>
        </row>
        <row r="2834">
          <cell r="A2834" t="str">
            <v>16.03.223</v>
          </cell>
          <cell r="B2834" t="str">
            <v>ÁRVORE ORNAMENTAL IPÊ-ROXO DE 7 FOLHAS H=2,00M</v>
          </cell>
          <cell r="C2834" t="str">
            <v>UN</v>
          </cell>
          <cell r="D2834">
            <v>346.93</v>
          </cell>
          <cell r="E2834">
            <v>282.0569105691057</v>
          </cell>
          <cell r="F2834" t="str">
            <v>FDE Abr/26</v>
          </cell>
        </row>
        <row r="2835">
          <cell r="A2835" t="str">
            <v>16.03.224</v>
          </cell>
          <cell r="B2835" t="str">
            <v>ÁRVORE ORNAMENTAL JACARANDÁ-PAULISTA H=2,00M</v>
          </cell>
          <cell r="C2835" t="str">
            <v>UN</v>
          </cell>
          <cell r="D2835">
            <v>511.28</v>
          </cell>
          <cell r="E2835">
            <v>415.67479674796749</v>
          </cell>
          <cell r="F2835" t="str">
            <v>FDE Abr/26</v>
          </cell>
        </row>
        <row r="2836">
          <cell r="A2836" t="str">
            <v>16.03.225</v>
          </cell>
          <cell r="B2836" t="str">
            <v>ÁRVORE ORNAMENTAL JEQUITIBÁ-BRANCO H=2,00M</v>
          </cell>
          <cell r="C2836" t="str">
            <v>UN</v>
          </cell>
          <cell r="D2836">
            <v>488.32</v>
          </cell>
          <cell r="E2836">
            <v>397.00813008130081</v>
          </cell>
          <cell r="F2836" t="str">
            <v>FDE Abr/26</v>
          </cell>
        </row>
        <row r="2837">
          <cell r="A2837" t="str">
            <v>16.03.226</v>
          </cell>
          <cell r="B2837" t="str">
            <v>ÁRVORE ORNAMENTAL JEQUITIBÁ-ROSA H=2,00M</v>
          </cell>
          <cell r="C2837" t="str">
            <v>UN</v>
          </cell>
          <cell r="D2837">
            <v>518.58000000000004</v>
          </cell>
          <cell r="E2837">
            <v>421.60975609756099</v>
          </cell>
          <cell r="F2837" t="str">
            <v>FDE Abr/26</v>
          </cell>
        </row>
        <row r="2838">
          <cell r="A2838" t="str">
            <v>16.03.227</v>
          </cell>
          <cell r="B2838" t="str">
            <v>ÁRVORE ORNAMENTAL MIRINDIBA (MIRINDIBA ROSA) H=2,00M</v>
          </cell>
          <cell r="C2838" t="str">
            <v>UN</v>
          </cell>
          <cell r="D2838">
            <v>464.86</v>
          </cell>
          <cell r="E2838">
            <v>377.9349593495935</v>
          </cell>
          <cell r="F2838" t="str">
            <v>FDE Abr/26</v>
          </cell>
        </row>
        <row r="2839">
          <cell r="A2839" t="str">
            <v>16.03.228</v>
          </cell>
          <cell r="B2839" t="str">
            <v>ÁRVORE ORNAMENTAL MULUNGU-DO-LITORAL (SUINÃ) H=2,00M</v>
          </cell>
          <cell r="C2839" t="str">
            <v>UN</v>
          </cell>
          <cell r="D2839">
            <v>505.42</v>
          </cell>
          <cell r="E2839">
            <v>410.91056910569108</v>
          </cell>
          <cell r="F2839" t="str">
            <v>FDE Abr/26</v>
          </cell>
        </row>
        <row r="2840">
          <cell r="A2840" t="str">
            <v>16.03.229</v>
          </cell>
          <cell r="B2840" t="str">
            <v>ÁRVORE ORNAMENTAL MULUNGU H=2,00M</v>
          </cell>
          <cell r="C2840" t="str">
            <v>UN</v>
          </cell>
          <cell r="D2840">
            <v>512.54</v>
          </cell>
          <cell r="E2840">
            <v>416.69918699186991</v>
          </cell>
          <cell r="F2840" t="str">
            <v>FDE Abr/26</v>
          </cell>
        </row>
        <row r="2841">
          <cell r="A2841" t="str">
            <v>16.03.230</v>
          </cell>
          <cell r="B2841" t="str">
            <v>ÁRVORE ORNAMENTAL PATA-DE-VACA-BRANCA (PATA-DE-VACA) H=2,00M</v>
          </cell>
          <cell r="C2841" t="str">
            <v>UN</v>
          </cell>
          <cell r="D2841">
            <v>354.52</v>
          </cell>
          <cell r="E2841">
            <v>288.22764227642273</v>
          </cell>
          <cell r="F2841" t="str">
            <v>FDE Abr/26</v>
          </cell>
        </row>
        <row r="2842">
          <cell r="A2842" t="str">
            <v>16.03.231</v>
          </cell>
          <cell r="B2842" t="str">
            <v>ÁRVORE ORNAMENTAL TARUMÃ H=2,00M</v>
          </cell>
          <cell r="C2842" t="str">
            <v>UN</v>
          </cell>
          <cell r="D2842">
            <v>473.24</v>
          </cell>
          <cell r="E2842">
            <v>384.7479674796748</v>
          </cell>
          <cell r="F2842" t="str">
            <v>FDE Abr/26</v>
          </cell>
        </row>
        <row r="2843">
          <cell r="A2843" t="str">
            <v>16.03.232</v>
          </cell>
          <cell r="B2843" t="str">
            <v>ÁRVORE ORNAMENTAL URUCUM H=2,00M</v>
          </cell>
          <cell r="C2843" t="str">
            <v>UN</v>
          </cell>
          <cell r="D2843">
            <v>537.65</v>
          </cell>
          <cell r="E2843">
            <v>437.11382113821139</v>
          </cell>
          <cell r="F2843" t="str">
            <v>FDE Abr/26</v>
          </cell>
        </row>
        <row r="2844">
          <cell r="A2844" t="str">
            <v>16.03.300</v>
          </cell>
          <cell r="B2844" t="str">
            <v>ARBUSTO ALPÍNIA H=0,50 A 0,70M</v>
          </cell>
          <cell r="C2844" t="str">
            <v>UN</v>
          </cell>
          <cell r="D2844">
            <v>92.23</v>
          </cell>
          <cell r="E2844">
            <v>74.983739837398375</v>
          </cell>
          <cell r="F2844" t="str">
            <v>FDE Abr/26</v>
          </cell>
        </row>
        <row r="2845">
          <cell r="A2845" t="str">
            <v>16.03.301</v>
          </cell>
          <cell r="B2845" t="str">
            <v>ARBUSTO AVE-DO-PARAÍSO H=0,50 A 0,70M</v>
          </cell>
          <cell r="C2845" t="str">
            <v>UN</v>
          </cell>
          <cell r="D2845">
            <v>133.72</v>
          </cell>
          <cell r="E2845">
            <v>108.71544715447155</v>
          </cell>
          <cell r="F2845" t="str">
            <v>FDE Abr/26</v>
          </cell>
        </row>
        <row r="2846">
          <cell r="A2846" t="str">
            <v>16.03.302</v>
          </cell>
          <cell r="B2846" t="str">
            <v>ARBUSTO CLÚSIA H=0,50 A 0,70M</v>
          </cell>
          <cell r="C2846" t="str">
            <v>UN</v>
          </cell>
          <cell r="D2846">
            <v>70.69</v>
          </cell>
          <cell r="E2846">
            <v>57.471544715447152</v>
          </cell>
          <cell r="F2846" t="str">
            <v>FDE Abr/26</v>
          </cell>
        </row>
        <row r="2847">
          <cell r="A2847" t="str">
            <v>16.03.303</v>
          </cell>
          <cell r="B2847" t="str">
            <v>FORRAÇÃO FALSO-ÍRIS</v>
          </cell>
          <cell r="C2847" t="str">
            <v>M2</v>
          </cell>
          <cell r="D2847">
            <v>319.67</v>
          </cell>
          <cell r="E2847">
            <v>259.89430894308947</v>
          </cell>
          <cell r="F2847" t="str">
            <v>FDE Abr/26</v>
          </cell>
        </row>
        <row r="2848">
          <cell r="A2848" t="str">
            <v>16.03.304</v>
          </cell>
          <cell r="B2848" t="str">
            <v>ARBUSTO FILODENDRO H=0,50 A 0,70M</v>
          </cell>
          <cell r="C2848" t="str">
            <v>UN</v>
          </cell>
          <cell r="D2848">
            <v>129.63</v>
          </cell>
          <cell r="E2848">
            <v>105.39024390243902</v>
          </cell>
          <cell r="F2848" t="str">
            <v>FDE Abr/26</v>
          </cell>
        </row>
        <row r="2849">
          <cell r="A2849" t="str">
            <v>16.03.305</v>
          </cell>
          <cell r="B2849" t="str">
            <v>FORRAÇÃO FLOR-LEOPARDO</v>
          </cell>
          <cell r="C2849" t="str">
            <v>M2</v>
          </cell>
          <cell r="D2849">
            <v>195.82</v>
          </cell>
          <cell r="E2849">
            <v>159.20325203252031</v>
          </cell>
          <cell r="F2849" t="str">
            <v>FDE Abr/26</v>
          </cell>
        </row>
        <row r="2850">
          <cell r="A2850" t="str">
            <v>16.03.306</v>
          </cell>
          <cell r="B2850" t="str">
            <v>ARBUSTO GARDÊNIA H=0,50 A 0,70M</v>
          </cell>
          <cell r="C2850" t="str">
            <v>UN</v>
          </cell>
          <cell r="D2850">
            <v>64.290000000000006</v>
          </cell>
          <cell r="E2850">
            <v>52.268292682926834</v>
          </cell>
          <cell r="F2850" t="str">
            <v>FDE Abr/26</v>
          </cell>
        </row>
        <row r="2851">
          <cell r="A2851" t="str">
            <v>16.03.307</v>
          </cell>
          <cell r="B2851" t="str">
            <v>ARBUSTO GUAIMBÊ-DA-FOLHA-ONDULADA H=0,50 A 0,70M</v>
          </cell>
          <cell r="C2851" t="str">
            <v>UN</v>
          </cell>
          <cell r="D2851">
            <v>100.37</v>
          </cell>
          <cell r="E2851">
            <v>81.60162601626017</v>
          </cell>
          <cell r="F2851" t="str">
            <v>FDE Abr/26</v>
          </cell>
        </row>
        <row r="2852">
          <cell r="A2852" t="str">
            <v>16.03.308</v>
          </cell>
          <cell r="B2852" t="str">
            <v>ARBUSTO GUAIMBÊ-DE-BREJO H=0,50 A 0,70M</v>
          </cell>
          <cell r="C2852" t="str">
            <v>UN</v>
          </cell>
          <cell r="D2852">
            <v>102.25</v>
          </cell>
          <cell r="E2852">
            <v>83.130081300813004</v>
          </cell>
          <cell r="F2852" t="str">
            <v>FDE Abr/26</v>
          </cell>
        </row>
        <row r="2853">
          <cell r="A2853" t="str">
            <v>16.03.309</v>
          </cell>
          <cell r="B2853" t="str">
            <v>FORRAÇÃO HELICÔNIA-PAPAGAIO</v>
          </cell>
          <cell r="C2853" t="str">
            <v>M2</v>
          </cell>
          <cell r="D2853">
            <v>630.83000000000004</v>
          </cell>
          <cell r="E2853">
            <v>512.869918699187</v>
          </cell>
          <cell r="F2853" t="str">
            <v>FDE Abr/26</v>
          </cell>
        </row>
        <row r="2854">
          <cell r="A2854" t="str">
            <v>16.03.310</v>
          </cell>
          <cell r="B2854" t="str">
            <v>ARBUSTO IMBÊ H=0,50 A 0,70M</v>
          </cell>
          <cell r="C2854" t="str">
            <v>UN</v>
          </cell>
          <cell r="D2854">
            <v>116.3</v>
          </cell>
          <cell r="E2854">
            <v>94.552845528455279</v>
          </cell>
          <cell r="F2854" t="str">
            <v>FDE Abr/26</v>
          </cell>
        </row>
        <row r="2855">
          <cell r="A2855" t="str">
            <v>16.03.311</v>
          </cell>
          <cell r="B2855" t="str">
            <v>ARBUSTO JASMIM-AMARELO H=0,50 A 0,70M</v>
          </cell>
          <cell r="C2855" t="str">
            <v>UN</v>
          </cell>
          <cell r="D2855">
            <v>62.15</v>
          </cell>
          <cell r="E2855">
            <v>50.528455284552848</v>
          </cell>
          <cell r="F2855" t="str">
            <v>FDE Abr/26</v>
          </cell>
        </row>
        <row r="2856">
          <cell r="A2856" t="str">
            <v>16.03.312</v>
          </cell>
          <cell r="B2856" t="str">
            <v>ARBUSTO LANTERNA-CHINESA H=0,50 A 0,70M</v>
          </cell>
          <cell r="C2856" t="str">
            <v>UN</v>
          </cell>
          <cell r="D2856">
            <v>68.81</v>
          </cell>
          <cell r="E2856">
            <v>55.943089430894311</v>
          </cell>
          <cell r="F2856" t="str">
            <v>FDE Abr/26</v>
          </cell>
        </row>
        <row r="2857">
          <cell r="A2857" t="str">
            <v>16.03.313</v>
          </cell>
          <cell r="B2857" t="str">
            <v>ARBUSTO MANACÁ-DE-CHEIRO H=0,50 A 0,70M</v>
          </cell>
          <cell r="C2857" t="str">
            <v>UN</v>
          </cell>
          <cell r="D2857">
            <v>138.30000000000001</v>
          </cell>
          <cell r="E2857">
            <v>112.43902439024392</v>
          </cell>
          <cell r="F2857" t="str">
            <v>FDE Abr/26</v>
          </cell>
        </row>
        <row r="2858">
          <cell r="A2858" t="str">
            <v>16.03.314</v>
          </cell>
          <cell r="B2858" t="str">
            <v>ARBUSTO MARIA-PRETA H=0,50 A 0,70M</v>
          </cell>
          <cell r="C2858" t="str">
            <v>UN</v>
          </cell>
          <cell r="D2858">
            <v>78.44</v>
          </cell>
          <cell r="E2858">
            <v>63.772357723577237</v>
          </cell>
          <cell r="F2858" t="str">
            <v>FDE Abr/26</v>
          </cell>
        </row>
        <row r="2859">
          <cell r="A2859" t="str">
            <v>16.03.315</v>
          </cell>
          <cell r="B2859" t="str">
            <v>FORRAÇÃO MORÉIA-AMARELA</v>
          </cell>
          <cell r="C2859" t="str">
            <v>M2</v>
          </cell>
          <cell r="D2859">
            <v>680.88</v>
          </cell>
          <cell r="E2859">
            <v>553.56097560975616</v>
          </cell>
          <cell r="F2859" t="str">
            <v>FDE Abr/26</v>
          </cell>
        </row>
        <row r="2860">
          <cell r="A2860" t="str">
            <v>16.03.316</v>
          </cell>
          <cell r="B2860" t="str">
            <v>ARBUSTO MUSSAENDA H=0,50 A 0,70M</v>
          </cell>
          <cell r="C2860" t="str">
            <v>UN</v>
          </cell>
          <cell r="D2860">
            <v>79.02</v>
          </cell>
          <cell r="E2860">
            <v>64.243902439024382</v>
          </cell>
          <cell r="F2860" t="str">
            <v>FDE Abr/26</v>
          </cell>
        </row>
        <row r="2861">
          <cell r="A2861" t="str">
            <v>16.03.317</v>
          </cell>
          <cell r="B2861" t="str">
            <v>ARBUSTO MUSSAENDA-FRONDOSA H=0,50 A 0,70M</v>
          </cell>
          <cell r="C2861" t="str">
            <v>UN</v>
          </cell>
          <cell r="D2861">
            <v>84.43</v>
          </cell>
          <cell r="E2861">
            <v>68.64227642276424</v>
          </cell>
          <cell r="F2861" t="str">
            <v>FDE Abr/26</v>
          </cell>
        </row>
        <row r="2862">
          <cell r="A2862" t="str">
            <v>16.03.318</v>
          </cell>
          <cell r="B2862" t="str">
            <v>ARBUSTO PLEOMELE H=0,50 A 0,70M</v>
          </cell>
          <cell r="C2862" t="str">
            <v>UN</v>
          </cell>
          <cell r="D2862">
            <v>143.27000000000001</v>
          </cell>
          <cell r="E2862">
            <v>116.47967479674797</v>
          </cell>
          <cell r="F2862" t="str">
            <v>FDE Abr/26</v>
          </cell>
        </row>
        <row r="2863">
          <cell r="A2863" t="str">
            <v>16.03.319</v>
          </cell>
          <cell r="B2863" t="str">
            <v>ARBUSTO QUARESMEIRINHA H=0,50 A 0,70M</v>
          </cell>
          <cell r="C2863" t="str">
            <v>UN</v>
          </cell>
          <cell r="D2863">
            <v>78.22</v>
          </cell>
          <cell r="E2863">
            <v>63.59349593495935</v>
          </cell>
          <cell r="F2863" t="str">
            <v>FDE Abr/26</v>
          </cell>
        </row>
        <row r="2864">
          <cell r="A2864" t="str">
            <v>16.03.320</v>
          </cell>
          <cell r="B2864" t="str">
            <v>ARBUSTO RESEDÁ H=0,50 A 0,70M</v>
          </cell>
          <cell r="C2864" t="str">
            <v>UN</v>
          </cell>
          <cell r="D2864">
            <v>94.26</v>
          </cell>
          <cell r="E2864">
            <v>76.634146341463421</v>
          </cell>
          <cell r="F2864" t="str">
            <v>FDE Abr/26</v>
          </cell>
        </row>
        <row r="2865">
          <cell r="A2865" t="str">
            <v>16.03.321</v>
          </cell>
          <cell r="B2865" t="str">
            <v>ARBUSTO SOMBRINHA-CHINESA H=0,50 A 0,70M</v>
          </cell>
          <cell r="C2865" t="str">
            <v>UN</v>
          </cell>
          <cell r="D2865">
            <v>99.77</v>
          </cell>
          <cell r="E2865">
            <v>81.113821138211378</v>
          </cell>
          <cell r="F2865" t="str">
            <v>FDE Abr/26</v>
          </cell>
        </row>
        <row r="2866">
          <cell r="A2866" t="str">
            <v>16.03.322</v>
          </cell>
          <cell r="B2866" t="str">
            <v>ARBUSTO TUMBÉRGIA H=0,50 A 0,70M</v>
          </cell>
          <cell r="C2866" t="str">
            <v>UN</v>
          </cell>
          <cell r="D2866">
            <v>67.16</v>
          </cell>
          <cell r="E2866">
            <v>54.601626016260163</v>
          </cell>
          <cell r="F2866" t="str">
            <v>FDE Abr/26</v>
          </cell>
        </row>
        <row r="2867">
          <cell r="A2867" t="str">
            <v>16.03.350</v>
          </cell>
          <cell r="B2867" t="str">
            <v>FRUTÍFERA ANGELIM-DOCE H=2,00M</v>
          </cell>
          <cell r="C2867" t="str">
            <v>UN</v>
          </cell>
          <cell r="D2867">
            <v>388.19</v>
          </cell>
          <cell r="E2867">
            <v>315.60162601626018</v>
          </cell>
          <cell r="F2867" t="str">
            <v>FDE Abr/26</v>
          </cell>
        </row>
        <row r="2868">
          <cell r="A2868" t="str">
            <v>16.03.351</v>
          </cell>
          <cell r="B2868" t="str">
            <v>FRUTÍFERA CEREJINHA (CEREJEIRA DO MATO)  H=2,00M</v>
          </cell>
          <cell r="C2868" t="str">
            <v>UN</v>
          </cell>
          <cell r="D2868">
            <v>631.75</v>
          </cell>
          <cell r="E2868">
            <v>513.6178861788618</v>
          </cell>
          <cell r="F2868" t="str">
            <v>FDE Abr/26</v>
          </cell>
        </row>
        <row r="2869">
          <cell r="A2869" t="str">
            <v>16.03.352</v>
          </cell>
          <cell r="B2869" t="str">
            <v>FRUTÍFERA GENIPAPO (JENIPAPO) H=2,00M</v>
          </cell>
          <cell r="C2869" t="str">
            <v>UN</v>
          </cell>
          <cell r="D2869">
            <v>383.4</v>
          </cell>
          <cell r="E2869">
            <v>311.70731707317071</v>
          </cell>
          <cell r="F2869" t="str">
            <v>FDE Abr/26</v>
          </cell>
        </row>
        <row r="2870">
          <cell r="A2870" t="str">
            <v>16.03.353</v>
          </cell>
          <cell r="B2870" t="str">
            <v>FRUTÍFERA GOIABEIRA H=2,00M</v>
          </cell>
          <cell r="C2870" t="str">
            <v>UN</v>
          </cell>
          <cell r="D2870">
            <v>553.16999999999996</v>
          </cell>
          <cell r="E2870">
            <v>449.73170731707313</v>
          </cell>
          <cell r="F2870" t="str">
            <v>FDE Abr/26</v>
          </cell>
        </row>
        <row r="2871">
          <cell r="A2871" t="str">
            <v>16.03.354</v>
          </cell>
          <cell r="B2871" t="str">
            <v>FRUTÍFERA GRUMIXAMA H=2,00M</v>
          </cell>
          <cell r="C2871" t="str">
            <v>UN</v>
          </cell>
          <cell r="D2871">
            <v>652.20000000000005</v>
          </cell>
          <cell r="E2871">
            <v>530.2439024390244</v>
          </cell>
          <cell r="F2871" t="str">
            <v>FDE Abr/26</v>
          </cell>
        </row>
        <row r="2872">
          <cell r="A2872" t="str">
            <v>16.03.355</v>
          </cell>
          <cell r="B2872" t="str">
            <v>FRUTÍFERA GABIROBA  H=2,00M</v>
          </cell>
          <cell r="C2872" t="str">
            <v>UN</v>
          </cell>
          <cell r="D2872">
            <v>489.68</v>
          </cell>
          <cell r="E2872">
            <v>398.11382113821139</v>
          </cell>
          <cell r="F2872" t="str">
            <v>FDE Abr/26</v>
          </cell>
        </row>
        <row r="2873">
          <cell r="A2873" t="str">
            <v>16.03.356</v>
          </cell>
          <cell r="B2873" t="str">
            <v>FRUTÍFERA JABUTICABEIRA H=2,00M</v>
          </cell>
          <cell r="C2873" t="str">
            <v>UN</v>
          </cell>
          <cell r="D2873">
            <v>619.54</v>
          </cell>
          <cell r="E2873">
            <v>503.6910569105691</v>
          </cell>
          <cell r="F2873" t="str">
            <v>FDE Abr/26</v>
          </cell>
        </row>
        <row r="2874">
          <cell r="A2874" t="str">
            <v>16.03.400</v>
          </cell>
          <cell r="B2874" t="str">
            <v>PALMEIRA AÇAÍ H=1,50 A 2,00M</v>
          </cell>
          <cell r="C2874" t="str">
            <v>UN</v>
          </cell>
          <cell r="D2874">
            <v>608.71</v>
          </cell>
          <cell r="E2874">
            <v>494.88617886178866</v>
          </cell>
          <cell r="F2874" t="str">
            <v>FDE Abr/26</v>
          </cell>
        </row>
        <row r="2875">
          <cell r="A2875" t="str">
            <v>16.03.401</v>
          </cell>
          <cell r="B2875" t="str">
            <v>PALMEIRA GUARIROBA H=1,50 A 2,00M</v>
          </cell>
          <cell r="C2875" t="str">
            <v>UN</v>
          </cell>
          <cell r="D2875">
            <v>457.57</v>
          </cell>
          <cell r="E2875">
            <v>372.00813008130081</v>
          </cell>
          <cell r="F2875" t="str">
            <v>FDE Abr/26</v>
          </cell>
        </row>
        <row r="2876">
          <cell r="A2876" t="str">
            <v>16.03.402</v>
          </cell>
          <cell r="B2876" t="str">
            <v>PALMEIRA INDAIÁ H=1,50 A 2,00M</v>
          </cell>
          <cell r="C2876" t="str">
            <v>UN</v>
          </cell>
          <cell r="D2876">
            <v>602.99</v>
          </cell>
          <cell r="E2876">
            <v>490.23577235772359</v>
          </cell>
          <cell r="F2876" t="str">
            <v>FDE Abr/26</v>
          </cell>
        </row>
        <row r="2877">
          <cell r="A2877" t="str">
            <v>16.03.403</v>
          </cell>
          <cell r="B2877" t="str">
            <v>PALMEIRA PALMITO-JUÇARA (PALMITO) H=1,50 A 2,00M</v>
          </cell>
          <cell r="C2877" t="str">
            <v>UN</v>
          </cell>
          <cell r="D2877">
            <v>496.97</v>
          </cell>
          <cell r="E2877">
            <v>404.04065040650408</v>
          </cell>
          <cell r="F2877" t="str">
            <v>FDE Abr/26</v>
          </cell>
        </row>
        <row r="2878">
          <cell r="A2878" t="str">
            <v>16.03.404</v>
          </cell>
          <cell r="B2878" t="str">
            <v>PALMEIRA PUPUNHA H=1,50 A 2,00M</v>
          </cell>
          <cell r="C2878" t="str">
            <v>UN</v>
          </cell>
          <cell r="D2878">
            <v>549.6</v>
          </cell>
          <cell r="E2878">
            <v>446.82926829268297</v>
          </cell>
          <cell r="F2878" t="str">
            <v>FDE Abr/26</v>
          </cell>
        </row>
        <row r="2879">
          <cell r="A2879" t="str">
            <v>16.03.430</v>
          </cell>
          <cell r="B2879" t="str">
            <v>CIPÓ DE SÃO JOÃO H=0,50 A 0,70M</v>
          </cell>
          <cell r="C2879" t="str">
            <v>UN</v>
          </cell>
          <cell r="D2879">
            <v>80.17</v>
          </cell>
          <cell r="E2879">
            <v>65.178861788617894</v>
          </cell>
          <cell r="F2879" t="str">
            <v>FDE Abr/26</v>
          </cell>
        </row>
        <row r="2880">
          <cell r="A2880" t="str">
            <v>16.03.431</v>
          </cell>
          <cell r="B2880" t="str">
            <v>CUSPIDÁRIA H=0,50 A 0,70M</v>
          </cell>
          <cell r="C2880" t="str">
            <v>UN</v>
          </cell>
          <cell r="D2880">
            <v>96.71</v>
          </cell>
          <cell r="E2880">
            <v>78.626016260162601</v>
          </cell>
          <cell r="F2880" t="str">
            <v>FDE Abr/26</v>
          </cell>
        </row>
        <row r="2881">
          <cell r="A2881" t="str">
            <v>16.03.432</v>
          </cell>
          <cell r="B2881" t="str">
            <v>IPOMÉIA H=0,50 A 0,70M</v>
          </cell>
          <cell r="C2881" t="str">
            <v>UN</v>
          </cell>
          <cell r="D2881">
            <v>103.14</v>
          </cell>
          <cell r="E2881">
            <v>83.853658536585371</v>
          </cell>
          <cell r="F2881" t="str">
            <v>FDE Abr/26</v>
          </cell>
        </row>
        <row r="2882">
          <cell r="A2882" t="str">
            <v>16.03.450</v>
          </cell>
          <cell r="B2882" t="str">
            <v>TRANSPLANTE INTERNO DE ÁRVORE COM 2CM&lt;DAP&lt;3CM</v>
          </cell>
          <cell r="C2882" t="str">
            <v>UN</v>
          </cell>
          <cell r="D2882">
            <v>373.35</v>
          </cell>
          <cell r="E2882">
            <v>303.53658536585368</v>
          </cell>
          <cell r="F2882" t="str">
            <v>FDE Abr/26</v>
          </cell>
        </row>
        <row r="2883">
          <cell r="A2883" t="str">
            <v>16.03.451</v>
          </cell>
          <cell r="B2883" t="str">
            <v>TRANSPLANTE INTERNO DE ÁRVORE COM 3CM&lt;DAP&lt;5CM</v>
          </cell>
          <cell r="C2883" t="str">
            <v>UN</v>
          </cell>
          <cell r="D2883">
            <v>431.78</v>
          </cell>
          <cell r="E2883">
            <v>351.04065040650403</v>
          </cell>
          <cell r="F2883" t="str">
            <v>FDE Abr/26</v>
          </cell>
        </row>
        <row r="2884">
          <cell r="A2884" t="str">
            <v>16.03.452</v>
          </cell>
          <cell r="B2884" t="str">
            <v>TRANSPLANTE INTERNO DE ÁRVORE COM 5CM&lt;DAP&lt;7CM</v>
          </cell>
          <cell r="C2884" t="str">
            <v>UN</v>
          </cell>
          <cell r="D2884">
            <v>479.7</v>
          </cell>
          <cell r="E2884">
            <v>390</v>
          </cell>
          <cell r="F2884" t="str">
            <v>FDE Abr/26</v>
          </cell>
        </row>
        <row r="2885">
          <cell r="A2885" t="str">
            <v>16.03.453</v>
          </cell>
          <cell r="B2885" t="str">
            <v>TRANSPLANTE INTERNO DE ÁRVORE COM 7CM&lt;DAP&lt;15CM</v>
          </cell>
          <cell r="C2885" t="str">
            <v>UN</v>
          </cell>
          <cell r="D2885">
            <v>1109.83</v>
          </cell>
          <cell r="E2885">
            <v>902.30081300813004</v>
          </cell>
          <cell r="F2885" t="str">
            <v>FDE Abr/26</v>
          </cell>
        </row>
        <row r="2886">
          <cell r="A2886" t="str">
            <v>16.03.454</v>
          </cell>
          <cell r="B2886" t="str">
            <v>TRANSPLANTE  INTERNO DE ÁRVORE COM 15CM&lt;DAP&lt;30CM</v>
          </cell>
          <cell r="C2886" t="str">
            <v>UN</v>
          </cell>
          <cell r="D2886">
            <v>1113.52</v>
          </cell>
          <cell r="E2886">
            <v>905.30081300813004</v>
          </cell>
          <cell r="F2886" t="str">
            <v>FDE Abr/26</v>
          </cell>
        </row>
        <row r="2887">
          <cell r="A2887" t="str">
            <v>16.03.455</v>
          </cell>
          <cell r="B2887" t="str">
            <v>TRANSPLANTE  INTERNO DE ÁRVORE COM 30CM&lt;DAP&lt;45CM</v>
          </cell>
          <cell r="C2887" t="str">
            <v>UN</v>
          </cell>
          <cell r="D2887">
            <v>2658.23</v>
          </cell>
          <cell r="E2887">
            <v>2161.1626016260161</v>
          </cell>
          <cell r="F2887" t="str">
            <v>FDE Abr/26</v>
          </cell>
        </row>
        <row r="2888">
          <cell r="A2888" t="str">
            <v>16.03.456</v>
          </cell>
          <cell r="B2888" t="str">
            <v>TRANSPLANTE  INTERNO DE ÁRVORE COM 45CM&lt;DAP&lt;60CM</v>
          </cell>
          <cell r="C2888" t="str">
            <v>UN</v>
          </cell>
          <cell r="D2888">
            <v>4372.79</v>
          </cell>
          <cell r="E2888">
            <v>3555.1138211382113</v>
          </cell>
          <cell r="F2888" t="str">
            <v>FDE Abr/26</v>
          </cell>
        </row>
        <row r="2889">
          <cell r="A2889" t="str">
            <v>16.03.464</v>
          </cell>
          <cell r="B2889" t="str">
            <v>PODA DE CONSERVAÇAO / ADEQUAÇAO PARA ARVORES COM  ALTURA ATE 10M TOPO DA COPA.</v>
          </cell>
          <cell r="C2889" t="str">
            <v>UN</v>
          </cell>
          <cell r="D2889">
            <v>319.92</v>
          </cell>
          <cell r="E2889">
            <v>260.09756097560978</v>
          </cell>
          <cell r="F2889" t="str">
            <v>FDE Abr/26</v>
          </cell>
        </row>
        <row r="2890">
          <cell r="A2890" t="str">
            <v>16.03.465</v>
          </cell>
          <cell r="B2890" t="str">
            <v>PODA DE CONSERVAÇAO / ADEQUAÇAO PARA ARVORES TOPO DA COPA COM ALTURA SUPERIOR A 10M</v>
          </cell>
          <cell r="C2890" t="str">
            <v>UN</v>
          </cell>
          <cell r="D2890">
            <v>2641.59</v>
          </cell>
          <cell r="E2890">
            <v>2147.6341463414637</v>
          </cell>
          <cell r="F2890" t="str">
            <v>FDE Abr/26</v>
          </cell>
        </row>
        <row r="2891">
          <cell r="A2891" t="str">
            <v>16.03.466</v>
          </cell>
          <cell r="B2891" t="str">
            <v>TRANSPLANTE INTERNO DE ÁRVORE COM 15CM&lt;DAP&lt;30CM APLICAVEL EXCLUSIVAMENTE PELA GOE/DOEV  UMA UNIDADE-DIA.</v>
          </cell>
          <cell r="C2891" t="str">
            <v>UN</v>
          </cell>
          <cell r="D2891">
            <v>3299.47</v>
          </cell>
          <cell r="E2891">
            <v>2682.4959349593496</v>
          </cell>
          <cell r="F2891" t="str">
            <v>FDE Abr/26</v>
          </cell>
        </row>
        <row r="2892">
          <cell r="A2892" t="str">
            <v>16.03.467</v>
          </cell>
          <cell r="B2892" t="str">
            <v>TRANSPLANTE INTERNO DE ÁRVORE COM 30CM&lt;DAP&lt;45CM APLICAVEL EXCLUSIVAMENTE PELA GOE/DOEV UMA UNIDADE-DIA.</v>
          </cell>
          <cell r="C2892" t="str">
            <v>UN</v>
          </cell>
          <cell r="D2892">
            <v>5627.34</v>
          </cell>
          <cell r="E2892">
            <v>4575.0731707317073</v>
          </cell>
          <cell r="F2892" t="str">
            <v>FDE Abr/26</v>
          </cell>
        </row>
        <row r="2893">
          <cell r="A2893" t="str">
            <v>16.03.468</v>
          </cell>
          <cell r="B2893" t="str">
            <v>TRANSPLANTE INTERNO DE ÁRVORE COM 45CM&lt;DAP&lt;60CM APLICAVEL EXCLUSIVAMENTE PELA GOE/DOEV UMA UNIDADE-DIA.</v>
          </cell>
          <cell r="C2893" t="str">
            <v>UN</v>
          </cell>
          <cell r="D2893">
            <v>7155.53</v>
          </cell>
          <cell r="E2893">
            <v>5817.5040650406499</v>
          </cell>
          <cell r="F2893" t="str">
            <v>FDE Abr/26</v>
          </cell>
        </row>
        <row r="2894">
          <cell r="A2894" t="str">
            <v>16.03.469</v>
          </cell>
          <cell r="B2894" t="str">
            <v>TRANSPLANTE INTERNO DE ÁRVORE COM 60CM&lt;DAP&lt;100CM APLICAVEL EXCLUSIVAMENTE PELA GOE/DOEV UMA UNIDADE-DIA.</v>
          </cell>
          <cell r="C2894" t="str">
            <v>UN</v>
          </cell>
          <cell r="D2894">
            <v>19555.46</v>
          </cell>
          <cell r="E2894">
            <v>15898.747967479674</v>
          </cell>
          <cell r="F2894" t="str">
            <v>FDE Abr/26</v>
          </cell>
        </row>
        <row r="2895">
          <cell r="A2895" t="str">
            <v>16.03.470</v>
          </cell>
          <cell r="B2895" t="str">
            <v>FRUTÍFERA JAMBOLÃO H=0,50 A 1,00M</v>
          </cell>
          <cell r="C2895" t="str">
            <v>UN</v>
          </cell>
          <cell r="D2895">
            <v>54.39</v>
          </cell>
          <cell r="E2895">
            <v>44.219512195121951</v>
          </cell>
          <cell r="F2895" t="str">
            <v>FDE Abr/26</v>
          </cell>
        </row>
        <row r="2896">
          <cell r="A2896" t="str">
            <v>16.03.471</v>
          </cell>
          <cell r="B2896" t="str">
            <v>PALMEIRA INDAIÁ H=0,50 A 1,00M</v>
          </cell>
          <cell r="C2896" t="str">
            <v>UN</v>
          </cell>
          <cell r="D2896">
            <v>222.39</v>
          </cell>
          <cell r="E2896">
            <v>180.80487804878047</v>
          </cell>
          <cell r="F2896" t="str">
            <v>FDE Abr/26</v>
          </cell>
        </row>
        <row r="2897">
          <cell r="A2897" t="str">
            <v>16.03.472</v>
          </cell>
          <cell r="B2897" t="str">
            <v>ÁRVORE ORNAMENTAL ARAÇÁ H=0,50 A 1,00M</v>
          </cell>
          <cell r="C2897" t="str">
            <v>UN</v>
          </cell>
          <cell r="D2897">
            <v>43.99</v>
          </cell>
          <cell r="E2897">
            <v>35.764227642276424</v>
          </cell>
          <cell r="F2897" t="str">
            <v>FDE Abr/26</v>
          </cell>
        </row>
        <row r="2898">
          <cell r="A2898" t="str">
            <v>16.03.482</v>
          </cell>
          <cell r="B2898" t="str">
            <v>FRUTÍFERA UVAIA - DAP3</v>
          </cell>
          <cell r="C2898" t="str">
            <v>UN</v>
          </cell>
          <cell r="D2898">
            <v>518.72</v>
          </cell>
          <cell r="E2898">
            <v>421.72357723577238</v>
          </cell>
          <cell r="F2898" t="str">
            <v>FDE Abr/26</v>
          </cell>
        </row>
        <row r="2899">
          <cell r="A2899" t="str">
            <v>16.03.483</v>
          </cell>
          <cell r="B2899" t="str">
            <v>PALMEIRA GUARIROBA - DAP3</v>
          </cell>
          <cell r="C2899" t="str">
            <v>UN</v>
          </cell>
          <cell r="D2899">
            <v>512.98</v>
          </cell>
          <cell r="E2899">
            <v>417.0569105691057</v>
          </cell>
          <cell r="F2899" t="str">
            <v>FDE Abr/26</v>
          </cell>
        </row>
        <row r="2900">
          <cell r="A2900" t="str">
            <v>16.03.484</v>
          </cell>
          <cell r="B2900" t="str">
            <v>ÁRVORE ORNAMENTAL SUINÃ - DAP3</v>
          </cell>
          <cell r="C2900" t="str">
            <v>UN</v>
          </cell>
          <cell r="D2900">
            <v>297.48</v>
          </cell>
          <cell r="E2900">
            <v>241.85365853658539</v>
          </cell>
          <cell r="F2900" t="str">
            <v>FDE Abr/26</v>
          </cell>
        </row>
        <row r="2901">
          <cell r="A2901" t="str">
            <v>16.03.485</v>
          </cell>
          <cell r="B2901" t="str">
            <v>FRUTÍFERA PITANGUEIRA - DAP5</v>
          </cell>
          <cell r="C2901" t="str">
            <v>UN</v>
          </cell>
          <cell r="D2901">
            <v>1099.72</v>
          </cell>
          <cell r="E2901">
            <v>894.08130081300817</v>
          </cell>
          <cell r="F2901" t="str">
            <v>FDE Abr/26</v>
          </cell>
        </row>
        <row r="2902">
          <cell r="A2902" t="str">
            <v>16.03.486</v>
          </cell>
          <cell r="B2902" t="str">
            <v>PALMEIRA JERIVÁ - DAP5</v>
          </cell>
          <cell r="C2902" t="str">
            <v>UN</v>
          </cell>
          <cell r="D2902">
            <v>737.46</v>
          </cell>
          <cell r="E2902">
            <v>599.56097560975616</v>
          </cell>
          <cell r="F2902" t="str">
            <v>FDE Abr/26</v>
          </cell>
        </row>
        <row r="2903">
          <cell r="A2903" t="str">
            <v>16.03.487</v>
          </cell>
          <cell r="B2903" t="str">
            <v>ÁRVORE ORNAMENTAL PAU-CIGARRA - DAP5</v>
          </cell>
          <cell r="C2903" t="str">
            <v>UN</v>
          </cell>
          <cell r="D2903">
            <v>941.32</v>
          </cell>
          <cell r="E2903">
            <v>765.30081300813015</v>
          </cell>
          <cell r="F2903" t="str">
            <v>FDE Abr/26</v>
          </cell>
        </row>
        <row r="2904">
          <cell r="A2904" t="str">
            <v>16.03.488</v>
          </cell>
          <cell r="B2904" t="str">
            <v>FRUTÍFERA ACEROLA H=2,00M</v>
          </cell>
          <cell r="C2904" t="str">
            <v>UN</v>
          </cell>
          <cell r="D2904">
            <v>528.59</v>
          </cell>
          <cell r="E2904">
            <v>429.74796747967486</v>
          </cell>
          <cell r="F2904" t="str">
            <v>FDE Abr/26</v>
          </cell>
        </row>
        <row r="2905">
          <cell r="A2905" t="str">
            <v>16.03.489</v>
          </cell>
          <cell r="B2905" t="str">
            <v>FRUTÍFERA AMOREIRA H=2,00M</v>
          </cell>
          <cell r="C2905" t="str">
            <v>UN</v>
          </cell>
          <cell r="D2905">
            <v>612.19000000000005</v>
          </cell>
          <cell r="E2905">
            <v>497.71544715447158</v>
          </cell>
          <cell r="F2905" t="str">
            <v>FDE Abr/26</v>
          </cell>
        </row>
        <row r="2906">
          <cell r="A2906" t="str">
            <v>16.03.490</v>
          </cell>
          <cell r="B2906" t="str">
            <v>FRUTÍFERA PITANGUEIRA H=2,00M</v>
          </cell>
          <cell r="C2906" t="str">
            <v>UN</v>
          </cell>
          <cell r="D2906">
            <v>636.51</v>
          </cell>
          <cell r="E2906">
            <v>517.48780487804879</v>
          </cell>
          <cell r="F2906" t="str">
            <v>FDE Abr/26</v>
          </cell>
        </row>
        <row r="2907">
          <cell r="A2907" t="str">
            <v>16.03.491</v>
          </cell>
          <cell r="B2907" t="str">
            <v>FRUTÍFERA UVAIA H=2,00M</v>
          </cell>
          <cell r="C2907" t="str">
            <v>UN</v>
          </cell>
          <cell r="D2907">
            <v>635.80999999999995</v>
          </cell>
          <cell r="E2907">
            <v>516.91869918699183</v>
          </cell>
          <cell r="F2907" t="str">
            <v>FDE Abr/26</v>
          </cell>
        </row>
        <row r="2908">
          <cell r="A2908" t="str">
            <v>16.03.492</v>
          </cell>
          <cell r="B2908" t="str">
            <v>ÁRVORE ORNAMENTAL ALECRIM DE CAMPINAS H=2,00M</v>
          </cell>
          <cell r="C2908" t="str">
            <v>UN</v>
          </cell>
          <cell r="D2908">
            <v>352.99</v>
          </cell>
          <cell r="E2908">
            <v>286.98373983739839</v>
          </cell>
          <cell r="F2908" t="str">
            <v>FDE Abr/26</v>
          </cell>
        </row>
        <row r="2909">
          <cell r="A2909" t="str">
            <v>16.03.493</v>
          </cell>
          <cell r="B2909" t="str">
            <v>ÁRVORE ORNAMENTAL FEDEGOSO (ALELUIA)  H=2,00M</v>
          </cell>
          <cell r="C2909" t="str">
            <v>UN</v>
          </cell>
          <cell r="D2909">
            <v>374.36</v>
          </cell>
          <cell r="E2909">
            <v>304.35772357723579</v>
          </cell>
          <cell r="F2909" t="str">
            <v>FDE Abr/26</v>
          </cell>
        </row>
        <row r="2910">
          <cell r="A2910" t="str">
            <v>16.03.494</v>
          </cell>
          <cell r="B2910" t="str">
            <v>ÁRVORE ORNAMENTAL IPÊ-AMARELO H=2,00M</v>
          </cell>
          <cell r="C2910" t="str">
            <v>UN</v>
          </cell>
          <cell r="D2910">
            <v>417.4</v>
          </cell>
          <cell r="E2910">
            <v>339.34959349593493</v>
          </cell>
          <cell r="F2910" t="str">
            <v>FDE Abr/26</v>
          </cell>
        </row>
        <row r="2911">
          <cell r="A2911" t="str">
            <v>16.03.495</v>
          </cell>
          <cell r="B2911" t="str">
            <v>ÁRVORE ORNAMENTAL IPÊ-ROXO DE BOLA  H=2,00M</v>
          </cell>
          <cell r="C2911" t="str">
            <v>UN</v>
          </cell>
          <cell r="D2911">
            <v>426.44</v>
          </cell>
          <cell r="E2911">
            <v>346.69918699186991</v>
          </cell>
          <cell r="F2911" t="str">
            <v>FDE Abr/26</v>
          </cell>
        </row>
        <row r="2912">
          <cell r="A2912" t="str">
            <v>16.03.496</v>
          </cell>
          <cell r="B2912" t="str">
            <v>ÁRVORE ORNAMENTAL JATOBÁ H=2,00M</v>
          </cell>
          <cell r="C2912" t="str">
            <v>UN</v>
          </cell>
          <cell r="D2912">
            <v>469.71</v>
          </cell>
          <cell r="E2912">
            <v>381.8780487804878</v>
          </cell>
          <cell r="F2912" t="str">
            <v>FDE Abr/26</v>
          </cell>
        </row>
        <row r="2913">
          <cell r="A2913" t="str">
            <v>16.03.497</v>
          </cell>
          <cell r="B2913" t="str">
            <v>ÁRVORE ORNAMENTAL MANACÁ-DA-SERRA  H=2,00M</v>
          </cell>
          <cell r="C2913" t="str">
            <v>UN</v>
          </cell>
          <cell r="D2913">
            <v>342.75</v>
          </cell>
          <cell r="E2913">
            <v>278.65853658536588</v>
          </cell>
          <cell r="F2913" t="str">
            <v>FDE Abr/26</v>
          </cell>
        </row>
        <row r="2914">
          <cell r="A2914" t="str">
            <v>16.03.498</v>
          </cell>
          <cell r="B2914" t="str">
            <v>ÁRVORE ORNAMENTAL PAU-BRASIL  H=2,00M</v>
          </cell>
          <cell r="C2914" t="str">
            <v>UN</v>
          </cell>
          <cell r="D2914">
            <v>353.07</v>
          </cell>
          <cell r="E2914">
            <v>287.04878048780489</v>
          </cell>
          <cell r="F2914" t="str">
            <v>FDE Abr/26</v>
          </cell>
        </row>
        <row r="2915">
          <cell r="A2915" t="str">
            <v>16.03.500</v>
          </cell>
          <cell r="B2915" t="str">
            <v>ÁRVORE ORNAMENTAL PAU-FERRO H=2,00M</v>
          </cell>
          <cell r="C2915" t="str">
            <v>UN</v>
          </cell>
          <cell r="D2915">
            <v>337.31</v>
          </cell>
          <cell r="E2915">
            <v>274.23577235772359</v>
          </cell>
          <cell r="F2915" t="str">
            <v>FDE Abr/26</v>
          </cell>
        </row>
        <row r="2916">
          <cell r="A2916" t="str">
            <v>16.03.501</v>
          </cell>
          <cell r="B2916" t="str">
            <v>ÁRVORE ORNAMENTAL QUARESMEIRA H=2,00M</v>
          </cell>
          <cell r="C2916" t="str">
            <v>UN</v>
          </cell>
          <cell r="D2916">
            <v>499.71</v>
          </cell>
          <cell r="E2916">
            <v>406.26829268292681</v>
          </cell>
          <cell r="F2916" t="str">
            <v>FDE Abr/26</v>
          </cell>
        </row>
        <row r="2917">
          <cell r="A2917" t="str">
            <v>16.03.502</v>
          </cell>
          <cell r="B2917" t="str">
            <v>ÁRVORE ORNAMENTAL SIBIPIRUNA H=2,00M</v>
          </cell>
          <cell r="C2917" t="str">
            <v>UN</v>
          </cell>
          <cell r="D2917">
            <v>459.38</v>
          </cell>
          <cell r="E2917">
            <v>373.47967479674799</v>
          </cell>
          <cell r="F2917" t="str">
            <v>FDE Abr/26</v>
          </cell>
        </row>
        <row r="2918">
          <cell r="A2918" t="str">
            <v>16.03.503</v>
          </cell>
          <cell r="B2918" t="str">
            <v>ÁRVORE ORNAMENTAL UNHA-DE-VACA H=2,00M</v>
          </cell>
          <cell r="C2918" t="str">
            <v>UN</v>
          </cell>
          <cell r="D2918">
            <v>395.55</v>
          </cell>
          <cell r="E2918">
            <v>321.58536585365857</v>
          </cell>
          <cell r="F2918" t="str">
            <v>FDE Abr/26</v>
          </cell>
        </row>
        <row r="2919">
          <cell r="A2919" t="str">
            <v>16.03.508</v>
          </cell>
          <cell r="B2919" t="str">
            <v>FRUTIFERA GOIABEIRA - DAP 7</v>
          </cell>
          <cell r="C2919" t="str">
            <v>UN</v>
          </cell>
          <cell r="D2919">
            <v>1433.68</v>
          </cell>
          <cell r="E2919">
            <v>1165.5934959349595</v>
          </cell>
          <cell r="F2919" t="str">
            <v>FDE Abr/26</v>
          </cell>
        </row>
        <row r="2920">
          <cell r="A2920" t="str">
            <v>16.03.509</v>
          </cell>
          <cell r="B2920" t="str">
            <v>PALMEIRA PUPUNHA - DAP 7</v>
          </cell>
          <cell r="C2920" t="str">
            <v>UN</v>
          </cell>
          <cell r="D2920">
            <v>1048.4000000000001</v>
          </cell>
          <cell r="E2920">
            <v>852.3577235772359</v>
          </cell>
          <cell r="F2920" t="str">
            <v>FDE Abr/26</v>
          </cell>
        </row>
        <row r="2921">
          <cell r="A2921" t="str">
            <v>16.03.510</v>
          </cell>
          <cell r="B2921" t="str">
            <v>ARVORE ORNAMENTAL URUCUM - DAP 7</v>
          </cell>
          <cell r="C2921" t="str">
            <v>UN</v>
          </cell>
          <cell r="D2921">
            <v>1266.71</v>
          </cell>
          <cell r="E2921">
            <v>1029.8455284552847</v>
          </cell>
          <cell r="F2921" t="str">
            <v>FDE Abr/26</v>
          </cell>
        </row>
        <row r="2922">
          <cell r="A2922" t="str">
            <v>16.04.001</v>
          </cell>
          <cell r="B2922" t="str">
            <v>QE-02 POSTE PARA REDE DE VOLEIBOL</v>
          </cell>
          <cell r="C2922" t="str">
            <v>PR</v>
          </cell>
          <cell r="D2922">
            <v>2234.0100000000002</v>
          </cell>
          <cell r="E2922">
            <v>1816.268292682927</v>
          </cell>
          <cell r="F2922" t="str">
            <v>FDE Abr/26</v>
          </cell>
        </row>
        <row r="2923">
          <cell r="A2923" t="str">
            <v>16.04.002</v>
          </cell>
          <cell r="B2923" t="str">
            <v>QE-03 TRAVE DE FUTEBOL DE SALAO (FUNDACAO DIRETA)</v>
          </cell>
          <cell r="C2923" t="str">
            <v>UN</v>
          </cell>
          <cell r="D2923">
            <v>2257.8200000000002</v>
          </cell>
          <cell r="E2923">
            <v>1835.6260162601627</v>
          </cell>
          <cell r="F2923" t="str">
            <v>FDE Abr/26</v>
          </cell>
        </row>
        <row r="2924">
          <cell r="A2924" t="str">
            <v>16.04.007</v>
          </cell>
          <cell r="B2924" t="str">
            <v>QE-12 QUADRA DE ESPORTES/PISO DE CONCRETO ARMADO/FUNDACAO DIRET-600 M2</v>
          </cell>
          <cell r="C2924" t="str">
            <v>UN</v>
          </cell>
          <cell r="D2924">
            <v>105757.46</v>
          </cell>
          <cell r="E2924">
            <v>85981.674796747975</v>
          </cell>
          <cell r="F2924" t="str">
            <v>FDE Abr/26</v>
          </cell>
        </row>
        <row r="2925">
          <cell r="A2925" t="str">
            <v>16.04.016</v>
          </cell>
          <cell r="B2925" t="str">
            <v>QUADRA DE ESPORTES-PISO DE CONCRETO ARMADO-FUND. DIRETA</v>
          </cell>
          <cell r="C2925" t="str">
            <v>M2</v>
          </cell>
          <cell r="D2925">
            <v>172.48</v>
          </cell>
          <cell r="E2925">
            <v>140.22764227642276</v>
          </cell>
          <cell r="F2925" t="str">
            <v>FDE Abr/26</v>
          </cell>
        </row>
        <row r="2926">
          <cell r="A2926" t="str">
            <v>16.04.019</v>
          </cell>
          <cell r="B2926" t="str">
            <v>FQ-01 FECHAMENTO PARA QUADRA DE ESPORTES - FUNDO - BROCA</v>
          </cell>
          <cell r="C2926" t="str">
            <v>M</v>
          </cell>
          <cell r="D2926">
            <v>1747.47</v>
          </cell>
          <cell r="E2926">
            <v>1420.7073170731708</v>
          </cell>
          <cell r="F2926" t="str">
            <v>FDE Abr/26</v>
          </cell>
        </row>
        <row r="2927">
          <cell r="A2927" t="str">
            <v>16.04.020</v>
          </cell>
          <cell r="B2927" t="str">
            <v>FQ-01 FECHAMENTO PARA QUADRA DE ESPORTES - FUNDO - SAPATA</v>
          </cell>
          <cell r="C2927" t="str">
            <v>M</v>
          </cell>
          <cell r="D2927">
            <v>1601.62</v>
          </cell>
          <cell r="E2927">
            <v>1302.1300813008129</v>
          </cell>
          <cell r="F2927" t="str">
            <v>FDE Abr/26</v>
          </cell>
        </row>
        <row r="2928">
          <cell r="A2928" t="str">
            <v>16.04.025</v>
          </cell>
          <cell r="B2928" t="str">
            <v>QE-37 TABELA DE BASQUETE INCLUSIVE GALVANIZAÇÃO A FOGO E PINTURA ESMALTE  FUNDACAO BROCA Ø 25 CM</v>
          </cell>
          <cell r="C2928" t="str">
            <v>UN</v>
          </cell>
          <cell r="D2928">
            <v>9163.16</v>
          </cell>
          <cell r="E2928">
            <v>7449.7235772357726</v>
          </cell>
          <cell r="F2928" t="str">
            <v>FDE Abr/26</v>
          </cell>
        </row>
        <row r="2929">
          <cell r="A2929" t="str">
            <v>16.04.031</v>
          </cell>
          <cell r="B2929" t="str">
            <v>FQ-01 FECHAMENTO PARA QUADRA DE ESPORTES - LATERAIS - BROCA</v>
          </cell>
          <cell r="C2929" t="str">
            <v>M</v>
          </cell>
          <cell r="D2929">
            <v>1232.98</v>
          </cell>
          <cell r="E2929">
            <v>1002.4227642276423</v>
          </cell>
          <cell r="F2929" t="str">
            <v>FDE Abr/26</v>
          </cell>
        </row>
        <row r="2930">
          <cell r="A2930" t="str">
            <v>16.04.034</v>
          </cell>
          <cell r="B2930" t="str">
            <v>FQ-02 ALAMBRADO SOBRE DIVISA</v>
          </cell>
          <cell r="C2930" t="str">
            <v>M2</v>
          </cell>
          <cell r="D2930">
            <v>217.75</v>
          </cell>
          <cell r="E2930">
            <v>177.03252032520325</v>
          </cell>
          <cell r="F2930" t="str">
            <v>FDE Abr/26</v>
          </cell>
        </row>
        <row r="2931">
          <cell r="A2931" t="str">
            <v>16.04.036</v>
          </cell>
          <cell r="B2931" t="str">
            <v>FQ-01 FECHAMENTO PARA QUADRA DE ESPORTES - LATERAIS - SAPATA</v>
          </cell>
          <cell r="C2931" t="str">
            <v>M</v>
          </cell>
          <cell r="D2931">
            <v>1058.2</v>
          </cell>
          <cell r="E2931">
            <v>860.32520325203257</v>
          </cell>
          <cell r="F2931" t="str">
            <v>FDE Abr/26</v>
          </cell>
        </row>
        <row r="2932">
          <cell r="A2932" t="str">
            <v>16.04.037</v>
          </cell>
          <cell r="B2932" t="str">
            <v>FQ-04 ALAMBRADO COM PERFIL E TELA SOLDADA-GALVANIZADOS</v>
          </cell>
          <cell r="C2932" t="str">
            <v>M2</v>
          </cell>
          <cell r="D2932">
            <v>272.2</v>
          </cell>
          <cell r="E2932">
            <v>221.30081300813006</v>
          </cell>
          <cell r="F2932" t="str">
            <v>FDE Abr/26</v>
          </cell>
        </row>
        <row r="2933">
          <cell r="A2933" t="str">
            <v>16.04.043</v>
          </cell>
          <cell r="B2933" t="str">
            <v>QE-23 ESPACO MULTIESPORTIVO/PISO DE CONCR. ARMADO/FUND. DIRET - 160 M2</v>
          </cell>
          <cell r="C2933" t="str">
            <v>UN</v>
          </cell>
          <cell r="D2933">
            <v>28684.47</v>
          </cell>
          <cell r="E2933">
            <v>23320.707317073171</v>
          </cell>
          <cell r="F2933" t="str">
            <v>FDE Abr/26</v>
          </cell>
        </row>
        <row r="2934">
          <cell r="A2934" t="str">
            <v>16.04.099</v>
          </cell>
          <cell r="B2934" t="str">
            <v>SERVICOS DE QUADRAS DE ESPORTES</v>
          </cell>
          <cell r="C2934" t="str">
            <v>MV</v>
          </cell>
          <cell r="D2934">
            <v>715.2</v>
          </cell>
          <cell r="E2934">
            <v>581.46341463414637</v>
          </cell>
          <cell r="F2934" t="str">
            <v>FDE Abr/26</v>
          </cell>
        </row>
        <row r="2935">
          <cell r="A2935" t="str">
            <v>16.05.004</v>
          </cell>
          <cell r="B2935" t="str">
            <v>CA-05 CANALETA P/ AGUAS PLUVIAIS (L=60CM)</v>
          </cell>
          <cell r="C2935" t="str">
            <v>M</v>
          </cell>
          <cell r="D2935">
            <v>68.03</v>
          </cell>
          <cell r="E2935">
            <v>55.308943089430898</v>
          </cell>
          <cell r="F2935" t="str">
            <v>FDE Abr/26</v>
          </cell>
        </row>
        <row r="2936">
          <cell r="A2936" t="str">
            <v>16.05.005</v>
          </cell>
          <cell r="B2936" t="str">
            <v>CA-06 CANALETA P/ AGUAS PLUVIAIS (L=90CM)</v>
          </cell>
          <cell r="C2936" t="str">
            <v>M</v>
          </cell>
          <cell r="D2936">
            <v>98.14</v>
          </cell>
          <cell r="E2936">
            <v>79.788617886178869</v>
          </cell>
          <cell r="F2936" t="str">
            <v>FDE Abr/26</v>
          </cell>
        </row>
        <row r="2937">
          <cell r="A2937" t="str">
            <v>16.05.012</v>
          </cell>
          <cell r="B2937" t="str">
            <v>CA-11 CAIXA DE AREIA COM GRELHA</v>
          </cell>
          <cell r="C2937" t="str">
            <v>UN</v>
          </cell>
          <cell r="D2937">
            <v>809.64</v>
          </cell>
          <cell r="E2937">
            <v>658.2439024390244</v>
          </cell>
          <cell r="F2937" t="str">
            <v>FDE Abr/26</v>
          </cell>
        </row>
        <row r="2938">
          <cell r="A2938" t="str">
            <v>16.05.030</v>
          </cell>
          <cell r="B2938" t="str">
            <v>CA-20 CANALETA DE AGUAS PLUVIAIS EM CONCRETO (15CM)</v>
          </cell>
          <cell r="C2938" t="str">
            <v>M</v>
          </cell>
          <cell r="D2938">
            <v>213.74</v>
          </cell>
          <cell r="E2938">
            <v>173.77235772357724</v>
          </cell>
          <cell r="F2938" t="str">
            <v>FDE Abr/26</v>
          </cell>
        </row>
        <row r="2939">
          <cell r="A2939" t="str">
            <v>16.05.031</v>
          </cell>
          <cell r="B2939" t="str">
            <v>CA-21 CANALETA DE AGUAS PLUVIAIS EM CONCRETO (20CM)</v>
          </cell>
          <cell r="C2939" t="str">
            <v>M</v>
          </cell>
          <cell r="D2939">
            <v>218.27</v>
          </cell>
          <cell r="E2939">
            <v>177.45528455284554</v>
          </cell>
          <cell r="F2939" t="str">
            <v>FDE Abr/26</v>
          </cell>
        </row>
        <row r="2940">
          <cell r="A2940" t="str">
            <v>16.05.032</v>
          </cell>
          <cell r="B2940" t="str">
            <v>CA-22 CANALETA DE AGUAS PLUVIAIS EM CONCRETO (30CM)</v>
          </cell>
          <cell r="C2940" t="str">
            <v>M</v>
          </cell>
          <cell r="D2940">
            <v>227.49</v>
          </cell>
          <cell r="E2940">
            <v>184.95121951219514</v>
          </cell>
          <cell r="F2940" t="str">
            <v>FDE Abr/26</v>
          </cell>
        </row>
        <row r="2941">
          <cell r="A2941" t="str">
            <v>16.05.036</v>
          </cell>
          <cell r="B2941" t="str">
            <v>CANALETA DE CONCRETO 1/2 CANA DN 30CM P/ AGUAS PLUVIAIS</v>
          </cell>
          <cell r="C2941" t="str">
            <v>M</v>
          </cell>
          <cell r="D2941">
            <v>87.63</v>
          </cell>
          <cell r="E2941">
            <v>71.243902439024382</v>
          </cell>
          <cell r="F2941" t="str">
            <v>FDE Abr/26</v>
          </cell>
        </row>
        <row r="2942">
          <cell r="A2942" t="str">
            <v>16.05.037</v>
          </cell>
          <cell r="B2942" t="str">
            <v>CANALETA DE CONCRETO 1/2 CANA DN 40CM P/ AGUAS PLUVIAIS</v>
          </cell>
          <cell r="C2942" t="str">
            <v>M</v>
          </cell>
          <cell r="D2942">
            <v>116.31</v>
          </cell>
          <cell r="E2942">
            <v>94.560975609756099</v>
          </cell>
          <cell r="F2942" t="str">
            <v>FDE Abr/26</v>
          </cell>
        </row>
        <row r="2943">
          <cell r="A2943" t="str">
            <v>16.05.038</v>
          </cell>
          <cell r="B2943" t="str">
            <v>CANALETA DE CONCRETO 1/2 CANA DN 50CM P/ AGUAS PLUVIAIS</v>
          </cell>
          <cell r="C2943" t="str">
            <v>M</v>
          </cell>
          <cell r="D2943">
            <v>147.97</v>
          </cell>
          <cell r="E2943">
            <v>120.30081300813008</v>
          </cell>
          <cell r="F2943" t="str">
            <v>FDE Abr/26</v>
          </cell>
        </row>
        <row r="2944">
          <cell r="A2944" t="str">
            <v>16.05.039</v>
          </cell>
          <cell r="B2944" t="str">
            <v>CANALETA DE CONCRETO 1/2 CANA DN 60CM P/ AGUAS PLUVIAIS</v>
          </cell>
          <cell r="C2944" t="str">
            <v>M</v>
          </cell>
          <cell r="D2944">
            <v>198.26</v>
          </cell>
          <cell r="E2944">
            <v>161.1869918699187</v>
          </cell>
          <cell r="F2944" t="str">
            <v>FDE Abr/26</v>
          </cell>
        </row>
        <row r="2945">
          <cell r="A2945" t="str">
            <v>16.05.040</v>
          </cell>
          <cell r="B2945" t="str">
            <v>TC-03 TAMPA DE CONCRETO P/ CANALETA AP (20CM)</v>
          </cell>
          <cell r="C2945" t="str">
            <v>M</v>
          </cell>
          <cell r="D2945">
            <v>166.54</v>
          </cell>
          <cell r="E2945">
            <v>135.39837398373984</v>
          </cell>
          <cell r="F2945" t="str">
            <v>FDE Abr/26</v>
          </cell>
        </row>
        <row r="2946">
          <cell r="A2946" t="str">
            <v>16.05.041</v>
          </cell>
          <cell r="B2946" t="str">
            <v>TC-04 TAMPA DE CONCRETO P/ CANALETA AP (25CM)</v>
          </cell>
          <cell r="C2946" t="str">
            <v>M</v>
          </cell>
          <cell r="D2946">
            <v>238.89</v>
          </cell>
          <cell r="E2946">
            <v>194.21951219512195</v>
          </cell>
          <cell r="F2946" t="str">
            <v>FDE Abr/26</v>
          </cell>
        </row>
        <row r="2947">
          <cell r="A2947" t="str">
            <v>16.05.042</v>
          </cell>
          <cell r="B2947" t="str">
            <v>TC-05 TAMPA DE CONCRETO P/ CANALETA AP (35CM)</v>
          </cell>
          <cell r="C2947" t="str">
            <v>M</v>
          </cell>
          <cell r="D2947">
            <v>200.18</v>
          </cell>
          <cell r="E2947">
            <v>162.7479674796748</v>
          </cell>
          <cell r="F2947" t="str">
            <v>FDE Abr/26</v>
          </cell>
        </row>
        <row r="2948">
          <cell r="A2948" t="str">
            <v>16.05.043</v>
          </cell>
          <cell r="B2948" t="str">
            <v>TC-06 TAMPA EM GRELHA DE FERRO GALVANIZADO P/ CANALETA (20CM)</v>
          </cell>
          <cell r="C2948" t="str">
            <v>M</v>
          </cell>
          <cell r="D2948">
            <v>759.9</v>
          </cell>
          <cell r="E2948">
            <v>617.80487804878044</v>
          </cell>
          <cell r="F2948" t="str">
            <v>FDE Abr/26</v>
          </cell>
        </row>
        <row r="2949">
          <cell r="A2949" t="str">
            <v>16.05.044</v>
          </cell>
          <cell r="B2949" t="str">
            <v>TC-07 TAMPA EM GRELHA DE FERRO GALVANIZADO P/ CANALETA (25CM)</v>
          </cell>
          <cell r="C2949" t="str">
            <v>M</v>
          </cell>
          <cell r="D2949">
            <v>905.67</v>
          </cell>
          <cell r="E2949">
            <v>736.31707317073165</v>
          </cell>
          <cell r="F2949" t="str">
            <v>FDE Abr/26</v>
          </cell>
        </row>
        <row r="2950">
          <cell r="A2950" t="str">
            <v>16.05.045</v>
          </cell>
          <cell r="B2950" t="str">
            <v>TC-08 TAMPA EM GRELHA DE FERRO GALVANIZADO P/ CANALETA (35CM)</v>
          </cell>
          <cell r="C2950" t="str">
            <v>M</v>
          </cell>
          <cell r="D2950">
            <v>1050.04</v>
          </cell>
          <cell r="E2950">
            <v>853.69105691056905</v>
          </cell>
          <cell r="F2950" t="str">
            <v>FDE Abr/26</v>
          </cell>
        </row>
        <row r="2951">
          <cell r="A2951" t="str">
            <v>16.05.046</v>
          </cell>
          <cell r="B2951" t="str">
            <v>TC-09 TAMPA DE CONCRETO PRE-MOLDADA PERF. P/ CANALETA L=20CM</v>
          </cell>
          <cell r="C2951" t="str">
            <v>M</v>
          </cell>
          <cell r="D2951">
            <v>117.63</v>
          </cell>
          <cell r="E2951">
            <v>95.634146341463406</v>
          </cell>
          <cell r="F2951" t="str">
            <v>FDE Abr/26</v>
          </cell>
        </row>
        <row r="2952">
          <cell r="A2952" t="str">
            <v>16.05.047</v>
          </cell>
          <cell r="B2952" t="str">
            <v>TC-10 TAMPA DE CONCRETO PRE-MOLDADA PERF. P/ CANALETA L=25CM</v>
          </cell>
          <cell r="C2952" t="str">
            <v>M</v>
          </cell>
          <cell r="D2952">
            <v>132.94</v>
          </cell>
          <cell r="E2952">
            <v>108.08130081300813</v>
          </cell>
          <cell r="F2952" t="str">
            <v>FDE Abr/26</v>
          </cell>
        </row>
        <row r="2953">
          <cell r="A2953" t="str">
            <v>16.05.048</v>
          </cell>
          <cell r="B2953" t="str">
            <v>TC-11 TAMPA DE CONCRETO PRE-MOLDADA PERF. P/ CANALETA L=35CM</v>
          </cell>
          <cell r="C2953" t="str">
            <v>M</v>
          </cell>
          <cell r="D2953">
            <v>232.59</v>
          </cell>
          <cell r="E2953">
            <v>189.09756097560975</v>
          </cell>
          <cell r="F2953" t="str">
            <v>FDE Abr/26</v>
          </cell>
        </row>
        <row r="2954">
          <cell r="A2954" t="str">
            <v>16.05.050</v>
          </cell>
          <cell r="B2954" t="str">
            <v>POÇO DE RETENÇÃO DE ÁGUA PLUVIAL Ø 2,50M COM FUNDO DE BRITA</v>
          </cell>
          <cell r="C2954" t="str">
            <v>M</v>
          </cell>
          <cell r="D2954">
            <v>3641.1</v>
          </cell>
          <cell r="E2954">
            <v>2960.2439024390242</v>
          </cell>
          <cell r="F2954" t="str">
            <v>FDE Abr/26</v>
          </cell>
        </row>
        <row r="2955">
          <cell r="A2955" t="str">
            <v>16.05.052</v>
          </cell>
          <cell r="B2955" t="str">
            <v>TAMPA PRÉ-MOLDADA Ø 2,50M PARA POÇO DE RETENÇÃO DE A.P. COM TAMPA DE INSPEÇÃO Ø 0,60M</v>
          </cell>
          <cell r="C2955" t="str">
            <v>UN</v>
          </cell>
          <cell r="D2955">
            <v>1148.92</v>
          </cell>
          <cell r="E2955">
            <v>934.08130081300817</v>
          </cell>
          <cell r="F2955" t="str">
            <v>FDE Abr/26</v>
          </cell>
        </row>
        <row r="2956">
          <cell r="A2956" t="str">
            <v>16.05.054</v>
          </cell>
          <cell r="B2956" t="str">
            <v>POÇO DE RETENÇÃO DE ÁGUA PLUVIAL Ø 3,00M COM FUNDO DE BRITA</v>
          </cell>
          <cell r="C2956" t="str">
            <v>M</v>
          </cell>
          <cell r="D2956">
            <v>5115.13</v>
          </cell>
          <cell r="E2956">
            <v>4158.6422764227646</v>
          </cell>
          <cell r="F2956" t="str">
            <v>FDE Abr/26</v>
          </cell>
        </row>
        <row r="2957">
          <cell r="A2957" t="str">
            <v>16.05.056</v>
          </cell>
          <cell r="B2957" t="str">
            <v>TAMPA PRÉ-MOLDADA Ø 3,00M PARA POÇO DE RETENÇÃO DE A.P. COM TAMPA DE INSPEÇÃO Ø 0,60M</v>
          </cell>
          <cell r="C2957" t="str">
            <v>UN</v>
          </cell>
          <cell r="D2957">
            <v>2173.13</v>
          </cell>
          <cell r="E2957">
            <v>1766.7723577235774</v>
          </cell>
          <cell r="F2957" t="str">
            <v>FDE Abr/26</v>
          </cell>
        </row>
        <row r="2958">
          <cell r="A2958" t="str">
            <v>16.05.057</v>
          </cell>
          <cell r="B2958" t="str">
            <v>CONCRETO CICLOPICO COM BRITA 4 COM 30% DE RACHAO  FCK 15MPa</v>
          </cell>
          <cell r="C2958" t="str">
            <v>M3</v>
          </cell>
          <cell r="D2958">
            <v>745.58</v>
          </cell>
          <cell r="E2958">
            <v>606.16260162601634</v>
          </cell>
          <cell r="F2958" t="str">
            <v>FDE Abr/26</v>
          </cell>
        </row>
        <row r="2959">
          <cell r="A2959" t="str">
            <v>16.05.058</v>
          </cell>
          <cell r="B2959" t="str">
            <v>POÇO DE RETENÇÃO DE ÁGUA PLUVIAL Ø 2,50M COM FUNDO DE CONCRETO</v>
          </cell>
          <cell r="C2959" t="str">
            <v>M</v>
          </cell>
          <cell r="D2959">
            <v>4341.72</v>
          </cell>
          <cell r="E2959">
            <v>3529.8536585365855</v>
          </cell>
          <cell r="F2959" t="str">
            <v>FDE Abr/26</v>
          </cell>
        </row>
        <row r="2960">
          <cell r="A2960" t="str">
            <v>16.05.059</v>
          </cell>
          <cell r="B2960" t="str">
            <v>LASTRO DE PEDRA RACHAO TAMANHO DE 10 A 15 CM.</v>
          </cell>
          <cell r="C2960" t="str">
            <v>M3</v>
          </cell>
          <cell r="D2960">
            <v>415.66</v>
          </cell>
          <cell r="E2960">
            <v>337.9349593495935</v>
          </cell>
          <cell r="F2960" t="str">
            <v>FDE Abr/26</v>
          </cell>
        </row>
        <row r="2961">
          <cell r="A2961" t="str">
            <v>16.05.060</v>
          </cell>
          <cell r="B2961" t="str">
            <v>POÇO DE RETENÇÃO DE ÁGUA PLUVIAL Ø 3,00M COM FUNDO DE CONCRETO</v>
          </cell>
          <cell r="C2961" t="str">
            <v>M</v>
          </cell>
          <cell r="D2961">
            <v>6127.12</v>
          </cell>
          <cell r="E2961">
            <v>4981.3983739837395</v>
          </cell>
          <cell r="F2961" t="str">
            <v>FDE Abr/26</v>
          </cell>
        </row>
        <row r="2962">
          <cell r="A2962" t="str">
            <v>16.05.064</v>
          </cell>
          <cell r="B2962" t="str">
            <v>TUBO PVC OCRE JUNTA ELASTICA DN 100 INCLUSIVE CONEXOES  -  ENTERRADO</v>
          </cell>
          <cell r="C2962" t="str">
            <v>M</v>
          </cell>
          <cell r="D2962">
            <v>99</v>
          </cell>
          <cell r="E2962">
            <v>80.487804878048777</v>
          </cell>
          <cell r="F2962" t="str">
            <v>FDE Abr/26</v>
          </cell>
        </row>
        <row r="2963">
          <cell r="A2963" t="str">
            <v>16.05.065</v>
          </cell>
          <cell r="B2963" t="str">
            <v>TUBO PVC OCRE JUNTA ELASTICA DN 150 INCLUSIVE CONEXOES  -  ENTERRADO</v>
          </cell>
          <cell r="C2963" t="str">
            <v>M</v>
          </cell>
          <cell r="D2963">
            <v>149.37</v>
          </cell>
          <cell r="E2963">
            <v>121.4390243902439</v>
          </cell>
          <cell r="F2963" t="str">
            <v>FDE Abr/26</v>
          </cell>
        </row>
        <row r="2964">
          <cell r="A2964" t="str">
            <v>16.05.066</v>
          </cell>
          <cell r="B2964" t="str">
            <v>TUBO PVC OCRE JUNTA ELASTICA DN 200 INCLUSIVE CONEXOES  -  ENTERRADO</v>
          </cell>
          <cell r="C2964" t="str">
            <v>M</v>
          </cell>
          <cell r="D2964">
            <v>253.84</v>
          </cell>
          <cell r="E2964">
            <v>206.3739837398374</v>
          </cell>
          <cell r="F2964" t="str">
            <v>FDE Abr/26</v>
          </cell>
        </row>
        <row r="2965">
          <cell r="A2965" t="str">
            <v>16.05.067</v>
          </cell>
          <cell r="B2965" t="str">
            <v>TUBO PVC OCRE JUNTA ELASTICA DN 250 INCLUSIVE CONEXOES  -  ENTERRADO</v>
          </cell>
          <cell r="C2965" t="str">
            <v>M</v>
          </cell>
          <cell r="D2965">
            <v>354.75</v>
          </cell>
          <cell r="E2965">
            <v>288.41463414634148</v>
          </cell>
          <cell r="F2965" t="str">
            <v>FDE Abr/26</v>
          </cell>
        </row>
        <row r="2966">
          <cell r="A2966" t="str">
            <v>16.05.068</v>
          </cell>
          <cell r="B2966" t="str">
            <v>TUBO PVC OCRE JUNTA ELASTICA DN 300 INCLUSIVE CONEXOES  -  ENTERRADO</v>
          </cell>
          <cell r="C2966" t="str">
            <v>M</v>
          </cell>
          <cell r="D2966">
            <v>510.76</v>
          </cell>
          <cell r="E2966">
            <v>415.2520325203252</v>
          </cell>
          <cell r="F2966" t="str">
            <v>FDE Abr/26</v>
          </cell>
        </row>
        <row r="2967">
          <cell r="A2967" t="str">
            <v>16.05.070</v>
          </cell>
          <cell r="B2967" t="str">
            <v>CAIXA DE ALVENARIA - ESCAVACAO MANUAL COM APILOAMENTO DO FUNDO</v>
          </cell>
          <cell r="C2967" t="str">
            <v>M3</v>
          </cell>
          <cell r="D2967">
            <v>140.76</v>
          </cell>
          <cell r="E2967">
            <v>114.4390243902439</v>
          </cell>
          <cell r="F2967" t="str">
            <v>FDE Abr/26</v>
          </cell>
        </row>
        <row r="2968">
          <cell r="A2968" t="str">
            <v>16.05.071</v>
          </cell>
          <cell r="B2968" t="str">
            <v>CAIXA DE ALVENARIA - LASTRO DE CONCRETO</v>
          </cell>
          <cell r="C2968" t="str">
            <v>M3</v>
          </cell>
          <cell r="D2968">
            <v>1220.9000000000001</v>
          </cell>
          <cell r="E2968">
            <v>992.6016260162603</v>
          </cell>
          <cell r="F2968" t="str">
            <v>FDE Abr/26</v>
          </cell>
        </row>
        <row r="2969">
          <cell r="A2969" t="str">
            <v>16.05.072</v>
          </cell>
          <cell r="B2969" t="str">
            <v>CAIXA DE ALVENARIA - PAREDE DE 1/2 TIJOLO REVESTIDO</v>
          </cell>
          <cell r="C2969" t="str">
            <v>M2</v>
          </cell>
          <cell r="D2969">
            <v>335.23</v>
          </cell>
          <cell r="E2969">
            <v>272.54471544715449</v>
          </cell>
          <cell r="F2969" t="str">
            <v>FDE Abr/26</v>
          </cell>
        </row>
        <row r="2970">
          <cell r="A2970" t="str">
            <v>16.05.073</v>
          </cell>
          <cell r="B2970" t="str">
            <v>CAIXA DE ALVENARIA - PAREDE DE 1 TIJOLO REVESTIDO</v>
          </cell>
          <cell r="C2970" t="str">
            <v>M2</v>
          </cell>
          <cell r="D2970">
            <v>497.1</v>
          </cell>
          <cell r="E2970">
            <v>404.14634146341467</v>
          </cell>
          <cell r="F2970" t="str">
            <v>FDE Abr/26</v>
          </cell>
        </row>
        <row r="2971">
          <cell r="A2971" t="str">
            <v>16.05.074</v>
          </cell>
          <cell r="B2971" t="str">
            <v>CAIXA DE ALVENARIA - TAMPA DE CONCRETO</v>
          </cell>
          <cell r="C2971" t="str">
            <v>M2</v>
          </cell>
          <cell r="D2971">
            <v>265.83999999999997</v>
          </cell>
          <cell r="E2971">
            <v>216.130081300813</v>
          </cell>
          <cell r="F2971" t="str">
            <v>FDE Abr/26</v>
          </cell>
        </row>
        <row r="2972">
          <cell r="A2972" t="str">
            <v>16.05.075</v>
          </cell>
          <cell r="B2972" t="str">
            <v>CA-10 CAIXA DE AREIA 50X50 CM PARA AGUAS PLUVIAIS</v>
          </cell>
          <cell r="C2972" t="str">
            <v>UN</v>
          </cell>
          <cell r="D2972">
            <v>550.22</v>
          </cell>
          <cell r="E2972">
            <v>447.33333333333337</v>
          </cell>
          <cell r="F2972" t="str">
            <v>FDE Abr/26</v>
          </cell>
        </row>
        <row r="2973">
          <cell r="A2973" t="str">
            <v>16.05.076</v>
          </cell>
          <cell r="B2973" t="str">
            <v>GRELHA FERRO PERF. - 1,00X0,40 M</v>
          </cell>
          <cell r="C2973" t="str">
            <v>UN</v>
          </cell>
          <cell r="D2973">
            <v>893.4</v>
          </cell>
          <cell r="E2973">
            <v>726.34146341463418</v>
          </cell>
          <cell r="F2973" t="str">
            <v>FDE Abr/26</v>
          </cell>
        </row>
        <row r="2974">
          <cell r="A2974" t="str">
            <v>16.05.077</v>
          </cell>
          <cell r="B2974" t="str">
            <v>GRELHA FERRO PERF. 1,00X0,50 M</v>
          </cell>
          <cell r="C2974" t="str">
            <v>UN</v>
          </cell>
          <cell r="D2974">
            <v>1001.55</v>
          </cell>
          <cell r="E2974">
            <v>814.26829268292681</v>
          </cell>
          <cell r="F2974" t="str">
            <v>FDE Abr/26</v>
          </cell>
        </row>
        <row r="2975">
          <cell r="A2975" t="str">
            <v>16.05.078</v>
          </cell>
          <cell r="B2975" t="str">
            <v>ESCAVAÇÃO  POÇO DE RETENÇÃO DE ÁGUAS PLUVIAIS  ATÉ 3,50 METROS DE PROFUNDIDADE COM RETROESCAVADEIRA COM CACAMBA FRONTRAL-85HP</v>
          </cell>
          <cell r="C2975" t="str">
            <v>M3</v>
          </cell>
          <cell r="D2975">
            <v>32.21</v>
          </cell>
          <cell r="E2975">
            <v>26.1869918699187</v>
          </cell>
          <cell r="F2975" t="str">
            <v>FDE Abr/26</v>
          </cell>
        </row>
        <row r="2976">
          <cell r="A2976" t="str">
            <v>16.05.080</v>
          </cell>
          <cell r="B2976" t="str">
            <v>BOMBA SUBMERSA POTENCIA 1CV, TRIFASICA VAZAO 7M3/HORA ALTURA MANOMETRICA 10 MCA RESERVATORIO RETENÇÃO AGUA PLUVIAL</v>
          </cell>
          <cell r="C2976" t="str">
            <v>UN</v>
          </cell>
          <cell r="D2976">
            <v>3445.28</v>
          </cell>
          <cell r="E2976">
            <v>2801.0406504065045</v>
          </cell>
          <cell r="F2976" t="str">
            <v>FDE Abr/26</v>
          </cell>
        </row>
        <row r="2977">
          <cell r="A2977" t="str">
            <v>16.05.081</v>
          </cell>
          <cell r="B2977" t="str">
            <v>AUTOMÁTICO DE BÓIA, EM POLIPROPILENO, (ELETRICO 16A) CONTATO ISENTO DE MERCÚRIO  RESERVATORIO RETENÇÃO AGUA PLUVIAL</v>
          </cell>
          <cell r="C2977" t="str">
            <v>UN</v>
          </cell>
          <cell r="D2977">
            <v>89.52</v>
          </cell>
          <cell r="E2977">
            <v>72.780487804878049</v>
          </cell>
          <cell r="F2977" t="str">
            <v>FDE Abr/26</v>
          </cell>
        </row>
        <row r="2978">
          <cell r="A2978" t="str">
            <v>16.05.082</v>
          </cell>
          <cell r="B2978" t="str">
            <v>TUBO ACO GALVANIZ NBR5580-CL MEDIA, DN80MM (3") INCL CONEXOES RESERVATORIO RETENÇÃO  AGUA PLUVIAL</v>
          </cell>
          <cell r="C2978" t="str">
            <v>M</v>
          </cell>
          <cell r="D2978">
            <v>258.08999999999997</v>
          </cell>
          <cell r="E2978">
            <v>209.82926829268291</v>
          </cell>
          <cell r="F2978" t="str">
            <v>FDE Abr/26</v>
          </cell>
        </row>
        <row r="2979">
          <cell r="A2979" t="str">
            <v>16.05.083</v>
          </cell>
          <cell r="B2979" t="str">
            <v>REGISTRO DE GAVETA BRUTO DN 80MM (3") RESERVATORIO RETENÇÃO AGUA PLUVIAL</v>
          </cell>
          <cell r="C2979" t="str">
            <v>UN</v>
          </cell>
          <cell r="D2979">
            <v>859.58</v>
          </cell>
          <cell r="E2979">
            <v>698.84552845528458</v>
          </cell>
          <cell r="F2979" t="str">
            <v>FDE Abr/26</v>
          </cell>
        </row>
        <row r="2980">
          <cell r="A2980" t="str">
            <v>16.05.084</v>
          </cell>
          <cell r="B2980" t="str">
            <v>VALVULA DE RETENCAO VERTICAL DN80MM (3")  RESERVATORIO RETENÇÃO AGUA PLUVIAL</v>
          </cell>
          <cell r="C2980" t="str">
            <v>UN</v>
          </cell>
          <cell r="D2980">
            <v>760.49</v>
          </cell>
          <cell r="E2980">
            <v>618.28455284552842</v>
          </cell>
          <cell r="F2980" t="str">
            <v>FDE Abr/26</v>
          </cell>
        </row>
        <row r="2981">
          <cell r="A2981" t="str">
            <v>16.05.085</v>
          </cell>
          <cell r="B2981" t="str">
            <v>CORRENTE ELO CURTO GALVANIZADO 4MM CARGA TRABALHO 100KG RESERVATORIO RETENÇÃO AGUA PLUVIAL</v>
          </cell>
          <cell r="C2981" t="str">
            <v>M</v>
          </cell>
          <cell r="D2981">
            <v>15.54</v>
          </cell>
          <cell r="E2981">
            <v>12.634146341463413</v>
          </cell>
          <cell r="F2981" t="str">
            <v>FDE Abr/26</v>
          </cell>
        </row>
        <row r="2982">
          <cell r="A2982" t="str">
            <v>16.05.099</v>
          </cell>
          <cell r="B2982" t="str">
            <v>ÁGUAS PLUVIAIS E DRENAGEM DE ACABAMENTO</v>
          </cell>
          <cell r="C2982" t="str">
            <v>MV</v>
          </cell>
          <cell r="D2982">
            <v>715.2</v>
          </cell>
          <cell r="E2982">
            <v>581.46341463414637</v>
          </cell>
          <cell r="F2982" t="str">
            <v>FDE Abr/26</v>
          </cell>
        </row>
        <row r="2983">
          <cell r="A2983" t="str">
            <v>16.06.022</v>
          </cell>
          <cell r="B2983" t="str">
            <v>MB-03 MASTRO PARA BANDEIRAS</v>
          </cell>
          <cell r="C2983" t="str">
            <v>CJ</v>
          </cell>
          <cell r="D2983">
            <v>12582</v>
          </cell>
          <cell r="E2983">
            <v>10229.268292682927</v>
          </cell>
          <cell r="F2983" t="str">
            <v>FDE Abr/26</v>
          </cell>
        </row>
        <row r="2984">
          <cell r="A2984" t="str">
            <v>16.06.023</v>
          </cell>
          <cell r="B2984" t="str">
            <v>AL-01 ABRIGO PARA LIXO</v>
          </cell>
          <cell r="C2984" t="str">
            <v>UN</v>
          </cell>
          <cell r="D2984">
            <v>6961.38</v>
          </cell>
          <cell r="E2984">
            <v>5659.6585365853662</v>
          </cell>
          <cell r="F2984" t="str">
            <v>FDE Abr/26</v>
          </cell>
        </row>
        <row r="2985">
          <cell r="A2985" t="str">
            <v>16.06.024</v>
          </cell>
          <cell r="B2985" t="str">
            <v>AL-02 ABRIGO PARA RESÍDUOS RECICLÁVEIS</v>
          </cell>
          <cell r="C2985" t="str">
            <v>UN</v>
          </cell>
          <cell r="D2985">
            <v>6961.38</v>
          </cell>
          <cell r="E2985">
            <v>5659.6585365853662</v>
          </cell>
          <cell r="F2985" t="str">
            <v>FDE Abr/26</v>
          </cell>
        </row>
        <row r="2986">
          <cell r="A2986" t="str">
            <v>16.06.045</v>
          </cell>
          <cell r="B2986" t="str">
            <v>LOCAÇÃO MENSAL CONTAINER DE 6M C/1 V.SANIT. 1 LAVABO E 1 PONTO P/CHUVEIRO,INCLUSIVE SUPORTE AR COND.</v>
          </cell>
          <cell r="C2986" t="str">
            <v>M2</v>
          </cell>
          <cell r="D2986">
            <v>112.51</v>
          </cell>
          <cell r="E2986">
            <v>91.471544715447166</v>
          </cell>
          <cell r="F2986" t="str">
            <v>FDE Abr/26</v>
          </cell>
        </row>
        <row r="2987">
          <cell r="A2987" t="str">
            <v>16.06.046</v>
          </cell>
          <cell r="B2987" t="str">
            <v>LOCAÇÃO MENSAL DE CONTAINER 6,00M COM JANELAS DE VENTILAÇÃO.</v>
          </cell>
          <cell r="C2987" t="str">
            <v>M2</v>
          </cell>
          <cell r="D2987">
            <v>87.81</v>
          </cell>
          <cell r="E2987">
            <v>71.390243902439025</v>
          </cell>
          <cell r="F2987" t="str">
            <v>FDE Abr/26</v>
          </cell>
        </row>
        <row r="2988">
          <cell r="A2988" t="str">
            <v>16.06.047</v>
          </cell>
          <cell r="B2988" t="str">
            <v>LOCAÇÃO MENSAL DE CONTAINER 4,00M COM 2 VASOS SANITARIOS, 1 LAVABO, 1 MICTÓRIO E 4 PONTOS CHUV.</v>
          </cell>
          <cell r="C2988" t="str">
            <v>M2</v>
          </cell>
          <cell r="D2988">
            <v>171.22</v>
          </cell>
          <cell r="E2988">
            <v>139.20325203252034</v>
          </cell>
          <cell r="F2988" t="str">
            <v>FDE Abr/26</v>
          </cell>
        </row>
        <row r="2989">
          <cell r="A2989" t="str">
            <v>16.06.048</v>
          </cell>
          <cell r="B2989" t="str">
            <v>LOCAÇÃO MENSAL INCLUSIVE FRETE BEBEDOURO ELÉTRICO TEMPERATURA NATURAL OU GELADA.</v>
          </cell>
          <cell r="C2989" t="str">
            <v>UN</v>
          </cell>
          <cell r="D2989">
            <v>492.96</v>
          </cell>
          <cell r="E2989">
            <v>400.78048780487802</v>
          </cell>
          <cell r="F2989" t="str">
            <v>FDE Abr/26</v>
          </cell>
        </row>
        <row r="2990">
          <cell r="A2990" t="str">
            <v>16.06.049</v>
          </cell>
          <cell r="B2990" t="str">
            <v>LOCAÇÃO MENSAL INCLUSIVE FRETE DE APARELHO DE AR CONDICIONADO ATÉ 10000 BTU.</v>
          </cell>
          <cell r="C2990" t="str">
            <v>UN</v>
          </cell>
          <cell r="D2990">
            <v>505.27</v>
          </cell>
          <cell r="E2990">
            <v>410.78861788617883</v>
          </cell>
          <cell r="F2990" t="str">
            <v>FDE Abr/26</v>
          </cell>
        </row>
        <row r="2991">
          <cell r="A2991" t="str">
            <v>16.06.050</v>
          </cell>
          <cell r="B2991" t="str">
            <v>CANTEIRO DE OBRAS - LARG 2,20M</v>
          </cell>
          <cell r="C2991" t="str">
            <v>M2</v>
          </cell>
          <cell r="D2991">
            <v>536.37</v>
          </cell>
          <cell r="E2991">
            <v>436.07317073170731</v>
          </cell>
          <cell r="F2991" t="str">
            <v>FDE Abr/26</v>
          </cell>
        </row>
        <row r="2992">
          <cell r="A2992" t="str">
            <v>16.06.051</v>
          </cell>
          <cell r="B2992" t="str">
            <v>CANTEIRO DE OBRAS - LARG 3.30M</v>
          </cell>
          <cell r="C2992" t="str">
            <v>M2</v>
          </cell>
          <cell r="D2992">
            <v>645.83000000000004</v>
          </cell>
          <cell r="E2992">
            <v>525.06504065040656</v>
          </cell>
          <cell r="F2992" t="str">
            <v>FDE Abr/26</v>
          </cell>
        </row>
        <row r="2993">
          <cell r="A2993" t="str">
            <v>16.06.052</v>
          </cell>
          <cell r="B2993" t="str">
            <v>LOCAÇÃO MENSAL DE ESTRUTURA DE COBERTURA IMPERMEÁVEL (TENDA) INCLUSIVE MONTAGEM E FRETE.</v>
          </cell>
          <cell r="C2993" t="str">
            <v>M2</v>
          </cell>
          <cell r="D2993">
            <v>61.89</v>
          </cell>
          <cell r="E2993">
            <v>50.31707317073171</v>
          </cell>
          <cell r="F2993" t="str">
            <v>FDE Abr/26</v>
          </cell>
        </row>
        <row r="2994">
          <cell r="A2994" t="str">
            <v>16.06.058</v>
          </cell>
          <cell r="B2994" t="str">
            <v>TAPUME H=225CM APOIADO NO TERRENO E PINTURA LATEX FACE EXTERNA COM LOGOTIPO</v>
          </cell>
          <cell r="C2994" t="str">
            <v>M</v>
          </cell>
          <cell r="D2994">
            <v>127.3</v>
          </cell>
          <cell r="E2994">
            <v>103.4959349593496</v>
          </cell>
          <cell r="F2994" t="str">
            <v>FDE Abr/26</v>
          </cell>
        </row>
        <row r="2995">
          <cell r="A2995" t="str">
            <v>16.06.059</v>
          </cell>
          <cell r="B2995" t="str">
            <v>TAPUME H=225CM ENGASTADO NO TERRENO E PINTURA LATEX FACE EXTERNA CO LOGOTIPO</v>
          </cell>
          <cell r="C2995" t="str">
            <v>M</v>
          </cell>
          <cell r="D2995">
            <v>118.92</v>
          </cell>
          <cell r="E2995">
            <v>96.682926829268297</v>
          </cell>
          <cell r="F2995" t="str">
            <v>FDE Abr/26</v>
          </cell>
        </row>
        <row r="2996">
          <cell r="A2996" t="str">
            <v>16.06.065</v>
          </cell>
          <cell r="B2996" t="str">
            <v>ANDAIME - FACHADA - ALUGUEL MENSAL</v>
          </cell>
          <cell r="C2996" t="str">
            <v>M2</v>
          </cell>
          <cell r="D2996">
            <v>30.16</v>
          </cell>
          <cell r="E2996">
            <v>24.520325203252032</v>
          </cell>
          <cell r="F2996" t="str">
            <v>FDE Abr/26</v>
          </cell>
        </row>
        <row r="2997">
          <cell r="A2997" t="str">
            <v>16.06.066</v>
          </cell>
          <cell r="B2997" t="str">
            <v>ANDAIME - TORRE - ALUGUEL MENSAL</v>
          </cell>
          <cell r="C2997" t="str">
            <v>M</v>
          </cell>
          <cell r="D2997">
            <v>35.049999999999997</v>
          </cell>
          <cell r="E2997">
            <v>28.49593495934959</v>
          </cell>
          <cell r="F2997" t="str">
            <v>FDE Abr/26</v>
          </cell>
        </row>
        <row r="2998">
          <cell r="A2998" t="str">
            <v>16.06.077</v>
          </cell>
          <cell r="B2998" t="str">
            <v>MANUTENÇÃO MENSAL DE PLACAS DE OBRA</v>
          </cell>
          <cell r="C2998" t="str">
            <v>M2</v>
          </cell>
          <cell r="D2998">
            <v>5.25</v>
          </cell>
          <cell r="E2998">
            <v>4.2682926829268295</v>
          </cell>
          <cell r="F2998" t="str">
            <v>FDE Abr/26</v>
          </cell>
        </row>
        <row r="2999">
          <cell r="A2999" t="str">
            <v>16.06.078</v>
          </cell>
          <cell r="B2999" t="str">
            <v>FORNECIMENTO E INSTALAÇAO DE PLACA DE IDENTIFICAÇAO DE OBRA   INCLUSO SUPORTE ESTRUTURA DE MADEIRA.</v>
          </cell>
          <cell r="C2999" t="str">
            <v>M2</v>
          </cell>
          <cell r="D2999">
            <v>618.07000000000005</v>
          </cell>
          <cell r="E2999">
            <v>502.49593495934965</v>
          </cell>
          <cell r="F2999" t="str">
            <v>FDE Abr/26</v>
          </cell>
        </row>
        <row r="3000">
          <cell r="A3000" t="str">
            <v>16.06.081</v>
          </cell>
          <cell r="B3000" t="str">
            <v>TRANSPORTE COM UTILITARIO ATE 3 T</v>
          </cell>
          <cell r="C3000" t="str">
            <v>KM</v>
          </cell>
          <cell r="D3000">
            <v>36.22</v>
          </cell>
          <cell r="E3000">
            <v>29.447154471544714</v>
          </cell>
          <cell r="F3000" t="str">
            <v>FDE Abr/26</v>
          </cell>
        </row>
        <row r="3001">
          <cell r="A3001" t="str">
            <v>16.06.085</v>
          </cell>
          <cell r="B3001" t="str">
            <v>INSTALAÇÃO CH-01 CHUVEIRO E LAVA OLHOS / FACE</v>
          </cell>
          <cell r="C3001" t="str">
            <v>UN</v>
          </cell>
          <cell r="D3001">
            <v>42.07</v>
          </cell>
          <cell r="E3001">
            <v>34.203252032520325</v>
          </cell>
          <cell r="F3001" t="str">
            <v>FDE Abr/26</v>
          </cell>
        </row>
        <row r="3002">
          <cell r="A3002" t="str">
            <v>16.06.086</v>
          </cell>
          <cell r="B3002" t="str">
            <v>INSTALAÇÃO DE QUADRO BRANCO (QB-01)</v>
          </cell>
          <cell r="C3002" t="str">
            <v>UN</v>
          </cell>
          <cell r="D3002">
            <v>31.59</v>
          </cell>
          <cell r="E3002">
            <v>25.682926829268293</v>
          </cell>
          <cell r="F3002" t="str">
            <v>FDE Abr/26</v>
          </cell>
        </row>
        <row r="3003">
          <cell r="A3003" t="str">
            <v>16.06.087</v>
          </cell>
          <cell r="B3003" t="str">
            <v>INSTALACÃO DE FAIXAS DE PROTECAO (FP-03/FP-04) POR REGUA</v>
          </cell>
          <cell r="C3003" t="str">
            <v>UN</v>
          </cell>
          <cell r="D3003">
            <v>12.63</v>
          </cell>
          <cell r="E3003">
            <v>10.26829268292683</v>
          </cell>
          <cell r="F3003" t="str">
            <v>FDE Abr/26</v>
          </cell>
        </row>
        <row r="3004">
          <cell r="A3004" t="str">
            <v>16.06.088</v>
          </cell>
          <cell r="B3004" t="str">
            <v>INSTALACÃO DE FAIXAS DE EXPOSICAO (FP-05) POR REGUA</v>
          </cell>
          <cell r="C3004" t="str">
            <v>UN</v>
          </cell>
          <cell r="D3004">
            <v>6.31</v>
          </cell>
          <cell r="E3004">
            <v>5.1300813008130079</v>
          </cell>
          <cell r="F3004" t="str">
            <v>FDE Abr/26</v>
          </cell>
        </row>
        <row r="3005">
          <cell r="A3005" t="str">
            <v>16.06.090</v>
          </cell>
          <cell r="B3005" t="str">
            <v>INSTALACÃO DE LOUSA (LG-07)</v>
          </cell>
          <cell r="C3005" t="str">
            <v>UN</v>
          </cell>
          <cell r="D3005">
            <v>63.18</v>
          </cell>
          <cell r="E3005">
            <v>51.365853658536587</v>
          </cell>
          <cell r="F3005" t="str">
            <v>FDE Abr/26</v>
          </cell>
        </row>
        <row r="3006">
          <cell r="A3006" t="str">
            <v>16.06.091</v>
          </cell>
          <cell r="B3006" t="str">
            <v>INSTALACÃO DE MURAL (MR-02)</v>
          </cell>
          <cell r="C3006" t="str">
            <v>UN</v>
          </cell>
          <cell r="D3006">
            <v>15.79</v>
          </cell>
          <cell r="E3006">
            <v>12.837398373983739</v>
          </cell>
          <cell r="F3006" t="str">
            <v>FDE Abr/26</v>
          </cell>
        </row>
        <row r="3007">
          <cell r="A3007" t="str">
            <v>16.06.092</v>
          </cell>
          <cell r="B3007" t="str">
            <v>INSTALACÃO DE FOGAO INDUSTRIAL</v>
          </cell>
          <cell r="C3007" t="str">
            <v>UN</v>
          </cell>
          <cell r="D3007">
            <v>31.34</v>
          </cell>
          <cell r="E3007">
            <v>25.479674796747968</v>
          </cell>
          <cell r="F3007" t="str">
            <v>FDE Abr/26</v>
          </cell>
        </row>
        <row r="3008">
          <cell r="A3008" t="str">
            <v>16.06.093</v>
          </cell>
          <cell r="B3008" t="str">
            <v>INSTALACÃO DE SUPORTE TV/VIDEO</v>
          </cell>
          <cell r="C3008" t="str">
            <v>UN</v>
          </cell>
          <cell r="D3008">
            <v>15.79</v>
          </cell>
          <cell r="E3008">
            <v>12.837398373983739</v>
          </cell>
          <cell r="F3008" t="str">
            <v>FDE Abr/26</v>
          </cell>
        </row>
        <row r="3009">
          <cell r="A3009" t="str">
            <v>16.06.099</v>
          </cell>
          <cell r="B3009" t="str">
            <v>SERVICOS DE COMPLEMENTOS EXTERNOS</v>
          </cell>
          <cell r="C3009" t="str">
            <v>MV</v>
          </cell>
          <cell r="D3009">
            <v>715.2</v>
          </cell>
          <cell r="E3009">
            <v>581.46341463414637</v>
          </cell>
          <cell r="F3009" t="str">
            <v>FDE Abr/26</v>
          </cell>
        </row>
        <row r="3010">
          <cell r="A3010" t="str">
            <v>16.06.101</v>
          </cell>
          <cell r="B3010" t="str">
            <v>INSTALAÇÃO DE VENTILADOR DE PAREDE VN-02</v>
          </cell>
          <cell r="C3010" t="str">
            <v>UN</v>
          </cell>
          <cell r="D3010">
            <v>16.79</v>
          </cell>
          <cell r="E3010">
            <v>13.650406504065041</v>
          </cell>
          <cell r="F3010" t="str">
            <v>FDE Abr/26</v>
          </cell>
        </row>
        <row r="3011">
          <cell r="A3011" t="str">
            <v>16.06.103</v>
          </cell>
          <cell r="B3011" t="str">
            <v>INSTALAÇÃO DO BALCAO TERMICO  BT-02</v>
          </cell>
          <cell r="C3011" t="str">
            <v>UN</v>
          </cell>
          <cell r="D3011">
            <v>58.83</v>
          </cell>
          <cell r="E3011">
            <v>47.829268292682926</v>
          </cell>
          <cell r="F3011" t="str">
            <v>FDE Abr/26</v>
          </cell>
        </row>
        <row r="3012">
          <cell r="A3012" t="str">
            <v>16.06.106</v>
          </cell>
          <cell r="B3012" t="str">
            <v>TRANSPORTE C/CAMINHAO ATE 6T. DIST.ATE 100KM C/MOTORISTA E 2 AJUDANTES.</v>
          </cell>
          <cell r="C3012" t="str">
            <v>KM</v>
          </cell>
          <cell r="D3012">
            <v>22.44</v>
          </cell>
          <cell r="E3012">
            <v>18.243902439024392</v>
          </cell>
          <cell r="F3012" t="str">
            <v>FDE Abr/26</v>
          </cell>
        </row>
        <row r="3013">
          <cell r="A3013" t="str">
            <v>16.06.107</v>
          </cell>
          <cell r="B3013" t="str">
            <v>TRANSPORTE C/CAMINHAO ATE 6T. DIST. DE 101KM ATE 300KM C/MOTORISTA E 2 AJUDANTES.</v>
          </cell>
          <cell r="C3013" t="str">
            <v>KM</v>
          </cell>
          <cell r="D3013">
            <v>14.61</v>
          </cell>
          <cell r="E3013">
            <v>11.878048780487804</v>
          </cell>
          <cell r="F3013" t="str">
            <v>FDE Abr/26</v>
          </cell>
        </row>
        <row r="3014">
          <cell r="A3014" t="str">
            <v>16.06.108</v>
          </cell>
          <cell r="B3014" t="str">
            <v>TRANSPORTE C/CAMINHAO ATE 6T. DIST. DE 301KM ATE 500KM C/MOTORISTA E 2 AJUDANTES.</v>
          </cell>
          <cell r="C3014" t="str">
            <v>KM</v>
          </cell>
          <cell r="D3014">
            <v>11.47</v>
          </cell>
          <cell r="E3014">
            <v>9.3252032520325212</v>
          </cell>
          <cell r="F3014" t="str">
            <v>FDE Abr/26</v>
          </cell>
        </row>
        <row r="3015">
          <cell r="A3015" t="str">
            <v>16.06.109</v>
          </cell>
          <cell r="B3015" t="str">
            <v>TRANSPORTE C/CAMINHAO ATE 6T. DIST. DE 501KM ATE 700KM C/MOTORISTA E 2 AJUDANTES.</v>
          </cell>
          <cell r="C3015" t="str">
            <v>KM</v>
          </cell>
          <cell r="D3015">
            <v>10.23</v>
          </cell>
          <cell r="E3015">
            <v>8.3170731707317085</v>
          </cell>
          <cell r="F3015" t="str">
            <v>FDE Abr/26</v>
          </cell>
        </row>
        <row r="3016">
          <cell r="A3016" t="str">
            <v>16.07.011</v>
          </cell>
          <cell r="B3016" t="str">
            <v>BL-01 BICICLETÁRIO SOBRE LAJE DE CONCRETO ARMADO</v>
          </cell>
          <cell r="C3016" t="str">
            <v>UN</v>
          </cell>
          <cell r="D3016">
            <v>2246.14</v>
          </cell>
          <cell r="E3016">
            <v>1826.1300813008129</v>
          </cell>
          <cell r="F3016" t="str">
            <v>FDE Abr/26</v>
          </cell>
        </row>
        <row r="3017">
          <cell r="A3017" t="str">
            <v>16.07.012</v>
          </cell>
          <cell r="B3017" t="str">
            <v>BL-02 BICICLETÁRIO SOBRE CIMENTADO OU BLOCO INTERTRAVADO</v>
          </cell>
          <cell r="C3017" t="str">
            <v>UN</v>
          </cell>
          <cell r="D3017">
            <v>1983.81</v>
          </cell>
          <cell r="E3017">
            <v>1612.8536585365853</v>
          </cell>
          <cell r="F3017" t="str">
            <v>FDE Abr/26</v>
          </cell>
        </row>
        <row r="3018">
          <cell r="A3018" t="str">
            <v>16.07.015</v>
          </cell>
          <cell r="B3018" t="str">
            <v>AM-01 AMARELINHA</v>
          </cell>
          <cell r="C3018" t="str">
            <v>UN</v>
          </cell>
          <cell r="D3018">
            <v>309.45</v>
          </cell>
          <cell r="E3018">
            <v>251.58536585365854</v>
          </cell>
          <cell r="F3018" t="str">
            <v>FDE Abr/26</v>
          </cell>
        </row>
        <row r="3019">
          <cell r="A3019" t="str">
            <v>16.07.022</v>
          </cell>
          <cell r="B3019" t="str">
            <v>BC-24 BANCO DE CONCRETO PRE-FABRICADO (L=115CM)</v>
          </cell>
          <cell r="C3019" t="str">
            <v>UN</v>
          </cell>
          <cell r="D3019">
            <v>878.17</v>
          </cell>
          <cell r="E3019">
            <v>713.95934959349586</v>
          </cell>
          <cell r="F3019" t="str">
            <v>FDE Abr/26</v>
          </cell>
        </row>
        <row r="3020">
          <cell r="A3020" t="str">
            <v>16.07.023</v>
          </cell>
          <cell r="B3020" t="str">
            <v>BC-25 BANCO DE CONCRETO PRE-FABRICADO (L=216CM)</v>
          </cell>
          <cell r="C3020" t="str">
            <v>UN</v>
          </cell>
          <cell r="D3020">
            <v>1350.41</v>
          </cell>
          <cell r="E3020">
            <v>1097.8943089430895</v>
          </cell>
          <cell r="F3020" t="str">
            <v>FDE Abr/26</v>
          </cell>
        </row>
        <row r="3021">
          <cell r="A3021" t="str">
            <v>16.07.024</v>
          </cell>
          <cell r="B3021" t="str">
            <v>BC-26 BANCO PUFE PRE FABRICADO DE CONCRETO Ø 60CM</v>
          </cell>
          <cell r="C3021" t="str">
            <v>UN</v>
          </cell>
          <cell r="D3021">
            <v>455.13</v>
          </cell>
          <cell r="E3021">
            <v>370.02439024390242</v>
          </cell>
          <cell r="F3021" t="str">
            <v>FDE Abr/26</v>
          </cell>
        </row>
        <row r="3022">
          <cell r="A3022" t="str">
            <v>16.07.025</v>
          </cell>
          <cell r="B3022" t="str">
            <v>BC-27 BANCO DE CONCRETO PRE-FABRICADO (L=220CM)</v>
          </cell>
          <cell r="C3022" t="str">
            <v>UN</v>
          </cell>
          <cell r="D3022">
            <v>2478.2199999999998</v>
          </cell>
          <cell r="E3022">
            <v>2014.8130081300812</v>
          </cell>
          <cell r="F3022" t="str">
            <v>FDE Abr/26</v>
          </cell>
        </row>
        <row r="3023">
          <cell r="A3023" t="str">
            <v>16.07.031</v>
          </cell>
          <cell r="B3023" t="str">
            <v>CR-01 CARACOL</v>
          </cell>
          <cell r="C3023" t="str">
            <v>UN</v>
          </cell>
          <cell r="D3023">
            <v>1221.05</v>
          </cell>
          <cell r="E3023">
            <v>992.72357723577238</v>
          </cell>
          <cell r="F3023" t="str">
            <v>FDE Abr/26</v>
          </cell>
        </row>
        <row r="3024">
          <cell r="A3024" t="str">
            <v>16.07.037</v>
          </cell>
          <cell r="B3024" t="str">
            <v>FL-07 FLOREIRA PRE FABRICADO DE CONCRETO Ø 60CM</v>
          </cell>
          <cell r="C3024" t="str">
            <v>UN</v>
          </cell>
          <cell r="D3024">
            <v>458.95</v>
          </cell>
          <cell r="E3024">
            <v>373.130081300813</v>
          </cell>
          <cell r="F3024" t="str">
            <v>FDE Abr/26</v>
          </cell>
        </row>
        <row r="3025">
          <cell r="A3025" t="str">
            <v>16.07.038</v>
          </cell>
          <cell r="B3025" t="str">
            <v>FL-08 FLOREIRA PRE FABRICADO DE CONCRETO Ø 56,50CM H=42,90CM</v>
          </cell>
          <cell r="C3025" t="str">
            <v>UN</v>
          </cell>
          <cell r="D3025">
            <v>1516.01</v>
          </cell>
          <cell r="E3025">
            <v>1232.5284552845528</v>
          </cell>
          <cell r="F3025" t="str">
            <v>FDE Abr/26</v>
          </cell>
        </row>
        <row r="3026">
          <cell r="A3026" t="str">
            <v>16.07.040</v>
          </cell>
          <cell r="B3026" t="str">
            <v>BANCO COM ASSENTO DE CONCRETO ARMADO LISO DESEMPENADO COM PINTURA VERNIZ ACRÍLICO  FUNDAÇÃO SAPATA ISOLADA E PILARETE BLOCO CONCRETO REVESTIDO</v>
          </cell>
          <cell r="C3026" t="str">
            <v>M</v>
          </cell>
          <cell r="D3026">
            <v>452.65</v>
          </cell>
          <cell r="E3026">
            <v>368.00813008130081</v>
          </cell>
          <cell r="F3026" t="str">
            <v>FDE Abr/26</v>
          </cell>
        </row>
        <row r="3027">
          <cell r="A3027" t="str">
            <v>16.07.043</v>
          </cell>
          <cell r="B3027" t="str">
            <v>OC-01 OBSTACULO PRE FABRICADO DE CONCRETO TIPO FRADE Ø30 H=60CM  BASE FIXADA COM ARGAMASSA TRAÇO 1:3 (30X30X10H)</v>
          </cell>
          <cell r="C3027" t="str">
            <v>UN</v>
          </cell>
          <cell r="D3027">
            <v>285.45</v>
          </cell>
          <cell r="E3027">
            <v>232.07317073170731</v>
          </cell>
          <cell r="F3027" t="str">
            <v>FDE Abr/26</v>
          </cell>
        </row>
        <row r="3028">
          <cell r="A3028" t="str">
            <v>16.07.045</v>
          </cell>
          <cell r="B3028" t="str">
            <v>OC-01 OBSTACULO PRE FABRICADO DE CONCRETO TIPO PRISMA 15X50X10CM BASE FIXADA COM TARUGO Ø 12,5MM E ARGAMASSA COLANTE AClll.</v>
          </cell>
          <cell r="C3028" t="str">
            <v>UN</v>
          </cell>
          <cell r="D3028">
            <v>62.92</v>
          </cell>
          <cell r="E3028">
            <v>51.154471544715449</v>
          </cell>
          <cell r="F3028" t="str">
            <v>FDE Abr/26</v>
          </cell>
        </row>
        <row r="3029">
          <cell r="A3029" t="str">
            <v>16.07.046</v>
          </cell>
          <cell r="B3029" t="str">
            <v>OC-01 OBSTACULO PRE FABRICADO DE CONCRETO TIPO BOLA Ø35CM H=33CM INCLUSIVE BARRA ROSCADA Ø 20MM</v>
          </cell>
          <cell r="C3029" t="str">
            <v>UN</v>
          </cell>
          <cell r="D3029">
            <v>588.15</v>
          </cell>
          <cell r="E3029">
            <v>478.17073170731709</v>
          </cell>
          <cell r="F3029" t="str">
            <v>FDE Abr/26</v>
          </cell>
        </row>
        <row r="3030">
          <cell r="A3030" t="str">
            <v>16.07.081</v>
          </cell>
          <cell r="B3030" t="str">
            <v>RV-01 ROSA DOS VENTOS R=180CM</v>
          </cell>
          <cell r="C3030" t="str">
            <v>UN</v>
          </cell>
          <cell r="D3030">
            <v>350.07</v>
          </cell>
          <cell r="E3030">
            <v>284.60975609756099</v>
          </cell>
          <cell r="F3030" t="str">
            <v>FDE Abr/26</v>
          </cell>
        </row>
        <row r="3031">
          <cell r="A3031" t="str">
            <v>16.08.024</v>
          </cell>
          <cell r="B3031" t="str">
            <v>TUBO PVC OCRE JUNTA ELASTICA DN 100 INCLUSIVE CONEXOES  -  ENTERRADO</v>
          </cell>
          <cell r="C3031" t="str">
            <v>M</v>
          </cell>
          <cell r="D3031">
            <v>99</v>
          </cell>
          <cell r="E3031">
            <v>80.487804878048777</v>
          </cell>
          <cell r="F3031" t="str">
            <v>FDE Abr/26</v>
          </cell>
        </row>
        <row r="3032">
          <cell r="A3032" t="str">
            <v>16.08.025</v>
          </cell>
          <cell r="B3032" t="str">
            <v>TUBO PVC OCRE  JUNTA ELASTICA DN 150 INCLUSIVE CONEXOES  -  ENTERRADO</v>
          </cell>
          <cell r="C3032" t="str">
            <v>M</v>
          </cell>
          <cell r="D3032">
            <v>149.37</v>
          </cell>
          <cell r="E3032">
            <v>121.4390243902439</v>
          </cell>
          <cell r="F3032" t="str">
            <v>FDE Abr/26</v>
          </cell>
        </row>
        <row r="3033">
          <cell r="A3033" t="str">
            <v>16.08.026</v>
          </cell>
          <cell r="B3033" t="str">
            <v>CI-02 CAIXA DE INSPEÇÃO 80X80CM PARA ESGOTO</v>
          </cell>
          <cell r="C3033" t="str">
            <v>UN</v>
          </cell>
          <cell r="D3033">
            <v>1713.98</v>
          </cell>
          <cell r="E3033">
            <v>1393.479674796748</v>
          </cell>
          <cell r="F3033" t="str">
            <v>FDE Abr/26</v>
          </cell>
        </row>
        <row r="3034">
          <cell r="A3034" t="str">
            <v>16.08.027</v>
          </cell>
          <cell r="B3034" t="str">
            <v>CG-01 CAIXA DE GORDURA EM ALVENARIA</v>
          </cell>
          <cell r="C3034" t="str">
            <v>UN</v>
          </cell>
          <cell r="D3034">
            <v>2231.3000000000002</v>
          </cell>
          <cell r="E3034">
            <v>1814.0650406504067</v>
          </cell>
          <cell r="F3034" t="str">
            <v>FDE Abr/26</v>
          </cell>
        </row>
        <row r="3035">
          <cell r="A3035" t="str">
            <v>16.08.028</v>
          </cell>
          <cell r="B3035" t="str">
            <v>CI-01 CAIXA DE INSPECAO 60X60CM PARA ESGOTO</v>
          </cell>
          <cell r="C3035" t="str">
            <v>UN</v>
          </cell>
          <cell r="D3035">
            <v>903.4</v>
          </cell>
          <cell r="E3035">
            <v>734.47154471544718</v>
          </cell>
          <cell r="F3035" t="str">
            <v>FDE Abr/26</v>
          </cell>
        </row>
        <row r="3036">
          <cell r="A3036" t="str">
            <v>16.08.034</v>
          </cell>
          <cell r="B3036" t="str">
            <v>FS-05 FOSSA SEPTICA ANEIS CONCR. DN=1,4M H=1,5M</v>
          </cell>
          <cell r="C3036" t="str">
            <v>UN</v>
          </cell>
          <cell r="D3036">
            <v>7194.13</v>
          </cell>
          <cell r="E3036">
            <v>5848.8861788617887</v>
          </cell>
          <cell r="F3036" t="str">
            <v>FDE Abr/26</v>
          </cell>
        </row>
        <row r="3037">
          <cell r="A3037" t="str">
            <v>16.08.037</v>
          </cell>
          <cell r="B3037" t="str">
            <v>CAIXA DE ALVENARIA - ESCAVACAO MANUAL COM APILOAMENTO DO FUNDO</v>
          </cell>
          <cell r="C3037" t="str">
            <v>M3</v>
          </cell>
          <cell r="D3037">
            <v>140.76</v>
          </cell>
          <cell r="E3037">
            <v>114.4390243902439</v>
          </cell>
          <cell r="F3037" t="str">
            <v>FDE Abr/26</v>
          </cell>
        </row>
        <row r="3038">
          <cell r="A3038" t="str">
            <v>16.08.038</v>
          </cell>
          <cell r="B3038" t="str">
            <v>CAIXA DE ALVENARIA - LASTRO DE CONCRETO</v>
          </cell>
          <cell r="C3038" t="str">
            <v>M3</v>
          </cell>
          <cell r="D3038">
            <v>1220.9000000000001</v>
          </cell>
          <cell r="E3038">
            <v>992.6016260162603</v>
          </cell>
          <cell r="F3038" t="str">
            <v>FDE Abr/26</v>
          </cell>
        </row>
        <row r="3039">
          <cell r="A3039" t="str">
            <v>16.08.039</v>
          </cell>
          <cell r="B3039" t="str">
            <v>CAIXA DE ALVENARIA - PAREDE DE 1/2 TIJOLO REVESTIDO</v>
          </cell>
          <cell r="C3039" t="str">
            <v>M2</v>
          </cell>
          <cell r="D3039">
            <v>358.95</v>
          </cell>
          <cell r="E3039">
            <v>291.82926829268291</v>
          </cell>
          <cell r="F3039" t="str">
            <v>FDE Abr/26</v>
          </cell>
        </row>
        <row r="3040">
          <cell r="A3040" t="str">
            <v>16.08.040</v>
          </cell>
          <cell r="B3040" t="str">
            <v>CAIXA DE ALVENARIA - PAREDE DE 1 TIJOLO REVESTIDO</v>
          </cell>
          <cell r="C3040" t="str">
            <v>M2</v>
          </cell>
          <cell r="D3040">
            <v>520.83000000000004</v>
          </cell>
          <cell r="E3040">
            <v>423.43902439024396</v>
          </cell>
          <cell r="F3040" t="str">
            <v>FDE Abr/26</v>
          </cell>
        </row>
        <row r="3041">
          <cell r="A3041" t="str">
            <v>16.08.041</v>
          </cell>
          <cell r="B3041" t="str">
            <v>CAIXA DE ALVENARIA - TAMPA DE CONCRETO</v>
          </cell>
          <cell r="C3041" t="str">
            <v>M2</v>
          </cell>
          <cell r="D3041">
            <v>265.83999999999997</v>
          </cell>
          <cell r="E3041">
            <v>216.130081300813</v>
          </cell>
          <cell r="F3041" t="str">
            <v>FDE Abr/26</v>
          </cell>
        </row>
        <row r="3042">
          <cell r="A3042" t="str">
            <v>16.08.050</v>
          </cell>
          <cell r="B3042" t="str">
            <v>FA-01 FILTRO ANAEROBICO DN=1,40M H=2,00M</v>
          </cell>
          <cell r="C3042" t="str">
            <v>UN</v>
          </cell>
          <cell r="D3042">
            <v>8862.9599999999991</v>
          </cell>
          <cell r="E3042">
            <v>7205.6585365853653</v>
          </cell>
          <cell r="F3042" t="str">
            <v>FDE Abr/26</v>
          </cell>
        </row>
        <row r="3043">
          <cell r="A3043" t="str">
            <v>16.08.051</v>
          </cell>
          <cell r="B3043" t="str">
            <v>FA-02 FILTRO ANAEROBICO DN=2,00M H=2,00M</v>
          </cell>
          <cell r="C3043" t="str">
            <v>UN</v>
          </cell>
          <cell r="D3043">
            <v>14376.64</v>
          </cell>
          <cell r="E3043">
            <v>11688.325203252032</v>
          </cell>
          <cell r="F3043" t="str">
            <v>FDE Abr/26</v>
          </cell>
        </row>
        <row r="3044">
          <cell r="A3044" t="str">
            <v>16.08.060</v>
          </cell>
          <cell r="B3044" t="str">
            <v>CD-01 CAIXA DE DISTRIBUICAO /2 CAMARAS</v>
          </cell>
          <cell r="C3044" t="str">
            <v>UN</v>
          </cell>
          <cell r="D3044">
            <v>911.02</v>
          </cell>
          <cell r="E3044">
            <v>740.66666666666663</v>
          </cell>
          <cell r="F3044" t="str">
            <v>FDE Abr/26</v>
          </cell>
        </row>
        <row r="3045">
          <cell r="A3045" t="str">
            <v>16.08.061</v>
          </cell>
          <cell r="B3045" t="str">
            <v>CD-02 CAIXA DE DISTRIBUICAO /3 CAMARAS</v>
          </cell>
          <cell r="C3045" t="str">
            <v>UN</v>
          </cell>
          <cell r="D3045">
            <v>1237.57</v>
          </cell>
          <cell r="E3045">
            <v>1006.1544715447154</v>
          </cell>
          <cell r="F3045" t="str">
            <v>FDE Abr/26</v>
          </cell>
        </row>
        <row r="3046">
          <cell r="A3046" t="str">
            <v>16.08.062</v>
          </cell>
          <cell r="B3046" t="str">
            <v>CD-03 CAIXA DE DISTRIBUICAO /4 CAMARAS</v>
          </cell>
          <cell r="C3046" t="str">
            <v>UN</v>
          </cell>
          <cell r="D3046">
            <v>1557.32</v>
          </cell>
          <cell r="E3046">
            <v>1266.1138211382113</v>
          </cell>
          <cell r="F3046" t="str">
            <v>FDE Abr/26</v>
          </cell>
        </row>
        <row r="3047">
          <cell r="A3047" t="str">
            <v>16.08.065</v>
          </cell>
          <cell r="B3047" t="str">
            <v>FS-06-01 FOSSA SEPTICA L=3,00M VOL. UTIL = 7,56M3</v>
          </cell>
          <cell r="C3047" t="str">
            <v>UN</v>
          </cell>
          <cell r="D3047">
            <v>26933.17</v>
          </cell>
          <cell r="E3047">
            <v>21896.886178861787</v>
          </cell>
          <cell r="F3047" t="str">
            <v>FDE Abr/26</v>
          </cell>
        </row>
        <row r="3048">
          <cell r="A3048" t="str">
            <v>16.08.066</v>
          </cell>
          <cell r="B3048" t="str">
            <v>FS-06-02 FOSSA SEPTICA L=3,80M VOL. UTIL = 9,58M3</v>
          </cell>
          <cell r="C3048" t="str">
            <v>UN</v>
          </cell>
          <cell r="D3048">
            <v>30543.54</v>
          </cell>
          <cell r="E3048">
            <v>24832.146341463416</v>
          </cell>
          <cell r="F3048" t="str">
            <v>FDE Abr/26</v>
          </cell>
        </row>
        <row r="3049">
          <cell r="A3049" t="str">
            <v>16.08.067</v>
          </cell>
          <cell r="B3049" t="str">
            <v>FS-06-03 FOSSA SEPTICA L=5,40M VOL. UTIL = 13,61M3</v>
          </cell>
          <cell r="C3049" t="str">
            <v>UN</v>
          </cell>
          <cell r="D3049">
            <v>39321.339999999997</v>
          </cell>
          <cell r="E3049">
            <v>31968.569105691055</v>
          </cell>
          <cell r="F3049" t="str">
            <v>FDE Abr/26</v>
          </cell>
        </row>
        <row r="3050">
          <cell r="A3050" t="str">
            <v>16.08.068</v>
          </cell>
          <cell r="B3050" t="str">
            <v>FS-07-01 FOSSA SEPTICA L=4,80M VOL. UTIL = 20,74M3</v>
          </cell>
          <cell r="C3050" t="str">
            <v>UN</v>
          </cell>
          <cell r="D3050">
            <v>39857.040000000001</v>
          </cell>
          <cell r="E3050">
            <v>32404.09756097561</v>
          </cell>
          <cell r="F3050" t="str">
            <v>FDE Abr/26</v>
          </cell>
        </row>
        <row r="3051">
          <cell r="A3051" t="str">
            <v>16.08.069</v>
          </cell>
          <cell r="B3051" t="str">
            <v>FS-07-02 FOSSA SEPTICA L=5,80M VOL. UTIL = 25,06M3</v>
          </cell>
          <cell r="C3051" t="str">
            <v>UN</v>
          </cell>
          <cell r="D3051">
            <v>45335.99</v>
          </cell>
          <cell r="E3051">
            <v>36858.528455284555</v>
          </cell>
          <cell r="F3051" t="str">
            <v>FDE Abr/26</v>
          </cell>
        </row>
        <row r="3052">
          <cell r="A3052" t="str">
            <v>16.08.070</v>
          </cell>
          <cell r="B3052" t="str">
            <v>FS-07-03 FOSSA SEPTICA L=6,40M VOL. UTIL = 29,38M3</v>
          </cell>
          <cell r="C3052" t="str">
            <v>UN</v>
          </cell>
          <cell r="D3052">
            <v>49951.89</v>
          </cell>
          <cell r="E3052">
            <v>40611.292682926833</v>
          </cell>
          <cell r="F3052" t="str">
            <v>FDE Abr/26</v>
          </cell>
        </row>
        <row r="3053">
          <cell r="A3053" t="str">
            <v>16.08.071</v>
          </cell>
          <cell r="B3053" t="str">
            <v>FS-08-01 FOSSA SEPTICA ANEIS CONCRETO DN=2,4M H=2,0M</v>
          </cell>
          <cell r="C3053" t="str">
            <v>UN</v>
          </cell>
          <cell r="D3053">
            <v>16997.349999999999</v>
          </cell>
          <cell r="E3053">
            <v>13818.983739837397</v>
          </cell>
          <cell r="F3053" t="str">
            <v>FDE Abr/26</v>
          </cell>
        </row>
        <row r="3054">
          <cell r="A3054" t="str">
            <v>16.08.072</v>
          </cell>
          <cell r="B3054" t="str">
            <v>FS-08-02 FOSSA SEPTICA ANEIS CONCRETO DN=2,4M H=2,5M</v>
          </cell>
          <cell r="C3054" t="str">
            <v>UN</v>
          </cell>
          <cell r="D3054">
            <v>20111.88</v>
          </cell>
          <cell r="E3054">
            <v>16351.121951219513</v>
          </cell>
          <cell r="F3054" t="str">
            <v>FDE Abr/26</v>
          </cell>
        </row>
        <row r="3055">
          <cell r="A3055" t="str">
            <v>16.08.073</v>
          </cell>
          <cell r="B3055" t="str">
            <v>FS-08-03 FOSSA SEPTICA ANEIS CONCRETO DN=2,4M H=3,0M</v>
          </cell>
          <cell r="C3055" t="str">
            <v>UN</v>
          </cell>
          <cell r="D3055">
            <v>22865</v>
          </cell>
          <cell r="E3055">
            <v>18589.430894308942</v>
          </cell>
          <cell r="F3055" t="str">
            <v>FDE Abr/26</v>
          </cell>
        </row>
        <row r="3056">
          <cell r="A3056" t="str">
            <v>16.08.074</v>
          </cell>
          <cell r="B3056" t="str">
            <v>FS-09-01 FOSSA SEPTICA ANEIS CONCRETO DN=3,0M H=2,5M</v>
          </cell>
          <cell r="C3056" t="str">
            <v>UN</v>
          </cell>
          <cell r="D3056">
            <v>28023.17</v>
          </cell>
          <cell r="E3056">
            <v>22783.065040650406</v>
          </cell>
          <cell r="F3056" t="str">
            <v>FDE Abr/26</v>
          </cell>
        </row>
        <row r="3057">
          <cell r="A3057" t="str">
            <v>16.08.075</v>
          </cell>
          <cell r="B3057" t="str">
            <v>FS-09-02 FOSSA SEPTICA ANEIS CONCRETO DN=3,0M H=3,0M</v>
          </cell>
          <cell r="C3057" t="str">
            <v>UN</v>
          </cell>
          <cell r="D3057">
            <v>32551.66</v>
          </cell>
          <cell r="E3057">
            <v>26464.764227642278</v>
          </cell>
          <cell r="F3057" t="str">
            <v>FDE Abr/26</v>
          </cell>
        </row>
        <row r="3058">
          <cell r="A3058" t="str">
            <v>16.08.099</v>
          </cell>
          <cell r="B3058" t="str">
            <v>REDE E TRATAMENTO DE ESGOTO</v>
          </cell>
          <cell r="C3058" t="str">
            <v>MV</v>
          </cell>
          <cell r="D3058">
            <v>715.2</v>
          </cell>
          <cell r="E3058">
            <v>581.46341463414637</v>
          </cell>
          <cell r="F3058" t="str">
            <v>FDE Abr/26</v>
          </cell>
        </row>
        <row r="3059">
          <cell r="A3059" t="str">
            <v>16.09.003</v>
          </cell>
          <cell r="B3059" t="str">
            <v>SM-03 SUMIDOURO - TAMPA DE CONCRETO DN=2,40M</v>
          </cell>
          <cell r="C3059" t="str">
            <v>UN</v>
          </cell>
          <cell r="D3059">
            <v>1380.72</v>
          </cell>
          <cell r="E3059">
            <v>1122.5365853658536</v>
          </cell>
          <cell r="F3059" t="str">
            <v>FDE Abr/26</v>
          </cell>
        </row>
        <row r="3060">
          <cell r="A3060" t="str">
            <v>16.09.004</v>
          </cell>
          <cell r="B3060" t="str">
            <v>SM-04 SUMIDOURO - TAMPA DE CONCRETO DN=3,00M</v>
          </cell>
          <cell r="C3060" t="str">
            <v>UN</v>
          </cell>
          <cell r="D3060">
            <v>2485.88</v>
          </cell>
          <cell r="E3060">
            <v>2021.0406504065043</v>
          </cell>
          <cell r="F3060" t="str">
            <v>FDE Abr/26</v>
          </cell>
        </row>
        <row r="3061">
          <cell r="A3061" t="str">
            <v>16.09.007</v>
          </cell>
          <cell r="B3061" t="str">
            <v>SM-03 SUMIDOURO - POCO</v>
          </cell>
          <cell r="C3061" t="str">
            <v>M</v>
          </cell>
          <cell r="D3061">
            <v>3239.03</v>
          </cell>
          <cell r="E3061">
            <v>2633.3577235772359</v>
          </cell>
          <cell r="F3061" t="str">
            <v>FDE Abr/26</v>
          </cell>
        </row>
        <row r="3062">
          <cell r="A3062" t="str">
            <v>16.09.008</v>
          </cell>
          <cell r="B3062" t="str">
            <v>SM-04 SUMIDOURO - POCO</v>
          </cell>
          <cell r="C3062" t="str">
            <v>M</v>
          </cell>
          <cell r="D3062">
            <v>4493.16</v>
          </cell>
          <cell r="E3062">
            <v>3652.9756097560976</v>
          </cell>
          <cell r="F3062" t="str">
            <v>FDE Abr/26</v>
          </cell>
        </row>
        <row r="3063">
          <cell r="A3063" t="str">
            <v>16.09.099</v>
          </cell>
          <cell r="B3063" t="str">
            <v>SERVICOS DE POCO ABSORVENTE</v>
          </cell>
          <cell r="C3063" t="str">
            <v>MV</v>
          </cell>
          <cell r="D3063">
            <v>715.2</v>
          </cell>
          <cell r="E3063">
            <v>581.46341463414637</v>
          </cell>
          <cell r="F3063" t="str">
            <v>FDE Abr/26</v>
          </cell>
        </row>
        <row r="3064">
          <cell r="A3064" t="str">
            <v>16.10.099</v>
          </cell>
          <cell r="B3064" t="str">
            <v>SERVICOS DE POCO DE AGUA POTAVEL</v>
          </cell>
          <cell r="C3064" t="str">
            <v>MV</v>
          </cell>
          <cell r="D3064">
            <v>715.2</v>
          </cell>
          <cell r="E3064">
            <v>581.46341463414637</v>
          </cell>
          <cell r="F3064" t="str">
            <v>FDE Abr/26</v>
          </cell>
        </row>
        <row r="3065">
          <cell r="A3065" t="str">
            <v>16.11.005</v>
          </cell>
          <cell r="B3065" t="str">
            <v>LIMPEZA DA OBRA</v>
          </cell>
          <cell r="C3065" t="str">
            <v>M2</v>
          </cell>
          <cell r="D3065">
            <v>19.7</v>
          </cell>
          <cell r="E3065">
            <v>16.016260162601625</v>
          </cell>
          <cell r="F3065" t="str">
            <v>FDE Abr/26</v>
          </cell>
        </row>
        <row r="3066">
          <cell r="A3066" t="str">
            <v>16.11.012</v>
          </cell>
          <cell r="B3066" t="str">
            <v>LIMPEZA DE APARELHOS SANITARIOS</v>
          </cell>
          <cell r="C3066" t="str">
            <v>UN</v>
          </cell>
          <cell r="D3066">
            <v>22.52</v>
          </cell>
          <cell r="E3066">
            <v>18.308943089430894</v>
          </cell>
          <cell r="F3066" t="str">
            <v>FDE Abr/26</v>
          </cell>
        </row>
        <row r="3067">
          <cell r="A3067" t="str">
            <v>16.11.013</v>
          </cell>
          <cell r="B3067" t="str">
            <v>LIMPEZA DE REVESTIMENTOS HIDRAULICOS</v>
          </cell>
          <cell r="C3067" t="str">
            <v>M2</v>
          </cell>
          <cell r="D3067">
            <v>16.89</v>
          </cell>
          <cell r="E3067">
            <v>13.731707317073171</v>
          </cell>
          <cell r="F3067" t="str">
            <v>FDE Abr/26</v>
          </cell>
        </row>
        <row r="3068">
          <cell r="A3068" t="str">
            <v>16.11.014</v>
          </cell>
          <cell r="B3068" t="str">
            <v>LIMPEZA DE VIDROS</v>
          </cell>
          <cell r="C3068" t="str">
            <v>M2</v>
          </cell>
          <cell r="D3068">
            <v>21.11</v>
          </cell>
          <cell r="E3068">
            <v>17.162601626016261</v>
          </cell>
          <cell r="F3068" t="str">
            <v>FDE Abr/26</v>
          </cell>
        </row>
        <row r="3069">
          <cell r="A3069" t="str">
            <v>16.11.020</v>
          </cell>
          <cell r="B3069" t="str">
            <v>LIMPEZA DE FACHADA POR HIDROJATEAMENTO</v>
          </cell>
          <cell r="C3069" t="str">
            <v>M2</v>
          </cell>
          <cell r="D3069">
            <v>11.14</v>
          </cell>
          <cell r="E3069">
            <v>9.0569105691056908</v>
          </cell>
          <cell r="F3069" t="str">
            <v>FDE Abr/26</v>
          </cell>
        </row>
        <row r="3070">
          <cell r="A3070" t="str">
            <v>16.11.025</v>
          </cell>
          <cell r="B3070" t="str">
            <v>REMOÇÃO DE RESÍDUOS ( PODA / ENTULHO) PARA ÁREA DE TRANSBORDO E TRIAGEM (ATT)</v>
          </cell>
          <cell r="C3070" t="str">
            <v>M3</v>
          </cell>
          <cell r="D3070">
            <v>282.43</v>
          </cell>
          <cell r="E3070">
            <v>229.6178861788618</v>
          </cell>
          <cell r="F3070" t="str">
            <v>FDE Abr/26</v>
          </cell>
        </row>
        <row r="3071">
          <cell r="A3071" t="str">
            <v>16.11.030</v>
          </cell>
          <cell r="B3071" t="str">
            <v>TRANSPORTE POR CAMINHÃO PARA ÁREA DE TRANSBORDO DE RESÍDUOS DE OBRA</v>
          </cell>
          <cell r="C3071" t="str">
            <v>KM</v>
          </cell>
          <cell r="D3071">
            <v>3.46</v>
          </cell>
          <cell r="E3071">
            <v>2.8130081300813008</v>
          </cell>
          <cell r="F3071" t="str">
            <v>FDE Abr/26</v>
          </cell>
        </row>
        <row r="3072">
          <cell r="A3072" t="str">
            <v>16.11.099</v>
          </cell>
          <cell r="B3072" t="str">
            <v>SERVICOS DE LIMPEZA</v>
          </cell>
          <cell r="C3072" t="str">
            <v>MV</v>
          </cell>
          <cell r="D3072">
            <v>715.2</v>
          </cell>
          <cell r="E3072">
            <v>581.46341463414637</v>
          </cell>
          <cell r="F3072" t="str">
            <v>FDE Abr/26</v>
          </cell>
        </row>
        <row r="3073">
          <cell r="A3073" t="str">
            <v>16.13.001</v>
          </cell>
          <cell r="B3073" t="str">
            <v>ESCAVACAO MANUAL - PROFUNDIDADE ATE 1.80 M</v>
          </cell>
          <cell r="C3073" t="str">
            <v>M3</v>
          </cell>
          <cell r="D3073">
            <v>112.6</v>
          </cell>
          <cell r="E3073">
            <v>91.544715447154474</v>
          </cell>
          <cell r="F3073" t="str">
            <v>FDE Abr/26</v>
          </cell>
        </row>
        <row r="3074">
          <cell r="A3074" t="str">
            <v>16.13.002</v>
          </cell>
          <cell r="B3074" t="str">
            <v>ESCAVACAO MANUAL - PROFUNDIDADE ALEM DE 1.80 M</v>
          </cell>
          <cell r="C3074" t="str">
            <v>M3</v>
          </cell>
          <cell r="D3074">
            <v>126.68</v>
          </cell>
          <cell r="E3074">
            <v>102.99186991869919</v>
          </cell>
          <cell r="F3074" t="str">
            <v>FDE Abr/26</v>
          </cell>
        </row>
        <row r="3075">
          <cell r="A3075" t="str">
            <v>16.13.007</v>
          </cell>
          <cell r="B3075" t="str">
            <v>ESCORAMENTO PONTALETADO</v>
          </cell>
          <cell r="C3075" t="str">
            <v>M2</v>
          </cell>
          <cell r="D3075">
            <v>115.5</v>
          </cell>
          <cell r="E3075">
            <v>93.902439024390247</v>
          </cell>
          <cell r="F3075" t="str">
            <v>FDE Abr/26</v>
          </cell>
        </row>
        <row r="3076">
          <cell r="A3076" t="str">
            <v>16.13.010</v>
          </cell>
          <cell r="B3076" t="str">
            <v>APILOAMENTO PARA SIMPLES REGULARIZACAO</v>
          </cell>
          <cell r="C3076" t="str">
            <v>M2</v>
          </cell>
          <cell r="D3076">
            <v>11.26</v>
          </cell>
          <cell r="E3076">
            <v>9.154471544715447</v>
          </cell>
          <cell r="F3076" t="str">
            <v>FDE Abr/26</v>
          </cell>
        </row>
        <row r="3077">
          <cell r="A3077" t="str">
            <v>16.13.015</v>
          </cell>
          <cell r="B3077" t="str">
            <v>REATERRO INTERNO APILOADO</v>
          </cell>
          <cell r="C3077" t="str">
            <v>M3</v>
          </cell>
          <cell r="D3077">
            <v>98.53</v>
          </cell>
          <cell r="E3077">
            <v>80.105691056910572</v>
          </cell>
          <cell r="F3077" t="str">
            <v>FDE Abr/26</v>
          </cell>
        </row>
        <row r="3078">
          <cell r="A3078" t="str">
            <v>16.13.025</v>
          </cell>
          <cell r="B3078" t="str">
            <v>LASTRO DE CONCRETO - 5CM</v>
          </cell>
          <cell r="C3078" t="str">
            <v>M2</v>
          </cell>
          <cell r="D3078">
            <v>55.45</v>
          </cell>
          <cell r="E3078">
            <v>45.081300813008134</v>
          </cell>
          <cell r="F3078" t="str">
            <v>FDE Abr/26</v>
          </cell>
        </row>
        <row r="3079">
          <cell r="A3079" t="str">
            <v>16.13.026</v>
          </cell>
          <cell r="B3079" t="str">
            <v>LASTRO DE PEDRA BRITADA - 5CM</v>
          </cell>
          <cell r="C3079" t="str">
            <v>M2</v>
          </cell>
          <cell r="D3079">
            <v>14.97</v>
          </cell>
          <cell r="E3079">
            <v>12.170731707317074</v>
          </cell>
          <cell r="F3079" t="str">
            <v>FDE Abr/26</v>
          </cell>
        </row>
        <row r="3080">
          <cell r="A3080" t="str">
            <v>16.13.030</v>
          </cell>
          <cell r="B3080" t="str">
            <v>ESCORAMENTO DE VALAS CONTINUO ATé 2,00M</v>
          </cell>
          <cell r="C3080" t="str">
            <v>M2</v>
          </cell>
          <cell r="D3080">
            <v>154.24</v>
          </cell>
          <cell r="E3080">
            <v>125.39837398373984</v>
          </cell>
          <cell r="F3080" t="str">
            <v>FDE Abr/26</v>
          </cell>
        </row>
        <row r="3081">
          <cell r="A3081" t="str">
            <v>16.13.035</v>
          </cell>
          <cell r="B3081" t="str">
            <v>ESCORAMENTO DE VALAS DESCONTINUO ATé 2,00M</v>
          </cell>
          <cell r="C3081" t="str">
            <v>M2</v>
          </cell>
          <cell r="D3081">
            <v>102.15</v>
          </cell>
          <cell r="E3081">
            <v>83.048780487804891</v>
          </cell>
          <cell r="F3081" t="str">
            <v>FDE Abr/26</v>
          </cell>
        </row>
        <row r="3082">
          <cell r="A3082" t="str">
            <v>16.13.099</v>
          </cell>
          <cell r="B3082" t="str">
            <v>SERVICOS EM TERRA - MUROS DE ARRIMO</v>
          </cell>
          <cell r="C3082" t="str">
            <v>MV</v>
          </cell>
          <cell r="D3082">
            <v>715.2</v>
          </cell>
          <cell r="E3082">
            <v>581.46341463414637</v>
          </cell>
          <cell r="F3082" t="str">
            <v>FDE Abr/26</v>
          </cell>
        </row>
        <row r="3083">
          <cell r="A3083" t="str">
            <v>16.14.006</v>
          </cell>
          <cell r="B3083" t="str">
            <v>FORMAS DE MADEIRA MACICA</v>
          </cell>
          <cell r="C3083" t="str">
            <v>M2</v>
          </cell>
          <cell r="D3083">
            <v>156.6</v>
          </cell>
          <cell r="E3083">
            <v>127.3170731707317</v>
          </cell>
          <cell r="F3083" t="str">
            <v>FDE Abr/26</v>
          </cell>
        </row>
        <row r="3084">
          <cell r="A3084" t="str">
            <v>16.14.009</v>
          </cell>
          <cell r="B3084" t="str">
            <v>FORMAS PLANAS PLASTIFICADAS PARA CONCRETO APARENTE</v>
          </cell>
          <cell r="C3084" t="str">
            <v>M2</v>
          </cell>
          <cell r="D3084">
            <v>189.36</v>
          </cell>
          <cell r="E3084">
            <v>153.95121951219514</v>
          </cell>
          <cell r="F3084" t="str">
            <v>FDE Abr/26</v>
          </cell>
        </row>
        <row r="3085">
          <cell r="A3085" t="str">
            <v>16.14.011</v>
          </cell>
          <cell r="B3085" t="str">
            <v>ACO CA 50 (A OU B) FYK = 500 M PA</v>
          </cell>
          <cell r="C3085" t="str">
            <v>KG</v>
          </cell>
          <cell r="D3085">
            <v>15.53</v>
          </cell>
          <cell r="E3085">
            <v>12.626016260162601</v>
          </cell>
          <cell r="F3085" t="str">
            <v>FDE Abr/26</v>
          </cell>
        </row>
        <row r="3086">
          <cell r="A3086" t="str">
            <v>16.14.012</v>
          </cell>
          <cell r="B3086" t="str">
            <v>ACO CA 60 (A OU B) FYK = 600 M PA</v>
          </cell>
          <cell r="C3086" t="str">
            <v>KG</v>
          </cell>
          <cell r="D3086">
            <v>16.03</v>
          </cell>
          <cell r="E3086">
            <v>13.032520325203253</v>
          </cell>
          <cell r="F3086" t="str">
            <v>FDE Abr/26</v>
          </cell>
        </row>
        <row r="3087">
          <cell r="A3087" t="str">
            <v>16.14.013</v>
          </cell>
          <cell r="B3087" t="str">
            <v>TELA ARMADURA (MALHA ACO CA 60 FYK = 600 M PA)</v>
          </cell>
          <cell r="C3087" t="str">
            <v>KG</v>
          </cell>
          <cell r="D3087">
            <v>11.96</v>
          </cell>
          <cell r="E3087">
            <v>9.7235772357723587</v>
          </cell>
          <cell r="F3087" t="str">
            <v>FDE Abr/26</v>
          </cell>
        </row>
        <row r="3088">
          <cell r="A3088" t="str">
            <v>16.14.034</v>
          </cell>
          <cell r="B3088" t="str">
            <v>CONCRETO DOSADO E LANCADO FCK= 20 M PA</v>
          </cell>
          <cell r="C3088" t="str">
            <v>M3</v>
          </cell>
          <cell r="D3088">
            <v>697.12</v>
          </cell>
          <cell r="E3088">
            <v>566.76422764227641</v>
          </cell>
          <cell r="F3088" t="str">
            <v>FDE Abr/26</v>
          </cell>
        </row>
        <row r="3089">
          <cell r="A3089" t="str">
            <v>16.14.038</v>
          </cell>
          <cell r="B3089" t="str">
            <v>CONCRETO DOSADO E LANCADO FCK=25 MPA</v>
          </cell>
          <cell r="C3089" t="str">
            <v>M3</v>
          </cell>
          <cell r="D3089">
            <v>728.09</v>
          </cell>
          <cell r="E3089">
            <v>591.94308943089436</v>
          </cell>
          <cell r="F3089" t="str">
            <v>FDE Abr/26</v>
          </cell>
        </row>
        <row r="3090">
          <cell r="A3090" t="str">
            <v>16.14.039</v>
          </cell>
          <cell r="B3090" t="str">
            <v>CONCRETO DOSADO E LANCADO FCK=30MPA</v>
          </cell>
          <cell r="C3090" t="str">
            <v>M3</v>
          </cell>
          <cell r="D3090">
            <v>755.32</v>
          </cell>
          <cell r="E3090">
            <v>614.08130081300817</v>
          </cell>
          <cell r="F3090" t="str">
            <v>FDE Abr/26</v>
          </cell>
        </row>
        <row r="3091">
          <cell r="A3091" t="str">
            <v>16.14.044</v>
          </cell>
          <cell r="B3091" t="str">
            <v>CONCRETO DOSADO,BOMBEADO E LANCADO FCK= 20 M PA</v>
          </cell>
          <cell r="C3091" t="str">
            <v>M3</v>
          </cell>
          <cell r="D3091">
            <v>743.91</v>
          </cell>
          <cell r="E3091">
            <v>604.80487804878044</v>
          </cell>
          <cell r="F3091" t="str">
            <v>FDE Abr/26</v>
          </cell>
        </row>
        <row r="3092">
          <cell r="A3092" t="str">
            <v>16.14.048</v>
          </cell>
          <cell r="B3092" t="str">
            <v>CONCRETO DOSADO BOMBEADO E LANCADO FCK=25 MPA</v>
          </cell>
          <cell r="C3092" t="str">
            <v>M3</v>
          </cell>
          <cell r="D3092">
            <v>769.15</v>
          </cell>
          <cell r="E3092">
            <v>625.32520325203257</v>
          </cell>
          <cell r="F3092" t="str">
            <v>FDE Abr/26</v>
          </cell>
        </row>
        <row r="3093">
          <cell r="A3093" t="str">
            <v>16.14.049</v>
          </cell>
          <cell r="B3093" t="str">
            <v>CONCRETO DOSADO, BOMBEADO E LANCADO FCK=30MPA</v>
          </cell>
          <cell r="C3093" t="str">
            <v>M3</v>
          </cell>
          <cell r="D3093">
            <v>799.05</v>
          </cell>
          <cell r="E3093">
            <v>649.63414634146341</v>
          </cell>
          <cell r="F3093" t="str">
            <v>FDE Abr/26</v>
          </cell>
        </row>
        <row r="3094">
          <cell r="A3094" t="str">
            <v>16.14.055</v>
          </cell>
          <cell r="B3094" t="str">
            <v>CONCRETO GROUT, PREPARADO NO LOCAL, LANÇADO E ADENSADO</v>
          </cell>
          <cell r="C3094" t="str">
            <v>M3</v>
          </cell>
          <cell r="D3094">
            <v>744.79</v>
          </cell>
          <cell r="E3094">
            <v>605.52032520325201</v>
          </cell>
          <cell r="F3094" t="str">
            <v>FDE Abr/26</v>
          </cell>
        </row>
        <row r="3095">
          <cell r="A3095" t="str">
            <v>16.14.099</v>
          </cell>
          <cell r="B3095" t="str">
            <v>SERVICOS EM CONCRETO ARMADO - MUROS DE ARRIMO</v>
          </cell>
          <cell r="C3095" t="str">
            <v>MV</v>
          </cell>
          <cell r="D3095">
            <v>715.2</v>
          </cell>
          <cell r="E3095">
            <v>581.46341463414637</v>
          </cell>
          <cell r="F3095" t="str">
            <v>FDE Abr/26</v>
          </cell>
        </row>
        <row r="3096">
          <cell r="A3096" t="str">
            <v>16.15.003</v>
          </cell>
          <cell r="B3096" t="str">
            <v>VERGA / CINTA EM BLOCO DE CONCRETO CANALETA 14X19X39 CM</v>
          </cell>
          <cell r="C3096" t="str">
            <v>M</v>
          </cell>
          <cell r="D3096">
            <v>47.26</v>
          </cell>
          <cell r="E3096">
            <v>38.422764227642276</v>
          </cell>
          <cell r="F3096" t="str">
            <v>FDE Abr/26</v>
          </cell>
        </row>
        <row r="3097">
          <cell r="A3097" t="str">
            <v>16.15.004</v>
          </cell>
          <cell r="B3097" t="str">
            <v>VERGA / CINTA EM BLOCO DE CONCRETO CANALETA 19X19X39 CM</v>
          </cell>
          <cell r="C3097" t="str">
            <v>M</v>
          </cell>
          <cell r="D3097">
            <v>49.92</v>
          </cell>
          <cell r="E3097">
            <v>40.585365853658537</v>
          </cell>
          <cell r="F3097" t="str">
            <v>FDE Abr/26</v>
          </cell>
        </row>
        <row r="3098">
          <cell r="A3098" t="str">
            <v>16.15.005</v>
          </cell>
          <cell r="B3098" t="str">
            <v>ALVENARIA AUTO PORTANTE BLOCO DE CONCRETO ESTRUTURAL DE 14X19X39 CM CLASSE A</v>
          </cell>
          <cell r="C3098" t="str">
            <v>M2</v>
          </cell>
          <cell r="D3098">
            <v>143.9</v>
          </cell>
          <cell r="E3098">
            <v>116.99186991869919</v>
          </cell>
          <cell r="F3098" t="str">
            <v>FDE Abr/26</v>
          </cell>
        </row>
        <row r="3099">
          <cell r="A3099" t="str">
            <v>16.15.006</v>
          </cell>
          <cell r="B3099" t="str">
            <v>ALVENARIA AUTO PORTANTE BLOCO DE CONCRETO ESTRUTURAL DE 19X19X39 CM CLASSE A</v>
          </cell>
          <cell r="C3099" t="str">
            <v>M2</v>
          </cell>
          <cell r="D3099">
            <v>180.97</v>
          </cell>
          <cell r="E3099">
            <v>147.130081300813</v>
          </cell>
          <cell r="F3099" t="str">
            <v>FDE Abr/26</v>
          </cell>
        </row>
        <row r="3100">
          <cell r="A3100" t="str">
            <v>16.15.029</v>
          </cell>
          <cell r="B3100" t="str">
            <v>IMPERMEAB COM ARGAM CIM/AREIA 1:3 COM HIDROFOGO</v>
          </cell>
          <cell r="C3100" t="str">
            <v>M2</v>
          </cell>
          <cell r="D3100">
            <v>83.06</v>
          </cell>
          <cell r="E3100">
            <v>67.528455284552848</v>
          </cell>
          <cell r="F3100" t="str">
            <v>FDE Abr/26</v>
          </cell>
        </row>
        <row r="3101">
          <cell r="A3101" t="str">
            <v>16.15.030</v>
          </cell>
          <cell r="B3101" t="str">
            <v>IMPERM COM TINTA BETUMINOSA / COM REG. EM ARGAMASSA CIM AREIA 1:3</v>
          </cell>
          <cell r="C3101" t="str">
            <v>M2</v>
          </cell>
          <cell r="D3101">
            <v>114.65</v>
          </cell>
          <cell r="E3101">
            <v>93.211382113821145</v>
          </cell>
          <cell r="F3101" t="str">
            <v>FDE Abr/26</v>
          </cell>
        </row>
        <row r="3102">
          <cell r="A3102" t="str">
            <v>16.15.031</v>
          </cell>
          <cell r="B3102" t="str">
            <v>IMPERMEABILIZACAO POR CRISTALIZACAO - MUROS DE ARRIMO</v>
          </cell>
          <cell r="C3102" t="str">
            <v>M2</v>
          </cell>
          <cell r="D3102">
            <v>15.47</v>
          </cell>
          <cell r="E3102">
            <v>12.577235772357724</v>
          </cell>
          <cell r="F3102" t="str">
            <v>FDE Abr/26</v>
          </cell>
        </row>
        <row r="3103">
          <cell r="A3103" t="str">
            <v>16.15.034</v>
          </cell>
          <cell r="B3103" t="str">
            <v>MANTA GEOTÊXTIL NÃO TECIDO AGULHADO 100% POLIESTER, RT 10</v>
          </cell>
          <cell r="C3103" t="str">
            <v>M2</v>
          </cell>
          <cell r="D3103">
            <v>29.16</v>
          </cell>
          <cell r="E3103">
            <v>23.707317073170731</v>
          </cell>
          <cell r="F3103" t="str">
            <v>FDE Abr/26</v>
          </cell>
        </row>
        <row r="3104">
          <cell r="A3104" t="str">
            <v>16.15.035</v>
          </cell>
          <cell r="B3104" t="str">
            <v>EXECUÇAO DE FURO COM SERRA COPO DIAMANTADA  Ø 50MM  EM ALVENARIA COM PROFUNDIDADE ATÉ 20CM.</v>
          </cell>
          <cell r="C3104" t="str">
            <v>UN</v>
          </cell>
          <cell r="D3104">
            <v>23.65</v>
          </cell>
          <cell r="E3104">
            <v>19.227642276422763</v>
          </cell>
          <cell r="F3104" t="str">
            <v>FDE Abr/26</v>
          </cell>
        </row>
        <row r="3105">
          <cell r="A3105" t="str">
            <v>16.15.040</v>
          </cell>
          <cell r="B3105" t="str">
            <v>DRENAGEM COM PEDRA BRITADA</v>
          </cell>
          <cell r="C3105" t="str">
            <v>M3</v>
          </cell>
          <cell r="D3105">
            <v>285.45999999999998</v>
          </cell>
          <cell r="E3105">
            <v>232.08130081300811</v>
          </cell>
          <cell r="F3105" t="str">
            <v>FDE Abr/26</v>
          </cell>
        </row>
        <row r="3106">
          <cell r="A3106" t="str">
            <v>16.15.041</v>
          </cell>
          <cell r="B3106" t="str">
            <v>DRENAGEM COM AREIA GROSSA</v>
          </cell>
          <cell r="C3106" t="str">
            <v>M3</v>
          </cell>
          <cell r="D3106">
            <v>295.29000000000002</v>
          </cell>
          <cell r="E3106">
            <v>240.07317073170734</v>
          </cell>
          <cell r="F3106" t="str">
            <v>FDE Abr/26</v>
          </cell>
        </row>
        <row r="3107">
          <cell r="A3107" t="str">
            <v>16.15.045</v>
          </cell>
          <cell r="B3107" t="str">
            <v>EXECUÇAO DE FURO COM SERRA COPO DIAMANTADA  Ø 100MM  EM ALVENARIA COM PROFUNDIDADE ATÉ 20CM.</v>
          </cell>
          <cell r="C3107" t="str">
            <v>UN</v>
          </cell>
          <cell r="D3107">
            <v>35.909999999999997</v>
          </cell>
          <cell r="E3107">
            <v>29.195121951219509</v>
          </cell>
          <cell r="F3107" t="str">
            <v>FDE Abr/26</v>
          </cell>
        </row>
        <row r="3108">
          <cell r="A3108" t="str">
            <v>16.15.049</v>
          </cell>
          <cell r="B3108" t="str">
            <v>MURO EM GABIAO COM TELA GALVANIZADA 8/10CM - FIO DIAM 2,7MM</v>
          </cell>
          <cell r="C3108" t="str">
            <v>M3</v>
          </cell>
          <cell r="D3108">
            <v>883.07</v>
          </cell>
          <cell r="E3108">
            <v>717.94308943089436</v>
          </cell>
          <cell r="F3108" t="str">
            <v>FDE Abr/26</v>
          </cell>
        </row>
        <row r="3109">
          <cell r="A3109" t="str">
            <v>16.15.099</v>
          </cell>
          <cell r="B3109" t="str">
            <v>OUTROS SERVICOS - MUROS DE ARRIMO</v>
          </cell>
          <cell r="C3109" t="str">
            <v>MV</v>
          </cell>
          <cell r="D3109">
            <v>715.2</v>
          </cell>
          <cell r="E3109">
            <v>581.46341463414637</v>
          </cell>
          <cell r="F3109" t="str">
            <v>FDE Abr/26</v>
          </cell>
        </row>
        <row r="3110">
          <cell r="A3110" t="str">
            <v>16.18.011</v>
          </cell>
          <cell r="B3110" t="str">
            <v>EXECUÇAO DE FURO COM SERRA COPO DIAMANTADA  Ø 50MM  EM ALVENARIA COM PROFUNDIDADE ATÉ 20CM.</v>
          </cell>
          <cell r="C3110" t="str">
            <v>UN</v>
          </cell>
          <cell r="D3110">
            <v>23.65</v>
          </cell>
          <cell r="E3110">
            <v>19.227642276422763</v>
          </cell>
          <cell r="F3110" t="str">
            <v>FDE Abr/26</v>
          </cell>
        </row>
        <row r="3111">
          <cell r="A3111" t="str">
            <v>16.18.012</v>
          </cell>
          <cell r="B3111" t="str">
            <v>EXECUÇAO DE FURO COM SERRA COPO DIAMANTADA  Ø 100MM  EM ALVENARIA COM PROFUNDIDADE ATÉ 20CM.</v>
          </cell>
          <cell r="C3111" t="str">
            <v>UN</v>
          </cell>
          <cell r="D3111">
            <v>35.909999999999997</v>
          </cell>
          <cell r="E3111">
            <v>29.195121951219509</v>
          </cell>
          <cell r="F3111" t="str">
            <v>FDE Abr/26</v>
          </cell>
        </row>
        <row r="3112">
          <cell r="A3112" t="str">
            <v>16.18.015</v>
          </cell>
          <cell r="B3112" t="str">
            <v>LOCAÇÃO MENSAL SANITÁRIO QUÍMICO COM DUAS HIGIENIZAÇÕES NA SEMANA, INCLUSO COLETA DE EFLUENTES</v>
          </cell>
          <cell r="C3112" t="str">
            <v>UN</v>
          </cell>
          <cell r="D3112">
            <v>1899.3</v>
          </cell>
          <cell r="E3112">
            <v>1544.1463414634147</v>
          </cell>
          <cell r="F3112" t="str">
            <v>FDE Abr/26</v>
          </cell>
        </row>
        <row r="3113">
          <cell r="A3113" t="str">
            <v>16.18.020</v>
          </cell>
          <cell r="B3113" t="str">
            <v>SERVIÇO DE HIGIENIZAÇÃO EXTRA PARA SANITÁRIO QUÍMICO, INCLUSO COLETA DE EFLUENTES</v>
          </cell>
          <cell r="C3113" t="str">
            <v>UN</v>
          </cell>
          <cell r="D3113">
            <v>378.97</v>
          </cell>
          <cell r="E3113">
            <v>308.10569105691059</v>
          </cell>
          <cell r="F3113" t="str">
            <v>FDE Abr/26</v>
          </cell>
        </row>
        <row r="3114">
          <cell r="A3114" t="str">
            <v>16.18.021</v>
          </cell>
          <cell r="B3114" t="str">
            <v>ESPÍCULAS EM POLICARBONATO  PEÇA 33x11,8 CM ARCO DE 100 GRAUS IMPEDIMENTO AO POUSO DE AVES    FIXAÇÃO COM PARAFUSO</v>
          </cell>
          <cell r="C3114" t="str">
            <v>M</v>
          </cell>
          <cell r="D3114">
            <v>60.68</v>
          </cell>
          <cell r="E3114">
            <v>49.333333333333336</v>
          </cell>
          <cell r="F3114" t="str">
            <v>FDE Abr/26</v>
          </cell>
        </row>
        <row r="3115">
          <cell r="A3115" t="str">
            <v>16.18.022</v>
          </cell>
          <cell r="B3115" t="str">
            <v>ESPÍCULAS EM POLICARBONATO  PEÇA 33x11,8 CM ARCO DE 100 GRAUS IMPEDIMENTO AO POUSO DE AVES    FIXAÇÃO COM SILICONE</v>
          </cell>
          <cell r="C3115" t="str">
            <v>M</v>
          </cell>
          <cell r="D3115">
            <v>51.4</v>
          </cell>
          <cell r="E3115">
            <v>41.788617886178862</v>
          </cell>
          <cell r="F3115" t="str">
            <v>FDE Abr/26</v>
          </cell>
        </row>
        <row r="3116">
          <cell r="A3116" t="str">
            <v>16.18.031</v>
          </cell>
          <cell r="B3116" t="str">
            <v>LOCAÇAO DE CAMINHAO MUNCK 6 TONELADAS  LANÇA ELEVAÇAO  ATE 20 M INCLUSIVE OPERADOR E AJUDANTE</v>
          </cell>
          <cell r="C3116" t="str">
            <v>H</v>
          </cell>
          <cell r="D3116">
            <v>300.70999999999998</v>
          </cell>
          <cell r="E3116">
            <v>244.47967479674796</v>
          </cell>
          <cell r="F3116" t="str">
            <v>FDE Abr/26</v>
          </cell>
        </row>
        <row r="3117">
          <cell r="A3117" t="str">
            <v>16.18.032</v>
          </cell>
          <cell r="B3117" t="str">
            <v>LOCAÇAO PLATAFORMA ELETRICA ARTICULADA ALCANCE ATE 20 METROS CARGA MAXIMA DE 230 KG INCLUSIVE OPERADOR E AJUDANTE</v>
          </cell>
          <cell r="C3117" t="str">
            <v>H</v>
          </cell>
          <cell r="D3117">
            <v>247.1</v>
          </cell>
          <cell r="E3117">
            <v>200.89430894308944</v>
          </cell>
          <cell r="F3117" t="str">
            <v>FDE Abr/26</v>
          </cell>
        </row>
        <row r="3118">
          <cell r="A3118" t="str">
            <v>16.18.033</v>
          </cell>
          <cell r="B3118" t="str">
            <v>LOCAÇAO MENSAL PASSADIÇO DURALUMINIO PISO ANTIDERRAPANTE 2500X420MM COM DISPOSITIVO DE TRAVA  APLICADO SOBRE TELHA</v>
          </cell>
          <cell r="C3118" t="str">
            <v>M</v>
          </cell>
          <cell r="D3118">
            <v>1.7</v>
          </cell>
          <cell r="E3118">
            <v>1.3821138211382114</v>
          </cell>
          <cell r="F3118" t="str">
            <v>FDE Abr/26</v>
          </cell>
        </row>
        <row r="3119">
          <cell r="A3119" t="str">
            <v>16.18.034</v>
          </cell>
          <cell r="B3119" t="str">
            <v>LOCAÇAO MENSAL LINHA DE VIDA  INCLUSO INSTALAÇAO E DESINTALAÇAO E FORNECIMENTO DE ART</v>
          </cell>
          <cell r="C3119" t="str">
            <v>M</v>
          </cell>
          <cell r="D3119">
            <v>3.55</v>
          </cell>
          <cell r="E3119">
            <v>2.8861788617886179</v>
          </cell>
          <cell r="F3119" t="str">
            <v>FDE Abr/26</v>
          </cell>
        </row>
        <row r="3120">
          <cell r="A3120" t="str">
            <v>16.18.035</v>
          </cell>
          <cell r="B3120" t="str">
            <v>LOCAÇAO MENSAL GUINCHO DE COLUNA INCLUSO CAÇAMBA E PEDESTAL</v>
          </cell>
          <cell r="C3120" t="str">
            <v>UN</v>
          </cell>
          <cell r="D3120">
            <v>838.86</v>
          </cell>
          <cell r="E3120">
            <v>682</v>
          </cell>
          <cell r="F3120" t="str">
            <v>FDE Abr/26</v>
          </cell>
        </row>
        <row r="3121">
          <cell r="A3121" t="str">
            <v>16.18.055</v>
          </cell>
          <cell r="B3121" t="str">
            <v>FORNEC.E MONT.DO CONJ.DE ESTRUT.PRÉ-FABR.DE MADEIRA DESMONTÁVEL.-PROJ.REF.1201040-PD.ÍNDIO</v>
          </cell>
          <cell r="C3121" t="str">
            <v>M2</v>
          </cell>
          <cell r="D3121">
            <v>2793.33</v>
          </cell>
          <cell r="E3121">
            <v>2271</v>
          </cell>
          <cell r="F3121" t="str">
            <v>FDE Abr/26</v>
          </cell>
        </row>
        <row r="3122">
          <cell r="A3122" t="str">
            <v>16.18.070</v>
          </cell>
          <cell r="B3122" t="str">
            <v>SI-01 PLACA DE SINALIZAÇÃO DE AMBIENTE 200X200MM (PORTA)</v>
          </cell>
          <cell r="C3122" t="str">
            <v>UN</v>
          </cell>
          <cell r="D3122">
            <v>120.8</v>
          </cell>
          <cell r="E3122">
            <v>98.211382113821131</v>
          </cell>
          <cell r="F3122" t="str">
            <v>FDE Abr/26</v>
          </cell>
        </row>
        <row r="3123">
          <cell r="A3123" t="str">
            <v>16.18.071</v>
          </cell>
          <cell r="B3123" t="str">
            <v>SI-02 PLACA DE SINALIZAÇÃO DE AMBIENTE 200X200MM (PAREDE INTERNA)</v>
          </cell>
          <cell r="C3123" t="str">
            <v>UN</v>
          </cell>
          <cell r="D3123">
            <v>123.93</v>
          </cell>
          <cell r="E3123">
            <v>100.75609756097562</v>
          </cell>
          <cell r="F3123" t="str">
            <v>FDE Abr/26</v>
          </cell>
        </row>
        <row r="3124">
          <cell r="A3124" t="str">
            <v>16.18.072</v>
          </cell>
          <cell r="B3124" t="str">
            <v>SI-03 PLACA DE SINALIZAÇÃO DE AMBIENTE 200X200MM (PAREDE INTERNA)</v>
          </cell>
          <cell r="C3124" t="str">
            <v>UN</v>
          </cell>
          <cell r="D3124">
            <v>179.28</v>
          </cell>
          <cell r="E3124">
            <v>145.7560975609756</v>
          </cell>
          <cell r="F3124" t="str">
            <v>FDE Abr/26</v>
          </cell>
        </row>
        <row r="3125">
          <cell r="A3125" t="str">
            <v>16.18.073</v>
          </cell>
          <cell r="B3125" t="str">
            <v>SI-04 PLACA DE SINALIZAÇÃO DE AMBIENTE 700X200MM (PORTA)</v>
          </cell>
          <cell r="C3125" t="str">
            <v>UN</v>
          </cell>
          <cell r="D3125">
            <v>329.9</v>
          </cell>
          <cell r="E3125">
            <v>268.21138211382112</v>
          </cell>
          <cell r="F3125" t="str">
            <v>FDE Abr/26</v>
          </cell>
        </row>
        <row r="3126">
          <cell r="A3126" t="str">
            <v>16.18.074</v>
          </cell>
          <cell r="B3126" t="str">
            <v>SI-05 PLACA DE SINALIZAÇÃO DE AMBIENTE 700X200MM (PAREDE INTERNA)</v>
          </cell>
          <cell r="C3126" t="str">
            <v>UN</v>
          </cell>
          <cell r="D3126">
            <v>333.03</v>
          </cell>
          <cell r="E3126">
            <v>270.7560975609756</v>
          </cell>
          <cell r="F3126" t="str">
            <v>FDE Abr/26</v>
          </cell>
        </row>
        <row r="3127">
          <cell r="A3127" t="str">
            <v>16.18.075</v>
          </cell>
          <cell r="B3127" t="str">
            <v>SI-06 PLACA DE SINALIZAÇÃO DE AMBIENTE 700X200MM (PAREDE INTERNA)</v>
          </cell>
          <cell r="C3127" t="str">
            <v>UN</v>
          </cell>
          <cell r="D3127">
            <v>480.63</v>
          </cell>
          <cell r="E3127">
            <v>390.7560975609756</v>
          </cell>
          <cell r="F3127" t="str">
            <v>FDE Abr/26</v>
          </cell>
        </row>
        <row r="3128">
          <cell r="A3128" t="str">
            <v>16.18.076</v>
          </cell>
          <cell r="B3128" t="str">
            <v>SI-07 PLACA DE SINALIZAÇÃO DE AMBIENTE 500X60MM (PAREDE INTERNA) / BRAILLE</v>
          </cell>
          <cell r="C3128" t="str">
            <v>UN</v>
          </cell>
          <cell r="D3128">
            <v>254.78</v>
          </cell>
          <cell r="E3128">
            <v>207.13821138211384</v>
          </cell>
          <cell r="F3128" t="str">
            <v>FDE Abr/26</v>
          </cell>
        </row>
        <row r="3129">
          <cell r="A3129" t="str">
            <v>16.18.077</v>
          </cell>
          <cell r="B3129" t="str">
            <v>SI-08 PLACA DE SINALIZAÇÃO DE CORRIMÃO 30X30MM (METÁLICA/BRAILLE)</v>
          </cell>
          <cell r="C3129" t="str">
            <v>UN</v>
          </cell>
          <cell r="D3129">
            <v>22.31</v>
          </cell>
          <cell r="E3129">
            <v>18.13821138211382</v>
          </cell>
          <cell r="F3129" t="str">
            <v>FDE Abr/26</v>
          </cell>
        </row>
        <row r="3130">
          <cell r="A3130" t="str">
            <v>16.18.078</v>
          </cell>
          <cell r="B3130" t="str">
            <v>SI-09 PLACA DE SINALIZAÇÃO DE AMBIENTE 500X500MM (PAREDE EXTERNA)</v>
          </cell>
          <cell r="C3130" t="str">
            <v>UN</v>
          </cell>
          <cell r="D3130">
            <v>861.93</v>
          </cell>
          <cell r="E3130">
            <v>700.7560975609756</v>
          </cell>
          <cell r="F3130" t="str">
            <v>FDE Abr/26</v>
          </cell>
        </row>
        <row r="3131">
          <cell r="A3131" t="str">
            <v>16.18.079</v>
          </cell>
          <cell r="B3131" t="str">
            <v>SI-10 PLACA DE SINALIZAÇÃO DE AMBIENTE 500X700MM (PAREDE EXTERNA)</v>
          </cell>
          <cell r="C3131" t="str">
            <v>UN</v>
          </cell>
          <cell r="D3131">
            <v>1175.58</v>
          </cell>
          <cell r="E3131">
            <v>955.7560975609756</v>
          </cell>
          <cell r="F3131" t="str">
            <v>FDE Abr/26</v>
          </cell>
        </row>
        <row r="3132">
          <cell r="A3132" t="str">
            <v>16.18.080</v>
          </cell>
          <cell r="B3132" t="str">
            <v>SI-11 SINALIZAÇÃO HORIZONTAL PARA VAGA ACESSIVEL</v>
          </cell>
          <cell r="C3132" t="str">
            <v>UN</v>
          </cell>
          <cell r="D3132">
            <v>593.13</v>
          </cell>
          <cell r="E3132">
            <v>482.21951219512198</v>
          </cell>
          <cell r="F3132" t="str">
            <v>FDE Abr/26</v>
          </cell>
        </row>
        <row r="3133">
          <cell r="A3133" t="str">
            <v>16.18.081</v>
          </cell>
          <cell r="B3133" t="str">
            <v>SI-12 TOTEM DE IDENTIFICAÇÃO</v>
          </cell>
          <cell r="C3133" t="str">
            <v>UN</v>
          </cell>
          <cell r="D3133">
            <v>37142.800000000003</v>
          </cell>
          <cell r="E3133">
            <v>30197.398373983742</v>
          </cell>
          <cell r="F3133" t="str">
            <v>FDE Abr/26</v>
          </cell>
        </row>
        <row r="3134">
          <cell r="A3134" t="str">
            <v>16.18.082</v>
          </cell>
          <cell r="B3134" t="str">
            <v>SI-13 SINALIZAÇÃO DE AMBIENTE 540X200MM PAREDE EXTERNA/PORTA</v>
          </cell>
          <cell r="C3134" t="str">
            <v>UN</v>
          </cell>
          <cell r="D3134">
            <v>268.39999999999998</v>
          </cell>
          <cell r="E3134">
            <v>218.21138211382112</v>
          </cell>
          <cell r="F3134" t="str">
            <v>FDE Abr/26</v>
          </cell>
        </row>
        <row r="3135">
          <cell r="A3135" t="str">
            <v>16.18.083</v>
          </cell>
          <cell r="B3135" t="str">
            <v>SI-14 SINALIZAÇÃO DE AMBIENTE 300X300MM PAREDE EXTERNA</v>
          </cell>
          <cell r="C3135" t="str">
            <v>UN</v>
          </cell>
          <cell r="D3135">
            <v>323.75</v>
          </cell>
          <cell r="E3135">
            <v>263.21138211382112</v>
          </cell>
          <cell r="F3135" t="str">
            <v>FDE Abr/26</v>
          </cell>
        </row>
        <row r="3136">
          <cell r="A3136" t="str">
            <v>16.18.084</v>
          </cell>
          <cell r="B3136" t="str">
            <v>SI-15 SINALIZAÇÃO DE AMBIENTE 200X200MM PAREDE EXTERNA</v>
          </cell>
          <cell r="C3136" t="str">
            <v>UN</v>
          </cell>
          <cell r="D3136">
            <v>120.8</v>
          </cell>
          <cell r="E3136">
            <v>98.211382113821131</v>
          </cell>
          <cell r="F3136" t="str">
            <v>FDE Abr/26</v>
          </cell>
        </row>
        <row r="3137">
          <cell r="A3137" t="str">
            <v>16.18.085</v>
          </cell>
          <cell r="B3137" t="str">
            <v>SI-16 SINALIZAÇÃO DE AMBIENTE 700X200MM PAREDE EXTERNA</v>
          </cell>
          <cell r="C3137" t="str">
            <v>UN</v>
          </cell>
          <cell r="D3137">
            <v>477.5</v>
          </cell>
          <cell r="E3137">
            <v>388.21138211382112</v>
          </cell>
          <cell r="F3137" t="str">
            <v>FDE Abr/26</v>
          </cell>
        </row>
        <row r="3138">
          <cell r="A3138" t="str">
            <v>16.18.086</v>
          </cell>
          <cell r="B3138" t="str">
            <v>SI-17 SINALIZAÇÃO DE AMBIENTE 200X200MM PAREDE EXTERNA</v>
          </cell>
          <cell r="C3138" t="str">
            <v>UN</v>
          </cell>
          <cell r="D3138">
            <v>120.8</v>
          </cell>
          <cell r="E3138">
            <v>98.211382113821131</v>
          </cell>
          <cell r="F3138" t="str">
            <v>FDE Abr/26</v>
          </cell>
        </row>
        <row r="3139">
          <cell r="A3139" t="str">
            <v>16.18.099</v>
          </cell>
          <cell r="B3139" t="str">
            <v>SERVICOS - CIVIL</v>
          </cell>
          <cell r="C3139" t="str">
            <v>MV</v>
          </cell>
          <cell r="D3139">
            <v>715.2</v>
          </cell>
          <cell r="E3139">
            <v>581.46341463414637</v>
          </cell>
          <cell r="F3139" t="str">
            <v>FDE Abr/26</v>
          </cell>
        </row>
        <row r="3140">
          <cell r="A3140" t="str">
            <v>16.19.099</v>
          </cell>
          <cell r="B3140" t="str">
            <v>SERVIÇOS - HIDRÁULICA</v>
          </cell>
          <cell r="C3140" t="str">
            <v>MV</v>
          </cell>
          <cell r="D3140">
            <v>715.2</v>
          </cell>
          <cell r="E3140">
            <v>581.46341463414637</v>
          </cell>
          <cell r="F3140" t="str">
            <v>FDE Abr/26</v>
          </cell>
        </row>
        <row r="3141">
          <cell r="A3141" t="str">
            <v>16.20.003</v>
          </cell>
          <cell r="B3141" t="str">
            <v>FORNECIMENTO E INSTALAÇAO DE UNIDADE EVAPORADORA  AR CONDICIONADO HI WALL CICLO FRIO MINI SPLIT 9.000 BTU/H INVERTER  220V COM CONTROLE REMOTO</v>
          </cell>
          <cell r="C3141" t="str">
            <v>UN</v>
          </cell>
          <cell r="D3141">
            <v>1681.9</v>
          </cell>
          <cell r="E3141">
            <v>1367.3983739837399</v>
          </cell>
          <cell r="F3141" t="str">
            <v>FDE Abr/26</v>
          </cell>
        </row>
        <row r="3142">
          <cell r="A3142" t="str">
            <v>16.20.004</v>
          </cell>
          <cell r="B3142" t="str">
            <v>FORNECIMENTO E INSTALAÇAO DE UNIDADE EVAPORADORA AR CONDICIONADO HI WALL CICLO FRIO MINI SPLIT 12.000 BTU/H INVERTER  220V COM CONTROLE REMOTO</v>
          </cell>
          <cell r="C3142" t="str">
            <v>UN</v>
          </cell>
          <cell r="D3142">
            <v>1832.56</v>
          </cell>
          <cell r="E3142">
            <v>1489.8861788617885</v>
          </cell>
          <cell r="F3142" t="str">
            <v>FDE Abr/26</v>
          </cell>
        </row>
        <row r="3143">
          <cell r="A3143" t="str">
            <v>16.20.005</v>
          </cell>
          <cell r="B3143" t="str">
            <v>FORNECIMENTO E INSTALAÇAO DE UNIDADE EVAPORADORA  AR CONDICIONADO HI WALL CICLO FRIO MINI SPLIT 18.000 BTU/H INVERTER  220V COM CONTROLE REMOTO</v>
          </cell>
          <cell r="C3143" t="str">
            <v>UN</v>
          </cell>
          <cell r="D3143">
            <v>3047.05</v>
          </cell>
          <cell r="E3143">
            <v>2477.2764227642278</v>
          </cell>
          <cell r="F3143" t="str">
            <v>FDE Abr/26</v>
          </cell>
        </row>
        <row r="3144">
          <cell r="A3144" t="str">
            <v>16.20.006</v>
          </cell>
          <cell r="B3144" t="str">
            <v>FORNECIMENTO E INSTALAÇAO DE UNIDADE EVAPORADORA AR CONDICIONADO HI WALL CICLO FRIO MINI SPLIT 24.000 BTU/H INVERTER  220V COM CONTROLE REMOTO</v>
          </cell>
          <cell r="C3144" t="str">
            <v>UN</v>
          </cell>
          <cell r="D3144">
            <v>3567.34</v>
          </cell>
          <cell r="E3144">
            <v>2900.2764227642278</v>
          </cell>
          <cell r="F3144" t="str">
            <v>FDE Abr/26</v>
          </cell>
        </row>
        <row r="3145">
          <cell r="A3145" t="str">
            <v>16.20.007</v>
          </cell>
          <cell r="B3145" t="str">
            <v>FORNECIMENTO E INSTALAÇAO DE UNIDADE EVAPORADORA AR CONDICIONADO HI WALL CICLO FRIO MINI SPLIT 30.000 BTU/H INVERTER  220V COM CONTROLE REMOTO</v>
          </cell>
          <cell r="C3145" t="str">
            <v>UN</v>
          </cell>
          <cell r="D3145">
            <v>5697.01</v>
          </cell>
          <cell r="E3145">
            <v>4631.7154471544718</v>
          </cell>
          <cell r="F3145" t="str">
            <v>FDE Abr/26</v>
          </cell>
        </row>
        <row r="3146">
          <cell r="A3146" t="str">
            <v>16.20.010</v>
          </cell>
          <cell r="B3146" t="str">
            <v>FORNECIMENTO E INSTALAÇAO DE UNIDADE CONDENSADORA AR CONDICIONADO CICLO FRIO  9.000 BTU/H INVERTER  220V</v>
          </cell>
          <cell r="C3146" t="str">
            <v>UN</v>
          </cell>
          <cell r="D3146">
            <v>1673.47</v>
          </cell>
          <cell r="E3146">
            <v>1360.5447154471544</v>
          </cell>
          <cell r="F3146" t="str">
            <v>FDE Abr/26</v>
          </cell>
        </row>
        <row r="3147">
          <cell r="A3147" t="str">
            <v>16.20.011</v>
          </cell>
          <cell r="B3147" t="str">
            <v>FORNECIMENTO E INSTALAÇAO DE UNIDADE CONDENSADORA AR CONDICIONADO CICLO FRIO  12.000 BTU/H INVERTER  220V</v>
          </cell>
          <cell r="C3147" t="str">
            <v>UN</v>
          </cell>
          <cell r="D3147">
            <v>1832.31</v>
          </cell>
          <cell r="E3147">
            <v>1489.6829268292684</v>
          </cell>
          <cell r="F3147" t="str">
            <v>FDE Abr/26</v>
          </cell>
        </row>
        <row r="3148">
          <cell r="A3148" t="str">
            <v>16.20.012</v>
          </cell>
          <cell r="B3148" t="str">
            <v>FORNECIMENTO E INSTALAÇAO DE UNIDADE CONDENSADORA AR CONDICIONADO CICLO FRIO  18.000 BTU/H INVERTER  220V</v>
          </cell>
          <cell r="C3148" t="str">
            <v>UN</v>
          </cell>
          <cell r="D3148">
            <v>2132.59</v>
          </cell>
          <cell r="E3148">
            <v>1733.8130081300815</v>
          </cell>
          <cell r="F3148" t="str">
            <v>FDE Abr/26</v>
          </cell>
        </row>
        <row r="3149">
          <cell r="A3149" t="str">
            <v>16.20.013</v>
          </cell>
          <cell r="B3149" t="str">
            <v>FORNECIMENTO E INSTALAÇAO DE UNIDADE CONDENSADORA AR CONDICIONADO CICLO FRIO  24.000 BTU/H INVERTER  220V</v>
          </cell>
          <cell r="C3149" t="str">
            <v>UN</v>
          </cell>
          <cell r="D3149">
            <v>3709.67</v>
          </cell>
          <cell r="E3149">
            <v>3015.9918699186992</v>
          </cell>
          <cell r="F3149" t="str">
            <v>FDE Abr/26</v>
          </cell>
        </row>
        <row r="3150">
          <cell r="A3150" t="str">
            <v>16.20.014</v>
          </cell>
          <cell r="B3150" t="str">
            <v>FORNECIMENTO E INSTALAÇAO DE UNIDADE CONDENSADORA AR CONDICIONADO CICLO FRIO  30.000 BTU/H INVERTER  220V</v>
          </cell>
          <cell r="C3150" t="str">
            <v>UN</v>
          </cell>
          <cell r="D3150">
            <v>4916.67</v>
          </cell>
          <cell r="E3150">
            <v>3997.2926829268295</v>
          </cell>
          <cell r="F3150" t="str">
            <v>FDE Abr/26</v>
          </cell>
        </row>
        <row r="3151">
          <cell r="A3151" t="str">
            <v>16.20.015</v>
          </cell>
          <cell r="B3151" t="str">
            <v>TUBO  PEX PERT MULTICAMADAS  Ø 14 MM  ABNT  NBR 16655  ATE 5 METROS INCLUSIVE  CONEXOES</v>
          </cell>
          <cell r="C3151" t="str">
            <v>M</v>
          </cell>
          <cell r="D3151">
            <v>42.52</v>
          </cell>
          <cell r="E3151">
            <v>34.569105691056912</v>
          </cell>
          <cell r="F3151" t="str">
            <v>FDE Abr/26</v>
          </cell>
        </row>
        <row r="3152">
          <cell r="A3152" t="str">
            <v>16.20.016</v>
          </cell>
          <cell r="B3152" t="str">
            <v>TUBO  PEX PERT MULTICAMADAS  Ø 16 MM  ABNT  NBR 16655 ATE 5 METROS INCLUSIVE  CONEXOES</v>
          </cell>
          <cell r="C3152" t="str">
            <v>M</v>
          </cell>
          <cell r="D3152">
            <v>54.83</v>
          </cell>
          <cell r="E3152">
            <v>44.577235772357724</v>
          </cell>
          <cell r="F3152" t="str">
            <v>FDE Abr/26</v>
          </cell>
        </row>
        <row r="3153">
          <cell r="A3153" t="str">
            <v>16.20.017</v>
          </cell>
          <cell r="B3153" t="str">
            <v>TUBO  PEX PERT MULTICAMADAS  Ø 18 MM  ABNT  NBR 15939  ATE 5 METROS INCLUSIVE  CONEXOES</v>
          </cell>
          <cell r="C3153" t="str">
            <v>M</v>
          </cell>
          <cell r="D3153">
            <v>65.56</v>
          </cell>
          <cell r="E3153">
            <v>53.300813008130085</v>
          </cell>
          <cell r="F3153" t="str">
            <v>FDE Abr/26</v>
          </cell>
        </row>
        <row r="3154">
          <cell r="A3154" t="str">
            <v>16.20.018</v>
          </cell>
          <cell r="B3154" t="str">
            <v>TUBO  PEX PERT MULTICAMADAS  Ø 20 MM  ABNT  NBR 15939  ATE 5 METROS INCLUSIVE  CONEXOES</v>
          </cell>
          <cell r="C3154" t="str">
            <v>M</v>
          </cell>
          <cell r="D3154">
            <v>70.959999999999994</v>
          </cell>
          <cell r="E3154">
            <v>57.691056910569102</v>
          </cell>
          <cell r="F3154" t="str">
            <v>FDE Abr/26</v>
          </cell>
        </row>
        <row r="3155">
          <cell r="A3155" t="str">
            <v>16.20.022</v>
          </cell>
          <cell r="B3155" t="str">
            <v>ELEVADOR 2 PARADAS MAQ CONJUGADA PORTA UNILATERAL (ACESSIB)</v>
          </cell>
          <cell r="C3155" t="str">
            <v>UN</v>
          </cell>
          <cell r="D3155">
            <v>251107.42</v>
          </cell>
          <cell r="E3155">
            <v>204152.37398373985</v>
          </cell>
          <cell r="F3155" t="str">
            <v>FDE Abr/26</v>
          </cell>
        </row>
        <row r="3156">
          <cell r="A3156" t="str">
            <v>16.20.023</v>
          </cell>
          <cell r="B3156" t="str">
            <v>ELEVADOR 3 PARADAS MAQ CONJUGADA PORTA UNILATERAL (ACESSIB)</v>
          </cell>
          <cell r="C3156" t="str">
            <v>UN</v>
          </cell>
          <cell r="D3156">
            <v>253216</v>
          </cell>
          <cell r="E3156">
            <v>205866.66666666666</v>
          </cell>
          <cell r="F3156" t="str">
            <v>FDE Abr/26</v>
          </cell>
        </row>
        <row r="3157">
          <cell r="A3157" t="str">
            <v>16.20.024</v>
          </cell>
          <cell r="B3157" t="str">
            <v>ELEVADOR 4 PARADAS MAQUINA CONJUGADA COM PORTAS UNILATERAIS</v>
          </cell>
          <cell r="C3157" t="str">
            <v>UN</v>
          </cell>
          <cell r="D3157">
            <v>266458.99</v>
          </cell>
          <cell r="E3157">
            <v>216633.32520325202</v>
          </cell>
          <cell r="F3157" t="str">
            <v>FDE Abr/26</v>
          </cell>
        </row>
        <row r="3158">
          <cell r="A3158" t="str">
            <v>16.20.025</v>
          </cell>
          <cell r="B3158" t="str">
            <v>ELEVADOR 5 PARADAS MAQUINA CONJUGADA COM PORTAS BILATERAIS</v>
          </cell>
          <cell r="C3158" t="str">
            <v>UN</v>
          </cell>
          <cell r="D3158">
            <v>310595.5</v>
          </cell>
          <cell r="E3158">
            <v>252516.66666666666</v>
          </cell>
          <cell r="F3158" t="str">
            <v>FDE Abr/26</v>
          </cell>
        </row>
        <row r="3159">
          <cell r="A3159" t="str">
            <v>16.20.026</v>
          </cell>
          <cell r="B3159" t="str">
            <v>ELEVADOR 5 PARADAS MAQUINA CONJUGADA COM PORTAS UNILATERAIS</v>
          </cell>
          <cell r="C3159" t="str">
            <v>UN</v>
          </cell>
          <cell r="D3159">
            <v>279661</v>
          </cell>
          <cell r="E3159">
            <v>227366.66666666666</v>
          </cell>
          <cell r="F3159" t="str">
            <v>FDE Abr/26</v>
          </cell>
        </row>
        <row r="3160">
          <cell r="A3160" t="str">
            <v>16.20.029</v>
          </cell>
          <cell r="B3160" t="str">
            <v>ELEVADOR 4 PARADAS MAQUINA CONJUGADA COM PORTAS BILATERAIS</v>
          </cell>
          <cell r="C3160" t="str">
            <v>UN</v>
          </cell>
          <cell r="D3160">
            <v>306858.45</v>
          </cell>
          <cell r="E3160">
            <v>249478.41463414635</v>
          </cell>
          <cell r="F3160" t="str">
            <v>FDE Abr/26</v>
          </cell>
        </row>
        <row r="3161">
          <cell r="A3161" t="str">
            <v>16.20.033</v>
          </cell>
          <cell r="B3161" t="str">
            <v>ELEVADOR 3 PARADAS MAQUINA CONJUGADA COM PORTAS BILATERAIS</v>
          </cell>
          <cell r="C3161" t="str">
            <v>UN</v>
          </cell>
          <cell r="D3161">
            <v>283141.01</v>
          </cell>
          <cell r="E3161">
            <v>230195.94308943092</v>
          </cell>
          <cell r="F3161" t="str">
            <v>FDE Abr/26</v>
          </cell>
        </row>
        <row r="3162">
          <cell r="A3162" t="str">
            <v>16.20.042</v>
          </cell>
          <cell r="B3162" t="str">
            <v>MANUTENCAO INTEGRAL P/ ELEVADOR NOVO 2 PARADAS - MENSAL</v>
          </cell>
          <cell r="C3162" t="str">
            <v>UN</v>
          </cell>
          <cell r="D3162">
            <v>1834.48</v>
          </cell>
          <cell r="E3162">
            <v>1491.4471544715448</v>
          </cell>
          <cell r="F3162" t="str">
            <v>FDE Abr/26</v>
          </cell>
        </row>
        <row r="3163">
          <cell r="A3163" t="str">
            <v>16.20.043</v>
          </cell>
          <cell r="B3163" t="str">
            <v>MANUTENCAO INTEGRAL P/ ELEVADOR NOVO 3 PARADAS - MENSAL</v>
          </cell>
          <cell r="C3163" t="str">
            <v>UN</v>
          </cell>
          <cell r="D3163">
            <v>2138.9699999999998</v>
          </cell>
          <cell r="E3163">
            <v>1738.9999999999998</v>
          </cell>
          <cell r="F3163" t="str">
            <v>FDE Abr/26</v>
          </cell>
        </row>
        <row r="3164">
          <cell r="A3164" t="str">
            <v>16.20.044</v>
          </cell>
          <cell r="B3164" t="str">
            <v>MANUTENCAO INTEGRAL P/ ELEVADOR NOVO 4 PARADAS - MENSAL</v>
          </cell>
          <cell r="C3164" t="str">
            <v>UN</v>
          </cell>
          <cell r="D3164">
            <v>2178.73</v>
          </cell>
          <cell r="E3164">
            <v>1771.3252032520325</v>
          </cell>
          <cell r="F3164" t="str">
            <v>FDE Abr/26</v>
          </cell>
        </row>
        <row r="3165">
          <cell r="A3165" t="str">
            <v>16.20.045</v>
          </cell>
          <cell r="B3165" t="str">
            <v>MANUTENCAO INTEGRAL P/ ELEVADOR NOVO 5 PARADAS - MENSAL</v>
          </cell>
          <cell r="C3165" t="str">
            <v>UN</v>
          </cell>
          <cell r="D3165">
            <v>1977.18</v>
          </cell>
          <cell r="E3165">
            <v>1607.4634146341464</v>
          </cell>
          <cell r="F3165" t="str">
            <v>FDE Abr/26</v>
          </cell>
        </row>
        <row r="3166">
          <cell r="A3166" t="str">
            <v>16.20.060</v>
          </cell>
          <cell r="B3166" t="str">
            <v>FORNECIMENTO E INSTALAÇAO DE APARELHO AR CONDICIONADO HI WALL CICLO FRIO MINI SPLIT 9.000 BTU/H INVERTER  220V COM CONTROLE REMOTO</v>
          </cell>
          <cell r="C3166" t="str">
            <v>CJ</v>
          </cell>
          <cell r="D3166">
            <v>6507.36</v>
          </cell>
          <cell r="E3166">
            <v>5290.5365853658532</v>
          </cell>
          <cell r="F3166" t="str">
            <v>FDE Abr/26</v>
          </cell>
        </row>
        <row r="3167">
          <cell r="A3167" t="str">
            <v>16.20.063</v>
          </cell>
          <cell r="B3167" t="str">
            <v>FORNECIMENTO E INSTALAÇAO DE APARELHO AR CONDICIONADO HI WALL CICLO FRIO MINI SPLIT 12.000 BTU/H INVERTER  220V COM CONTROLE REMOTO</v>
          </cell>
          <cell r="C3167" t="str">
            <v>CJ</v>
          </cell>
          <cell r="D3167">
            <v>6938.67</v>
          </cell>
          <cell r="E3167">
            <v>5641.1951219512193</v>
          </cell>
          <cell r="F3167" t="str">
            <v>FDE Abr/26</v>
          </cell>
        </row>
        <row r="3168">
          <cell r="A3168" t="str">
            <v>16.20.066</v>
          </cell>
          <cell r="B3168" t="str">
            <v>FORNECIMENTO E INSTALAÇAO DE APARELHO AR CONDICIONADO HI WALL CICLO FRIO MINI SPLIT 18.000 BTU/H INVERTER  220V COM CONTROLE REMOTO</v>
          </cell>
          <cell r="C3168" t="str">
            <v>CJ</v>
          </cell>
          <cell r="D3168">
            <v>8502.01</v>
          </cell>
          <cell r="E3168">
            <v>6912.203252032521</v>
          </cell>
          <cell r="F3168" t="str">
            <v>FDE Abr/26</v>
          </cell>
        </row>
        <row r="3169">
          <cell r="A3169" t="str">
            <v>16.20.068</v>
          </cell>
          <cell r="B3169" t="str">
            <v>FORNECIMENTO E INSTALAÇAO DE APARELHO AR CONDICIONADO HI WALL CICLO FRIO MINI SPLIT 24.000 BTU/H INVERTER  220V COM CONTROLE REMOTO</v>
          </cell>
          <cell r="C3169" t="str">
            <v>CJ</v>
          </cell>
          <cell r="D3169">
            <v>11615.02</v>
          </cell>
          <cell r="E3169">
            <v>9443.1056910569114</v>
          </cell>
          <cell r="F3169" t="str">
            <v>FDE Abr/26</v>
          </cell>
        </row>
        <row r="3170">
          <cell r="A3170" t="str">
            <v>16.20.070</v>
          </cell>
          <cell r="B3170" t="str">
            <v>FORNECIMENTO E INSTALAÇAO DE APARELHO AR CONDICIONADO HI WALL CICLO FRIO MINI SPLIT 27.000 BTU/H INVERTER  220V COM CONTROLE REMOTO</v>
          </cell>
          <cell r="C3170" t="str">
            <v>CJ</v>
          </cell>
          <cell r="D3170">
            <v>12796.04</v>
          </cell>
          <cell r="E3170">
            <v>10403.284552845529</v>
          </cell>
          <cell r="F3170" t="str">
            <v>FDE Abr/26</v>
          </cell>
        </row>
        <row r="3171">
          <cell r="A3171" t="str">
            <v>16.20.073</v>
          </cell>
          <cell r="B3171" t="str">
            <v>FORNECIMENTO E INSTALAÇAO DE APARELHO AR CONDICIONADO HI WALL CICLO FRIO MINI SPLIT 30.000 BTU/H INVERTER  220V COM CONTROLE REMOTO</v>
          </cell>
          <cell r="C3171" t="str">
            <v>CJ</v>
          </cell>
          <cell r="D3171">
            <v>12972.25</v>
          </cell>
          <cell r="E3171">
            <v>10546.544715447155</v>
          </cell>
          <cell r="F3171" t="str">
            <v>FDE Abr/26</v>
          </cell>
        </row>
        <row r="3172">
          <cell r="A3172" t="str">
            <v>16.20.099</v>
          </cell>
          <cell r="B3172" t="str">
            <v>SERVICOS - ELETRICA</v>
          </cell>
          <cell r="C3172" t="str">
            <v>MV</v>
          </cell>
          <cell r="D3172">
            <v>715.2</v>
          </cell>
          <cell r="E3172">
            <v>581.46341463414637</v>
          </cell>
          <cell r="F3172" t="str">
            <v>FDE Abr/26</v>
          </cell>
        </row>
        <row r="3173">
          <cell r="A3173" t="str">
            <v>16.20.103</v>
          </cell>
          <cell r="B3173" t="str">
            <v>ELETRODUTO GALV.QUENTE D=100 CABINE PRIMARIA NBR 5598 BSP RIR (INCL.CONEX.E FIXAÇOES EM POSTE)</v>
          </cell>
          <cell r="C3173" t="str">
            <v>M</v>
          </cell>
          <cell r="D3173">
            <v>218.91</v>
          </cell>
          <cell r="E3173">
            <v>177.97560975609755</v>
          </cell>
          <cell r="F3173" t="str">
            <v>FDE Abr/26</v>
          </cell>
        </row>
        <row r="3174">
          <cell r="A3174" t="str">
            <v>16.20.113</v>
          </cell>
          <cell r="B3174" t="str">
            <v>ELETRODUTO CORRUGADO ESPIRAL ENTERRADO PEAD D=100 CABINE PRIMÁRIA NBR 13897</v>
          </cell>
          <cell r="C3174" t="str">
            <v>M</v>
          </cell>
          <cell r="D3174">
            <v>109.9</v>
          </cell>
          <cell r="E3174">
            <v>89.349593495934968</v>
          </cell>
          <cell r="F3174" t="str">
            <v>FDE Abr/26</v>
          </cell>
        </row>
        <row r="3175">
          <cell r="A3175" t="str">
            <v>16.30.010</v>
          </cell>
          <cell r="B3175" t="str">
            <v>TAPUME H=225CM APOIADO NO TERRENO E PINTURA LATEX FACE EXTERNA COM LOGOTIPO</v>
          </cell>
          <cell r="C3175" t="str">
            <v>M</v>
          </cell>
          <cell r="D3175">
            <v>127.3</v>
          </cell>
          <cell r="E3175">
            <v>103.4959349593496</v>
          </cell>
          <cell r="F3175" t="str">
            <v>FDE Abr/26</v>
          </cell>
        </row>
        <row r="3176">
          <cell r="A3176" t="str">
            <v>16.30.012</v>
          </cell>
          <cell r="B3176" t="str">
            <v>CANTEIRO DE OBRAS - LARG 2,20M</v>
          </cell>
          <cell r="C3176" t="str">
            <v>M2</v>
          </cell>
          <cell r="D3176">
            <v>536.37</v>
          </cell>
          <cell r="E3176">
            <v>436.07317073170731</v>
          </cell>
          <cell r="F3176" t="str">
            <v>FDE Abr/26</v>
          </cell>
        </row>
        <row r="3177">
          <cell r="A3177" t="str">
            <v>16.30.013</v>
          </cell>
          <cell r="B3177" t="str">
            <v>CANTEIRO DE OBRAS - LARG 3,30M</v>
          </cell>
          <cell r="C3177" t="str">
            <v>M2</v>
          </cell>
          <cell r="D3177">
            <v>644.84</v>
          </cell>
          <cell r="E3177">
            <v>524.26016260162601</v>
          </cell>
          <cell r="F3177" t="str">
            <v>FDE Abr/26</v>
          </cell>
        </row>
        <row r="3178">
          <cell r="A3178" t="str">
            <v>16.30.016</v>
          </cell>
          <cell r="B3178" t="str">
            <v>ANDAIME - FACHADA - ALUGUEL MENSAL</v>
          </cell>
          <cell r="C3178" t="str">
            <v>M2</v>
          </cell>
          <cell r="D3178">
            <v>30.16</v>
          </cell>
          <cell r="E3178">
            <v>24.520325203252032</v>
          </cell>
          <cell r="F3178" t="str">
            <v>FDE Abr/26</v>
          </cell>
        </row>
        <row r="3179">
          <cell r="A3179" t="str">
            <v>16.30.017</v>
          </cell>
          <cell r="B3179" t="str">
            <v>ANDAIME - TORRE - ALUGUEL MENSAL</v>
          </cell>
          <cell r="C3179" t="str">
            <v>M</v>
          </cell>
          <cell r="D3179">
            <v>35.049999999999997</v>
          </cell>
          <cell r="E3179">
            <v>28.49593495934959</v>
          </cell>
          <cell r="F3179" t="str">
            <v>FDE Abr/26</v>
          </cell>
        </row>
        <row r="3180">
          <cell r="A3180" t="str">
            <v>16.31.018</v>
          </cell>
          <cell r="B3180" t="str">
            <v>TAXA DE MOBILIZAÇÃO DE EQUIPAMENTO-ESTACA RAIZ</v>
          </cell>
          <cell r="C3180" t="str">
            <v>UN</v>
          </cell>
          <cell r="D3180">
            <v>41634.28</v>
          </cell>
          <cell r="E3180">
            <v>33849.008130081304</v>
          </cell>
          <cell r="F3180" t="str">
            <v>FDE Abr/26</v>
          </cell>
        </row>
        <row r="3181">
          <cell r="A3181" t="str">
            <v>16.31.024</v>
          </cell>
          <cell r="B3181" t="str">
            <v>ESTACA REACAO PARA 20T CRAVADA ALEM 5,00M DE PROFUNDIDADE</v>
          </cell>
          <cell r="C3181" t="str">
            <v>M</v>
          </cell>
          <cell r="D3181">
            <v>693.22</v>
          </cell>
          <cell r="E3181">
            <v>563.59349593495938</v>
          </cell>
          <cell r="F3181" t="str">
            <v>FDE Abr/26</v>
          </cell>
        </row>
        <row r="3182">
          <cell r="A3182" t="str">
            <v>16.31.025</v>
          </cell>
          <cell r="B3182" t="str">
            <v>ESTACA REACAO P/20T CRAVADA ATE 5,00 M DE PROFUNDIDADE</v>
          </cell>
          <cell r="C3182" t="str">
            <v>UN</v>
          </cell>
          <cell r="D3182">
            <v>3442.01</v>
          </cell>
          <cell r="E3182">
            <v>2798.3821138211383</v>
          </cell>
          <cell r="F3182" t="str">
            <v>FDE Abr/26</v>
          </cell>
        </row>
        <row r="3183">
          <cell r="A3183" t="str">
            <v>16.31.026</v>
          </cell>
          <cell r="B3183" t="str">
            <v>ESTACA REACAO PARA 30T CRAVADA ALEM 5,00M DE PROFUNDIDADE</v>
          </cell>
          <cell r="C3183" t="str">
            <v>M</v>
          </cell>
          <cell r="D3183">
            <v>634.23</v>
          </cell>
          <cell r="E3183">
            <v>515.63414634146341</v>
          </cell>
          <cell r="F3183" t="str">
            <v>FDE Abr/26</v>
          </cell>
        </row>
        <row r="3184">
          <cell r="A3184" t="str">
            <v>16.31.027</v>
          </cell>
          <cell r="B3184" t="str">
            <v>ESTACA REACAO P/30T CRAVADA ATE 5,00M DE PROFUNDIDADE</v>
          </cell>
          <cell r="C3184" t="str">
            <v>UN</v>
          </cell>
          <cell r="D3184">
            <v>3537.25</v>
          </cell>
          <cell r="E3184">
            <v>2875.8130081300815</v>
          </cell>
          <cell r="F3184" t="str">
            <v>FDE Abr/26</v>
          </cell>
        </row>
        <row r="3185">
          <cell r="A3185" t="str">
            <v>16.31.030</v>
          </cell>
          <cell r="B3185" t="str">
            <v>REFORÇO DE FUNDAÇOES ESTACA RAIZ DN 160MM PERFURAÇÃO EM SOLO</v>
          </cell>
          <cell r="C3185" t="str">
            <v>M</v>
          </cell>
          <cell r="D3185">
            <v>424.59</v>
          </cell>
          <cell r="E3185">
            <v>345.19512195121951</v>
          </cell>
          <cell r="F3185" t="str">
            <v>FDE Abr/26</v>
          </cell>
        </row>
        <row r="3186">
          <cell r="A3186" t="str">
            <v>16.31.031</v>
          </cell>
          <cell r="B3186" t="str">
            <v>REFORÇO DE FUNDAÇOES ESTACA RAIZ DN 200MM PERFURAÇÃO EM SOLO</v>
          </cell>
          <cell r="C3186" t="str">
            <v>M</v>
          </cell>
          <cell r="D3186">
            <v>444.87</v>
          </cell>
          <cell r="E3186">
            <v>361.6829268292683</v>
          </cell>
          <cell r="F3186" t="str">
            <v>FDE Abr/26</v>
          </cell>
        </row>
        <row r="3187">
          <cell r="A3187" t="str">
            <v>16.32.034</v>
          </cell>
          <cell r="B3187" t="str">
            <v>JATEAMENTO ABRASIVO COM ÓXIDO DE ALUMÍNIO</v>
          </cell>
          <cell r="C3187" t="str">
            <v>M2</v>
          </cell>
          <cell r="D3187">
            <v>80.150000000000006</v>
          </cell>
          <cell r="E3187">
            <v>65.162601626016269</v>
          </cell>
          <cell r="F3187" t="str">
            <v>FDE Abr/26</v>
          </cell>
        </row>
        <row r="3188">
          <cell r="A3188" t="str">
            <v>16.35.001</v>
          </cell>
          <cell r="B3188" t="str">
            <v>DEFINICAO E DEMARCACAO DA AREA DE REPARO, COM DISCO DE CORTE</v>
          </cell>
          <cell r="C3188" t="str">
            <v>M</v>
          </cell>
          <cell r="D3188">
            <v>7.46</v>
          </cell>
          <cell r="E3188">
            <v>6.0650406504065044</v>
          </cell>
          <cell r="F3188" t="str">
            <v>FDE Abr/26</v>
          </cell>
        </row>
        <row r="3189">
          <cell r="A3189" t="str">
            <v>16.35.002</v>
          </cell>
          <cell r="B3189" t="str">
            <v>ESCARIFICACAO MANUAL (CORTE DE CONCRETO) ATE 3CM DE PROFUNDIDADE</v>
          </cell>
          <cell r="C3189" t="str">
            <v>M2</v>
          </cell>
          <cell r="D3189">
            <v>281.52</v>
          </cell>
          <cell r="E3189">
            <v>228.8780487804878</v>
          </cell>
          <cell r="F3189" t="str">
            <v>FDE Abr/26</v>
          </cell>
        </row>
        <row r="3190">
          <cell r="A3190" t="str">
            <v>16.35.003</v>
          </cell>
          <cell r="B3190" t="str">
            <v>ESCARIFICACAO COM DISCO DE DESBASTE ATE 0,5CM DE PROFUNDIDADE</v>
          </cell>
          <cell r="C3190" t="str">
            <v>M2</v>
          </cell>
          <cell r="D3190">
            <v>40.18</v>
          </cell>
          <cell r="E3190">
            <v>32.666666666666664</v>
          </cell>
          <cell r="F3190" t="str">
            <v>FDE Abr/26</v>
          </cell>
        </row>
        <row r="3191">
          <cell r="A3191" t="str">
            <v>16.35.004</v>
          </cell>
          <cell r="B3191" t="str">
            <v>ESCARIFICACAO MECANICA,CORTE DE CONCRETO ATE 3,0CM PROFUNDIDADE</v>
          </cell>
          <cell r="C3191" t="str">
            <v>M2</v>
          </cell>
          <cell r="D3191">
            <v>187.19</v>
          </cell>
          <cell r="E3191">
            <v>152.1869918699187</v>
          </cell>
          <cell r="F3191" t="str">
            <v>FDE Abr/26</v>
          </cell>
        </row>
        <row r="3192">
          <cell r="A3192" t="str">
            <v>16.35.005</v>
          </cell>
          <cell r="B3192" t="str">
            <v>DEMOLICAO C/MARTELETES PNEUMATICOS ATE 5,0CM DE PROFUNDIDADE</v>
          </cell>
          <cell r="C3192" t="str">
            <v>M2</v>
          </cell>
          <cell r="D3192">
            <v>382.97</v>
          </cell>
          <cell r="E3192">
            <v>311.35772357723579</v>
          </cell>
          <cell r="F3192" t="str">
            <v>FDE Abr/26</v>
          </cell>
        </row>
        <row r="3193">
          <cell r="A3193" t="str">
            <v>16.35.006</v>
          </cell>
          <cell r="B3193" t="str">
            <v>ESCARIFICACAO MECANICA,CORTE CONCRETO C/REBARBADORES ELETR ATE 5,0C</v>
          </cell>
          <cell r="C3193" t="str">
            <v>M2</v>
          </cell>
          <cell r="D3193">
            <v>311.98</v>
          </cell>
          <cell r="E3193">
            <v>253.64227642276424</v>
          </cell>
          <cell r="F3193" t="str">
            <v>FDE Abr/26</v>
          </cell>
        </row>
        <row r="3194">
          <cell r="A3194" t="str">
            <v>16.35.007</v>
          </cell>
          <cell r="B3194" t="str">
            <v>LIXAMENTO ELETRICO DE ARMADURA C/ESCOVA CIRCULAR</v>
          </cell>
          <cell r="C3194" t="str">
            <v>M</v>
          </cell>
          <cell r="D3194">
            <v>8.02</v>
          </cell>
          <cell r="E3194">
            <v>6.5203252032520327</v>
          </cell>
          <cell r="F3194" t="str">
            <v>FDE Abr/26</v>
          </cell>
        </row>
        <row r="3195">
          <cell r="A3195" t="str">
            <v>16.35.008</v>
          </cell>
          <cell r="B3195" t="str">
            <v>ESCOVAMENTO MANUAL</v>
          </cell>
          <cell r="C3195" t="str">
            <v>M2</v>
          </cell>
          <cell r="D3195">
            <v>11.06</v>
          </cell>
          <cell r="E3195">
            <v>8.9918699186991873</v>
          </cell>
          <cell r="F3195" t="str">
            <v>FDE Abr/26</v>
          </cell>
        </row>
        <row r="3196">
          <cell r="A3196" t="str">
            <v>16.35.009</v>
          </cell>
          <cell r="B3196" t="str">
            <v>PISTOLA DE AGULHA</v>
          </cell>
          <cell r="C3196" t="str">
            <v>M2</v>
          </cell>
          <cell r="D3196">
            <v>147.51</v>
          </cell>
          <cell r="E3196">
            <v>119.92682926829268</v>
          </cell>
          <cell r="F3196" t="str">
            <v>FDE Abr/26</v>
          </cell>
        </row>
        <row r="3197">
          <cell r="A3197" t="str">
            <v>16.35.011</v>
          </cell>
          <cell r="B3197" t="str">
            <v>QUEIMA CONTROLADA</v>
          </cell>
          <cell r="C3197" t="str">
            <v>M2</v>
          </cell>
          <cell r="D3197">
            <v>50.99</v>
          </cell>
          <cell r="E3197">
            <v>41.455284552845534</v>
          </cell>
          <cell r="F3197" t="str">
            <v>FDE Abr/26</v>
          </cell>
        </row>
        <row r="3198">
          <cell r="A3198" t="str">
            <v>16.35.012</v>
          </cell>
          <cell r="B3198" t="str">
            <v>APLICACAO DE SOLVENTE EM SUBSTRATO IMPREGNADOS</v>
          </cell>
          <cell r="C3198" t="str">
            <v>M2</v>
          </cell>
          <cell r="D3198">
            <v>26.36</v>
          </cell>
          <cell r="E3198">
            <v>21.430894308943088</v>
          </cell>
          <cell r="F3198" t="str">
            <v>FDE Abr/26</v>
          </cell>
        </row>
        <row r="3199">
          <cell r="A3199" t="str">
            <v>16.35.013</v>
          </cell>
          <cell r="B3199" t="str">
            <v>FREZAMENTO MECANICO COM MAQUINA DE DESBASTE</v>
          </cell>
          <cell r="C3199" t="str">
            <v>M2</v>
          </cell>
          <cell r="D3199">
            <v>46.6</v>
          </cell>
          <cell r="E3199">
            <v>37.886178861788622</v>
          </cell>
          <cell r="F3199" t="str">
            <v>FDE Abr/26</v>
          </cell>
        </row>
        <row r="3200">
          <cell r="A3200" t="str">
            <v>16.35.014</v>
          </cell>
          <cell r="B3200" t="str">
            <v>LIMPEZA DO SUBSTRATO COM APLICACAO DE JATO DE AGUA FRIA</v>
          </cell>
          <cell r="C3200" t="str">
            <v>M2</v>
          </cell>
          <cell r="D3200">
            <v>14.74</v>
          </cell>
          <cell r="E3200">
            <v>11.983739837398375</v>
          </cell>
          <cell r="F3200" t="str">
            <v>FDE Abr/26</v>
          </cell>
        </row>
        <row r="3201">
          <cell r="A3201" t="str">
            <v>16.35.015</v>
          </cell>
          <cell r="B3201" t="str">
            <v>LIMPEZA DO SUBSTRATO COM APLICACAO DE JATO DE AGUA QUENTE</v>
          </cell>
          <cell r="C3201" t="str">
            <v>M2</v>
          </cell>
          <cell r="D3201">
            <v>24.54</v>
          </cell>
          <cell r="E3201">
            <v>19.95121951219512</v>
          </cell>
          <cell r="F3201" t="str">
            <v>FDE Abr/26</v>
          </cell>
        </row>
        <row r="3202">
          <cell r="A3202" t="str">
            <v>16.35.016</v>
          </cell>
          <cell r="B3202" t="str">
            <v>LIMPEZA DO SUBSTRATO, LAVAGEM COM SOLUCOES ACIDAS, PISOS E PAREDES</v>
          </cell>
          <cell r="C3202" t="str">
            <v>M2</v>
          </cell>
          <cell r="D3202">
            <v>15.48</v>
          </cell>
          <cell r="E3202">
            <v>12.585365853658537</v>
          </cell>
          <cell r="F3202" t="str">
            <v>FDE Abr/26</v>
          </cell>
        </row>
        <row r="3203">
          <cell r="A3203" t="str">
            <v>16.35.017</v>
          </cell>
          <cell r="B3203" t="str">
            <v>LIMPEZA DO SUBSTRATO,LAVAGEM COM SOLUCOES ALCALINAS,PISOS E PAREDES</v>
          </cell>
          <cell r="C3203" t="str">
            <v>M2</v>
          </cell>
          <cell r="D3203">
            <v>10.16</v>
          </cell>
          <cell r="E3203">
            <v>8.2601626016260159</v>
          </cell>
          <cell r="F3203" t="str">
            <v>FDE Abr/26</v>
          </cell>
        </row>
        <row r="3204">
          <cell r="A3204" t="str">
            <v>16.35.018</v>
          </cell>
          <cell r="B3204" t="str">
            <v>LIMPEZA PARA REMOCAO DE OLEOS E GRAXAS IMPREGNADOS SUPERFICIALMENTE</v>
          </cell>
          <cell r="C3204" t="str">
            <v>M2</v>
          </cell>
          <cell r="D3204">
            <v>24.11</v>
          </cell>
          <cell r="E3204">
            <v>19.601626016260163</v>
          </cell>
          <cell r="F3204" t="str">
            <v>FDE Abr/26</v>
          </cell>
        </row>
        <row r="3205">
          <cell r="A3205" t="str">
            <v>16.35.019</v>
          </cell>
          <cell r="B3205" t="str">
            <v>LIMPEZA DO SUBSTRATO, COM JATO DE AR COMPRIMIDO</v>
          </cell>
          <cell r="C3205" t="str">
            <v>M2</v>
          </cell>
          <cell r="D3205">
            <v>11.97</v>
          </cell>
          <cell r="E3205">
            <v>9.7317073170731714</v>
          </cell>
          <cell r="F3205" t="str">
            <v>FDE Abr/26</v>
          </cell>
        </row>
        <row r="3206">
          <cell r="A3206" t="str">
            <v>16.35.020</v>
          </cell>
          <cell r="B3206" t="str">
            <v>LIMPEZA DO SUBSTRATO COM UTILIZACAO DE SOLVENTE VOLATEIS</v>
          </cell>
          <cell r="C3206" t="str">
            <v>M2</v>
          </cell>
          <cell r="D3206">
            <v>28.51</v>
          </cell>
          <cell r="E3206">
            <v>23.178861788617887</v>
          </cell>
          <cell r="F3206" t="str">
            <v>FDE Abr/26</v>
          </cell>
        </row>
        <row r="3207">
          <cell r="A3207" t="str">
            <v>16.35.021</v>
          </cell>
          <cell r="B3207" t="str">
            <v>PREPARACAO DO SUBSTRATOS POR SATURACAO COM AGUA</v>
          </cell>
          <cell r="C3207" t="str">
            <v>M2</v>
          </cell>
          <cell r="D3207">
            <v>9.34</v>
          </cell>
          <cell r="E3207">
            <v>7.5934959349593498</v>
          </cell>
          <cell r="F3207" t="str">
            <v>FDE Abr/26</v>
          </cell>
        </row>
        <row r="3208">
          <cell r="A3208" t="str">
            <v>16.35.022</v>
          </cell>
          <cell r="B3208" t="str">
            <v>PREPARACAO DO SUBSTRATO POR APICOAMENTO MANUAL DA SUPERFICIE</v>
          </cell>
          <cell r="C3208" t="str">
            <v>M2</v>
          </cell>
          <cell r="D3208">
            <v>70.38</v>
          </cell>
          <cell r="E3208">
            <v>57.219512195121951</v>
          </cell>
          <cell r="F3208" t="str">
            <v>FDE Abr/26</v>
          </cell>
        </row>
        <row r="3209">
          <cell r="A3209" t="str">
            <v>16.36.001</v>
          </cell>
          <cell r="B3209" t="str">
            <v>REPAROS SUPERF ARGAM MONOCOMP CIMENTO C/POLÍMEROS (1,0&lt;ESP&lt;3.0CM)</v>
          </cell>
          <cell r="C3209" t="str">
            <v>M2</v>
          </cell>
          <cell r="D3209">
            <v>321.66000000000003</v>
          </cell>
          <cell r="E3209">
            <v>261.51219512195127</v>
          </cell>
          <cell r="F3209" t="str">
            <v>FDE Abr/26</v>
          </cell>
        </row>
        <row r="3210">
          <cell r="A3210" t="str">
            <v>16.36.002</v>
          </cell>
          <cell r="B3210" t="str">
            <v>REPAROS SUPERF ARGAM BICOMP CIMENTO C/POLÍMERO ACRILICO (1,0&lt;ESP&lt;3.0C</v>
          </cell>
          <cell r="C3210" t="str">
            <v>M2</v>
          </cell>
          <cell r="D3210">
            <v>514.17999999999995</v>
          </cell>
          <cell r="E3210">
            <v>418.03252032520322</v>
          </cell>
          <cell r="F3210" t="str">
            <v>FDE Abr/26</v>
          </cell>
        </row>
        <row r="3211">
          <cell r="A3211" t="str">
            <v>16.36.003</v>
          </cell>
          <cell r="B3211" t="str">
            <v>REPAROS SUPERF ARGAM BICOMP CIMENTO C/POLÍMERO ACRILICO E FIBRA SINT (1,0&lt;ESP&lt;3,0CM)</v>
          </cell>
          <cell r="C3211" t="str">
            <v>M2</v>
          </cell>
          <cell r="D3211">
            <v>560.23</v>
          </cell>
          <cell r="E3211">
            <v>455.47154471544718</v>
          </cell>
          <cell r="F3211" t="str">
            <v>FDE Abr/26</v>
          </cell>
        </row>
        <row r="3212">
          <cell r="A3212" t="str">
            <v>16.36.005</v>
          </cell>
          <cell r="B3212" t="str">
            <v>REPAROS SUPERF LOCALIZ, ARGAM POLIMERICA BASE EPOXI (0,5&lt;ESP&lt;1,5CM)</v>
          </cell>
          <cell r="C3212" t="str">
            <v>M2</v>
          </cell>
          <cell r="D3212">
            <v>1105.02</v>
          </cell>
          <cell r="E3212">
            <v>898.39024390243901</v>
          </cell>
          <cell r="F3212" t="str">
            <v>FDE Abr/26</v>
          </cell>
        </row>
        <row r="3213">
          <cell r="A3213" t="str">
            <v>16.36.006</v>
          </cell>
          <cell r="B3213" t="str">
            <v>REPAROS SUPERF LOCALIZ,ARGAM POLIMERICA BASE POLIESTER (0,5&lt;ESP&lt;1,5CM)</v>
          </cell>
          <cell r="C3213" t="str">
            <v>M2</v>
          </cell>
          <cell r="D3213">
            <v>636.91</v>
          </cell>
          <cell r="E3213">
            <v>517.81300813008124</v>
          </cell>
          <cell r="F3213" t="str">
            <v>FDE Abr/26</v>
          </cell>
        </row>
        <row r="3214">
          <cell r="A3214" t="str">
            <v>16.37.001</v>
          </cell>
          <cell r="B3214" t="str">
            <v>REPAROS SUPERF ARGAM MONOCOMP CIMENTO C/POLÍMEROS (1,0&lt;ESP&lt;5,0CM)</v>
          </cell>
          <cell r="C3214" t="str">
            <v>M2</v>
          </cell>
          <cell r="D3214">
            <v>407.76</v>
          </cell>
          <cell r="E3214">
            <v>331.51219512195121</v>
          </cell>
          <cell r="F3214" t="str">
            <v>FDE Abr/26</v>
          </cell>
        </row>
        <row r="3215">
          <cell r="A3215" t="str">
            <v>16.37.002</v>
          </cell>
          <cell r="B3215" t="str">
            <v>REPAROS SUPERF ARGAM BICOMP CIMENTO C/POLÍMERO ACRILICO (1,0&lt;ESP&lt;5,0C</v>
          </cell>
          <cell r="C3215" t="str">
            <v>M2</v>
          </cell>
          <cell r="D3215">
            <v>715.79</v>
          </cell>
          <cell r="E3215">
            <v>581.94308943089425</v>
          </cell>
          <cell r="F3215" t="str">
            <v>FDE Abr/26</v>
          </cell>
        </row>
        <row r="3216">
          <cell r="A3216" t="str">
            <v>16.37.003</v>
          </cell>
          <cell r="B3216" t="str">
            <v>REPAROS SUPERF ARGAM BICOMP  CIMENTO C/POLÍMERO ACRILICO E FIBRA SINT (1,0&lt;ESP&lt;5,0CM)</v>
          </cell>
          <cell r="C3216" t="str">
            <v>M2</v>
          </cell>
          <cell r="D3216">
            <v>789.47</v>
          </cell>
          <cell r="E3216">
            <v>641.84552845528458</v>
          </cell>
          <cell r="F3216" t="str">
            <v>FDE Abr/26</v>
          </cell>
        </row>
        <row r="3217">
          <cell r="A3217" t="str">
            <v>16.37.005</v>
          </cell>
          <cell r="B3217" t="str">
            <v>REPAROS SUPERF COM ARGAMASSA MONOCOMP CIMENTO C/POLÍMEROS PROJETADA (1,0&lt;ESP&lt;7,0CM)</v>
          </cell>
          <cell r="C3217" t="str">
            <v>M2</v>
          </cell>
          <cell r="D3217">
            <v>639.80999999999995</v>
          </cell>
          <cell r="E3217">
            <v>520.17073170731703</v>
          </cell>
          <cell r="F3217" t="str">
            <v>FDE Abr/26</v>
          </cell>
        </row>
        <row r="3218">
          <cell r="A3218" t="str">
            <v>16.37.006</v>
          </cell>
          <cell r="B3218" t="str">
            <v>REPAROS SUPERF COM ARGAM BICOMP CIMENTO C/POLÍMERO ACRILICO PROJETADA (1,0&lt;ESP&lt;7,0CM)</v>
          </cell>
          <cell r="C3218" t="str">
            <v>M2</v>
          </cell>
          <cell r="D3218">
            <v>1178.8599999999999</v>
          </cell>
          <cell r="E3218">
            <v>958.42276422764223</v>
          </cell>
          <cell r="F3218" t="str">
            <v>FDE Abr/26</v>
          </cell>
        </row>
        <row r="3219">
          <cell r="A3219" t="str">
            <v>16.37.007</v>
          </cell>
          <cell r="B3219" t="str">
            <v>REPAROS SUPERF COM ARGAM BICOMP CIMENTO C/POLÍMERO ACRILICO E FIBRA SINT PROJETADA (1,0&lt;ESP&lt;7,0CM)</v>
          </cell>
          <cell r="C3219" t="str">
            <v>M2</v>
          </cell>
          <cell r="D3219">
            <v>1307.81</v>
          </cell>
          <cell r="E3219">
            <v>1063.260162601626</v>
          </cell>
          <cell r="F3219" t="str">
            <v>FDE Abr/26</v>
          </cell>
        </row>
        <row r="3220">
          <cell r="A3220" t="str">
            <v>16.37.009</v>
          </cell>
          <cell r="B3220" t="str">
            <v>REPAROS SUPERF ESTUCAM CORRETIVO ARGAM MONOCOMP C/POLÍMEROS ESP&lt;5MM</v>
          </cell>
          <cell r="C3220" t="str">
            <v>M2</v>
          </cell>
          <cell r="D3220">
            <v>66.510000000000005</v>
          </cell>
          <cell r="E3220">
            <v>54.073170731707322</v>
          </cell>
          <cell r="F3220" t="str">
            <v>FDE Abr/26</v>
          </cell>
        </row>
        <row r="3221">
          <cell r="A3221" t="str">
            <v>16.37.010</v>
          </cell>
          <cell r="B3221" t="str">
            <v>REPAROS SUPERF ESTUCAM CORRETIVO ARGAM BICOMP CIMENTO C/POLÍMERO ACRILICO ESP&lt;5MM</v>
          </cell>
          <cell r="C3221" t="str">
            <v>M2</v>
          </cell>
          <cell r="D3221">
            <v>105.01</v>
          </cell>
          <cell r="E3221">
            <v>85.373983739837399</v>
          </cell>
          <cell r="F3221" t="str">
            <v>FDE Abr/26</v>
          </cell>
        </row>
        <row r="3222">
          <cell r="A3222" t="str">
            <v>16.37.011</v>
          </cell>
          <cell r="B3222" t="str">
            <v>REPAROS SUPERF ESTUCAM CORRETIVO ARGAM BICOMP CIMENTO C/POLÍMERO ACRILICO E FIBRA SINT ESP&lt;5MM</v>
          </cell>
          <cell r="C3222" t="str">
            <v>M2</v>
          </cell>
          <cell r="D3222">
            <v>114.22</v>
          </cell>
          <cell r="E3222">
            <v>92.861788617886177</v>
          </cell>
          <cell r="F3222" t="str">
            <v>FDE Abr/26</v>
          </cell>
        </row>
        <row r="3223">
          <cell r="A3223" t="str">
            <v>16.38.001</v>
          </cell>
          <cell r="B3223" t="str">
            <v>REPAROS DE JUNTAS C/ARGAM MONOCOMP CIMENTO C/POLÍMEROS</v>
          </cell>
          <cell r="C3223" t="str">
            <v>M2</v>
          </cell>
          <cell r="D3223">
            <v>370.25</v>
          </cell>
          <cell r="E3223">
            <v>301.01626016260161</v>
          </cell>
          <cell r="F3223" t="str">
            <v>FDE Abr/26</v>
          </cell>
        </row>
        <row r="3224">
          <cell r="A3224" t="str">
            <v>16.38.002</v>
          </cell>
          <cell r="B3224" t="str">
            <v>REPAROS DE JUNTAS C/ARGAM BICOMP CIMENTO C/POLÍMERO ACRILICO</v>
          </cell>
          <cell r="C3224" t="str">
            <v>M2</v>
          </cell>
          <cell r="D3224">
            <v>562.77</v>
          </cell>
          <cell r="E3224">
            <v>457.53658536585363</v>
          </cell>
          <cell r="F3224" t="str">
            <v>FDE Abr/26</v>
          </cell>
        </row>
        <row r="3225">
          <cell r="A3225" t="str">
            <v>16.38.003</v>
          </cell>
          <cell r="B3225" t="str">
            <v>REPAROS DE JUNTAS C/ARGAM BICOMP CIMENTO C/ POLÍMERO ACRILICO E FIBRA SINT</v>
          </cell>
          <cell r="C3225" t="str">
            <v>M2</v>
          </cell>
          <cell r="D3225">
            <v>608.82000000000005</v>
          </cell>
          <cell r="E3225">
            <v>494.97560975609758</v>
          </cell>
          <cell r="F3225" t="str">
            <v>FDE Abr/26</v>
          </cell>
        </row>
        <row r="3226">
          <cell r="A3226" t="str">
            <v>16.38.005</v>
          </cell>
          <cell r="B3226" t="str">
            <v>REPAROS EM JUNTAS, C/ARGAM BASE EPOXI P/ESP ATE 1,5CM</v>
          </cell>
          <cell r="C3226" t="str">
            <v>M2</v>
          </cell>
          <cell r="D3226">
            <v>1153.6099999999999</v>
          </cell>
          <cell r="E3226">
            <v>937.89430894308941</v>
          </cell>
          <cell r="F3226" t="str">
            <v>FDE Abr/26</v>
          </cell>
        </row>
        <row r="3227">
          <cell r="A3227" t="str">
            <v>16.38.006</v>
          </cell>
          <cell r="B3227" t="str">
            <v>JUNTAS C/ELASTOMEROS POLISSULFETOS OU BOR SILICONE SEC TRANSV 2X2CM</v>
          </cell>
          <cell r="C3227" t="str">
            <v>D3</v>
          </cell>
          <cell r="D3227">
            <v>298.52999999999997</v>
          </cell>
          <cell r="E3227">
            <v>242.70731707317071</v>
          </cell>
          <cell r="F3227" t="str">
            <v>FDE Abr/26</v>
          </cell>
        </row>
        <row r="3228">
          <cell r="A3228" t="str">
            <v>16.39.001</v>
          </cell>
          <cell r="B3228" t="str">
            <v>REPAROS PROFUNDOS COM GRAUTE BASE CIMENTO (3,0&lt;ESP&lt;5,0CM)</v>
          </cell>
          <cell r="C3228" t="str">
            <v>M3</v>
          </cell>
          <cell r="D3228">
            <v>5852.68</v>
          </cell>
          <cell r="E3228">
            <v>4758.2764227642283</v>
          </cell>
          <cell r="F3228" t="str">
            <v>FDE Abr/26</v>
          </cell>
        </row>
        <row r="3229">
          <cell r="A3229" t="str">
            <v>16.39.002</v>
          </cell>
          <cell r="B3229" t="str">
            <v>REPAROS PROFUNDOS, MICROCONCRETO COM POLIMEROS (5,0&lt;ESP&lt;30,0CM)</v>
          </cell>
          <cell r="C3229" t="str">
            <v>M3</v>
          </cell>
          <cell r="D3229">
            <v>6214.63</v>
          </cell>
          <cell r="E3229">
            <v>5052.5447154471549</v>
          </cell>
          <cell r="F3229" t="str">
            <v>FDE Abr/26</v>
          </cell>
        </row>
        <row r="3230">
          <cell r="A3230" t="str">
            <v>16.39.003</v>
          </cell>
          <cell r="B3230" t="str">
            <v>REPAROS PROF EXEC C/ARGAM SECA DRY PACK ISENTA RETR(3,0&lt;ESP&lt;10,0CM)</v>
          </cell>
          <cell r="C3230" t="str">
            <v>M3</v>
          </cell>
          <cell r="D3230">
            <v>8382.86</v>
          </cell>
          <cell r="E3230">
            <v>6815.3333333333339</v>
          </cell>
          <cell r="F3230" t="str">
            <v>FDE Abr/26</v>
          </cell>
        </row>
        <row r="3231">
          <cell r="A3231" t="str">
            <v>16.39.004</v>
          </cell>
          <cell r="B3231" t="str">
            <v>FORMAS PARA REPAROS PROFUNDOS (ESP&gt;3,0CM)</v>
          </cell>
          <cell r="C3231" t="str">
            <v>M2</v>
          </cell>
          <cell r="D3231">
            <v>448.46</v>
          </cell>
          <cell r="E3231">
            <v>364.60162601626013</v>
          </cell>
          <cell r="F3231" t="str">
            <v>FDE Abr/26</v>
          </cell>
        </row>
        <row r="3232">
          <cell r="A3232" t="str">
            <v>16.39.005</v>
          </cell>
          <cell r="B3232" t="str">
            <v>APLICACAO DE MEMBRANA DE CURA QUIMICA EM REPAROS ESTRUTURAIS</v>
          </cell>
          <cell r="C3232" t="str">
            <v>M2</v>
          </cell>
          <cell r="D3232">
            <v>13.31</v>
          </cell>
          <cell r="E3232">
            <v>10.821138211382115</v>
          </cell>
          <cell r="F3232" t="str">
            <v>FDE Abr/26</v>
          </cell>
        </row>
        <row r="3233">
          <cell r="A3233" t="str">
            <v>16.40.001</v>
          </cell>
          <cell r="B3233" t="str">
            <v>PROTECAO DE ARMADURAS COM TINTA DE ALTO TEOR DE ZINCO</v>
          </cell>
          <cell r="C3233" t="str">
            <v>M</v>
          </cell>
          <cell r="D3233">
            <v>8.0500000000000007</v>
          </cell>
          <cell r="E3233">
            <v>6.5447154471544726</v>
          </cell>
          <cell r="F3233" t="str">
            <v>FDE Abr/26</v>
          </cell>
        </row>
        <row r="3234">
          <cell r="A3234" t="str">
            <v>16.40.002</v>
          </cell>
          <cell r="B3234" t="str">
            <v>ARGAMASSA OU CONCRETO DE REPARO COM INIBIDORES DE CORROSAO</v>
          </cell>
          <cell r="C3234" t="str">
            <v>M3</v>
          </cell>
          <cell r="D3234">
            <v>1862.89</v>
          </cell>
          <cell r="E3234">
            <v>1514.5447154471547</v>
          </cell>
          <cell r="F3234" t="str">
            <v>FDE Abr/26</v>
          </cell>
        </row>
        <row r="3235">
          <cell r="A3235" t="str">
            <v>16.41.001</v>
          </cell>
          <cell r="B3235" t="str">
            <v>EMENDA POR TRASPASSE, PARA RECONSTITUICAO DA SECAO DA ARMADURA</v>
          </cell>
          <cell r="C3235" t="str">
            <v>KG</v>
          </cell>
          <cell r="D3235">
            <v>18.399999999999999</v>
          </cell>
          <cell r="E3235">
            <v>14.959349593495935</v>
          </cell>
          <cell r="F3235" t="str">
            <v>FDE Abr/26</v>
          </cell>
        </row>
        <row r="3236">
          <cell r="A3236" t="str">
            <v>16.41.002</v>
          </cell>
          <cell r="B3236" t="str">
            <v>EMENDAS POR SOLDA DE TOPO, P/RECONSTITUICAO DA SECAO DA ARMADURA</v>
          </cell>
          <cell r="C3236" t="str">
            <v>UN</v>
          </cell>
          <cell r="D3236">
            <v>23.4</v>
          </cell>
          <cell r="E3236">
            <v>19.024390243902438</v>
          </cell>
          <cell r="F3236" t="str">
            <v>FDE Abr/26</v>
          </cell>
        </row>
        <row r="3237">
          <cell r="A3237" t="str">
            <v>16.42.001</v>
          </cell>
          <cell r="B3237" t="str">
            <v>REPARO ESTRUTURAL POR INJECAO RESINA BASE EPOXI EM FISSURAS 0,3A9,0MM</v>
          </cell>
          <cell r="C3237" t="str">
            <v>M</v>
          </cell>
          <cell r="D3237">
            <v>572.69000000000005</v>
          </cell>
          <cell r="E3237">
            <v>465.60162601626024</v>
          </cell>
          <cell r="F3237" t="str">
            <v>FDE Abr/26</v>
          </cell>
        </row>
        <row r="3238">
          <cell r="A3238" t="str">
            <v>16.42.002</v>
          </cell>
          <cell r="B3238" t="str">
            <v>REPARO ESTRUTURAL C/APLICACAO DE GRAUTE BASE EPOXI TRINCAS DE 10A40MM</v>
          </cell>
          <cell r="C3238" t="str">
            <v>M</v>
          </cell>
          <cell r="D3238">
            <v>181.73</v>
          </cell>
          <cell r="E3238">
            <v>147.7479674796748</v>
          </cell>
          <cell r="F3238" t="str">
            <v>FDE Abr/26</v>
          </cell>
        </row>
        <row r="3239">
          <cell r="A3239" t="str">
            <v>16.42.003</v>
          </cell>
          <cell r="B3239" t="str">
            <v>REPARO ESTR VIGAS LAJES PILARES C/APLIC GRAUTE BASE EPOXI VAOS 35A70MM</v>
          </cell>
          <cell r="C3239" t="str">
            <v>M</v>
          </cell>
          <cell r="D3239">
            <v>243.54</v>
          </cell>
          <cell r="E3239">
            <v>198</v>
          </cell>
          <cell r="F3239" t="str">
            <v>FDE Abr/26</v>
          </cell>
        </row>
        <row r="3240">
          <cell r="A3240" t="str">
            <v>16.42.004</v>
          </cell>
          <cell r="B3240" t="str">
            <v>TRATAMENTO DE MICRO FISSURAS POR SILICATACAO OU FLUORSILICATACAO</v>
          </cell>
          <cell r="C3240" t="str">
            <v>M2</v>
          </cell>
          <cell r="D3240">
            <v>21.51</v>
          </cell>
          <cell r="E3240">
            <v>17.487804878048781</v>
          </cell>
          <cell r="F3240" t="str">
            <v>FDE Abr/26</v>
          </cell>
        </row>
        <row r="3241">
          <cell r="A3241" t="str">
            <v>16.43.001</v>
          </cell>
          <cell r="B3241" t="str">
            <v>FUROS EM CONCRETO COM D=1" E PROFUNDIDADE 5CM</v>
          </cell>
          <cell r="C3241" t="str">
            <v>UN</v>
          </cell>
          <cell r="D3241">
            <v>14.75</v>
          </cell>
          <cell r="E3241">
            <v>11.991869918699187</v>
          </cell>
          <cell r="F3241" t="str">
            <v>FDE Abr/26</v>
          </cell>
        </row>
        <row r="3242">
          <cell r="A3242" t="str">
            <v>16.43.002</v>
          </cell>
          <cell r="B3242" t="str">
            <v>FUROS EM CONCRETO COM D=1" E PROFUNDIDADE 15CM</v>
          </cell>
          <cell r="C3242" t="str">
            <v>UN</v>
          </cell>
          <cell r="D3242">
            <v>43.36</v>
          </cell>
          <cell r="E3242">
            <v>35.252032520325201</v>
          </cell>
          <cell r="F3242" t="str">
            <v>FDE Abr/26</v>
          </cell>
        </row>
        <row r="3243">
          <cell r="A3243" t="str">
            <v>16.43.003</v>
          </cell>
          <cell r="B3243" t="str">
            <v>FUROS EM CONCRETO COM D=1" E PROFUNDIDADE 30CM</v>
          </cell>
          <cell r="C3243" t="str">
            <v>UN</v>
          </cell>
          <cell r="D3243">
            <v>25.01</v>
          </cell>
          <cell r="E3243">
            <v>20.333333333333336</v>
          </cell>
          <cell r="F3243" t="str">
            <v>FDE Abr/26</v>
          </cell>
        </row>
        <row r="3244">
          <cell r="A3244" t="str">
            <v>16.43.004</v>
          </cell>
          <cell r="B3244" t="str">
            <v>FUROS EM CONCRETO COM D=3/4" E PROFUNDIDADE 5CM</v>
          </cell>
          <cell r="C3244" t="str">
            <v>UN</v>
          </cell>
          <cell r="D3244">
            <v>13.36</v>
          </cell>
          <cell r="E3244">
            <v>10.861788617886178</v>
          </cell>
          <cell r="F3244" t="str">
            <v>FDE Abr/26</v>
          </cell>
        </row>
        <row r="3245">
          <cell r="A3245" t="str">
            <v>16.43.005</v>
          </cell>
          <cell r="B3245" t="str">
            <v>FUROS EM CONCRETO COM D=3/4" E PROFUNDIDADE 15CM</v>
          </cell>
          <cell r="C3245" t="str">
            <v>UN</v>
          </cell>
          <cell r="D3245">
            <v>36.590000000000003</v>
          </cell>
          <cell r="E3245">
            <v>29.747967479674799</v>
          </cell>
          <cell r="F3245" t="str">
            <v>FDE Abr/26</v>
          </cell>
        </row>
        <row r="3246">
          <cell r="A3246" t="str">
            <v>16.43.006</v>
          </cell>
          <cell r="B3246" t="str">
            <v>FUROS EM CONCRETO COM D=3/4" E PROFUNDIDADE 30CM</v>
          </cell>
          <cell r="C3246" t="str">
            <v>UN</v>
          </cell>
          <cell r="D3246">
            <v>22.92</v>
          </cell>
          <cell r="E3246">
            <v>18.634146341463417</v>
          </cell>
          <cell r="F3246" t="str">
            <v>FDE Abr/26</v>
          </cell>
        </row>
        <row r="3247">
          <cell r="A3247" t="str">
            <v>16.43.007</v>
          </cell>
          <cell r="B3247" t="str">
            <v>FUROS EM CONCRETO COM D=1/2" E PROFUNDIDADE 5CM</v>
          </cell>
          <cell r="C3247" t="str">
            <v>UN</v>
          </cell>
          <cell r="D3247">
            <v>9.1300000000000008</v>
          </cell>
          <cell r="E3247">
            <v>7.4227642276422774</v>
          </cell>
          <cell r="F3247" t="str">
            <v>FDE Abr/26</v>
          </cell>
        </row>
        <row r="3248">
          <cell r="A3248" t="str">
            <v>16.43.008</v>
          </cell>
          <cell r="B3248" t="str">
            <v>FUROS EM CONCRETO COM D=1/2" E PROFUNDIDADE 15CM</v>
          </cell>
          <cell r="C3248" t="str">
            <v>UN</v>
          </cell>
          <cell r="D3248">
            <v>28.96</v>
          </cell>
          <cell r="E3248">
            <v>23.544715447154474</v>
          </cell>
          <cell r="F3248" t="str">
            <v>FDE Abr/26</v>
          </cell>
        </row>
        <row r="3249">
          <cell r="A3249" t="str">
            <v>16.43.009</v>
          </cell>
          <cell r="B3249" t="str">
            <v>FUROS EM CONCRETO COM D=1/2" E PROFUNDIDADE 30CM</v>
          </cell>
          <cell r="C3249" t="str">
            <v>UN</v>
          </cell>
          <cell r="D3249">
            <v>20.37</v>
          </cell>
          <cell r="E3249">
            <v>16.560975609756099</v>
          </cell>
          <cell r="F3249" t="str">
            <v>FDE Abr/26</v>
          </cell>
        </row>
        <row r="3250">
          <cell r="A3250" t="str">
            <v>16.43.010</v>
          </cell>
          <cell r="B3250" t="str">
            <v>FUROS EM CONCRETO COM D=3/8" E PROFUNDIDADE 5CM</v>
          </cell>
          <cell r="C3250" t="str">
            <v>UN</v>
          </cell>
          <cell r="D3250">
            <v>7.88</v>
          </cell>
          <cell r="E3250">
            <v>6.4065040650406502</v>
          </cell>
          <cell r="F3250" t="str">
            <v>FDE Abr/26</v>
          </cell>
        </row>
        <row r="3251">
          <cell r="A3251" t="str">
            <v>16.43.011</v>
          </cell>
          <cell r="B3251" t="str">
            <v>FUROS EM CONCRETO COM D=3/8" E PROFUNDIDADE 15CM</v>
          </cell>
          <cell r="C3251" t="str">
            <v>UN</v>
          </cell>
          <cell r="D3251">
            <v>24.56</v>
          </cell>
          <cell r="E3251">
            <v>19.967479674796746</v>
          </cell>
          <cell r="F3251" t="str">
            <v>FDE Abr/26</v>
          </cell>
        </row>
        <row r="3252">
          <cell r="A3252" t="str">
            <v>16.43.012</v>
          </cell>
          <cell r="B3252" t="str">
            <v>FUROS EM CONCRETO COM D=3/8" E PROFUNDIDADE 30CM</v>
          </cell>
          <cell r="C3252" t="str">
            <v>UN</v>
          </cell>
          <cell r="D3252">
            <v>22.46</v>
          </cell>
          <cell r="E3252">
            <v>18.260162601626018</v>
          </cell>
          <cell r="F3252" t="str">
            <v>FDE Abr/26</v>
          </cell>
        </row>
        <row r="3253">
          <cell r="A3253" t="str">
            <v>16.43.013</v>
          </cell>
          <cell r="B3253" t="str">
            <v>FURO EM CONCRETO COM D=3/8"</v>
          </cell>
          <cell r="C3253" t="str">
            <v>M</v>
          </cell>
          <cell r="D3253">
            <v>64.47</v>
          </cell>
          <cell r="E3253">
            <v>52.414634146341463</v>
          </cell>
          <cell r="F3253" t="str">
            <v>FDE Abr/26</v>
          </cell>
        </row>
        <row r="3254">
          <cell r="A3254" t="str">
            <v>16.43.014</v>
          </cell>
          <cell r="B3254" t="str">
            <v>FURO EM CONCRETO COM D=1/2"</v>
          </cell>
          <cell r="C3254" t="str">
            <v>M</v>
          </cell>
          <cell r="D3254">
            <v>84.93</v>
          </cell>
          <cell r="E3254">
            <v>69.048780487804891</v>
          </cell>
          <cell r="F3254" t="str">
            <v>FDE Abr/26</v>
          </cell>
        </row>
        <row r="3255">
          <cell r="A3255" t="str">
            <v>16.43.015</v>
          </cell>
          <cell r="B3255" t="str">
            <v>FURO EM CONCRETO COM D=5/8"</v>
          </cell>
          <cell r="C3255" t="str">
            <v>M</v>
          </cell>
          <cell r="D3255">
            <v>113.92</v>
          </cell>
          <cell r="E3255">
            <v>92.617886178861795</v>
          </cell>
          <cell r="F3255" t="str">
            <v>FDE Abr/26</v>
          </cell>
        </row>
        <row r="3256">
          <cell r="A3256" t="str">
            <v>16.43.016</v>
          </cell>
          <cell r="B3256" t="str">
            <v>FURO EM CONCRETO COM D=3/4"</v>
          </cell>
          <cell r="C3256" t="str">
            <v>M</v>
          </cell>
          <cell r="D3256">
            <v>142.43</v>
          </cell>
          <cell r="E3256">
            <v>115.79674796747969</v>
          </cell>
          <cell r="F3256" t="str">
            <v>FDE Abr/26</v>
          </cell>
        </row>
        <row r="3257">
          <cell r="A3257" t="str">
            <v>16.43.017</v>
          </cell>
          <cell r="B3257" t="str">
            <v>FURO EM CONCRETO COM D=1"</v>
          </cell>
          <cell r="C3257" t="str">
            <v>M</v>
          </cell>
          <cell r="D3257">
            <v>183.29</v>
          </cell>
          <cell r="E3257">
            <v>149.01626016260161</v>
          </cell>
          <cell r="F3257" t="str">
            <v>FDE Abr/26</v>
          </cell>
        </row>
        <row r="3258">
          <cell r="A3258" t="str">
            <v>16.43.020</v>
          </cell>
          <cell r="B3258" t="str">
            <v>TAXA DE MOBILIZAÇÃO EQUIP. FUROS EM CONCRETO</v>
          </cell>
          <cell r="C3258" t="str">
            <v>UN</v>
          </cell>
          <cell r="D3258">
            <v>449.35</v>
          </cell>
          <cell r="E3258">
            <v>365.32520325203257</v>
          </cell>
          <cell r="F3258" t="str">
            <v>FDE Abr/26</v>
          </cell>
        </row>
        <row r="3259">
          <cell r="A3259" t="str">
            <v>16.43.099</v>
          </cell>
          <cell r="B3259" t="str">
            <v>SERVIÇOS DE FUROS EM CONCRETO</v>
          </cell>
          <cell r="C3259" t="str">
            <v>MV</v>
          </cell>
          <cell r="D3259">
            <v>715.2</v>
          </cell>
          <cell r="E3259">
            <v>581.46341463414637</v>
          </cell>
          <cell r="F3259" t="str">
            <v>FDE Abr/26</v>
          </cell>
        </row>
        <row r="3260">
          <cell r="A3260" t="str">
            <v>16.44.001</v>
          </cell>
          <cell r="B3260" t="str">
            <v>FORNECIMENTO E COLOCACAO DE CHUMBADORES QUIMICOS D=3/4"</v>
          </cell>
          <cell r="C3260" t="str">
            <v>UN</v>
          </cell>
          <cell r="D3260">
            <v>95.54</v>
          </cell>
          <cell r="E3260">
            <v>77.674796747967491</v>
          </cell>
          <cell r="F3260" t="str">
            <v>FDE Abr/26</v>
          </cell>
        </row>
        <row r="3261">
          <cell r="A3261" t="str">
            <v>16.44.002</v>
          </cell>
          <cell r="B3261" t="str">
            <v>FORNECIMENTO E COLOCACAO DE CHUMBADORES QUIMICOS D=1/2"</v>
          </cell>
          <cell r="C3261" t="str">
            <v>UN</v>
          </cell>
          <cell r="D3261">
            <v>41.12</v>
          </cell>
          <cell r="E3261">
            <v>33.430894308943088</v>
          </cell>
          <cell r="F3261" t="str">
            <v>FDE Abr/26</v>
          </cell>
        </row>
        <row r="3262">
          <cell r="A3262" t="str">
            <v>16.44.003</v>
          </cell>
          <cell r="B3262" t="str">
            <v>FORNECIMENTO E COLOCACAO DE CHUMBADORES QUIMICOS D=3/8"</v>
          </cell>
          <cell r="C3262" t="str">
            <v>UN</v>
          </cell>
          <cell r="D3262">
            <v>26.92</v>
          </cell>
          <cell r="E3262">
            <v>21.886178861788618</v>
          </cell>
          <cell r="F3262" t="str">
            <v>FDE Abr/26</v>
          </cell>
        </row>
        <row r="3263">
          <cell r="A3263" t="str">
            <v>16.44.099</v>
          </cell>
          <cell r="B3263" t="str">
            <v>SERVIÇOS DE FORNECIMENTO E COLOCACAO DE CHUMBADORES QUIMICOS</v>
          </cell>
          <cell r="C3263" t="str">
            <v>MV</v>
          </cell>
          <cell r="D3263">
            <v>715.2</v>
          </cell>
          <cell r="E3263">
            <v>581.46341463414637</v>
          </cell>
          <cell r="F3263" t="str">
            <v>FDE Abr/26</v>
          </cell>
        </row>
        <row r="3264">
          <cell r="A3264" t="str">
            <v>16.45.001</v>
          </cell>
          <cell r="B3264" t="str">
            <v>FORNECIMENTO E COLOCACAO DE CHUMBADORES EXPANSIVEIS D=3/4"</v>
          </cell>
          <cell r="C3264" t="str">
            <v>UN</v>
          </cell>
          <cell r="D3264">
            <v>40.200000000000003</v>
          </cell>
          <cell r="E3264">
            <v>32.682926829268297</v>
          </cell>
          <cell r="F3264" t="str">
            <v>FDE Abr/26</v>
          </cell>
        </row>
        <row r="3265">
          <cell r="A3265" t="str">
            <v>16.45.002</v>
          </cell>
          <cell r="B3265" t="str">
            <v>FORNECIMENTO E COLOCACAO DE CHUMBADORES EXPANSIVEIS D=1/2"</v>
          </cell>
          <cell r="C3265" t="str">
            <v>UN</v>
          </cell>
          <cell r="D3265">
            <v>17.399999999999999</v>
          </cell>
          <cell r="E3265">
            <v>14.146341463414632</v>
          </cell>
          <cell r="F3265" t="str">
            <v>FDE Abr/26</v>
          </cell>
        </row>
        <row r="3266">
          <cell r="A3266" t="str">
            <v>16.45.003</v>
          </cell>
          <cell r="B3266" t="str">
            <v>FORNECIMENTO E COLOCACAO DE CHUMBADORES EXPANSIVEIS D=3/8"</v>
          </cell>
          <cell r="C3266" t="str">
            <v>UN</v>
          </cell>
          <cell r="D3266">
            <v>9.77</v>
          </cell>
          <cell r="E3266">
            <v>7.9430894308943083</v>
          </cell>
          <cell r="F3266" t="str">
            <v>FDE Abr/26</v>
          </cell>
        </row>
        <row r="3267">
          <cell r="A3267" t="str">
            <v>16.45.010</v>
          </cell>
          <cell r="B3267" t="str">
            <v>PINOS WALSIWA PARA FIXACAO DE ARMADURAS</v>
          </cell>
          <cell r="C3267" t="str">
            <v>UN</v>
          </cell>
          <cell r="D3267">
            <v>21.65</v>
          </cell>
          <cell r="E3267">
            <v>17.601626016260163</v>
          </cell>
          <cell r="F3267" t="str">
            <v>FDE Abr/26</v>
          </cell>
        </row>
        <row r="3268">
          <cell r="A3268" t="str">
            <v>16.46.001</v>
          </cell>
          <cell r="B3268" t="str">
            <v>ANCORAGEM DE BARRAS DE ACO, COM RESINA BASE DE POLIESTER</v>
          </cell>
          <cell r="C3268" t="str">
            <v>D3</v>
          </cell>
          <cell r="D3268">
            <v>126.97</v>
          </cell>
          <cell r="E3268">
            <v>103.22764227642277</v>
          </cell>
          <cell r="F3268" t="str">
            <v>FDE Abr/26</v>
          </cell>
        </row>
        <row r="3269">
          <cell r="A3269" t="str">
            <v>16.46.002</v>
          </cell>
          <cell r="B3269" t="str">
            <v>ANCORAGEM DE BARRAS DE ACO COM RESINA BASE EPOXI</v>
          </cell>
          <cell r="C3269" t="str">
            <v>D3</v>
          </cell>
          <cell r="D3269">
            <v>157.61000000000001</v>
          </cell>
          <cell r="E3269">
            <v>128.13821138211384</v>
          </cell>
          <cell r="F3269" t="str">
            <v>FDE Abr/26</v>
          </cell>
        </row>
        <row r="3270">
          <cell r="A3270" t="str">
            <v>16.47.001</v>
          </cell>
          <cell r="B3270" t="str">
            <v>PREPARACAO DE PONTE DE ADERENCIA COM ADESIVO ACRILICO</v>
          </cell>
          <cell r="C3270" t="str">
            <v>M2</v>
          </cell>
          <cell r="D3270">
            <v>24.11</v>
          </cell>
          <cell r="E3270">
            <v>19.601626016260163</v>
          </cell>
          <cell r="F3270" t="str">
            <v>FDE Abr/26</v>
          </cell>
        </row>
        <row r="3271">
          <cell r="A3271" t="str">
            <v>16.47.002</v>
          </cell>
          <cell r="B3271" t="str">
            <v>PREPARACAO DE PONTE DE ADERENCIA COM ADESIVO BASE EPOXI</v>
          </cell>
          <cell r="C3271" t="str">
            <v>M2</v>
          </cell>
          <cell r="D3271">
            <v>126.91</v>
          </cell>
          <cell r="E3271">
            <v>103.17886178861788</v>
          </cell>
          <cell r="F3271" t="str">
            <v>FDE Abr/26</v>
          </cell>
        </row>
        <row r="3272">
          <cell r="A3272" t="str">
            <v>16.48.001</v>
          </cell>
          <cell r="B3272" t="str">
            <v>LIXAMENTO MANUAL</v>
          </cell>
          <cell r="C3272" t="str">
            <v>M2</v>
          </cell>
          <cell r="D3272">
            <v>16.059999999999999</v>
          </cell>
          <cell r="E3272">
            <v>13.056910569105691</v>
          </cell>
          <cell r="F3272" t="str">
            <v>FDE Abr/26</v>
          </cell>
        </row>
        <row r="3273">
          <cell r="A3273" t="str">
            <v>16.48.002</v>
          </cell>
          <cell r="B3273" t="str">
            <v>LIXAMENTO GROSSO OU FINO COM LIXADEIRA ELETRICA</v>
          </cell>
          <cell r="C3273" t="str">
            <v>M2</v>
          </cell>
          <cell r="D3273">
            <v>23.62</v>
          </cell>
          <cell r="E3273">
            <v>19.203252032520325</v>
          </cell>
          <cell r="F3273" t="str">
            <v>FDE Abr/26</v>
          </cell>
        </row>
        <row r="3274">
          <cell r="A3274" t="str">
            <v>16.48.003</v>
          </cell>
          <cell r="B3274" t="str">
            <v>APLICACAO MANUAL DE ESTUQUE E PREPARO DE PASTA</v>
          </cell>
          <cell r="C3274" t="str">
            <v>M2</v>
          </cell>
          <cell r="D3274">
            <v>25.78</v>
          </cell>
          <cell r="E3274">
            <v>20.959349593495936</v>
          </cell>
          <cell r="F3274" t="str">
            <v>FDE Abr/26</v>
          </cell>
        </row>
        <row r="3275">
          <cell r="A3275" t="str">
            <v>16.48.004</v>
          </cell>
          <cell r="B3275" t="str">
            <v>POLIMENTO DO ESTUQUE, LIXAMENTO MANUAL</v>
          </cell>
          <cell r="C3275" t="str">
            <v>M2</v>
          </cell>
          <cell r="D3275">
            <v>9.0299999999999994</v>
          </cell>
          <cell r="E3275">
            <v>7.3414634146341458</v>
          </cell>
          <cell r="F3275" t="str">
            <v>FDE Abr/26</v>
          </cell>
        </row>
        <row r="3276">
          <cell r="A3276" t="str">
            <v>16.48.005</v>
          </cell>
          <cell r="B3276" t="str">
            <v>APLICACAO PINTURA HIDROFUGANTE UMA DEMAO,SILICONE BASE AGUA</v>
          </cell>
          <cell r="C3276" t="str">
            <v>M2</v>
          </cell>
          <cell r="D3276">
            <v>28.53</v>
          </cell>
          <cell r="E3276">
            <v>23.195121951219512</v>
          </cell>
          <cell r="F3276" t="str">
            <v>FDE Abr/26</v>
          </cell>
        </row>
        <row r="3277">
          <cell r="A3277" t="str">
            <v>16.48.006</v>
          </cell>
          <cell r="B3277" t="str">
            <v>APLICACAO PINTURA HIDROFUGANTE EM DUAS DEMAOS,SILICONE BASE SOLVENTE</v>
          </cell>
          <cell r="C3277" t="str">
            <v>M2</v>
          </cell>
          <cell r="D3277">
            <v>73.87</v>
          </cell>
          <cell r="E3277">
            <v>60.056910569105696</v>
          </cell>
          <cell r="F3277" t="str">
            <v>FDE Abr/26</v>
          </cell>
        </row>
        <row r="3278">
          <cell r="A3278" t="str">
            <v>16.48.007</v>
          </cell>
          <cell r="B3278" t="str">
            <v>APLICAÇAO PINTURA HIDROF. DUAS DEMAOS, SILOXANO OLIGOMERICO BASE SOLVENTE</v>
          </cell>
          <cell r="C3278" t="str">
            <v>M2</v>
          </cell>
          <cell r="D3278">
            <v>39.92</v>
          </cell>
          <cell r="E3278">
            <v>32.455284552845534</v>
          </cell>
          <cell r="F3278" t="str">
            <v>FDE Abr/26</v>
          </cell>
        </row>
        <row r="3279">
          <cell r="A3279" t="str">
            <v>16.48.008</v>
          </cell>
          <cell r="B3279" t="str">
            <v>APLICAÇAO PINTURA HIDROF. DUAS DEMAOS, SILOXANO POLIMERICO BASE SOLVENTE</v>
          </cell>
          <cell r="C3279" t="str">
            <v>M2</v>
          </cell>
          <cell r="D3279">
            <v>40.24</v>
          </cell>
          <cell r="E3279">
            <v>32.715447154471548</v>
          </cell>
          <cell r="F3279" t="str">
            <v>FDE Abr/26</v>
          </cell>
        </row>
        <row r="3280">
          <cell r="A3280" t="str">
            <v>16.48.009</v>
          </cell>
          <cell r="B3280" t="str">
            <v>APLICACAO PINTURA IMPERM DUAS DEMAOS VERNIZ EPOXI BICOMPONENTE</v>
          </cell>
          <cell r="C3280" t="str">
            <v>M2</v>
          </cell>
          <cell r="D3280">
            <v>57.08</v>
          </cell>
          <cell r="E3280">
            <v>46.40650406504065</v>
          </cell>
          <cell r="F3280" t="str">
            <v>FDE Abr/26</v>
          </cell>
        </row>
        <row r="3281">
          <cell r="A3281" t="str">
            <v>16.48.010</v>
          </cell>
          <cell r="B3281" t="str">
            <v>APLICACAO PINTURA IMPERM DUAS DEMAOS VERNIZ POLIUR ALIF BICOMPONENTES</v>
          </cell>
          <cell r="C3281" t="str">
            <v>M2</v>
          </cell>
          <cell r="D3281">
            <v>57.93</v>
          </cell>
          <cell r="E3281">
            <v>47.09756097560976</v>
          </cell>
          <cell r="F3281" t="str">
            <v>FDE Abr/26</v>
          </cell>
        </row>
        <row r="3282">
          <cell r="A3282" t="str">
            <v>16.48.011</v>
          </cell>
          <cell r="B3282" t="str">
            <v>APLICACAO PINTURA IMPERM DUAS DEMAOS VERNIZ POLIUR ALIF MONOCOMPONENTE</v>
          </cell>
          <cell r="C3282" t="str">
            <v>M2</v>
          </cell>
          <cell r="D3282">
            <v>50.2</v>
          </cell>
          <cell r="E3282">
            <v>40.8130081300813</v>
          </cell>
          <cell r="F3282" t="str">
            <v>FDE Abr/26</v>
          </cell>
        </row>
        <row r="3283">
          <cell r="A3283" t="str">
            <v>16.48.012</v>
          </cell>
          <cell r="B3283" t="str">
            <v>APLICACAO PINTURA IMPERM DUAS DEMAOS VERNIZ ACRILICO BASE SOLVENTE</v>
          </cell>
          <cell r="C3283" t="str">
            <v>M2</v>
          </cell>
          <cell r="D3283">
            <v>57.5</v>
          </cell>
          <cell r="E3283">
            <v>46.747967479674799</v>
          </cell>
          <cell r="F3283" t="str">
            <v>FDE Abr/26</v>
          </cell>
        </row>
        <row r="3284">
          <cell r="A3284" t="str">
            <v>16.48.013</v>
          </cell>
          <cell r="B3284" t="str">
            <v>APLICACAO PINTURA IMPERM PRIMER DUAS DEMAOS VERNIZ ACRILICO BASE AGUA</v>
          </cell>
          <cell r="C3284" t="str">
            <v>M2</v>
          </cell>
          <cell r="D3284">
            <v>43.17</v>
          </cell>
          <cell r="E3284">
            <v>35.09756097560976</v>
          </cell>
          <cell r="F3284" t="str">
            <v>FDE Abr/26</v>
          </cell>
        </row>
        <row r="3285">
          <cell r="A3285" t="str">
            <v>16.48.014</v>
          </cell>
          <cell r="B3285" t="str">
            <v>APLICACAO PINTURA IMPERM DUAS DEMAOS,BORRACHA CLORADA BASE SOLVENTE</v>
          </cell>
          <cell r="C3285" t="str">
            <v>M2</v>
          </cell>
          <cell r="D3285">
            <v>86.95</v>
          </cell>
          <cell r="E3285">
            <v>70.691056910569102</v>
          </cell>
          <cell r="F3285" t="str">
            <v>FDE Abr/26</v>
          </cell>
        </row>
        <row r="3286">
          <cell r="A3286" t="str">
            <v>16.48.015</v>
          </cell>
          <cell r="B3286" t="str">
            <v>APLICACAO PINTURA IMPERM DUAS DEMAOS SITEMA DUPLO EPOXI POLIURETANO</v>
          </cell>
          <cell r="C3286" t="str">
            <v>M2</v>
          </cell>
          <cell r="D3286">
            <v>94.35</v>
          </cell>
          <cell r="E3286">
            <v>76.707317073170728</v>
          </cell>
          <cell r="F3286" t="str">
            <v>FDE Abr/26</v>
          </cell>
        </row>
        <row r="3287">
          <cell r="A3287" t="str">
            <v>16.48.016</v>
          </cell>
          <cell r="B3287" t="str">
            <v>APLICACAO PINTURA IMPERM DUAS DEMAOS SISTEMA DUPLO SILANO SILOXANO</v>
          </cell>
          <cell r="C3287" t="str">
            <v>M2</v>
          </cell>
          <cell r="D3287">
            <v>61.87</v>
          </cell>
          <cell r="E3287">
            <v>50.300813008130078</v>
          </cell>
          <cell r="F3287" t="str">
            <v>FDE Abr/26</v>
          </cell>
        </row>
        <row r="3288">
          <cell r="A3288" t="str">
            <v>16.48.031</v>
          </cell>
          <cell r="B3288" t="str">
            <v>PREPARACAO SUPERF C/ JATEAMENTO ABRAS PAD SA 2X1/2" APLIC FUNDO PRIMER</v>
          </cell>
          <cell r="C3288" t="str">
            <v>M2</v>
          </cell>
          <cell r="D3288">
            <v>120.32</v>
          </cell>
          <cell r="E3288">
            <v>97.821138211382106</v>
          </cell>
          <cell r="F3288" t="str">
            <v>FDE Abr/26</v>
          </cell>
        </row>
        <row r="3289">
          <cell r="A3289" t="str">
            <v>16.48.035</v>
          </cell>
          <cell r="B3289" t="str">
            <v>PINTURA INTUMESCENTE P/ REVESTIMENTO CONTRA FOGO EM ESTR METALICA</v>
          </cell>
          <cell r="C3289" t="str">
            <v>M2</v>
          </cell>
          <cell r="D3289">
            <v>175.53</v>
          </cell>
          <cell r="E3289">
            <v>142.70731707317074</v>
          </cell>
          <cell r="F3289" t="str">
            <v>FDE Abr/26</v>
          </cell>
        </row>
      </sheetData>
      <sheetData sheetId="4">
        <row r="1">
          <cell r="B1" t="str">
            <v>COMPANHIA DE DESENVOLVIMENTO HABITACIONAL E URBANO</v>
          </cell>
        </row>
        <row r="2">
          <cell r="A2" t="str">
            <v>DO ESTADO DE SÃO PAULO</v>
          </cell>
        </row>
        <row r="3">
          <cell r="A3" t="str">
            <v>BOLETIM REFERENCIAL DE CUSTOS - TABELA DE SERVIÇOS</v>
          </cell>
        </row>
        <row r="4">
          <cell r="A4" t="str">
            <v>SEM DESONERAÇÃO</v>
          </cell>
        </row>
        <row r="5">
          <cell r="F5" t="str">
            <v>Versão 202</v>
          </cell>
        </row>
        <row r="6">
          <cell r="E6" t="str">
            <v>Data Base:</v>
          </cell>
          <cell r="F6" t="str">
            <v>MAIO/26</v>
          </cell>
        </row>
        <row r="7">
          <cell r="C7" t="str">
            <v>BDI :</v>
          </cell>
          <cell r="D7">
            <v>0</v>
          </cell>
          <cell r="E7" t="str">
            <v>L.S.:</v>
          </cell>
          <cell r="F7">
            <v>1.2823</v>
          </cell>
        </row>
        <row r="8">
          <cell r="A8" t="str">
            <v>Referência</v>
          </cell>
          <cell r="B8" t="str">
            <v xml:space="preserve"> Descrição</v>
          </cell>
          <cell r="C8" t="str">
            <v>Un</v>
          </cell>
          <cell r="D8" t="str">
            <v>Material</v>
          </cell>
          <cell r="E8" t="str">
            <v>Mão de Obra</v>
          </cell>
          <cell r="F8" t="str">
            <v>Custo Total</v>
          </cell>
        </row>
        <row r="9">
          <cell r="A9" t="str">
            <v>01</v>
          </cell>
          <cell r="B9" t="str">
            <v>SERVICO TECNICO ESPECIALIZADO</v>
          </cell>
        </row>
        <row r="10">
          <cell r="A10" t="str">
            <v>01.02</v>
          </cell>
          <cell r="B10" t="str">
            <v>Parecer técnico</v>
          </cell>
        </row>
        <row r="11">
          <cell r="A11" t="str">
            <v>01.02.071</v>
          </cell>
          <cell r="B11" t="str">
            <v>Parecer técnico de fundações, contenções e recomendações gerais, para empreendimentos com área construída até 1.000 m²</v>
          </cell>
          <cell r="C11" t="str">
            <v>UN</v>
          </cell>
          <cell r="E11">
            <v>7575.8</v>
          </cell>
          <cell r="F11">
            <v>7575.8</v>
          </cell>
          <cell r="G11">
            <v>15</v>
          </cell>
        </row>
        <row r="12">
          <cell r="A12" t="str">
            <v>01.02.081</v>
          </cell>
          <cell r="B12" t="str">
            <v>Parecer técnico de fundações, contenções e recomendações gerais, para empreendimentos com área construída de 1.001 a 2.000 m²</v>
          </cell>
          <cell r="C12" t="str">
            <v>UN</v>
          </cell>
          <cell r="E12">
            <v>10074.35</v>
          </cell>
          <cell r="F12">
            <v>10074.35</v>
          </cell>
          <cell r="G12">
            <v>15</v>
          </cell>
        </row>
        <row r="13">
          <cell r="A13" t="str">
            <v>01.02.091</v>
          </cell>
          <cell r="B13" t="str">
            <v>Parecer técnico de fundações, contenções e recomendações gerais, para empreendimentos com área construída de 2.001 a 5.000 m²</v>
          </cell>
          <cell r="C13" t="str">
            <v>UN</v>
          </cell>
          <cell r="E13">
            <v>17209.23</v>
          </cell>
          <cell r="F13">
            <v>17209.23</v>
          </cell>
          <cell r="G13">
            <v>15</v>
          </cell>
        </row>
        <row r="14">
          <cell r="A14" t="str">
            <v>01.02.101</v>
          </cell>
          <cell r="B14" t="str">
            <v>Parecer técnico de fundações, contenções e recomendações gerais, para empreendimentos com área construída de 5.001 a 10.000 m²</v>
          </cell>
          <cell r="C14" t="str">
            <v>UN</v>
          </cell>
          <cell r="E14">
            <v>23595.88</v>
          </cell>
          <cell r="F14">
            <v>23595.88</v>
          </cell>
          <cell r="G14">
            <v>15</v>
          </cell>
        </row>
        <row r="15">
          <cell r="A15" t="str">
            <v>01.02.111</v>
          </cell>
          <cell r="B15" t="str">
            <v>Parecer técnico de fundações, contenções e recomendações gerais, para empreendimentos com área construída acima de 10.000 m²</v>
          </cell>
          <cell r="C15" t="str">
            <v>UN</v>
          </cell>
          <cell r="E15">
            <v>27497.35</v>
          </cell>
          <cell r="F15">
            <v>27497.35</v>
          </cell>
          <cell r="G15">
            <v>15</v>
          </cell>
        </row>
        <row r="16">
          <cell r="A16" t="str">
            <v>01.06</v>
          </cell>
          <cell r="B16" t="str">
            <v>Projeto de instalações elétricas</v>
          </cell>
        </row>
        <row r="17">
          <cell r="A17" t="str">
            <v>01.06.021</v>
          </cell>
          <cell r="B17" t="str">
            <v>Elaboração de projeto de adequação de entrada de energia elétrica junto a concessionária, com medição em baixa tensão e demanda até 75 kVA</v>
          </cell>
          <cell r="C17" t="str">
            <v>UN</v>
          </cell>
          <cell r="E17">
            <v>9676.24</v>
          </cell>
          <cell r="F17">
            <v>9676.24</v>
          </cell>
          <cell r="G17">
            <v>15</v>
          </cell>
        </row>
        <row r="18">
          <cell r="A18" t="str">
            <v>01.06.031</v>
          </cell>
          <cell r="B18" t="str">
            <v>Elaboração de projeto de adequação de entrada de energia elétrica junto a concessionária, com medição em média tensão, subestação simplificada e demanda de 75 kVA a 300 kVA</v>
          </cell>
          <cell r="C18" t="str">
            <v>UN</v>
          </cell>
          <cell r="E18">
            <v>16389.82</v>
          </cell>
          <cell r="F18">
            <v>16389.82</v>
          </cell>
          <cell r="G18">
            <v>15</v>
          </cell>
        </row>
        <row r="19">
          <cell r="A19" t="str">
            <v>01.06.032</v>
          </cell>
          <cell r="B19" t="str">
            <v>Elaboração de projeto de adequação de entrada de energia elétrica junto a concessionária, com medição em média tensão e demanda de 75 kVA a 300 kVA</v>
          </cell>
          <cell r="C19" t="str">
            <v>UN</v>
          </cell>
          <cell r="E19">
            <v>22178.36</v>
          </cell>
          <cell r="F19">
            <v>22178.36</v>
          </cell>
          <cell r="G19">
            <v>15</v>
          </cell>
        </row>
        <row r="20">
          <cell r="A20" t="str">
            <v>01.06.041</v>
          </cell>
          <cell r="B20" t="str">
            <v>Elaboração de projeto de adequação de entrada de energia elétrica junto a concessionária, com medição em média tensão e demanda acima de 300 kVA a 2 MVA</v>
          </cell>
          <cell r="C20" t="str">
            <v>UN</v>
          </cell>
          <cell r="E20">
            <v>29499.7</v>
          </cell>
          <cell r="F20">
            <v>29499.7</v>
          </cell>
          <cell r="G20">
            <v>15</v>
          </cell>
        </row>
        <row r="21">
          <cell r="A21" t="str">
            <v>01.17</v>
          </cell>
          <cell r="B21" t="str">
            <v>Projeto executivo</v>
          </cell>
        </row>
        <row r="22">
          <cell r="A22" t="str">
            <v>01.17.031</v>
          </cell>
          <cell r="B22" t="str">
            <v>Projeto executivo de arquitetura em formato A1</v>
          </cell>
          <cell r="C22" t="str">
            <v>UN</v>
          </cell>
          <cell r="E22">
            <v>3811.5</v>
          </cell>
          <cell r="F22">
            <v>3811.5</v>
          </cell>
          <cell r="G22">
            <v>15</v>
          </cell>
        </row>
        <row r="23">
          <cell r="A23" t="str">
            <v>01.17.041</v>
          </cell>
          <cell r="B23" t="str">
            <v>Projeto executivo de arquitetura em formato A0</v>
          </cell>
          <cell r="C23" t="str">
            <v>UN</v>
          </cell>
          <cell r="E23">
            <v>5152.78</v>
          </cell>
          <cell r="F23">
            <v>5152.78</v>
          </cell>
          <cell r="G23">
            <v>15</v>
          </cell>
        </row>
        <row r="24">
          <cell r="A24" t="str">
            <v>01.17.051</v>
          </cell>
          <cell r="B24" t="str">
            <v>Projeto executivo de estrutura em formato A1</v>
          </cell>
          <cell r="C24" t="str">
            <v>UN</v>
          </cell>
          <cell r="E24">
            <v>2795.27</v>
          </cell>
          <cell r="F24">
            <v>2795.27</v>
          </cell>
          <cell r="G24">
            <v>15</v>
          </cell>
        </row>
        <row r="25">
          <cell r="A25" t="str">
            <v>01.17.061</v>
          </cell>
          <cell r="B25" t="str">
            <v>Projeto executivo de estrutura em formato A0</v>
          </cell>
          <cell r="C25" t="str">
            <v>UN</v>
          </cell>
          <cell r="E25">
            <v>3824.45</v>
          </cell>
          <cell r="F25">
            <v>3824.45</v>
          </cell>
          <cell r="G25">
            <v>15</v>
          </cell>
        </row>
        <row r="26">
          <cell r="A26" t="str">
            <v>01.17.071</v>
          </cell>
          <cell r="B26" t="str">
            <v>Projeto executivo de instalações hidráulicas em formato A1</v>
          </cell>
          <cell r="C26" t="str">
            <v>UN</v>
          </cell>
          <cell r="E26">
            <v>1200.01</v>
          </cell>
          <cell r="F26">
            <v>1200.01</v>
          </cell>
          <cell r="G26">
            <v>15</v>
          </cell>
        </row>
        <row r="27">
          <cell r="A27" t="str">
            <v>01.17.081</v>
          </cell>
          <cell r="B27" t="str">
            <v>Projeto executivo de instalações hidráulicas em formato A0</v>
          </cell>
          <cell r="C27" t="str">
            <v>UN</v>
          </cell>
          <cell r="E27">
            <v>1597.36</v>
          </cell>
          <cell r="F27">
            <v>1597.36</v>
          </cell>
          <cell r="G27">
            <v>15</v>
          </cell>
        </row>
        <row r="28">
          <cell r="A28" t="str">
            <v>01.17.111</v>
          </cell>
          <cell r="B28" t="str">
            <v>Projeto executivo de instalações elétricas em formato A1</v>
          </cell>
          <cell r="C28" t="str">
            <v>UN</v>
          </cell>
          <cell r="E28">
            <v>1332.58</v>
          </cell>
          <cell r="F28">
            <v>1332.58</v>
          </cell>
          <cell r="G28">
            <v>15</v>
          </cell>
        </row>
        <row r="29">
          <cell r="A29" t="str">
            <v>01.17.121</v>
          </cell>
          <cell r="B29" t="str">
            <v>Projeto executivo de instalações elétricas em formato A0</v>
          </cell>
          <cell r="C29" t="str">
            <v>UN</v>
          </cell>
          <cell r="E29">
            <v>1847.71</v>
          </cell>
          <cell r="F29">
            <v>1847.71</v>
          </cell>
          <cell r="G29">
            <v>15</v>
          </cell>
        </row>
        <row r="30">
          <cell r="A30" t="str">
            <v>01.17.151</v>
          </cell>
          <cell r="B30" t="str">
            <v>Projeto executivo de climatização em formato A1</v>
          </cell>
          <cell r="C30" t="str">
            <v>UN</v>
          </cell>
          <cell r="E30">
            <v>2564.96</v>
          </cell>
          <cell r="F30">
            <v>2564.96</v>
          </cell>
          <cell r="G30">
            <v>15</v>
          </cell>
        </row>
        <row r="31">
          <cell r="A31" t="str">
            <v>01.17.161</v>
          </cell>
          <cell r="B31" t="str">
            <v>Projeto executivo de climatização em formato A0</v>
          </cell>
          <cell r="C31" t="str">
            <v>UN</v>
          </cell>
          <cell r="E31">
            <v>3496.34</v>
          </cell>
          <cell r="F31">
            <v>3496.34</v>
          </cell>
          <cell r="G31">
            <v>15</v>
          </cell>
        </row>
        <row r="32">
          <cell r="A32" t="str">
            <v>01.17.171</v>
          </cell>
          <cell r="B32" t="str">
            <v>Projeto executivo de chuveiros automáticos em formato A1</v>
          </cell>
          <cell r="C32" t="str">
            <v>UN</v>
          </cell>
          <cell r="E32">
            <v>2214.38</v>
          </cell>
          <cell r="F32">
            <v>2214.38</v>
          </cell>
          <cell r="G32">
            <v>15</v>
          </cell>
        </row>
        <row r="33">
          <cell r="A33" t="str">
            <v>01.17.181</v>
          </cell>
          <cell r="B33" t="str">
            <v>Projeto executivo de chuveiros automáticos em formato A0</v>
          </cell>
          <cell r="C33" t="str">
            <v>UN</v>
          </cell>
          <cell r="E33">
            <v>2862.18</v>
          </cell>
          <cell r="F33">
            <v>2862.18</v>
          </cell>
          <cell r="G33">
            <v>15</v>
          </cell>
        </row>
        <row r="34">
          <cell r="A34" t="str">
            <v>01.20</v>
          </cell>
          <cell r="B34" t="str">
            <v>Levantamento topográfico e geofísico</v>
          </cell>
        </row>
        <row r="35">
          <cell r="A35" t="str">
            <v>01.20.010</v>
          </cell>
          <cell r="B35" t="str">
            <v>Taxa de mobilização e desmobilização de equipamentos para execução de levantamento topográfico</v>
          </cell>
          <cell r="C35" t="str">
            <v>TX</v>
          </cell>
          <cell r="D35">
            <v>1155.32</v>
          </cell>
          <cell r="F35">
            <v>1155.32</v>
          </cell>
          <cell r="G35">
            <v>15</v>
          </cell>
        </row>
        <row r="36">
          <cell r="A36" t="str">
            <v>01.20.280</v>
          </cell>
          <cell r="B36" t="str">
            <v>Levantamento planimétrico de área pavimentada para veículo e pedestre</v>
          </cell>
          <cell r="C36" t="str">
            <v>M2</v>
          </cell>
          <cell r="D36">
            <v>7.0000000000000007E-2</v>
          </cell>
          <cell r="E36">
            <v>0.19</v>
          </cell>
          <cell r="F36">
            <v>0.26</v>
          </cell>
          <cell r="G36">
            <v>15</v>
          </cell>
        </row>
        <row r="37">
          <cell r="A37" t="str">
            <v>01.20.691</v>
          </cell>
          <cell r="B37" t="str">
            <v>Levantamento planimétrico cadastral com áreas ocupadas predominantemente por comunidades - área até 20.000 m² (mínimo de 3.500 m²)</v>
          </cell>
          <cell r="C37" t="str">
            <v>M2</v>
          </cell>
          <cell r="D37">
            <v>0.43</v>
          </cell>
          <cell r="E37">
            <v>0.63</v>
          </cell>
          <cell r="F37">
            <v>1.06</v>
          </cell>
          <cell r="G37">
            <v>15</v>
          </cell>
        </row>
        <row r="38">
          <cell r="A38" t="str">
            <v>01.20.701</v>
          </cell>
          <cell r="B38" t="str">
            <v>Levantamento planimétrico cadastral com áreas ocupadas predominantemente por comunidades - área acima de 20.000 m² até 200.000 m²</v>
          </cell>
          <cell r="C38" t="str">
            <v>M2</v>
          </cell>
          <cell r="D38">
            <v>0.34</v>
          </cell>
          <cell r="E38">
            <v>0.49</v>
          </cell>
          <cell r="F38">
            <v>0.83</v>
          </cell>
          <cell r="G38">
            <v>15</v>
          </cell>
        </row>
        <row r="39">
          <cell r="A39" t="str">
            <v>01.20.711</v>
          </cell>
          <cell r="B39" t="str">
            <v>Levantamento planimétrico cadastral com áreas ocupadas predominantemente por comunidades - área acima de 200.000 m²</v>
          </cell>
          <cell r="C39" t="str">
            <v>M2</v>
          </cell>
          <cell r="D39">
            <v>0.28000000000000003</v>
          </cell>
          <cell r="E39">
            <v>0.39</v>
          </cell>
          <cell r="F39">
            <v>0.67</v>
          </cell>
          <cell r="G39">
            <v>15</v>
          </cell>
        </row>
        <row r="40">
          <cell r="A40" t="str">
            <v>01.20.721</v>
          </cell>
          <cell r="B40" t="str">
            <v>Levantamento planimétrico cadastral com áreas até 50% de ocupação - área até 20.000 m² (mínimo de 3.500 m²)</v>
          </cell>
          <cell r="C40" t="str">
            <v>M2</v>
          </cell>
          <cell r="D40">
            <v>0.38</v>
          </cell>
          <cell r="E40">
            <v>0.54</v>
          </cell>
          <cell r="F40">
            <v>0.92</v>
          </cell>
          <cell r="G40">
            <v>15</v>
          </cell>
        </row>
        <row r="41">
          <cell r="A41" t="str">
            <v>01.20.731</v>
          </cell>
          <cell r="B41" t="str">
            <v>Levantamento planimétrico cadastral com áreas até 50% de ocupação - área acima de 20.000 m² até 200.000 m²</v>
          </cell>
          <cell r="C41" t="str">
            <v>M2</v>
          </cell>
          <cell r="D41">
            <v>0.18</v>
          </cell>
          <cell r="E41">
            <v>0.61</v>
          </cell>
          <cell r="F41">
            <v>0.79</v>
          </cell>
          <cell r="G41">
            <v>15</v>
          </cell>
        </row>
        <row r="42">
          <cell r="A42" t="str">
            <v>01.20.741</v>
          </cell>
          <cell r="B42" t="str">
            <v>Levantamento planimétrico cadastral com áreas até 50% de ocupação - área acima de 200.000 m²</v>
          </cell>
          <cell r="C42" t="str">
            <v>M2</v>
          </cell>
          <cell r="D42">
            <v>0.24</v>
          </cell>
          <cell r="E42">
            <v>0.34</v>
          </cell>
          <cell r="F42">
            <v>0.57999999999999996</v>
          </cell>
          <cell r="G42">
            <v>15</v>
          </cell>
        </row>
        <row r="43">
          <cell r="A43" t="str">
            <v>01.20.751</v>
          </cell>
          <cell r="B43" t="str">
            <v>Levantamento planimétrico cadastral com áreas acima de 50% de ocupação - área até 20.000 m² (mínimo de 4.000 m²)</v>
          </cell>
          <cell r="C43" t="str">
            <v>M2</v>
          </cell>
          <cell r="D43">
            <v>0.33</v>
          </cell>
          <cell r="E43">
            <v>0.49</v>
          </cell>
          <cell r="F43">
            <v>0.82</v>
          </cell>
          <cell r="G43">
            <v>15</v>
          </cell>
        </row>
        <row r="44">
          <cell r="A44" t="str">
            <v>01.20.761</v>
          </cell>
          <cell r="B44" t="str">
            <v>Levantamento planimétrico cadastral com áreas acima de 50% de ocupação - área acima de 20.000 m² até 200.000 m²</v>
          </cell>
          <cell r="C44" t="str">
            <v>M2</v>
          </cell>
          <cell r="D44">
            <v>0.28999999999999998</v>
          </cell>
          <cell r="E44">
            <v>0.42</v>
          </cell>
          <cell r="F44">
            <v>0.71</v>
          </cell>
          <cell r="G44">
            <v>15</v>
          </cell>
        </row>
        <row r="45">
          <cell r="A45" t="str">
            <v>01.20.771</v>
          </cell>
          <cell r="B45" t="str">
            <v>Levantamento planimétrico cadastral com áreas acima de 50% de ocupação - área acima de 200.000 m²</v>
          </cell>
          <cell r="C45" t="str">
            <v>M2</v>
          </cell>
          <cell r="D45">
            <v>0.28000000000000003</v>
          </cell>
          <cell r="E45">
            <v>0.4</v>
          </cell>
          <cell r="F45">
            <v>0.68</v>
          </cell>
          <cell r="G45">
            <v>15</v>
          </cell>
        </row>
        <row r="46">
          <cell r="A46" t="str">
            <v>01.20.781</v>
          </cell>
          <cell r="B46" t="str">
            <v>Levantamento planialtimétrico cadastral com áreas ocupadas predominantemente por comunidades - área até 20.000 m² (mínimo de 3.500 m²)</v>
          </cell>
          <cell r="C46" t="str">
            <v>M2</v>
          </cell>
          <cell r="D46">
            <v>0.45</v>
          </cell>
          <cell r="E46">
            <v>0.66</v>
          </cell>
          <cell r="F46">
            <v>1.1100000000000001</v>
          </cell>
          <cell r="G46">
            <v>15</v>
          </cell>
        </row>
        <row r="47">
          <cell r="A47" t="str">
            <v>01.20.791</v>
          </cell>
          <cell r="B47" t="str">
            <v>Levantamento planialtimétrico cadastral com áreas ocupadas predominantemente por comunidades - área acima de 20.000 m² até 200.000 m²</v>
          </cell>
          <cell r="C47" t="str">
            <v>M2</v>
          </cell>
          <cell r="D47">
            <v>0.37</v>
          </cell>
          <cell r="E47">
            <v>0.53</v>
          </cell>
          <cell r="F47">
            <v>0.9</v>
          </cell>
          <cell r="G47">
            <v>15</v>
          </cell>
        </row>
        <row r="48">
          <cell r="A48" t="str">
            <v>01.20.801</v>
          </cell>
          <cell r="B48" t="str">
            <v>Levantamento planialtimétrico cadastral com áreas ocupadas predominantemente por comunidades - área acima de 200.000 m²</v>
          </cell>
          <cell r="C48" t="str">
            <v>M2</v>
          </cell>
          <cell r="D48">
            <v>0.28999999999999998</v>
          </cell>
          <cell r="E48">
            <v>0.42</v>
          </cell>
          <cell r="F48">
            <v>0.71</v>
          </cell>
          <cell r="G48">
            <v>15</v>
          </cell>
        </row>
        <row r="49">
          <cell r="A49" t="str">
            <v>01.20.811</v>
          </cell>
          <cell r="B49" t="str">
            <v>Levantamento planialtimétrico cadastral com áreas até 50% de ocupação - área até 20.000 m² (mínimo de 4.000 m²)</v>
          </cell>
          <cell r="C49" t="str">
            <v>M2</v>
          </cell>
          <cell r="D49">
            <v>0.39</v>
          </cell>
          <cell r="E49">
            <v>0.56000000000000005</v>
          </cell>
          <cell r="F49">
            <v>0.95</v>
          </cell>
          <cell r="G49">
            <v>15</v>
          </cell>
        </row>
        <row r="50">
          <cell r="A50" t="str">
            <v>01.20.821</v>
          </cell>
          <cell r="B50" t="str">
            <v>Levantamento planialtimétrico cadastral com áreas até 50% de ocupação - área acima de 20.000 m² até 200.000 m²</v>
          </cell>
          <cell r="C50" t="str">
            <v>M2</v>
          </cell>
          <cell r="D50">
            <v>0.32</v>
          </cell>
          <cell r="E50">
            <v>0.46</v>
          </cell>
          <cell r="F50">
            <v>0.78</v>
          </cell>
          <cell r="G50">
            <v>15</v>
          </cell>
        </row>
        <row r="51">
          <cell r="A51" t="str">
            <v>01.20.831</v>
          </cell>
          <cell r="B51" t="str">
            <v>Levantamento planialtimétrico cadastral com áreas até 50% de ocupação - área acima de 200.000 m²</v>
          </cell>
          <cell r="C51" t="str">
            <v>M2</v>
          </cell>
          <cell r="D51">
            <v>0.27</v>
          </cell>
          <cell r="E51">
            <v>0.39</v>
          </cell>
          <cell r="F51">
            <v>0.66</v>
          </cell>
          <cell r="G51">
            <v>15</v>
          </cell>
        </row>
        <row r="52">
          <cell r="A52" t="str">
            <v>01.20.841</v>
          </cell>
          <cell r="B52" t="str">
            <v>Levantamento planialtimétrico cadastral com áreas acima de 50% de ocupação - área até 20.000 m² (mínimo de 3.500 m²)</v>
          </cell>
          <cell r="C52" t="str">
            <v>M2</v>
          </cell>
          <cell r="D52">
            <v>0.45</v>
          </cell>
          <cell r="E52">
            <v>0.65</v>
          </cell>
          <cell r="F52">
            <v>1.1000000000000001</v>
          </cell>
          <cell r="G52">
            <v>15</v>
          </cell>
        </row>
        <row r="53">
          <cell r="A53" t="str">
            <v>01.20.851</v>
          </cell>
          <cell r="B53" t="str">
            <v>Levantamento planialtimétrico cadastral com áreas acima de 50% de ocupação - área acima de 20.000 m² até 200.000 m²</v>
          </cell>
          <cell r="C53" t="str">
            <v>M2</v>
          </cell>
          <cell r="D53">
            <v>0.3</v>
          </cell>
          <cell r="E53">
            <v>0.42</v>
          </cell>
          <cell r="F53">
            <v>0.72</v>
          </cell>
          <cell r="G53">
            <v>15</v>
          </cell>
        </row>
        <row r="54">
          <cell r="A54" t="str">
            <v>01.20.861</v>
          </cell>
          <cell r="B54" t="str">
            <v>Levantamento planialtimétrico cadastral com áreas acima de 50% de ocupação - área acima de 200.000 m²</v>
          </cell>
          <cell r="C54" t="str">
            <v>M2</v>
          </cell>
          <cell r="D54">
            <v>0.18</v>
          </cell>
          <cell r="E54">
            <v>0.46</v>
          </cell>
          <cell r="F54">
            <v>0.64</v>
          </cell>
          <cell r="G54">
            <v>15</v>
          </cell>
        </row>
        <row r="55">
          <cell r="A55" t="str">
            <v>01.20.871</v>
          </cell>
          <cell r="B55" t="str">
            <v>Levantamento planialtimétrico cadastral em área rural até 2 alqueires (mínimo de 10.000 m²)</v>
          </cell>
          <cell r="C55" t="str">
            <v>M2</v>
          </cell>
          <cell r="D55">
            <v>0.19</v>
          </cell>
          <cell r="E55">
            <v>0.28000000000000003</v>
          </cell>
          <cell r="F55">
            <v>0.47</v>
          </cell>
          <cell r="G55">
            <v>15</v>
          </cell>
        </row>
        <row r="56">
          <cell r="A56" t="str">
            <v>01.20.881</v>
          </cell>
          <cell r="B56" t="str">
            <v>Levantamento planialtimétrico cadastral em área rural acima de 2 até 5 alqueires</v>
          </cell>
          <cell r="C56" t="str">
            <v>M2</v>
          </cell>
          <cell r="D56">
            <v>0.14000000000000001</v>
          </cell>
          <cell r="E56">
            <v>0.21</v>
          </cell>
          <cell r="F56">
            <v>0.35</v>
          </cell>
          <cell r="G56">
            <v>15</v>
          </cell>
        </row>
        <row r="57">
          <cell r="A57" t="str">
            <v>01.20.891</v>
          </cell>
          <cell r="B57" t="str">
            <v>Levantamento planialtimétrico cadastral em área rural acima de 5 até 10 alqueires</v>
          </cell>
          <cell r="C57" t="str">
            <v>M2</v>
          </cell>
          <cell r="D57">
            <v>0.1</v>
          </cell>
          <cell r="E57">
            <v>0.15</v>
          </cell>
          <cell r="F57">
            <v>0.25</v>
          </cell>
          <cell r="G57">
            <v>15</v>
          </cell>
        </row>
        <row r="58">
          <cell r="A58" t="str">
            <v>01.20.901</v>
          </cell>
          <cell r="B58" t="str">
            <v>Levantamento planialtimétrico cadastral em área rural acima de 10 alqueires</v>
          </cell>
          <cell r="C58" t="str">
            <v>M2</v>
          </cell>
          <cell r="D58">
            <v>0.09</v>
          </cell>
          <cell r="E58">
            <v>0.14000000000000001</v>
          </cell>
          <cell r="F58">
            <v>0.23</v>
          </cell>
          <cell r="G58">
            <v>15</v>
          </cell>
        </row>
        <row r="59">
          <cell r="A59" t="str">
            <v>01.20.911</v>
          </cell>
          <cell r="B59" t="str">
            <v>Transporte de referência de nível (RN) - classe IIN (mínimo de 2 km)</v>
          </cell>
          <cell r="C59" t="str">
            <v>KM</v>
          </cell>
          <cell r="D59">
            <v>613.4</v>
          </cell>
          <cell r="E59">
            <v>791.82</v>
          </cell>
          <cell r="F59">
            <v>1405.22</v>
          </cell>
          <cell r="G59">
            <v>15</v>
          </cell>
        </row>
        <row r="60">
          <cell r="A60" t="str">
            <v>01.20.921</v>
          </cell>
          <cell r="B60" t="str">
            <v>Implantação de marcos através de levantamento com GPS (mínimo de 3 marcos)</v>
          </cell>
          <cell r="C60" t="str">
            <v>UN</v>
          </cell>
          <cell r="D60">
            <v>722.37</v>
          </cell>
          <cell r="E60">
            <v>541.04999999999995</v>
          </cell>
          <cell r="F60">
            <v>1263.42</v>
          </cell>
          <cell r="G60">
            <v>15</v>
          </cell>
        </row>
        <row r="61">
          <cell r="A61" t="str">
            <v>01.21</v>
          </cell>
          <cell r="B61" t="str">
            <v>Estudo geotecnico (sondagem)</v>
          </cell>
        </row>
        <row r="62">
          <cell r="A62" t="str">
            <v>01.21.010</v>
          </cell>
          <cell r="B62" t="str">
            <v>Taxa de mobilização e desmobilização de equipamentos para execução de sondagem</v>
          </cell>
          <cell r="C62" t="str">
            <v>TX</v>
          </cell>
          <cell r="D62">
            <v>1392.22</v>
          </cell>
          <cell r="F62">
            <v>1392.22</v>
          </cell>
          <cell r="G62">
            <v>15</v>
          </cell>
        </row>
        <row r="63">
          <cell r="A63" t="str">
            <v>01.21.090</v>
          </cell>
          <cell r="B63" t="str">
            <v>Taxa de mobilização e desmobilização de equipamentos para execução de sondagem rotativa</v>
          </cell>
          <cell r="C63" t="str">
            <v>TX</v>
          </cell>
          <cell r="D63">
            <v>7116.11</v>
          </cell>
          <cell r="F63">
            <v>7116.11</v>
          </cell>
          <cell r="G63">
            <v>15</v>
          </cell>
        </row>
        <row r="64">
          <cell r="A64" t="str">
            <v>01.21.100</v>
          </cell>
          <cell r="B64" t="str">
            <v>Sondagem do terreno a trado</v>
          </cell>
          <cell r="C64" t="str">
            <v>M</v>
          </cell>
          <cell r="D64">
            <v>108.51</v>
          </cell>
          <cell r="F64">
            <v>108.51</v>
          </cell>
          <cell r="G64">
            <v>15</v>
          </cell>
        </row>
        <row r="65">
          <cell r="A65" t="str">
            <v>01.21.110</v>
          </cell>
          <cell r="B65" t="str">
            <v>Sondagem do terreno à percussão (mínimo de 30 m)</v>
          </cell>
          <cell r="C65" t="str">
            <v>M</v>
          </cell>
          <cell r="D65">
            <v>95.68</v>
          </cell>
          <cell r="F65">
            <v>95.68</v>
          </cell>
          <cell r="G65">
            <v>15</v>
          </cell>
        </row>
        <row r="66">
          <cell r="A66" t="str">
            <v>01.21.120</v>
          </cell>
          <cell r="B66" t="str">
            <v>Sondagem do terreno rotativa em solo</v>
          </cell>
          <cell r="C66" t="str">
            <v>M</v>
          </cell>
          <cell r="D66">
            <v>425.83</v>
          </cell>
          <cell r="F66">
            <v>425.83</v>
          </cell>
          <cell r="G66">
            <v>15</v>
          </cell>
        </row>
        <row r="67">
          <cell r="A67" t="str">
            <v>01.21.130</v>
          </cell>
          <cell r="B67" t="str">
            <v>Sondagem do terreno rotativa em rocha</v>
          </cell>
          <cell r="C67" t="str">
            <v>M</v>
          </cell>
          <cell r="D67">
            <v>671.39</v>
          </cell>
          <cell r="F67">
            <v>671.39</v>
          </cell>
          <cell r="G67">
            <v>15</v>
          </cell>
        </row>
        <row r="68">
          <cell r="A68" t="str">
            <v>01.21.140</v>
          </cell>
          <cell r="B68" t="str">
            <v>Sondagem do terreno à percussão com a utilização de torquímetro (mínimo de 30 m)</v>
          </cell>
          <cell r="C68" t="str">
            <v>M</v>
          </cell>
          <cell r="D68">
            <v>104.88</v>
          </cell>
          <cell r="F68">
            <v>104.88</v>
          </cell>
          <cell r="G68">
            <v>15</v>
          </cell>
        </row>
        <row r="69">
          <cell r="A69" t="str">
            <v>01.23</v>
          </cell>
          <cell r="B69" t="str">
            <v>Tratamento, recuperação e trabalhos especiais em concreto</v>
          </cell>
        </row>
        <row r="70">
          <cell r="A70" t="str">
            <v>01.23.010</v>
          </cell>
          <cell r="B70" t="str">
            <v>Taxa de mobilização e desmobilização de equipamentos para execução de corte em concreto armado</v>
          </cell>
          <cell r="C70" t="str">
            <v>TX</v>
          </cell>
          <cell r="D70">
            <v>450.91</v>
          </cell>
          <cell r="F70">
            <v>450.91</v>
          </cell>
          <cell r="G70">
            <v>15</v>
          </cell>
        </row>
        <row r="71">
          <cell r="A71" t="str">
            <v>01.23.020</v>
          </cell>
          <cell r="B71" t="str">
            <v>Limpeza de armadura com escova de aço</v>
          </cell>
          <cell r="C71" t="str">
            <v>M2</v>
          </cell>
          <cell r="D71">
            <v>3.43</v>
          </cell>
          <cell r="E71">
            <v>7.17</v>
          </cell>
          <cell r="F71">
            <v>10.6</v>
          </cell>
          <cell r="G71">
            <v>15</v>
          </cell>
        </row>
        <row r="72">
          <cell r="A72" t="str">
            <v>01.23.030</v>
          </cell>
          <cell r="B72" t="str">
            <v>Preparo de ponte de aderência com adesivo a base de epóxi</v>
          </cell>
          <cell r="C72" t="str">
            <v>M2</v>
          </cell>
          <cell r="D72">
            <v>104.53</v>
          </cell>
          <cell r="E72">
            <v>52.98</v>
          </cell>
          <cell r="F72">
            <v>157.51</v>
          </cell>
          <cell r="G72">
            <v>15</v>
          </cell>
        </row>
        <row r="73">
          <cell r="A73" t="str">
            <v>01.23.056</v>
          </cell>
          <cell r="B73" t="str">
            <v>Tratamento de armadura com produto anticorrosivo a base de zinco</v>
          </cell>
          <cell r="C73" t="str">
            <v>M2</v>
          </cell>
          <cell r="D73">
            <v>22.43</v>
          </cell>
          <cell r="E73">
            <v>50.5</v>
          </cell>
          <cell r="F73">
            <v>72.930000000000007</v>
          </cell>
          <cell r="G73">
            <v>15</v>
          </cell>
        </row>
        <row r="74">
          <cell r="A74" t="str">
            <v>01.23.060</v>
          </cell>
          <cell r="B74" t="str">
            <v>Corte de concreto deteriorado inclusive remoção dos detritos</v>
          </cell>
          <cell r="C74" t="str">
            <v>M2</v>
          </cell>
          <cell r="E74">
            <v>35.85</v>
          </cell>
          <cell r="F74">
            <v>35.85</v>
          </cell>
          <cell r="G74">
            <v>15</v>
          </cell>
        </row>
        <row r="75">
          <cell r="A75" t="str">
            <v>01.23.070</v>
          </cell>
          <cell r="B75" t="str">
            <v>Demarcação de área com disco de corte diamantado</v>
          </cell>
          <cell r="C75" t="str">
            <v>M</v>
          </cell>
          <cell r="D75">
            <v>1.06</v>
          </cell>
          <cell r="E75">
            <v>5.3</v>
          </cell>
          <cell r="F75">
            <v>6.36</v>
          </cell>
          <cell r="G75">
            <v>15</v>
          </cell>
        </row>
        <row r="76">
          <cell r="A76" t="str">
            <v>01.23.100</v>
          </cell>
          <cell r="B76" t="str">
            <v>Demolição de concreto armado com preservação de armadura, para reforço e recuperação estrutural</v>
          </cell>
          <cell r="C76" t="str">
            <v>M3</v>
          </cell>
          <cell r="E76">
            <v>541.1</v>
          </cell>
          <cell r="F76">
            <v>541.1</v>
          </cell>
          <cell r="G76">
            <v>15</v>
          </cell>
        </row>
        <row r="77">
          <cell r="A77" t="str">
            <v>01.23.140</v>
          </cell>
          <cell r="B77" t="str">
            <v>Furação de 1 1/4´ em concreto armado</v>
          </cell>
          <cell r="C77" t="str">
            <v>M</v>
          </cell>
          <cell r="D77">
            <v>275.45</v>
          </cell>
          <cell r="F77">
            <v>275.45</v>
          </cell>
          <cell r="G77">
            <v>15</v>
          </cell>
        </row>
        <row r="78">
          <cell r="A78" t="str">
            <v>01.23.150</v>
          </cell>
          <cell r="B78" t="str">
            <v>Furação de 1 1/2´ em concreto armado</v>
          </cell>
          <cell r="C78" t="str">
            <v>M</v>
          </cell>
          <cell r="D78">
            <v>280.66000000000003</v>
          </cell>
          <cell r="F78">
            <v>280.66000000000003</v>
          </cell>
          <cell r="G78">
            <v>15</v>
          </cell>
        </row>
        <row r="79">
          <cell r="A79" t="str">
            <v>01.23.160</v>
          </cell>
          <cell r="B79" t="str">
            <v>Furação de 2 1/4´ em concreto armado</v>
          </cell>
          <cell r="C79" t="str">
            <v>M</v>
          </cell>
          <cell r="D79">
            <v>389.53</v>
          </cell>
          <cell r="F79">
            <v>389.53</v>
          </cell>
          <cell r="G79">
            <v>15</v>
          </cell>
        </row>
        <row r="80">
          <cell r="A80" t="str">
            <v>01.23.190</v>
          </cell>
          <cell r="B80" t="str">
            <v>Furação de 2 1/2´ em concreto armado</v>
          </cell>
          <cell r="C80" t="str">
            <v>M</v>
          </cell>
          <cell r="D80">
            <v>401.21</v>
          </cell>
          <cell r="F80">
            <v>401.21</v>
          </cell>
          <cell r="G80">
            <v>15</v>
          </cell>
        </row>
        <row r="81">
          <cell r="A81" t="str">
            <v>01.23.200</v>
          </cell>
          <cell r="B81" t="str">
            <v>Taxa de mobilização e desmobilização de equipamentos para execução de perfuração em concreto</v>
          </cell>
          <cell r="C81" t="str">
            <v>TX</v>
          </cell>
          <cell r="D81">
            <v>223.85</v>
          </cell>
          <cell r="F81">
            <v>223.85</v>
          </cell>
          <cell r="G81">
            <v>15</v>
          </cell>
        </row>
        <row r="82">
          <cell r="A82" t="str">
            <v>01.23.221</v>
          </cell>
          <cell r="B82" t="str">
            <v>Furação para até 10mm x 100mm em concreto armado, inclusive colagem de armadura (para até 8mm)</v>
          </cell>
          <cell r="C82" t="str">
            <v>UN</v>
          </cell>
          <cell r="D82">
            <v>13.01</v>
          </cell>
          <cell r="F82">
            <v>13.01</v>
          </cell>
          <cell r="G82">
            <v>15</v>
          </cell>
        </row>
        <row r="83">
          <cell r="A83" t="str">
            <v>01.23.222</v>
          </cell>
          <cell r="B83" t="str">
            <v>Furação para 12,5mm x 100mm em concreto armado, inclusive colagem de armadura (para 10mm)</v>
          </cell>
          <cell r="C83" t="str">
            <v>UN</v>
          </cell>
          <cell r="D83">
            <v>15.92</v>
          </cell>
          <cell r="F83">
            <v>15.92</v>
          </cell>
          <cell r="G83">
            <v>15</v>
          </cell>
        </row>
        <row r="84">
          <cell r="A84" t="str">
            <v>01.23.223</v>
          </cell>
          <cell r="B84" t="str">
            <v>Furação para 16mm x 100mm em concreto armado, inclusive colagem de armadura (para 12,5mm)</v>
          </cell>
          <cell r="C84" t="str">
            <v>UN</v>
          </cell>
          <cell r="D84">
            <v>16.579999999999998</v>
          </cell>
          <cell r="F84">
            <v>16.579999999999998</v>
          </cell>
          <cell r="G84">
            <v>15</v>
          </cell>
        </row>
        <row r="85">
          <cell r="A85" t="str">
            <v>01.23.231</v>
          </cell>
          <cell r="B85" t="str">
            <v>Furação para até 10mm x 150mm em concreto armado, inclusive colagem de armadura (para até 8mm)</v>
          </cell>
          <cell r="C85" t="str">
            <v>UN</v>
          </cell>
          <cell r="D85">
            <v>21.35</v>
          </cell>
          <cell r="F85">
            <v>21.35</v>
          </cell>
          <cell r="G85">
            <v>15</v>
          </cell>
        </row>
        <row r="86">
          <cell r="A86" t="str">
            <v>01.23.232</v>
          </cell>
          <cell r="B86" t="str">
            <v>Furação para 12,5mm x 150mm em concreto armado, inclusive colagem de armadura (para 10mm)</v>
          </cell>
          <cell r="C86" t="str">
            <v>UN</v>
          </cell>
          <cell r="D86">
            <v>22.23</v>
          </cell>
          <cell r="F86">
            <v>22.23</v>
          </cell>
          <cell r="G86">
            <v>15</v>
          </cell>
        </row>
        <row r="87">
          <cell r="A87" t="str">
            <v>01.23.233</v>
          </cell>
          <cell r="B87" t="str">
            <v>Furação para 16mm x 150mm em concreto armado, inclusive colagem de armadura (para 12,5mm)</v>
          </cell>
          <cell r="C87" t="str">
            <v>UN</v>
          </cell>
          <cell r="D87">
            <v>25.81</v>
          </cell>
          <cell r="F87">
            <v>25.81</v>
          </cell>
          <cell r="G87">
            <v>15</v>
          </cell>
        </row>
        <row r="88">
          <cell r="A88" t="str">
            <v>01.23.234</v>
          </cell>
          <cell r="B88" t="str">
            <v>Furação para 20mm x 150mm em concreto armado, inclusive colagem de armadura (para 16mm)</v>
          </cell>
          <cell r="C88" t="str">
            <v>UN</v>
          </cell>
          <cell r="D88">
            <v>27.96</v>
          </cell>
          <cell r="F88">
            <v>27.96</v>
          </cell>
          <cell r="G88">
            <v>15</v>
          </cell>
        </row>
        <row r="89">
          <cell r="A89" t="str">
            <v>01.23.236</v>
          </cell>
          <cell r="B89" t="str">
            <v>Furação para até 10mm x 200mm em concreto armado, inclusive colagem de armadura (para 8mm)</v>
          </cell>
          <cell r="C89" t="str">
            <v>UN</v>
          </cell>
          <cell r="D89">
            <v>27.74</v>
          </cell>
          <cell r="F89">
            <v>27.74</v>
          </cell>
          <cell r="G89">
            <v>15</v>
          </cell>
        </row>
        <row r="90">
          <cell r="A90" t="str">
            <v>01.23.237</v>
          </cell>
          <cell r="B90" t="str">
            <v>Furação para 12,5mm x 200mm em concreto armado, inclusive colagem de armadura (para 10mm)</v>
          </cell>
          <cell r="C90" t="str">
            <v>UN</v>
          </cell>
          <cell r="D90">
            <v>30.53</v>
          </cell>
          <cell r="F90">
            <v>30.53</v>
          </cell>
          <cell r="G90">
            <v>15</v>
          </cell>
        </row>
        <row r="91">
          <cell r="A91" t="str">
            <v>01.23.238</v>
          </cell>
          <cell r="B91" t="str">
            <v>Furação para 16mm x 200mm em concreto armado, inclusive colagem de armadura (para 12,5mm)</v>
          </cell>
          <cell r="C91" t="str">
            <v>UN</v>
          </cell>
          <cell r="D91">
            <v>32.07</v>
          </cell>
          <cell r="F91">
            <v>32.07</v>
          </cell>
          <cell r="G91">
            <v>15</v>
          </cell>
        </row>
        <row r="92">
          <cell r="A92" t="str">
            <v>01.23.239</v>
          </cell>
          <cell r="B92" t="str">
            <v>Furação para 20mm x 200mm em concreto armado, inclusive colagem de armadura (para 16mm)</v>
          </cell>
          <cell r="C92" t="str">
            <v>UN</v>
          </cell>
          <cell r="D92">
            <v>37.28</v>
          </cell>
          <cell r="F92">
            <v>37.28</v>
          </cell>
          <cell r="G92">
            <v>15</v>
          </cell>
        </row>
        <row r="93">
          <cell r="A93" t="str">
            <v>01.23.254</v>
          </cell>
          <cell r="B93" t="str">
            <v>Furação de 1´ em concreto armado</v>
          </cell>
          <cell r="C93" t="str">
            <v>M</v>
          </cell>
          <cell r="D93">
            <v>146.28</v>
          </cell>
          <cell r="F93">
            <v>146.28</v>
          </cell>
          <cell r="G93">
            <v>15</v>
          </cell>
        </row>
        <row r="94">
          <cell r="A94" t="str">
            <v>01.23.260</v>
          </cell>
          <cell r="B94" t="str">
            <v>Furação de 2´ em concreto armado</v>
          </cell>
          <cell r="C94" t="str">
            <v>M</v>
          </cell>
          <cell r="D94">
            <v>398.31</v>
          </cell>
          <cell r="F94">
            <v>398.31</v>
          </cell>
          <cell r="G94">
            <v>15</v>
          </cell>
        </row>
        <row r="95">
          <cell r="A95" t="str">
            <v>01.23.264</v>
          </cell>
          <cell r="B95" t="str">
            <v>Furação de 3´ em concreto armado</v>
          </cell>
          <cell r="C95" t="str">
            <v>M</v>
          </cell>
          <cell r="D95">
            <v>409.99</v>
          </cell>
          <cell r="F95">
            <v>409.99</v>
          </cell>
          <cell r="G95">
            <v>15</v>
          </cell>
        </row>
        <row r="96">
          <cell r="A96" t="str">
            <v>01.23.270</v>
          </cell>
          <cell r="B96" t="str">
            <v>Furação de 4´ em concreto armado</v>
          </cell>
          <cell r="C96" t="str">
            <v>M</v>
          </cell>
          <cell r="D96">
            <v>426.29</v>
          </cell>
          <cell r="F96">
            <v>426.29</v>
          </cell>
          <cell r="G96">
            <v>15</v>
          </cell>
        </row>
        <row r="97">
          <cell r="A97" t="str">
            <v>01.23.274</v>
          </cell>
          <cell r="B97" t="str">
            <v>Furação de 5´ em concreto armado</v>
          </cell>
          <cell r="C97" t="str">
            <v>M</v>
          </cell>
          <cell r="D97">
            <v>448.78</v>
          </cell>
          <cell r="F97">
            <v>448.78</v>
          </cell>
          <cell r="G97">
            <v>15</v>
          </cell>
        </row>
        <row r="98">
          <cell r="A98" t="str">
            <v>01.23.280</v>
          </cell>
          <cell r="B98" t="str">
            <v>Furação de 6´ em concreto armado</v>
          </cell>
          <cell r="C98" t="str">
            <v>M</v>
          </cell>
          <cell r="D98">
            <v>568.91</v>
          </cell>
          <cell r="F98">
            <v>568.91</v>
          </cell>
          <cell r="G98">
            <v>15</v>
          </cell>
        </row>
        <row r="99">
          <cell r="A99" t="str">
            <v>01.23.510</v>
          </cell>
          <cell r="B99" t="str">
            <v>Corte vertical em concreto armado, espessura de 15 cm</v>
          </cell>
          <cell r="C99" t="str">
            <v>M</v>
          </cell>
          <cell r="D99">
            <v>234.15</v>
          </cell>
          <cell r="F99">
            <v>234.15</v>
          </cell>
          <cell r="G99">
            <v>15</v>
          </cell>
        </row>
        <row r="100">
          <cell r="A100" t="str">
            <v>01.23.700</v>
          </cell>
          <cell r="B100" t="str">
            <v>Taxa de mobilização e desmobilização para reforço estrutural com fibra de carbono</v>
          </cell>
          <cell r="C100" t="str">
            <v>TX</v>
          </cell>
          <cell r="D100">
            <v>1693.92</v>
          </cell>
          <cell r="E100">
            <v>4863.16</v>
          </cell>
          <cell r="F100">
            <v>6557.08</v>
          </cell>
          <cell r="G100">
            <v>15</v>
          </cell>
        </row>
        <row r="101">
          <cell r="A101" t="str">
            <v>01.23.701</v>
          </cell>
          <cell r="B101" t="str">
            <v>Preparação de substrato para colagem de fibra de carbono, mediante lixamento e/ou apicoamento e escovação</v>
          </cell>
          <cell r="C101" t="str">
            <v>M2</v>
          </cell>
          <cell r="D101">
            <v>7.83</v>
          </cell>
          <cell r="E101">
            <v>51.79</v>
          </cell>
          <cell r="F101">
            <v>59.62</v>
          </cell>
          <cell r="G101">
            <v>15</v>
          </cell>
        </row>
        <row r="102">
          <cell r="A102" t="str">
            <v>01.23.702</v>
          </cell>
          <cell r="B102" t="str">
            <v>Fibra de carbono para reforço estrutural de alta resistência - 300 g/m²</v>
          </cell>
          <cell r="C102" t="str">
            <v>M2</v>
          </cell>
          <cell r="D102">
            <v>158.94</v>
          </cell>
          <cell r="E102">
            <v>368.34</v>
          </cell>
          <cell r="F102">
            <v>527.28</v>
          </cell>
          <cell r="G102">
            <v>15</v>
          </cell>
        </row>
        <row r="103">
          <cell r="A103" t="str">
            <v>01.27</v>
          </cell>
          <cell r="B103" t="str">
            <v>Estudo e programa ambientais</v>
          </cell>
        </row>
        <row r="104">
          <cell r="A104" t="str">
            <v>01.27.011</v>
          </cell>
          <cell r="B104" t="str">
            <v>Projeto e implementação de gerenciamento integrado de resíduos sólidos e gestão de perdas</v>
          </cell>
          <cell r="C104" t="str">
            <v>UN</v>
          </cell>
          <cell r="D104">
            <v>196.3</v>
          </cell>
          <cell r="E104">
            <v>10739.13</v>
          </cell>
          <cell r="F104">
            <v>10935.43</v>
          </cell>
          <cell r="G104">
            <v>15</v>
          </cell>
        </row>
        <row r="105">
          <cell r="A105" t="str">
            <v>01.27.021</v>
          </cell>
          <cell r="B105" t="str">
            <v>Projeto e implementação de educação ambiental</v>
          </cell>
          <cell r="C105" t="str">
            <v>UN</v>
          </cell>
          <cell r="D105">
            <v>196.3</v>
          </cell>
          <cell r="E105">
            <v>14385.26</v>
          </cell>
          <cell r="F105">
            <v>14581.56</v>
          </cell>
          <cell r="G105">
            <v>15</v>
          </cell>
        </row>
        <row r="106">
          <cell r="A106" t="str">
            <v>01.27.031</v>
          </cell>
          <cell r="B106" t="str">
            <v>Projeto e implementação de controle ambiental de obra</v>
          </cell>
          <cell r="C106" t="str">
            <v>UN</v>
          </cell>
          <cell r="D106">
            <v>196.3</v>
          </cell>
          <cell r="E106">
            <v>12728.73</v>
          </cell>
          <cell r="F106">
            <v>12925.03</v>
          </cell>
          <cell r="G106">
            <v>15</v>
          </cell>
        </row>
        <row r="107">
          <cell r="A107" t="str">
            <v>01.27.041</v>
          </cell>
          <cell r="B107" t="str">
            <v>Laudo de caracterização de vegetação</v>
          </cell>
          <cell r="C107" t="str">
            <v>UN</v>
          </cell>
          <cell r="D107">
            <v>565.54999999999995</v>
          </cell>
          <cell r="E107">
            <v>29641.42</v>
          </cell>
          <cell r="F107">
            <v>30206.97</v>
          </cell>
          <cell r="G107">
            <v>15</v>
          </cell>
        </row>
        <row r="108">
          <cell r="A108" t="str">
            <v>01.27.051</v>
          </cell>
          <cell r="B108" t="str">
            <v>Laudo de caracterização da fauna associada à flora</v>
          </cell>
          <cell r="C108" t="str">
            <v>UN</v>
          </cell>
          <cell r="D108">
            <v>565.54999999999995</v>
          </cell>
          <cell r="E108">
            <v>45484.15</v>
          </cell>
          <cell r="F108">
            <v>46049.7</v>
          </cell>
          <cell r="G108">
            <v>15</v>
          </cell>
        </row>
        <row r="109">
          <cell r="A109" t="str">
            <v>01.27.061</v>
          </cell>
          <cell r="B109" t="str">
            <v>Projeto e implementação de monitoramento da fauna durante a obra</v>
          </cell>
          <cell r="C109" t="str">
            <v>UN</v>
          </cell>
          <cell r="D109">
            <v>565.54999999999995</v>
          </cell>
          <cell r="E109">
            <v>18031.189999999999</v>
          </cell>
          <cell r="F109">
            <v>18596.740000000002</v>
          </cell>
          <cell r="G109">
            <v>15</v>
          </cell>
        </row>
        <row r="110">
          <cell r="A110" t="str">
            <v>01.27.071</v>
          </cell>
          <cell r="B110" t="str">
            <v>Laudo de autodepuração</v>
          </cell>
          <cell r="C110" t="str">
            <v>UN</v>
          </cell>
          <cell r="D110">
            <v>460.05</v>
          </cell>
          <cell r="E110">
            <v>21641.63</v>
          </cell>
          <cell r="F110">
            <v>22101.68</v>
          </cell>
          <cell r="G110">
            <v>15</v>
          </cell>
        </row>
        <row r="111">
          <cell r="A111" t="str">
            <v>01.27.091</v>
          </cell>
          <cell r="B111" t="str">
            <v>Estudo de impacto de vizinhança, em área urbana até 10.000 m²</v>
          </cell>
          <cell r="C111" t="str">
            <v>UN</v>
          </cell>
          <cell r="D111">
            <v>280.7</v>
          </cell>
          <cell r="E111">
            <v>35053</v>
          </cell>
          <cell r="F111">
            <v>35333.699999999997</v>
          </cell>
          <cell r="G111">
            <v>15</v>
          </cell>
        </row>
        <row r="112">
          <cell r="A112" t="str">
            <v>01.28</v>
          </cell>
          <cell r="B112" t="str">
            <v>Poço profundo</v>
          </cell>
        </row>
        <row r="113">
          <cell r="A113" t="str">
            <v>01.28.010</v>
          </cell>
          <cell r="B113" t="str">
            <v>Taxa de mobilização e desmobilização de equipamentos para execução de perfuração para poço profundo - profundidade até 200 m</v>
          </cell>
          <cell r="C113" t="str">
            <v>TX</v>
          </cell>
          <cell r="D113">
            <v>8405.0300000000007</v>
          </cell>
          <cell r="F113">
            <v>8405.0300000000007</v>
          </cell>
          <cell r="G113">
            <v>15</v>
          </cell>
        </row>
        <row r="114">
          <cell r="A114" t="str">
            <v>01.28.020</v>
          </cell>
          <cell r="B114" t="str">
            <v>Taxa de mobilização e desmobilização de equipamentos para execução de perfuração para poço profundo - profundidade acima de 200 m e até 300 m</v>
          </cell>
          <cell r="C114" t="str">
            <v>TX</v>
          </cell>
          <cell r="D114">
            <v>13690.12</v>
          </cell>
          <cell r="F114">
            <v>13690.12</v>
          </cell>
          <cell r="G114">
            <v>15</v>
          </cell>
        </row>
        <row r="115">
          <cell r="A115" t="str">
            <v>01.28.030</v>
          </cell>
          <cell r="B115" t="str">
            <v>Taxa de mobilização e desmobilização de equipamentos para execução de perfuração para poço profundo - profundidade acima de 300 m</v>
          </cell>
          <cell r="C115" t="str">
            <v>TX</v>
          </cell>
          <cell r="D115">
            <v>13660.86</v>
          </cell>
          <cell r="F115">
            <v>13660.86</v>
          </cell>
          <cell r="G115">
            <v>15</v>
          </cell>
        </row>
        <row r="116">
          <cell r="A116" t="str">
            <v>01.28.040</v>
          </cell>
          <cell r="B116" t="str">
            <v>Perfuração rotativa para poço profundo em camadas de solos sedimentares, diâmetro de 8 1/2" (215,90 mm)</v>
          </cell>
          <cell r="C116" t="str">
            <v>M</v>
          </cell>
          <cell r="D116">
            <v>763.44</v>
          </cell>
          <cell r="F116">
            <v>763.44</v>
          </cell>
          <cell r="G116">
            <v>15</v>
          </cell>
        </row>
        <row r="117">
          <cell r="A117" t="str">
            <v>01.28.050</v>
          </cell>
          <cell r="B117" t="str">
            <v>Perfuração rotativa para poço profundo em aluvião, arenito, ou solos sedimentados em geral, diâmetro de 10" (250 mm)</v>
          </cell>
          <cell r="C117" t="str">
            <v>M</v>
          </cell>
          <cell r="D117">
            <v>518.57000000000005</v>
          </cell>
          <cell r="F117">
            <v>518.57000000000005</v>
          </cell>
          <cell r="G117">
            <v>15</v>
          </cell>
        </row>
        <row r="118">
          <cell r="A118" t="str">
            <v>01.28.060</v>
          </cell>
          <cell r="B118" t="str">
            <v>Perfuração rotativa para poço profundo em aluvião, arenito, ou solos sedimentados em geral, diâmetro de 12" (300 mm)</v>
          </cell>
          <cell r="C118" t="str">
            <v>M</v>
          </cell>
          <cell r="D118">
            <v>1351.21</v>
          </cell>
          <cell r="F118">
            <v>1351.21</v>
          </cell>
          <cell r="G118">
            <v>15</v>
          </cell>
        </row>
        <row r="119">
          <cell r="A119" t="str">
            <v>01.28.070</v>
          </cell>
          <cell r="B119" t="str">
            <v>Perfuração rotativa para poço profundo em aluvião, arenito, ou solos sedimentados em geral, diâmetro de 14" (350 mm)</v>
          </cell>
          <cell r="C119" t="str">
            <v>M</v>
          </cell>
          <cell r="D119">
            <v>1483.92</v>
          </cell>
          <cell r="F119">
            <v>1483.92</v>
          </cell>
          <cell r="G119">
            <v>15</v>
          </cell>
        </row>
        <row r="120">
          <cell r="A120" t="str">
            <v>01.28.080</v>
          </cell>
          <cell r="B120" t="str">
            <v>Perfuração rotativa para poço profundo em aluvião, arenito, ou solos sedimentados em geral, diâmetro de 16" (400 mm)</v>
          </cell>
          <cell r="C120" t="str">
            <v>M</v>
          </cell>
          <cell r="D120">
            <v>1853.07</v>
          </cell>
          <cell r="F120">
            <v>1853.07</v>
          </cell>
          <cell r="G120">
            <v>15</v>
          </cell>
        </row>
        <row r="121">
          <cell r="A121" t="str">
            <v>01.28.090</v>
          </cell>
          <cell r="B121" t="str">
            <v>Perfuração rotativa para poço profundo em aluvião, arenito, ou solos sedimentados em geral, diâmetro de 18" (450 mm)</v>
          </cell>
          <cell r="C121" t="str">
            <v>M</v>
          </cell>
          <cell r="D121">
            <v>2353.46</v>
          </cell>
          <cell r="F121">
            <v>2353.46</v>
          </cell>
          <cell r="G121">
            <v>15</v>
          </cell>
        </row>
        <row r="122">
          <cell r="A122" t="str">
            <v>01.28.100</v>
          </cell>
          <cell r="B122" t="str">
            <v>Perfuração rotativa para poço profundo em aluvião, arenito, ou solos sedimentados em geral, diâmetro de 20" (500 mm)</v>
          </cell>
          <cell r="C122" t="str">
            <v>M</v>
          </cell>
          <cell r="D122">
            <v>2627.23</v>
          </cell>
          <cell r="F122">
            <v>2627.23</v>
          </cell>
          <cell r="G122">
            <v>15</v>
          </cell>
        </row>
        <row r="123">
          <cell r="A123" t="str">
            <v>01.28.110</v>
          </cell>
          <cell r="B123" t="str">
            <v>Perfuração rotativa para poço profundo em aluvião, arenito, ou solos sedimentados em geral, diâmetro de 22" (550 mm)</v>
          </cell>
          <cell r="C123" t="str">
            <v>M</v>
          </cell>
          <cell r="D123">
            <v>2828.06</v>
          </cell>
          <cell r="F123">
            <v>2828.06</v>
          </cell>
          <cell r="G123">
            <v>15</v>
          </cell>
        </row>
        <row r="124">
          <cell r="A124" t="str">
            <v>01.28.120</v>
          </cell>
          <cell r="B124" t="str">
            <v>Perfuração rotativa para poço profundo em aluvião, arenito, ou solos sedimentados em geral, diâmetro de 26" (650 mm)</v>
          </cell>
          <cell r="C124" t="str">
            <v>M</v>
          </cell>
          <cell r="D124">
            <v>3432.22</v>
          </cell>
          <cell r="F124">
            <v>3432.22</v>
          </cell>
          <cell r="G124">
            <v>15</v>
          </cell>
        </row>
        <row r="125">
          <cell r="A125" t="str">
            <v>01.28.130</v>
          </cell>
          <cell r="B125" t="str">
            <v>Perfuração rotativa para poço profundo em solos e/ou rocha metassedimentar alterada em geral, diâmetro de 20" (508 mm)</v>
          </cell>
          <cell r="C125" t="str">
            <v>M</v>
          </cell>
          <cell r="D125">
            <v>402.42</v>
          </cell>
          <cell r="F125">
            <v>402.42</v>
          </cell>
          <cell r="G125">
            <v>15</v>
          </cell>
        </row>
        <row r="126">
          <cell r="A126" t="str">
            <v>01.28.140</v>
          </cell>
          <cell r="B126" t="str">
            <v>Perfuração roto-pneumática para poço profundo em rocha metassedimentar em geral, diâmetro de 12 1/4" (311,15 mm)</v>
          </cell>
          <cell r="C126" t="str">
            <v>M</v>
          </cell>
          <cell r="D126">
            <v>2097.13</v>
          </cell>
          <cell r="F126">
            <v>2097.13</v>
          </cell>
          <cell r="G126">
            <v>15</v>
          </cell>
        </row>
        <row r="127">
          <cell r="A127" t="str">
            <v>01.28.150</v>
          </cell>
          <cell r="B127" t="str">
            <v>Perfuração rotativa para poço profundo em rocha sã (basalto), diâmetro de 14" (350 mm)</v>
          </cell>
          <cell r="C127" t="str">
            <v>M</v>
          </cell>
          <cell r="D127">
            <v>7643.1</v>
          </cell>
          <cell r="F127">
            <v>7643.1</v>
          </cell>
          <cell r="G127">
            <v>15</v>
          </cell>
        </row>
        <row r="128">
          <cell r="A128" t="str">
            <v>01.28.160</v>
          </cell>
          <cell r="B128" t="str">
            <v>Perfuração rotativa para poço profundo em rocha alterada (basalto alterado), diâmetro de 8" (200 mm)</v>
          </cell>
          <cell r="C128" t="str">
            <v>M</v>
          </cell>
          <cell r="D128">
            <v>391.31</v>
          </cell>
          <cell r="F128">
            <v>391.31</v>
          </cell>
          <cell r="G128">
            <v>15</v>
          </cell>
        </row>
        <row r="129">
          <cell r="A129" t="str">
            <v>01.28.170</v>
          </cell>
          <cell r="B129" t="str">
            <v>Perfuração rotativa para poço profundo em rocha alterada (basalto alterado), diâmetro de 10" (250 mm)</v>
          </cell>
          <cell r="C129" t="str">
            <v>M</v>
          </cell>
          <cell r="D129">
            <v>511.51</v>
          </cell>
          <cell r="F129">
            <v>511.51</v>
          </cell>
          <cell r="G129">
            <v>15</v>
          </cell>
        </row>
        <row r="130">
          <cell r="A130" t="str">
            <v>01.28.180</v>
          </cell>
          <cell r="B130" t="str">
            <v>Perfuração rotativa para poço profundo em rocha alterada (basalto alterado), diâmetro de 12" (300 mm)</v>
          </cell>
          <cell r="C130" t="str">
            <v>M</v>
          </cell>
          <cell r="D130">
            <v>594.73</v>
          </cell>
          <cell r="F130">
            <v>594.73</v>
          </cell>
          <cell r="G130">
            <v>15</v>
          </cell>
        </row>
        <row r="131">
          <cell r="A131" t="str">
            <v>01.28.190</v>
          </cell>
          <cell r="B131" t="str">
            <v>Perfuração roto-pneumática para poço profundo em rocha sã (basalto), diâmetro de 6" (150 mm)</v>
          </cell>
          <cell r="C131" t="str">
            <v>M</v>
          </cell>
          <cell r="D131">
            <v>339.04</v>
          </cell>
          <cell r="F131">
            <v>339.04</v>
          </cell>
          <cell r="G131">
            <v>15</v>
          </cell>
        </row>
        <row r="132">
          <cell r="A132" t="str">
            <v>01.28.200</v>
          </cell>
          <cell r="B132" t="str">
            <v>Perfuração roto-pneumática para poço profundo em rocha sã (basalto), diâmetro de 8" (200 mm)</v>
          </cell>
          <cell r="C132" t="str">
            <v>M</v>
          </cell>
          <cell r="D132">
            <v>552.20000000000005</v>
          </cell>
          <cell r="F132">
            <v>552.20000000000005</v>
          </cell>
          <cell r="G132">
            <v>15</v>
          </cell>
        </row>
        <row r="133">
          <cell r="A133" t="str">
            <v>01.28.210</v>
          </cell>
          <cell r="B133" t="str">
            <v>Perfuração roto-pneumática para poço profundo em rocha sã (basalto), diâmetro de 10" (250 mm)</v>
          </cell>
          <cell r="C133" t="str">
            <v>M</v>
          </cell>
          <cell r="D133">
            <v>832.31</v>
          </cell>
          <cell r="F133">
            <v>832.31</v>
          </cell>
          <cell r="G133">
            <v>15</v>
          </cell>
        </row>
        <row r="134">
          <cell r="A134" t="str">
            <v>01.28.220</v>
          </cell>
          <cell r="B134" t="str">
            <v>Perfuração roto-pneumática para poço profundo em rocha sã (basalto), diâmetro de 12" (300 mm)</v>
          </cell>
          <cell r="C134" t="str">
            <v>M</v>
          </cell>
          <cell r="D134">
            <v>2131.91</v>
          </cell>
          <cell r="F134">
            <v>2131.91</v>
          </cell>
          <cell r="G134">
            <v>15</v>
          </cell>
        </row>
        <row r="135">
          <cell r="A135" t="str">
            <v>01.28.230</v>
          </cell>
          <cell r="B135" t="str">
            <v>Perfuração roto-pneumática para poço profundo em rocha sã (basalto), diâmetro de 14" (350 mm)</v>
          </cell>
          <cell r="C135" t="str">
            <v>M</v>
          </cell>
          <cell r="D135">
            <v>2748.62</v>
          </cell>
          <cell r="F135">
            <v>2748.62</v>
          </cell>
          <cell r="G135">
            <v>15</v>
          </cell>
        </row>
        <row r="136">
          <cell r="A136" t="str">
            <v>01.28.240</v>
          </cell>
          <cell r="B136" t="str">
            <v>Perfuração roto-pneumática para poço profundo em rocha sã (basalto), diâmetro de 18" (450 mm)</v>
          </cell>
          <cell r="C136" t="str">
            <v>M</v>
          </cell>
          <cell r="D136">
            <v>2943.4</v>
          </cell>
          <cell r="F136">
            <v>2943.4</v>
          </cell>
          <cell r="G136">
            <v>15</v>
          </cell>
        </row>
        <row r="137">
          <cell r="A137" t="str">
            <v>01.28.250</v>
          </cell>
          <cell r="B137" t="str">
            <v>Revestimento interno de poço profundo tubo liso em aço galvanizado, diâmetro de 6" (152,40 mm) - união solda</v>
          </cell>
          <cell r="C137" t="str">
            <v>M</v>
          </cell>
          <cell r="D137">
            <v>855.85</v>
          </cell>
          <cell r="F137">
            <v>855.85</v>
          </cell>
          <cell r="G137">
            <v>15</v>
          </cell>
        </row>
        <row r="138">
          <cell r="A138" t="str">
            <v>01.28.260</v>
          </cell>
          <cell r="B138" t="str">
            <v>Revestimento interno de poço profundo tubo PVC geomecânico nervurado standard, diâmetro de 6" (150 mm)</v>
          </cell>
          <cell r="C138" t="str">
            <v>M</v>
          </cell>
          <cell r="D138">
            <v>471.94</v>
          </cell>
          <cell r="F138">
            <v>471.94</v>
          </cell>
          <cell r="G138">
            <v>15</v>
          </cell>
        </row>
        <row r="139">
          <cell r="A139" t="str">
            <v>01.28.270</v>
          </cell>
          <cell r="B139" t="str">
            <v>Revestimento interno de poço profundo tubo PVC geomecânico nervurado reforçado, diâmetro de 8" (200 mm)</v>
          </cell>
          <cell r="C139" t="str">
            <v>M</v>
          </cell>
          <cell r="D139">
            <v>923.64</v>
          </cell>
          <cell r="F139">
            <v>923.64</v>
          </cell>
          <cell r="G139">
            <v>15</v>
          </cell>
        </row>
        <row r="140">
          <cell r="A140" t="str">
            <v>01.28.280</v>
          </cell>
          <cell r="B140" t="str">
            <v>Revestimento interno de poço profundo tubo de aço preto, diâmetro de 6" (152,40 mm)</v>
          </cell>
          <cell r="C140" t="str">
            <v>M</v>
          </cell>
          <cell r="D140">
            <v>891.87</v>
          </cell>
          <cell r="F140">
            <v>891.87</v>
          </cell>
          <cell r="G140">
            <v>15</v>
          </cell>
        </row>
        <row r="141">
          <cell r="A141" t="str">
            <v>01.28.290</v>
          </cell>
          <cell r="B141" t="str">
            <v>Revestimento interno de poço profundo tubo preto DIN 2440, diâmetro de 6" (150 mm)</v>
          </cell>
          <cell r="C141" t="str">
            <v>M</v>
          </cell>
          <cell r="D141">
            <v>668.77</v>
          </cell>
          <cell r="F141">
            <v>668.77</v>
          </cell>
          <cell r="G141">
            <v>15</v>
          </cell>
        </row>
        <row r="142">
          <cell r="A142" t="str">
            <v>01.28.300</v>
          </cell>
          <cell r="B142" t="str">
            <v>Revestimento interno de poço profundo tubo preto DIN 2440, diâmetro de 8" (200 mm)</v>
          </cell>
          <cell r="C142" t="str">
            <v>M</v>
          </cell>
          <cell r="D142">
            <v>1011.9</v>
          </cell>
          <cell r="F142">
            <v>1011.9</v>
          </cell>
          <cell r="G142">
            <v>15</v>
          </cell>
        </row>
        <row r="143">
          <cell r="A143" t="str">
            <v>01.28.310</v>
          </cell>
          <cell r="B143" t="str">
            <v>Revestimento interno de poço profundo tubo de aço preto liso calandrado, diâmetro de 16" (406,40 mm)</v>
          </cell>
          <cell r="C143" t="str">
            <v>M</v>
          </cell>
          <cell r="D143">
            <v>2911.57</v>
          </cell>
          <cell r="F143">
            <v>2911.57</v>
          </cell>
          <cell r="G143">
            <v>15</v>
          </cell>
        </row>
        <row r="144">
          <cell r="A144" t="str">
            <v>01.28.350</v>
          </cell>
          <cell r="B144" t="str">
            <v>Revestimento da boca de poço profundo tubo chapa 3/16", diâmetro de 12"</v>
          </cell>
          <cell r="C144" t="str">
            <v>M</v>
          </cell>
          <cell r="D144">
            <v>2025.86</v>
          </cell>
          <cell r="F144">
            <v>2025.86</v>
          </cell>
          <cell r="G144">
            <v>15</v>
          </cell>
        </row>
        <row r="145">
          <cell r="A145" t="str">
            <v>01.28.360</v>
          </cell>
          <cell r="B145" t="str">
            <v>Revestimento da boca de poço profundo tubo chapa 3/16", diâmetro de 14"</v>
          </cell>
          <cell r="C145" t="str">
            <v>M</v>
          </cell>
          <cell r="D145">
            <v>2334.0100000000002</v>
          </cell>
          <cell r="F145">
            <v>2334.0100000000002</v>
          </cell>
          <cell r="G145">
            <v>15</v>
          </cell>
        </row>
        <row r="146">
          <cell r="A146" t="str">
            <v>01.28.370</v>
          </cell>
          <cell r="B146" t="str">
            <v>Revestimento da boca de poço profundo tubo chapa 3/16", diâmetro de 16"</v>
          </cell>
          <cell r="C146" t="str">
            <v>M</v>
          </cell>
          <cell r="D146">
            <v>2854.38</v>
          </cell>
          <cell r="F146">
            <v>2854.38</v>
          </cell>
          <cell r="G146">
            <v>15</v>
          </cell>
        </row>
        <row r="147">
          <cell r="A147" t="str">
            <v>01.28.380</v>
          </cell>
          <cell r="B147" t="str">
            <v>Revestimento da boca de poço profundo tubo chapa 3/16", diâmetro de 20"</v>
          </cell>
          <cell r="C147" t="str">
            <v>M</v>
          </cell>
          <cell r="D147">
            <v>2938.52</v>
          </cell>
          <cell r="F147">
            <v>2938.52</v>
          </cell>
          <cell r="G147">
            <v>15</v>
          </cell>
        </row>
        <row r="148">
          <cell r="A148" t="str">
            <v>01.28.390</v>
          </cell>
          <cell r="B148" t="str">
            <v>Filtro PVC geomecânico nervurado tipo standard para poço profundo, diâmetro de 6" (150 mm)</v>
          </cell>
          <cell r="C148" t="str">
            <v>M</v>
          </cell>
          <cell r="D148">
            <v>516.5</v>
          </cell>
          <cell r="F148">
            <v>516.5</v>
          </cell>
          <cell r="G148">
            <v>15</v>
          </cell>
        </row>
        <row r="149">
          <cell r="A149" t="str">
            <v>01.28.400</v>
          </cell>
          <cell r="B149" t="str">
            <v>Filtro PVC geomecânico nervurado tipo reforçado para poço profundo, diâmetro de 8" (200 mm)</v>
          </cell>
          <cell r="C149" t="str">
            <v>M</v>
          </cell>
          <cell r="D149">
            <v>942.87</v>
          </cell>
          <cell r="F149">
            <v>942.87</v>
          </cell>
          <cell r="G149">
            <v>15</v>
          </cell>
        </row>
        <row r="150">
          <cell r="A150" t="str">
            <v>01.28.410</v>
          </cell>
          <cell r="B150" t="str">
            <v>Filtro espiralado galvanizado simples (standard) para poço profundo, diâmetro de 6" (152,40 mm)</v>
          </cell>
          <cell r="C150" t="str">
            <v>M</v>
          </cell>
          <cell r="D150">
            <v>1332.26</v>
          </cell>
          <cell r="F150">
            <v>1332.26</v>
          </cell>
          <cell r="G150">
            <v>15</v>
          </cell>
        </row>
        <row r="151">
          <cell r="A151" t="str">
            <v>01.28.420</v>
          </cell>
          <cell r="B151" t="str">
            <v>Filtro espiralado galvanizado reforçado para poço profundo, diâmetro de 6" (152,40 mm)</v>
          </cell>
          <cell r="C151" t="str">
            <v>M</v>
          </cell>
          <cell r="D151">
            <v>1625.14</v>
          </cell>
          <cell r="F151">
            <v>1625.14</v>
          </cell>
          <cell r="G151">
            <v>15</v>
          </cell>
        </row>
        <row r="152">
          <cell r="A152" t="str">
            <v>01.28.430</v>
          </cell>
          <cell r="B152" t="str">
            <v>Filtro espiralado em aço inoxidável reforçado para poço profundo, diâmetro de 6" (152,40 mm)</v>
          </cell>
          <cell r="C152" t="str">
            <v>M</v>
          </cell>
          <cell r="D152">
            <v>2906.77</v>
          </cell>
          <cell r="F152">
            <v>2906.77</v>
          </cell>
          <cell r="G152">
            <v>15</v>
          </cell>
        </row>
        <row r="153">
          <cell r="A153" t="str">
            <v>01.28.440</v>
          </cell>
          <cell r="B153" t="str">
            <v>Filtro galvanizado tipo NOLD para poço profundo, diâmetro de 6" (150 mm)</v>
          </cell>
          <cell r="C153" t="str">
            <v>M</v>
          </cell>
          <cell r="D153">
            <v>1140.6199999999999</v>
          </cell>
          <cell r="F153">
            <v>1140.6199999999999</v>
          </cell>
          <cell r="G153">
            <v>15</v>
          </cell>
        </row>
        <row r="154">
          <cell r="A154" t="str">
            <v>01.28.450</v>
          </cell>
          <cell r="B154" t="str">
            <v>Pré-filtro tipo pérola para poço profundo</v>
          </cell>
          <cell r="C154" t="str">
            <v>M3</v>
          </cell>
          <cell r="D154">
            <v>2259.63</v>
          </cell>
          <cell r="F154">
            <v>2259.63</v>
          </cell>
          <cell r="G154">
            <v>15</v>
          </cell>
        </row>
        <row r="155">
          <cell r="A155" t="str">
            <v>01.28.460</v>
          </cell>
          <cell r="B155" t="str">
            <v>Pré-filtro tipo Jacareí para poço profundo</v>
          </cell>
          <cell r="C155" t="str">
            <v>M3</v>
          </cell>
          <cell r="D155">
            <v>2577.7199999999998</v>
          </cell>
          <cell r="F155">
            <v>2577.7199999999998</v>
          </cell>
          <cell r="G155">
            <v>15</v>
          </cell>
        </row>
        <row r="156">
          <cell r="A156" t="str">
            <v>01.28.470</v>
          </cell>
          <cell r="B156" t="str">
            <v>Perfilagem ótica (filmagem / endoscopia) para poço profundo</v>
          </cell>
          <cell r="C156" t="str">
            <v>M</v>
          </cell>
          <cell r="D156">
            <v>95.09</v>
          </cell>
          <cell r="F156">
            <v>95.09</v>
          </cell>
          <cell r="G156">
            <v>15</v>
          </cell>
        </row>
        <row r="157">
          <cell r="A157" t="str">
            <v>01.28.480</v>
          </cell>
          <cell r="B157" t="str">
            <v>Perfilagem elétrica de poço profundo</v>
          </cell>
          <cell r="C157" t="str">
            <v>M</v>
          </cell>
          <cell r="D157">
            <v>224.65</v>
          </cell>
          <cell r="F157">
            <v>224.65</v>
          </cell>
          <cell r="G157">
            <v>15</v>
          </cell>
        </row>
        <row r="158">
          <cell r="A158" t="str">
            <v>01.28.490</v>
          </cell>
          <cell r="B158" t="str">
            <v>Taxa de mobilização e desmobilização de equipamentos para execução de bombeamento, limpeza, desenvolvimento e teste de vazão</v>
          </cell>
          <cell r="C158" t="str">
            <v>TX</v>
          </cell>
          <cell r="D158">
            <v>4121.08</v>
          </cell>
          <cell r="F158">
            <v>4121.08</v>
          </cell>
          <cell r="G158">
            <v>15</v>
          </cell>
        </row>
        <row r="159">
          <cell r="A159" t="str">
            <v>01.28.500</v>
          </cell>
          <cell r="B159" t="str">
            <v>Limpeza e desenvolvimento do poço profundo</v>
          </cell>
          <cell r="C159" t="str">
            <v>H</v>
          </cell>
          <cell r="D159">
            <v>568.79999999999995</v>
          </cell>
          <cell r="F159">
            <v>568.79999999999995</v>
          </cell>
          <cell r="G159">
            <v>15</v>
          </cell>
        </row>
        <row r="160">
          <cell r="A160" t="str">
            <v>01.28.510</v>
          </cell>
          <cell r="B160" t="str">
            <v>Ensaio de vazão (bombeamento) para poço profundo, com bomba submersa</v>
          </cell>
          <cell r="C160" t="str">
            <v>H</v>
          </cell>
          <cell r="D160">
            <v>441.38</v>
          </cell>
          <cell r="F160">
            <v>441.38</v>
          </cell>
          <cell r="G160">
            <v>15</v>
          </cell>
        </row>
        <row r="161">
          <cell r="A161" t="str">
            <v>01.28.520</v>
          </cell>
          <cell r="B161" t="str">
            <v>Ensaio de vazão escalonado para poço profundo</v>
          </cell>
          <cell r="C161" t="str">
            <v>H</v>
          </cell>
          <cell r="D161">
            <v>370.61</v>
          </cell>
          <cell r="F161">
            <v>370.61</v>
          </cell>
          <cell r="G161">
            <v>15</v>
          </cell>
        </row>
        <row r="162">
          <cell r="A162" t="str">
            <v>01.28.530</v>
          </cell>
          <cell r="B162" t="str">
            <v>Ensaio de recuperação de nível para poço profundo</v>
          </cell>
          <cell r="C162" t="str">
            <v>H</v>
          </cell>
          <cell r="D162">
            <v>359.41</v>
          </cell>
          <cell r="F162">
            <v>359.41</v>
          </cell>
          <cell r="G162">
            <v>15</v>
          </cell>
        </row>
        <row r="163">
          <cell r="A163" t="str">
            <v>01.28.540</v>
          </cell>
          <cell r="B163" t="str">
            <v>Desinfecção de poço profundo</v>
          </cell>
          <cell r="C163" t="str">
            <v>UN</v>
          </cell>
          <cell r="D163">
            <v>3343.22</v>
          </cell>
          <cell r="F163">
            <v>3343.22</v>
          </cell>
          <cell r="G163">
            <v>15</v>
          </cell>
        </row>
        <row r="164">
          <cell r="A164" t="str">
            <v>01.28.550</v>
          </cell>
          <cell r="B164" t="str">
            <v>Análise físico-química e bacteriológica da água para poço profundo</v>
          </cell>
          <cell r="C164" t="str">
            <v>CJ</v>
          </cell>
          <cell r="D164">
            <v>3065.6</v>
          </cell>
          <cell r="F164">
            <v>3065.6</v>
          </cell>
          <cell r="G164">
            <v>15</v>
          </cell>
        </row>
        <row r="165">
          <cell r="A165" t="str">
            <v>01.28.560</v>
          </cell>
          <cell r="B165" t="str">
            <v>Centralizador de coluna para poço profundo, diâmetro de 4" ou 6"</v>
          </cell>
          <cell r="C165" t="str">
            <v>UN</v>
          </cell>
          <cell r="D165">
            <v>374.26</v>
          </cell>
          <cell r="F165">
            <v>374.26</v>
          </cell>
          <cell r="G165">
            <v>15</v>
          </cell>
        </row>
        <row r="166">
          <cell r="A166" t="str">
            <v>01.28.570</v>
          </cell>
          <cell r="B166" t="str">
            <v>Cimentação de boca do poço profundo, entre perfuração de maior diâmetro (cimentação do espaço anular)</v>
          </cell>
          <cell r="C166" t="str">
            <v>M3</v>
          </cell>
          <cell r="D166">
            <v>3059.27</v>
          </cell>
          <cell r="F166">
            <v>3059.27</v>
          </cell>
          <cell r="G166">
            <v>15</v>
          </cell>
        </row>
        <row r="167">
          <cell r="A167" t="str">
            <v>01.28.580</v>
          </cell>
          <cell r="B167" t="str">
            <v>Laje de proteção em concreto armado para poço profundo (área mínimo de 3,00 m²)</v>
          </cell>
          <cell r="C167" t="str">
            <v>UN</v>
          </cell>
          <cell r="D167">
            <v>1171.76</v>
          </cell>
          <cell r="E167">
            <v>622.16999999999996</v>
          </cell>
          <cell r="F167">
            <v>1793.93</v>
          </cell>
          <cell r="G167">
            <v>15</v>
          </cell>
        </row>
        <row r="168">
          <cell r="A168" t="str">
            <v>01.28.590</v>
          </cell>
          <cell r="B168" t="str">
            <v>Lacre do poço profundo (tampa)</v>
          </cell>
          <cell r="C168" t="str">
            <v>UN</v>
          </cell>
          <cell r="D168">
            <v>1124.71</v>
          </cell>
          <cell r="F168">
            <v>1124.71</v>
          </cell>
          <cell r="G168">
            <v>15</v>
          </cell>
        </row>
        <row r="169">
          <cell r="A169" t="str">
            <v>01.28.600</v>
          </cell>
          <cell r="B169" t="str">
            <v>Licença de perfuração para poço profundo</v>
          </cell>
          <cell r="C169" t="str">
            <v>UN</v>
          </cell>
          <cell r="D169">
            <v>4462.8999999999996</v>
          </cell>
          <cell r="F169">
            <v>4462.8999999999996</v>
          </cell>
          <cell r="G169">
            <v>15</v>
          </cell>
        </row>
        <row r="170">
          <cell r="A170" t="str">
            <v>01.28.610</v>
          </cell>
          <cell r="B170" t="str">
            <v>Outorga de direito de uso para poço profundo</v>
          </cell>
          <cell r="C170" t="str">
            <v>UN</v>
          </cell>
          <cell r="D170">
            <v>5006.0600000000004</v>
          </cell>
          <cell r="F170">
            <v>5006.0600000000004</v>
          </cell>
          <cell r="G170">
            <v>15</v>
          </cell>
        </row>
        <row r="171">
          <cell r="A171" t="str">
            <v>01.28.620</v>
          </cell>
          <cell r="B171" t="str">
            <v>Parecer técnico junto a CETESB</v>
          </cell>
          <cell r="C171" t="str">
            <v>UN</v>
          </cell>
          <cell r="D171">
            <v>16890.22</v>
          </cell>
          <cell r="F171">
            <v>16890.22</v>
          </cell>
          <cell r="G171">
            <v>15</v>
          </cell>
        </row>
        <row r="172">
          <cell r="A172" t="str">
            <v>02</v>
          </cell>
          <cell r="B172" t="str">
            <v>INICIO, APOIO E ADMINISTRACAO DA OBRA</v>
          </cell>
        </row>
        <row r="173">
          <cell r="A173" t="str">
            <v>02.01</v>
          </cell>
          <cell r="B173" t="str">
            <v>Construção provisória</v>
          </cell>
        </row>
        <row r="174">
          <cell r="A174" t="str">
            <v>02.01.021</v>
          </cell>
          <cell r="B174" t="str">
            <v>Construção provisória em madeira - fornecimento e montagem</v>
          </cell>
          <cell r="C174" t="str">
            <v>M2</v>
          </cell>
          <cell r="D174">
            <v>423.43</v>
          </cell>
          <cell r="E174">
            <v>153.09</v>
          </cell>
          <cell r="F174">
            <v>576.52</v>
          </cell>
          <cell r="G174">
            <v>15</v>
          </cell>
        </row>
        <row r="175">
          <cell r="A175" t="str">
            <v>02.01.171</v>
          </cell>
          <cell r="B175" t="str">
            <v>Sanitário/vestiário provisório em alvenaria</v>
          </cell>
          <cell r="C175" t="str">
            <v>M2</v>
          </cell>
          <cell r="D175">
            <v>728.1</v>
          </cell>
          <cell r="E175">
            <v>386.5</v>
          </cell>
          <cell r="F175">
            <v>1114.5999999999999</v>
          </cell>
          <cell r="G175">
            <v>15</v>
          </cell>
        </row>
        <row r="176">
          <cell r="A176" t="str">
            <v>02.01.180</v>
          </cell>
          <cell r="B176" t="str">
            <v>Banheiro químico modelo Standard, com manutenção conforme exigências da CETESB</v>
          </cell>
          <cell r="C176" t="str">
            <v>UNMES</v>
          </cell>
          <cell r="D176">
            <v>1259.68</v>
          </cell>
          <cell r="F176">
            <v>1259.68</v>
          </cell>
          <cell r="G176">
            <v>15</v>
          </cell>
        </row>
        <row r="177">
          <cell r="A177" t="str">
            <v>02.01.200</v>
          </cell>
          <cell r="B177" t="str">
            <v>Desmobilização de construção provisória</v>
          </cell>
          <cell r="C177" t="str">
            <v>M2</v>
          </cell>
          <cell r="D177">
            <v>16.77</v>
          </cell>
          <cell r="E177">
            <v>8.44</v>
          </cell>
          <cell r="F177">
            <v>25.21</v>
          </cell>
          <cell r="G177">
            <v>15</v>
          </cell>
        </row>
        <row r="178">
          <cell r="A178" t="str">
            <v>02.02</v>
          </cell>
          <cell r="B178" t="str">
            <v>Container</v>
          </cell>
        </row>
        <row r="179">
          <cell r="A179" t="str">
            <v>02.02.120</v>
          </cell>
          <cell r="B179" t="str">
            <v>Locação de container tipo alojamento - área mínima de 13,80 m²</v>
          </cell>
          <cell r="C179" t="str">
            <v>UNMES</v>
          </cell>
          <cell r="D179">
            <v>906.1</v>
          </cell>
          <cell r="E179">
            <v>97.58</v>
          </cell>
          <cell r="F179">
            <v>1003.68</v>
          </cell>
          <cell r="G179">
            <v>15</v>
          </cell>
        </row>
        <row r="180">
          <cell r="A180" t="str">
            <v>02.02.130</v>
          </cell>
          <cell r="B180" t="str">
            <v>Locação de container tipo escritório com 1 vaso sanitário, 1 lavatório e 1 ponto para chuveiro - área mínima de 13,80 m²</v>
          </cell>
          <cell r="C180" t="str">
            <v>UNMES</v>
          </cell>
          <cell r="D180">
            <v>1409.7</v>
          </cell>
          <cell r="E180">
            <v>163.61000000000001</v>
          </cell>
          <cell r="F180">
            <v>1573.31</v>
          </cell>
          <cell r="G180">
            <v>15</v>
          </cell>
        </row>
        <row r="181">
          <cell r="A181" t="str">
            <v>02.02.140</v>
          </cell>
          <cell r="B181" t="str">
            <v>Locação de container tipo sanitário com 2 vasos sanitários, 2 lavatórios, 2 mictórios e 4 pontos para chuveiro - área mínima de 13,80 m²</v>
          </cell>
          <cell r="C181" t="str">
            <v>UNMES</v>
          </cell>
          <cell r="D181">
            <v>1377.82</v>
          </cell>
          <cell r="E181">
            <v>163.61000000000001</v>
          </cell>
          <cell r="F181">
            <v>1541.43</v>
          </cell>
          <cell r="G181">
            <v>15</v>
          </cell>
        </row>
        <row r="182">
          <cell r="A182" t="str">
            <v>02.02.150</v>
          </cell>
          <cell r="B182" t="str">
            <v>Locação de container tipo depósito - área mínima de 13,80 m²</v>
          </cell>
          <cell r="C182" t="str">
            <v>UNMES</v>
          </cell>
          <cell r="D182">
            <v>900.63</v>
          </cell>
          <cell r="E182">
            <v>97.58</v>
          </cell>
          <cell r="F182">
            <v>998.21</v>
          </cell>
          <cell r="G182">
            <v>15</v>
          </cell>
        </row>
        <row r="183">
          <cell r="A183" t="str">
            <v>02.02.160</v>
          </cell>
          <cell r="B183" t="str">
            <v>Locação de container tipo guarita - área mínima de 4,60 m²</v>
          </cell>
          <cell r="C183" t="str">
            <v>UNMES</v>
          </cell>
          <cell r="D183">
            <v>1011.03</v>
          </cell>
          <cell r="E183">
            <v>32.53</v>
          </cell>
          <cell r="F183">
            <v>1043.56</v>
          </cell>
          <cell r="G183">
            <v>15</v>
          </cell>
        </row>
        <row r="184">
          <cell r="A184" t="str">
            <v>02.03</v>
          </cell>
          <cell r="B184" t="str">
            <v>Tapume, vedação e proteções diversas</v>
          </cell>
        </row>
        <row r="185">
          <cell r="A185" t="str">
            <v>02.03.030</v>
          </cell>
          <cell r="B185" t="str">
            <v>Proteção de superfícies em geral com plástico bolha</v>
          </cell>
          <cell r="C185" t="str">
            <v>M2</v>
          </cell>
          <cell r="D185">
            <v>0.64</v>
          </cell>
          <cell r="E185">
            <v>2.39</v>
          </cell>
          <cell r="F185">
            <v>3.03</v>
          </cell>
          <cell r="G185">
            <v>15</v>
          </cell>
        </row>
        <row r="186">
          <cell r="A186" t="str">
            <v>02.03.060</v>
          </cell>
          <cell r="B186" t="str">
            <v>Proteção de fachada com tela de nylon</v>
          </cell>
          <cell r="C186" t="str">
            <v>M2</v>
          </cell>
          <cell r="D186">
            <v>5.45</v>
          </cell>
          <cell r="E186">
            <v>23.58</v>
          </cell>
          <cell r="F186">
            <v>29.03</v>
          </cell>
          <cell r="G186">
            <v>15</v>
          </cell>
        </row>
        <row r="187">
          <cell r="A187" t="str">
            <v>02.03.080</v>
          </cell>
          <cell r="B187" t="str">
            <v>Fechamento provisório de vãos em chapa de madeira compensada</v>
          </cell>
          <cell r="C187" t="str">
            <v>M2</v>
          </cell>
          <cell r="D187">
            <v>13.71</v>
          </cell>
          <cell r="E187">
            <v>35.15</v>
          </cell>
          <cell r="F187">
            <v>48.86</v>
          </cell>
          <cell r="G187">
            <v>15</v>
          </cell>
        </row>
        <row r="188">
          <cell r="A188" t="str">
            <v>02.03.110</v>
          </cell>
          <cell r="B188" t="str">
            <v>Tapume móvel para fechamento de áreas</v>
          </cell>
          <cell r="C188" t="str">
            <v>M2</v>
          </cell>
          <cell r="D188">
            <v>47.7</v>
          </cell>
          <cell r="E188">
            <v>63.72</v>
          </cell>
          <cell r="F188">
            <v>111.42</v>
          </cell>
          <cell r="G188">
            <v>15</v>
          </cell>
        </row>
        <row r="189">
          <cell r="A189" t="str">
            <v>02.03.120</v>
          </cell>
          <cell r="B189" t="str">
            <v>Tapume fixo para fechamento de áreas, com portão</v>
          </cell>
          <cell r="C189" t="str">
            <v>M2</v>
          </cell>
          <cell r="D189">
            <v>47.7</v>
          </cell>
          <cell r="E189">
            <v>63.3</v>
          </cell>
          <cell r="F189">
            <v>111</v>
          </cell>
          <cell r="G189">
            <v>15</v>
          </cell>
        </row>
        <row r="190">
          <cell r="A190" t="str">
            <v>02.03.200</v>
          </cell>
          <cell r="B190" t="str">
            <v>Locação de quadros metálicos para plataforma de proteção, inclusive o madeiramento</v>
          </cell>
          <cell r="C190" t="str">
            <v>M2MES</v>
          </cell>
          <cell r="D190">
            <v>44.43</v>
          </cell>
          <cell r="E190">
            <v>1.2</v>
          </cell>
          <cell r="F190">
            <v>45.63</v>
          </cell>
          <cell r="G190">
            <v>15</v>
          </cell>
        </row>
        <row r="191">
          <cell r="A191" t="str">
            <v>02.03.240</v>
          </cell>
          <cell r="B191" t="str">
            <v>Proteção de piso com tecido de aniagem e gesso</v>
          </cell>
          <cell r="C191" t="str">
            <v>M2</v>
          </cell>
          <cell r="D191">
            <v>11.99</v>
          </cell>
          <cell r="E191">
            <v>4.78</v>
          </cell>
          <cell r="F191">
            <v>16.77</v>
          </cell>
          <cell r="G191">
            <v>15</v>
          </cell>
        </row>
        <row r="192">
          <cell r="A192" t="str">
            <v>02.03.260</v>
          </cell>
          <cell r="B192" t="str">
            <v>Tapume fixo em painel OSB - espessura 10 mm</v>
          </cell>
          <cell r="C192" t="str">
            <v>M2</v>
          </cell>
          <cell r="D192">
            <v>78.47</v>
          </cell>
          <cell r="E192">
            <v>45.58</v>
          </cell>
          <cell r="F192">
            <v>124.05</v>
          </cell>
          <cell r="G192">
            <v>15</v>
          </cell>
        </row>
        <row r="193">
          <cell r="A193" t="str">
            <v>02.03.270</v>
          </cell>
          <cell r="B193" t="str">
            <v>Tapume fixo em painel OSB - espessura 12 mm</v>
          </cell>
          <cell r="C193" t="str">
            <v>M2</v>
          </cell>
          <cell r="D193">
            <v>83.39</v>
          </cell>
          <cell r="E193">
            <v>45.58</v>
          </cell>
          <cell r="F193">
            <v>128.97</v>
          </cell>
          <cell r="G193">
            <v>15</v>
          </cell>
        </row>
        <row r="194">
          <cell r="A194" t="str">
            <v>02.03.280</v>
          </cell>
          <cell r="B194" t="str">
            <v>Tapume metálico com telha metálica tipo trapezoidal 40, sem pintura, espessura 0,43mm, colunas, bases e parafusos</v>
          </cell>
          <cell r="C194" t="str">
            <v>M2</v>
          </cell>
          <cell r="D194">
            <v>62.57</v>
          </cell>
          <cell r="E194">
            <v>96.31</v>
          </cell>
          <cell r="F194">
            <v>158.88</v>
          </cell>
          <cell r="G194">
            <v>15</v>
          </cell>
        </row>
        <row r="195">
          <cell r="A195" t="str">
            <v>02.03.290</v>
          </cell>
          <cell r="B195" t="str">
            <v>Portão metálico com 2 folhas, pivotante, para tapume</v>
          </cell>
          <cell r="C195" t="str">
            <v>M2</v>
          </cell>
          <cell r="D195">
            <v>185.97</v>
          </cell>
          <cell r="E195">
            <v>96.31</v>
          </cell>
          <cell r="F195">
            <v>282.27999999999997</v>
          </cell>
          <cell r="G195">
            <v>15</v>
          </cell>
        </row>
        <row r="196">
          <cell r="A196" t="str">
            <v>02.03.500</v>
          </cell>
          <cell r="B196" t="str">
            <v>Proteção em madeira e lona plástica para equipamento mecânico ou informática - para obras de reforma</v>
          </cell>
          <cell r="C196" t="str">
            <v>M3</v>
          </cell>
          <cell r="D196">
            <v>52.9</v>
          </cell>
          <cell r="E196">
            <v>52.59</v>
          </cell>
          <cell r="F196">
            <v>105.49</v>
          </cell>
          <cell r="G196">
            <v>15</v>
          </cell>
        </row>
        <row r="197">
          <cell r="A197" t="str">
            <v>02.05</v>
          </cell>
          <cell r="B197" t="str">
            <v>Andaime e balancim</v>
          </cell>
        </row>
        <row r="198">
          <cell r="A198" t="str">
            <v>02.05.060</v>
          </cell>
          <cell r="B198" t="str">
            <v>Montagem e desmontagem de andaime torre metálica com altura até 10 m</v>
          </cell>
          <cell r="C198" t="str">
            <v>M</v>
          </cell>
          <cell r="E198">
            <v>14.54</v>
          </cell>
          <cell r="F198">
            <v>14.54</v>
          </cell>
          <cell r="G198">
            <v>15</v>
          </cell>
        </row>
        <row r="199">
          <cell r="A199" t="str">
            <v>02.05.080</v>
          </cell>
          <cell r="B199" t="str">
            <v>Montagem e desmontagem de andaime torre metálica com altura superior a 10 m</v>
          </cell>
          <cell r="C199" t="str">
            <v>M</v>
          </cell>
          <cell r="E199">
            <v>36.72</v>
          </cell>
          <cell r="F199">
            <v>36.72</v>
          </cell>
          <cell r="G199">
            <v>15</v>
          </cell>
        </row>
        <row r="200">
          <cell r="A200" t="str">
            <v>02.05.090</v>
          </cell>
          <cell r="B200" t="str">
            <v>Montagem e desmontagem de andaime tubular fachadeiro com altura até 10 m</v>
          </cell>
          <cell r="C200" t="str">
            <v>M2</v>
          </cell>
          <cell r="E200">
            <v>14.54</v>
          </cell>
          <cell r="F200">
            <v>14.54</v>
          </cell>
          <cell r="G200">
            <v>15</v>
          </cell>
        </row>
        <row r="201">
          <cell r="A201" t="str">
            <v>02.05.100</v>
          </cell>
          <cell r="B201" t="str">
            <v>Montagem e desmontagem de andaime tubular fachadeiro com altura superior a 10 m</v>
          </cell>
          <cell r="C201" t="str">
            <v>M2</v>
          </cell>
          <cell r="E201">
            <v>36.72</v>
          </cell>
          <cell r="F201">
            <v>36.72</v>
          </cell>
          <cell r="G201">
            <v>15</v>
          </cell>
        </row>
        <row r="202">
          <cell r="A202" t="str">
            <v>02.05.195</v>
          </cell>
          <cell r="B202" t="str">
            <v>Balancim elétrico tipo plataforma para transporte vertical, com altura até 60 m</v>
          </cell>
          <cell r="C202" t="str">
            <v>UNMES</v>
          </cell>
          <cell r="D202">
            <v>2045.68</v>
          </cell>
          <cell r="F202">
            <v>2045.68</v>
          </cell>
          <cell r="G202">
            <v>15</v>
          </cell>
        </row>
        <row r="203">
          <cell r="A203" t="str">
            <v>02.05.202</v>
          </cell>
          <cell r="B203" t="str">
            <v>Andaime torre metálico (1,5 x 1,5 m) com piso metálico</v>
          </cell>
          <cell r="C203" t="str">
            <v>MXMES</v>
          </cell>
          <cell r="D203">
            <v>23.01</v>
          </cell>
          <cell r="E203">
            <v>5.74</v>
          </cell>
          <cell r="F203">
            <v>28.75</v>
          </cell>
          <cell r="G203">
            <v>15</v>
          </cell>
        </row>
        <row r="204">
          <cell r="A204" t="str">
            <v>02.05.212</v>
          </cell>
          <cell r="B204" t="str">
            <v>Andaime tubular fachadeiro com piso metálico e sapatas ajustáveis</v>
          </cell>
          <cell r="C204" t="str">
            <v>M2MES</v>
          </cell>
          <cell r="D204">
            <v>19.03</v>
          </cell>
          <cell r="E204">
            <v>5.74</v>
          </cell>
          <cell r="F204">
            <v>24.77</v>
          </cell>
          <cell r="G204">
            <v>15</v>
          </cell>
        </row>
        <row r="205">
          <cell r="A205" t="str">
            <v>02.06</v>
          </cell>
          <cell r="B205" t="str">
            <v>Alocação de equipe, equipamento e ferramental</v>
          </cell>
        </row>
        <row r="206">
          <cell r="A206" t="str">
            <v>02.06.030</v>
          </cell>
          <cell r="B206" t="str">
            <v>Locação de plataforma elevatória articulada, com altura aproximada de 12,5m, capacidade de carga de 227 kg, elétrica</v>
          </cell>
          <cell r="C206" t="str">
            <v>UNMES</v>
          </cell>
          <cell r="D206">
            <v>12087.11</v>
          </cell>
          <cell r="E206">
            <v>4060.8</v>
          </cell>
          <cell r="F206">
            <v>16147.91</v>
          </cell>
          <cell r="G206">
            <v>15</v>
          </cell>
        </row>
        <row r="207">
          <cell r="A207" t="str">
            <v>02.06.040</v>
          </cell>
          <cell r="B207" t="str">
            <v>Locação de plataforma elevatória articulada, com altura aproximada de 20 m, capacidade de carga de 227 kg, diesel</v>
          </cell>
          <cell r="C207" t="str">
            <v>UNMES</v>
          </cell>
          <cell r="D207">
            <v>18654.04</v>
          </cell>
          <cell r="E207">
            <v>4060.8</v>
          </cell>
          <cell r="F207">
            <v>22714.84</v>
          </cell>
          <cell r="G207">
            <v>15</v>
          </cell>
        </row>
        <row r="208">
          <cell r="A208" t="str">
            <v>02.08</v>
          </cell>
          <cell r="B208" t="str">
            <v>Sinalização de obra</v>
          </cell>
        </row>
        <row r="209">
          <cell r="A209" t="str">
            <v>02.08.020</v>
          </cell>
          <cell r="B209" t="str">
            <v>Placa de identificação para obra</v>
          </cell>
          <cell r="C209" t="str">
            <v>M2</v>
          </cell>
          <cell r="D209">
            <v>763.07</v>
          </cell>
          <cell r="E209">
            <v>109.79</v>
          </cell>
          <cell r="F209">
            <v>872.86</v>
          </cell>
          <cell r="G209">
            <v>15</v>
          </cell>
        </row>
        <row r="210">
          <cell r="A210" t="str">
            <v>02.08.040</v>
          </cell>
          <cell r="B210" t="str">
            <v>Placa em lona com impressão digital e requadro em metalon</v>
          </cell>
          <cell r="C210" t="str">
            <v>M2</v>
          </cell>
          <cell r="D210">
            <v>419.2</v>
          </cell>
          <cell r="E210">
            <v>30.91</v>
          </cell>
          <cell r="F210">
            <v>450.11</v>
          </cell>
          <cell r="G210">
            <v>15</v>
          </cell>
        </row>
        <row r="211">
          <cell r="A211" t="str">
            <v>02.08.050</v>
          </cell>
          <cell r="B211" t="str">
            <v>Placa em lona com impressão digital e estrutura em madeira</v>
          </cell>
          <cell r="C211" t="str">
            <v>M2</v>
          </cell>
          <cell r="D211">
            <v>143.38999999999999</v>
          </cell>
          <cell r="E211">
            <v>62.67</v>
          </cell>
          <cell r="F211">
            <v>206.06</v>
          </cell>
          <cell r="G211">
            <v>15</v>
          </cell>
        </row>
        <row r="212">
          <cell r="A212" t="str">
            <v>02.09</v>
          </cell>
          <cell r="B212" t="str">
            <v>Limpeza de terreno</v>
          </cell>
        </row>
        <row r="213">
          <cell r="A213" t="str">
            <v>02.09.030</v>
          </cell>
          <cell r="B213" t="str">
            <v>Limpeza manual do terreno, inclusive troncos até 5 cm de diâmetro, com caminhão à disposição dentro da obra, até o raio de 1 km</v>
          </cell>
          <cell r="C213" t="str">
            <v>M2</v>
          </cell>
          <cell r="D213">
            <v>2.68</v>
          </cell>
          <cell r="E213">
            <v>5.98</v>
          </cell>
          <cell r="F213">
            <v>8.66</v>
          </cell>
          <cell r="G213">
            <v>15</v>
          </cell>
        </row>
        <row r="214">
          <cell r="A214" t="str">
            <v>02.09.040</v>
          </cell>
          <cell r="B214" t="str">
            <v>Limpeza mecanizada do terreno, inclusive troncos até 15 cm de diâmetro, com caminhão à disposição dentro e fora da obra, com transporte no raio de até 1 km</v>
          </cell>
          <cell r="C214" t="str">
            <v>M2</v>
          </cell>
          <cell r="D214">
            <v>5.25</v>
          </cell>
          <cell r="E214">
            <v>0.19</v>
          </cell>
          <cell r="F214">
            <v>5.44</v>
          </cell>
          <cell r="G214">
            <v>15</v>
          </cell>
        </row>
        <row r="215">
          <cell r="A215" t="str">
            <v>02.09.130</v>
          </cell>
          <cell r="B215" t="str">
            <v>Limpeza mecanizada do terreno, inclusive troncos com diâmetro acima de 15 cm até 50 cm, com caminhão à disposição dentro da obra, até o raio de 1 km</v>
          </cell>
          <cell r="C215" t="str">
            <v>M2</v>
          </cell>
          <cell r="D215">
            <v>5.79</v>
          </cell>
          <cell r="E215">
            <v>0.19</v>
          </cell>
          <cell r="F215">
            <v>5.98</v>
          </cell>
          <cell r="G215">
            <v>15</v>
          </cell>
        </row>
        <row r="216">
          <cell r="A216" t="str">
            <v>02.09.150</v>
          </cell>
          <cell r="B216" t="str">
            <v>Corte e derrubada de eucalipto (1° corte) - idade até 4 anos</v>
          </cell>
          <cell r="C216" t="str">
            <v>M3</v>
          </cell>
          <cell r="D216">
            <v>72.75</v>
          </cell>
          <cell r="E216">
            <v>10.76</v>
          </cell>
          <cell r="F216">
            <v>83.51</v>
          </cell>
          <cell r="G216">
            <v>15</v>
          </cell>
        </row>
        <row r="217">
          <cell r="A217" t="str">
            <v>02.09.160</v>
          </cell>
          <cell r="B217" t="str">
            <v>Corte e derrubada de eucalipto (1° corte) - idade acima de 4 anos</v>
          </cell>
          <cell r="C217" t="str">
            <v>M3</v>
          </cell>
          <cell r="D217">
            <v>85.68</v>
          </cell>
          <cell r="E217">
            <v>12.67</v>
          </cell>
          <cell r="F217">
            <v>98.35</v>
          </cell>
          <cell r="G217">
            <v>15</v>
          </cell>
        </row>
        <row r="218">
          <cell r="A218" t="str">
            <v>02.10</v>
          </cell>
          <cell r="B218" t="str">
            <v>Locação de obra</v>
          </cell>
        </row>
        <row r="219">
          <cell r="A219" t="str">
            <v>02.10.020</v>
          </cell>
          <cell r="B219" t="str">
            <v>Locação de obra de edificação</v>
          </cell>
          <cell r="C219" t="str">
            <v>M2</v>
          </cell>
          <cell r="D219">
            <v>11.36</v>
          </cell>
          <cell r="E219">
            <v>6.89</v>
          </cell>
          <cell r="F219">
            <v>18.25</v>
          </cell>
          <cell r="G219">
            <v>15</v>
          </cell>
        </row>
        <row r="220">
          <cell r="A220" t="str">
            <v>02.10.040</v>
          </cell>
          <cell r="B220" t="str">
            <v>Locação de rede de canalização</v>
          </cell>
          <cell r="C220" t="str">
            <v>M</v>
          </cell>
          <cell r="D220">
            <v>1.06</v>
          </cell>
          <cell r="E220">
            <v>0.49</v>
          </cell>
          <cell r="F220">
            <v>1.55</v>
          </cell>
          <cell r="G220">
            <v>15</v>
          </cell>
        </row>
        <row r="221">
          <cell r="A221" t="str">
            <v>02.10.050</v>
          </cell>
          <cell r="B221" t="str">
            <v>Locação para muros, cercas e alambrados</v>
          </cell>
          <cell r="C221" t="str">
            <v>M</v>
          </cell>
          <cell r="D221">
            <v>1.06</v>
          </cell>
          <cell r="E221">
            <v>0.49</v>
          </cell>
          <cell r="F221">
            <v>1.55</v>
          </cell>
          <cell r="G221">
            <v>15</v>
          </cell>
        </row>
        <row r="222">
          <cell r="A222" t="str">
            <v>02.10.060</v>
          </cell>
          <cell r="B222" t="str">
            <v>Locação de vias, calçadas, tanques e lagoas</v>
          </cell>
          <cell r="C222" t="str">
            <v>M2</v>
          </cell>
          <cell r="D222">
            <v>0.92</v>
          </cell>
          <cell r="E222">
            <v>0.97</v>
          </cell>
          <cell r="F222">
            <v>1.89</v>
          </cell>
          <cell r="G222">
            <v>15</v>
          </cell>
        </row>
        <row r="223">
          <cell r="A223" t="str">
            <v>03</v>
          </cell>
          <cell r="B223" t="str">
            <v>DEMOLICAO SEM REAPROVEITAMENTO</v>
          </cell>
        </row>
        <row r="224">
          <cell r="A224" t="str">
            <v>03.01</v>
          </cell>
          <cell r="B224" t="str">
            <v>Demolição de concreto, lastro, mistura e afins</v>
          </cell>
        </row>
        <row r="225">
          <cell r="A225" t="str">
            <v>03.01.020</v>
          </cell>
          <cell r="B225" t="str">
            <v>Demolição manual de concreto simples</v>
          </cell>
          <cell r="C225" t="str">
            <v>M3</v>
          </cell>
          <cell r="E225">
            <v>262.89999999999998</v>
          </cell>
          <cell r="F225">
            <v>262.89999999999998</v>
          </cell>
          <cell r="G225">
            <v>15</v>
          </cell>
        </row>
        <row r="226">
          <cell r="A226" t="str">
            <v>03.01.040</v>
          </cell>
          <cell r="B226" t="str">
            <v>Demolição manual de concreto armado</v>
          </cell>
          <cell r="C226" t="str">
            <v>M3</v>
          </cell>
          <cell r="E226">
            <v>478</v>
          </cell>
          <cell r="F226">
            <v>478</v>
          </cell>
          <cell r="G226">
            <v>15</v>
          </cell>
        </row>
        <row r="227">
          <cell r="A227" t="str">
            <v>03.01.060</v>
          </cell>
          <cell r="B227" t="str">
            <v>Demolição manual de lajes pré-moldadas, incluindo revestimento</v>
          </cell>
          <cell r="C227" t="str">
            <v>M2</v>
          </cell>
          <cell r="E227">
            <v>35.85</v>
          </cell>
          <cell r="F227">
            <v>35.85</v>
          </cell>
          <cell r="G227">
            <v>15</v>
          </cell>
        </row>
        <row r="228">
          <cell r="A228" t="str">
            <v>03.01.200</v>
          </cell>
          <cell r="B228" t="str">
            <v>Demolição mecanizada de concreto armado, inclusive fragmentação, carregamento, transporte até 1 quilômetro e descarregamento</v>
          </cell>
          <cell r="C228" t="str">
            <v>M3</v>
          </cell>
          <cell r="D228">
            <v>389.64</v>
          </cell>
          <cell r="E228">
            <v>143.4</v>
          </cell>
          <cell r="F228">
            <v>533.04</v>
          </cell>
          <cell r="G228">
            <v>15</v>
          </cell>
        </row>
        <row r="229">
          <cell r="A229" t="str">
            <v>03.01.210</v>
          </cell>
          <cell r="B229" t="str">
            <v>Demolição mecanizada de concreto armado, inclusive fragmentação e acomodação do material</v>
          </cell>
          <cell r="C229" t="str">
            <v>M3</v>
          </cell>
          <cell r="D229">
            <v>366.94</v>
          </cell>
          <cell r="E229">
            <v>143.4</v>
          </cell>
          <cell r="F229">
            <v>510.34</v>
          </cell>
          <cell r="G229">
            <v>15</v>
          </cell>
        </row>
        <row r="230">
          <cell r="A230" t="str">
            <v>03.01.220</v>
          </cell>
          <cell r="B230" t="str">
            <v>Demolição mecanizada de concreto simples, inclusive fragmentação, carregamento, transporte até 1 quilômetro e descarregamento</v>
          </cell>
          <cell r="C230" t="str">
            <v>M3</v>
          </cell>
          <cell r="D230">
            <v>206.17</v>
          </cell>
          <cell r="E230">
            <v>95.6</v>
          </cell>
          <cell r="F230">
            <v>301.77</v>
          </cell>
          <cell r="G230">
            <v>15</v>
          </cell>
        </row>
        <row r="231">
          <cell r="A231" t="str">
            <v>03.01.230</v>
          </cell>
          <cell r="B231" t="str">
            <v>Demolição mecanizada de concreto simples, inclusive fragmentação e acomodação do material</v>
          </cell>
          <cell r="C231" t="str">
            <v>M3</v>
          </cell>
          <cell r="D231">
            <v>183.47</v>
          </cell>
          <cell r="E231">
            <v>95.6</v>
          </cell>
          <cell r="F231">
            <v>279.07</v>
          </cell>
          <cell r="G231">
            <v>15</v>
          </cell>
        </row>
        <row r="232">
          <cell r="A232" t="str">
            <v>03.01.240</v>
          </cell>
          <cell r="B232" t="str">
            <v>Demolição mecanizada de pavimento ou piso em concreto, inclusive fragmentação, carregamento, transporte até 1 quilômetro e descarregamento</v>
          </cell>
          <cell r="C232" t="str">
            <v>M2</v>
          </cell>
          <cell r="D232">
            <v>20.100000000000001</v>
          </cell>
          <cell r="E232">
            <v>9.56</v>
          </cell>
          <cell r="F232">
            <v>29.66</v>
          </cell>
          <cell r="G232">
            <v>15</v>
          </cell>
        </row>
        <row r="233">
          <cell r="A233" t="str">
            <v>03.01.250</v>
          </cell>
          <cell r="B233" t="str">
            <v>Demolição mecanizada de pavimento ou piso em concreto, inclusive fragmentação e acomodação do material</v>
          </cell>
          <cell r="C233" t="str">
            <v>M2</v>
          </cell>
          <cell r="D233">
            <v>18.350000000000001</v>
          </cell>
          <cell r="E233">
            <v>9.56</v>
          </cell>
          <cell r="F233">
            <v>27.91</v>
          </cell>
          <cell r="G233">
            <v>15</v>
          </cell>
        </row>
        <row r="234">
          <cell r="A234" t="str">
            <v>03.01.260</v>
          </cell>
          <cell r="B234" t="str">
            <v>Demolição mecanizada de sarjeta ou sarjetão, inclusive fragmentação, carregamento, transporte até 1 quilômetro e descarregamento</v>
          </cell>
          <cell r="C234" t="str">
            <v>M3</v>
          </cell>
          <cell r="D234">
            <v>200.94</v>
          </cell>
          <cell r="E234">
            <v>95.6</v>
          </cell>
          <cell r="F234">
            <v>296.54000000000002</v>
          </cell>
          <cell r="G234">
            <v>15</v>
          </cell>
        </row>
        <row r="235">
          <cell r="A235" t="str">
            <v>03.01.270</v>
          </cell>
          <cell r="B235" t="str">
            <v>Demolição mecanizada de sarjeta ou sarjetão, inclusive fragmentação e acomodação do material</v>
          </cell>
          <cell r="C235" t="str">
            <v>M3</v>
          </cell>
          <cell r="D235">
            <v>183.47</v>
          </cell>
          <cell r="E235">
            <v>95.6</v>
          </cell>
          <cell r="F235">
            <v>279.07</v>
          </cell>
          <cell r="G235">
            <v>15</v>
          </cell>
        </row>
        <row r="236">
          <cell r="A236" t="str">
            <v>03.02</v>
          </cell>
          <cell r="B236" t="str">
            <v>Demolição de alvenaria</v>
          </cell>
        </row>
        <row r="237">
          <cell r="A237" t="str">
            <v>03.02.020</v>
          </cell>
          <cell r="B237" t="str">
            <v>Demolição manual de alvenaria de fundação/embasamento</v>
          </cell>
          <cell r="C237" t="str">
            <v>M3</v>
          </cell>
          <cell r="E237">
            <v>143.4</v>
          </cell>
          <cell r="F237">
            <v>143.4</v>
          </cell>
          <cell r="G237">
            <v>15</v>
          </cell>
        </row>
        <row r="238">
          <cell r="A238" t="str">
            <v>03.02.040</v>
          </cell>
          <cell r="B238" t="str">
            <v>Demolição manual de alvenaria de elevação ou elemento vazado, incluindo revestimento</v>
          </cell>
          <cell r="C238" t="str">
            <v>M3</v>
          </cell>
          <cell r="E238">
            <v>95.6</v>
          </cell>
          <cell r="F238">
            <v>95.6</v>
          </cell>
          <cell r="G238">
            <v>15</v>
          </cell>
        </row>
        <row r="239">
          <cell r="A239" t="str">
            <v>03.03</v>
          </cell>
          <cell r="B239" t="str">
            <v>Demolição de revestimento em massa</v>
          </cell>
        </row>
        <row r="240">
          <cell r="A240" t="str">
            <v>03.03.020</v>
          </cell>
          <cell r="B240" t="str">
            <v>Apicoamento manual de piso, parede ou teto</v>
          </cell>
          <cell r="C240" t="str">
            <v>M2</v>
          </cell>
          <cell r="E240">
            <v>3.59</v>
          </cell>
          <cell r="F240">
            <v>3.59</v>
          </cell>
          <cell r="G240">
            <v>15</v>
          </cell>
        </row>
        <row r="241">
          <cell r="A241" t="str">
            <v>03.03.040</v>
          </cell>
          <cell r="B241" t="str">
            <v>Demolição manual de revestimento em massa de parede ou teto</v>
          </cell>
          <cell r="C241" t="str">
            <v>M2</v>
          </cell>
          <cell r="E241">
            <v>7.17</v>
          </cell>
          <cell r="F241">
            <v>7.17</v>
          </cell>
          <cell r="G241">
            <v>15</v>
          </cell>
        </row>
        <row r="242">
          <cell r="A242" t="str">
            <v>03.03.060</v>
          </cell>
          <cell r="B242" t="str">
            <v>Demolição manual de revestimento em massa de piso</v>
          </cell>
          <cell r="C242" t="str">
            <v>M2</v>
          </cell>
          <cell r="E242">
            <v>11.95</v>
          </cell>
          <cell r="F242">
            <v>11.95</v>
          </cell>
          <cell r="G242">
            <v>15</v>
          </cell>
        </row>
        <row r="243">
          <cell r="A243" t="str">
            <v>03.03.100</v>
          </cell>
          <cell r="B243" t="str">
            <v>Lixamento mecânico de superfícies</v>
          </cell>
          <cell r="C243" t="str">
            <v>M2</v>
          </cell>
          <cell r="D243">
            <v>3.4</v>
          </cell>
          <cell r="E243">
            <v>16.41</v>
          </cell>
          <cell r="F243">
            <v>19.809999999999999</v>
          </cell>
          <cell r="G243">
            <v>15</v>
          </cell>
        </row>
        <row r="244">
          <cell r="A244" t="str">
            <v>03.04</v>
          </cell>
          <cell r="B244" t="str">
            <v>Demolição de revestimento cerâmico e ladrilho hidráulico</v>
          </cell>
        </row>
        <row r="245">
          <cell r="A245" t="str">
            <v>03.04.020</v>
          </cell>
          <cell r="B245" t="str">
            <v>Demolição manual de revestimento cerâmico, incluindo a base</v>
          </cell>
          <cell r="C245" t="str">
            <v>M2</v>
          </cell>
          <cell r="E245">
            <v>14.34</v>
          </cell>
          <cell r="F245">
            <v>14.34</v>
          </cell>
          <cell r="G245">
            <v>15</v>
          </cell>
        </row>
        <row r="246">
          <cell r="A246" t="str">
            <v>03.04.030</v>
          </cell>
          <cell r="B246" t="str">
            <v>Demolição manual de revestimento em ladrilho hidráulico, incluindo a base</v>
          </cell>
          <cell r="C246" t="str">
            <v>M2</v>
          </cell>
          <cell r="E246">
            <v>11.95</v>
          </cell>
          <cell r="F246">
            <v>11.95</v>
          </cell>
          <cell r="G246">
            <v>15</v>
          </cell>
        </row>
        <row r="247">
          <cell r="A247" t="str">
            <v>03.04.040</v>
          </cell>
          <cell r="B247" t="str">
            <v>Demolição manual de rodapé, soleira ou peitoril, em material cerâmico e/ou ladrilho hidráulico, incluindo a base</v>
          </cell>
          <cell r="C247" t="str">
            <v>M</v>
          </cell>
          <cell r="E247">
            <v>3.59</v>
          </cell>
          <cell r="F247">
            <v>3.59</v>
          </cell>
          <cell r="G247">
            <v>15</v>
          </cell>
        </row>
        <row r="248">
          <cell r="A248" t="str">
            <v>03.05</v>
          </cell>
          <cell r="B248" t="str">
            <v>Demolição de revestimento sintético</v>
          </cell>
        </row>
        <row r="249">
          <cell r="A249" t="str">
            <v>03.05.020</v>
          </cell>
          <cell r="B249" t="str">
            <v>Demolição manual de revestimento sintético, incluindo a base</v>
          </cell>
          <cell r="C249" t="str">
            <v>M2</v>
          </cell>
          <cell r="E249">
            <v>9.56</v>
          </cell>
          <cell r="F249">
            <v>9.56</v>
          </cell>
          <cell r="G249">
            <v>15</v>
          </cell>
        </row>
        <row r="250">
          <cell r="A250" t="str">
            <v>03.06</v>
          </cell>
          <cell r="B250" t="str">
            <v>Demolição de revestimento em pedra e blocos maciços</v>
          </cell>
        </row>
        <row r="251">
          <cell r="A251" t="str">
            <v>03.06.050</v>
          </cell>
          <cell r="B251" t="str">
            <v>Desmonte (levantamento) mecanizado de pavimento em paralelepípedo ou lajota de concreto, inclusive carregamento, transporte até 1 quilômetro e descarregamento</v>
          </cell>
          <cell r="C251" t="str">
            <v>M2</v>
          </cell>
          <cell r="D251">
            <v>18.21</v>
          </cell>
          <cell r="E251">
            <v>11.95</v>
          </cell>
          <cell r="F251">
            <v>30.16</v>
          </cell>
          <cell r="G251">
            <v>15</v>
          </cell>
        </row>
        <row r="252">
          <cell r="A252" t="str">
            <v>03.06.060</v>
          </cell>
          <cell r="B252" t="str">
            <v>Desmonte (levantamento) mecanizado de pavimento em paralelepípedo ou lajota de concreto, inclusive acomodação do material</v>
          </cell>
          <cell r="C252" t="str">
            <v>M2</v>
          </cell>
          <cell r="D252">
            <v>1.6</v>
          </cell>
          <cell r="E252">
            <v>11.95</v>
          </cell>
          <cell r="F252">
            <v>13.55</v>
          </cell>
          <cell r="G252">
            <v>15</v>
          </cell>
        </row>
        <row r="253">
          <cell r="A253" t="str">
            <v>03.07</v>
          </cell>
          <cell r="B253" t="str">
            <v>Demolição de revestimento asfáltico</v>
          </cell>
        </row>
        <row r="254">
          <cell r="A254" t="str">
            <v>03.07.010</v>
          </cell>
          <cell r="B254" t="str">
            <v>Demolição (levantamento) mecanizada de pavimento asfáltico, inclusive carregamento, transporte até 1 quilômetro e descarregamento</v>
          </cell>
          <cell r="C254" t="str">
            <v>M2</v>
          </cell>
          <cell r="D254">
            <v>20.74</v>
          </cell>
          <cell r="E254">
            <v>4.78</v>
          </cell>
          <cell r="F254">
            <v>25.52</v>
          </cell>
          <cell r="G254">
            <v>15</v>
          </cell>
        </row>
        <row r="255">
          <cell r="A255" t="str">
            <v>03.07.030</v>
          </cell>
          <cell r="B255" t="str">
            <v>Demolição (levantamento) mecanizada de pavimento asfáltico, inclusive fragmentação e acomodação do material</v>
          </cell>
          <cell r="C255" t="str">
            <v>M2</v>
          </cell>
          <cell r="D255">
            <v>18.350000000000001</v>
          </cell>
          <cell r="E255">
            <v>4.78</v>
          </cell>
          <cell r="F255">
            <v>23.13</v>
          </cell>
          <cell r="G255">
            <v>15</v>
          </cell>
        </row>
        <row r="256">
          <cell r="A256" t="str">
            <v>03.07.050</v>
          </cell>
          <cell r="B256" t="str">
            <v>Fresagem de pavimento asfáltico com espessura até 5 cm, inclusive carregamento, transporte até 1 quilômetro e descarregamento</v>
          </cell>
          <cell r="C256" t="str">
            <v>M2</v>
          </cell>
          <cell r="D256">
            <v>12.23</v>
          </cell>
          <cell r="E256">
            <v>1.67</v>
          </cell>
          <cell r="F256">
            <v>13.9</v>
          </cell>
          <cell r="G256">
            <v>15</v>
          </cell>
        </row>
        <row r="257">
          <cell r="A257" t="str">
            <v>03.07.070</v>
          </cell>
          <cell r="B257" t="str">
            <v>Fresagem de pavimento asfáltico com espessura até 5 cm, inclusive acomodação do material</v>
          </cell>
          <cell r="C257" t="str">
            <v>M2</v>
          </cell>
          <cell r="D257">
            <v>9.4600000000000009</v>
          </cell>
          <cell r="E257">
            <v>1.67</v>
          </cell>
          <cell r="F257">
            <v>11.13</v>
          </cell>
          <cell r="G257">
            <v>15</v>
          </cell>
        </row>
        <row r="258">
          <cell r="A258" t="str">
            <v>03.07.080</v>
          </cell>
          <cell r="B258" t="str">
            <v>Fresagem de pavimento asfáltico com espessura até 5 cm, inclusive remoção do material fresado até 10 quilômetros e varrição</v>
          </cell>
          <cell r="C258" t="str">
            <v>M2</v>
          </cell>
          <cell r="D258">
            <v>15.76</v>
          </cell>
          <cell r="E258">
            <v>0.72</v>
          </cell>
          <cell r="F258">
            <v>16.48</v>
          </cell>
          <cell r="G258">
            <v>15</v>
          </cell>
        </row>
        <row r="259">
          <cell r="A259" t="str">
            <v>03.08</v>
          </cell>
          <cell r="B259" t="str">
            <v>Demolição de forro / divisórias</v>
          </cell>
        </row>
        <row r="260">
          <cell r="A260" t="str">
            <v>03.08.020</v>
          </cell>
          <cell r="B260" t="str">
            <v>Demolição manual de forro em estuque, inclusive sistema de fixação/tarugamento</v>
          </cell>
          <cell r="C260" t="str">
            <v>M2</v>
          </cell>
          <cell r="E260">
            <v>12.43</v>
          </cell>
          <cell r="F260">
            <v>12.43</v>
          </cell>
          <cell r="G260">
            <v>15</v>
          </cell>
        </row>
        <row r="261">
          <cell r="A261" t="str">
            <v>03.08.040</v>
          </cell>
          <cell r="B261" t="str">
            <v>Demolição manual de forro qualquer, inclusive sistema de fixação/tarugamento</v>
          </cell>
          <cell r="C261" t="str">
            <v>M2</v>
          </cell>
          <cell r="E261">
            <v>7.17</v>
          </cell>
          <cell r="F261">
            <v>7.17</v>
          </cell>
          <cell r="G261">
            <v>15</v>
          </cell>
        </row>
        <row r="262">
          <cell r="A262" t="str">
            <v>03.08.060</v>
          </cell>
          <cell r="B262" t="str">
            <v>Demolição manual de forro em gesso, inclusive sistema de fixação</v>
          </cell>
          <cell r="C262" t="str">
            <v>M2</v>
          </cell>
          <cell r="E262">
            <v>7.17</v>
          </cell>
          <cell r="F262">
            <v>7.17</v>
          </cell>
          <cell r="G262">
            <v>15</v>
          </cell>
        </row>
        <row r="263">
          <cell r="A263" t="str">
            <v>03.08.200</v>
          </cell>
          <cell r="B263" t="str">
            <v>Demolição manual de painéis divisórias, inclusive montantes metálicos</v>
          </cell>
          <cell r="C263" t="str">
            <v>M2</v>
          </cell>
          <cell r="E263">
            <v>7.89</v>
          </cell>
          <cell r="F263">
            <v>7.89</v>
          </cell>
          <cell r="G263">
            <v>15</v>
          </cell>
        </row>
        <row r="264">
          <cell r="A264" t="str">
            <v>03.09</v>
          </cell>
          <cell r="B264" t="str">
            <v>Demolição de impermeabilização e afins</v>
          </cell>
        </row>
        <row r="265">
          <cell r="A265" t="str">
            <v>03.09.020</v>
          </cell>
          <cell r="B265" t="str">
            <v>Demolição manual de camada impermeabilizante</v>
          </cell>
          <cell r="C265" t="str">
            <v>M2</v>
          </cell>
          <cell r="E265">
            <v>19.22</v>
          </cell>
          <cell r="F265">
            <v>19.22</v>
          </cell>
          <cell r="G265">
            <v>15</v>
          </cell>
        </row>
        <row r="266">
          <cell r="A266" t="str">
            <v>03.09.040</v>
          </cell>
          <cell r="B266" t="str">
            <v>Demolição manual de argamassa regularizante, isolante ou protetora e papel Kraft</v>
          </cell>
          <cell r="C266" t="str">
            <v>M2</v>
          </cell>
          <cell r="E266">
            <v>23.06</v>
          </cell>
          <cell r="F266">
            <v>23.06</v>
          </cell>
          <cell r="G266">
            <v>15</v>
          </cell>
        </row>
        <row r="267">
          <cell r="A267" t="str">
            <v>03.09.060</v>
          </cell>
          <cell r="B267" t="str">
            <v>Remoção manual de junta de dilatação ou retração, inclusive apoio</v>
          </cell>
          <cell r="C267" t="str">
            <v>M</v>
          </cell>
          <cell r="E267">
            <v>7.69</v>
          </cell>
          <cell r="F267">
            <v>7.69</v>
          </cell>
          <cell r="G267">
            <v>15</v>
          </cell>
        </row>
        <row r="268">
          <cell r="A268" t="str">
            <v>03.10</v>
          </cell>
          <cell r="B268" t="str">
            <v>Remoção de pintura</v>
          </cell>
        </row>
        <row r="269">
          <cell r="A269" t="str">
            <v>03.10.020</v>
          </cell>
          <cell r="B269" t="str">
            <v>Remoção de pintura em rodapé, baguete ou moldura com lixa</v>
          </cell>
          <cell r="C269" t="str">
            <v>M</v>
          </cell>
          <cell r="D269">
            <v>0.08</v>
          </cell>
          <cell r="E269">
            <v>1.74</v>
          </cell>
          <cell r="F269">
            <v>1.82</v>
          </cell>
          <cell r="G269">
            <v>15</v>
          </cell>
        </row>
        <row r="270">
          <cell r="A270" t="str">
            <v>03.10.040</v>
          </cell>
          <cell r="B270" t="str">
            <v>Remoção de pintura em rodapé, baguete ou moldura com produto químico</v>
          </cell>
          <cell r="C270" t="str">
            <v>M</v>
          </cell>
          <cell r="D270">
            <v>0.98</v>
          </cell>
          <cell r="E270">
            <v>1.74</v>
          </cell>
          <cell r="F270">
            <v>2.72</v>
          </cell>
          <cell r="G270">
            <v>15</v>
          </cell>
        </row>
        <row r="271">
          <cell r="A271" t="str">
            <v>03.10.080</v>
          </cell>
          <cell r="B271" t="str">
            <v>Remoção de pintura em superfícies de madeira e/ou metálicas com produtos químicos</v>
          </cell>
          <cell r="C271" t="str">
            <v>M2</v>
          </cell>
          <cell r="D271">
            <v>4.91</v>
          </cell>
          <cell r="E271">
            <v>13.93</v>
          </cell>
          <cell r="F271">
            <v>18.84</v>
          </cell>
          <cell r="G271">
            <v>15</v>
          </cell>
        </row>
        <row r="272">
          <cell r="A272" t="str">
            <v>03.10.100</v>
          </cell>
          <cell r="B272" t="str">
            <v>Remoção de pintura em superfícies de madeira e/ou metálicas com lixamento</v>
          </cell>
          <cell r="C272" t="str">
            <v>M2</v>
          </cell>
          <cell r="D272">
            <v>0.39</v>
          </cell>
          <cell r="E272">
            <v>10.45</v>
          </cell>
          <cell r="F272">
            <v>10.84</v>
          </cell>
          <cell r="G272">
            <v>15</v>
          </cell>
        </row>
        <row r="273">
          <cell r="A273" t="str">
            <v>03.10.120</v>
          </cell>
          <cell r="B273" t="str">
            <v>Remoção de pintura em massa com produtos químicos</v>
          </cell>
          <cell r="C273" t="str">
            <v>M2</v>
          </cell>
          <cell r="D273">
            <v>4.91</v>
          </cell>
          <cell r="E273">
            <v>10.45</v>
          </cell>
          <cell r="F273">
            <v>15.36</v>
          </cell>
          <cell r="G273">
            <v>15</v>
          </cell>
        </row>
        <row r="274">
          <cell r="A274" t="str">
            <v>03.10.140</v>
          </cell>
          <cell r="B274" t="str">
            <v>Remoção de pintura em massa com lixamento</v>
          </cell>
          <cell r="C274" t="str">
            <v>M2</v>
          </cell>
          <cell r="D274">
            <v>0.39</v>
          </cell>
          <cell r="E274">
            <v>6.97</v>
          </cell>
          <cell r="F274">
            <v>7.36</v>
          </cell>
          <cell r="G274">
            <v>15</v>
          </cell>
        </row>
        <row r="275">
          <cell r="A275" t="str">
            <v>03.16</v>
          </cell>
          <cell r="B275" t="str">
            <v>Remoção de sinalização horizontal</v>
          </cell>
        </row>
        <row r="276">
          <cell r="A276" t="str">
            <v>03.16.010</v>
          </cell>
          <cell r="B276" t="str">
            <v>Remoção de sinalização horizontal existente</v>
          </cell>
          <cell r="C276" t="str">
            <v>M2</v>
          </cell>
          <cell r="D276">
            <v>101.14</v>
          </cell>
          <cell r="F276">
            <v>101.14</v>
          </cell>
          <cell r="G276">
            <v>15</v>
          </cell>
        </row>
        <row r="277">
          <cell r="A277" t="str">
            <v>03.16.011</v>
          </cell>
          <cell r="B277" t="str">
            <v>Remoção de tacha/tachões</v>
          </cell>
          <cell r="C277" t="str">
            <v>UN</v>
          </cell>
          <cell r="D277">
            <v>3.88</v>
          </cell>
          <cell r="E277">
            <v>10.6</v>
          </cell>
          <cell r="F277">
            <v>14.48</v>
          </cell>
          <cell r="G277">
            <v>15</v>
          </cell>
        </row>
        <row r="278">
          <cell r="A278" t="str">
            <v>04</v>
          </cell>
          <cell r="B278" t="str">
            <v>RETIRADA COM PROVAVEL REAPROVEITAMENTO</v>
          </cell>
        </row>
        <row r="279">
          <cell r="A279" t="str">
            <v>04.01</v>
          </cell>
          <cell r="B279" t="str">
            <v>Retirada de fechamento e elemento divisor</v>
          </cell>
        </row>
        <row r="280">
          <cell r="A280" t="str">
            <v>04.01.020</v>
          </cell>
          <cell r="B280" t="str">
            <v>Retirada de divisória em placa de madeira ou fibrocimento tarugada</v>
          </cell>
          <cell r="C280" t="str">
            <v>M2</v>
          </cell>
          <cell r="E280">
            <v>43.62</v>
          </cell>
          <cell r="F280">
            <v>43.62</v>
          </cell>
          <cell r="G280">
            <v>15</v>
          </cell>
        </row>
        <row r="281">
          <cell r="A281" t="str">
            <v>04.01.040</v>
          </cell>
          <cell r="B281" t="str">
            <v>Retirada de divisória em placa de madeira ou fibrocimento com montantes metálicos</v>
          </cell>
          <cell r="C281" t="str">
            <v>M2</v>
          </cell>
          <cell r="E281">
            <v>37.799999999999997</v>
          </cell>
          <cell r="F281">
            <v>37.799999999999997</v>
          </cell>
          <cell r="G281">
            <v>15</v>
          </cell>
        </row>
        <row r="282">
          <cell r="A282" t="str">
            <v>04.01.060</v>
          </cell>
          <cell r="B282" t="str">
            <v>Retirada de divisória em placa de concreto, granito, granilite ou mármore</v>
          </cell>
          <cell r="C282" t="str">
            <v>M2</v>
          </cell>
          <cell r="E282">
            <v>23.26</v>
          </cell>
          <cell r="F282">
            <v>23.26</v>
          </cell>
          <cell r="G282">
            <v>15</v>
          </cell>
        </row>
        <row r="283">
          <cell r="A283" t="str">
            <v>04.01.080</v>
          </cell>
          <cell r="B283" t="str">
            <v>Retirada de fechamento em placas pré-moldadas, inclusive pilares</v>
          </cell>
          <cell r="C283" t="str">
            <v>M2</v>
          </cell>
          <cell r="D283">
            <v>2.72</v>
          </cell>
          <cell r="E283">
            <v>0.81</v>
          </cell>
          <cell r="F283">
            <v>3.53</v>
          </cell>
          <cell r="G283">
            <v>15</v>
          </cell>
        </row>
        <row r="284">
          <cell r="A284" t="str">
            <v>04.01.090</v>
          </cell>
          <cell r="B284" t="str">
            <v>Retirada de barreira de proteção com arame de alta segurança, simples ou duplo</v>
          </cell>
          <cell r="C284" t="str">
            <v>M</v>
          </cell>
          <cell r="E284">
            <v>5.04</v>
          </cell>
          <cell r="F284">
            <v>5.04</v>
          </cell>
          <cell r="G284">
            <v>15</v>
          </cell>
        </row>
        <row r="285">
          <cell r="A285" t="str">
            <v>04.01.100</v>
          </cell>
          <cell r="B285" t="str">
            <v>Retirada de cerca</v>
          </cell>
          <cell r="C285" t="str">
            <v>M</v>
          </cell>
          <cell r="E285">
            <v>14.82</v>
          </cell>
          <cell r="F285">
            <v>14.82</v>
          </cell>
          <cell r="G285">
            <v>15</v>
          </cell>
        </row>
        <row r="286">
          <cell r="A286" t="str">
            <v>04.02</v>
          </cell>
          <cell r="B286" t="str">
            <v>Retirada de elementos de estrutura (concreto, ferro, alumínio e madeira)</v>
          </cell>
        </row>
        <row r="287">
          <cell r="A287" t="str">
            <v>04.02.020</v>
          </cell>
          <cell r="B287" t="str">
            <v>Retirada de peças lineares em madeira com seção até 60 cm²</v>
          </cell>
          <cell r="C287" t="str">
            <v>M</v>
          </cell>
          <cell r="E287">
            <v>1.59</v>
          </cell>
          <cell r="F287">
            <v>1.59</v>
          </cell>
          <cell r="G287">
            <v>15</v>
          </cell>
        </row>
        <row r="288">
          <cell r="A288" t="str">
            <v>04.02.030</v>
          </cell>
          <cell r="B288" t="str">
            <v>Retirada de peças lineares em madeira com seção superior a 60 cm²</v>
          </cell>
          <cell r="C288" t="str">
            <v>M</v>
          </cell>
          <cell r="E288">
            <v>5.3</v>
          </cell>
          <cell r="F288">
            <v>5.3</v>
          </cell>
          <cell r="G288">
            <v>15</v>
          </cell>
        </row>
        <row r="289">
          <cell r="A289" t="str">
            <v>04.02.050</v>
          </cell>
          <cell r="B289" t="str">
            <v>Retirada de estrutura em madeira tesoura - telhas de barro</v>
          </cell>
          <cell r="C289" t="str">
            <v>M2</v>
          </cell>
          <cell r="E289">
            <v>29.14</v>
          </cell>
          <cell r="F289">
            <v>29.14</v>
          </cell>
          <cell r="G289">
            <v>15</v>
          </cell>
        </row>
        <row r="290">
          <cell r="A290" t="str">
            <v>04.02.070</v>
          </cell>
          <cell r="B290" t="str">
            <v>Retirada de estrutura em madeira tesoura - telhas perfil qualquer</v>
          </cell>
          <cell r="C290" t="str">
            <v>M2</v>
          </cell>
          <cell r="E290">
            <v>23.85</v>
          </cell>
          <cell r="F290">
            <v>23.85</v>
          </cell>
          <cell r="G290">
            <v>15</v>
          </cell>
        </row>
        <row r="291">
          <cell r="A291" t="str">
            <v>04.02.090</v>
          </cell>
          <cell r="B291" t="str">
            <v>Retirada de estrutura em madeira pontaletada - telhas de barro</v>
          </cell>
          <cell r="C291" t="str">
            <v>M2</v>
          </cell>
          <cell r="E291">
            <v>21.19</v>
          </cell>
          <cell r="F291">
            <v>21.19</v>
          </cell>
          <cell r="G291">
            <v>15</v>
          </cell>
        </row>
        <row r="292">
          <cell r="A292" t="str">
            <v>04.02.110</v>
          </cell>
          <cell r="B292" t="str">
            <v>Retirada de estrutura em madeira pontaletada - telhas perfil qualquer</v>
          </cell>
          <cell r="C292" t="str">
            <v>M2</v>
          </cell>
          <cell r="E292">
            <v>15.89</v>
          </cell>
          <cell r="F292">
            <v>15.89</v>
          </cell>
          <cell r="G292">
            <v>15</v>
          </cell>
        </row>
        <row r="293">
          <cell r="A293" t="str">
            <v>04.02.140</v>
          </cell>
          <cell r="B293" t="str">
            <v>Retirada de estrutura metálica</v>
          </cell>
          <cell r="C293" t="str">
            <v>KG</v>
          </cell>
          <cell r="D293">
            <v>2.5499999999999998</v>
          </cell>
          <cell r="F293">
            <v>2.5499999999999998</v>
          </cell>
          <cell r="G293">
            <v>15</v>
          </cell>
        </row>
        <row r="294">
          <cell r="A294" t="str">
            <v>04.03</v>
          </cell>
          <cell r="B294" t="str">
            <v>Retirada de telhamento e proteção</v>
          </cell>
        </row>
        <row r="295">
          <cell r="A295" t="str">
            <v>04.03.020</v>
          </cell>
          <cell r="B295" t="str">
            <v>Retirada de telhamento em barro</v>
          </cell>
          <cell r="C295" t="str">
            <v>M2</v>
          </cell>
          <cell r="E295">
            <v>19.12</v>
          </cell>
          <cell r="F295">
            <v>19.12</v>
          </cell>
          <cell r="G295">
            <v>15</v>
          </cell>
        </row>
        <row r="296">
          <cell r="A296" t="str">
            <v>04.03.040</v>
          </cell>
          <cell r="B296" t="str">
            <v>Retirada de telhamento perfil e material qualquer, exceto barro</v>
          </cell>
          <cell r="C296" t="str">
            <v>M2</v>
          </cell>
          <cell r="E296">
            <v>9.56</v>
          </cell>
          <cell r="F296">
            <v>9.56</v>
          </cell>
          <cell r="G296">
            <v>15</v>
          </cell>
        </row>
        <row r="297">
          <cell r="A297" t="str">
            <v>04.03.060</v>
          </cell>
          <cell r="B297" t="str">
            <v>Retirada de cumeeira ou espigão em barro</v>
          </cell>
          <cell r="C297" t="str">
            <v>M</v>
          </cell>
          <cell r="E297">
            <v>7.17</v>
          </cell>
          <cell r="F297">
            <v>7.17</v>
          </cell>
          <cell r="G297">
            <v>15</v>
          </cell>
        </row>
        <row r="298">
          <cell r="A298" t="str">
            <v>04.03.080</v>
          </cell>
          <cell r="B298" t="str">
            <v>Retirada de cumeeira, espigão ou rufo perfil qualquer</v>
          </cell>
          <cell r="C298" t="str">
            <v>M</v>
          </cell>
          <cell r="E298">
            <v>11.95</v>
          </cell>
          <cell r="F298">
            <v>11.95</v>
          </cell>
          <cell r="G298">
            <v>15</v>
          </cell>
        </row>
        <row r="299">
          <cell r="A299" t="str">
            <v>04.03.090</v>
          </cell>
          <cell r="B299" t="str">
            <v>Retirada de domo de acrílico, inclusive perfis metálicos de fixação</v>
          </cell>
          <cell r="C299" t="str">
            <v>M2</v>
          </cell>
          <cell r="E299">
            <v>14.54</v>
          </cell>
          <cell r="F299">
            <v>14.54</v>
          </cell>
          <cell r="G299">
            <v>15</v>
          </cell>
        </row>
        <row r="300">
          <cell r="A300" t="str">
            <v>04.04</v>
          </cell>
          <cell r="B300" t="str">
            <v>Retirada de revestimento em pedra e blocos maciços</v>
          </cell>
        </row>
        <row r="301">
          <cell r="A301" t="str">
            <v>04.04.010</v>
          </cell>
          <cell r="B301" t="str">
            <v>Retirada de revestimento em pedra, granito ou mármore, em parede ou fachada</v>
          </cell>
          <cell r="C301" t="str">
            <v>M2</v>
          </cell>
          <cell r="E301">
            <v>51.12</v>
          </cell>
          <cell r="F301">
            <v>51.12</v>
          </cell>
          <cell r="G301">
            <v>15</v>
          </cell>
        </row>
        <row r="302">
          <cell r="A302" t="str">
            <v>04.04.020</v>
          </cell>
          <cell r="B302" t="str">
            <v>Retirada de revestimento em pedra, granito ou mármore, em piso</v>
          </cell>
          <cell r="C302" t="str">
            <v>M2</v>
          </cell>
          <cell r="E302">
            <v>31.07</v>
          </cell>
          <cell r="F302">
            <v>31.07</v>
          </cell>
          <cell r="G302">
            <v>15</v>
          </cell>
        </row>
        <row r="303">
          <cell r="A303" t="str">
            <v>04.04.030</v>
          </cell>
          <cell r="B303" t="str">
            <v>Retirada de soleira ou peitoril em pedra, granito ou mármore</v>
          </cell>
          <cell r="C303" t="str">
            <v>M</v>
          </cell>
          <cell r="E303">
            <v>21.51</v>
          </cell>
          <cell r="F303">
            <v>21.51</v>
          </cell>
          <cell r="G303">
            <v>15</v>
          </cell>
        </row>
        <row r="304">
          <cell r="A304" t="str">
            <v>04.04.040</v>
          </cell>
          <cell r="B304" t="str">
            <v>Retirada de degrau em pedra, granito ou mármore</v>
          </cell>
          <cell r="C304" t="str">
            <v>M</v>
          </cell>
          <cell r="E304">
            <v>23.9</v>
          </cell>
          <cell r="F304">
            <v>23.9</v>
          </cell>
          <cell r="G304">
            <v>15</v>
          </cell>
        </row>
        <row r="305">
          <cell r="A305" t="str">
            <v>04.04.060</v>
          </cell>
          <cell r="B305" t="str">
            <v>Retirada de rodapé em pedra, granito ou mármore</v>
          </cell>
          <cell r="C305" t="str">
            <v>M</v>
          </cell>
          <cell r="E305">
            <v>19.12</v>
          </cell>
          <cell r="F305">
            <v>19.12</v>
          </cell>
          <cell r="G305">
            <v>15</v>
          </cell>
        </row>
        <row r="306">
          <cell r="A306" t="str">
            <v>04.05</v>
          </cell>
          <cell r="B306" t="str">
            <v>Retirada de revestimentos em madeira</v>
          </cell>
        </row>
        <row r="307">
          <cell r="A307" t="str">
            <v>04.05.010</v>
          </cell>
          <cell r="B307" t="str">
            <v>Retirada de revestimento em lambris de madeira</v>
          </cell>
          <cell r="C307" t="str">
            <v>M2</v>
          </cell>
          <cell r="E307">
            <v>67.02</v>
          </cell>
          <cell r="F307">
            <v>67.02</v>
          </cell>
          <cell r="G307">
            <v>15</v>
          </cell>
        </row>
        <row r="308">
          <cell r="A308" t="str">
            <v>04.05.020</v>
          </cell>
          <cell r="B308" t="str">
            <v>Retirada de piso em tacos de madeira</v>
          </cell>
          <cell r="C308" t="str">
            <v>M2</v>
          </cell>
          <cell r="E308">
            <v>14.34</v>
          </cell>
          <cell r="F308">
            <v>14.34</v>
          </cell>
          <cell r="G308">
            <v>15</v>
          </cell>
        </row>
        <row r="309">
          <cell r="A309" t="str">
            <v>04.05.040</v>
          </cell>
          <cell r="B309" t="str">
            <v>Retirada de soalho somente o tablado</v>
          </cell>
          <cell r="C309" t="str">
            <v>M2</v>
          </cell>
          <cell r="E309">
            <v>18.55</v>
          </cell>
          <cell r="F309">
            <v>18.55</v>
          </cell>
          <cell r="G309">
            <v>15</v>
          </cell>
        </row>
        <row r="310">
          <cell r="A310" t="str">
            <v>04.05.060</v>
          </cell>
          <cell r="B310" t="str">
            <v>Retirada de soalho inclusive vigamento</v>
          </cell>
          <cell r="C310" t="str">
            <v>M2</v>
          </cell>
          <cell r="E310">
            <v>31.79</v>
          </cell>
          <cell r="F310">
            <v>31.79</v>
          </cell>
          <cell r="G310">
            <v>15</v>
          </cell>
        </row>
        <row r="311">
          <cell r="A311" t="str">
            <v>04.05.080</v>
          </cell>
          <cell r="B311" t="str">
            <v>Retirada de degrau em madeira</v>
          </cell>
          <cell r="C311" t="str">
            <v>M</v>
          </cell>
          <cell r="E311">
            <v>15.89</v>
          </cell>
          <cell r="F311">
            <v>15.89</v>
          </cell>
          <cell r="G311">
            <v>15</v>
          </cell>
        </row>
        <row r="312">
          <cell r="A312" t="str">
            <v>04.05.100</v>
          </cell>
          <cell r="B312" t="str">
            <v>Retirada de rodapé inclusive cordão em madeira</v>
          </cell>
          <cell r="C312" t="str">
            <v>M</v>
          </cell>
          <cell r="E312">
            <v>3.59</v>
          </cell>
          <cell r="F312">
            <v>3.59</v>
          </cell>
          <cell r="G312">
            <v>15</v>
          </cell>
        </row>
        <row r="313">
          <cell r="A313" t="str">
            <v>04.06</v>
          </cell>
          <cell r="B313" t="str">
            <v>Retirada de revestimentos sintéticos e metálicos</v>
          </cell>
        </row>
        <row r="314">
          <cell r="A314" t="str">
            <v>04.06.010</v>
          </cell>
          <cell r="B314" t="str">
            <v>Retirada de revestimento em lambris metálicos</v>
          </cell>
          <cell r="C314" t="str">
            <v>M2</v>
          </cell>
          <cell r="E314">
            <v>67.02</v>
          </cell>
          <cell r="F314">
            <v>67.02</v>
          </cell>
          <cell r="G314">
            <v>15</v>
          </cell>
        </row>
        <row r="315">
          <cell r="A315" t="str">
            <v>04.06.020</v>
          </cell>
          <cell r="B315" t="str">
            <v>Retirada de piso em material sintético assentado a cola</v>
          </cell>
          <cell r="C315" t="str">
            <v>M2</v>
          </cell>
          <cell r="E315">
            <v>5.3</v>
          </cell>
          <cell r="F315">
            <v>5.3</v>
          </cell>
          <cell r="G315">
            <v>15</v>
          </cell>
        </row>
        <row r="316">
          <cell r="A316" t="str">
            <v>04.06.040</v>
          </cell>
          <cell r="B316" t="str">
            <v>Retirada de degrau em material sintético assentado a cola</v>
          </cell>
          <cell r="C316" t="str">
            <v>M</v>
          </cell>
          <cell r="E316">
            <v>4.92</v>
          </cell>
          <cell r="F316">
            <v>4.92</v>
          </cell>
          <cell r="G316">
            <v>15</v>
          </cell>
        </row>
        <row r="317">
          <cell r="A317" t="str">
            <v>04.06.060</v>
          </cell>
          <cell r="B317" t="str">
            <v>Retirada de rodapé inclusive cordão em material sintético</v>
          </cell>
          <cell r="C317" t="str">
            <v>M</v>
          </cell>
          <cell r="E317">
            <v>1.2</v>
          </cell>
          <cell r="F317">
            <v>1.2</v>
          </cell>
          <cell r="G317">
            <v>15</v>
          </cell>
        </row>
        <row r="318">
          <cell r="A318" t="str">
            <v>04.06.100</v>
          </cell>
          <cell r="B318" t="str">
            <v>Retirada de piso elevado telescópico metálico, inclusive estrutura de sustentação</v>
          </cell>
          <cell r="C318" t="str">
            <v>M2</v>
          </cell>
          <cell r="E318">
            <v>58.02</v>
          </cell>
          <cell r="F318">
            <v>58.02</v>
          </cell>
          <cell r="G318">
            <v>15</v>
          </cell>
        </row>
        <row r="319">
          <cell r="A319" t="str">
            <v>04.07</v>
          </cell>
          <cell r="B319" t="str">
            <v>Retirada de forro, brise e fachada</v>
          </cell>
        </row>
        <row r="320">
          <cell r="A320" t="str">
            <v>04.07.020</v>
          </cell>
          <cell r="B320" t="str">
            <v>Retirada de forro qualquer em placas ou tiras fixadas</v>
          </cell>
          <cell r="C320" t="str">
            <v>M2</v>
          </cell>
          <cell r="E320">
            <v>14.83</v>
          </cell>
          <cell r="F320">
            <v>14.83</v>
          </cell>
          <cell r="G320">
            <v>15</v>
          </cell>
        </row>
        <row r="321">
          <cell r="A321" t="str">
            <v>04.07.040</v>
          </cell>
          <cell r="B321" t="str">
            <v>Retirada de forro qualquer em placas ou tiras apoiadas</v>
          </cell>
          <cell r="C321" t="str">
            <v>M2</v>
          </cell>
          <cell r="E321">
            <v>7.95</v>
          </cell>
          <cell r="F321">
            <v>7.95</v>
          </cell>
          <cell r="G321">
            <v>15</v>
          </cell>
        </row>
        <row r="322">
          <cell r="A322" t="str">
            <v>04.07.060</v>
          </cell>
          <cell r="B322" t="str">
            <v>Retirada de sistema de fixação ou tarugamento de forro</v>
          </cell>
          <cell r="C322" t="str">
            <v>M2</v>
          </cell>
          <cell r="E322">
            <v>5.98</v>
          </cell>
          <cell r="F322">
            <v>5.98</v>
          </cell>
          <cell r="G322">
            <v>15</v>
          </cell>
        </row>
        <row r="323">
          <cell r="A323" t="str">
            <v>04.08</v>
          </cell>
          <cell r="B323" t="str">
            <v>Retirada de esquadria e elemento de madeira</v>
          </cell>
        </row>
        <row r="324">
          <cell r="A324" t="str">
            <v>04.08.020</v>
          </cell>
          <cell r="B324" t="str">
            <v>Retirada de folha de esquadria em madeira</v>
          </cell>
          <cell r="C324" t="str">
            <v>UN</v>
          </cell>
          <cell r="E324">
            <v>26.49</v>
          </cell>
          <cell r="F324">
            <v>26.49</v>
          </cell>
          <cell r="G324">
            <v>15</v>
          </cell>
        </row>
        <row r="325">
          <cell r="A325" t="str">
            <v>04.08.040</v>
          </cell>
          <cell r="B325" t="str">
            <v>Retirada de guarnição, moldura e peças lineares em madeira, fixadas</v>
          </cell>
          <cell r="C325" t="str">
            <v>M</v>
          </cell>
          <cell r="E325">
            <v>2.04</v>
          </cell>
          <cell r="F325">
            <v>2.04</v>
          </cell>
          <cell r="G325">
            <v>15</v>
          </cell>
        </row>
        <row r="326">
          <cell r="A326" t="str">
            <v>04.08.060</v>
          </cell>
          <cell r="B326" t="str">
            <v>Retirada de batente com guarnição e peças lineares em madeira, chumbados</v>
          </cell>
          <cell r="C326" t="str">
            <v>M</v>
          </cell>
          <cell r="E326">
            <v>15.89</v>
          </cell>
          <cell r="F326">
            <v>15.89</v>
          </cell>
          <cell r="G326">
            <v>15</v>
          </cell>
        </row>
        <row r="327">
          <cell r="A327" t="str">
            <v>04.08.080</v>
          </cell>
          <cell r="B327" t="str">
            <v>Retirada de elemento em madeira e sistema de fixação tipo quadro, lousa, etc.</v>
          </cell>
          <cell r="C327" t="str">
            <v>M2</v>
          </cell>
          <cell r="E327">
            <v>7.17</v>
          </cell>
          <cell r="F327">
            <v>7.17</v>
          </cell>
          <cell r="G327">
            <v>15</v>
          </cell>
        </row>
        <row r="328">
          <cell r="A328" t="str">
            <v>04.08.100</v>
          </cell>
          <cell r="B328" t="str">
            <v>Retirada de armário em madeira ou metal</v>
          </cell>
          <cell r="C328" t="str">
            <v>M2</v>
          </cell>
          <cell r="E328">
            <v>23.85</v>
          </cell>
          <cell r="F328">
            <v>23.85</v>
          </cell>
          <cell r="G328">
            <v>15</v>
          </cell>
        </row>
        <row r="329">
          <cell r="A329" t="str">
            <v>04.09</v>
          </cell>
          <cell r="B329" t="str">
            <v>Retirada de esquadria e elementos metálicos</v>
          </cell>
        </row>
        <row r="330">
          <cell r="A330" t="str">
            <v>04.09.020</v>
          </cell>
          <cell r="B330" t="str">
            <v>Retirada de esquadria metálica em geral</v>
          </cell>
          <cell r="C330" t="str">
            <v>M2</v>
          </cell>
          <cell r="E330">
            <v>37.090000000000003</v>
          </cell>
          <cell r="F330">
            <v>37.090000000000003</v>
          </cell>
          <cell r="G330">
            <v>15</v>
          </cell>
        </row>
        <row r="331">
          <cell r="A331" t="str">
            <v>04.09.040</v>
          </cell>
          <cell r="B331" t="str">
            <v>Retirada de folha de esquadria metálica</v>
          </cell>
          <cell r="C331" t="str">
            <v>UN</v>
          </cell>
          <cell r="E331">
            <v>30.91</v>
          </cell>
          <cell r="F331">
            <v>30.91</v>
          </cell>
          <cell r="G331">
            <v>15</v>
          </cell>
        </row>
        <row r="332">
          <cell r="A332" t="str">
            <v>04.09.060</v>
          </cell>
          <cell r="B332" t="str">
            <v>Retirada de batente, corrimão ou peças lineares metálicas, chumbados</v>
          </cell>
          <cell r="C332" t="str">
            <v>M</v>
          </cell>
          <cell r="E332">
            <v>12.72</v>
          </cell>
          <cell r="F332">
            <v>12.72</v>
          </cell>
          <cell r="G332">
            <v>15</v>
          </cell>
        </row>
        <row r="333">
          <cell r="A333" t="str">
            <v>04.09.080</v>
          </cell>
          <cell r="B333" t="str">
            <v>Retirada de batente, corrimão ou peças lineares metálicas, fixados</v>
          </cell>
          <cell r="C333" t="str">
            <v>M</v>
          </cell>
          <cell r="E333">
            <v>8.7200000000000006</v>
          </cell>
          <cell r="F333">
            <v>8.7200000000000006</v>
          </cell>
          <cell r="G333">
            <v>15</v>
          </cell>
        </row>
        <row r="334">
          <cell r="A334" t="str">
            <v>04.09.100</v>
          </cell>
          <cell r="B334" t="str">
            <v>Retirada de guarda-corpo ou gradil em geral</v>
          </cell>
          <cell r="C334" t="str">
            <v>M2</v>
          </cell>
          <cell r="E334">
            <v>37.090000000000003</v>
          </cell>
          <cell r="F334">
            <v>37.090000000000003</v>
          </cell>
          <cell r="G334">
            <v>15</v>
          </cell>
        </row>
        <row r="335">
          <cell r="A335" t="str">
            <v>04.09.120</v>
          </cell>
          <cell r="B335" t="str">
            <v>Retirada de escada de marinheiro com ou sem guarda-corpo</v>
          </cell>
          <cell r="C335" t="str">
            <v>M</v>
          </cell>
          <cell r="E335">
            <v>42.38</v>
          </cell>
          <cell r="F335">
            <v>42.38</v>
          </cell>
          <cell r="G335">
            <v>15</v>
          </cell>
        </row>
        <row r="336">
          <cell r="A336" t="str">
            <v>04.09.140</v>
          </cell>
          <cell r="B336" t="str">
            <v>Retirada de poste ou sistema de sustentação para alambrado ou fechamento</v>
          </cell>
          <cell r="C336" t="str">
            <v>UN</v>
          </cell>
          <cell r="E336">
            <v>31.07</v>
          </cell>
          <cell r="F336">
            <v>31.07</v>
          </cell>
          <cell r="G336">
            <v>15</v>
          </cell>
        </row>
        <row r="337">
          <cell r="A337" t="str">
            <v>04.09.160</v>
          </cell>
          <cell r="B337" t="str">
            <v>Retirada de entelamento metálico em geral</v>
          </cell>
          <cell r="C337" t="str">
            <v>M2</v>
          </cell>
          <cell r="E337">
            <v>5.04</v>
          </cell>
          <cell r="F337">
            <v>5.04</v>
          </cell>
          <cell r="G337">
            <v>15</v>
          </cell>
        </row>
        <row r="338">
          <cell r="A338" t="str">
            <v>04.10</v>
          </cell>
          <cell r="B338" t="str">
            <v>Retirada de ferragens e acessórios para esquadrias</v>
          </cell>
        </row>
        <row r="339">
          <cell r="A339" t="str">
            <v>04.10.020</v>
          </cell>
          <cell r="B339" t="str">
            <v>Retirada de fechadura ou fecho de embutir</v>
          </cell>
          <cell r="C339" t="str">
            <v>UN</v>
          </cell>
          <cell r="E339">
            <v>14.54</v>
          </cell>
          <cell r="F339">
            <v>14.54</v>
          </cell>
          <cell r="G339">
            <v>15</v>
          </cell>
        </row>
        <row r="340">
          <cell r="A340" t="str">
            <v>04.10.040</v>
          </cell>
          <cell r="B340" t="str">
            <v>Retirada de fechadura ou fecho de sobrepor</v>
          </cell>
          <cell r="C340" t="str">
            <v>UN</v>
          </cell>
          <cell r="E340">
            <v>5.82</v>
          </cell>
          <cell r="F340">
            <v>5.82</v>
          </cell>
          <cell r="G340">
            <v>15</v>
          </cell>
        </row>
        <row r="341">
          <cell r="A341" t="str">
            <v>04.10.060</v>
          </cell>
          <cell r="B341" t="str">
            <v>Retirada de dobradiça</v>
          </cell>
          <cell r="C341" t="str">
            <v>UN</v>
          </cell>
          <cell r="E341">
            <v>2.91</v>
          </cell>
          <cell r="F341">
            <v>2.91</v>
          </cell>
          <cell r="G341">
            <v>15</v>
          </cell>
        </row>
        <row r="342">
          <cell r="A342" t="str">
            <v>04.10.080</v>
          </cell>
          <cell r="B342" t="str">
            <v>Retirada de peça ou acessório complementar em geral de esquadria</v>
          </cell>
          <cell r="C342" t="str">
            <v>UN</v>
          </cell>
          <cell r="E342">
            <v>22.75</v>
          </cell>
          <cell r="F342">
            <v>22.75</v>
          </cell>
          <cell r="G342">
            <v>15</v>
          </cell>
        </row>
        <row r="343">
          <cell r="A343" t="str">
            <v>04.11</v>
          </cell>
          <cell r="B343" t="str">
            <v>Retirada de aparelhos, metais sanitários e registro</v>
          </cell>
        </row>
        <row r="344">
          <cell r="A344" t="str">
            <v>04.11.020</v>
          </cell>
          <cell r="B344" t="str">
            <v>Retirada de aparelho sanitário incluindo acessórios</v>
          </cell>
          <cell r="C344" t="str">
            <v>UN</v>
          </cell>
          <cell r="E344">
            <v>52.25</v>
          </cell>
          <cell r="F344">
            <v>52.25</v>
          </cell>
          <cell r="G344">
            <v>15</v>
          </cell>
        </row>
        <row r="345">
          <cell r="A345" t="str">
            <v>04.11.030</v>
          </cell>
          <cell r="B345" t="str">
            <v>Retirada de bancada incluindo pertences</v>
          </cell>
          <cell r="C345" t="str">
            <v>M2</v>
          </cell>
          <cell r="E345">
            <v>74.17</v>
          </cell>
          <cell r="F345">
            <v>74.17</v>
          </cell>
          <cell r="G345">
            <v>15</v>
          </cell>
        </row>
        <row r="346">
          <cell r="A346" t="str">
            <v>04.11.040</v>
          </cell>
          <cell r="B346" t="str">
            <v>Retirada de complemento sanitário chumbado</v>
          </cell>
          <cell r="C346" t="str">
            <v>UN</v>
          </cell>
          <cell r="E346">
            <v>17.45</v>
          </cell>
          <cell r="F346">
            <v>17.45</v>
          </cell>
          <cell r="G346">
            <v>15</v>
          </cell>
        </row>
        <row r="347">
          <cell r="A347" t="str">
            <v>04.11.060</v>
          </cell>
          <cell r="B347" t="str">
            <v>Retirada de complemento sanitário fixado ou de sobrepor</v>
          </cell>
          <cell r="C347" t="str">
            <v>UN</v>
          </cell>
          <cell r="E347">
            <v>7.27</v>
          </cell>
          <cell r="F347">
            <v>7.27</v>
          </cell>
          <cell r="G347">
            <v>15</v>
          </cell>
        </row>
        <row r="348">
          <cell r="A348" t="str">
            <v>04.11.080</v>
          </cell>
          <cell r="B348" t="str">
            <v>Retirada de registro ou válvula embutidos</v>
          </cell>
          <cell r="C348" t="str">
            <v>UN</v>
          </cell>
          <cell r="E348">
            <v>66.790000000000006</v>
          </cell>
          <cell r="F348">
            <v>66.790000000000006</v>
          </cell>
          <cell r="G348">
            <v>15</v>
          </cell>
        </row>
        <row r="349">
          <cell r="A349" t="str">
            <v>04.11.100</v>
          </cell>
          <cell r="B349" t="str">
            <v>Retirada de registro ou válvula aparentes</v>
          </cell>
          <cell r="C349" t="str">
            <v>UN</v>
          </cell>
          <cell r="E349">
            <v>38.31</v>
          </cell>
          <cell r="F349">
            <v>38.31</v>
          </cell>
          <cell r="G349">
            <v>15</v>
          </cell>
        </row>
        <row r="350">
          <cell r="A350" t="str">
            <v>04.11.110</v>
          </cell>
          <cell r="B350" t="str">
            <v>Retirada de purificador/bebedouro</v>
          </cell>
          <cell r="C350" t="str">
            <v>UN</v>
          </cell>
          <cell r="E350">
            <v>38.31</v>
          </cell>
          <cell r="F350">
            <v>38.31</v>
          </cell>
          <cell r="G350">
            <v>15</v>
          </cell>
        </row>
        <row r="351">
          <cell r="A351" t="str">
            <v>04.11.120</v>
          </cell>
          <cell r="B351" t="str">
            <v>Retirada de torneira ou chuveiro</v>
          </cell>
          <cell r="C351" t="str">
            <v>UN</v>
          </cell>
          <cell r="E351">
            <v>9.06</v>
          </cell>
          <cell r="F351">
            <v>9.06</v>
          </cell>
          <cell r="G351">
            <v>15</v>
          </cell>
        </row>
        <row r="352">
          <cell r="A352" t="str">
            <v>04.11.140</v>
          </cell>
          <cell r="B352" t="str">
            <v>Retirada de sifão ou metais sanitários diversos</v>
          </cell>
          <cell r="C352" t="str">
            <v>UN</v>
          </cell>
          <cell r="E352">
            <v>13.93</v>
          </cell>
          <cell r="F352">
            <v>13.93</v>
          </cell>
          <cell r="G352">
            <v>15</v>
          </cell>
        </row>
        <row r="353">
          <cell r="A353" t="str">
            <v>04.11.160</v>
          </cell>
          <cell r="B353" t="str">
            <v>Retirada de caixa de descarga de sobrepor ou acoplada</v>
          </cell>
          <cell r="C353" t="str">
            <v>UN</v>
          </cell>
          <cell r="E353">
            <v>26.47</v>
          </cell>
          <cell r="F353">
            <v>26.47</v>
          </cell>
          <cell r="G353">
            <v>15</v>
          </cell>
        </row>
        <row r="354">
          <cell r="A354" t="str">
            <v>04.12</v>
          </cell>
          <cell r="B354" t="str">
            <v>Retirada de aparelhos elétricos e hidráulicos</v>
          </cell>
        </row>
        <row r="355">
          <cell r="A355" t="str">
            <v>04.12.020</v>
          </cell>
          <cell r="B355" t="str">
            <v>Retirada de conjunto motor-bomba</v>
          </cell>
          <cell r="C355" t="str">
            <v>UN</v>
          </cell>
          <cell r="E355">
            <v>110.98</v>
          </cell>
          <cell r="F355">
            <v>110.98</v>
          </cell>
          <cell r="G355">
            <v>15</v>
          </cell>
        </row>
        <row r="356">
          <cell r="A356" t="str">
            <v>04.12.040</v>
          </cell>
          <cell r="B356" t="str">
            <v>Retirada de motor de bomba de recalque</v>
          </cell>
          <cell r="C356" t="str">
            <v>UN</v>
          </cell>
          <cell r="E356">
            <v>88.1</v>
          </cell>
          <cell r="F356">
            <v>88.1</v>
          </cell>
          <cell r="G356">
            <v>15</v>
          </cell>
        </row>
        <row r="357">
          <cell r="A357" t="str">
            <v>04.13</v>
          </cell>
          <cell r="B357" t="str">
            <v>Retirada de impermeabilização e afins</v>
          </cell>
        </row>
        <row r="358">
          <cell r="A358" t="str">
            <v>04.13.020</v>
          </cell>
          <cell r="B358" t="str">
            <v>Retirada de isolamento térmico com material monolítico</v>
          </cell>
          <cell r="C358" t="str">
            <v>M2</v>
          </cell>
          <cell r="E358">
            <v>7.17</v>
          </cell>
          <cell r="F358">
            <v>7.17</v>
          </cell>
          <cell r="G358">
            <v>15</v>
          </cell>
        </row>
        <row r="359">
          <cell r="A359" t="str">
            <v>04.13.060</v>
          </cell>
          <cell r="B359" t="str">
            <v>Retirada de isolamento térmico com material em panos</v>
          </cell>
          <cell r="C359" t="str">
            <v>M2</v>
          </cell>
          <cell r="E359">
            <v>1.2</v>
          </cell>
          <cell r="F359">
            <v>1.2</v>
          </cell>
          <cell r="G359">
            <v>15</v>
          </cell>
        </row>
        <row r="360">
          <cell r="A360" t="str">
            <v>04.14</v>
          </cell>
          <cell r="B360" t="str">
            <v>Retirada de vidro</v>
          </cell>
        </row>
        <row r="361">
          <cell r="A361" t="str">
            <v>04.14.020</v>
          </cell>
          <cell r="B361" t="str">
            <v>Retirada de vidro ou espelho com raspagem da massa ou retirada de baguete</v>
          </cell>
          <cell r="C361" t="str">
            <v>M2</v>
          </cell>
          <cell r="E361">
            <v>17.420000000000002</v>
          </cell>
          <cell r="F361">
            <v>17.420000000000002</v>
          </cell>
          <cell r="G361">
            <v>15</v>
          </cell>
        </row>
        <row r="362">
          <cell r="A362" t="str">
            <v>04.14.040</v>
          </cell>
          <cell r="B362" t="str">
            <v>Retirada de esquadria em vidro</v>
          </cell>
          <cell r="C362" t="str">
            <v>M2</v>
          </cell>
          <cell r="E362">
            <v>52.98</v>
          </cell>
          <cell r="F362">
            <v>52.98</v>
          </cell>
          <cell r="G362">
            <v>15</v>
          </cell>
        </row>
        <row r="363">
          <cell r="A363" t="str">
            <v>04.17</v>
          </cell>
          <cell r="B363" t="str">
            <v>Retirada em instalação elétrica - letra A ate B</v>
          </cell>
        </row>
        <row r="364">
          <cell r="A364" t="str">
            <v>04.17.020</v>
          </cell>
          <cell r="B364" t="str">
            <v>Remoção de aparelho de iluminação ou projetor fixo em teto, piso ou parede</v>
          </cell>
          <cell r="C364" t="str">
            <v>UN</v>
          </cell>
          <cell r="E364">
            <v>23.49</v>
          </cell>
          <cell r="F364">
            <v>23.49</v>
          </cell>
          <cell r="G364">
            <v>15</v>
          </cell>
        </row>
        <row r="365">
          <cell r="A365" t="str">
            <v>04.17.040</v>
          </cell>
          <cell r="B365" t="str">
            <v>Remoção de aparelho de iluminação ou projetor fixo em poste ou braço</v>
          </cell>
          <cell r="C365" t="str">
            <v>UN</v>
          </cell>
          <cell r="E365">
            <v>88.1</v>
          </cell>
          <cell r="F365">
            <v>88.1</v>
          </cell>
          <cell r="G365">
            <v>15</v>
          </cell>
        </row>
        <row r="366">
          <cell r="A366" t="str">
            <v>04.17.060</v>
          </cell>
          <cell r="B366" t="str">
            <v>Remoção de suporte tipo braquet</v>
          </cell>
          <cell r="C366" t="str">
            <v>UN</v>
          </cell>
          <cell r="E366">
            <v>29.37</v>
          </cell>
          <cell r="F366">
            <v>29.37</v>
          </cell>
          <cell r="G366">
            <v>15</v>
          </cell>
        </row>
        <row r="367">
          <cell r="A367" t="str">
            <v>04.17.080</v>
          </cell>
          <cell r="B367" t="str">
            <v>Remoção de barramento de cobre</v>
          </cell>
          <cell r="C367" t="str">
            <v>M</v>
          </cell>
          <cell r="E367">
            <v>23.49</v>
          </cell>
          <cell r="F367">
            <v>23.49</v>
          </cell>
          <cell r="G367">
            <v>15</v>
          </cell>
        </row>
        <row r="368">
          <cell r="A368" t="str">
            <v>04.17.100</v>
          </cell>
          <cell r="B368" t="str">
            <v>Remoção de base de disjuntor tipo QUIK-LAG</v>
          </cell>
          <cell r="C368" t="str">
            <v>UN</v>
          </cell>
          <cell r="E368">
            <v>8.81</v>
          </cell>
          <cell r="F368">
            <v>8.81</v>
          </cell>
          <cell r="G368">
            <v>15</v>
          </cell>
        </row>
        <row r="369">
          <cell r="A369" t="str">
            <v>04.17.120</v>
          </cell>
          <cell r="B369" t="str">
            <v>Remoção de base de fusível tipo Diazed</v>
          </cell>
          <cell r="C369" t="str">
            <v>UN</v>
          </cell>
          <cell r="E369">
            <v>8.81</v>
          </cell>
          <cell r="F369">
            <v>8.81</v>
          </cell>
          <cell r="G369">
            <v>15</v>
          </cell>
        </row>
        <row r="370">
          <cell r="A370" t="str">
            <v>04.17.140</v>
          </cell>
          <cell r="B370" t="str">
            <v>Remoção de base e haste de para-raios</v>
          </cell>
          <cell r="C370" t="str">
            <v>UN</v>
          </cell>
          <cell r="E370">
            <v>58.73</v>
          </cell>
          <cell r="F370">
            <v>58.73</v>
          </cell>
          <cell r="G370">
            <v>15</v>
          </cell>
        </row>
        <row r="371">
          <cell r="A371" t="str">
            <v>04.17.160</v>
          </cell>
          <cell r="B371" t="str">
            <v>Remoção de base ou chave para fusível NH tipo tripolar</v>
          </cell>
          <cell r="C371" t="str">
            <v>UN</v>
          </cell>
          <cell r="E371">
            <v>29.37</v>
          </cell>
          <cell r="F371">
            <v>29.37</v>
          </cell>
          <cell r="G371">
            <v>15</v>
          </cell>
        </row>
        <row r="372">
          <cell r="A372" t="str">
            <v>04.17.180</v>
          </cell>
          <cell r="B372" t="str">
            <v>Remoção de base ou chave para fusível NH tipo unipolar</v>
          </cell>
          <cell r="C372" t="str">
            <v>UN</v>
          </cell>
          <cell r="E372">
            <v>26.43</v>
          </cell>
          <cell r="F372">
            <v>26.43</v>
          </cell>
          <cell r="G372">
            <v>15</v>
          </cell>
        </row>
        <row r="373">
          <cell r="A373" t="str">
            <v>04.17.200</v>
          </cell>
          <cell r="B373" t="str">
            <v>Remoção de braçadeira para passagem de cordoalha</v>
          </cell>
          <cell r="C373" t="str">
            <v>UN</v>
          </cell>
          <cell r="E373">
            <v>23.49</v>
          </cell>
          <cell r="F373">
            <v>23.49</v>
          </cell>
          <cell r="G373">
            <v>15</v>
          </cell>
        </row>
        <row r="374">
          <cell r="A374" t="str">
            <v>04.17.220</v>
          </cell>
          <cell r="B374" t="str">
            <v>Remoção de bucha de passagem interna ou externa</v>
          </cell>
          <cell r="C374" t="str">
            <v>UN</v>
          </cell>
          <cell r="E374">
            <v>23.49</v>
          </cell>
          <cell r="F374">
            <v>23.49</v>
          </cell>
          <cell r="G374">
            <v>15</v>
          </cell>
        </row>
        <row r="375">
          <cell r="A375" t="str">
            <v>04.17.240</v>
          </cell>
          <cell r="B375" t="str">
            <v>Remoção de bucha de passagem para neutro</v>
          </cell>
          <cell r="C375" t="str">
            <v>UN</v>
          </cell>
          <cell r="E375">
            <v>17.62</v>
          </cell>
          <cell r="F375">
            <v>17.62</v>
          </cell>
          <cell r="G375">
            <v>15</v>
          </cell>
        </row>
        <row r="376">
          <cell r="A376" t="str">
            <v>04.18</v>
          </cell>
          <cell r="B376" t="str">
            <v>Retirada em instalação elétrica - letra C</v>
          </cell>
        </row>
        <row r="377">
          <cell r="A377" t="str">
            <v>04.18.020</v>
          </cell>
          <cell r="B377" t="str">
            <v>Remoção de cabeçote em rede de telefonia</v>
          </cell>
          <cell r="C377" t="str">
            <v>UN</v>
          </cell>
          <cell r="E377">
            <v>14.69</v>
          </cell>
          <cell r="F377">
            <v>14.69</v>
          </cell>
          <cell r="G377">
            <v>15</v>
          </cell>
        </row>
        <row r="378">
          <cell r="A378" t="str">
            <v>04.18.040</v>
          </cell>
          <cell r="B378" t="str">
            <v>Remoção de cabo de aço e esticadores de para-raios</v>
          </cell>
          <cell r="C378" t="str">
            <v>M</v>
          </cell>
          <cell r="E378">
            <v>20.56</v>
          </cell>
          <cell r="F378">
            <v>20.56</v>
          </cell>
          <cell r="G378">
            <v>15</v>
          </cell>
        </row>
        <row r="379">
          <cell r="A379" t="str">
            <v>04.18.060</v>
          </cell>
          <cell r="B379" t="str">
            <v>Remoção de caixa de entrada de energia padrão medição indireta completa</v>
          </cell>
          <cell r="C379" t="str">
            <v>UN</v>
          </cell>
          <cell r="E379">
            <v>293.64999999999998</v>
          </cell>
          <cell r="F379">
            <v>293.64999999999998</v>
          </cell>
          <cell r="G379">
            <v>15</v>
          </cell>
        </row>
        <row r="380">
          <cell r="A380" t="str">
            <v>04.18.070</v>
          </cell>
          <cell r="B380" t="str">
            <v>Remoção de caixa de entrada de energia padrão residencial completa</v>
          </cell>
          <cell r="C380" t="str">
            <v>UN</v>
          </cell>
          <cell r="E380">
            <v>234.92</v>
          </cell>
          <cell r="F380">
            <v>234.92</v>
          </cell>
          <cell r="G380">
            <v>15</v>
          </cell>
        </row>
        <row r="381">
          <cell r="A381" t="str">
            <v>04.18.080</v>
          </cell>
          <cell r="B381" t="str">
            <v>Remoção de caixa de entrada telefônica completa</v>
          </cell>
          <cell r="C381" t="str">
            <v>UN</v>
          </cell>
          <cell r="E381">
            <v>117.46</v>
          </cell>
          <cell r="F381">
            <v>117.46</v>
          </cell>
          <cell r="G381">
            <v>15</v>
          </cell>
        </row>
        <row r="382">
          <cell r="A382" t="str">
            <v>04.18.090</v>
          </cell>
          <cell r="B382" t="str">
            <v>Remoção de caixa de medição padrão completa</v>
          </cell>
          <cell r="C382" t="str">
            <v>UN</v>
          </cell>
          <cell r="E382">
            <v>65.22</v>
          </cell>
          <cell r="F382">
            <v>65.22</v>
          </cell>
          <cell r="G382">
            <v>15</v>
          </cell>
        </row>
        <row r="383">
          <cell r="A383" t="str">
            <v>04.18.120</v>
          </cell>
          <cell r="B383" t="str">
            <v>Remoção de caixa estampada</v>
          </cell>
          <cell r="C383" t="str">
            <v>UN</v>
          </cell>
          <cell r="E383">
            <v>8.7100000000000009</v>
          </cell>
          <cell r="F383">
            <v>8.7100000000000009</v>
          </cell>
          <cell r="G383">
            <v>15</v>
          </cell>
        </row>
        <row r="384">
          <cell r="A384" t="str">
            <v>04.18.130</v>
          </cell>
          <cell r="B384" t="str">
            <v>Remoção de caixa para fusível ou tomada instalada em perfilado</v>
          </cell>
          <cell r="C384" t="str">
            <v>UN</v>
          </cell>
          <cell r="E384">
            <v>10.45</v>
          </cell>
          <cell r="F384">
            <v>10.45</v>
          </cell>
          <cell r="G384">
            <v>15</v>
          </cell>
        </row>
        <row r="385">
          <cell r="A385" t="str">
            <v>04.18.140</v>
          </cell>
          <cell r="B385" t="str">
            <v>Remoção de caixa para transformador de corrente</v>
          </cell>
          <cell r="C385" t="str">
            <v>UN</v>
          </cell>
          <cell r="E385">
            <v>65.22</v>
          </cell>
          <cell r="F385">
            <v>65.22</v>
          </cell>
          <cell r="G385">
            <v>15</v>
          </cell>
        </row>
        <row r="386">
          <cell r="A386" t="str">
            <v>04.18.180</v>
          </cell>
          <cell r="B386" t="str">
            <v>Remoção de cantoneira metálica</v>
          </cell>
          <cell r="C386" t="str">
            <v>M</v>
          </cell>
          <cell r="E386">
            <v>14.69</v>
          </cell>
          <cell r="F386">
            <v>14.69</v>
          </cell>
          <cell r="G386">
            <v>15</v>
          </cell>
        </row>
        <row r="387">
          <cell r="A387" t="str">
            <v>04.18.200</v>
          </cell>
          <cell r="B387" t="str">
            <v>Remoção de captor de para-raios tipo Franklin</v>
          </cell>
          <cell r="C387" t="str">
            <v>UN</v>
          </cell>
          <cell r="E387">
            <v>29.37</v>
          </cell>
          <cell r="F387">
            <v>29.37</v>
          </cell>
          <cell r="G387">
            <v>15</v>
          </cell>
        </row>
        <row r="388">
          <cell r="A388" t="str">
            <v>04.18.220</v>
          </cell>
          <cell r="B388" t="str">
            <v>Remoção de chapa de ferro para bucha de passagem</v>
          </cell>
          <cell r="C388" t="str">
            <v>UN</v>
          </cell>
          <cell r="E388">
            <v>23.49</v>
          </cell>
          <cell r="F388">
            <v>23.49</v>
          </cell>
          <cell r="G388">
            <v>15</v>
          </cell>
        </row>
        <row r="389">
          <cell r="A389" t="str">
            <v>04.18.240</v>
          </cell>
          <cell r="B389" t="str">
            <v>Remoção de chave automática da boia</v>
          </cell>
          <cell r="C389" t="str">
            <v>UN</v>
          </cell>
          <cell r="E389">
            <v>35.24</v>
          </cell>
          <cell r="F389">
            <v>35.24</v>
          </cell>
          <cell r="G389">
            <v>15</v>
          </cell>
        </row>
        <row r="390">
          <cell r="A390" t="str">
            <v>04.18.250</v>
          </cell>
          <cell r="B390" t="str">
            <v>Remoção de chave base de mármore ou ardósia</v>
          </cell>
          <cell r="C390" t="str">
            <v>UN</v>
          </cell>
          <cell r="E390">
            <v>29.37</v>
          </cell>
          <cell r="F390">
            <v>29.37</v>
          </cell>
          <cell r="G390">
            <v>15</v>
          </cell>
        </row>
        <row r="391">
          <cell r="A391" t="str">
            <v>04.18.260</v>
          </cell>
          <cell r="B391" t="str">
            <v>Remoção de chave de ação rápida comando frontal montado em painel</v>
          </cell>
          <cell r="C391" t="str">
            <v>UN</v>
          </cell>
          <cell r="E391">
            <v>58.73</v>
          </cell>
          <cell r="F391">
            <v>58.73</v>
          </cell>
          <cell r="G391">
            <v>15</v>
          </cell>
        </row>
        <row r="392">
          <cell r="A392" t="str">
            <v>04.18.270</v>
          </cell>
          <cell r="B392" t="str">
            <v>Remoção de chave fusível indicadora tipo Matheus</v>
          </cell>
          <cell r="C392" t="str">
            <v>UN</v>
          </cell>
          <cell r="E392">
            <v>88.1</v>
          </cell>
          <cell r="F392">
            <v>88.1</v>
          </cell>
          <cell r="G392">
            <v>15</v>
          </cell>
        </row>
        <row r="393">
          <cell r="A393" t="str">
            <v>04.18.280</v>
          </cell>
          <cell r="B393" t="str">
            <v>Remoção de chave seccionadora tripolar seca mecanismo de manobra frontal</v>
          </cell>
          <cell r="C393" t="str">
            <v>UN</v>
          </cell>
          <cell r="E393">
            <v>165.26</v>
          </cell>
          <cell r="F393">
            <v>165.26</v>
          </cell>
          <cell r="G393">
            <v>15</v>
          </cell>
        </row>
        <row r="394">
          <cell r="A394" t="str">
            <v>04.18.290</v>
          </cell>
          <cell r="B394" t="str">
            <v>Remoção de chave tipo Pacco rotativo</v>
          </cell>
          <cell r="C394" t="str">
            <v>UN</v>
          </cell>
          <cell r="E394">
            <v>44.05</v>
          </cell>
          <cell r="F394">
            <v>44.05</v>
          </cell>
          <cell r="G394">
            <v>15</v>
          </cell>
        </row>
        <row r="395">
          <cell r="A395" t="str">
            <v>04.18.320</v>
          </cell>
          <cell r="B395" t="str">
            <v>Remoção de cinta de fixação de eletroduto ou sela para cruzeta em poste</v>
          </cell>
          <cell r="C395" t="str">
            <v>UN</v>
          </cell>
          <cell r="E395">
            <v>11.95</v>
          </cell>
          <cell r="F395">
            <v>11.95</v>
          </cell>
          <cell r="G395">
            <v>15</v>
          </cell>
        </row>
        <row r="396">
          <cell r="A396" t="str">
            <v>04.18.340</v>
          </cell>
          <cell r="B396" t="str">
            <v>Remoção de condulete</v>
          </cell>
          <cell r="C396" t="str">
            <v>UN</v>
          </cell>
          <cell r="E396">
            <v>23.4</v>
          </cell>
          <cell r="F396">
            <v>23.4</v>
          </cell>
          <cell r="G396">
            <v>15</v>
          </cell>
        </row>
        <row r="397">
          <cell r="A397" t="str">
            <v>04.18.360</v>
          </cell>
          <cell r="B397" t="str">
            <v>Remoção de condutor aparente diâmetro externo acima de 6,5 mm</v>
          </cell>
          <cell r="C397" t="str">
            <v>M</v>
          </cell>
          <cell r="E397">
            <v>7.05</v>
          </cell>
          <cell r="F397">
            <v>7.05</v>
          </cell>
          <cell r="G397">
            <v>15</v>
          </cell>
        </row>
        <row r="398">
          <cell r="A398" t="str">
            <v>04.18.370</v>
          </cell>
          <cell r="B398" t="str">
            <v>Remoção de condutor aparente diâmetro externo até 6,5 mm</v>
          </cell>
          <cell r="C398" t="str">
            <v>M</v>
          </cell>
          <cell r="E398">
            <v>3.52</v>
          </cell>
          <cell r="F398">
            <v>3.52</v>
          </cell>
          <cell r="G398">
            <v>15</v>
          </cell>
        </row>
        <row r="399">
          <cell r="A399" t="str">
            <v>04.18.380</v>
          </cell>
          <cell r="B399" t="str">
            <v>Remoção de condutor embutido diâmetro externo acima de 6,5 mm</v>
          </cell>
          <cell r="C399" t="str">
            <v>M</v>
          </cell>
          <cell r="E399">
            <v>5.87</v>
          </cell>
          <cell r="F399">
            <v>5.87</v>
          </cell>
          <cell r="G399">
            <v>15</v>
          </cell>
        </row>
        <row r="400">
          <cell r="A400" t="str">
            <v>04.18.390</v>
          </cell>
          <cell r="B400" t="str">
            <v>Remoção de condutor embutido diâmetro externo até 6,5 mm</v>
          </cell>
          <cell r="C400" t="str">
            <v>M</v>
          </cell>
          <cell r="E400">
            <v>2.94</v>
          </cell>
          <cell r="F400">
            <v>2.94</v>
          </cell>
          <cell r="G400">
            <v>15</v>
          </cell>
        </row>
        <row r="401">
          <cell r="A401" t="str">
            <v>04.18.400</v>
          </cell>
          <cell r="B401" t="str">
            <v>Remoção de condutor especial</v>
          </cell>
          <cell r="C401" t="str">
            <v>M</v>
          </cell>
          <cell r="E401">
            <v>41.32</v>
          </cell>
          <cell r="F401">
            <v>41.32</v>
          </cell>
          <cell r="G401">
            <v>15</v>
          </cell>
        </row>
        <row r="402">
          <cell r="A402" t="str">
            <v>04.18.410</v>
          </cell>
          <cell r="B402" t="str">
            <v>Remoção de cordoalha ou cabo de cobre nu</v>
          </cell>
          <cell r="C402" t="str">
            <v>M</v>
          </cell>
          <cell r="E402">
            <v>11.75</v>
          </cell>
          <cell r="F402">
            <v>11.75</v>
          </cell>
          <cell r="G402">
            <v>15</v>
          </cell>
        </row>
        <row r="403">
          <cell r="A403" t="str">
            <v>04.18.420</v>
          </cell>
          <cell r="B403" t="str">
            <v>Remoção de contator magnético para comando de bomba</v>
          </cell>
          <cell r="C403" t="str">
            <v>UN</v>
          </cell>
          <cell r="E403">
            <v>58.73</v>
          </cell>
          <cell r="F403">
            <v>58.73</v>
          </cell>
          <cell r="G403">
            <v>15</v>
          </cell>
        </row>
        <row r="404">
          <cell r="A404" t="str">
            <v>04.18.440</v>
          </cell>
          <cell r="B404" t="str">
            <v>Remoção de corrente para pendentes</v>
          </cell>
          <cell r="C404" t="str">
            <v>UN</v>
          </cell>
          <cell r="E404">
            <v>11.75</v>
          </cell>
          <cell r="F404">
            <v>11.75</v>
          </cell>
          <cell r="G404">
            <v>15</v>
          </cell>
        </row>
        <row r="405">
          <cell r="A405" t="str">
            <v>04.18.460</v>
          </cell>
          <cell r="B405" t="str">
            <v>Remoção de cruzeta de ferro para fixação de projetores</v>
          </cell>
          <cell r="C405" t="str">
            <v>UN</v>
          </cell>
          <cell r="E405">
            <v>88.1</v>
          </cell>
          <cell r="F405">
            <v>88.1</v>
          </cell>
          <cell r="G405">
            <v>15</v>
          </cell>
        </row>
        <row r="406">
          <cell r="A406" t="str">
            <v>04.18.470</v>
          </cell>
          <cell r="B406" t="str">
            <v>Remoção de cruzeta de madeira</v>
          </cell>
          <cell r="C406" t="str">
            <v>UN</v>
          </cell>
          <cell r="E406">
            <v>123.95</v>
          </cell>
          <cell r="F406">
            <v>123.95</v>
          </cell>
          <cell r="G406">
            <v>15</v>
          </cell>
        </row>
        <row r="407">
          <cell r="A407" t="str">
            <v>04.19</v>
          </cell>
          <cell r="B407" t="str">
            <v>Retirada em instalação elétrica - letra D ate I</v>
          </cell>
        </row>
        <row r="408">
          <cell r="A408" t="str">
            <v>04.19.020</v>
          </cell>
          <cell r="B408" t="str">
            <v>Remoção de disjuntor de volume normal ou reduzido</v>
          </cell>
          <cell r="C408" t="str">
            <v>UN</v>
          </cell>
          <cell r="E408">
            <v>241.24</v>
          </cell>
          <cell r="F408">
            <v>241.24</v>
          </cell>
          <cell r="G408">
            <v>15</v>
          </cell>
        </row>
        <row r="409">
          <cell r="A409" t="str">
            <v>04.19.030</v>
          </cell>
          <cell r="B409" t="str">
            <v>Remoção de disjuntor a seco aberto tripolar, 600 V de 800 A</v>
          </cell>
          <cell r="C409" t="str">
            <v>UN</v>
          </cell>
          <cell r="E409">
            <v>58.73</v>
          </cell>
          <cell r="F409">
            <v>58.73</v>
          </cell>
          <cell r="G409">
            <v>15</v>
          </cell>
        </row>
        <row r="410">
          <cell r="A410" t="str">
            <v>04.19.060</v>
          </cell>
          <cell r="B410" t="str">
            <v>Remoção de disjuntor termomagnético</v>
          </cell>
          <cell r="C410" t="str">
            <v>UN</v>
          </cell>
          <cell r="E410">
            <v>14.69</v>
          </cell>
          <cell r="F410">
            <v>14.69</v>
          </cell>
          <cell r="G410">
            <v>15</v>
          </cell>
        </row>
        <row r="411">
          <cell r="A411" t="str">
            <v>04.19.080</v>
          </cell>
          <cell r="B411" t="str">
            <v>Remoção de fundo de quadro de distribuição ou caixa de passagem</v>
          </cell>
          <cell r="C411" t="str">
            <v>M2</v>
          </cell>
          <cell r="E411">
            <v>58.73</v>
          </cell>
          <cell r="F411">
            <v>58.73</v>
          </cell>
          <cell r="G411">
            <v>15</v>
          </cell>
        </row>
        <row r="412">
          <cell r="A412" t="str">
            <v>04.19.100</v>
          </cell>
          <cell r="B412" t="str">
            <v>Remoção de gancho de sustentação de luminária em perfilado</v>
          </cell>
          <cell r="C412" t="str">
            <v>UN</v>
          </cell>
          <cell r="E412">
            <v>11.75</v>
          </cell>
          <cell r="F412">
            <v>11.75</v>
          </cell>
          <cell r="G412">
            <v>15</v>
          </cell>
        </row>
        <row r="413">
          <cell r="A413" t="str">
            <v>04.19.120</v>
          </cell>
          <cell r="B413" t="str">
            <v>Remoção de interruptores, tomadas, botão de campainha ou cigarra</v>
          </cell>
          <cell r="C413" t="str">
            <v>UN</v>
          </cell>
          <cell r="E413">
            <v>23.49</v>
          </cell>
          <cell r="F413">
            <v>23.49</v>
          </cell>
          <cell r="G413">
            <v>15</v>
          </cell>
        </row>
        <row r="414">
          <cell r="A414" t="str">
            <v>04.19.140</v>
          </cell>
          <cell r="B414" t="str">
            <v>Remoção de isolador tipo castanha e gancho de sustentação</v>
          </cell>
          <cell r="C414" t="str">
            <v>UN</v>
          </cell>
          <cell r="E414">
            <v>5.87</v>
          </cell>
          <cell r="F414">
            <v>5.87</v>
          </cell>
          <cell r="G414">
            <v>15</v>
          </cell>
        </row>
        <row r="415">
          <cell r="A415" t="str">
            <v>04.19.160</v>
          </cell>
          <cell r="B415" t="str">
            <v>Remoção de isolador tipo disco completo e gancho de suspensão</v>
          </cell>
          <cell r="C415" t="str">
            <v>UN</v>
          </cell>
          <cell r="E415">
            <v>8.81</v>
          </cell>
          <cell r="F415">
            <v>8.81</v>
          </cell>
          <cell r="G415">
            <v>15</v>
          </cell>
        </row>
        <row r="416">
          <cell r="A416" t="str">
            <v>04.19.180</v>
          </cell>
          <cell r="B416" t="str">
            <v>Remoção de isolador tipo pino, inclusive o pino</v>
          </cell>
          <cell r="C416" t="str">
            <v>UN</v>
          </cell>
          <cell r="E416">
            <v>14.69</v>
          </cell>
          <cell r="F416">
            <v>14.69</v>
          </cell>
          <cell r="G416">
            <v>15</v>
          </cell>
        </row>
        <row r="417">
          <cell r="A417" t="str">
            <v>04.19.190</v>
          </cell>
          <cell r="B417" t="str">
            <v>Remoção de isolador galvanizado uso geral</v>
          </cell>
          <cell r="C417" t="str">
            <v>UN</v>
          </cell>
          <cell r="E417">
            <v>14.69</v>
          </cell>
          <cell r="F417">
            <v>14.69</v>
          </cell>
          <cell r="G417">
            <v>15</v>
          </cell>
        </row>
        <row r="418">
          <cell r="A418" t="str">
            <v>04.20</v>
          </cell>
          <cell r="B418" t="str">
            <v>Retirada em instalação elétrica - letra J ate N</v>
          </cell>
        </row>
        <row r="419">
          <cell r="A419" t="str">
            <v>04.20.020</v>
          </cell>
          <cell r="B419" t="str">
            <v>Remoção de janela de ventilação, iluminação ou ventilação e iluminação padrão</v>
          </cell>
          <cell r="C419" t="str">
            <v>UN</v>
          </cell>
          <cell r="E419">
            <v>41.32</v>
          </cell>
          <cell r="F419">
            <v>41.32</v>
          </cell>
          <cell r="G419">
            <v>15</v>
          </cell>
        </row>
        <row r="420">
          <cell r="A420" t="str">
            <v>04.20.040</v>
          </cell>
          <cell r="B420" t="str">
            <v>Remoção de lâmpada</v>
          </cell>
          <cell r="C420" t="str">
            <v>UN</v>
          </cell>
          <cell r="E420">
            <v>4.78</v>
          </cell>
          <cell r="F420">
            <v>4.78</v>
          </cell>
          <cell r="G420">
            <v>15</v>
          </cell>
        </row>
        <row r="421">
          <cell r="A421" t="str">
            <v>04.20.060</v>
          </cell>
          <cell r="B421" t="str">
            <v>Remoção de luz de obstáculo</v>
          </cell>
          <cell r="C421" t="str">
            <v>UN</v>
          </cell>
          <cell r="E421">
            <v>58.73</v>
          </cell>
          <cell r="F421">
            <v>58.73</v>
          </cell>
          <cell r="G421">
            <v>15</v>
          </cell>
        </row>
        <row r="422">
          <cell r="A422" t="str">
            <v>04.20.080</v>
          </cell>
          <cell r="B422" t="str">
            <v>Remoção de manopla de comando de disjuntor</v>
          </cell>
          <cell r="C422" t="str">
            <v>UN</v>
          </cell>
          <cell r="E422">
            <v>29.37</v>
          </cell>
          <cell r="F422">
            <v>29.37</v>
          </cell>
          <cell r="G422">
            <v>15</v>
          </cell>
        </row>
        <row r="423">
          <cell r="A423" t="str">
            <v>04.20.100</v>
          </cell>
          <cell r="B423" t="str">
            <v>Remoção de mão francesa</v>
          </cell>
          <cell r="C423" t="str">
            <v>UN</v>
          </cell>
          <cell r="E423">
            <v>23.9</v>
          </cell>
          <cell r="F423">
            <v>23.9</v>
          </cell>
          <cell r="G423">
            <v>15</v>
          </cell>
        </row>
        <row r="424">
          <cell r="A424" t="str">
            <v>04.20.120</v>
          </cell>
          <cell r="B424" t="str">
            <v>Remoção de terminal modular (mufla) tripolar ou unipolar</v>
          </cell>
          <cell r="C424" t="str">
            <v>UN</v>
          </cell>
          <cell r="E424">
            <v>82.63</v>
          </cell>
          <cell r="F424">
            <v>82.63</v>
          </cell>
          <cell r="G424">
            <v>15</v>
          </cell>
        </row>
        <row r="425">
          <cell r="A425" t="str">
            <v>04.21</v>
          </cell>
          <cell r="B425" t="str">
            <v>Retirada em instalação elétrica - letra O ate S</v>
          </cell>
        </row>
        <row r="426">
          <cell r="A426" t="str">
            <v>04.21.020</v>
          </cell>
          <cell r="B426" t="str">
            <v>Remoção de óleo de disjuntor ou transformador</v>
          </cell>
          <cell r="C426" t="str">
            <v>L</v>
          </cell>
          <cell r="E426">
            <v>0.96</v>
          </cell>
          <cell r="F426">
            <v>0.96</v>
          </cell>
          <cell r="G426">
            <v>15</v>
          </cell>
        </row>
        <row r="427">
          <cell r="A427" t="str">
            <v>04.21.040</v>
          </cell>
          <cell r="B427" t="str">
            <v>Remoção de pára-raios tipo cristal-valve em cabine primária</v>
          </cell>
          <cell r="C427" t="str">
            <v>UN</v>
          </cell>
          <cell r="E427">
            <v>88.1</v>
          </cell>
          <cell r="F427">
            <v>88.1</v>
          </cell>
          <cell r="G427">
            <v>15</v>
          </cell>
        </row>
        <row r="428">
          <cell r="A428" t="str">
            <v>04.21.050</v>
          </cell>
          <cell r="B428" t="str">
            <v>Remoção de pára-raios tipo cristal-valve em poste singelo ou estaleiro</v>
          </cell>
          <cell r="C428" t="str">
            <v>UN</v>
          </cell>
          <cell r="E428">
            <v>117.46</v>
          </cell>
          <cell r="F428">
            <v>117.46</v>
          </cell>
          <cell r="G428">
            <v>15</v>
          </cell>
        </row>
        <row r="429">
          <cell r="A429" t="str">
            <v>04.21.060</v>
          </cell>
          <cell r="B429" t="str">
            <v>Remoção de perfilado</v>
          </cell>
          <cell r="C429" t="str">
            <v>M</v>
          </cell>
          <cell r="E429">
            <v>23.49</v>
          </cell>
          <cell r="F429">
            <v>23.49</v>
          </cell>
          <cell r="G429">
            <v>15</v>
          </cell>
        </row>
        <row r="430">
          <cell r="A430" t="str">
            <v>04.21.100</v>
          </cell>
          <cell r="B430" t="str">
            <v>Remoção de porta de quadro ou painel</v>
          </cell>
          <cell r="C430" t="str">
            <v>M2</v>
          </cell>
          <cell r="E430">
            <v>58.73</v>
          </cell>
          <cell r="F430">
            <v>58.73</v>
          </cell>
          <cell r="G430">
            <v>15</v>
          </cell>
        </row>
        <row r="431">
          <cell r="A431" t="str">
            <v>04.21.130</v>
          </cell>
          <cell r="B431" t="str">
            <v>Remoção de poste de concreto</v>
          </cell>
          <cell r="C431" t="str">
            <v>UN</v>
          </cell>
          <cell r="D431">
            <v>129.02000000000001</v>
          </cell>
          <cell r="E431">
            <v>165.26</v>
          </cell>
          <cell r="F431">
            <v>294.27999999999997</v>
          </cell>
          <cell r="G431">
            <v>15</v>
          </cell>
        </row>
        <row r="432">
          <cell r="A432" t="str">
            <v>04.21.140</v>
          </cell>
          <cell r="B432" t="str">
            <v>Remoção de poste metálico</v>
          </cell>
          <cell r="C432" t="str">
            <v>UN</v>
          </cell>
          <cell r="D432">
            <v>129.02000000000001</v>
          </cell>
          <cell r="E432">
            <v>165.26</v>
          </cell>
          <cell r="F432">
            <v>294.27999999999997</v>
          </cell>
          <cell r="G432">
            <v>15</v>
          </cell>
        </row>
        <row r="433">
          <cell r="A433" t="str">
            <v>04.21.150</v>
          </cell>
          <cell r="B433" t="str">
            <v>Remoção de poste de madeira</v>
          </cell>
          <cell r="C433" t="str">
            <v>UN</v>
          </cell>
          <cell r="E433">
            <v>185.07</v>
          </cell>
          <cell r="F433">
            <v>185.07</v>
          </cell>
          <cell r="G433">
            <v>15</v>
          </cell>
        </row>
        <row r="434">
          <cell r="A434" t="str">
            <v>04.21.160</v>
          </cell>
          <cell r="B434" t="str">
            <v>Remoção de quadro de distribuição, chamada ou caixa de passagem</v>
          </cell>
          <cell r="C434" t="str">
            <v>M2</v>
          </cell>
          <cell r="E434">
            <v>117.46</v>
          </cell>
          <cell r="F434">
            <v>117.46</v>
          </cell>
          <cell r="G434">
            <v>15</v>
          </cell>
        </row>
        <row r="435">
          <cell r="A435" t="str">
            <v>04.21.200</v>
          </cell>
          <cell r="B435" t="str">
            <v>Remoção de reator para lâmpada</v>
          </cell>
          <cell r="C435" t="str">
            <v>UN</v>
          </cell>
          <cell r="E435">
            <v>20.66</v>
          </cell>
          <cell r="F435">
            <v>20.66</v>
          </cell>
          <cell r="G435">
            <v>15</v>
          </cell>
        </row>
        <row r="436">
          <cell r="A436" t="str">
            <v>04.21.210</v>
          </cell>
          <cell r="B436" t="str">
            <v>Remoção de reator para lâmpada fixo em poste</v>
          </cell>
          <cell r="C436" t="str">
            <v>UN</v>
          </cell>
          <cell r="E436">
            <v>117.46</v>
          </cell>
          <cell r="F436">
            <v>117.46</v>
          </cell>
          <cell r="G436">
            <v>15</v>
          </cell>
        </row>
        <row r="437">
          <cell r="A437" t="str">
            <v>04.21.240</v>
          </cell>
          <cell r="B437" t="str">
            <v>Remoção de relé</v>
          </cell>
          <cell r="C437" t="str">
            <v>UN</v>
          </cell>
          <cell r="E437">
            <v>27.86</v>
          </cell>
          <cell r="F437">
            <v>27.86</v>
          </cell>
          <cell r="G437">
            <v>15</v>
          </cell>
        </row>
        <row r="438">
          <cell r="A438" t="str">
            <v>04.21.260</v>
          </cell>
          <cell r="B438" t="str">
            <v>Remoção de roldana</v>
          </cell>
          <cell r="C438" t="str">
            <v>UN</v>
          </cell>
          <cell r="E438">
            <v>4.78</v>
          </cell>
          <cell r="F438">
            <v>4.78</v>
          </cell>
          <cell r="G438">
            <v>15</v>
          </cell>
        </row>
        <row r="439">
          <cell r="A439" t="str">
            <v>04.21.280</v>
          </cell>
          <cell r="B439" t="str">
            <v>Remoção de soquete</v>
          </cell>
          <cell r="C439" t="str">
            <v>UN</v>
          </cell>
          <cell r="E439">
            <v>4.78</v>
          </cell>
          <cell r="F439">
            <v>4.78</v>
          </cell>
          <cell r="G439">
            <v>15</v>
          </cell>
        </row>
        <row r="440">
          <cell r="A440" t="str">
            <v>04.21.300</v>
          </cell>
          <cell r="B440" t="str">
            <v>Remoção de suporte de transformador em poste singelo ou estaleiro</v>
          </cell>
          <cell r="C440" t="str">
            <v>UN</v>
          </cell>
          <cell r="E440">
            <v>38.24</v>
          </cell>
          <cell r="F440">
            <v>38.24</v>
          </cell>
          <cell r="G440">
            <v>15</v>
          </cell>
        </row>
        <row r="441">
          <cell r="A441" t="str">
            <v>04.22</v>
          </cell>
          <cell r="B441" t="str">
            <v>Retirada em instalação elétrica - letra T ate o final</v>
          </cell>
        </row>
        <row r="442">
          <cell r="A442" t="str">
            <v>04.22.020</v>
          </cell>
          <cell r="B442" t="str">
            <v>Remoção de terminal ou conector para cabos</v>
          </cell>
          <cell r="C442" t="str">
            <v>UN</v>
          </cell>
          <cell r="E442">
            <v>5.98</v>
          </cell>
          <cell r="F442">
            <v>5.98</v>
          </cell>
          <cell r="G442">
            <v>15</v>
          </cell>
        </row>
        <row r="443">
          <cell r="A443" t="str">
            <v>04.22.040</v>
          </cell>
          <cell r="B443" t="str">
            <v>Remoção de transformador de potência em cabine primária</v>
          </cell>
          <cell r="C443" t="str">
            <v>UN</v>
          </cell>
          <cell r="E443">
            <v>406.5</v>
          </cell>
          <cell r="F443">
            <v>406.5</v>
          </cell>
          <cell r="G443">
            <v>15</v>
          </cell>
        </row>
        <row r="444">
          <cell r="A444" t="str">
            <v>04.22.050</v>
          </cell>
          <cell r="B444" t="str">
            <v>Remoção de transformador de potencial completo (pequeno)</v>
          </cell>
          <cell r="C444" t="str">
            <v>UN</v>
          </cell>
          <cell r="E444">
            <v>38.18</v>
          </cell>
          <cell r="F444">
            <v>38.18</v>
          </cell>
          <cell r="G444">
            <v>15</v>
          </cell>
        </row>
        <row r="445">
          <cell r="A445" t="str">
            <v>04.22.060</v>
          </cell>
          <cell r="B445" t="str">
            <v>Remoção de transformador de potência trifásico até 225 kVA, a óleo, em poste singelo</v>
          </cell>
          <cell r="C445" t="str">
            <v>UN</v>
          </cell>
          <cell r="D445">
            <v>258.04000000000002</v>
          </cell>
          <cell r="E445">
            <v>469.84</v>
          </cell>
          <cell r="F445">
            <v>727.88</v>
          </cell>
          <cell r="G445">
            <v>15</v>
          </cell>
        </row>
        <row r="446">
          <cell r="A446" t="str">
            <v>04.22.100</v>
          </cell>
          <cell r="B446" t="str">
            <v>Remoção de tubulação elétrica aparente com diâmetro externo acima de 50 mm</v>
          </cell>
          <cell r="C446" t="str">
            <v>M</v>
          </cell>
          <cell r="E446">
            <v>29.37</v>
          </cell>
          <cell r="F446">
            <v>29.37</v>
          </cell>
          <cell r="G446">
            <v>15</v>
          </cell>
        </row>
        <row r="447">
          <cell r="A447" t="str">
            <v>04.22.110</v>
          </cell>
          <cell r="B447" t="str">
            <v>Remoção de tubulação elétrica aparente com diâmetro externo até 50 mm</v>
          </cell>
          <cell r="C447" t="str">
            <v>M</v>
          </cell>
          <cell r="E447">
            <v>14.69</v>
          </cell>
          <cell r="F447">
            <v>14.69</v>
          </cell>
          <cell r="G447">
            <v>15</v>
          </cell>
        </row>
        <row r="448">
          <cell r="A448" t="str">
            <v>04.22.120</v>
          </cell>
          <cell r="B448" t="str">
            <v>Remoção de tubulação elétrica embutida com diâmetro externo acima de 50 mm</v>
          </cell>
          <cell r="C448" t="str">
            <v>M</v>
          </cell>
          <cell r="E448">
            <v>58.73</v>
          </cell>
          <cell r="F448">
            <v>58.73</v>
          </cell>
          <cell r="G448">
            <v>15</v>
          </cell>
        </row>
        <row r="449">
          <cell r="A449" t="str">
            <v>04.22.130</v>
          </cell>
          <cell r="B449" t="str">
            <v>Remoção de tubulação elétrica embutida com diâmetro externo até 50 mm</v>
          </cell>
          <cell r="C449" t="str">
            <v>M</v>
          </cell>
          <cell r="E449">
            <v>29.37</v>
          </cell>
          <cell r="F449">
            <v>29.37</v>
          </cell>
          <cell r="G449">
            <v>15</v>
          </cell>
        </row>
        <row r="450">
          <cell r="A450" t="str">
            <v>04.22.200</v>
          </cell>
          <cell r="B450" t="str">
            <v>Remoção de vergalhão</v>
          </cell>
          <cell r="C450" t="str">
            <v>M</v>
          </cell>
          <cell r="E450">
            <v>11.75</v>
          </cell>
          <cell r="F450">
            <v>11.75</v>
          </cell>
          <cell r="G450">
            <v>15</v>
          </cell>
        </row>
        <row r="451">
          <cell r="A451" t="str">
            <v>04.30</v>
          </cell>
          <cell r="B451" t="str">
            <v>Retirada em instalação hidráulica</v>
          </cell>
        </row>
        <row r="452">
          <cell r="A452" t="str">
            <v>04.30.020</v>
          </cell>
          <cell r="B452" t="str">
            <v>Remoção de calha ou rufo</v>
          </cell>
          <cell r="C452" t="str">
            <v>M</v>
          </cell>
          <cell r="E452">
            <v>5.5</v>
          </cell>
          <cell r="F452">
            <v>5.5</v>
          </cell>
          <cell r="G452">
            <v>15</v>
          </cell>
        </row>
        <row r="453">
          <cell r="A453" t="str">
            <v>04.30.040</v>
          </cell>
          <cell r="B453" t="str">
            <v>Remoção de condutor aparente</v>
          </cell>
          <cell r="C453" t="str">
            <v>M</v>
          </cell>
          <cell r="E453">
            <v>3.59</v>
          </cell>
          <cell r="F453">
            <v>3.59</v>
          </cell>
          <cell r="G453">
            <v>15</v>
          </cell>
        </row>
        <row r="454">
          <cell r="A454" t="str">
            <v>04.30.060</v>
          </cell>
          <cell r="B454" t="str">
            <v>Remoção de tubulação hidráulica em geral, incluindo conexões, caixas e ralos</v>
          </cell>
          <cell r="C454" t="str">
            <v>M</v>
          </cell>
          <cell r="E454">
            <v>9.56</v>
          </cell>
          <cell r="F454">
            <v>9.56</v>
          </cell>
          <cell r="G454">
            <v>15</v>
          </cell>
        </row>
        <row r="455">
          <cell r="A455" t="str">
            <v>04.30.080</v>
          </cell>
          <cell r="B455" t="str">
            <v>Remoção de hidrante de parede completo</v>
          </cell>
          <cell r="C455" t="str">
            <v>UN</v>
          </cell>
          <cell r="E455">
            <v>104.49</v>
          </cell>
          <cell r="F455">
            <v>104.49</v>
          </cell>
          <cell r="G455">
            <v>15</v>
          </cell>
        </row>
        <row r="456">
          <cell r="A456" t="str">
            <v>04.30.100</v>
          </cell>
          <cell r="B456" t="str">
            <v>Remoção de reservatório em fibrocimento até 1000 litros</v>
          </cell>
          <cell r="C456" t="str">
            <v>UN</v>
          </cell>
          <cell r="E456">
            <v>176.19</v>
          </cell>
          <cell r="F456">
            <v>176.19</v>
          </cell>
          <cell r="G456">
            <v>15</v>
          </cell>
        </row>
        <row r="457">
          <cell r="A457" t="str">
            <v>04.31</v>
          </cell>
          <cell r="B457" t="str">
            <v>Retirada em instalação de combate a incêndio</v>
          </cell>
        </row>
        <row r="458">
          <cell r="A458" t="str">
            <v>04.31.010</v>
          </cell>
          <cell r="B458" t="str">
            <v>Retirada de bico de sprinkler</v>
          </cell>
          <cell r="C458" t="str">
            <v>UN</v>
          </cell>
          <cell r="E458">
            <v>16.53</v>
          </cell>
          <cell r="F458">
            <v>16.53</v>
          </cell>
          <cell r="G458">
            <v>15</v>
          </cell>
        </row>
        <row r="459">
          <cell r="A459" t="str">
            <v>04.35</v>
          </cell>
          <cell r="B459" t="str">
            <v>Retirada de sistema e equipamento de conforto mecânico</v>
          </cell>
        </row>
        <row r="460">
          <cell r="A460" t="str">
            <v>04.35.050</v>
          </cell>
          <cell r="B460" t="str">
            <v>Retirada de aparelho de ar condicionado portátil</v>
          </cell>
          <cell r="C460" t="str">
            <v>UN</v>
          </cell>
          <cell r="E460">
            <v>26.64</v>
          </cell>
          <cell r="F460">
            <v>26.64</v>
          </cell>
          <cell r="G460">
            <v>15</v>
          </cell>
        </row>
        <row r="461">
          <cell r="A461" t="str">
            <v>04.40</v>
          </cell>
          <cell r="B461" t="str">
            <v>Retirada diversa de pecas pre-moldadas</v>
          </cell>
        </row>
        <row r="462">
          <cell r="A462" t="str">
            <v>04.40.010</v>
          </cell>
          <cell r="B462" t="str">
            <v>Retirada manual de guia pré-moldada, inclusive limpeza, carregamento, transporte até 1 quilômetro e descarregamento</v>
          </cell>
          <cell r="C462" t="str">
            <v>M</v>
          </cell>
          <cell r="D462">
            <v>0.9</v>
          </cell>
          <cell r="E462">
            <v>9.56</v>
          </cell>
          <cell r="F462">
            <v>10.46</v>
          </cell>
          <cell r="G462">
            <v>15</v>
          </cell>
        </row>
        <row r="463">
          <cell r="A463" t="str">
            <v>04.40.020</v>
          </cell>
          <cell r="B463" t="str">
            <v>Retirada de soleira ou peitoril em geral</v>
          </cell>
          <cell r="C463" t="str">
            <v>M</v>
          </cell>
          <cell r="E463">
            <v>4.78</v>
          </cell>
          <cell r="F463">
            <v>4.78</v>
          </cell>
          <cell r="G463">
            <v>15</v>
          </cell>
        </row>
        <row r="464">
          <cell r="A464" t="str">
            <v>04.40.030</v>
          </cell>
          <cell r="B464" t="str">
            <v>Retirada manual de guia pré-moldada, inclusive limpeza e empilhamento</v>
          </cell>
          <cell r="C464" t="str">
            <v>M</v>
          </cell>
          <cell r="E464">
            <v>9.56</v>
          </cell>
          <cell r="F464">
            <v>9.56</v>
          </cell>
          <cell r="G464">
            <v>15</v>
          </cell>
        </row>
        <row r="465">
          <cell r="A465" t="str">
            <v>04.40.050</v>
          </cell>
          <cell r="B465" t="str">
            <v>Retirada manual de paralelepípedo ou lajota de concreto, inclusive limpeza, carregamento, transporte até 1 quilômetro e descarregamento</v>
          </cell>
          <cell r="C465" t="str">
            <v>M2</v>
          </cell>
          <cell r="D465">
            <v>7.2</v>
          </cell>
          <cell r="E465">
            <v>14.34</v>
          </cell>
          <cell r="F465">
            <v>21.54</v>
          </cell>
          <cell r="G465">
            <v>15</v>
          </cell>
        </row>
        <row r="466">
          <cell r="A466" t="str">
            <v>04.40.070</v>
          </cell>
          <cell r="B466" t="str">
            <v>Retirada manual de paralelepípedo ou lajota de concreto, inclusive limpeza e empilhamento</v>
          </cell>
          <cell r="C466" t="str">
            <v>M2</v>
          </cell>
          <cell r="E466">
            <v>14.34</v>
          </cell>
          <cell r="F466">
            <v>14.34</v>
          </cell>
          <cell r="G466">
            <v>15</v>
          </cell>
        </row>
        <row r="467">
          <cell r="A467" t="str">
            <v>04.41</v>
          </cell>
          <cell r="B467" t="str">
            <v>Retirada de dispositivos viários</v>
          </cell>
        </row>
        <row r="468">
          <cell r="A468" t="str">
            <v>04.41.001</v>
          </cell>
          <cell r="B468" t="str">
            <v>Retirada de placa de solo</v>
          </cell>
          <cell r="C468" t="str">
            <v>M2</v>
          </cell>
          <cell r="D468">
            <v>43.09</v>
          </cell>
          <cell r="E468">
            <v>21.19</v>
          </cell>
          <cell r="F468">
            <v>64.28</v>
          </cell>
          <cell r="G468">
            <v>15</v>
          </cell>
        </row>
        <row r="469">
          <cell r="A469" t="str">
            <v>05</v>
          </cell>
          <cell r="B469" t="str">
            <v>TRANSPORTE E MOVIMENTACAO, DENTRO E FORA DA OBRA</v>
          </cell>
        </row>
        <row r="470">
          <cell r="A470" t="str">
            <v>05.04</v>
          </cell>
          <cell r="B470" t="str">
            <v>Transporte de material solto</v>
          </cell>
        </row>
        <row r="471">
          <cell r="A471" t="str">
            <v>05.04.060</v>
          </cell>
          <cell r="B471" t="str">
            <v>Transporte manual horizontal e/ou vertical de entulho até o local de despejo - ensacado</v>
          </cell>
          <cell r="C471" t="str">
            <v>M3</v>
          </cell>
          <cell r="D471">
            <v>28.53</v>
          </cell>
          <cell r="E471">
            <v>129.06</v>
          </cell>
          <cell r="F471">
            <v>157.59</v>
          </cell>
          <cell r="G471">
            <v>15</v>
          </cell>
        </row>
        <row r="472">
          <cell r="A472" t="str">
            <v>05.07</v>
          </cell>
          <cell r="B472" t="str">
            <v>Transporte comercial, carreteiro e aluguel</v>
          </cell>
        </row>
        <row r="473">
          <cell r="A473" t="str">
            <v>05.07.040</v>
          </cell>
          <cell r="B473" t="str">
            <v>Remoção de entulho separado de obra com caçamba metálica - terra, alvenaria, concreto, argamassa, madeira, papel, plástico ou metal</v>
          </cell>
          <cell r="C473" t="str">
            <v>M3</v>
          </cell>
          <cell r="D473">
            <v>99.67</v>
          </cell>
          <cell r="E473">
            <v>14.34</v>
          </cell>
          <cell r="F473">
            <v>114.01</v>
          </cell>
          <cell r="G473">
            <v>15</v>
          </cell>
        </row>
        <row r="474">
          <cell r="A474" t="str">
            <v>05.07.050</v>
          </cell>
          <cell r="B474" t="str">
            <v>Remoção de entulho de obra com caçamba metálica - material volumoso e misturado por alvenaria, terra, madeira, papel, plástico e metal</v>
          </cell>
          <cell r="C474" t="str">
            <v>M3</v>
          </cell>
          <cell r="D474">
            <v>122.6</v>
          </cell>
          <cell r="E474">
            <v>14.34</v>
          </cell>
          <cell r="F474">
            <v>136.94</v>
          </cell>
          <cell r="G474">
            <v>15</v>
          </cell>
        </row>
        <row r="475">
          <cell r="A475" t="str">
            <v>05.07.060</v>
          </cell>
          <cell r="B475" t="str">
            <v>Remoção de entulho de obra com caçamba metálica - material rejeitado e misturado por vegetação, isopor, manta asfáltica e lã de vidro</v>
          </cell>
          <cell r="C475" t="str">
            <v>M3</v>
          </cell>
          <cell r="D475">
            <v>124.53</v>
          </cell>
          <cell r="E475">
            <v>14.34</v>
          </cell>
          <cell r="F475">
            <v>138.87</v>
          </cell>
          <cell r="G475">
            <v>15</v>
          </cell>
        </row>
        <row r="476">
          <cell r="A476" t="str">
            <v>05.07.070</v>
          </cell>
          <cell r="B476" t="str">
            <v>Remoção de entulho de obra com caçamba metálica - gesso e/ou drywall</v>
          </cell>
          <cell r="C476" t="str">
            <v>M3</v>
          </cell>
          <cell r="D476">
            <v>123.03</v>
          </cell>
          <cell r="E476">
            <v>14.34</v>
          </cell>
          <cell r="F476">
            <v>137.37</v>
          </cell>
          <cell r="G476">
            <v>15</v>
          </cell>
        </row>
        <row r="477">
          <cell r="A477" t="str">
            <v>05.07.100</v>
          </cell>
          <cell r="B477" t="str">
            <v>Transporte de resíduo sólido em aterro - telhas cimento amianto Classe D</v>
          </cell>
          <cell r="C477" t="str">
            <v>T</v>
          </cell>
          <cell r="D477">
            <v>277.49</v>
          </cell>
          <cell r="E477">
            <v>1.2</v>
          </cell>
          <cell r="F477">
            <v>278.69</v>
          </cell>
          <cell r="G477">
            <v>15</v>
          </cell>
        </row>
        <row r="478">
          <cell r="A478" t="str">
            <v>05.08</v>
          </cell>
          <cell r="B478" t="str">
            <v>Transporte mecanizado de material solto</v>
          </cell>
        </row>
        <row r="479">
          <cell r="A479" t="str">
            <v>05.08.060</v>
          </cell>
          <cell r="B479" t="str">
            <v>Transporte de entulho, para distâncias superiores ao 3° km até o 5° km</v>
          </cell>
          <cell r="C479" t="str">
            <v>M3</v>
          </cell>
          <cell r="D479">
            <v>22.79</v>
          </cell>
          <cell r="F479">
            <v>22.79</v>
          </cell>
          <cell r="G479">
            <v>15</v>
          </cell>
        </row>
        <row r="480">
          <cell r="A480" t="str">
            <v>05.08.080</v>
          </cell>
          <cell r="B480" t="str">
            <v>Transporte de entulho, para distâncias superiores ao 5° km até o 10° km</v>
          </cell>
          <cell r="C480" t="str">
            <v>M3</v>
          </cell>
          <cell r="D480">
            <v>42.73</v>
          </cell>
          <cell r="F480">
            <v>42.73</v>
          </cell>
          <cell r="G480">
            <v>15</v>
          </cell>
        </row>
        <row r="481">
          <cell r="A481" t="str">
            <v>05.08.100</v>
          </cell>
          <cell r="B481" t="str">
            <v>Transporte de entulho, para distâncias superiores ao 10° km até o 15° km</v>
          </cell>
          <cell r="C481" t="str">
            <v>M3</v>
          </cell>
          <cell r="D481">
            <v>53.05</v>
          </cell>
          <cell r="F481">
            <v>53.05</v>
          </cell>
          <cell r="G481">
            <v>15</v>
          </cell>
        </row>
        <row r="482">
          <cell r="A482" t="str">
            <v>05.08.120</v>
          </cell>
          <cell r="B482" t="str">
            <v>Transporte de entulho, para distâncias superiores ao 15° km até o 20° km</v>
          </cell>
          <cell r="C482" t="str">
            <v>M3</v>
          </cell>
          <cell r="D482">
            <v>60.34</v>
          </cell>
          <cell r="F482">
            <v>60.34</v>
          </cell>
          <cell r="G482">
            <v>15</v>
          </cell>
        </row>
        <row r="483">
          <cell r="A483" t="str">
            <v>05.08.140</v>
          </cell>
          <cell r="B483" t="str">
            <v>Transporte de entulho, para distâncias superiores ao 20° km</v>
          </cell>
          <cell r="C483" t="str">
            <v>M3XKM</v>
          </cell>
          <cell r="D483">
            <v>3.02</v>
          </cell>
          <cell r="F483">
            <v>3.02</v>
          </cell>
          <cell r="G483">
            <v>15</v>
          </cell>
        </row>
        <row r="484">
          <cell r="A484" t="str">
            <v>05.08.220</v>
          </cell>
          <cell r="B484" t="str">
            <v>Carregamento mecanizado de entulho fragmentado, com caminhão à disposição dentro da obra, até o raio de 1 km</v>
          </cell>
          <cell r="C484" t="str">
            <v>M3</v>
          </cell>
          <cell r="D484">
            <v>18.170000000000002</v>
          </cell>
          <cell r="F484">
            <v>18.170000000000002</v>
          </cell>
          <cell r="G484">
            <v>15</v>
          </cell>
        </row>
        <row r="485">
          <cell r="A485" t="str">
            <v>05.09</v>
          </cell>
          <cell r="B485" t="str">
            <v>Taxas de recolhimento</v>
          </cell>
        </row>
        <row r="486">
          <cell r="A486" t="str">
            <v>05.09.006</v>
          </cell>
          <cell r="B486" t="str">
            <v>Taxa de destinação de resíduo sólido em aterro, tipo inerte</v>
          </cell>
          <cell r="C486" t="str">
            <v>T</v>
          </cell>
          <cell r="D486">
            <v>48.37</v>
          </cell>
          <cell r="F486">
            <v>48.37</v>
          </cell>
          <cell r="G486">
            <v>15</v>
          </cell>
        </row>
        <row r="487">
          <cell r="A487" t="str">
            <v>05.09.007</v>
          </cell>
          <cell r="B487" t="str">
            <v>Taxa de destinação de resíduo sólido em aterro, tipo solo/terra</v>
          </cell>
          <cell r="C487" t="str">
            <v>M3</v>
          </cell>
          <cell r="D487">
            <v>31.25</v>
          </cell>
          <cell r="F487">
            <v>31.25</v>
          </cell>
          <cell r="G487">
            <v>15</v>
          </cell>
        </row>
        <row r="488">
          <cell r="A488" t="str">
            <v>05.09.008</v>
          </cell>
          <cell r="B488" t="str">
            <v>Taxa de destinação de resíduo sólido em aterro - telhas cimento amianto</v>
          </cell>
          <cell r="C488" t="str">
            <v>T</v>
          </cell>
          <cell r="D488">
            <v>889.65</v>
          </cell>
          <cell r="F488">
            <v>889.65</v>
          </cell>
          <cell r="G488">
            <v>15</v>
          </cell>
        </row>
        <row r="489">
          <cell r="A489" t="str">
            <v>05.10</v>
          </cell>
          <cell r="B489" t="str">
            <v>Transporte mecanizado de solo</v>
          </cell>
        </row>
        <row r="490">
          <cell r="A490" t="str">
            <v>05.10.010</v>
          </cell>
          <cell r="B490" t="str">
            <v>Carregamento mecanizado de solo de 1ª e 2ª categoria</v>
          </cell>
          <cell r="C490" t="str">
            <v>M3</v>
          </cell>
          <cell r="D490">
            <v>5.59</v>
          </cell>
          <cell r="F490">
            <v>5.59</v>
          </cell>
          <cell r="G490">
            <v>15</v>
          </cell>
        </row>
        <row r="491">
          <cell r="A491" t="str">
            <v>05.10.020</v>
          </cell>
          <cell r="B491" t="str">
            <v>Transporte de solo de 1ª e 2ª categoria por caminhão até o 2° km</v>
          </cell>
          <cell r="C491" t="str">
            <v>M3</v>
          </cell>
          <cell r="D491">
            <v>8.83</v>
          </cell>
          <cell r="F491">
            <v>8.83</v>
          </cell>
          <cell r="G491">
            <v>15</v>
          </cell>
        </row>
        <row r="492">
          <cell r="A492" t="str">
            <v>05.10.021</v>
          </cell>
          <cell r="B492" t="str">
            <v>Transporte de solo de 1ª e 2ª categoria por caminhão para distâncias superiores ao 2° km até o 3° km</v>
          </cell>
          <cell r="C492" t="str">
            <v>M3</v>
          </cell>
          <cell r="D492">
            <v>13.19</v>
          </cell>
          <cell r="F492">
            <v>13.19</v>
          </cell>
          <cell r="G492">
            <v>15</v>
          </cell>
        </row>
        <row r="493">
          <cell r="A493" t="str">
            <v>05.10.022</v>
          </cell>
          <cell r="B493" t="str">
            <v>Transporte de solo de 1ª e 2ª categoria por caminhão para distâncias superiores ao 3° km até o 5° km</v>
          </cell>
          <cell r="C493" t="str">
            <v>M3</v>
          </cell>
          <cell r="D493">
            <v>14.57</v>
          </cell>
          <cell r="F493">
            <v>14.57</v>
          </cell>
          <cell r="G493">
            <v>15</v>
          </cell>
        </row>
        <row r="494">
          <cell r="A494" t="str">
            <v>05.10.023</v>
          </cell>
          <cell r="B494" t="str">
            <v>Transporte de solo de 1ª e 2ª categoria por caminhão para distâncias superiores ao 5° km até o 10° km</v>
          </cell>
          <cell r="C494" t="str">
            <v>M3</v>
          </cell>
          <cell r="D494">
            <v>19.48</v>
          </cell>
          <cell r="F494">
            <v>19.48</v>
          </cell>
          <cell r="G494">
            <v>15</v>
          </cell>
        </row>
        <row r="495">
          <cell r="A495" t="str">
            <v>05.10.024</v>
          </cell>
          <cell r="B495" t="str">
            <v>Transporte de solo de 1ª e 2ª categoria por caminhão para distâncias superiores ao 10° km até o 15° km</v>
          </cell>
          <cell r="C495" t="str">
            <v>M3</v>
          </cell>
          <cell r="D495">
            <v>29.19</v>
          </cell>
          <cell r="F495">
            <v>29.19</v>
          </cell>
          <cell r="G495">
            <v>15</v>
          </cell>
        </row>
        <row r="496">
          <cell r="A496" t="str">
            <v>05.10.025</v>
          </cell>
          <cell r="B496" t="str">
            <v>Transporte de solo de 1ª e 2ª categoria por caminhão para distâncias superiores ao 15° km até o 20° km</v>
          </cell>
          <cell r="C496" t="str">
            <v>M3</v>
          </cell>
          <cell r="D496">
            <v>38.880000000000003</v>
          </cell>
          <cell r="F496">
            <v>38.880000000000003</v>
          </cell>
          <cell r="G496">
            <v>15</v>
          </cell>
        </row>
        <row r="497">
          <cell r="A497" t="str">
            <v>05.10.026</v>
          </cell>
          <cell r="B497" t="str">
            <v>Transporte de solo de 1ª e 2ª categoria por caminhão para distâncias superiores ao 20° km</v>
          </cell>
          <cell r="C497" t="str">
            <v>M3XKM</v>
          </cell>
          <cell r="D497">
            <v>1.88</v>
          </cell>
          <cell r="F497">
            <v>1.88</v>
          </cell>
          <cell r="G497">
            <v>15</v>
          </cell>
        </row>
        <row r="498">
          <cell r="A498" t="str">
            <v>05.10.030</v>
          </cell>
          <cell r="B498" t="str">
            <v>Transporte de solo brejoso por caminhão até o 2° km</v>
          </cell>
          <cell r="C498" t="str">
            <v>M3</v>
          </cell>
          <cell r="D498">
            <v>15.19</v>
          </cell>
          <cell r="F498">
            <v>15.19</v>
          </cell>
          <cell r="G498">
            <v>15</v>
          </cell>
        </row>
        <row r="499">
          <cell r="A499" t="str">
            <v>05.10.031</v>
          </cell>
          <cell r="B499" t="str">
            <v>Transporte de solo brejoso por caminhão para distâncias superiores ao 2° km até o 3° km</v>
          </cell>
          <cell r="C499" t="str">
            <v>M3</v>
          </cell>
          <cell r="D499">
            <v>20.95</v>
          </cell>
          <cell r="F499">
            <v>20.95</v>
          </cell>
          <cell r="G499">
            <v>15</v>
          </cell>
        </row>
        <row r="500">
          <cell r="A500" t="str">
            <v>05.10.032</v>
          </cell>
          <cell r="B500" t="str">
            <v>Transporte de solo brejoso por caminhão para distâncias superiores ao 3° km até o 5° km</v>
          </cell>
          <cell r="C500" t="str">
            <v>M3</v>
          </cell>
          <cell r="D500">
            <v>21.87</v>
          </cell>
          <cell r="F500">
            <v>21.87</v>
          </cell>
          <cell r="G500">
            <v>15</v>
          </cell>
        </row>
        <row r="501">
          <cell r="A501" t="str">
            <v>05.10.033</v>
          </cell>
          <cell r="B501" t="str">
            <v>Transporte de solo brejoso por caminhão para distâncias superiores ao 5° km até o 10° km</v>
          </cell>
          <cell r="C501" t="str">
            <v>M3</v>
          </cell>
          <cell r="D501">
            <v>27.95</v>
          </cell>
          <cell r="F501">
            <v>27.95</v>
          </cell>
          <cell r="G501">
            <v>15</v>
          </cell>
        </row>
        <row r="502">
          <cell r="A502" t="str">
            <v>05.10.034</v>
          </cell>
          <cell r="B502" t="str">
            <v>Transporte de solo brejoso por caminhão para distâncias superiores ao 10° km até o 15° km</v>
          </cell>
          <cell r="C502" t="str">
            <v>M3</v>
          </cell>
          <cell r="D502">
            <v>41.91</v>
          </cell>
          <cell r="F502">
            <v>41.91</v>
          </cell>
          <cell r="G502">
            <v>15</v>
          </cell>
        </row>
        <row r="503">
          <cell r="A503" t="str">
            <v>05.10.035</v>
          </cell>
          <cell r="B503" t="str">
            <v>Transporte de solo brejoso por caminhão para distâncias superiores ao 15° km até o 20° km</v>
          </cell>
          <cell r="C503" t="str">
            <v>M3</v>
          </cell>
          <cell r="D503">
            <v>55.86</v>
          </cell>
          <cell r="F503">
            <v>55.86</v>
          </cell>
          <cell r="G503">
            <v>15</v>
          </cell>
        </row>
        <row r="504">
          <cell r="A504" t="str">
            <v>05.10.036</v>
          </cell>
          <cell r="B504" t="str">
            <v>Transporte de solo brejoso por caminhão para distâncias superiores ao 20° km</v>
          </cell>
          <cell r="C504" t="str">
            <v>M3XKM</v>
          </cell>
          <cell r="D504">
            <v>2.71</v>
          </cell>
          <cell r="F504">
            <v>2.71</v>
          </cell>
          <cell r="G504">
            <v>15</v>
          </cell>
        </row>
        <row r="505">
          <cell r="A505" t="str">
            <v>05.10.041</v>
          </cell>
          <cell r="B505" t="str">
            <v>Transporte de material escavado - rocha</v>
          </cell>
          <cell r="C505" t="str">
            <v>M3XKM</v>
          </cell>
          <cell r="D505">
            <v>2.82</v>
          </cell>
          <cell r="F505">
            <v>2.82</v>
          </cell>
          <cell r="G505">
            <v>15</v>
          </cell>
        </row>
        <row r="506">
          <cell r="A506" t="str">
            <v>06</v>
          </cell>
          <cell r="B506" t="str">
            <v>SERVICO EM SOLO E ROCHA, MANUAL</v>
          </cell>
        </row>
        <row r="507">
          <cell r="A507" t="str">
            <v>06.01</v>
          </cell>
          <cell r="B507" t="str">
            <v>Escavação manual em campo aberto de solo, exceto rocha</v>
          </cell>
        </row>
        <row r="508">
          <cell r="A508" t="str">
            <v>06.01.020</v>
          </cell>
          <cell r="B508" t="str">
            <v>Escavação manual em solo de 1ª e 2ª categoria em campo aberto</v>
          </cell>
          <cell r="C508" t="str">
            <v>M3</v>
          </cell>
          <cell r="E508">
            <v>59.75</v>
          </cell>
          <cell r="F508">
            <v>59.75</v>
          </cell>
          <cell r="G508">
            <v>15</v>
          </cell>
        </row>
        <row r="509">
          <cell r="A509" t="str">
            <v>06.01.040</v>
          </cell>
          <cell r="B509" t="str">
            <v>Escavação manual em solo brejoso em campo aberto</v>
          </cell>
          <cell r="C509" t="str">
            <v>M3</v>
          </cell>
          <cell r="E509">
            <v>74.569999999999993</v>
          </cell>
          <cell r="F509">
            <v>74.569999999999993</v>
          </cell>
          <cell r="G509">
            <v>15</v>
          </cell>
        </row>
        <row r="510">
          <cell r="A510" t="str">
            <v>06.02</v>
          </cell>
          <cell r="B510" t="str">
            <v>Escavação manual em valas e buracos de solo, exceto rocha</v>
          </cell>
        </row>
        <row r="511">
          <cell r="A511" t="str">
            <v>06.02.020</v>
          </cell>
          <cell r="B511" t="str">
            <v>Escavação manual em solo de 1ª e 2ª categoria em vala ou cava até 1,5 m</v>
          </cell>
          <cell r="C511" t="str">
            <v>M3</v>
          </cell>
          <cell r="E511">
            <v>71.7</v>
          </cell>
          <cell r="F511">
            <v>71.7</v>
          </cell>
          <cell r="G511">
            <v>15</v>
          </cell>
        </row>
        <row r="512">
          <cell r="A512" t="str">
            <v>06.02.040</v>
          </cell>
          <cell r="B512" t="str">
            <v>Escavação manual em solo de 1ª e 2ª categoria em vala ou cava além de 1,5 m</v>
          </cell>
          <cell r="C512" t="str">
            <v>M3</v>
          </cell>
          <cell r="E512">
            <v>92.73</v>
          </cell>
          <cell r="F512">
            <v>92.73</v>
          </cell>
          <cell r="G512">
            <v>15</v>
          </cell>
        </row>
        <row r="513">
          <cell r="A513" t="str">
            <v>06.11</v>
          </cell>
          <cell r="B513" t="str">
            <v>Reaterro manual sem fornecimento de material</v>
          </cell>
        </row>
        <row r="514">
          <cell r="A514" t="str">
            <v>06.11.020</v>
          </cell>
          <cell r="B514" t="str">
            <v>Reaterro manual para simples regularização sem compactação</v>
          </cell>
          <cell r="C514" t="str">
            <v>M3</v>
          </cell>
          <cell r="E514">
            <v>10.28</v>
          </cell>
          <cell r="F514">
            <v>10.28</v>
          </cell>
          <cell r="G514">
            <v>15</v>
          </cell>
        </row>
        <row r="515">
          <cell r="A515" t="str">
            <v>06.11.040</v>
          </cell>
          <cell r="B515" t="str">
            <v>Reaterro manual apiloado sem controle de compactação</v>
          </cell>
          <cell r="C515" t="str">
            <v>M3</v>
          </cell>
          <cell r="E515">
            <v>22.29</v>
          </cell>
          <cell r="F515">
            <v>22.29</v>
          </cell>
          <cell r="G515">
            <v>15</v>
          </cell>
        </row>
        <row r="516">
          <cell r="A516" t="str">
            <v>06.11.060</v>
          </cell>
          <cell r="B516" t="str">
            <v>Reaterro manual com adição de 2% de cimento</v>
          </cell>
          <cell r="C516" t="str">
            <v>M3</v>
          </cell>
          <cell r="D516">
            <v>19.03</v>
          </cell>
          <cell r="E516">
            <v>80.3</v>
          </cell>
          <cell r="F516">
            <v>99.33</v>
          </cell>
          <cell r="G516">
            <v>15</v>
          </cell>
        </row>
        <row r="517">
          <cell r="A517" t="str">
            <v>06.12</v>
          </cell>
          <cell r="B517" t="str">
            <v>Aterro manual sem fornecimento de material</v>
          </cell>
        </row>
        <row r="518">
          <cell r="A518" t="str">
            <v>06.12.020</v>
          </cell>
          <cell r="B518" t="str">
            <v>Aterro manual apiloado de área interna com maço de 30 kg</v>
          </cell>
          <cell r="C518" t="str">
            <v>M3</v>
          </cell>
          <cell r="E518">
            <v>73.819999999999993</v>
          </cell>
          <cell r="F518">
            <v>73.819999999999993</v>
          </cell>
          <cell r="G518">
            <v>15</v>
          </cell>
        </row>
        <row r="519">
          <cell r="A519" t="str">
            <v>06.14</v>
          </cell>
          <cell r="B519" t="str">
            <v>Carga / carregamento e descarga manual</v>
          </cell>
        </row>
        <row r="520">
          <cell r="A520" t="str">
            <v>06.14.020</v>
          </cell>
          <cell r="B520" t="str">
            <v>Carga manual de solo</v>
          </cell>
          <cell r="C520" t="str">
            <v>M3</v>
          </cell>
          <cell r="E520">
            <v>14.34</v>
          </cell>
          <cell r="F520">
            <v>14.34</v>
          </cell>
          <cell r="G520">
            <v>15</v>
          </cell>
        </row>
        <row r="521">
          <cell r="A521" t="str">
            <v>07</v>
          </cell>
          <cell r="B521" t="str">
            <v>SERVICO EM SOLO E ROCHA, MECANIZADO</v>
          </cell>
        </row>
        <row r="522">
          <cell r="A522" t="str">
            <v>07.01</v>
          </cell>
          <cell r="B522" t="str">
            <v>Escavação ou corte mecanizados em campo aberto de solo, exceto rocha</v>
          </cell>
        </row>
        <row r="523">
          <cell r="A523" t="str">
            <v>07.01.010</v>
          </cell>
          <cell r="B523" t="str">
            <v>Escavação e carga mecanizada para exploração de solo em jazida</v>
          </cell>
          <cell r="C523" t="str">
            <v>M3</v>
          </cell>
          <cell r="D523">
            <v>15.45</v>
          </cell>
          <cell r="E523">
            <v>0.33</v>
          </cell>
          <cell r="F523">
            <v>15.78</v>
          </cell>
          <cell r="G523">
            <v>15</v>
          </cell>
        </row>
        <row r="524">
          <cell r="A524" t="str">
            <v>07.01.020</v>
          </cell>
          <cell r="B524" t="str">
            <v>Escavação e carga mecanizada em solo de 1ª categoria, em campo aberto</v>
          </cell>
          <cell r="C524" t="str">
            <v>M3</v>
          </cell>
          <cell r="D524">
            <v>15.9</v>
          </cell>
          <cell r="E524">
            <v>0.33</v>
          </cell>
          <cell r="F524">
            <v>16.23</v>
          </cell>
          <cell r="G524">
            <v>15</v>
          </cell>
        </row>
        <row r="525">
          <cell r="A525" t="str">
            <v>07.01.060</v>
          </cell>
          <cell r="B525" t="str">
            <v>Escavação e carga mecanizada em solo de 2ª categoria, em campo aberto</v>
          </cell>
          <cell r="C525" t="str">
            <v>M3</v>
          </cell>
          <cell r="D525">
            <v>34.46</v>
          </cell>
          <cell r="E525">
            <v>1.1200000000000001</v>
          </cell>
          <cell r="F525">
            <v>35.58</v>
          </cell>
          <cell r="G525">
            <v>15</v>
          </cell>
        </row>
        <row r="526">
          <cell r="A526" t="str">
            <v>07.01.120</v>
          </cell>
          <cell r="B526" t="str">
            <v>Carga e remoção de terra até a distância média de 1 km</v>
          </cell>
          <cell r="C526" t="str">
            <v>M3</v>
          </cell>
          <cell r="D526">
            <v>15.84</v>
          </cell>
          <cell r="F526">
            <v>15.84</v>
          </cell>
          <cell r="G526">
            <v>15</v>
          </cell>
        </row>
        <row r="527">
          <cell r="A527" t="str">
            <v>07.02</v>
          </cell>
          <cell r="B527" t="str">
            <v>Escavação mecanizada de valas e buracos em solo, exceto rocha</v>
          </cell>
        </row>
        <row r="528">
          <cell r="A528" t="str">
            <v>07.02.020</v>
          </cell>
          <cell r="B528" t="str">
            <v>Escavação mecanizada de valas ou cavas com profundidade de até 2 m</v>
          </cell>
          <cell r="C528" t="str">
            <v>M3</v>
          </cell>
          <cell r="D528">
            <v>10.29</v>
          </cell>
          <cell r="E528">
            <v>1.54</v>
          </cell>
          <cell r="F528">
            <v>11.83</v>
          </cell>
          <cell r="G528">
            <v>15</v>
          </cell>
        </row>
        <row r="529">
          <cell r="A529" t="str">
            <v>07.02.040</v>
          </cell>
          <cell r="B529" t="str">
            <v>Escavação mecanizada de valas ou cavas com profundidade de até 3 m</v>
          </cell>
          <cell r="C529" t="str">
            <v>M3</v>
          </cell>
          <cell r="D529">
            <v>11.6</v>
          </cell>
          <cell r="E529">
            <v>1.74</v>
          </cell>
          <cell r="F529">
            <v>13.34</v>
          </cell>
          <cell r="G529">
            <v>15</v>
          </cell>
        </row>
        <row r="530">
          <cell r="A530" t="str">
            <v>07.02.060</v>
          </cell>
          <cell r="B530" t="str">
            <v>Escavação mecanizada de valas ou cavas com profundidade de até 4 m</v>
          </cell>
          <cell r="C530" t="str">
            <v>M3</v>
          </cell>
          <cell r="D530">
            <v>21.39</v>
          </cell>
          <cell r="E530">
            <v>1</v>
          </cell>
          <cell r="F530">
            <v>22.39</v>
          </cell>
          <cell r="G530">
            <v>15</v>
          </cell>
        </row>
        <row r="531">
          <cell r="A531" t="str">
            <v>07.02.080</v>
          </cell>
          <cell r="B531" t="str">
            <v>Escavação mecanizada de valas ou cavas com profundidade acima de 4 m, com escavadeira hidráulica</v>
          </cell>
          <cell r="C531" t="str">
            <v>M3</v>
          </cell>
          <cell r="D531">
            <v>22.6</v>
          </cell>
          <cell r="E531">
            <v>0.95</v>
          </cell>
          <cell r="F531">
            <v>23.55</v>
          </cell>
          <cell r="G531">
            <v>15</v>
          </cell>
        </row>
        <row r="532">
          <cell r="A532" t="str">
            <v>07.05</v>
          </cell>
          <cell r="B532" t="str">
            <v>Escavação mecanizada em solo brejoso ou turfa</v>
          </cell>
        </row>
        <row r="533">
          <cell r="A533" t="str">
            <v>07.05.010</v>
          </cell>
          <cell r="B533" t="str">
            <v>Escavação e carga mecanizada em solo brejoso ou turfa</v>
          </cell>
          <cell r="C533" t="str">
            <v>M3</v>
          </cell>
          <cell r="D533">
            <v>31.26</v>
          </cell>
          <cell r="E533">
            <v>2.23</v>
          </cell>
          <cell r="F533">
            <v>33.49</v>
          </cell>
          <cell r="G533">
            <v>15</v>
          </cell>
        </row>
        <row r="534">
          <cell r="A534" t="str">
            <v>07.05.020</v>
          </cell>
          <cell r="B534" t="str">
            <v>Escavação e carga mecanizada em solo vegetal superficial</v>
          </cell>
          <cell r="C534" t="str">
            <v>M3</v>
          </cell>
          <cell r="D534">
            <v>27.18</v>
          </cell>
          <cell r="E534">
            <v>1.79</v>
          </cell>
          <cell r="F534">
            <v>28.97</v>
          </cell>
          <cell r="G534">
            <v>15</v>
          </cell>
        </row>
        <row r="535">
          <cell r="A535" t="str">
            <v>07.06</v>
          </cell>
          <cell r="B535" t="str">
            <v>Escavação ou carga mecanizada em campo aberto</v>
          </cell>
        </row>
        <row r="536">
          <cell r="A536" t="str">
            <v>07.06.010</v>
          </cell>
          <cell r="B536" t="str">
            <v>Escavação e carga mecanizada em campo aberto, com rompedor hidráulico, em rocha</v>
          </cell>
          <cell r="C536" t="str">
            <v>M3</v>
          </cell>
          <cell r="D536">
            <v>347.42</v>
          </cell>
          <cell r="F536">
            <v>347.42</v>
          </cell>
          <cell r="G536">
            <v>15</v>
          </cell>
        </row>
        <row r="537">
          <cell r="A537" t="str">
            <v>07.10</v>
          </cell>
          <cell r="B537" t="str">
            <v>Apiloamento e nivelamento mecanizado de solo</v>
          </cell>
        </row>
        <row r="538">
          <cell r="A538" t="str">
            <v>07.10.020</v>
          </cell>
          <cell r="B538" t="str">
            <v>Espalhamento de solo em bota-fora com compactação sem controle</v>
          </cell>
          <cell r="C538" t="str">
            <v>M3</v>
          </cell>
          <cell r="D538">
            <v>5.65</v>
          </cell>
          <cell r="E538">
            <v>0.14000000000000001</v>
          </cell>
          <cell r="F538">
            <v>5.79</v>
          </cell>
          <cell r="G538">
            <v>15</v>
          </cell>
        </row>
        <row r="539">
          <cell r="A539" t="str">
            <v>07.11</v>
          </cell>
          <cell r="B539" t="str">
            <v>Reaterro mecanizado sem fornecimento de material</v>
          </cell>
        </row>
        <row r="540">
          <cell r="A540" t="str">
            <v>07.11.020</v>
          </cell>
          <cell r="B540" t="str">
            <v>Reaterro compactado mecanizado de vala ou cava com compactador</v>
          </cell>
          <cell r="C540" t="str">
            <v>M3</v>
          </cell>
          <cell r="D540">
            <v>4.54</v>
          </cell>
          <cell r="E540">
            <v>3.33</v>
          </cell>
          <cell r="F540">
            <v>7.87</v>
          </cell>
          <cell r="G540">
            <v>15</v>
          </cell>
        </row>
        <row r="541">
          <cell r="A541" t="str">
            <v>07.11.040</v>
          </cell>
          <cell r="B541" t="str">
            <v>Reaterro compactado mecanizado de vala ou cava com rolo, mínimo de 95% PN</v>
          </cell>
          <cell r="C541" t="str">
            <v>M3</v>
          </cell>
          <cell r="D541">
            <v>19.46</v>
          </cell>
          <cell r="E541">
            <v>3.06</v>
          </cell>
          <cell r="F541">
            <v>22.52</v>
          </cell>
          <cell r="G541">
            <v>15</v>
          </cell>
        </row>
        <row r="542">
          <cell r="A542" t="str">
            <v>07.12</v>
          </cell>
          <cell r="B542" t="str">
            <v>Aterro mecanizado sem fornecimento de material</v>
          </cell>
        </row>
        <row r="543">
          <cell r="A543" t="str">
            <v>07.12.010</v>
          </cell>
          <cell r="B543" t="str">
            <v>Compactação de aterro mecanizado mínimo de 95% PN, sem fornecimento de solo em áreas fechadas</v>
          </cell>
          <cell r="C543" t="str">
            <v>M3</v>
          </cell>
          <cell r="D543">
            <v>17.02</v>
          </cell>
          <cell r="E543">
            <v>0.5</v>
          </cell>
          <cell r="F543">
            <v>17.52</v>
          </cell>
          <cell r="G543">
            <v>15</v>
          </cell>
        </row>
        <row r="544">
          <cell r="A544" t="str">
            <v>07.12.020</v>
          </cell>
          <cell r="B544" t="str">
            <v>Compactação de aterro mecanizado mínimo de 95% PN, sem fornecimento de solo em campo aberto</v>
          </cell>
          <cell r="C544" t="str">
            <v>M3</v>
          </cell>
          <cell r="D544">
            <v>12.08</v>
          </cell>
          <cell r="E544">
            <v>0.36</v>
          </cell>
          <cell r="F544">
            <v>12.44</v>
          </cell>
          <cell r="G544">
            <v>15</v>
          </cell>
        </row>
        <row r="545">
          <cell r="A545" t="str">
            <v>07.12.030</v>
          </cell>
          <cell r="B545" t="str">
            <v>Compactação de aterro mecanizado a 100% PN, sem fornecimento de solo em campo aberto</v>
          </cell>
          <cell r="C545" t="str">
            <v>M3</v>
          </cell>
          <cell r="D545">
            <v>12.28</v>
          </cell>
          <cell r="E545">
            <v>0.16</v>
          </cell>
          <cell r="F545">
            <v>12.44</v>
          </cell>
          <cell r="G545">
            <v>15</v>
          </cell>
        </row>
        <row r="546">
          <cell r="A546" t="str">
            <v>07.12.040</v>
          </cell>
          <cell r="B546" t="str">
            <v>Aterro mecanizado por compensação, solo de 1ª categoria em campo aberto, sem compactação do aterro</v>
          </cell>
          <cell r="C546" t="str">
            <v>M3</v>
          </cell>
          <cell r="D546">
            <v>20.32</v>
          </cell>
          <cell r="E546">
            <v>0.48</v>
          </cell>
          <cell r="F546">
            <v>20.8</v>
          </cell>
          <cell r="G546">
            <v>15</v>
          </cell>
        </row>
        <row r="547">
          <cell r="A547" t="str">
            <v>08</v>
          </cell>
          <cell r="B547" t="str">
            <v>ESCORAMENTO, CONTENCAO E DRENAGEM</v>
          </cell>
        </row>
        <row r="548">
          <cell r="A548" t="str">
            <v>08.01</v>
          </cell>
          <cell r="B548" t="str">
            <v>Escoramento</v>
          </cell>
        </row>
        <row r="549">
          <cell r="A549" t="str">
            <v>08.01.020</v>
          </cell>
          <cell r="B549" t="str">
            <v>Escoramento de solo contínuo</v>
          </cell>
          <cell r="C549" t="str">
            <v>M2</v>
          </cell>
          <cell r="D549">
            <v>38.08</v>
          </cell>
          <cell r="E549">
            <v>70.47</v>
          </cell>
          <cell r="F549">
            <v>108.55</v>
          </cell>
          <cell r="G549">
            <v>15</v>
          </cell>
        </row>
        <row r="550">
          <cell r="A550" t="str">
            <v>08.01.040</v>
          </cell>
          <cell r="B550" t="str">
            <v>Escoramento de solo descontínuo</v>
          </cell>
          <cell r="C550" t="str">
            <v>M2</v>
          </cell>
          <cell r="D550">
            <v>21.22</v>
          </cell>
          <cell r="E550">
            <v>42.38</v>
          </cell>
          <cell r="F550">
            <v>63.6</v>
          </cell>
          <cell r="G550">
            <v>15</v>
          </cell>
        </row>
        <row r="551">
          <cell r="A551" t="str">
            <v>08.01.060</v>
          </cell>
          <cell r="B551" t="str">
            <v>Escoramento de solo pontaletado</v>
          </cell>
          <cell r="C551" t="str">
            <v>M2</v>
          </cell>
          <cell r="D551">
            <v>14.24</v>
          </cell>
          <cell r="E551">
            <v>10.25</v>
          </cell>
          <cell r="F551">
            <v>24.49</v>
          </cell>
          <cell r="G551">
            <v>15</v>
          </cell>
        </row>
        <row r="552">
          <cell r="A552" t="str">
            <v>08.01.080</v>
          </cell>
          <cell r="B552" t="str">
            <v>Escoramento de solo especial</v>
          </cell>
          <cell r="C552" t="str">
            <v>M2</v>
          </cell>
          <cell r="D552">
            <v>49.05</v>
          </cell>
          <cell r="E552">
            <v>82.01</v>
          </cell>
          <cell r="F552">
            <v>131.06</v>
          </cell>
          <cell r="G552">
            <v>15</v>
          </cell>
        </row>
        <row r="553">
          <cell r="A553" t="str">
            <v>08.01.100</v>
          </cell>
          <cell r="B553" t="str">
            <v>Escoramento com estacas pranchas metálicas - profundidade até 4 m</v>
          </cell>
          <cell r="C553" t="str">
            <v>M2</v>
          </cell>
          <cell r="D553">
            <v>419.69</v>
          </cell>
          <cell r="F553">
            <v>419.69</v>
          </cell>
          <cell r="G553">
            <v>15</v>
          </cell>
        </row>
        <row r="554">
          <cell r="A554" t="str">
            <v>08.01.110</v>
          </cell>
          <cell r="B554" t="str">
            <v>Escoramento com estacas pranchas metálicas - profundidade até 6 m</v>
          </cell>
          <cell r="C554" t="str">
            <v>M2</v>
          </cell>
          <cell r="D554">
            <v>464.21</v>
          </cell>
          <cell r="F554">
            <v>464.21</v>
          </cell>
          <cell r="G554">
            <v>15</v>
          </cell>
        </row>
        <row r="555">
          <cell r="A555" t="str">
            <v>08.01.120</v>
          </cell>
          <cell r="B555" t="str">
            <v>Escoramento com estacas pranchas metálicas - profundidade até 8 m</v>
          </cell>
          <cell r="C555" t="str">
            <v>M2</v>
          </cell>
          <cell r="D555">
            <v>518.30999999999995</v>
          </cell>
          <cell r="F555">
            <v>518.30999999999995</v>
          </cell>
          <cell r="G555">
            <v>15</v>
          </cell>
        </row>
        <row r="556">
          <cell r="A556" t="str">
            <v>08.02</v>
          </cell>
          <cell r="B556" t="str">
            <v>Cimbramento</v>
          </cell>
        </row>
        <row r="557">
          <cell r="A557" t="str">
            <v>08.02.020</v>
          </cell>
          <cell r="B557" t="str">
            <v>Cimbramento em madeira com estroncas de eucalipto</v>
          </cell>
          <cell r="C557" t="str">
            <v>M3</v>
          </cell>
          <cell r="D557">
            <v>22.67</v>
          </cell>
          <cell r="E557">
            <v>38.44</v>
          </cell>
          <cell r="F557">
            <v>61.11</v>
          </cell>
          <cell r="G557">
            <v>15</v>
          </cell>
        </row>
        <row r="558">
          <cell r="A558" t="str">
            <v>08.02.040</v>
          </cell>
          <cell r="B558" t="str">
            <v>Cimbramento em perfil metálico para obras de arte</v>
          </cell>
          <cell r="C558" t="str">
            <v>KG</v>
          </cell>
          <cell r="D558">
            <v>11.62</v>
          </cell>
          <cell r="E558">
            <v>2.65</v>
          </cell>
          <cell r="F558">
            <v>14.27</v>
          </cell>
          <cell r="G558">
            <v>15</v>
          </cell>
        </row>
        <row r="559">
          <cell r="A559" t="str">
            <v>08.02.050</v>
          </cell>
          <cell r="B559" t="str">
            <v>Cimbramento tubular metálico</v>
          </cell>
          <cell r="C559" t="str">
            <v>M3MES</v>
          </cell>
          <cell r="D559">
            <v>10.23</v>
          </cell>
          <cell r="E559">
            <v>2.39</v>
          </cell>
          <cell r="F559">
            <v>12.62</v>
          </cell>
          <cell r="G559">
            <v>15</v>
          </cell>
        </row>
        <row r="560">
          <cell r="A560" t="str">
            <v>08.02.060</v>
          </cell>
          <cell r="B560" t="str">
            <v>Montagem e desmontagem de cimbramento tubular metálico</v>
          </cell>
          <cell r="C560" t="str">
            <v>M3</v>
          </cell>
          <cell r="E560">
            <v>18.18</v>
          </cell>
          <cell r="F560">
            <v>18.18</v>
          </cell>
          <cell r="G560">
            <v>15</v>
          </cell>
        </row>
        <row r="561">
          <cell r="A561" t="str">
            <v>08.03</v>
          </cell>
          <cell r="B561" t="str">
            <v>Descimbramento</v>
          </cell>
        </row>
        <row r="562">
          <cell r="A562" t="str">
            <v>08.03.020</v>
          </cell>
          <cell r="B562" t="str">
            <v>Descimbramento em madeira</v>
          </cell>
          <cell r="C562" t="str">
            <v>M3</v>
          </cell>
          <cell r="E562">
            <v>10.6</v>
          </cell>
          <cell r="F562">
            <v>10.6</v>
          </cell>
          <cell r="G562">
            <v>15</v>
          </cell>
        </row>
        <row r="563">
          <cell r="A563" t="str">
            <v>08.05</v>
          </cell>
          <cell r="B563" t="str">
            <v>Manta, filtro e dreno</v>
          </cell>
        </row>
        <row r="564">
          <cell r="A564" t="str">
            <v>08.05.010</v>
          </cell>
          <cell r="B564" t="str">
            <v>Geomembrana em polietileno de alta densidade PEAD de 1 mm</v>
          </cell>
          <cell r="C564" t="str">
            <v>M2</v>
          </cell>
          <cell r="D564">
            <v>34.979999999999997</v>
          </cell>
          <cell r="E564">
            <v>0.9</v>
          </cell>
          <cell r="F564">
            <v>35.880000000000003</v>
          </cell>
          <cell r="G564">
            <v>15</v>
          </cell>
        </row>
        <row r="565">
          <cell r="A565" t="str">
            <v>08.05.100</v>
          </cell>
          <cell r="B565" t="str">
            <v>Dreno com pedra britada</v>
          </cell>
          <cell r="C565" t="str">
            <v>M3</v>
          </cell>
          <cell r="D565">
            <v>160.44</v>
          </cell>
          <cell r="E565">
            <v>26.49</v>
          </cell>
          <cell r="F565">
            <v>186.93</v>
          </cell>
          <cell r="G565">
            <v>15</v>
          </cell>
        </row>
        <row r="566">
          <cell r="A566" t="str">
            <v>08.05.110</v>
          </cell>
          <cell r="B566" t="str">
            <v>Dreno com areia grossa</v>
          </cell>
          <cell r="C566" t="str">
            <v>M3</v>
          </cell>
          <cell r="D566">
            <v>180.86</v>
          </cell>
          <cell r="E566">
            <v>15.89</v>
          </cell>
          <cell r="F566">
            <v>196.75</v>
          </cell>
          <cell r="G566">
            <v>15</v>
          </cell>
        </row>
        <row r="567">
          <cell r="A567" t="str">
            <v>08.05.180</v>
          </cell>
          <cell r="B567" t="str">
            <v>Manta geotêxtil com resistência à tração longitudinal de 10kN/m e transversal de 9kN/m</v>
          </cell>
          <cell r="C567" t="str">
            <v>M2</v>
          </cell>
          <cell r="D567">
            <v>7.17</v>
          </cell>
          <cell r="E567">
            <v>15.89</v>
          </cell>
          <cell r="F567">
            <v>23.06</v>
          </cell>
          <cell r="G567">
            <v>15</v>
          </cell>
        </row>
        <row r="568">
          <cell r="A568" t="str">
            <v>08.05.190</v>
          </cell>
          <cell r="B568" t="str">
            <v>Manta geotêxtil com resistência à tração longitudinal de 16kN/m e transversal de 14kN/m</v>
          </cell>
          <cell r="C568" t="str">
            <v>M2</v>
          </cell>
          <cell r="D568">
            <v>9.89</v>
          </cell>
          <cell r="E568">
            <v>15.89</v>
          </cell>
          <cell r="F568">
            <v>25.78</v>
          </cell>
          <cell r="G568">
            <v>15</v>
          </cell>
        </row>
        <row r="569">
          <cell r="A569" t="str">
            <v>08.05.220</v>
          </cell>
          <cell r="B569" t="str">
            <v>Manta geotêxtil com resistência à tração longitudinal de 31kN/m e transversal de 27kN/m</v>
          </cell>
          <cell r="C569" t="str">
            <v>M2</v>
          </cell>
          <cell r="D569">
            <v>19.72</v>
          </cell>
          <cell r="E569">
            <v>15.89</v>
          </cell>
          <cell r="F569">
            <v>35.61</v>
          </cell>
          <cell r="G569">
            <v>15</v>
          </cell>
        </row>
        <row r="570">
          <cell r="A570" t="str">
            <v>08.06</v>
          </cell>
          <cell r="B570" t="str">
            <v>Barbaca</v>
          </cell>
        </row>
        <row r="571">
          <cell r="A571" t="str">
            <v>08.06.040</v>
          </cell>
          <cell r="B571" t="str">
            <v>Barbacã em tubo de PVC com diâmetro 50 mm</v>
          </cell>
          <cell r="C571" t="str">
            <v>M</v>
          </cell>
          <cell r="D571">
            <v>13.2</v>
          </cell>
          <cell r="E571">
            <v>18.55</v>
          </cell>
          <cell r="F571">
            <v>31.75</v>
          </cell>
          <cell r="G571">
            <v>15</v>
          </cell>
        </row>
        <row r="572">
          <cell r="A572" t="str">
            <v>08.06.060</v>
          </cell>
          <cell r="B572" t="str">
            <v>Barbacã em tubo de PVC com diâmetro 75 mm</v>
          </cell>
          <cell r="C572" t="str">
            <v>M</v>
          </cell>
          <cell r="D572">
            <v>18.97</v>
          </cell>
          <cell r="E572">
            <v>21.19</v>
          </cell>
          <cell r="F572">
            <v>40.159999999999997</v>
          </cell>
          <cell r="G572">
            <v>15</v>
          </cell>
        </row>
        <row r="573">
          <cell r="A573" t="str">
            <v>08.06.080</v>
          </cell>
          <cell r="B573" t="str">
            <v>Barbacã em tubo de PVC com diâmetro 100 mm</v>
          </cell>
          <cell r="C573" t="str">
            <v>M</v>
          </cell>
          <cell r="D573">
            <v>17.920000000000002</v>
          </cell>
          <cell r="E573">
            <v>26.49</v>
          </cell>
          <cell r="F573">
            <v>44.41</v>
          </cell>
          <cell r="G573">
            <v>15</v>
          </cell>
        </row>
        <row r="574">
          <cell r="A574" t="str">
            <v>08.07</v>
          </cell>
          <cell r="B574" t="str">
            <v>Esgotamento</v>
          </cell>
        </row>
        <row r="575">
          <cell r="A575" t="str">
            <v>08.07.050</v>
          </cell>
          <cell r="B575" t="str">
            <v>Taxa de mobilização e desmobilização de equipamentos para execução de rebaixamento de lençol freático</v>
          </cell>
          <cell r="C575" t="str">
            <v>TX</v>
          </cell>
          <cell r="D575">
            <v>13464.94</v>
          </cell>
          <cell r="F575">
            <v>13464.94</v>
          </cell>
          <cell r="G575">
            <v>15</v>
          </cell>
        </row>
        <row r="576">
          <cell r="A576" t="str">
            <v>08.07.060</v>
          </cell>
          <cell r="B576" t="str">
            <v>Locação de conjunto de bombeamento a vácuo para rebaixamento de lençol freático, com até 50 ponteiras e potência até 15 HP, mínimo 30 dias</v>
          </cell>
          <cell r="C576" t="str">
            <v>CJxDI</v>
          </cell>
          <cell r="D576">
            <v>861.6</v>
          </cell>
          <cell r="F576">
            <v>861.6</v>
          </cell>
          <cell r="G576">
            <v>15</v>
          </cell>
        </row>
        <row r="577">
          <cell r="A577" t="str">
            <v>08.07.070</v>
          </cell>
          <cell r="B577" t="str">
            <v>Ponteiras filtrantes, profundidade até 5 m</v>
          </cell>
          <cell r="C577" t="str">
            <v>UN</v>
          </cell>
          <cell r="D577">
            <v>761.57</v>
          </cell>
          <cell r="F577">
            <v>761.57</v>
          </cell>
          <cell r="G577">
            <v>15</v>
          </cell>
        </row>
        <row r="578">
          <cell r="A578" t="str">
            <v>08.07.090</v>
          </cell>
          <cell r="B578" t="str">
            <v>Esgotamento de águas superficiais com bomba de superfície ou submersa</v>
          </cell>
          <cell r="C578" t="str">
            <v>HPXh</v>
          </cell>
          <cell r="D578">
            <v>2.6</v>
          </cell>
          <cell r="E578">
            <v>4.78</v>
          </cell>
          <cell r="F578">
            <v>7.38</v>
          </cell>
          <cell r="G578">
            <v>15</v>
          </cell>
        </row>
        <row r="579">
          <cell r="A579" t="str">
            <v>08.10</v>
          </cell>
          <cell r="B579" t="str">
            <v>Contenção</v>
          </cell>
        </row>
        <row r="580">
          <cell r="A580" t="str">
            <v>08.10.040</v>
          </cell>
          <cell r="B580" t="str">
            <v>Enrocamento com pedra arrumada</v>
          </cell>
          <cell r="C580" t="str">
            <v>M3</v>
          </cell>
          <cell r="D580">
            <v>193.91</v>
          </cell>
          <cell r="E580">
            <v>158.94</v>
          </cell>
          <cell r="F580">
            <v>352.85</v>
          </cell>
          <cell r="G580">
            <v>15</v>
          </cell>
        </row>
        <row r="581">
          <cell r="A581" t="str">
            <v>08.10.060</v>
          </cell>
          <cell r="B581" t="str">
            <v>Enrocamento com pedra assentada</v>
          </cell>
          <cell r="C581" t="str">
            <v>M3</v>
          </cell>
          <cell r="D581">
            <v>338.92</v>
          </cell>
          <cell r="E581">
            <v>307.52</v>
          </cell>
          <cell r="F581">
            <v>646.44000000000005</v>
          </cell>
          <cell r="G581">
            <v>15</v>
          </cell>
        </row>
        <row r="582">
          <cell r="A582" t="str">
            <v>08.10.108</v>
          </cell>
          <cell r="B582" t="str">
            <v>Gabião tipo caixa em tela metálica, altura de 0,5 m, com revestimento liga zinco/alumínio, malha hexagonal 8/10 cm, fio diâmetro 2,7 mm, independente do formato ou utilização</v>
          </cell>
          <cell r="C582" t="str">
            <v>M3</v>
          </cell>
          <cell r="D582">
            <v>829.91</v>
          </cell>
          <cell r="E582">
            <v>143</v>
          </cell>
          <cell r="F582">
            <v>972.91</v>
          </cell>
          <cell r="G582">
            <v>15</v>
          </cell>
        </row>
        <row r="583">
          <cell r="A583" t="str">
            <v>08.10.109</v>
          </cell>
          <cell r="B583" t="str">
            <v>Gabião tipo caixa em tela metálica, altura de 1 m, com revestimento liga zinco/alumínio, malha hexagonal 8/10 cm, fio diâmetro 2,7 mm, independente do formato ou utilização</v>
          </cell>
          <cell r="C583" t="str">
            <v>M3</v>
          </cell>
          <cell r="D583">
            <v>676.61</v>
          </cell>
          <cell r="E583">
            <v>175.62</v>
          </cell>
          <cell r="F583">
            <v>852.23</v>
          </cell>
          <cell r="G583">
            <v>15</v>
          </cell>
        </row>
        <row r="584">
          <cell r="A584" t="str">
            <v>09</v>
          </cell>
          <cell r="B584" t="str">
            <v>FORMA</v>
          </cell>
        </row>
        <row r="585">
          <cell r="A585" t="str">
            <v>09.01</v>
          </cell>
          <cell r="B585" t="str">
            <v>Forma em tabua</v>
          </cell>
        </row>
        <row r="586">
          <cell r="A586" t="str">
            <v>09.01.020</v>
          </cell>
          <cell r="B586" t="str">
            <v>Forma em madeira comum para fundação</v>
          </cell>
          <cell r="C586" t="str">
            <v>M2</v>
          </cell>
          <cell r="D586">
            <v>44.86</v>
          </cell>
          <cell r="E586">
            <v>68.87</v>
          </cell>
          <cell r="F586">
            <v>113.73</v>
          </cell>
          <cell r="G586">
            <v>15</v>
          </cell>
        </row>
        <row r="587">
          <cell r="A587" t="str">
            <v>09.01.030</v>
          </cell>
          <cell r="B587" t="str">
            <v>Forma em madeira comum para estrutura</v>
          </cell>
          <cell r="C587" t="str">
            <v>M2</v>
          </cell>
          <cell r="D587">
            <v>176.23</v>
          </cell>
          <cell r="E587">
            <v>79.47</v>
          </cell>
          <cell r="F587">
            <v>255.7</v>
          </cell>
          <cell r="G587">
            <v>15</v>
          </cell>
        </row>
        <row r="588">
          <cell r="A588" t="str">
            <v>09.01.040</v>
          </cell>
          <cell r="B588" t="str">
            <v>Forma em madeira comum para caixão perdido</v>
          </cell>
          <cell r="C588" t="str">
            <v>M2</v>
          </cell>
          <cell r="D588">
            <v>61.97</v>
          </cell>
          <cell r="E588">
            <v>63.58</v>
          </cell>
          <cell r="F588">
            <v>125.55</v>
          </cell>
          <cell r="G588">
            <v>15</v>
          </cell>
        </row>
        <row r="589">
          <cell r="A589" t="str">
            <v>09.01.150</v>
          </cell>
          <cell r="B589" t="str">
            <v>Desmontagem de forma em madeira para estrutura de laje, com tábuas</v>
          </cell>
          <cell r="C589" t="str">
            <v>M2</v>
          </cell>
          <cell r="E589">
            <v>8.17</v>
          </cell>
          <cell r="F589">
            <v>8.17</v>
          </cell>
          <cell r="G589">
            <v>15</v>
          </cell>
        </row>
        <row r="590">
          <cell r="A590" t="str">
            <v>09.01.160</v>
          </cell>
          <cell r="B590" t="str">
            <v>Desmontagem de forma em madeira para estrutura de vigas, com tábuas</v>
          </cell>
          <cell r="C590" t="str">
            <v>M2</v>
          </cell>
          <cell r="E590">
            <v>9.7100000000000009</v>
          </cell>
          <cell r="F590">
            <v>9.7100000000000009</v>
          </cell>
          <cell r="G590">
            <v>15</v>
          </cell>
        </row>
        <row r="591">
          <cell r="A591" t="str">
            <v>09.02</v>
          </cell>
          <cell r="B591" t="str">
            <v>Forma em madeira compensada</v>
          </cell>
        </row>
        <row r="592">
          <cell r="A592" t="str">
            <v>09.02.020</v>
          </cell>
          <cell r="B592" t="str">
            <v>Forma plana em compensado para estrutura convencional</v>
          </cell>
          <cell r="C592" t="str">
            <v>M2</v>
          </cell>
          <cell r="D592">
            <v>122.66</v>
          </cell>
          <cell r="E592">
            <v>74.17</v>
          </cell>
          <cell r="F592">
            <v>196.83</v>
          </cell>
          <cell r="G592">
            <v>15</v>
          </cell>
        </row>
        <row r="593">
          <cell r="A593" t="str">
            <v>09.02.040</v>
          </cell>
          <cell r="B593" t="str">
            <v>Forma plana em compensado para estrutura aparente</v>
          </cell>
          <cell r="C593" t="str">
            <v>M2</v>
          </cell>
          <cell r="D593">
            <v>127.27</v>
          </cell>
          <cell r="E593">
            <v>74.17</v>
          </cell>
          <cell r="F593">
            <v>201.44</v>
          </cell>
          <cell r="G593">
            <v>15</v>
          </cell>
        </row>
        <row r="594">
          <cell r="A594" t="str">
            <v>09.02.060</v>
          </cell>
          <cell r="B594" t="str">
            <v>Forma curva em compensado para estrutura aparente</v>
          </cell>
          <cell r="C594" t="str">
            <v>M2</v>
          </cell>
          <cell r="D594">
            <v>110.7</v>
          </cell>
          <cell r="E594">
            <v>132.44999999999999</v>
          </cell>
          <cell r="F594">
            <v>243.15</v>
          </cell>
          <cell r="G594">
            <v>15</v>
          </cell>
        </row>
        <row r="595">
          <cell r="A595" t="str">
            <v>09.02.080</v>
          </cell>
          <cell r="B595" t="str">
            <v>Forma plana em compensado para obra de arte, sem cimbramento</v>
          </cell>
          <cell r="C595" t="str">
            <v>M2</v>
          </cell>
          <cell r="D595">
            <v>75.680000000000007</v>
          </cell>
          <cell r="E595">
            <v>71.53</v>
          </cell>
          <cell r="F595">
            <v>147.21</v>
          </cell>
          <cell r="G595">
            <v>15</v>
          </cell>
        </row>
        <row r="596">
          <cell r="A596" t="str">
            <v>09.02.100</v>
          </cell>
          <cell r="B596" t="str">
            <v>Forma em compensado para encamisamento de tubulão</v>
          </cell>
          <cell r="C596" t="str">
            <v>M2</v>
          </cell>
          <cell r="D596">
            <v>40.4</v>
          </cell>
          <cell r="E596">
            <v>58.28</v>
          </cell>
          <cell r="F596">
            <v>98.68</v>
          </cell>
          <cell r="G596">
            <v>15</v>
          </cell>
        </row>
        <row r="597">
          <cell r="A597" t="str">
            <v>09.02.120</v>
          </cell>
          <cell r="B597" t="str">
            <v>Forma ripada de 5 cm na vertical</v>
          </cell>
          <cell r="C597" t="str">
            <v>M2</v>
          </cell>
          <cell r="D597">
            <v>96.82</v>
          </cell>
          <cell r="E597">
            <v>115.92</v>
          </cell>
          <cell r="F597">
            <v>212.74</v>
          </cell>
          <cell r="G597">
            <v>15</v>
          </cell>
        </row>
        <row r="598">
          <cell r="A598" t="str">
            <v>09.02.130</v>
          </cell>
          <cell r="B598" t="str">
            <v>Forma plana em compensado para estrutura convencional com cimbramento tubular metálico</v>
          </cell>
          <cell r="C598" t="str">
            <v>M2</v>
          </cell>
          <cell r="D598">
            <v>109.3</v>
          </cell>
          <cell r="E598">
            <v>45.61</v>
          </cell>
          <cell r="F598">
            <v>154.91</v>
          </cell>
          <cell r="G598">
            <v>15</v>
          </cell>
        </row>
        <row r="599">
          <cell r="A599" t="str">
            <v>09.02.140</v>
          </cell>
          <cell r="B599" t="str">
            <v>Forma plana em compensado para estrutura aparente com cimbramento tubular metálico</v>
          </cell>
          <cell r="C599" t="str">
            <v>M2</v>
          </cell>
          <cell r="D599">
            <v>113.91</v>
          </cell>
          <cell r="E599">
            <v>81.34</v>
          </cell>
          <cell r="F599">
            <v>195.25</v>
          </cell>
          <cell r="G599">
            <v>15</v>
          </cell>
        </row>
        <row r="600">
          <cell r="A600" t="str">
            <v>09.02.150</v>
          </cell>
          <cell r="B600" t="str">
            <v>Forma curva em compensado para estrutura convencional com cimbramento tubular metálico</v>
          </cell>
          <cell r="C600" t="str">
            <v>M2</v>
          </cell>
          <cell r="D600">
            <v>73.56</v>
          </cell>
          <cell r="E600">
            <v>139.62</v>
          </cell>
          <cell r="F600">
            <v>213.18</v>
          </cell>
          <cell r="G600">
            <v>15</v>
          </cell>
        </row>
        <row r="601">
          <cell r="A601" t="str">
            <v>09.04</v>
          </cell>
          <cell r="B601" t="str">
            <v>Forma em papelão</v>
          </cell>
        </row>
        <row r="602">
          <cell r="A602" t="str">
            <v>09.04.020</v>
          </cell>
          <cell r="B602" t="str">
            <v>Forma em tubo de papelão com diâmetro de 25 cm</v>
          </cell>
          <cell r="C602" t="str">
            <v>M</v>
          </cell>
          <cell r="D602">
            <v>124.84</v>
          </cell>
          <cell r="E602">
            <v>12.58</v>
          </cell>
          <cell r="F602">
            <v>137.41999999999999</v>
          </cell>
          <cell r="G602">
            <v>15</v>
          </cell>
        </row>
        <row r="603">
          <cell r="A603" t="str">
            <v>09.04.030</v>
          </cell>
          <cell r="B603" t="str">
            <v>Forma em tubo de papelão com diâmetro de 30 cm</v>
          </cell>
          <cell r="C603" t="str">
            <v>M</v>
          </cell>
          <cell r="D603">
            <v>152.74</v>
          </cell>
          <cell r="E603">
            <v>12.58</v>
          </cell>
          <cell r="F603">
            <v>165.32</v>
          </cell>
          <cell r="G603">
            <v>15</v>
          </cell>
        </row>
        <row r="604">
          <cell r="A604" t="str">
            <v>09.04.040</v>
          </cell>
          <cell r="B604" t="str">
            <v>Forma em tubo de papelão com diâmetro de 35 cm</v>
          </cell>
          <cell r="C604" t="str">
            <v>M</v>
          </cell>
          <cell r="D604">
            <v>182.56</v>
          </cell>
          <cell r="E604">
            <v>12.58</v>
          </cell>
          <cell r="F604">
            <v>195.14</v>
          </cell>
          <cell r="G604">
            <v>15</v>
          </cell>
        </row>
        <row r="605">
          <cell r="A605" t="str">
            <v>09.04.050</v>
          </cell>
          <cell r="B605" t="str">
            <v>Forma em tubo de papelão com diâmetro de 40 cm</v>
          </cell>
          <cell r="C605" t="str">
            <v>M</v>
          </cell>
          <cell r="D605">
            <v>213.15</v>
          </cell>
          <cell r="E605">
            <v>12.58</v>
          </cell>
          <cell r="F605">
            <v>225.73</v>
          </cell>
          <cell r="G605">
            <v>15</v>
          </cell>
        </row>
        <row r="606">
          <cell r="A606" t="str">
            <v>09.04.060</v>
          </cell>
          <cell r="B606" t="str">
            <v>Forma em tubo de papelão com diâmetro de 45 cm</v>
          </cell>
          <cell r="C606" t="str">
            <v>M</v>
          </cell>
          <cell r="D606">
            <v>238.28</v>
          </cell>
          <cell r="E606">
            <v>12.58</v>
          </cell>
          <cell r="F606">
            <v>250.86</v>
          </cell>
          <cell r="G606">
            <v>15</v>
          </cell>
        </row>
        <row r="607">
          <cell r="A607" t="str">
            <v>09.04.070</v>
          </cell>
          <cell r="B607" t="str">
            <v>Forma em tubo de papelão com diâmetro de 50 cm</v>
          </cell>
          <cell r="C607" t="str">
            <v>M</v>
          </cell>
          <cell r="D607">
            <v>286.10000000000002</v>
          </cell>
          <cell r="E607">
            <v>12.58</v>
          </cell>
          <cell r="F607">
            <v>298.68</v>
          </cell>
          <cell r="G607">
            <v>15</v>
          </cell>
        </row>
        <row r="608">
          <cell r="A608" t="str">
            <v>09.07</v>
          </cell>
          <cell r="B608" t="str">
            <v>Forma em polipropileno</v>
          </cell>
        </row>
        <row r="609">
          <cell r="A609" t="str">
            <v>09.07.060</v>
          </cell>
          <cell r="B609" t="str">
            <v>Forma em polipropileno (cubeta) e acessórios para laje nervurada com dimensões variáveis - locação</v>
          </cell>
          <cell r="C609" t="str">
            <v>M3</v>
          </cell>
          <cell r="D609">
            <v>448.66</v>
          </cell>
          <cell r="E609">
            <v>92.73</v>
          </cell>
          <cell r="F609">
            <v>541.39</v>
          </cell>
          <cell r="G609">
            <v>15</v>
          </cell>
        </row>
        <row r="610">
          <cell r="A610" t="str">
            <v>10</v>
          </cell>
          <cell r="B610" t="str">
            <v>ARMADURA E CORDOALHA ESTRUTURAL</v>
          </cell>
        </row>
        <row r="611">
          <cell r="A611" t="str">
            <v>10.01</v>
          </cell>
          <cell r="B611" t="str">
            <v>Armadura em barra</v>
          </cell>
        </row>
        <row r="612">
          <cell r="A612" t="str">
            <v>10.01.020</v>
          </cell>
          <cell r="B612" t="str">
            <v>Armadura em barra de aço CA-25 fyk = 250 MPa</v>
          </cell>
          <cell r="C612" t="str">
            <v>KG</v>
          </cell>
          <cell r="D612">
            <v>8.35</v>
          </cell>
          <cell r="E612">
            <v>3.07</v>
          </cell>
          <cell r="F612">
            <v>11.42</v>
          </cell>
          <cell r="G612">
            <v>15</v>
          </cell>
        </row>
        <row r="613">
          <cell r="A613" t="str">
            <v>10.01.040</v>
          </cell>
          <cell r="B613" t="str">
            <v>Armadura em barra de aço CA-50 (A ou B) fyk = 500 MPa</v>
          </cell>
          <cell r="C613" t="str">
            <v>KG</v>
          </cell>
          <cell r="D613">
            <v>7.2</v>
          </cell>
          <cell r="E613">
            <v>3.07</v>
          </cell>
          <cell r="F613">
            <v>10.27</v>
          </cell>
          <cell r="G613">
            <v>15</v>
          </cell>
        </row>
        <row r="614">
          <cell r="A614" t="str">
            <v>10.01.060</v>
          </cell>
          <cell r="B614" t="str">
            <v>Armadura em barra de aço CA-60 (A ou B) fyk = 600 MPa</v>
          </cell>
          <cell r="C614" t="str">
            <v>KG</v>
          </cell>
          <cell r="D614">
            <v>7.58</v>
          </cell>
          <cell r="E614">
            <v>3.07</v>
          </cell>
          <cell r="F614">
            <v>10.65</v>
          </cell>
          <cell r="G614">
            <v>15</v>
          </cell>
        </row>
        <row r="615">
          <cell r="A615" t="str">
            <v>10.02</v>
          </cell>
          <cell r="B615" t="str">
            <v>Armadura em tela</v>
          </cell>
        </row>
        <row r="616">
          <cell r="A616" t="str">
            <v>10.02.020</v>
          </cell>
          <cell r="B616" t="str">
            <v>Armadura em tela soldada de aço</v>
          </cell>
          <cell r="C616" t="str">
            <v>KG</v>
          </cell>
          <cell r="D616">
            <v>8.3000000000000007</v>
          </cell>
          <cell r="E616">
            <v>1.54</v>
          </cell>
          <cell r="F616">
            <v>9.84</v>
          </cell>
          <cell r="G616">
            <v>15</v>
          </cell>
        </row>
        <row r="617">
          <cell r="A617" t="str">
            <v>10.20</v>
          </cell>
          <cell r="B617" t="str">
            <v>Reparos, conservações e complementos - GRUPO 10</v>
          </cell>
        </row>
        <row r="618">
          <cell r="A618" t="str">
            <v>10.20.001</v>
          </cell>
          <cell r="B618" t="str">
            <v>Lubrificante em pasta para aplicação em barras de transferência de concreto</v>
          </cell>
          <cell r="C618" t="str">
            <v>KG</v>
          </cell>
          <cell r="D618">
            <v>45.94</v>
          </cell>
          <cell r="E618">
            <v>15.44</v>
          </cell>
          <cell r="F618">
            <v>61.38</v>
          </cell>
          <cell r="G618">
            <v>15</v>
          </cell>
        </row>
        <row r="619">
          <cell r="A619" t="str">
            <v>11</v>
          </cell>
          <cell r="B619" t="str">
            <v>CONCRETO, MASSA E LASTRO</v>
          </cell>
        </row>
        <row r="620">
          <cell r="A620" t="str">
            <v>11.01</v>
          </cell>
          <cell r="B620" t="str">
            <v>Concreto usinado com controle fck - fornecimento do material</v>
          </cell>
        </row>
        <row r="621">
          <cell r="A621" t="str">
            <v>11.01.100</v>
          </cell>
          <cell r="B621" t="str">
            <v>Concreto usinado, fck = 20 MPa</v>
          </cell>
          <cell r="C621" t="str">
            <v>M3</v>
          </cell>
          <cell r="D621">
            <v>498.23</v>
          </cell>
          <cell r="F621">
            <v>498.23</v>
          </cell>
          <cell r="G621">
            <v>15</v>
          </cell>
        </row>
        <row r="622">
          <cell r="A622" t="str">
            <v>11.01.130</v>
          </cell>
          <cell r="B622" t="str">
            <v>Concreto usinado, fck = 25 MPa</v>
          </cell>
          <cell r="C622" t="str">
            <v>M3</v>
          </cell>
          <cell r="D622">
            <v>522.01</v>
          </cell>
          <cell r="F622">
            <v>522.01</v>
          </cell>
          <cell r="G622">
            <v>15</v>
          </cell>
        </row>
        <row r="623">
          <cell r="A623" t="str">
            <v>11.01.160</v>
          </cell>
          <cell r="B623" t="str">
            <v>Concreto usinado, fck = 30 MPa</v>
          </cell>
          <cell r="C623" t="str">
            <v>M3</v>
          </cell>
          <cell r="D623">
            <v>546.92999999999995</v>
          </cell>
          <cell r="F623">
            <v>546.92999999999995</v>
          </cell>
          <cell r="G623">
            <v>15</v>
          </cell>
        </row>
        <row r="624">
          <cell r="A624" t="str">
            <v>11.01.170</v>
          </cell>
          <cell r="B624" t="str">
            <v>Concreto usinado, fck = 35 MPa</v>
          </cell>
          <cell r="C624" t="str">
            <v>M3</v>
          </cell>
          <cell r="D624">
            <v>573.04999999999995</v>
          </cell>
          <cell r="F624">
            <v>573.04999999999995</v>
          </cell>
          <cell r="G624">
            <v>15</v>
          </cell>
        </row>
        <row r="625">
          <cell r="A625" t="str">
            <v>11.01.190</v>
          </cell>
          <cell r="B625" t="str">
            <v>Concreto usinado, fck = 40 MPa</v>
          </cell>
          <cell r="C625" t="str">
            <v>M3</v>
          </cell>
          <cell r="D625">
            <v>600.41</v>
          </cell>
          <cell r="F625">
            <v>600.41</v>
          </cell>
          <cell r="G625">
            <v>15</v>
          </cell>
        </row>
        <row r="626">
          <cell r="A626" t="str">
            <v>11.01.260</v>
          </cell>
          <cell r="B626" t="str">
            <v>Concreto usinado, fck = 20 MPa - para bombeamento</v>
          </cell>
          <cell r="C626" t="str">
            <v>M3</v>
          </cell>
          <cell r="D626">
            <v>559.04</v>
          </cell>
          <cell r="F626">
            <v>559.04</v>
          </cell>
          <cell r="G626">
            <v>15</v>
          </cell>
        </row>
        <row r="627">
          <cell r="A627" t="str">
            <v>11.01.290</v>
          </cell>
          <cell r="B627" t="str">
            <v>Concreto usinado, fck = 25 MPa - para bombeamento</v>
          </cell>
          <cell r="C627" t="str">
            <v>M3</v>
          </cell>
          <cell r="D627">
            <v>579.77</v>
          </cell>
          <cell r="F627">
            <v>579.77</v>
          </cell>
          <cell r="G627">
            <v>15</v>
          </cell>
        </row>
        <row r="628">
          <cell r="A628" t="str">
            <v>11.01.320</v>
          </cell>
          <cell r="B628" t="str">
            <v>Concreto usinado, fck = 30 MPa - para bombeamento</v>
          </cell>
          <cell r="C628" t="str">
            <v>M3</v>
          </cell>
          <cell r="D628">
            <v>604.30999999999995</v>
          </cell>
          <cell r="F628">
            <v>604.30999999999995</v>
          </cell>
          <cell r="G628">
            <v>15</v>
          </cell>
        </row>
        <row r="629">
          <cell r="A629" t="str">
            <v>11.01.321</v>
          </cell>
          <cell r="B629" t="str">
            <v>Concreto usinado, fck = 35 MPa - para bombeamento</v>
          </cell>
          <cell r="C629" t="str">
            <v>M3</v>
          </cell>
          <cell r="D629">
            <v>630.03</v>
          </cell>
          <cell r="F629">
            <v>630.03</v>
          </cell>
          <cell r="G629">
            <v>15</v>
          </cell>
        </row>
        <row r="630">
          <cell r="A630" t="str">
            <v>11.01.350</v>
          </cell>
          <cell r="B630" t="str">
            <v>Concreto usinado, fck = 40 MPa - para bombeamento</v>
          </cell>
          <cell r="C630" t="str">
            <v>M3</v>
          </cell>
          <cell r="D630">
            <v>660.25</v>
          </cell>
          <cell r="F630">
            <v>660.25</v>
          </cell>
          <cell r="G630">
            <v>15</v>
          </cell>
        </row>
        <row r="631">
          <cell r="A631" t="str">
            <v>11.01.520</v>
          </cell>
          <cell r="B631" t="str">
            <v>Concreto usinado, fck = 30 MPa - para bombeamento em estaca hélice contínua</v>
          </cell>
          <cell r="C631" t="str">
            <v>M3</v>
          </cell>
          <cell r="D631">
            <v>662.91</v>
          </cell>
          <cell r="F631">
            <v>662.91</v>
          </cell>
          <cell r="G631">
            <v>15</v>
          </cell>
        </row>
        <row r="632">
          <cell r="A632" t="str">
            <v>11.01.621</v>
          </cell>
          <cell r="B632" t="str">
            <v>Concreto usinado, fck=30 MPa, fctm_k=4,2 Mpa</v>
          </cell>
          <cell r="C632" t="str">
            <v>M3</v>
          </cell>
          <cell r="D632">
            <v>582.51</v>
          </cell>
          <cell r="F632">
            <v>582.51</v>
          </cell>
          <cell r="G632">
            <v>15</v>
          </cell>
        </row>
        <row r="633">
          <cell r="A633" t="str">
            <v>11.01.630</v>
          </cell>
          <cell r="B633" t="str">
            <v>Concreto usinado, fck = 25 MPa - para perfil extrudado</v>
          </cell>
          <cell r="C633" t="str">
            <v>M3</v>
          </cell>
          <cell r="D633">
            <v>630.61</v>
          </cell>
          <cell r="F633">
            <v>630.61</v>
          </cell>
          <cell r="G633">
            <v>15</v>
          </cell>
        </row>
        <row r="634">
          <cell r="A634" t="str">
            <v>11.02</v>
          </cell>
          <cell r="B634" t="str">
            <v>Concreto usinado não estrutural - fornecimento do material</v>
          </cell>
        </row>
        <row r="635">
          <cell r="A635" t="str">
            <v>11.02.020</v>
          </cell>
          <cell r="B635" t="str">
            <v>Concreto usinado não estrutural mínimo 150 kg cimento / m³</v>
          </cell>
          <cell r="C635" t="str">
            <v>M3</v>
          </cell>
          <cell r="D635">
            <v>684.6</v>
          </cell>
          <cell r="F635">
            <v>684.6</v>
          </cell>
          <cell r="G635">
            <v>15</v>
          </cell>
        </row>
        <row r="636">
          <cell r="A636" t="str">
            <v>11.02.040</v>
          </cell>
          <cell r="B636" t="str">
            <v>Concreto usinado não estrutural mínimo 200 kg cimento / m³</v>
          </cell>
          <cell r="C636" t="str">
            <v>M3</v>
          </cell>
          <cell r="D636">
            <v>709.8</v>
          </cell>
          <cell r="F636">
            <v>709.8</v>
          </cell>
          <cell r="G636">
            <v>15</v>
          </cell>
        </row>
        <row r="637">
          <cell r="A637" t="str">
            <v>11.02.060</v>
          </cell>
          <cell r="B637" t="str">
            <v>Concreto usinado não estrutural mínimo 300 kg cimento / m³</v>
          </cell>
          <cell r="C637" t="str">
            <v>M3</v>
          </cell>
          <cell r="D637">
            <v>601.08000000000004</v>
          </cell>
          <cell r="F637">
            <v>601.08000000000004</v>
          </cell>
          <cell r="G637">
            <v>15</v>
          </cell>
        </row>
        <row r="638">
          <cell r="A638" t="str">
            <v>11.03</v>
          </cell>
          <cell r="B638" t="str">
            <v>Concreto executado no local com controle fck - fornecimento do material</v>
          </cell>
        </row>
        <row r="639">
          <cell r="A639" t="str">
            <v>11.03.090</v>
          </cell>
          <cell r="B639" t="str">
            <v>Concreto preparado no local, fck = 20 MPa</v>
          </cell>
          <cell r="C639" t="str">
            <v>M3</v>
          </cell>
          <cell r="D639">
            <v>434.4</v>
          </cell>
          <cell r="E639">
            <v>143.4</v>
          </cell>
          <cell r="F639">
            <v>577.79999999999995</v>
          </cell>
          <cell r="G639">
            <v>15</v>
          </cell>
        </row>
        <row r="640">
          <cell r="A640" t="str">
            <v>11.04</v>
          </cell>
          <cell r="B640" t="str">
            <v>Concreto não estrutural executado no local - fornecimento do material</v>
          </cell>
        </row>
        <row r="641">
          <cell r="A641" t="str">
            <v>11.04.020</v>
          </cell>
          <cell r="B641" t="str">
            <v>Concreto não estrutural executado no local, mínimo 150 kg cimento / m³</v>
          </cell>
          <cell r="C641" t="str">
            <v>M3</v>
          </cell>
          <cell r="D641">
            <v>359.25</v>
          </cell>
          <cell r="E641">
            <v>59.75</v>
          </cell>
          <cell r="F641">
            <v>419</v>
          </cell>
          <cell r="G641">
            <v>15</v>
          </cell>
        </row>
        <row r="642">
          <cell r="A642" t="str">
            <v>11.04.040</v>
          </cell>
          <cell r="B642" t="str">
            <v>Concreto não estrutural executado no local, mínimo 200 kg cimento / m³</v>
          </cell>
          <cell r="C642" t="str">
            <v>M3</v>
          </cell>
          <cell r="D642">
            <v>392.75</v>
          </cell>
          <cell r="E642">
            <v>59.75</v>
          </cell>
          <cell r="F642">
            <v>452.5</v>
          </cell>
          <cell r="G642">
            <v>15</v>
          </cell>
        </row>
        <row r="643">
          <cell r="A643" t="str">
            <v>11.04.060</v>
          </cell>
          <cell r="B643" t="str">
            <v>Concreto não estrutural executado no local, mínimo 300 kg cimento / m³</v>
          </cell>
          <cell r="C643" t="str">
            <v>M3</v>
          </cell>
          <cell r="D643">
            <v>463.84</v>
          </cell>
          <cell r="E643">
            <v>59.75</v>
          </cell>
          <cell r="F643">
            <v>523.59</v>
          </cell>
          <cell r="G643">
            <v>15</v>
          </cell>
        </row>
        <row r="644">
          <cell r="A644" t="str">
            <v>11.05</v>
          </cell>
          <cell r="B644" t="str">
            <v>Concreto e argamassa especial</v>
          </cell>
        </row>
        <row r="645">
          <cell r="A645" t="str">
            <v>11.05.010</v>
          </cell>
          <cell r="B645" t="str">
            <v>Argamassa em solo e cimento a 5% em peso</v>
          </cell>
          <cell r="C645" t="str">
            <v>M3</v>
          </cell>
          <cell r="D645">
            <v>83.8</v>
          </cell>
          <cell r="E645">
            <v>59.75</v>
          </cell>
          <cell r="F645">
            <v>143.55000000000001</v>
          </cell>
          <cell r="G645">
            <v>15</v>
          </cell>
        </row>
        <row r="646">
          <cell r="A646" t="str">
            <v>11.05.030</v>
          </cell>
          <cell r="B646" t="str">
            <v>Argamassa graute autonivelante de alta resistência</v>
          </cell>
          <cell r="C646" t="str">
            <v>M3</v>
          </cell>
          <cell r="D646">
            <v>4087.45</v>
          </cell>
          <cell r="E646">
            <v>67.02</v>
          </cell>
          <cell r="F646">
            <v>4154.47</v>
          </cell>
          <cell r="G646">
            <v>15</v>
          </cell>
        </row>
        <row r="647">
          <cell r="A647" t="str">
            <v>11.05.040</v>
          </cell>
          <cell r="B647" t="str">
            <v>Argamassa graute</v>
          </cell>
          <cell r="C647" t="str">
            <v>M3</v>
          </cell>
          <cell r="D647">
            <v>395.93</v>
          </cell>
          <cell r="E647">
            <v>67.02</v>
          </cell>
          <cell r="F647">
            <v>462.95</v>
          </cell>
          <cell r="G647">
            <v>15</v>
          </cell>
        </row>
        <row r="648">
          <cell r="A648" t="str">
            <v>11.05.060</v>
          </cell>
          <cell r="B648" t="str">
            <v>Concreto ciclópico - fornecimento e aplicação (com 30% de pedra rachão), concreto fck 15 Mpa</v>
          </cell>
          <cell r="C648" t="str">
            <v>M3</v>
          </cell>
          <cell r="D648">
            <v>416.19</v>
          </cell>
          <cell r="E648">
            <v>440.56</v>
          </cell>
          <cell r="F648">
            <v>856.75</v>
          </cell>
          <cell r="G648">
            <v>15</v>
          </cell>
        </row>
        <row r="649">
          <cell r="A649" t="str">
            <v>11.05.120</v>
          </cell>
          <cell r="B649" t="str">
            <v>Execução de concreto projetado - consumo de cimento 350 kg/m³</v>
          </cell>
          <cell r="C649" t="str">
            <v>M3</v>
          </cell>
          <cell r="D649">
            <v>2659.8</v>
          </cell>
          <cell r="E649">
            <v>806.24</v>
          </cell>
          <cell r="F649">
            <v>3466.04</v>
          </cell>
          <cell r="G649">
            <v>15</v>
          </cell>
        </row>
        <row r="650">
          <cell r="A650" t="str">
            <v>11.11</v>
          </cell>
          <cell r="B650" t="str">
            <v>Argamassas especiais</v>
          </cell>
        </row>
        <row r="651">
          <cell r="A651" t="str">
            <v>11.11.030</v>
          </cell>
          <cell r="B651" t="str">
            <v>Argamassa de cimento e areia, fck = 20 MPa, consumo de cimento 600 kg/m³ - material para injeção em estaca raiz</v>
          </cell>
          <cell r="C651" t="str">
            <v>M3</v>
          </cell>
          <cell r="D651">
            <v>556.52</v>
          </cell>
          <cell r="E651">
            <v>59.75</v>
          </cell>
          <cell r="F651">
            <v>616.27</v>
          </cell>
          <cell r="G651">
            <v>15</v>
          </cell>
        </row>
        <row r="652">
          <cell r="A652" t="str">
            <v>11.16</v>
          </cell>
          <cell r="B652" t="str">
            <v>Lançamento e aplicação</v>
          </cell>
        </row>
        <row r="653">
          <cell r="A653" t="str">
            <v>11.16.020</v>
          </cell>
          <cell r="B653" t="str">
            <v>Lançamento, espalhamento e adensamento de concreto ou massa em lastro e/ou enchimento</v>
          </cell>
          <cell r="C653" t="str">
            <v>M3</v>
          </cell>
          <cell r="E653">
            <v>100.78</v>
          </cell>
          <cell r="F653">
            <v>100.78</v>
          </cell>
          <cell r="G653">
            <v>15</v>
          </cell>
        </row>
        <row r="654">
          <cell r="A654" t="str">
            <v>11.16.040</v>
          </cell>
          <cell r="B654" t="str">
            <v>Lançamento e adensamento de concreto ou massa em fundação</v>
          </cell>
          <cell r="C654" t="str">
            <v>M3</v>
          </cell>
          <cell r="E654">
            <v>201.56</v>
          </cell>
          <cell r="F654">
            <v>201.56</v>
          </cell>
          <cell r="G654">
            <v>15</v>
          </cell>
        </row>
        <row r="655">
          <cell r="A655" t="str">
            <v>11.16.060</v>
          </cell>
          <cell r="B655" t="str">
            <v>Lançamento e adensamento de concreto ou massa em estrutura</v>
          </cell>
          <cell r="C655" t="str">
            <v>M3</v>
          </cell>
          <cell r="E655">
            <v>139.22</v>
          </cell>
          <cell r="F655">
            <v>139.22</v>
          </cell>
          <cell r="G655">
            <v>15</v>
          </cell>
        </row>
        <row r="656">
          <cell r="A656" t="str">
            <v>11.16.080</v>
          </cell>
          <cell r="B656" t="str">
            <v>Lançamento e adensamento de concreto ou massa por bombeamento</v>
          </cell>
          <cell r="C656" t="str">
            <v>M3</v>
          </cell>
          <cell r="D656">
            <v>63.7</v>
          </cell>
          <cell r="E656">
            <v>76.88</v>
          </cell>
          <cell r="F656">
            <v>140.58000000000001</v>
          </cell>
          <cell r="G656">
            <v>15</v>
          </cell>
        </row>
        <row r="657">
          <cell r="A657" t="str">
            <v>11.16.220</v>
          </cell>
          <cell r="B657" t="str">
            <v>Nivelamento de piso em concreto com acabadora de superfície</v>
          </cell>
          <cell r="C657" t="str">
            <v>M2</v>
          </cell>
          <cell r="D657">
            <v>16.82</v>
          </cell>
          <cell r="F657">
            <v>16.82</v>
          </cell>
          <cell r="G657">
            <v>15</v>
          </cell>
        </row>
        <row r="658">
          <cell r="A658" t="str">
            <v>11.18</v>
          </cell>
          <cell r="B658" t="str">
            <v>Lastro e enchimento</v>
          </cell>
        </row>
        <row r="659">
          <cell r="A659" t="str">
            <v>11.18.020</v>
          </cell>
          <cell r="B659" t="str">
            <v>Lastro de areia</v>
          </cell>
          <cell r="C659" t="str">
            <v>M3</v>
          </cell>
          <cell r="D659">
            <v>200.16</v>
          </cell>
          <cell r="E659">
            <v>83.65</v>
          </cell>
          <cell r="F659">
            <v>283.81</v>
          </cell>
          <cell r="G659">
            <v>15</v>
          </cell>
        </row>
        <row r="660">
          <cell r="A660" t="str">
            <v>11.18.040</v>
          </cell>
          <cell r="B660" t="str">
            <v>Lastro de pedra britada</v>
          </cell>
          <cell r="C660" t="str">
            <v>M3</v>
          </cell>
          <cell r="D660">
            <v>192.53</v>
          </cell>
          <cell r="E660">
            <v>35.85</v>
          </cell>
          <cell r="F660">
            <v>228.38</v>
          </cell>
          <cell r="G660">
            <v>15</v>
          </cell>
        </row>
        <row r="661">
          <cell r="A661" t="str">
            <v>11.18.060</v>
          </cell>
          <cell r="B661" t="str">
            <v>Lona plástica preta - uso geral</v>
          </cell>
          <cell r="C661" t="str">
            <v>M2</v>
          </cell>
          <cell r="D661">
            <v>1.72</v>
          </cell>
          <cell r="E661">
            <v>0.72</v>
          </cell>
          <cell r="F661">
            <v>2.44</v>
          </cell>
          <cell r="G661">
            <v>15</v>
          </cell>
        </row>
        <row r="662">
          <cell r="A662" t="str">
            <v>11.18.070</v>
          </cell>
          <cell r="B662" t="str">
            <v>Enchimento de laje com concreto celular com densidade de 1.200 kg/m³</v>
          </cell>
          <cell r="C662" t="str">
            <v>M3</v>
          </cell>
          <cell r="D662">
            <v>1248.0999999999999</v>
          </cell>
          <cell r="E662">
            <v>110.14</v>
          </cell>
          <cell r="F662">
            <v>1358.24</v>
          </cell>
          <cell r="G662">
            <v>15</v>
          </cell>
        </row>
        <row r="663">
          <cell r="A663" t="str">
            <v>11.18.080</v>
          </cell>
          <cell r="B663" t="str">
            <v>Enchimento de laje com tijolos cerâmicos furados</v>
          </cell>
          <cell r="C663" t="str">
            <v>M3</v>
          </cell>
          <cell r="D663">
            <v>322.88</v>
          </cell>
          <cell r="E663">
            <v>47.8</v>
          </cell>
          <cell r="F663">
            <v>370.68</v>
          </cell>
          <cell r="G663">
            <v>15</v>
          </cell>
        </row>
        <row r="664">
          <cell r="A664" t="str">
            <v>11.18.110</v>
          </cell>
          <cell r="B664" t="str">
            <v>Enchimento de nichos em geral, com material proveniente de entulho</v>
          </cell>
          <cell r="C664" t="str">
            <v>M3</v>
          </cell>
          <cell r="E664">
            <v>47.8</v>
          </cell>
          <cell r="F664">
            <v>47.8</v>
          </cell>
          <cell r="G664">
            <v>15</v>
          </cell>
        </row>
        <row r="665">
          <cell r="A665" t="str">
            <v>11.18.140</v>
          </cell>
          <cell r="B665" t="str">
            <v>Lastro e/ou fundação em rachão mecanizado</v>
          </cell>
          <cell r="C665" t="str">
            <v>M3</v>
          </cell>
          <cell r="D665">
            <v>242.49</v>
          </cell>
          <cell r="E665">
            <v>23.9</v>
          </cell>
          <cell r="F665">
            <v>266.39</v>
          </cell>
          <cell r="G665">
            <v>15</v>
          </cell>
        </row>
        <row r="666">
          <cell r="A666" t="str">
            <v>11.18.150</v>
          </cell>
          <cell r="B666" t="str">
            <v>Lastro e/ou fundação em rachão manual</v>
          </cell>
          <cell r="C666" t="str">
            <v>M3</v>
          </cell>
          <cell r="D666">
            <v>207.66</v>
          </cell>
          <cell r="E666">
            <v>71.7</v>
          </cell>
          <cell r="F666">
            <v>279.36</v>
          </cell>
          <cell r="G666">
            <v>15</v>
          </cell>
        </row>
        <row r="667">
          <cell r="A667" t="str">
            <v>11.18.160</v>
          </cell>
          <cell r="B667" t="str">
            <v>Enchimento de nichos em geral, com areia</v>
          </cell>
          <cell r="C667" t="str">
            <v>M3</v>
          </cell>
          <cell r="D667">
            <v>200.16</v>
          </cell>
          <cell r="E667">
            <v>112.73</v>
          </cell>
          <cell r="F667">
            <v>312.89</v>
          </cell>
          <cell r="G667">
            <v>15</v>
          </cell>
        </row>
        <row r="668">
          <cell r="A668" t="str">
            <v>11.18.180</v>
          </cell>
          <cell r="B668" t="str">
            <v>Colchão de areia</v>
          </cell>
          <cell r="C668" t="str">
            <v>M3</v>
          </cell>
          <cell r="D668">
            <v>219.9</v>
          </cell>
          <cell r="E668">
            <v>0.24</v>
          </cell>
          <cell r="F668">
            <v>220.14</v>
          </cell>
          <cell r="G668">
            <v>15</v>
          </cell>
        </row>
        <row r="669">
          <cell r="A669" t="str">
            <v>11.18.190</v>
          </cell>
          <cell r="B669" t="str">
            <v>Enchimento de nichos com poliestireno expandido do tipo P-1</v>
          </cell>
          <cell r="C669" t="str">
            <v>M3</v>
          </cell>
          <cell r="D669">
            <v>439.94</v>
          </cell>
          <cell r="E669">
            <v>19.12</v>
          </cell>
          <cell r="F669">
            <v>459.06</v>
          </cell>
          <cell r="G669">
            <v>15</v>
          </cell>
        </row>
        <row r="670">
          <cell r="A670" t="str">
            <v>11.18.220</v>
          </cell>
          <cell r="B670" t="str">
            <v>Enchimento de nichos com poliestireno expandido do tipo EPS-5F</v>
          </cell>
          <cell r="C670" t="str">
            <v>M3</v>
          </cell>
          <cell r="D670">
            <v>1252.31</v>
          </cell>
          <cell r="E670">
            <v>19.12</v>
          </cell>
          <cell r="F670">
            <v>1271.43</v>
          </cell>
          <cell r="G670">
            <v>15</v>
          </cell>
        </row>
        <row r="671">
          <cell r="A671" t="str">
            <v>11.20</v>
          </cell>
          <cell r="B671" t="str">
            <v>Reparos, conservações e complementos - GRUPO 11</v>
          </cell>
        </row>
        <row r="672">
          <cell r="A672" t="str">
            <v>11.20.030</v>
          </cell>
          <cell r="B672" t="str">
            <v>Cura química de concreto, membrana líquida</v>
          </cell>
          <cell r="C672" t="str">
            <v>M2</v>
          </cell>
          <cell r="D672">
            <v>3.11</v>
          </cell>
          <cell r="E672">
            <v>5.98</v>
          </cell>
          <cell r="F672">
            <v>9.09</v>
          </cell>
          <cell r="G672">
            <v>15</v>
          </cell>
        </row>
        <row r="673">
          <cell r="A673" t="str">
            <v>11.20.050</v>
          </cell>
          <cell r="B673" t="str">
            <v>Corte de junta de dilatação, com serra de disco diamantado para pisos</v>
          </cell>
          <cell r="C673" t="str">
            <v>M</v>
          </cell>
          <cell r="D673">
            <v>12.03</v>
          </cell>
          <cell r="F673">
            <v>12.03</v>
          </cell>
          <cell r="G673">
            <v>15</v>
          </cell>
        </row>
        <row r="674">
          <cell r="A674" t="str">
            <v>11.20.090</v>
          </cell>
          <cell r="B674" t="str">
            <v>Selante endurecedor de concreto antipó</v>
          </cell>
          <cell r="C674" t="str">
            <v>M2</v>
          </cell>
          <cell r="D674">
            <v>4.1100000000000003</v>
          </cell>
          <cell r="E674">
            <v>5.98</v>
          </cell>
          <cell r="F674">
            <v>10.09</v>
          </cell>
          <cell r="G674">
            <v>15</v>
          </cell>
        </row>
        <row r="675">
          <cell r="A675" t="str">
            <v>11.20.120</v>
          </cell>
          <cell r="B675" t="str">
            <v>Reparo superficial com argamassa polimérica (tixotrópica), bicomponente</v>
          </cell>
          <cell r="C675" t="str">
            <v>M3</v>
          </cell>
          <cell r="D675">
            <v>9458.61</v>
          </cell>
          <cell r="E675">
            <v>2075.4</v>
          </cell>
          <cell r="F675">
            <v>11534.01</v>
          </cell>
          <cell r="G675">
            <v>15</v>
          </cell>
        </row>
        <row r="676">
          <cell r="A676" t="str">
            <v>11.20.130</v>
          </cell>
          <cell r="B676" t="str">
            <v>Tratamento de fissuras estáveis (não ativas) em elementos de concreto</v>
          </cell>
          <cell r="C676" t="str">
            <v>M</v>
          </cell>
          <cell r="D676">
            <v>205.32</v>
          </cell>
          <cell r="E676">
            <v>158.94</v>
          </cell>
          <cell r="F676">
            <v>364.26</v>
          </cell>
          <cell r="G676">
            <v>15</v>
          </cell>
        </row>
        <row r="677">
          <cell r="A677" t="str">
            <v>11.20.140</v>
          </cell>
          <cell r="B677" t="str">
            <v>Controlador de retração de concreto, a base de óxido de cálcio</v>
          </cell>
          <cell r="C677" t="str">
            <v>KG</v>
          </cell>
          <cell r="D677">
            <v>7.81</v>
          </cell>
          <cell r="E677">
            <v>0.4</v>
          </cell>
          <cell r="F677">
            <v>8.2100000000000009</v>
          </cell>
          <cell r="G677">
            <v>15</v>
          </cell>
        </row>
        <row r="678">
          <cell r="A678" t="str">
            <v>12</v>
          </cell>
          <cell r="B678" t="str">
            <v>FUNDACAO PROFUNDA</v>
          </cell>
        </row>
        <row r="679">
          <cell r="A679" t="str">
            <v>12.01</v>
          </cell>
          <cell r="B679" t="str">
            <v>Broca</v>
          </cell>
        </row>
        <row r="680">
          <cell r="A680" t="str">
            <v>12.01.021</v>
          </cell>
          <cell r="B680" t="str">
            <v>Broca em concreto armado diâmetro de 20 cm - completa</v>
          </cell>
          <cell r="C680" t="str">
            <v>M</v>
          </cell>
          <cell r="D680">
            <v>18.93</v>
          </cell>
          <cell r="E680">
            <v>55.78</v>
          </cell>
          <cell r="F680">
            <v>74.709999999999994</v>
          </cell>
          <cell r="G680">
            <v>15</v>
          </cell>
        </row>
        <row r="681">
          <cell r="A681" t="str">
            <v>12.01.041</v>
          </cell>
          <cell r="B681" t="str">
            <v>Broca em concreto armado diâmetro de 25 cm - completa</v>
          </cell>
          <cell r="C681" t="str">
            <v>M</v>
          </cell>
          <cell r="D681">
            <v>30.62</v>
          </cell>
          <cell r="E681">
            <v>58</v>
          </cell>
          <cell r="F681">
            <v>88.62</v>
          </cell>
          <cell r="G681">
            <v>15</v>
          </cell>
        </row>
        <row r="682">
          <cell r="A682" t="str">
            <v>12.01.061</v>
          </cell>
          <cell r="B682" t="str">
            <v>Broca em concreto armado diâmetro de 30 cm - completa</v>
          </cell>
          <cell r="C682" t="str">
            <v>M</v>
          </cell>
          <cell r="D682">
            <v>45.87</v>
          </cell>
          <cell r="E682">
            <v>92.34</v>
          </cell>
          <cell r="F682">
            <v>138.21</v>
          </cell>
          <cell r="G682">
            <v>15</v>
          </cell>
        </row>
        <row r="683">
          <cell r="A683" t="str">
            <v>12.04</v>
          </cell>
          <cell r="B683" t="str">
            <v>Estaca pre-moldada de concreto</v>
          </cell>
        </row>
        <row r="684">
          <cell r="A684" t="str">
            <v>12.04.080</v>
          </cell>
          <cell r="B684" t="str">
            <v>Taxa de mobilização e desmobilização de equipamentos para execução de estaca pré-moldada</v>
          </cell>
          <cell r="C684" t="str">
            <v>TX</v>
          </cell>
          <cell r="D684">
            <v>30004.61</v>
          </cell>
          <cell r="F684">
            <v>30004.61</v>
          </cell>
          <cell r="G684">
            <v>15</v>
          </cell>
        </row>
        <row r="685">
          <cell r="A685" t="str">
            <v>12.04.081</v>
          </cell>
          <cell r="B685" t="str">
            <v>Estaca pré-moldada protendida cravada para 20t</v>
          </cell>
          <cell r="C685" t="str">
            <v>M</v>
          </cell>
          <cell r="D685">
            <v>177.48</v>
          </cell>
          <cell r="E685">
            <v>2.39</v>
          </cell>
          <cell r="F685">
            <v>179.87</v>
          </cell>
          <cell r="G685">
            <v>15</v>
          </cell>
        </row>
        <row r="686">
          <cell r="A686" t="str">
            <v>12.04.082</v>
          </cell>
          <cell r="B686" t="str">
            <v>Estaca pré-moldada protendida cravada para 30t</v>
          </cell>
          <cell r="C686" t="str">
            <v>M</v>
          </cell>
          <cell r="D686">
            <v>187.42</v>
          </cell>
          <cell r="E686">
            <v>2.39</v>
          </cell>
          <cell r="F686">
            <v>189.81</v>
          </cell>
          <cell r="G686">
            <v>15</v>
          </cell>
        </row>
        <row r="687">
          <cell r="A687" t="str">
            <v>12.04.083</v>
          </cell>
          <cell r="B687" t="str">
            <v>Estaca pré-moldada protendida cravada para 40t</v>
          </cell>
          <cell r="C687" t="str">
            <v>M</v>
          </cell>
          <cell r="D687">
            <v>202.77</v>
          </cell>
          <cell r="E687">
            <v>2.39</v>
          </cell>
          <cell r="F687">
            <v>205.16</v>
          </cell>
          <cell r="G687">
            <v>15</v>
          </cell>
        </row>
        <row r="688">
          <cell r="A688" t="str">
            <v>12.04.084</v>
          </cell>
          <cell r="B688" t="str">
            <v>Estaca pré-moldada protendida cravada para 50t</v>
          </cell>
          <cell r="C688" t="str">
            <v>M</v>
          </cell>
          <cell r="D688">
            <v>215.14</v>
          </cell>
          <cell r="E688">
            <v>2.39</v>
          </cell>
          <cell r="F688">
            <v>217.53</v>
          </cell>
          <cell r="G688">
            <v>15</v>
          </cell>
        </row>
        <row r="689">
          <cell r="A689" t="str">
            <v>12.04.085</v>
          </cell>
          <cell r="B689" t="str">
            <v>Estaca pré-moldada protendida cravada para 60t</v>
          </cell>
          <cell r="C689" t="str">
            <v>M</v>
          </cell>
          <cell r="D689">
            <v>245.97</v>
          </cell>
          <cell r="E689">
            <v>2.39</v>
          </cell>
          <cell r="F689">
            <v>248.36</v>
          </cell>
          <cell r="G689">
            <v>15</v>
          </cell>
        </row>
        <row r="690">
          <cell r="A690" t="str">
            <v>12.05</v>
          </cell>
          <cell r="B690" t="str">
            <v>Estaca escavada mecanicamente</v>
          </cell>
        </row>
        <row r="691">
          <cell r="A691" t="str">
            <v>12.05.010</v>
          </cell>
          <cell r="B691" t="str">
            <v>Taxa de mobilização e desmobilização de equipamentos para execução de estaca escavada</v>
          </cell>
          <cell r="C691" t="str">
            <v>TX</v>
          </cell>
          <cell r="D691">
            <v>3129.83</v>
          </cell>
          <cell r="F691">
            <v>3129.83</v>
          </cell>
          <cell r="G691">
            <v>15</v>
          </cell>
        </row>
        <row r="692">
          <cell r="A692" t="str">
            <v>12.05.020</v>
          </cell>
          <cell r="B692" t="str">
            <v>Estaca escavada mecanicamente, diâmetro de 25 cm até 20 t</v>
          </cell>
          <cell r="C692" t="str">
            <v>M</v>
          </cell>
          <cell r="D692">
            <v>45.1</v>
          </cell>
          <cell r="E692">
            <v>17.66</v>
          </cell>
          <cell r="F692">
            <v>62.76</v>
          </cell>
          <cell r="G692">
            <v>15</v>
          </cell>
        </row>
        <row r="693">
          <cell r="A693" t="str">
            <v>12.05.030</v>
          </cell>
          <cell r="B693" t="str">
            <v>Estaca escavada mecanicamente, diâmetro de 30 cm até 30 t</v>
          </cell>
          <cell r="C693" t="str">
            <v>M</v>
          </cell>
          <cell r="D693">
            <v>59.42</v>
          </cell>
          <cell r="E693">
            <v>25.53</v>
          </cell>
          <cell r="F693">
            <v>84.95</v>
          </cell>
          <cell r="G693">
            <v>15</v>
          </cell>
        </row>
        <row r="694">
          <cell r="A694" t="str">
            <v>12.05.040</v>
          </cell>
          <cell r="B694" t="str">
            <v>Estaca escavada mecanicamente, diâmetro de 35 cm até 40 t</v>
          </cell>
          <cell r="C694" t="str">
            <v>M</v>
          </cell>
          <cell r="D694">
            <v>78.97</v>
          </cell>
          <cell r="E694">
            <v>34.950000000000003</v>
          </cell>
          <cell r="F694">
            <v>113.92</v>
          </cell>
          <cell r="G694">
            <v>15</v>
          </cell>
        </row>
        <row r="695">
          <cell r="A695" t="str">
            <v>12.05.150</v>
          </cell>
          <cell r="B695" t="str">
            <v>Estaca escavada mecanicamente, diâmetro de 40 cm até 50 t</v>
          </cell>
          <cell r="C695" t="str">
            <v>M</v>
          </cell>
          <cell r="D695">
            <v>101.24</v>
          </cell>
          <cell r="E695">
            <v>46.26</v>
          </cell>
          <cell r="F695">
            <v>147.5</v>
          </cell>
          <cell r="G695">
            <v>15</v>
          </cell>
        </row>
        <row r="696">
          <cell r="A696" t="str">
            <v>12.06</v>
          </cell>
          <cell r="B696" t="str">
            <v>Estaca tipo STRAUSS</v>
          </cell>
        </row>
        <row r="697">
          <cell r="A697" t="str">
            <v>12.06.010</v>
          </cell>
          <cell r="B697" t="str">
            <v>Taxa de mobilização e desmobilização de equipamentos para execução de estaca tipo Strauss</v>
          </cell>
          <cell r="C697" t="str">
            <v>TX</v>
          </cell>
          <cell r="D697">
            <v>3082.24</v>
          </cell>
          <cell r="F697">
            <v>3082.24</v>
          </cell>
          <cell r="G697">
            <v>15</v>
          </cell>
        </row>
        <row r="698">
          <cell r="A698" t="str">
            <v>12.06.020</v>
          </cell>
          <cell r="B698" t="str">
            <v>Estaca tipo Strauss, diâmetro de 25 cm até 20 t</v>
          </cell>
          <cell r="C698" t="str">
            <v>M</v>
          </cell>
          <cell r="D698">
            <v>65.12</v>
          </cell>
          <cell r="E698">
            <v>14.87</v>
          </cell>
          <cell r="F698">
            <v>79.989999999999995</v>
          </cell>
          <cell r="G698">
            <v>15</v>
          </cell>
        </row>
        <row r="699">
          <cell r="A699" t="str">
            <v>12.06.030</v>
          </cell>
          <cell r="B699" t="str">
            <v>Estaca tipo Strauss, diâmetro de 32 cm até 30 t</v>
          </cell>
          <cell r="C699" t="str">
            <v>M</v>
          </cell>
          <cell r="D699">
            <v>85.48</v>
          </cell>
          <cell r="E699">
            <v>21.48</v>
          </cell>
          <cell r="F699">
            <v>106.96</v>
          </cell>
          <cell r="G699">
            <v>15</v>
          </cell>
        </row>
        <row r="700">
          <cell r="A700" t="str">
            <v>12.06.040</v>
          </cell>
          <cell r="B700" t="str">
            <v>Estaca tipo Strauss, diâmetro de 38 cm até 40 t</v>
          </cell>
          <cell r="C700" t="str">
            <v>M</v>
          </cell>
          <cell r="D700">
            <v>113.19</v>
          </cell>
          <cell r="E700">
            <v>29.27</v>
          </cell>
          <cell r="F700">
            <v>142.46</v>
          </cell>
          <cell r="G700">
            <v>15</v>
          </cell>
        </row>
        <row r="701">
          <cell r="A701" t="str">
            <v>12.06.080</v>
          </cell>
          <cell r="B701" t="str">
            <v>Estaca tipo Strauss, diâmetro de 45 cm até 60 t</v>
          </cell>
          <cell r="C701" t="str">
            <v>M</v>
          </cell>
          <cell r="D701">
            <v>163.04</v>
          </cell>
          <cell r="E701">
            <v>38.15</v>
          </cell>
          <cell r="F701">
            <v>201.19</v>
          </cell>
          <cell r="G701">
            <v>15</v>
          </cell>
        </row>
        <row r="702">
          <cell r="A702" t="str">
            <v>12.07</v>
          </cell>
          <cell r="B702" t="str">
            <v>Estaca tipo RAIZ</v>
          </cell>
        </row>
        <row r="703">
          <cell r="A703" t="str">
            <v>12.07.010</v>
          </cell>
          <cell r="B703" t="str">
            <v>Taxa de mobilização e desmobilização de equipamentos para execução de estaca tipo Raiz em solo</v>
          </cell>
          <cell r="C703" t="str">
            <v>TX</v>
          </cell>
          <cell r="D703">
            <v>33849.01</v>
          </cell>
          <cell r="F703">
            <v>33849.01</v>
          </cell>
          <cell r="G703">
            <v>15</v>
          </cell>
        </row>
        <row r="704">
          <cell r="A704" t="str">
            <v>12.07.030</v>
          </cell>
          <cell r="B704" t="str">
            <v>Estaca tipo Raiz, diâmetro de 10 cm para 10 t, em solo</v>
          </cell>
          <cell r="C704" t="str">
            <v>M</v>
          </cell>
          <cell r="D704">
            <v>265.81</v>
          </cell>
          <cell r="E704">
            <v>10.82</v>
          </cell>
          <cell r="F704">
            <v>276.63</v>
          </cell>
          <cell r="G704">
            <v>15</v>
          </cell>
        </row>
        <row r="705">
          <cell r="A705" t="str">
            <v>12.07.050</v>
          </cell>
          <cell r="B705" t="str">
            <v>Estaca tipo Raiz, diâmetro de 12 cm para 15 t, em solo</v>
          </cell>
          <cell r="C705" t="str">
            <v>M</v>
          </cell>
          <cell r="D705">
            <v>290.22000000000003</v>
          </cell>
          <cell r="E705">
            <v>13.56</v>
          </cell>
          <cell r="F705">
            <v>303.77999999999997</v>
          </cell>
          <cell r="G705">
            <v>15</v>
          </cell>
        </row>
        <row r="706">
          <cell r="A706" t="str">
            <v>12.07.060</v>
          </cell>
          <cell r="B706" t="str">
            <v>Estaca tipo Raiz, diâmetro de 15 cm para 25 t, em solo</v>
          </cell>
          <cell r="C706" t="str">
            <v>M</v>
          </cell>
          <cell r="D706">
            <v>353.38</v>
          </cell>
          <cell r="E706">
            <v>20.53</v>
          </cell>
          <cell r="F706">
            <v>373.91</v>
          </cell>
          <cell r="G706">
            <v>15</v>
          </cell>
        </row>
        <row r="707">
          <cell r="A707" t="str">
            <v>12.07.070</v>
          </cell>
          <cell r="B707" t="str">
            <v>Estaca tipo Raiz, diâmetro de 16 cm para 35 t, em solo</v>
          </cell>
          <cell r="C707" t="str">
            <v>M</v>
          </cell>
          <cell r="D707">
            <v>382.1</v>
          </cell>
          <cell r="E707">
            <v>28.72</v>
          </cell>
          <cell r="F707">
            <v>410.82</v>
          </cell>
          <cell r="G707">
            <v>15</v>
          </cell>
        </row>
        <row r="708">
          <cell r="A708" t="str">
            <v>12.07.090</v>
          </cell>
          <cell r="B708" t="str">
            <v>Estaca tipo Raiz, diâmetro de 20 cm para 50 t, em solo</v>
          </cell>
          <cell r="C708" t="str">
            <v>M</v>
          </cell>
          <cell r="D708">
            <v>434.2</v>
          </cell>
          <cell r="E708">
            <v>43.89</v>
          </cell>
          <cell r="F708">
            <v>478.09</v>
          </cell>
          <cell r="G708">
            <v>15</v>
          </cell>
        </row>
        <row r="709">
          <cell r="A709" t="str">
            <v>12.07.100</v>
          </cell>
          <cell r="B709" t="str">
            <v>Estaca tipo Raiz, diâmetro de 25 cm para 80 t, em solo</v>
          </cell>
          <cell r="C709" t="str">
            <v>M</v>
          </cell>
          <cell r="D709">
            <v>496.92</v>
          </cell>
          <cell r="E709">
            <v>51.48</v>
          </cell>
          <cell r="F709">
            <v>548.4</v>
          </cell>
          <cell r="G709">
            <v>15</v>
          </cell>
        </row>
        <row r="710">
          <cell r="A710" t="str">
            <v>12.07.110</v>
          </cell>
          <cell r="B710" t="str">
            <v>Estaca tipo Raiz, diâmetro de 31 cm para 100 t, em solo</v>
          </cell>
          <cell r="C710" t="str">
            <v>M</v>
          </cell>
          <cell r="D710">
            <v>610.23</v>
          </cell>
          <cell r="E710">
            <v>60.86</v>
          </cell>
          <cell r="F710">
            <v>671.09</v>
          </cell>
          <cell r="G710">
            <v>15</v>
          </cell>
        </row>
        <row r="711">
          <cell r="A711" t="str">
            <v>12.07.130</v>
          </cell>
          <cell r="B711" t="str">
            <v>Estaca tipo Raiz, diâmetro de 40 cm para 130 t, em solo</v>
          </cell>
          <cell r="C711" t="str">
            <v>M</v>
          </cell>
          <cell r="D711">
            <v>672.99</v>
          </cell>
          <cell r="E711">
            <v>51.48</v>
          </cell>
          <cell r="F711">
            <v>724.47</v>
          </cell>
          <cell r="G711">
            <v>15</v>
          </cell>
        </row>
        <row r="712">
          <cell r="A712" t="str">
            <v>12.07.151</v>
          </cell>
          <cell r="B712" t="str">
            <v>Estaca tipo Raiz, diâmetro de 31 cm, sem armação, em solo</v>
          </cell>
          <cell r="C712" t="str">
            <v>M</v>
          </cell>
          <cell r="D712">
            <v>414.46</v>
          </cell>
          <cell r="F712">
            <v>414.46</v>
          </cell>
          <cell r="G712">
            <v>15</v>
          </cell>
        </row>
        <row r="713">
          <cell r="A713" t="str">
            <v>12.07.153</v>
          </cell>
          <cell r="B713" t="str">
            <v>Estaca tipo Raiz, diâmetro de 45 cm, sem armação, em solo</v>
          </cell>
          <cell r="C713" t="str">
            <v>M</v>
          </cell>
          <cell r="D713">
            <v>545.76</v>
          </cell>
          <cell r="F713">
            <v>545.76</v>
          </cell>
          <cell r="G713">
            <v>15</v>
          </cell>
        </row>
        <row r="714">
          <cell r="A714" t="str">
            <v>12.07.270</v>
          </cell>
          <cell r="B714" t="str">
            <v>Taxa de mobilização e desmobilização de equipamentos para execução de estaca tipo Raiz em rocha</v>
          </cell>
          <cell r="C714" t="str">
            <v>TX</v>
          </cell>
          <cell r="D714">
            <v>33849.01</v>
          </cell>
          <cell r="F714">
            <v>33849.01</v>
          </cell>
          <cell r="G714">
            <v>15</v>
          </cell>
        </row>
        <row r="715">
          <cell r="A715" t="str">
            <v>12.07.271</v>
          </cell>
          <cell r="B715" t="str">
            <v>Estaca tipo Raiz, diâmetro de 31 cm, sem armação, em rocha</v>
          </cell>
          <cell r="C715" t="str">
            <v>M</v>
          </cell>
          <cell r="D715">
            <v>1316.59</v>
          </cell>
          <cell r="F715">
            <v>1316.59</v>
          </cell>
          <cell r="G715">
            <v>15</v>
          </cell>
        </row>
        <row r="716">
          <cell r="A716" t="str">
            <v>12.07.272</v>
          </cell>
          <cell r="B716" t="str">
            <v>Estaca tipo Raiz, diâmetro de 41 cm, sem armação, em rocha</v>
          </cell>
          <cell r="C716" t="str">
            <v>M</v>
          </cell>
          <cell r="D716">
            <v>1522.25</v>
          </cell>
          <cell r="F716">
            <v>1522.25</v>
          </cell>
          <cell r="G716">
            <v>15</v>
          </cell>
        </row>
        <row r="717">
          <cell r="A717" t="str">
            <v>12.07.273</v>
          </cell>
          <cell r="B717" t="str">
            <v>Estaca tipo Raiz, diâmetro de 45 cm, sem armação, em rocha</v>
          </cell>
          <cell r="C717" t="str">
            <v>M</v>
          </cell>
          <cell r="D717">
            <v>1774.63</v>
          </cell>
          <cell r="F717">
            <v>1774.63</v>
          </cell>
          <cell r="G717">
            <v>15</v>
          </cell>
        </row>
        <row r="718">
          <cell r="A718" t="str">
            <v>12.07.274</v>
          </cell>
          <cell r="B718" t="str">
            <v>Estaca tipo Raiz, diâmetro de 15 cm para 25 t, sem armação e sem argamassa, em rocha</v>
          </cell>
          <cell r="C718" t="str">
            <v>M</v>
          </cell>
          <cell r="D718">
            <v>884.55</v>
          </cell>
          <cell r="F718">
            <v>884.55</v>
          </cell>
          <cell r="G718">
            <v>15</v>
          </cell>
        </row>
        <row r="719">
          <cell r="A719" t="str">
            <v>12.07.275</v>
          </cell>
          <cell r="B719" t="str">
            <v>Estaca tipo Raiz, diâmetro de 20 cm para 50 t, sem armação e sem argamassa, em rocha</v>
          </cell>
          <cell r="C719" t="str">
            <v>M</v>
          </cell>
          <cell r="D719">
            <v>1009.85</v>
          </cell>
          <cell r="F719">
            <v>1009.85</v>
          </cell>
          <cell r="G719">
            <v>15</v>
          </cell>
        </row>
        <row r="720">
          <cell r="A720" t="str">
            <v>12.07.511</v>
          </cell>
          <cell r="B720" t="str">
            <v>Injeção de argamassa de cimento e areia em estaca raiz - sobreconsumo</v>
          </cell>
          <cell r="C720" t="str">
            <v>M3</v>
          </cell>
          <cell r="D720">
            <v>877.8</v>
          </cell>
          <cell r="F720">
            <v>877.8</v>
          </cell>
          <cell r="G720">
            <v>15</v>
          </cell>
        </row>
        <row r="721">
          <cell r="A721" t="str">
            <v>12.09</v>
          </cell>
          <cell r="B721" t="str">
            <v>Tubulão</v>
          </cell>
        </row>
        <row r="722">
          <cell r="A722" t="str">
            <v>12.09.010</v>
          </cell>
          <cell r="B722" t="str">
            <v>Taxa de mobilização e desmobilização de equipamentos para execução de tubulão escavado mecanicamente</v>
          </cell>
          <cell r="C722" t="str">
            <v>TX</v>
          </cell>
          <cell r="D722">
            <v>1968</v>
          </cell>
          <cell r="F722">
            <v>1968</v>
          </cell>
          <cell r="G722">
            <v>15</v>
          </cell>
        </row>
        <row r="723">
          <cell r="A723" t="str">
            <v>12.09.020</v>
          </cell>
          <cell r="B723" t="str">
            <v>Abertura de fuste mecanizado diâmetro de 50 cm</v>
          </cell>
          <cell r="C723" t="str">
            <v>M</v>
          </cell>
          <cell r="D723">
            <v>39.56</v>
          </cell>
          <cell r="F723">
            <v>39.56</v>
          </cell>
          <cell r="G723">
            <v>15</v>
          </cell>
        </row>
        <row r="724">
          <cell r="A724" t="str">
            <v>12.09.040</v>
          </cell>
          <cell r="B724" t="str">
            <v>Abertura de fuste mecanizado diâmetro de 60 cm</v>
          </cell>
          <cell r="C724" t="str">
            <v>M</v>
          </cell>
          <cell r="D724">
            <v>46.44</v>
          </cell>
          <cell r="F724">
            <v>46.44</v>
          </cell>
          <cell r="G724">
            <v>15</v>
          </cell>
        </row>
        <row r="725">
          <cell r="A725" t="str">
            <v>12.09.060</v>
          </cell>
          <cell r="B725" t="str">
            <v>Abertura de fuste mecanizado diâmetro de 80 cm</v>
          </cell>
          <cell r="C725" t="str">
            <v>M</v>
          </cell>
          <cell r="D725">
            <v>74.16</v>
          </cell>
          <cell r="F725">
            <v>74.16</v>
          </cell>
          <cell r="G725">
            <v>15</v>
          </cell>
        </row>
        <row r="726">
          <cell r="A726" t="str">
            <v>12.09.140</v>
          </cell>
          <cell r="B726" t="str">
            <v>Escavação manual em campo aberto para tubulão, fuste e/ou base</v>
          </cell>
          <cell r="C726" t="str">
            <v>M3</v>
          </cell>
          <cell r="E726">
            <v>587.29999999999995</v>
          </cell>
          <cell r="F726">
            <v>587.29999999999995</v>
          </cell>
          <cell r="G726">
            <v>15</v>
          </cell>
        </row>
        <row r="727">
          <cell r="A727" t="str">
            <v>12.12</v>
          </cell>
          <cell r="B727" t="str">
            <v>Estaca hélice continua</v>
          </cell>
        </row>
        <row r="728">
          <cell r="A728" t="str">
            <v>12.12.010</v>
          </cell>
          <cell r="B728" t="str">
            <v>Taxa de mobilização e desmobilização de equipamentos para execução de estaca tipo hélice contínua em solo</v>
          </cell>
          <cell r="C728" t="str">
            <v>TX</v>
          </cell>
          <cell r="D728">
            <v>45053.91</v>
          </cell>
          <cell r="F728">
            <v>45053.91</v>
          </cell>
          <cell r="G728">
            <v>15</v>
          </cell>
        </row>
        <row r="729">
          <cell r="A729" t="str">
            <v>12.12.014</v>
          </cell>
          <cell r="B729" t="str">
            <v>Estaca tipo hélice contínua, diâmetro de 25 cm em solo</v>
          </cell>
          <cell r="C729" t="str">
            <v>M</v>
          </cell>
          <cell r="D729">
            <v>43.76</v>
          </cell>
          <cell r="E729">
            <v>6.37</v>
          </cell>
          <cell r="F729">
            <v>50.13</v>
          </cell>
          <cell r="G729">
            <v>15</v>
          </cell>
        </row>
        <row r="730">
          <cell r="A730" t="str">
            <v>12.12.016</v>
          </cell>
          <cell r="B730" t="str">
            <v>Estaca tipo hélice contínua, diâmetro de 30 cm em solo</v>
          </cell>
          <cell r="C730" t="str">
            <v>M</v>
          </cell>
          <cell r="D730">
            <v>56.99</v>
          </cell>
          <cell r="E730">
            <v>6.37</v>
          </cell>
          <cell r="F730">
            <v>63.36</v>
          </cell>
          <cell r="G730">
            <v>15</v>
          </cell>
        </row>
        <row r="731">
          <cell r="A731" t="str">
            <v>12.12.020</v>
          </cell>
          <cell r="B731" t="str">
            <v>Estaca tipo hélice contínua, diâmetro de 35 cm em solo</v>
          </cell>
          <cell r="C731" t="str">
            <v>M</v>
          </cell>
          <cell r="D731">
            <v>61.89</v>
          </cell>
          <cell r="E731">
            <v>6.37</v>
          </cell>
          <cell r="F731">
            <v>68.260000000000005</v>
          </cell>
          <cell r="G731">
            <v>15</v>
          </cell>
        </row>
        <row r="732">
          <cell r="A732" t="str">
            <v>12.12.060</v>
          </cell>
          <cell r="B732" t="str">
            <v>Estaca tipo hélice contínua, diâmetro de 40 cm em solo</v>
          </cell>
          <cell r="C732" t="str">
            <v>M</v>
          </cell>
          <cell r="D732">
            <v>74.12</v>
          </cell>
          <cell r="E732">
            <v>6.37</v>
          </cell>
          <cell r="F732">
            <v>80.489999999999995</v>
          </cell>
          <cell r="G732">
            <v>15</v>
          </cell>
        </row>
        <row r="733">
          <cell r="A733" t="str">
            <v>12.12.070</v>
          </cell>
          <cell r="B733" t="str">
            <v>Estaca tipo hélice contínua, diâmetro de 50 cm em solo</v>
          </cell>
          <cell r="C733" t="str">
            <v>M</v>
          </cell>
          <cell r="D733">
            <v>100.53</v>
          </cell>
          <cell r="E733">
            <v>6.37</v>
          </cell>
          <cell r="F733">
            <v>106.9</v>
          </cell>
          <cell r="G733">
            <v>15</v>
          </cell>
        </row>
        <row r="734">
          <cell r="A734" t="str">
            <v>12.12.074</v>
          </cell>
          <cell r="B734" t="str">
            <v>Estaca tipo hélice contínua, diâmetro de 60 cm em solo</v>
          </cell>
          <cell r="C734" t="str">
            <v>M</v>
          </cell>
          <cell r="D734">
            <v>117.2</v>
          </cell>
          <cell r="E734">
            <v>6.37</v>
          </cell>
          <cell r="F734">
            <v>123.57</v>
          </cell>
          <cell r="G734">
            <v>15</v>
          </cell>
        </row>
        <row r="735">
          <cell r="A735" t="str">
            <v>12.12.090</v>
          </cell>
          <cell r="B735" t="str">
            <v>Estaca tipo hélice contínua, diâmetro de 70 cm em solo</v>
          </cell>
          <cell r="C735" t="str">
            <v>M</v>
          </cell>
          <cell r="D735">
            <v>158.72999999999999</v>
          </cell>
          <cell r="E735">
            <v>6.37</v>
          </cell>
          <cell r="F735">
            <v>165.1</v>
          </cell>
          <cell r="G735">
            <v>15</v>
          </cell>
        </row>
        <row r="736">
          <cell r="A736" t="str">
            <v>12.12.100</v>
          </cell>
          <cell r="B736" t="str">
            <v>Estaca tipo hélice contínua, diâmetro de 80 cm em solo</v>
          </cell>
          <cell r="C736" t="str">
            <v>M</v>
          </cell>
          <cell r="D736">
            <v>199.56</v>
          </cell>
          <cell r="E736">
            <v>6.37</v>
          </cell>
          <cell r="F736">
            <v>205.93</v>
          </cell>
          <cell r="G736">
            <v>15</v>
          </cell>
        </row>
        <row r="737">
          <cell r="A737" t="str">
            <v>12.14</v>
          </cell>
          <cell r="B737" t="str">
            <v>Estaca escavada com injeção ou micro estaca</v>
          </cell>
        </row>
        <row r="738">
          <cell r="A738" t="str">
            <v>12.14.010</v>
          </cell>
          <cell r="B738" t="str">
            <v>Taxa de mobilização e desmobilização de equipamentos para execução de estacas escavadas com injeção ou microestaca</v>
          </cell>
          <cell r="C738" t="str">
            <v>TX</v>
          </cell>
          <cell r="D738">
            <v>32489.360000000001</v>
          </cell>
          <cell r="F738">
            <v>32489.360000000001</v>
          </cell>
          <cell r="G738">
            <v>15</v>
          </cell>
        </row>
        <row r="739">
          <cell r="A739" t="str">
            <v>12.14.040</v>
          </cell>
          <cell r="B739" t="str">
            <v>Estaca escavada com injeção ou microestaca, diâmetro de 16 cm</v>
          </cell>
          <cell r="C739" t="str">
            <v>M</v>
          </cell>
          <cell r="D739">
            <v>370.51</v>
          </cell>
          <cell r="E739">
            <v>28.72</v>
          </cell>
          <cell r="F739">
            <v>399.23</v>
          </cell>
          <cell r="G739">
            <v>15</v>
          </cell>
        </row>
        <row r="740">
          <cell r="A740" t="str">
            <v>12.14.050</v>
          </cell>
          <cell r="B740" t="str">
            <v>Estaca escavada com injeção ou microestaca, diâmetro de 20 cm</v>
          </cell>
          <cell r="C740" t="str">
            <v>M</v>
          </cell>
          <cell r="D740">
            <v>438</v>
          </cell>
          <cell r="E740">
            <v>43.89</v>
          </cell>
          <cell r="F740">
            <v>481.89</v>
          </cell>
          <cell r="G740">
            <v>15</v>
          </cell>
        </row>
        <row r="741">
          <cell r="A741" t="str">
            <v>12.14.060</v>
          </cell>
          <cell r="B741" t="str">
            <v>Estaca escavada com injeção ou microestaca, diâmetro de 25 cm</v>
          </cell>
          <cell r="C741" t="str">
            <v>M</v>
          </cell>
          <cell r="D741">
            <v>499.63</v>
          </cell>
          <cell r="E741">
            <v>51.48</v>
          </cell>
          <cell r="F741">
            <v>551.11</v>
          </cell>
          <cell r="G741">
            <v>15</v>
          </cell>
        </row>
        <row r="742">
          <cell r="A742" t="str">
            <v>13</v>
          </cell>
          <cell r="B742" t="str">
            <v>LAJE E PAINEL DE FECHAMENTO PRE-FABRICADOS</v>
          </cell>
        </row>
        <row r="743">
          <cell r="A743" t="str">
            <v>13.01</v>
          </cell>
          <cell r="B743" t="str">
            <v>Laje pre-fabricada mista em vigotas treplicadas e lajotas</v>
          </cell>
        </row>
        <row r="744">
          <cell r="A744" t="str">
            <v>13.01.130</v>
          </cell>
          <cell r="B744" t="str">
            <v>Laje pré-fabricada mista vigota treliçada/lajota cerâmica - LT 12 (8+4) e capa com concreto de 25 MPa</v>
          </cell>
          <cell r="C744" t="str">
            <v>M2</v>
          </cell>
          <cell r="D744">
            <v>117.11</v>
          </cell>
          <cell r="E744">
            <v>38.57</v>
          </cell>
          <cell r="F744">
            <v>155.68</v>
          </cell>
          <cell r="G744">
            <v>15</v>
          </cell>
        </row>
        <row r="745">
          <cell r="A745" t="str">
            <v>13.01.150</v>
          </cell>
          <cell r="B745" t="str">
            <v>Laje pré-fabricada mista vigota treliçada/lajota cerâmica - LT 16 (12+4) e capa com concreto de 25 MPa</v>
          </cell>
          <cell r="C745" t="str">
            <v>M2</v>
          </cell>
          <cell r="D745">
            <v>123.82</v>
          </cell>
          <cell r="E745">
            <v>42.41</v>
          </cell>
          <cell r="F745">
            <v>166.23</v>
          </cell>
          <cell r="G745">
            <v>15</v>
          </cell>
        </row>
        <row r="746">
          <cell r="A746" t="str">
            <v>13.01.170</v>
          </cell>
          <cell r="B746" t="str">
            <v>Laje pré-fabricada mista vigota treliçada/lajota cerâmica - LT 20 (16+4) e capa com concreto de 25 MPa</v>
          </cell>
          <cell r="C746" t="str">
            <v>M2</v>
          </cell>
          <cell r="D746">
            <v>158.77000000000001</v>
          </cell>
          <cell r="E746">
            <v>46.26</v>
          </cell>
          <cell r="F746">
            <v>205.03</v>
          </cell>
          <cell r="G746">
            <v>15</v>
          </cell>
        </row>
        <row r="747">
          <cell r="A747" t="str">
            <v>13.01.190</v>
          </cell>
          <cell r="B747" t="str">
            <v>Laje pré-fabricada mista vigota treliçada/lajota cerâmica - LT 24 (20+4) e capa com concreto de 25 MPa</v>
          </cell>
          <cell r="C747" t="str">
            <v>M2</v>
          </cell>
          <cell r="D747">
            <v>163.57</v>
          </cell>
          <cell r="E747">
            <v>50.1</v>
          </cell>
          <cell r="F747">
            <v>213.67</v>
          </cell>
          <cell r="G747">
            <v>15</v>
          </cell>
        </row>
        <row r="748">
          <cell r="A748" t="str">
            <v>13.01.210</v>
          </cell>
          <cell r="B748" t="str">
            <v>Laje pré-fabricada mista vigota treliçada/lajota cerâmica - LT 30 (24+6) e capa com concreto de 25 MPa</v>
          </cell>
          <cell r="C748" t="str">
            <v>M2</v>
          </cell>
          <cell r="D748">
            <v>201.19</v>
          </cell>
          <cell r="E748">
            <v>55</v>
          </cell>
          <cell r="F748">
            <v>256.19</v>
          </cell>
          <cell r="G748">
            <v>15</v>
          </cell>
        </row>
        <row r="749">
          <cell r="A749" t="str">
            <v>13.01.310</v>
          </cell>
          <cell r="B749" t="str">
            <v>Laje pré-fabricada unidirecional em viga treliçada/lajota em EPS LT 12 (8 + 4), com capa de concreto de 25 MPa</v>
          </cell>
          <cell r="C749" t="str">
            <v>M2</v>
          </cell>
          <cell r="D749">
            <v>139.04</v>
          </cell>
          <cell r="E749">
            <v>42.41</v>
          </cell>
          <cell r="F749">
            <v>181.45</v>
          </cell>
          <cell r="G749">
            <v>15</v>
          </cell>
        </row>
        <row r="750">
          <cell r="A750" t="str">
            <v>13.01.320</v>
          </cell>
          <cell r="B750" t="str">
            <v>Laje pré-fabricada unidirecional em viga treliçada/lajota em EPS LT 16 (12 + 4), com capa de concreto de 25 MPa</v>
          </cell>
          <cell r="C750" t="str">
            <v>M2</v>
          </cell>
          <cell r="D750">
            <v>161.16999999999999</v>
          </cell>
          <cell r="E750">
            <v>42.41</v>
          </cell>
          <cell r="F750">
            <v>203.58</v>
          </cell>
          <cell r="G750">
            <v>15</v>
          </cell>
        </row>
        <row r="751">
          <cell r="A751" t="str">
            <v>13.01.330</v>
          </cell>
          <cell r="B751" t="str">
            <v>Laje pré-fabricada unidirecional em viga treliçada/lajota em EPS LT 20 (16 + 4), com capa de concreto de 25 MPa</v>
          </cell>
          <cell r="C751" t="str">
            <v>M2</v>
          </cell>
          <cell r="D751">
            <v>200.79</v>
          </cell>
          <cell r="E751">
            <v>46.26</v>
          </cell>
          <cell r="F751">
            <v>247.05</v>
          </cell>
          <cell r="G751">
            <v>15</v>
          </cell>
        </row>
        <row r="752">
          <cell r="A752" t="str">
            <v>13.01.340</v>
          </cell>
          <cell r="B752" t="str">
            <v>Laje pré-fabricada unidirecional em viga treliçada/lajota em EPS LT 25 (20 + 5), com capa de concreto de 25 MPa</v>
          </cell>
          <cell r="C752" t="str">
            <v>M2</v>
          </cell>
          <cell r="D752">
            <v>218.33</v>
          </cell>
          <cell r="E752">
            <v>50.1</v>
          </cell>
          <cell r="F752">
            <v>268.43</v>
          </cell>
          <cell r="G752">
            <v>15</v>
          </cell>
        </row>
        <row r="753">
          <cell r="A753" t="str">
            <v>13.01.350</v>
          </cell>
          <cell r="B753" t="str">
            <v>Laje pré-fabricada unidirecional em viga treliçada/lajota em EPS LT 30 (25 + 5), com capa de concreto de 25 MPa</v>
          </cell>
          <cell r="C753" t="str">
            <v>M2</v>
          </cell>
          <cell r="D753">
            <v>235.43</v>
          </cell>
          <cell r="E753">
            <v>55</v>
          </cell>
          <cell r="F753">
            <v>290.43</v>
          </cell>
          <cell r="G753">
            <v>15</v>
          </cell>
        </row>
        <row r="754">
          <cell r="A754" t="str">
            <v>13.02</v>
          </cell>
          <cell r="B754" t="str">
            <v>Laje pre-fabricada mista em vigotas protendidas e lajotas</v>
          </cell>
        </row>
        <row r="755">
          <cell r="A755" t="str">
            <v>13.02.150</v>
          </cell>
          <cell r="B755" t="str">
            <v>Laje pré-fabricada mista vigota protendida/lajota cerâmica - LP 12 (8+4) e capa com concreto de 25 MPa</v>
          </cell>
          <cell r="C755" t="str">
            <v>M2</v>
          </cell>
          <cell r="D755">
            <v>163.12</v>
          </cell>
          <cell r="E755">
            <v>42.41</v>
          </cell>
          <cell r="F755">
            <v>205.53</v>
          </cell>
          <cell r="G755">
            <v>15</v>
          </cell>
        </row>
        <row r="756">
          <cell r="A756" t="str">
            <v>13.02.170</v>
          </cell>
          <cell r="B756" t="str">
            <v>Laje pré-fabricada mista vigota protendida/lajota cerâmica - LP 16 (12+4) e capa com concreto de 25 MPa</v>
          </cell>
          <cell r="C756" t="str">
            <v>M2</v>
          </cell>
          <cell r="D756">
            <v>184.36</v>
          </cell>
          <cell r="E756">
            <v>46.26</v>
          </cell>
          <cell r="F756">
            <v>230.62</v>
          </cell>
          <cell r="G756">
            <v>15</v>
          </cell>
        </row>
        <row r="757">
          <cell r="A757" t="str">
            <v>13.02.190</v>
          </cell>
          <cell r="B757" t="str">
            <v>Laje pré-fabricada mista vigota protendida/lajota cerâmica - LP 20 (16+4) e capa com concreto de 25 MPa</v>
          </cell>
          <cell r="C757" t="str">
            <v>M2</v>
          </cell>
          <cell r="D757">
            <v>198.35</v>
          </cell>
          <cell r="E757">
            <v>50.1</v>
          </cell>
          <cell r="F757">
            <v>248.45</v>
          </cell>
          <cell r="G757">
            <v>15</v>
          </cell>
        </row>
        <row r="758">
          <cell r="A758" t="str">
            <v>13.02.210</v>
          </cell>
          <cell r="B758" t="str">
            <v>Laje pré-fabricada mista vigota protendida/lajota cerâmica - LP 25 (20+5) e capa com concreto de 25 MPa</v>
          </cell>
          <cell r="C758" t="str">
            <v>M2</v>
          </cell>
          <cell r="D758">
            <v>209.01</v>
          </cell>
          <cell r="E758">
            <v>55</v>
          </cell>
          <cell r="F758">
            <v>264.01</v>
          </cell>
          <cell r="G758">
            <v>15</v>
          </cell>
        </row>
        <row r="759">
          <cell r="A759" t="str">
            <v>13.05</v>
          </cell>
          <cell r="B759" t="str">
            <v>Pre-laje</v>
          </cell>
        </row>
        <row r="760">
          <cell r="A760" t="str">
            <v>13.05.084</v>
          </cell>
          <cell r="B760" t="str">
            <v>Pré-laje em painel pré-fabricado treliçado, com EPS, H= 12 cm</v>
          </cell>
          <cell r="C760" t="str">
            <v>M2</v>
          </cell>
          <cell r="D760">
            <v>148.76</v>
          </cell>
          <cell r="E760">
            <v>12.93</v>
          </cell>
          <cell r="F760">
            <v>161.69</v>
          </cell>
          <cell r="G760">
            <v>15</v>
          </cell>
        </row>
        <row r="761">
          <cell r="A761" t="str">
            <v>13.05.090</v>
          </cell>
          <cell r="B761" t="str">
            <v>Pré-laje em painel pré-fabricado treliçado, com EPS, H= 16 cm</v>
          </cell>
          <cell r="C761" t="str">
            <v>M2</v>
          </cell>
          <cell r="D761">
            <v>165.21</v>
          </cell>
          <cell r="E761">
            <v>13.6</v>
          </cell>
          <cell r="F761">
            <v>178.81</v>
          </cell>
          <cell r="G761">
            <v>15</v>
          </cell>
        </row>
        <row r="762">
          <cell r="A762" t="str">
            <v>13.05.094</v>
          </cell>
          <cell r="B762" t="str">
            <v>Pré-laje em painel pré-fabricado treliçado, com EPS, H= 20 cm</v>
          </cell>
          <cell r="C762" t="str">
            <v>M2</v>
          </cell>
          <cell r="D762">
            <v>179.23</v>
          </cell>
          <cell r="E762">
            <v>14.26</v>
          </cell>
          <cell r="F762">
            <v>193.49</v>
          </cell>
          <cell r="G762">
            <v>15</v>
          </cell>
        </row>
        <row r="763">
          <cell r="A763" t="str">
            <v>13.05.096</v>
          </cell>
          <cell r="B763" t="str">
            <v>Pré-laje em painel pré-fabricado treliçado, com EPS, H= 25 cm</v>
          </cell>
          <cell r="C763" t="str">
            <v>M2</v>
          </cell>
          <cell r="D763">
            <v>253.32</v>
          </cell>
          <cell r="E763">
            <v>14.53</v>
          </cell>
          <cell r="F763">
            <v>267.85000000000002</v>
          </cell>
          <cell r="G763">
            <v>15</v>
          </cell>
        </row>
        <row r="764">
          <cell r="A764" t="str">
            <v>13.05.110</v>
          </cell>
          <cell r="B764" t="str">
            <v>Pré-laje em painel pré-fabricado treliçado, H= 12 cm</v>
          </cell>
          <cell r="C764" t="str">
            <v>M2</v>
          </cell>
          <cell r="D764">
            <v>148.52000000000001</v>
          </cell>
          <cell r="E764">
            <v>12.93</v>
          </cell>
          <cell r="F764">
            <v>161.44999999999999</v>
          </cell>
          <cell r="G764">
            <v>15</v>
          </cell>
        </row>
        <row r="765">
          <cell r="A765" t="str">
            <v>13.05.150</v>
          </cell>
          <cell r="B765" t="str">
            <v>Pré-laje em painel pré-fabricado treliçado, H= 16 cm</v>
          </cell>
          <cell r="C765" t="str">
            <v>M2</v>
          </cell>
          <cell r="D765">
            <v>157.77000000000001</v>
          </cell>
          <cell r="E765">
            <v>13.59</v>
          </cell>
          <cell r="F765">
            <v>171.36</v>
          </cell>
          <cell r="G765">
            <v>15</v>
          </cell>
        </row>
        <row r="766">
          <cell r="A766" t="str">
            <v>14</v>
          </cell>
          <cell r="B766" t="str">
            <v>ALVENARIA E ELEMENTO DIVISOR</v>
          </cell>
        </row>
        <row r="767">
          <cell r="A767" t="str">
            <v>14.01</v>
          </cell>
          <cell r="B767" t="str">
            <v>Alvenaria de fundação (embasamento)</v>
          </cell>
        </row>
        <row r="768">
          <cell r="A768" t="str">
            <v>14.01.020</v>
          </cell>
          <cell r="B768" t="str">
            <v>Alvenaria de embasamento em tijolo maciço comum</v>
          </cell>
          <cell r="C768" t="str">
            <v>M3</v>
          </cell>
          <cell r="D768">
            <v>697.82</v>
          </cell>
          <cell r="E768">
            <v>438.98</v>
          </cell>
          <cell r="F768">
            <v>1136.8</v>
          </cell>
          <cell r="G768">
            <v>15</v>
          </cell>
        </row>
        <row r="769">
          <cell r="A769" t="str">
            <v>14.01.050</v>
          </cell>
          <cell r="B769" t="str">
            <v>Alvenaria de embasamento em bloco de concreto de 14 x 19 x 39 cm - classe A</v>
          </cell>
          <cell r="C769" t="str">
            <v>M2</v>
          </cell>
          <cell r="D769">
            <v>78.2</v>
          </cell>
          <cell r="E769">
            <v>42.13</v>
          </cell>
          <cell r="F769">
            <v>120.33</v>
          </cell>
          <cell r="G769">
            <v>15</v>
          </cell>
        </row>
        <row r="770">
          <cell r="A770" t="str">
            <v>14.01.060</v>
          </cell>
          <cell r="B770" t="str">
            <v>Alvenaria de embasamento em bloco de concreto de 19 x 19 x 39 cm - classe A</v>
          </cell>
          <cell r="C770" t="str">
            <v>M2</v>
          </cell>
          <cell r="D770">
            <v>105.5</v>
          </cell>
          <cell r="E770">
            <v>43.08</v>
          </cell>
          <cell r="F770">
            <v>148.58000000000001</v>
          </cell>
          <cell r="G770">
            <v>15</v>
          </cell>
        </row>
        <row r="771">
          <cell r="A771" t="str">
            <v>14.02</v>
          </cell>
          <cell r="B771" t="str">
            <v>Alvenaria com tijolo maciço comum ou especial</v>
          </cell>
        </row>
        <row r="772">
          <cell r="A772" t="str">
            <v>14.02.020</v>
          </cell>
          <cell r="B772" t="str">
            <v>Alvenaria de elevação de 1/4 tijolo maciço comum</v>
          </cell>
          <cell r="C772" t="str">
            <v>M2</v>
          </cell>
          <cell r="D772">
            <v>43.29</v>
          </cell>
          <cell r="E772">
            <v>54.21</v>
          </cell>
          <cell r="F772">
            <v>97.5</v>
          </cell>
          <cell r="G772">
            <v>15</v>
          </cell>
        </row>
        <row r="773">
          <cell r="A773" t="str">
            <v>14.02.030</v>
          </cell>
          <cell r="B773" t="str">
            <v>Alvenaria de elevação de 1/2 tijolo maciço comum</v>
          </cell>
          <cell r="C773" t="str">
            <v>M2</v>
          </cell>
          <cell r="D773">
            <v>59.26</v>
          </cell>
          <cell r="E773">
            <v>85.79</v>
          </cell>
          <cell r="F773">
            <v>145.05000000000001</v>
          </cell>
          <cell r="G773">
            <v>15</v>
          </cell>
        </row>
        <row r="774">
          <cell r="A774" t="str">
            <v>14.02.040</v>
          </cell>
          <cell r="B774" t="str">
            <v>Alvenaria de elevação de 1 tijolo maciço comum</v>
          </cell>
          <cell r="C774" t="str">
            <v>M2</v>
          </cell>
          <cell r="D774">
            <v>131.32</v>
          </cell>
          <cell r="E774">
            <v>139.19999999999999</v>
          </cell>
          <cell r="F774">
            <v>270.52</v>
          </cell>
          <cell r="G774">
            <v>15</v>
          </cell>
        </row>
        <row r="775">
          <cell r="A775" t="str">
            <v>14.02.050</v>
          </cell>
          <cell r="B775" t="str">
            <v>Alvenaria de elevação de 1 1/2 tijolo maciço comum</v>
          </cell>
          <cell r="C775" t="str">
            <v>M2</v>
          </cell>
          <cell r="D775">
            <v>189.66</v>
          </cell>
          <cell r="E775">
            <v>171.67</v>
          </cell>
          <cell r="F775">
            <v>361.33</v>
          </cell>
          <cell r="G775">
            <v>15</v>
          </cell>
        </row>
        <row r="776">
          <cell r="A776" t="str">
            <v>14.02.070</v>
          </cell>
          <cell r="B776" t="str">
            <v>Alvenaria de elevação de 1/2 tijolo maciço aparente</v>
          </cell>
          <cell r="C776" t="str">
            <v>M2</v>
          </cell>
          <cell r="D776">
            <v>116.21</v>
          </cell>
          <cell r="E776">
            <v>85.79</v>
          </cell>
          <cell r="F776">
            <v>202</v>
          </cell>
          <cell r="G776">
            <v>15</v>
          </cell>
        </row>
        <row r="777">
          <cell r="A777" t="str">
            <v>14.02.080</v>
          </cell>
          <cell r="B777" t="str">
            <v>Alvenaria de elevação de 1 tijolo maciço aparente</v>
          </cell>
          <cell r="C777" t="str">
            <v>M2</v>
          </cell>
          <cell r="D777">
            <v>262.22000000000003</v>
          </cell>
          <cell r="E777">
            <v>139.19999999999999</v>
          </cell>
          <cell r="F777">
            <v>401.42</v>
          </cell>
          <cell r="G777">
            <v>15</v>
          </cell>
        </row>
        <row r="778">
          <cell r="A778" t="str">
            <v>14.03</v>
          </cell>
          <cell r="B778" t="str">
            <v>Alvenaria com tijolo laminado aparente</v>
          </cell>
        </row>
        <row r="779">
          <cell r="A779" t="str">
            <v>14.03.020</v>
          </cell>
          <cell r="B779" t="str">
            <v>Alvenaria de elevação de 1/4 tijolo laminado</v>
          </cell>
          <cell r="C779" t="str">
            <v>M2</v>
          </cell>
          <cell r="D779">
            <v>158.36000000000001</v>
          </cell>
          <cell r="E779">
            <v>76.459999999999994</v>
          </cell>
          <cell r="F779">
            <v>234.82</v>
          </cell>
          <cell r="G779">
            <v>15</v>
          </cell>
        </row>
        <row r="780">
          <cell r="A780" t="str">
            <v>14.03.040</v>
          </cell>
          <cell r="B780" t="str">
            <v>Alvenaria de elevação de 1/2 tijolo laminado</v>
          </cell>
          <cell r="C780" t="str">
            <v>M2</v>
          </cell>
          <cell r="D780">
            <v>298.79000000000002</v>
          </cell>
          <cell r="E780">
            <v>144.19999999999999</v>
          </cell>
          <cell r="F780">
            <v>442.99</v>
          </cell>
          <cell r="G780">
            <v>15</v>
          </cell>
        </row>
        <row r="781">
          <cell r="A781" t="str">
            <v>14.03.060</v>
          </cell>
          <cell r="B781" t="str">
            <v>Alvenaria de elevação de 1 tijolo laminado</v>
          </cell>
          <cell r="C781" t="str">
            <v>M2</v>
          </cell>
          <cell r="D781">
            <v>617.51</v>
          </cell>
          <cell r="E781">
            <v>201.68</v>
          </cell>
          <cell r="F781">
            <v>819.19</v>
          </cell>
          <cell r="G781">
            <v>15</v>
          </cell>
        </row>
        <row r="782">
          <cell r="A782" t="str">
            <v>14.04</v>
          </cell>
          <cell r="B782" t="str">
            <v>Alvenaria com bloco cerâmico de vedação</v>
          </cell>
        </row>
        <row r="783">
          <cell r="A783" t="str">
            <v>14.04.200</v>
          </cell>
          <cell r="B783" t="str">
            <v>Alvenaria de bloco cerâmico de vedação de 9 cm</v>
          </cell>
          <cell r="C783" t="str">
            <v>M2</v>
          </cell>
          <cell r="D783">
            <v>39.57</v>
          </cell>
          <cell r="E783">
            <v>38.81</v>
          </cell>
          <cell r="F783">
            <v>78.38</v>
          </cell>
          <cell r="G783">
            <v>15</v>
          </cell>
        </row>
        <row r="784">
          <cell r="A784" t="str">
            <v>14.04.210</v>
          </cell>
          <cell r="B784" t="str">
            <v>Alvenaria de bloco cerâmico de vedação de 14 cm</v>
          </cell>
          <cell r="C784" t="str">
            <v>M2</v>
          </cell>
          <cell r="D784">
            <v>46.22</v>
          </cell>
          <cell r="E784">
            <v>42.13</v>
          </cell>
          <cell r="F784">
            <v>88.35</v>
          </cell>
          <cell r="G784">
            <v>15</v>
          </cell>
        </row>
        <row r="785">
          <cell r="A785" t="str">
            <v>14.04.220</v>
          </cell>
          <cell r="B785" t="str">
            <v>Alvenaria de bloco cerâmico de vedação de 19 cm</v>
          </cell>
          <cell r="C785" t="str">
            <v>M2</v>
          </cell>
          <cell r="D785">
            <v>59.22</v>
          </cell>
          <cell r="E785">
            <v>45.2</v>
          </cell>
          <cell r="F785">
            <v>104.42</v>
          </cell>
          <cell r="G785">
            <v>15</v>
          </cell>
        </row>
        <row r="786">
          <cell r="A786" t="str">
            <v>14.05</v>
          </cell>
          <cell r="B786" t="str">
            <v>Alvenaria com bloco cerâmico estrutural</v>
          </cell>
        </row>
        <row r="787">
          <cell r="A787" t="str">
            <v>14.05.050</v>
          </cell>
          <cell r="B787" t="str">
            <v>Alvenaria de bloco cerâmico estrutural de 14 cm</v>
          </cell>
          <cell r="C787" t="str">
            <v>M2</v>
          </cell>
          <cell r="D787">
            <v>47.43</v>
          </cell>
          <cell r="E787">
            <v>42.13</v>
          </cell>
          <cell r="F787">
            <v>89.56</v>
          </cell>
          <cell r="G787">
            <v>15</v>
          </cell>
        </row>
        <row r="788">
          <cell r="A788" t="str">
            <v>14.05.060</v>
          </cell>
          <cell r="B788" t="str">
            <v>Alvenaria de bloco cerâmico estrutural de 19 cm</v>
          </cell>
          <cell r="C788" t="str">
            <v>M2</v>
          </cell>
          <cell r="D788">
            <v>63.47</v>
          </cell>
          <cell r="E788">
            <v>45.2</v>
          </cell>
          <cell r="F788">
            <v>108.67</v>
          </cell>
          <cell r="G788">
            <v>15</v>
          </cell>
        </row>
        <row r="789">
          <cell r="A789" t="str">
            <v>14.10</v>
          </cell>
          <cell r="B789" t="str">
            <v>Alvenaria com bloco de concreto de vedação</v>
          </cell>
        </row>
        <row r="790">
          <cell r="A790" t="str">
            <v>14.10.101</v>
          </cell>
          <cell r="B790" t="str">
            <v>Alvenaria de bloco de concreto de vedação de 9 cm - classe C</v>
          </cell>
          <cell r="C790" t="str">
            <v>M2</v>
          </cell>
          <cell r="D790">
            <v>48.52</v>
          </cell>
          <cell r="E790">
            <v>38.81</v>
          </cell>
          <cell r="F790">
            <v>87.33</v>
          </cell>
          <cell r="G790">
            <v>15</v>
          </cell>
        </row>
        <row r="791">
          <cell r="A791" t="str">
            <v>14.10.111</v>
          </cell>
          <cell r="B791" t="str">
            <v>Alvenaria de bloco de concreto de vedação de 14 cm - classe C</v>
          </cell>
          <cell r="C791" t="str">
            <v>M2</v>
          </cell>
          <cell r="D791">
            <v>61.03</v>
          </cell>
          <cell r="E791">
            <v>42.13</v>
          </cell>
          <cell r="F791">
            <v>103.16</v>
          </cell>
          <cell r="G791">
            <v>15</v>
          </cell>
        </row>
        <row r="792">
          <cell r="A792" t="str">
            <v>14.10.121</v>
          </cell>
          <cell r="B792" t="str">
            <v>Alvenaria de bloco de concreto de vedação de 19 cm - classe C</v>
          </cell>
          <cell r="C792" t="str">
            <v>M2</v>
          </cell>
          <cell r="D792">
            <v>80.010000000000005</v>
          </cell>
          <cell r="E792">
            <v>43.08</v>
          </cell>
          <cell r="F792">
            <v>123.09</v>
          </cell>
          <cell r="G792">
            <v>15</v>
          </cell>
        </row>
        <row r="793">
          <cell r="A793" t="str">
            <v>14.11</v>
          </cell>
          <cell r="B793" t="str">
            <v>Alvenaria com bloco de concreto estrutural</v>
          </cell>
        </row>
        <row r="794">
          <cell r="A794" t="str">
            <v>14.11.221</v>
          </cell>
          <cell r="B794" t="str">
            <v>Alvenaria de bloco de concreto estrutural 14 cm - classe B</v>
          </cell>
          <cell r="C794" t="str">
            <v>M2</v>
          </cell>
          <cell r="D794">
            <v>75</v>
          </cell>
          <cell r="E794">
            <v>47.43</v>
          </cell>
          <cell r="F794">
            <v>122.43</v>
          </cell>
          <cell r="G794">
            <v>15</v>
          </cell>
        </row>
        <row r="795">
          <cell r="A795" t="str">
            <v>14.11.231</v>
          </cell>
          <cell r="B795" t="str">
            <v>Alvenaria de bloco de concreto estrutural 19 cm - classe B</v>
          </cell>
          <cell r="C795" t="str">
            <v>M2</v>
          </cell>
          <cell r="D795">
            <v>87.52</v>
          </cell>
          <cell r="E795">
            <v>48.62</v>
          </cell>
          <cell r="F795">
            <v>136.13999999999999</v>
          </cell>
          <cell r="G795">
            <v>15</v>
          </cell>
        </row>
        <row r="796">
          <cell r="A796" t="str">
            <v>14.11.261</v>
          </cell>
          <cell r="B796" t="str">
            <v>Alvenaria de bloco de concreto estrutural 14 cm - classe A</v>
          </cell>
          <cell r="C796" t="str">
            <v>M2</v>
          </cell>
          <cell r="D796">
            <v>79.16</v>
          </cell>
          <cell r="E796">
            <v>62.79</v>
          </cell>
          <cell r="F796">
            <v>141.94999999999999</v>
          </cell>
          <cell r="G796">
            <v>15</v>
          </cell>
        </row>
        <row r="797">
          <cell r="A797" t="str">
            <v>14.11.271</v>
          </cell>
          <cell r="B797" t="str">
            <v>Alvenaria de bloco de concreto estrutural 19 cm - classe A</v>
          </cell>
          <cell r="C797" t="str">
            <v>M2</v>
          </cell>
          <cell r="D797">
            <v>106.89</v>
          </cell>
          <cell r="E797">
            <v>66.930000000000007</v>
          </cell>
          <cell r="F797">
            <v>173.82</v>
          </cell>
          <cell r="G797">
            <v>15</v>
          </cell>
        </row>
        <row r="798">
          <cell r="A798" t="str">
            <v>14.15</v>
          </cell>
          <cell r="B798" t="str">
            <v>Alvenaria de concreto celular ou silico calcário</v>
          </cell>
        </row>
        <row r="799">
          <cell r="A799" t="str">
            <v>14.15.060</v>
          </cell>
          <cell r="B799" t="str">
            <v>Alvenaria em bloco de concreto celular autoclavado de 10 cm, uso revestido - classe C25</v>
          </cell>
          <cell r="C799" t="str">
            <v>M2</v>
          </cell>
          <cell r="D799">
            <v>98.41</v>
          </cell>
          <cell r="E799">
            <v>18.39</v>
          </cell>
          <cell r="F799">
            <v>116.8</v>
          </cell>
          <cell r="G799">
            <v>15</v>
          </cell>
        </row>
        <row r="800">
          <cell r="A800" t="str">
            <v>14.15.100</v>
          </cell>
          <cell r="B800" t="str">
            <v>Alvenaria em bloco de concreto celular autoclavado de 12,5 cm, uso revestido - classe C25</v>
          </cell>
          <cell r="C800" t="str">
            <v>M2</v>
          </cell>
          <cell r="D800">
            <v>121.22</v>
          </cell>
          <cell r="E800">
            <v>18.87</v>
          </cell>
          <cell r="F800">
            <v>140.09</v>
          </cell>
          <cell r="G800">
            <v>15</v>
          </cell>
        </row>
        <row r="801">
          <cell r="A801" t="str">
            <v>14.15.120</v>
          </cell>
          <cell r="B801" t="str">
            <v>Alvenaria em bloco de concreto celular autoclavado de 15 cm, uso revestido - classe C25</v>
          </cell>
          <cell r="C801" t="str">
            <v>M2</v>
          </cell>
          <cell r="D801">
            <v>148.41999999999999</v>
          </cell>
          <cell r="E801">
            <v>19.11</v>
          </cell>
          <cell r="F801">
            <v>167.53</v>
          </cell>
          <cell r="G801">
            <v>15</v>
          </cell>
        </row>
        <row r="802">
          <cell r="A802" t="str">
            <v>14.15.140</v>
          </cell>
          <cell r="B802" t="str">
            <v>Alvenaria em bloco de concreto celular autoclavado de 20 cm, uso revestido - classe C25</v>
          </cell>
          <cell r="C802" t="str">
            <v>M2</v>
          </cell>
          <cell r="D802">
            <v>196.3</v>
          </cell>
          <cell r="E802">
            <v>19.829999999999998</v>
          </cell>
          <cell r="F802">
            <v>216.13</v>
          </cell>
          <cell r="G802">
            <v>15</v>
          </cell>
        </row>
        <row r="803">
          <cell r="A803" t="str">
            <v>14.20</v>
          </cell>
          <cell r="B803" t="str">
            <v>Pecas moldadas no local (vergas, pilaretes, etc.)</v>
          </cell>
        </row>
        <row r="804">
          <cell r="A804" t="str">
            <v>14.20.010</v>
          </cell>
          <cell r="B804" t="str">
            <v>Vergas, contravergas e pilaretes de concreto armado</v>
          </cell>
          <cell r="C804" t="str">
            <v>M3</v>
          </cell>
          <cell r="D804">
            <v>954.57</v>
          </cell>
          <cell r="E804">
            <v>1001.91</v>
          </cell>
          <cell r="F804">
            <v>1956.48</v>
          </cell>
          <cell r="G804">
            <v>15</v>
          </cell>
        </row>
        <row r="805">
          <cell r="A805" t="str">
            <v>14.20.020</v>
          </cell>
          <cell r="B805" t="str">
            <v>Cimalha em concreto com pingadeira</v>
          </cell>
          <cell r="C805" t="str">
            <v>M</v>
          </cell>
          <cell r="D805">
            <v>4.37</v>
          </cell>
          <cell r="E805">
            <v>9.06</v>
          </cell>
          <cell r="F805">
            <v>13.43</v>
          </cell>
          <cell r="G805">
            <v>15</v>
          </cell>
        </row>
        <row r="806">
          <cell r="A806" t="str">
            <v>14.28</v>
          </cell>
          <cell r="B806" t="str">
            <v>Elementos vazados (concreto, cerâmica e vidros)</v>
          </cell>
        </row>
        <row r="807">
          <cell r="A807" t="str">
            <v>14.28.012</v>
          </cell>
          <cell r="B807" t="str">
            <v>Elemento vazado em cerâmica, tipo quadriculado de 18 x 18 x 7 cm</v>
          </cell>
          <cell r="C807" t="str">
            <v>M2</v>
          </cell>
          <cell r="D807">
            <v>176.64</v>
          </cell>
          <cell r="E807">
            <v>95.31</v>
          </cell>
          <cell r="F807">
            <v>271.95</v>
          </cell>
          <cell r="G807">
            <v>15</v>
          </cell>
        </row>
        <row r="808">
          <cell r="A808" t="str">
            <v>14.28.030</v>
          </cell>
          <cell r="B808" t="str">
            <v>Elemento vazado em concreto, tipo quadriculado de 39 x 39 x 10 cm</v>
          </cell>
          <cell r="C808" t="str">
            <v>M2</v>
          </cell>
          <cell r="D808">
            <v>159.88999999999999</v>
          </cell>
          <cell r="E808">
            <v>79.09</v>
          </cell>
          <cell r="F808">
            <v>238.98</v>
          </cell>
          <cell r="G808">
            <v>15</v>
          </cell>
        </row>
        <row r="809">
          <cell r="A809" t="str">
            <v>14.28.096</v>
          </cell>
          <cell r="B809" t="str">
            <v>Elemento vazado em concreto, tipo veneziana de 39 x 39 x 10 cm</v>
          </cell>
          <cell r="C809" t="str">
            <v>M2</v>
          </cell>
          <cell r="D809">
            <v>156.66</v>
          </cell>
          <cell r="E809">
            <v>79.09</v>
          </cell>
          <cell r="F809">
            <v>235.75</v>
          </cell>
          <cell r="G809">
            <v>15</v>
          </cell>
        </row>
        <row r="810">
          <cell r="A810" t="str">
            <v>14.28.100</v>
          </cell>
          <cell r="B810" t="str">
            <v>Elemento vazado em vidro, tipo veneziana capelinha de 20 x 10 x 10 cm</v>
          </cell>
          <cell r="C810" t="str">
            <v>M2</v>
          </cell>
          <cell r="D810">
            <v>2090.0100000000002</v>
          </cell>
          <cell r="E810">
            <v>214.54</v>
          </cell>
          <cell r="F810">
            <v>2304.5500000000002</v>
          </cell>
          <cell r="G810">
            <v>15</v>
          </cell>
        </row>
        <row r="811">
          <cell r="A811" t="str">
            <v>14.28.140</v>
          </cell>
          <cell r="B811" t="str">
            <v>Elemento vazado em vidro, tipo veneziana de 20 x 20 x 6 cm</v>
          </cell>
          <cell r="C811" t="str">
            <v>M2</v>
          </cell>
          <cell r="D811">
            <v>1013.33</v>
          </cell>
          <cell r="E811">
            <v>142.44999999999999</v>
          </cell>
          <cell r="F811">
            <v>1155.78</v>
          </cell>
          <cell r="G811">
            <v>15</v>
          </cell>
        </row>
        <row r="812">
          <cell r="A812" t="str">
            <v>14.30</v>
          </cell>
          <cell r="B812" t="str">
            <v>Divisória e fechamento</v>
          </cell>
        </row>
        <row r="813">
          <cell r="A813" t="str">
            <v>14.30.010</v>
          </cell>
          <cell r="B813" t="str">
            <v>Divisória em placas de granito com espessura de 3 cm</v>
          </cell>
          <cell r="C813" t="str">
            <v>M2</v>
          </cell>
          <cell r="D813">
            <v>1220.01</v>
          </cell>
          <cell r="E813">
            <v>92.26</v>
          </cell>
          <cell r="F813">
            <v>1312.27</v>
          </cell>
          <cell r="G813">
            <v>15</v>
          </cell>
        </row>
        <row r="814">
          <cell r="A814" t="str">
            <v>14.30.020</v>
          </cell>
          <cell r="B814" t="str">
            <v>Divisória em placas de granilite com espessura de 3 cm</v>
          </cell>
          <cell r="C814" t="str">
            <v>M2</v>
          </cell>
          <cell r="D814">
            <v>277.22000000000003</v>
          </cell>
          <cell r="F814">
            <v>277.22000000000003</v>
          </cell>
          <cell r="G814">
            <v>15</v>
          </cell>
        </row>
        <row r="815">
          <cell r="A815" t="str">
            <v>14.30.070</v>
          </cell>
          <cell r="B815" t="str">
            <v>Divisória sanitária em painel laminado melamínico estrutural com perfis em alumínio, inclusive ferragem completa para vão de porta</v>
          </cell>
          <cell r="C815" t="str">
            <v>M2</v>
          </cell>
          <cell r="D815">
            <v>954.59</v>
          </cell>
          <cell r="F815">
            <v>954.59</v>
          </cell>
          <cell r="G815">
            <v>15</v>
          </cell>
        </row>
        <row r="816">
          <cell r="A816" t="str">
            <v>14.30.080</v>
          </cell>
          <cell r="B816" t="str">
            <v>Divisão para mictório em placas de mármore branco, com espessura de 3 cm</v>
          </cell>
          <cell r="C816" t="str">
            <v>M2</v>
          </cell>
          <cell r="D816">
            <v>1127.1300000000001</v>
          </cell>
          <cell r="E816">
            <v>92.26</v>
          </cell>
          <cell r="F816">
            <v>1219.3900000000001</v>
          </cell>
          <cell r="G816">
            <v>15</v>
          </cell>
        </row>
        <row r="817">
          <cell r="A817" t="str">
            <v>14.30.110</v>
          </cell>
          <cell r="B817" t="str">
            <v>Divisória cega tipo naval, acabamento em laminado fenólico melamínico, com espessura de 3,5 cm</v>
          </cell>
          <cell r="C817" t="str">
            <v>M2</v>
          </cell>
          <cell r="D817">
            <v>194.02</v>
          </cell>
          <cell r="F817">
            <v>194.02</v>
          </cell>
          <cell r="G817">
            <v>15</v>
          </cell>
        </row>
        <row r="818">
          <cell r="A818" t="str">
            <v>14.30.160</v>
          </cell>
          <cell r="B818" t="str">
            <v>Divisória em placas de gesso acartonado, resistência ao fogo 60 minutos, espessura 120/90mm - 1RF / 1RF LM</v>
          </cell>
          <cell r="C818" t="str">
            <v>M2</v>
          </cell>
          <cell r="D818">
            <v>192.41</v>
          </cell>
          <cell r="F818">
            <v>192.41</v>
          </cell>
          <cell r="G818">
            <v>15</v>
          </cell>
        </row>
        <row r="819">
          <cell r="A819" t="str">
            <v>14.30.190</v>
          </cell>
          <cell r="B819" t="str">
            <v>Divisória cega tipo naval com miolo mineral, acabamento em laminado melamínico, com espessura de 3,5 cm</v>
          </cell>
          <cell r="C819" t="str">
            <v>M2</v>
          </cell>
          <cell r="D819">
            <v>227.45</v>
          </cell>
          <cell r="F819">
            <v>227.45</v>
          </cell>
          <cell r="G819">
            <v>15</v>
          </cell>
        </row>
        <row r="820">
          <cell r="A820" t="str">
            <v>14.30.230</v>
          </cell>
          <cell r="B820" t="str">
            <v>Divisória painel/vidro/vidro tipo naval, acabamento em laminado fenólico melamínico, com espessura de 3,5 cm</v>
          </cell>
          <cell r="C820" t="str">
            <v>M2</v>
          </cell>
          <cell r="D820">
            <v>192.24</v>
          </cell>
          <cell r="F820">
            <v>192.24</v>
          </cell>
          <cell r="G820">
            <v>15</v>
          </cell>
        </row>
        <row r="821">
          <cell r="A821" t="str">
            <v>14.30.260</v>
          </cell>
          <cell r="B821" t="str">
            <v>Divisória em placas de gesso acartonado, resistência ao fogo 30 minutos, espessura 73/48mm - 1ST / 1ST</v>
          </cell>
          <cell r="C821" t="str">
            <v>M2</v>
          </cell>
          <cell r="D821">
            <v>154.44999999999999</v>
          </cell>
          <cell r="F821">
            <v>154.44999999999999</v>
          </cell>
          <cell r="G821">
            <v>15</v>
          </cell>
        </row>
        <row r="822">
          <cell r="A822" t="str">
            <v>14.30.270</v>
          </cell>
          <cell r="B822" t="str">
            <v>Divisória em placas de gesso acartonado, resistência ao fogo 30 minutos, espessura 73/48mm - 1ST / 1ST LM</v>
          </cell>
          <cell r="C822" t="str">
            <v>M2</v>
          </cell>
          <cell r="D822">
            <v>171.56</v>
          </cell>
          <cell r="F822">
            <v>171.56</v>
          </cell>
          <cell r="G822">
            <v>15</v>
          </cell>
        </row>
        <row r="823">
          <cell r="A823" t="str">
            <v>14.30.300</v>
          </cell>
          <cell r="B823" t="str">
            <v>Divisória em placas de gesso acartonado, resistência ao fogo 30 minutos, espessura 100/70mm - 1ST / 1ST LM</v>
          </cell>
          <cell r="C823" t="str">
            <v>M2</v>
          </cell>
          <cell r="D823">
            <v>224.11</v>
          </cell>
          <cell r="F823">
            <v>224.11</v>
          </cell>
          <cell r="G823">
            <v>15</v>
          </cell>
        </row>
        <row r="824">
          <cell r="A824" t="str">
            <v>14.30.310</v>
          </cell>
          <cell r="B824" t="str">
            <v>Divisória em placas de gesso acartonado, resistência ao fogo 30 minutos, espessura 100/70mm - 1ST / 1ST</v>
          </cell>
          <cell r="C824" t="str">
            <v>M2</v>
          </cell>
          <cell r="D824">
            <v>178.94</v>
          </cell>
          <cell r="F824">
            <v>178.94</v>
          </cell>
          <cell r="G824">
            <v>15</v>
          </cell>
        </row>
        <row r="825">
          <cell r="A825" t="str">
            <v>14.30.410</v>
          </cell>
          <cell r="B825" t="str">
            <v>Divisória em placas de gesso acartonado, resistência ao fogo 30 minutos, espessura 100/70mm - 1RU / 1RU</v>
          </cell>
          <cell r="C825" t="str">
            <v>M2</v>
          </cell>
          <cell r="D825">
            <v>245.06</v>
          </cell>
          <cell r="F825">
            <v>245.06</v>
          </cell>
          <cell r="G825">
            <v>15</v>
          </cell>
        </row>
        <row r="826">
          <cell r="A826" t="str">
            <v>14.30.440</v>
          </cell>
          <cell r="B826" t="str">
            <v>Divisória em placas duplas de gesso acartonado, resistência ao fogo 60 minutos, espessura 120/70mm - 2ST / 2ST LM</v>
          </cell>
          <cell r="C826" t="str">
            <v>M2</v>
          </cell>
          <cell r="D826">
            <v>250</v>
          </cell>
          <cell r="F826">
            <v>250</v>
          </cell>
          <cell r="G826">
            <v>15</v>
          </cell>
        </row>
        <row r="827">
          <cell r="A827" t="str">
            <v>14.30.841</v>
          </cell>
          <cell r="B827" t="str">
            <v>Divisória cega tipo piso/teto em laminado melamínico de baixa pressão, com coluna estrutural em alumínio extrudado</v>
          </cell>
          <cell r="C827" t="str">
            <v>M2</v>
          </cell>
          <cell r="D827">
            <v>1647.51</v>
          </cell>
          <cell r="F827">
            <v>1647.51</v>
          </cell>
          <cell r="G827">
            <v>15</v>
          </cell>
        </row>
        <row r="828">
          <cell r="A828" t="str">
            <v>14.30.842</v>
          </cell>
          <cell r="B828" t="str">
            <v>Divisória tipo piso/teto em vidro temperado simples, com coluna estrutural em alumínio extrudado</v>
          </cell>
          <cell r="C828" t="str">
            <v>M2</v>
          </cell>
          <cell r="D828">
            <v>934.23</v>
          </cell>
          <cell r="F828">
            <v>934.23</v>
          </cell>
          <cell r="G828">
            <v>15</v>
          </cell>
        </row>
        <row r="829">
          <cell r="A829" t="str">
            <v>14.30.843</v>
          </cell>
          <cell r="B829" t="str">
            <v>Divisória tipo piso/teto em vidro temperado duplo e micro persianas, com coluna estrutural em alumínio extrudado</v>
          </cell>
          <cell r="C829" t="str">
            <v>M2</v>
          </cell>
          <cell r="D829">
            <v>1486.8</v>
          </cell>
          <cell r="F829">
            <v>1486.8</v>
          </cell>
          <cell r="G829">
            <v>15</v>
          </cell>
        </row>
        <row r="830">
          <cell r="A830" t="str">
            <v>14.30.860</v>
          </cell>
          <cell r="B830" t="str">
            <v>Divisória em placas de granilite com espessura de 4 cm</v>
          </cell>
          <cell r="C830" t="str">
            <v>M2</v>
          </cell>
          <cell r="D830">
            <v>314.45</v>
          </cell>
          <cell r="E830">
            <v>85.6</v>
          </cell>
          <cell r="F830">
            <v>400.05</v>
          </cell>
          <cell r="G830">
            <v>15</v>
          </cell>
        </row>
        <row r="831">
          <cell r="A831" t="str">
            <v>14.30.870</v>
          </cell>
          <cell r="B831" t="str">
            <v>Divisória em placas duplas de gesso acartonado, resistência ao fogo 120 minutos, espessura 130/70mm - 2RF / 2RF</v>
          </cell>
          <cell r="C831" t="str">
            <v>M2</v>
          </cell>
          <cell r="D831">
            <v>285.54000000000002</v>
          </cell>
          <cell r="F831">
            <v>285.54000000000002</v>
          </cell>
          <cell r="G831">
            <v>15</v>
          </cell>
        </row>
        <row r="832">
          <cell r="A832" t="str">
            <v>14.30.880</v>
          </cell>
          <cell r="B832" t="str">
            <v>Divisória em placas duplas de gesso acartonado, resistência ao fogo 60 minutos, espessura 120/70mm - 2ST / 2RU</v>
          </cell>
          <cell r="C832" t="str">
            <v>M2</v>
          </cell>
          <cell r="D832">
            <v>264.76</v>
          </cell>
          <cell r="F832">
            <v>264.76</v>
          </cell>
          <cell r="G832">
            <v>15</v>
          </cell>
        </row>
        <row r="833">
          <cell r="A833" t="str">
            <v>14.30.890</v>
          </cell>
          <cell r="B833" t="str">
            <v>Divisória em placas duplas de gesso acartonado, resistência ao fogo 60 minutos, espessura 120/70mm - 2RU / 2RU</v>
          </cell>
          <cell r="C833" t="str">
            <v>M2</v>
          </cell>
          <cell r="D833">
            <v>282.67</v>
          </cell>
          <cell r="F833">
            <v>282.67</v>
          </cell>
          <cell r="G833">
            <v>15</v>
          </cell>
        </row>
        <row r="834">
          <cell r="A834" t="str">
            <v>14.30.900</v>
          </cell>
          <cell r="B834" t="str">
            <v>Divisória em placas duplas de gesso acartonado, resistência ao fogo 60 minutos, espessura 98/48mm - 2ST / 2ST LM</v>
          </cell>
          <cell r="C834" t="str">
            <v>M2</v>
          </cell>
          <cell r="D834">
            <v>236.04</v>
          </cell>
          <cell r="F834">
            <v>236.04</v>
          </cell>
          <cell r="G834">
            <v>15</v>
          </cell>
        </row>
        <row r="835">
          <cell r="A835" t="str">
            <v>14.30.910</v>
          </cell>
          <cell r="B835" t="str">
            <v>Divisória em placas duplas de gesso acartonado, resistência ao fogo 60 minutos, espessura 98/48mm - 2RU / 2RU LM</v>
          </cell>
          <cell r="C835" t="str">
            <v>M2</v>
          </cell>
          <cell r="D835">
            <v>295.70999999999998</v>
          </cell>
          <cell r="F835">
            <v>295.70999999999998</v>
          </cell>
          <cell r="G835">
            <v>15</v>
          </cell>
        </row>
        <row r="836">
          <cell r="A836" t="str">
            <v>14.30.920</v>
          </cell>
          <cell r="B836" t="str">
            <v>Divisória em placas duplas de gesso acartonado, resistência ao fogo 60 minutos, espessura 98/48mm - 2ST / 2RU LM</v>
          </cell>
          <cell r="C836" t="str">
            <v>M2</v>
          </cell>
          <cell r="D836">
            <v>258.88</v>
          </cell>
          <cell r="F836">
            <v>258.88</v>
          </cell>
          <cell r="G836">
            <v>15</v>
          </cell>
        </row>
        <row r="837">
          <cell r="A837" t="str">
            <v>14.31</v>
          </cell>
          <cell r="B837" t="str">
            <v>Divisória e fechamento.</v>
          </cell>
        </row>
        <row r="838">
          <cell r="A838" t="str">
            <v>14.31.030</v>
          </cell>
          <cell r="B838" t="str">
            <v>Fechamento em placa cimentícia com espessura de 12 mm</v>
          </cell>
          <cell r="C838" t="str">
            <v>M2</v>
          </cell>
          <cell r="D838">
            <v>98.89</v>
          </cell>
          <cell r="E838">
            <v>152.69999999999999</v>
          </cell>
          <cell r="F838">
            <v>251.59</v>
          </cell>
          <cell r="G838">
            <v>15</v>
          </cell>
        </row>
        <row r="839">
          <cell r="A839" t="str">
            <v>14.40</v>
          </cell>
          <cell r="B839" t="str">
            <v>Reparos, conservações e complementos - GRUPO 14</v>
          </cell>
        </row>
        <row r="840">
          <cell r="A840" t="str">
            <v>14.40.040</v>
          </cell>
          <cell r="B840" t="str">
            <v>Recolocação de divisórias em chapas com montantes metálicos</v>
          </cell>
          <cell r="C840" t="str">
            <v>M2</v>
          </cell>
          <cell r="E840">
            <v>52.98</v>
          </cell>
          <cell r="F840">
            <v>52.98</v>
          </cell>
          <cell r="G840">
            <v>15</v>
          </cell>
        </row>
        <row r="841">
          <cell r="A841" t="str">
            <v>14.40.060</v>
          </cell>
          <cell r="B841" t="str">
            <v>Tela galvanizada para fixação de alvenaria com dimensão de 6x50cm</v>
          </cell>
          <cell r="C841" t="str">
            <v>UN</v>
          </cell>
          <cell r="D841">
            <v>1.97</v>
          </cell>
          <cell r="E841">
            <v>7.27</v>
          </cell>
          <cell r="F841">
            <v>9.24</v>
          </cell>
          <cell r="G841">
            <v>15</v>
          </cell>
        </row>
        <row r="842">
          <cell r="A842" t="str">
            <v>14.40.070</v>
          </cell>
          <cell r="B842" t="str">
            <v>Tela galvanizada para fixação de alvenaria com dimensão de 7,5x50cm</v>
          </cell>
          <cell r="C842" t="str">
            <v>UN</v>
          </cell>
          <cell r="D842">
            <v>2.09</v>
          </cell>
          <cell r="E842">
            <v>7.27</v>
          </cell>
          <cell r="F842">
            <v>9.36</v>
          </cell>
          <cell r="G842">
            <v>15</v>
          </cell>
        </row>
        <row r="843">
          <cell r="A843" t="str">
            <v>14.40.080</v>
          </cell>
          <cell r="B843" t="str">
            <v>Tela galvanizada para fixação de alvenaria com dimensão de 10,5x50cm</v>
          </cell>
          <cell r="C843" t="str">
            <v>UN</v>
          </cell>
          <cell r="D843">
            <v>2.59</v>
          </cell>
          <cell r="E843">
            <v>7.27</v>
          </cell>
          <cell r="F843">
            <v>9.86</v>
          </cell>
          <cell r="G843">
            <v>15</v>
          </cell>
        </row>
        <row r="844">
          <cell r="A844" t="str">
            <v>14.40.090</v>
          </cell>
          <cell r="B844" t="str">
            <v>Tela galvanizada para fixação de alvenaria com dimensão de 12x50cm</v>
          </cell>
          <cell r="C844" t="str">
            <v>UN</v>
          </cell>
          <cell r="D844">
            <v>2.75</v>
          </cell>
          <cell r="E844">
            <v>7.27</v>
          </cell>
          <cell r="F844">
            <v>10.02</v>
          </cell>
          <cell r="G844">
            <v>15</v>
          </cell>
        </row>
        <row r="845">
          <cell r="A845" t="str">
            <v>14.40.100</v>
          </cell>
          <cell r="B845" t="str">
            <v>Tela galvanizada para fixação de alvenaria com dimensão de 17x50cm</v>
          </cell>
          <cell r="C845" t="str">
            <v>UN</v>
          </cell>
          <cell r="D845">
            <v>3.78</v>
          </cell>
          <cell r="E845">
            <v>7.27</v>
          </cell>
          <cell r="F845">
            <v>11.05</v>
          </cell>
          <cell r="G845">
            <v>15</v>
          </cell>
        </row>
        <row r="846">
          <cell r="A846" t="str">
            <v>15</v>
          </cell>
          <cell r="B846" t="str">
            <v>ESTRUTURA EM MADEIRA, FERRO, ALUMINIO E CONCRETO</v>
          </cell>
        </row>
        <row r="847">
          <cell r="A847" t="str">
            <v>15.01</v>
          </cell>
          <cell r="B847" t="str">
            <v>Estrutura em madeira para cobertura</v>
          </cell>
        </row>
        <row r="848">
          <cell r="A848" t="str">
            <v>15.01.010</v>
          </cell>
          <cell r="B848" t="str">
            <v>Estrutura de madeira tesourada para telha de barro - vãos até 7,00 m</v>
          </cell>
          <cell r="C848" t="str">
            <v>M2</v>
          </cell>
          <cell r="D848">
            <v>114.75</v>
          </cell>
          <cell r="E848">
            <v>66.23</v>
          </cell>
          <cell r="F848">
            <v>180.98</v>
          </cell>
          <cell r="G848">
            <v>15</v>
          </cell>
        </row>
        <row r="849">
          <cell r="A849" t="str">
            <v>15.01.020</v>
          </cell>
          <cell r="B849" t="str">
            <v>Estrutura de madeira tesourada para telha de barro - vãos de 7,01 a 10,00 m</v>
          </cell>
          <cell r="C849" t="str">
            <v>M2</v>
          </cell>
          <cell r="D849">
            <v>123.09</v>
          </cell>
          <cell r="E849">
            <v>68.87</v>
          </cell>
          <cell r="F849">
            <v>191.96</v>
          </cell>
          <cell r="G849">
            <v>15</v>
          </cell>
        </row>
        <row r="850">
          <cell r="A850" t="str">
            <v>15.01.030</v>
          </cell>
          <cell r="B850" t="str">
            <v>Estrutura de madeira tesourada para telha de barro - vãos de 10,01 a 13,00 m</v>
          </cell>
          <cell r="C850" t="str">
            <v>M2</v>
          </cell>
          <cell r="D850">
            <v>131.41999999999999</v>
          </cell>
          <cell r="E850">
            <v>71.53</v>
          </cell>
          <cell r="F850">
            <v>202.95</v>
          </cell>
          <cell r="G850">
            <v>15</v>
          </cell>
        </row>
        <row r="851">
          <cell r="A851" t="str">
            <v>15.01.040</v>
          </cell>
          <cell r="B851" t="str">
            <v>Estrutura de madeira tesourada para telha de barro - vãos de 13,01 a 18,00 m</v>
          </cell>
          <cell r="C851" t="str">
            <v>M2</v>
          </cell>
          <cell r="D851">
            <v>144.11000000000001</v>
          </cell>
          <cell r="E851">
            <v>76.83</v>
          </cell>
          <cell r="F851">
            <v>220.94</v>
          </cell>
          <cell r="G851">
            <v>15</v>
          </cell>
        </row>
        <row r="852">
          <cell r="A852" t="str">
            <v>15.01.110</v>
          </cell>
          <cell r="B852" t="str">
            <v>Estrutura de madeira tesourada para telha perfil ondulado - vãos até 7,00 m</v>
          </cell>
          <cell r="C852" t="str">
            <v>M2</v>
          </cell>
          <cell r="D852">
            <v>78.87</v>
          </cell>
          <cell r="E852">
            <v>50.34</v>
          </cell>
          <cell r="F852">
            <v>129.21</v>
          </cell>
          <cell r="G852">
            <v>15</v>
          </cell>
        </row>
        <row r="853">
          <cell r="A853" t="str">
            <v>15.01.120</v>
          </cell>
          <cell r="B853" t="str">
            <v>Estrutura de madeira tesourada para telha perfil ondulado - vãos 7,01 a 10,00 m</v>
          </cell>
          <cell r="C853" t="str">
            <v>M2</v>
          </cell>
          <cell r="D853">
            <v>87.2</v>
          </cell>
          <cell r="E853">
            <v>52.98</v>
          </cell>
          <cell r="F853">
            <v>140.18</v>
          </cell>
          <cell r="G853">
            <v>15</v>
          </cell>
        </row>
        <row r="854">
          <cell r="A854" t="str">
            <v>15.01.130</v>
          </cell>
          <cell r="B854" t="str">
            <v>Estrutura de madeira tesourada para telha perfil ondulado - vãos 10,01 a 13,00 m</v>
          </cell>
          <cell r="C854" t="str">
            <v>M2</v>
          </cell>
          <cell r="D854">
            <v>95.53</v>
          </cell>
          <cell r="E854">
            <v>55.63</v>
          </cell>
          <cell r="F854">
            <v>151.16</v>
          </cell>
          <cell r="G854">
            <v>15</v>
          </cell>
        </row>
        <row r="855">
          <cell r="A855" t="str">
            <v>15.01.140</v>
          </cell>
          <cell r="B855" t="str">
            <v>Estrutura de madeira tesourada para telha perfil ondulado - vãos 13,01 a 18,00 m</v>
          </cell>
          <cell r="C855" t="str">
            <v>M2</v>
          </cell>
          <cell r="D855">
            <v>104.27</v>
          </cell>
          <cell r="E855">
            <v>60.93</v>
          </cell>
          <cell r="F855">
            <v>165.2</v>
          </cell>
          <cell r="G855">
            <v>15</v>
          </cell>
        </row>
        <row r="856">
          <cell r="A856" t="str">
            <v>15.01.210</v>
          </cell>
          <cell r="B856" t="str">
            <v>Estrutura pontaletada para telhas de barro</v>
          </cell>
          <cell r="C856" t="str">
            <v>M2</v>
          </cell>
          <cell r="D856">
            <v>85.71</v>
          </cell>
          <cell r="E856">
            <v>63.58</v>
          </cell>
          <cell r="F856">
            <v>149.29</v>
          </cell>
          <cell r="G856">
            <v>15</v>
          </cell>
        </row>
        <row r="857">
          <cell r="A857" t="str">
            <v>15.01.220</v>
          </cell>
          <cell r="B857" t="str">
            <v>Estrutura pontaletada para telhas onduladas</v>
          </cell>
          <cell r="C857" t="str">
            <v>M2</v>
          </cell>
          <cell r="D857">
            <v>64.67</v>
          </cell>
          <cell r="E857">
            <v>47.68</v>
          </cell>
          <cell r="F857">
            <v>112.35</v>
          </cell>
          <cell r="G857">
            <v>15</v>
          </cell>
        </row>
        <row r="858">
          <cell r="A858" t="str">
            <v>15.01.310</v>
          </cell>
          <cell r="B858" t="str">
            <v>Estrutura em terças para telhas de barro</v>
          </cell>
          <cell r="C858" t="str">
            <v>M2</v>
          </cell>
          <cell r="D858">
            <v>79.91</v>
          </cell>
          <cell r="E858">
            <v>34.44</v>
          </cell>
          <cell r="F858">
            <v>114.35</v>
          </cell>
          <cell r="G858">
            <v>15</v>
          </cell>
        </row>
        <row r="859">
          <cell r="A859" t="str">
            <v>15.01.320</v>
          </cell>
          <cell r="B859" t="str">
            <v>Estrutura em terças para telhas perfil e material qualquer, exceto barro</v>
          </cell>
          <cell r="C859" t="str">
            <v>M2</v>
          </cell>
          <cell r="D859">
            <v>24.3</v>
          </cell>
          <cell r="E859">
            <v>6.75</v>
          </cell>
          <cell r="F859">
            <v>31.05</v>
          </cell>
          <cell r="G859">
            <v>15</v>
          </cell>
        </row>
        <row r="860">
          <cell r="A860" t="str">
            <v>15.01.330</v>
          </cell>
          <cell r="B860" t="str">
            <v>Estrutura em terças para telhas perfil trapezoidal</v>
          </cell>
          <cell r="C860" t="str">
            <v>M2</v>
          </cell>
          <cell r="D860">
            <v>15.18</v>
          </cell>
          <cell r="E860">
            <v>6.75</v>
          </cell>
          <cell r="F860">
            <v>21.93</v>
          </cell>
          <cell r="G860">
            <v>15</v>
          </cell>
        </row>
        <row r="861">
          <cell r="A861" t="str">
            <v>15.03</v>
          </cell>
          <cell r="B861" t="str">
            <v>Estrutura em aço</v>
          </cell>
        </row>
        <row r="862">
          <cell r="A862" t="str">
            <v>15.03.030</v>
          </cell>
          <cell r="B862" t="str">
            <v>Fornecimento e montagem de estrutura em aço ASTM-A36, sem pintura</v>
          </cell>
          <cell r="C862" t="str">
            <v>KG</v>
          </cell>
          <cell r="D862">
            <v>29.93</v>
          </cell>
          <cell r="F862">
            <v>29.93</v>
          </cell>
          <cell r="G862">
            <v>15</v>
          </cell>
        </row>
        <row r="863">
          <cell r="A863" t="str">
            <v>15.03.090</v>
          </cell>
          <cell r="B863" t="str">
            <v>Montagem de estrutura metálica em aço, sem pintura</v>
          </cell>
          <cell r="C863" t="str">
            <v>KG</v>
          </cell>
          <cell r="E863">
            <v>6.8</v>
          </cell>
          <cell r="F863">
            <v>6.8</v>
          </cell>
          <cell r="G863">
            <v>15</v>
          </cell>
        </row>
        <row r="864">
          <cell r="A864" t="str">
            <v>15.03.110</v>
          </cell>
          <cell r="B864" t="str">
            <v>Fornecimento e montagem de estrutura em aço patinável, sem pintura</v>
          </cell>
          <cell r="C864" t="str">
            <v>KG</v>
          </cell>
          <cell r="D864">
            <v>31</v>
          </cell>
          <cell r="F864">
            <v>31</v>
          </cell>
          <cell r="G864">
            <v>15</v>
          </cell>
        </row>
        <row r="865">
          <cell r="A865" t="str">
            <v>15.03.131</v>
          </cell>
          <cell r="B865" t="str">
            <v>Fornecimento e montagem de estrutura em aço ASTM-A572 Grau 50, sem pintura</v>
          </cell>
          <cell r="C865" t="str">
            <v>KG</v>
          </cell>
          <cell r="D865">
            <v>30.56</v>
          </cell>
          <cell r="F865">
            <v>30.56</v>
          </cell>
          <cell r="G865">
            <v>15</v>
          </cell>
        </row>
        <row r="866">
          <cell r="A866" t="str">
            <v>15.03.140</v>
          </cell>
          <cell r="B866" t="str">
            <v>Fornecimento e montagem de estrutura tubular em aço ASTM-A572 Grau 50, sem pintura</v>
          </cell>
          <cell r="C866" t="str">
            <v>KG</v>
          </cell>
          <cell r="D866">
            <v>31.53</v>
          </cell>
          <cell r="F866">
            <v>31.53</v>
          </cell>
          <cell r="G866">
            <v>15</v>
          </cell>
        </row>
        <row r="867">
          <cell r="A867" t="str">
            <v>15.03.150</v>
          </cell>
          <cell r="B867" t="str">
            <v>Fornecimento e montagem de estrutura metálica em perfil metalon, sem pintura</v>
          </cell>
          <cell r="C867" t="str">
            <v>KG</v>
          </cell>
          <cell r="D867">
            <v>10.58</v>
          </cell>
          <cell r="E867">
            <v>6.8</v>
          </cell>
          <cell r="F867">
            <v>17.38</v>
          </cell>
          <cell r="G867">
            <v>15</v>
          </cell>
        </row>
        <row r="868">
          <cell r="A868" t="str">
            <v>15.05</v>
          </cell>
          <cell r="B868" t="str">
            <v>Estrutura pre-fabricada de concreto</v>
          </cell>
        </row>
        <row r="869">
          <cell r="A869" t="str">
            <v>15.05.290</v>
          </cell>
          <cell r="B869" t="str">
            <v>Placas, vigas e pilares em concreto armado pré-moldado - fck= 40 MPa</v>
          </cell>
          <cell r="C869" t="str">
            <v>M3</v>
          </cell>
          <cell r="D869">
            <v>2510.89</v>
          </cell>
          <cell r="E869">
            <v>1019.39</v>
          </cell>
          <cell r="F869">
            <v>3530.28</v>
          </cell>
          <cell r="G869">
            <v>15</v>
          </cell>
        </row>
        <row r="870">
          <cell r="A870" t="str">
            <v>15.05.300</v>
          </cell>
          <cell r="B870" t="str">
            <v>Mobiliário em concreto armado pré-moldado - fck= 40 MPa</v>
          </cell>
          <cell r="C870" t="str">
            <v>M3</v>
          </cell>
          <cell r="D870">
            <v>2428.4</v>
          </cell>
          <cell r="E870">
            <v>1124.71</v>
          </cell>
          <cell r="F870">
            <v>3553.11</v>
          </cell>
          <cell r="G870">
            <v>15</v>
          </cell>
        </row>
        <row r="871">
          <cell r="A871" t="str">
            <v>15.05.520</v>
          </cell>
          <cell r="B871" t="str">
            <v>Placas, vigas e pilares em concreto armado pré-moldado - fck= 35 MPa</v>
          </cell>
          <cell r="C871" t="str">
            <v>M3</v>
          </cell>
          <cell r="D871">
            <v>2241.15</v>
          </cell>
          <cell r="E871">
            <v>969.17</v>
          </cell>
          <cell r="F871">
            <v>3210.32</v>
          </cell>
          <cell r="G871">
            <v>15</v>
          </cell>
        </row>
        <row r="872">
          <cell r="A872" t="str">
            <v>15.05.530</v>
          </cell>
          <cell r="B872" t="str">
            <v>Placas, vigas e pilares em concreto armado pré-moldado - fck= 25 MPa</v>
          </cell>
          <cell r="C872" t="str">
            <v>M3</v>
          </cell>
          <cell r="D872">
            <v>1965.6</v>
          </cell>
          <cell r="E872">
            <v>959.37</v>
          </cell>
          <cell r="F872">
            <v>2924.97</v>
          </cell>
          <cell r="G872">
            <v>15</v>
          </cell>
        </row>
        <row r="873">
          <cell r="A873" t="str">
            <v>15.05.540</v>
          </cell>
          <cell r="B873" t="str">
            <v>Mobiliário em concreto armado pré-moldado - fck= 25 MPa</v>
          </cell>
          <cell r="C873" t="str">
            <v>M3</v>
          </cell>
          <cell r="D873">
            <v>2215</v>
          </cell>
          <cell r="E873">
            <v>1027.96</v>
          </cell>
          <cell r="F873">
            <v>3242.96</v>
          </cell>
          <cell r="G873">
            <v>15</v>
          </cell>
        </row>
        <row r="874">
          <cell r="A874" t="str">
            <v>15.20</v>
          </cell>
          <cell r="B874" t="str">
            <v>Reparos, conservações e complementos - GRUPO 15</v>
          </cell>
        </row>
        <row r="875">
          <cell r="A875" t="str">
            <v>15.20.020</v>
          </cell>
          <cell r="B875" t="str">
            <v>Fornecimento de peças diversas para estrutura em madeira</v>
          </cell>
          <cell r="C875" t="str">
            <v>M3</v>
          </cell>
          <cell r="D875">
            <v>3995.46</v>
          </cell>
          <cell r="E875">
            <v>1589.4</v>
          </cell>
          <cell r="F875">
            <v>5584.86</v>
          </cell>
          <cell r="G875">
            <v>15</v>
          </cell>
        </row>
        <row r="876">
          <cell r="A876" t="str">
            <v>15.20.040</v>
          </cell>
          <cell r="B876" t="str">
            <v>Recolocação de peças lineares em madeira com seção até 60 cm²</v>
          </cell>
          <cell r="C876" t="str">
            <v>M</v>
          </cell>
          <cell r="D876">
            <v>0.1</v>
          </cell>
          <cell r="E876">
            <v>7.42</v>
          </cell>
          <cell r="F876">
            <v>7.52</v>
          </cell>
          <cell r="G876">
            <v>15</v>
          </cell>
        </row>
        <row r="877">
          <cell r="A877" t="str">
            <v>15.20.060</v>
          </cell>
          <cell r="B877" t="str">
            <v>Recolocação de peças lineares em madeira com seção superior a 60 cm²</v>
          </cell>
          <cell r="C877" t="str">
            <v>M</v>
          </cell>
          <cell r="D877">
            <v>0.26</v>
          </cell>
          <cell r="E877">
            <v>19.600000000000001</v>
          </cell>
          <cell r="F877">
            <v>19.86</v>
          </cell>
          <cell r="G877">
            <v>15</v>
          </cell>
        </row>
        <row r="878">
          <cell r="A878" t="str">
            <v>16</v>
          </cell>
          <cell r="B878" t="str">
            <v>TELHAMENTO</v>
          </cell>
        </row>
        <row r="879">
          <cell r="A879" t="str">
            <v>16.02</v>
          </cell>
          <cell r="B879" t="str">
            <v>Telhamento em barro</v>
          </cell>
        </row>
        <row r="880">
          <cell r="A880" t="str">
            <v>16.02.010</v>
          </cell>
          <cell r="B880" t="str">
            <v>Telha de barro tipo italiana</v>
          </cell>
          <cell r="C880" t="str">
            <v>M2</v>
          </cell>
          <cell r="D880">
            <v>55.36</v>
          </cell>
          <cell r="E880">
            <v>38.44</v>
          </cell>
          <cell r="F880">
            <v>93.8</v>
          </cell>
          <cell r="G880">
            <v>15</v>
          </cell>
        </row>
        <row r="881">
          <cell r="A881" t="str">
            <v>16.02.020</v>
          </cell>
          <cell r="B881" t="str">
            <v>Telha de barro tipo francesa</v>
          </cell>
          <cell r="C881" t="str">
            <v>M2</v>
          </cell>
          <cell r="D881">
            <v>63.68</v>
          </cell>
          <cell r="E881">
            <v>38.44</v>
          </cell>
          <cell r="F881">
            <v>102.12</v>
          </cell>
          <cell r="G881">
            <v>15</v>
          </cell>
        </row>
        <row r="882">
          <cell r="A882" t="str">
            <v>16.02.030</v>
          </cell>
          <cell r="B882" t="str">
            <v>Telha de barro tipo romana</v>
          </cell>
          <cell r="C882" t="str">
            <v>M2</v>
          </cell>
          <cell r="D882">
            <v>35.200000000000003</v>
          </cell>
          <cell r="E882">
            <v>38.44</v>
          </cell>
          <cell r="F882">
            <v>73.64</v>
          </cell>
          <cell r="G882">
            <v>15</v>
          </cell>
        </row>
        <row r="883">
          <cell r="A883" t="str">
            <v>16.02.045</v>
          </cell>
          <cell r="B883" t="str">
            <v>Telha de barro colonial/paulista</v>
          </cell>
          <cell r="C883" t="str">
            <v>M2</v>
          </cell>
          <cell r="D883">
            <v>91.26</v>
          </cell>
          <cell r="E883">
            <v>57.66</v>
          </cell>
          <cell r="F883">
            <v>148.91999999999999</v>
          </cell>
          <cell r="G883">
            <v>15</v>
          </cell>
        </row>
        <row r="884">
          <cell r="A884" t="str">
            <v>16.02.060</v>
          </cell>
          <cell r="B884" t="str">
            <v>Telha de barro tipo plan</v>
          </cell>
          <cell r="C884" t="str">
            <v>M2</v>
          </cell>
          <cell r="D884">
            <v>105.84</v>
          </cell>
          <cell r="E884">
            <v>57.66</v>
          </cell>
          <cell r="F884">
            <v>163.5</v>
          </cell>
          <cell r="G884">
            <v>15</v>
          </cell>
        </row>
        <row r="885">
          <cell r="A885" t="str">
            <v>16.02.120</v>
          </cell>
          <cell r="B885" t="str">
            <v>Emboçamento de beiral em telhas de barro</v>
          </cell>
          <cell r="C885" t="str">
            <v>M</v>
          </cell>
          <cell r="D885">
            <v>1.01</v>
          </cell>
          <cell r="E885">
            <v>16.96</v>
          </cell>
          <cell r="F885">
            <v>17.97</v>
          </cell>
          <cell r="G885">
            <v>15</v>
          </cell>
        </row>
        <row r="886">
          <cell r="A886" t="str">
            <v>16.02.230</v>
          </cell>
          <cell r="B886" t="str">
            <v>Cumeeira de barro emboçado tipos: plan, romana, italiana, francesa e paulistinha</v>
          </cell>
          <cell r="C886" t="str">
            <v>M</v>
          </cell>
          <cell r="D886">
            <v>13.98</v>
          </cell>
          <cell r="E886">
            <v>21.19</v>
          </cell>
          <cell r="F886">
            <v>35.17</v>
          </cell>
          <cell r="G886">
            <v>15</v>
          </cell>
        </row>
        <row r="887">
          <cell r="A887" t="str">
            <v>16.02.270</v>
          </cell>
          <cell r="B887" t="str">
            <v>Espigão de barro emboçado</v>
          </cell>
          <cell r="C887" t="str">
            <v>M</v>
          </cell>
          <cell r="D887">
            <v>21.78</v>
          </cell>
          <cell r="E887">
            <v>21.19</v>
          </cell>
          <cell r="F887">
            <v>42.97</v>
          </cell>
          <cell r="G887">
            <v>15</v>
          </cell>
        </row>
        <row r="888">
          <cell r="A888" t="str">
            <v>16.03</v>
          </cell>
          <cell r="B888" t="str">
            <v>Telhamento em cimento reforçado com fio sintético (CRFS)</v>
          </cell>
        </row>
        <row r="889">
          <cell r="A889" t="str">
            <v>16.03.010</v>
          </cell>
          <cell r="B889" t="str">
            <v>Telhamento em cimento reforçado com fio sintético CRFS - perfil ondulado de 6 mm</v>
          </cell>
          <cell r="C889" t="str">
            <v>M2</v>
          </cell>
          <cell r="D889">
            <v>39.25</v>
          </cell>
          <cell r="E889">
            <v>21.19</v>
          </cell>
          <cell r="F889">
            <v>60.44</v>
          </cell>
          <cell r="G889">
            <v>15</v>
          </cell>
        </row>
        <row r="890">
          <cell r="A890" t="str">
            <v>16.03.020</v>
          </cell>
          <cell r="B890" t="str">
            <v>Telhamento em cimento reforçado com fio sintético CRFS - perfil ondulado de 8 mm</v>
          </cell>
          <cell r="C890" t="str">
            <v>M2</v>
          </cell>
          <cell r="D890">
            <v>59.52</v>
          </cell>
          <cell r="E890">
            <v>21.19</v>
          </cell>
          <cell r="F890">
            <v>80.709999999999994</v>
          </cell>
          <cell r="G890">
            <v>15</v>
          </cell>
        </row>
        <row r="891">
          <cell r="A891" t="str">
            <v>16.03.030</v>
          </cell>
          <cell r="B891" t="str">
            <v>Telhamento em cimento reforçado com fio sintético CRFS - perfil trapezoidal de 44 cm</v>
          </cell>
          <cell r="C891" t="str">
            <v>M2</v>
          </cell>
          <cell r="D891">
            <v>154.16999999999999</v>
          </cell>
          <cell r="E891">
            <v>21.19</v>
          </cell>
          <cell r="F891">
            <v>175.36</v>
          </cell>
          <cell r="G891">
            <v>15</v>
          </cell>
        </row>
        <row r="892">
          <cell r="A892" t="str">
            <v>16.03.040</v>
          </cell>
          <cell r="B892" t="str">
            <v>Telhamento em cimento reforçado com fio sintético CRFS - perfil modulado</v>
          </cell>
          <cell r="C892" t="str">
            <v>M2</v>
          </cell>
          <cell r="D892">
            <v>161.16999999999999</v>
          </cell>
          <cell r="E892">
            <v>21.19</v>
          </cell>
          <cell r="F892">
            <v>182.36</v>
          </cell>
          <cell r="G892">
            <v>15</v>
          </cell>
        </row>
        <row r="893">
          <cell r="A893" t="str">
            <v>16.03.300</v>
          </cell>
          <cell r="B893" t="str">
            <v>Cumeeira normal em cimento reforçado com fio sintético CRFS - perfil ondulado</v>
          </cell>
          <cell r="C893" t="str">
            <v>M</v>
          </cell>
          <cell r="D893">
            <v>85.96</v>
          </cell>
          <cell r="E893">
            <v>10.6</v>
          </cell>
          <cell r="F893">
            <v>96.56</v>
          </cell>
          <cell r="G893">
            <v>15</v>
          </cell>
        </row>
        <row r="894">
          <cell r="A894" t="str">
            <v>16.03.310</v>
          </cell>
          <cell r="B894" t="str">
            <v>Cumeeira universal em cimento reforçado com fio sintético CRFS - perfil ondulado</v>
          </cell>
          <cell r="C894" t="str">
            <v>M</v>
          </cell>
          <cell r="D894">
            <v>80.28</v>
          </cell>
          <cell r="E894">
            <v>10.6</v>
          </cell>
          <cell r="F894">
            <v>90.88</v>
          </cell>
          <cell r="G894">
            <v>15</v>
          </cell>
        </row>
        <row r="895">
          <cell r="A895" t="str">
            <v>16.03.320</v>
          </cell>
          <cell r="B895" t="str">
            <v>Cumeeira normal em cimento reforçado com fio sintético CRFS - perfil trapezoidal 44 cm</v>
          </cell>
          <cell r="C895" t="str">
            <v>M</v>
          </cell>
          <cell r="D895">
            <v>117.38</v>
          </cell>
          <cell r="E895">
            <v>10.6</v>
          </cell>
          <cell r="F895">
            <v>127.98</v>
          </cell>
          <cell r="G895">
            <v>15</v>
          </cell>
        </row>
        <row r="896">
          <cell r="A896" t="str">
            <v>16.03.330</v>
          </cell>
          <cell r="B896" t="str">
            <v>Cumeeira normal em cimento reforçado com fio sintético CRFS - perfil modulado</v>
          </cell>
          <cell r="C896" t="str">
            <v>M</v>
          </cell>
          <cell r="D896">
            <v>181.2</v>
          </cell>
          <cell r="E896">
            <v>10.6</v>
          </cell>
          <cell r="F896">
            <v>191.8</v>
          </cell>
          <cell r="G896">
            <v>15</v>
          </cell>
        </row>
        <row r="897">
          <cell r="A897" t="str">
            <v>16.03.360</v>
          </cell>
          <cell r="B897" t="str">
            <v>Espigão em cimento reforçado com fio sintético CRFS - perfil ondulado</v>
          </cell>
          <cell r="C897" t="str">
            <v>M</v>
          </cell>
          <cell r="D897">
            <v>58.18</v>
          </cell>
          <cell r="E897">
            <v>10.6</v>
          </cell>
          <cell r="F897">
            <v>68.78</v>
          </cell>
          <cell r="G897">
            <v>15</v>
          </cell>
        </row>
        <row r="898">
          <cell r="A898" t="str">
            <v>16.03.370</v>
          </cell>
          <cell r="B898" t="str">
            <v>Espigão em cimento reforçado com fio sintético CRFS - perfil modulado</v>
          </cell>
          <cell r="C898" t="str">
            <v>M</v>
          </cell>
          <cell r="D898">
            <v>109.93</v>
          </cell>
          <cell r="E898">
            <v>10.6</v>
          </cell>
          <cell r="F898">
            <v>120.53</v>
          </cell>
          <cell r="G898">
            <v>15</v>
          </cell>
        </row>
        <row r="899">
          <cell r="A899" t="str">
            <v>16.03.400</v>
          </cell>
          <cell r="B899" t="str">
            <v>Rufo em cimento reforçado com fio sintético CRFS - perfil ondulado</v>
          </cell>
          <cell r="C899" t="str">
            <v>M</v>
          </cell>
          <cell r="D899">
            <v>76.349999999999994</v>
          </cell>
          <cell r="E899">
            <v>10.6</v>
          </cell>
          <cell r="F899">
            <v>86.95</v>
          </cell>
          <cell r="G899">
            <v>15</v>
          </cell>
        </row>
        <row r="900">
          <cell r="A900" t="str">
            <v>16.10</v>
          </cell>
          <cell r="B900" t="str">
            <v>Telhamento em madeira ou fibra vegetal</v>
          </cell>
        </row>
        <row r="901">
          <cell r="A901" t="str">
            <v>16.10.020</v>
          </cell>
          <cell r="B901" t="str">
            <v>Telha em fibra vegetal, perfil ondulado, com espessura de 3mm</v>
          </cell>
          <cell r="C901" t="str">
            <v>M2</v>
          </cell>
          <cell r="D901">
            <v>81.72</v>
          </cell>
          <cell r="E901">
            <v>34.44</v>
          </cell>
          <cell r="F901">
            <v>116.16</v>
          </cell>
          <cell r="G901">
            <v>15</v>
          </cell>
        </row>
        <row r="902">
          <cell r="A902" t="str">
            <v>16.10.100</v>
          </cell>
          <cell r="B902" t="str">
            <v>Cumeeira em fibra vegetal, lisa, com espessura de 3mm</v>
          </cell>
          <cell r="C902" t="str">
            <v>M</v>
          </cell>
          <cell r="D902">
            <v>110.07</v>
          </cell>
          <cell r="E902">
            <v>11.66</v>
          </cell>
          <cell r="F902">
            <v>121.73</v>
          </cell>
          <cell r="G902">
            <v>15</v>
          </cell>
        </row>
        <row r="903">
          <cell r="A903" t="str">
            <v>16.12</v>
          </cell>
          <cell r="B903" t="str">
            <v>Telhamento metálico comum</v>
          </cell>
        </row>
        <row r="904">
          <cell r="A904" t="str">
            <v>16.12.020</v>
          </cell>
          <cell r="B904" t="str">
            <v>Telhamento em chapa de aço pré-pintada, perfil ondulado, com espessura de 0,50mm</v>
          </cell>
          <cell r="C904" t="str">
            <v>M2</v>
          </cell>
          <cell r="D904">
            <v>91.06</v>
          </cell>
          <cell r="E904">
            <v>21.19</v>
          </cell>
          <cell r="F904">
            <v>112.25</v>
          </cell>
          <cell r="G904">
            <v>15</v>
          </cell>
        </row>
        <row r="905">
          <cell r="A905" t="str">
            <v>16.12.040</v>
          </cell>
          <cell r="B905" t="str">
            <v>Telhamento em chapa de aço pré-pintada, perfil ondulado calandrado, com espessura de 0,80mm</v>
          </cell>
          <cell r="C905" t="str">
            <v>M2</v>
          </cell>
          <cell r="D905">
            <v>173.1</v>
          </cell>
          <cell r="E905">
            <v>21.19</v>
          </cell>
          <cell r="F905">
            <v>194.29</v>
          </cell>
          <cell r="G905">
            <v>15</v>
          </cell>
        </row>
        <row r="906">
          <cell r="A906" t="str">
            <v>16.12.050</v>
          </cell>
          <cell r="B906" t="str">
            <v>Telhamento em chapa de aço pré-pintada, perfil trapezoidal, com espessura de 0,80mm e altura de 100mm</v>
          </cell>
          <cell r="C906" t="str">
            <v>M2</v>
          </cell>
          <cell r="D906">
            <v>169.26</v>
          </cell>
          <cell r="E906">
            <v>21.19</v>
          </cell>
          <cell r="F906">
            <v>190.45</v>
          </cell>
          <cell r="G906">
            <v>15</v>
          </cell>
        </row>
        <row r="907">
          <cell r="A907" t="str">
            <v>16.12.060</v>
          </cell>
          <cell r="B907" t="str">
            <v>Telhamento em chapa de aço pré-pintada, perfil trapezoidal, com espessura de 0,50mm e altura de 40mm</v>
          </cell>
          <cell r="C907" t="str">
            <v>M2</v>
          </cell>
          <cell r="D907">
            <v>90.45</v>
          </cell>
          <cell r="E907">
            <v>21.19</v>
          </cell>
          <cell r="F907">
            <v>111.64</v>
          </cell>
          <cell r="G907">
            <v>15</v>
          </cell>
        </row>
        <row r="908">
          <cell r="A908" t="str">
            <v>16.12.200</v>
          </cell>
          <cell r="B908" t="str">
            <v>Cumeeira em chapa de aço pré-pintada, perfil trapezoidal, com espessura de 0,50mm</v>
          </cell>
          <cell r="C908" t="str">
            <v>M</v>
          </cell>
          <cell r="D908">
            <v>75.89</v>
          </cell>
          <cell r="E908">
            <v>10.6</v>
          </cell>
          <cell r="F908">
            <v>86.49</v>
          </cell>
          <cell r="G908">
            <v>15</v>
          </cell>
        </row>
        <row r="909">
          <cell r="A909" t="str">
            <v>16.12.220</v>
          </cell>
          <cell r="B909" t="str">
            <v>Cumeeira em chapa de aço pré-pintada, perfil ondulado, com espessura de 0,50mm</v>
          </cell>
          <cell r="C909" t="str">
            <v>M</v>
          </cell>
          <cell r="D909">
            <v>75.66</v>
          </cell>
          <cell r="E909">
            <v>10.6</v>
          </cell>
          <cell r="F909">
            <v>86.26</v>
          </cell>
          <cell r="G909">
            <v>15</v>
          </cell>
        </row>
        <row r="910">
          <cell r="A910" t="str">
            <v>16.13</v>
          </cell>
          <cell r="B910" t="str">
            <v>Telhamento metálico especial</v>
          </cell>
        </row>
        <row r="911">
          <cell r="A911" t="str">
            <v>16.13.060</v>
          </cell>
          <cell r="B911" t="str">
            <v>Telhamento em chapa de aço pré-pintada, tipo sanduíche, espessura de 0,50mm, com lã de rocha</v>
          </cell>
          <cell r="C911" t="str">
            <v>M2</v>
          </cell>
          <cell r="D911">
            <v>169.34</v>
          </cell>
          <cell r="E911">
            <v>53.3</v>
          </cell>
          <cell r="F911">
            <v>222.64</v>
          </cell>
          <cell r="G911">
            <v>15</v>
          </cell>
        </row>
        <row r="912">
          <cell r="A912" t="str">
            <v>16.13.070</v>
          </cell>
          <cell r="B912" t="str">
            <v>Telhamento em chapa de aço pré-pintada, tipo sanduíche, espessura de 0,50mm, com poliisocianurato (PIR)</v>
          </cell>
          <cell r="C912" t="str">
            <v>M2</v>
          </cell>
          <cell r="D912">
            <v>170.22</v>
          </cell>
          <cell r="E912">
            <v>23.06</v>
          </cell>
          <cell r="F912">
            <v>193.28</v>
          </cell>
          <cell r="G912">
            <v>15</v>
          </cell>
        </row>
        <row r="913">
          <cell r="A913" t="str">
            <v>16.13.130</v>
          </cell>
          <cell r="B913" t="str">
            <v>Telhamento em chapa de aço pré-pintada, tipo sanduíche, espessura de 0,50mm, com poliestireno expandido</v>
          </cell>
          <cell r="C913" t="str">
            <v>M2</v>
          </cell>
          <cell r="D913">
            <v>125.96</v>
          </cell>
          <cell r="E913">
            <v>23.06</v>
          </cell>
          <cell r="F913">
            <v>149.02000000000001</v>
          </cell>
          <cell r="G913">
            <v>15</v>
          </cell>
        </row>
        <row r="914">
          <cell r="A914" t="str">
            <v>16.13.140</v>
          </cell>
          <cell r="B914" t="str">
            <v>Telhamento em chapa de aço galvanizado autoportante, perfil trapezoidal, com espessura de 0,80mm e altura de 120mm</v>
          </cell>
          <cell r="C914" t="str">
            <v>M2</v>
          </cell>
          <cell r="D914">
            <v>120.29</v>
          </cell>
          <cell r="E914">
            <v>21.19</v>
          </cell>
          <cell r="F914">
            <v>141.47999999999999</v>
          </cell>
          <cell r="G914">
            <v>15</v>
          </cell>
        </row>
        <row r="915">
          <cell r="A915" t="str">
            <v>16.16</v>
          </cell>
          <cell r="B915" t="str">
            <v>Telhamento em material sintético</v>
          </cell>
        </row>
        <row r="916">
          <cell r="A916" t="str">
            <v>16.16.040</v>
          </cell>
          <cell r="B916" t="str">
            <v>Telha ondulada translúcida em polipropileno</v>
          </cell>
          <cell r="C916" t="str">
            <v>M2</v>
          </cell>
          <cell r="D916">
            <v>68.88</v>
          </cell>
          <cell r="E916">
            <v>21.19</v>
          </cell>
          <cell r="F916">
            <v>90.07</v>
          </cell>
          <cell r="G916">
            <v>15</v>
          </cell>
        </row>
        <row r="917">
          <cell r="A917" t="str">
            <v>16.16.160</v>
          </cell>
          <cell r="B917" t="str">
            <v>Telha em poliéster reforçado com fibras de vidro, perfil trapezoidal 49</v>
          </cell>
          <cell r="C917" t="str">
            <v>M2</v>
          </cell>
          <cell r="D917">
            <v>111.25</v>
          </cell>
          <cell r="E917">
            <v>21.19</v>
          </cell>
          <cell r="F917">
            <v>132.44</v>
          </cell>
          <cell r="G917">
            <v>15</v>
          </cell>
        </row>
        <row r="918">
          <cell r="A918" t="str">
            <v>16.16.400</v>
          </cell>
          <cell r="B918" t="str">
            <v>Cumeeira para telha de poliéster, tipo perfil trapezoidal 49</v>
          </cell>
          <cell r="C918" t="str">
            <v>M</v>
          </cell>
          <cell r="D918">
            <v>172.65</v>
          </cell>
          <cell r="E918">
            <v>10.6</v>
          </cell>
          <cell r="F918">
            <v>183.25</v>
          </cell>
          <cell r="G918">
            <v>15</v>
          </cell>
        </row>
        <row r="919">
          <cell r="A919" t="str">
            <v>16.20</v>
          </cell>
          <cell r="B919" t="str">
            <v>Telhamento em vidro</v>
          </cell>
        </row>
        <row r="920">
          <cell r="A920" t="str">
            <v>16.20.020</v>
          </cell>
          <cell r="B920" t="str">
            <v>Telhas de vidro para iluminação tipo francesa</v>
          </cell>
          <cell r="C920" t="str">
            <v>UN</v>
          </cell>
          <cell r="D920">
            <v>69.27</v>
          </cell>
          <cell r="E920">
            <v>5.3</v>
          </cell>
          <cell r="F920">
            <v>74.569999999999993</v>
          </cell>
          <cell r="G920">
            <v>15</v>
          </cell>
        </row>
        <row r="921">
          <cell r="A921" t="str">
            <v>16.20.040</v>
          </cell>
          <cell r="B921" t="str">
            <v>Telhas de vidro para iluminação tipo colonial/paulistinha</v>
          </cell>
          <cell r="C921" t="str">
            <v>UN</v>
          </cell>
          <cell r="D921">
            <v>69.27</v>
          </cell>
          <cell r="E921">
            <v>5.3</v>
          </cell>
          <cell r="F921">
            <v>74.569999999999993</v>
          </cell>
          <cell r="G921">
            <v>15</v>
          </cell>
        </row>
        <row r="922">
          <cell r="A922" t="str">
            <v>16.30</v>
          </cell>
          <cell r="B922" t="str">
            <v>Domos</v>
          </cell>
        </row>
        <row r="923">
          <cell r="A923" t="str">
            <v>16.30.020</v>
          </cell>
          <cell r="B923" t="str">
            <v>Domo de acrílico fixado em perfis de alumínio</v>
          </cell>
          <cell r="C923" t="str">
            <v>M2</v>
          </cell>
          <cell r="D923">
            <v>958.38</v>
          </cell>
          <cell r="F923">
            <v>958.38</v>
          </cell>
          <cell r="G923">
            <v>15</v>
          </cell>
        </row>
        <row r="924">
          <cell r="A924" t="str">
            <v>16.32</v>
          </cell>
          <cell r="B924" t="str">
            <v>Painel, chapas e fechamento</v>
          </cell>
        </row>
        <row r="925">
          <cell r="A925" t="str">
            <v>16.32.070</v>
          </cell>
          <cell r="B925" t="str">
            <v>Cobertura curva em chapa de policarbonato alveolar bronze de 6 mm</v>
          </cell>
          <cell r="C925" t="str">
            <v>M2</v>
          </cell>
          <cell r="D925">
            <v>139.51</v>
          </cell>
          <cell r="E925">
            <v>108.04</v>
          </cell>
          <cell r="F925">
            <v>247.55</v>
          </cell>
          <cell r="G925">
            <v>15</v>
          </cell>
        </row>
        <row r="926">
          <cell r="A926" t="str">
            <v>16.32.120</v>
          </cell>
          <cell r="B926" t="str">
            <v>Cobertura plana em chapa de policarbonato alveolar de 10 mm</v>
          </cell>
          <cell r="C926" t="str">
            <v>M2</v>
          </cell>
          <cell r="D926">
            <v>182.88</v>
          </cell>
          <cell r="E926">
            <v>97.24</v>
          </cell>
          <cell r="F926">
            <v>280.12</v>
          </cell>
          <cell r="G926">
            <v>15</v>
          </cell>
        </row>
        <row r="927">
          <cell r="A927" t="str">
            <v>16.32.130</v>
          </cell>
          <cell r="B927" t="str">
            <v>Cobertura curva em chapa de policarbonato alveolar bronze de 10 mm</v>
          </cell>
          <cell r="C927" t="str">
            <v>M2</v>
          </cell>
          <cell r="D927">
            <v>182.64</v>
          </cell>
          <cell r="E927">
            <v>108.04</v>
          </cell>
          <cell r="F927">
            <v>290.68</v>
          </cell>
          <cell r="G927">
            <v>15</v>
          </cell>
        </row>
        <row r="928">
          <cell r="A928" t="str">
            <v>16.33</v>
          </cell>
          <cell r="B928" t="str">
            <v>Calhas e rufos</v>
          </cell>
        </row>
        <row r="929">
          <cell r="A929" t="str">
            <v>16.33.022</v>
          </cell>
          <cell r="B929" t="str">
            <v>Calha, rufo, afins em chapa galvanizada nº 24 - corte 0,33 m</v>
          </cell>
          <cell r="C929" t="str">
            <v>M</v>
          </cell>
          <cell r="D929">
            <v>57.36</v>
          </cell>
          <cell r="E929">
            <v>64.599999999999994</v>
          </cell>
          <cell r="F929">
            <v>121.96</v>
          </cell>
          <cell r="G929">
            <v>15</v>
          </cell>
        </row>
        <row r="930">
          <cell r="A930" t="str">
            <v>16.33.052</v>
          </cell>
          <cell r="B930" t="str">
            <v>Calha, rufo, afins em chapa galvanizada nº 24 - corte 0,50 m</v>
          </cell>
          <cell r="C930" t="str">
            <v>M</v>
          </cell>
          <cell r="D930">
            <v>88.98</v>
          </cell>
          <cell r="E930">
            <v>76.349999999999994</v>
          </cell>
          <cell r="F930">
            <v>165.33</v>
          </cell>
          <cell r="G930">
            <v>15</v>
          </cell>
        </row>
        <row r="931">
          <cell r="A931" t="str">
            <v>16.33.062</v>
          </cell>
          <cell r="B931" t="str">
            <v>Calha, rufo, afins em chapa galvanizada nº 24 - corte 1,00 m</v>
          </cell>
          <cell r="C931" t="str">
            <v>M</v>
          </cell>
          <cell r="D931">
            <v>167.12</v>
          </cell>
          <cell r="E931">
            <v>82.22</v>
          </cell>
          <cell r="F931">
            <v>249.34</v>
          </cell>
          <cell r="G931">
            <v>15</v>
          </cell>
        </row>
        <row r="932">
          <cell r="A932" t="str">
            <v>16.33.082</v>
          </cell>
          <cell r="B932" t="str">
            <v>Calha, rufo, afins em chapa galvanizada nº 26 - corte 0,33 m</v>
          </cell>
          <cell r="C932" t="str">
            <v>M</v>
          </cell>
          <cell r="D932">
            <v>44.58</v>
          </cell>
          <cell r="E932">
            <v>64.599999999999994</v>
          </cell>
          <cell r="F932">
            <v>109.18</v>
          </cell>
          <cell r="G932">
            <v>15</v>
          </cell>
        </row>
        <row r="933">
          <cell r="A933" t="str">
            <v>16.33.102</v>
          </cell>
          <cell r="B933" t="str">
            <v>Calha, rufo, afins em chapa galvanizada nº 26 - corte 0,50 m</v>
          </cell>
          <cell r="C933" t="str">
            <v>M</v>
          </cell>
          <cell r="D933">
            <v>68.02</v>
          </cell>
          <cell r="E933">
            <v>76.349999999999994</v>
          </cell>
          <cell r="F933">
            <v>144.37</v>
          </cell>
          <cell r="G933">
            <v>15</v>
          </cell>
        </row>
        <row r="934">
          <cell r="A934" t="str">
            <v>16.33.250</v>
          </cell>
          <cell r="B934" t="str">
            <v>Calha em PVC 125mm, inclusive conexões - AP</v>
          </cell>
          <cell r="C934" t="str">
            <v>M</v>
          </cell>
          <cell r="D934">
            <v>107.21</v>
          </cell>
          <cell r="E934">
            <v>55.8</v>
          </cell>
          <cell r="F934">
            <v>163.01</v>
          </cell>
          <cell r="G934">
            <v>15</v>
          </cell>
        </row>
        <row r="935">
          <cell r="A935" t="str">
            <v>16.33.400</v>
          </cell>
          <cell r="B935" t="str">
            <v>Rufo pré-moldado em concreto, de 14 x 50 x 18,5 cm</v>
          </cell>
          <cell r="C935" t="str">
            <v>UN</v>
          </cell>
          <cell r="D935">
            <v>16.170000000000002</v>
          </cell>
          <cell r="E935">
            <v>1.67</v>
          </cell>
          <cell r="F935">
            <v>17.84</v>
          </cell>
          <cell r="G935">
            <v>15</v>
          </cell>
        </row>
        <row r="936">
          <cell r="A936" t="str">
            <v>16.33.410</v>
          </cell>
          <cell r="B936" t="str">
            <v>Rufo pré-moldado em concreto, de 20 x 50 x 26 cm</v>
          </cell>
          <cell r="C936" t="str">
            <v>UN</v>
          </cell>
          <cell r="D936">
            <v>18.82</v>
          </cell>
          <cell r="E936">
            <v>2.39</v>
          </cell>
          <cell r="F936">
            <v>21.21</v>
          </cell>
          <cell r="G936">
            <v>15</v>
          </cell>
        </row>
        <row r="937">
          <cell r="A937" t="str">
            <v>16.33.412</v>
          </cell>
          <cell r="B937" t="str">
            <v>Rufo pré-moldado em concreto, largura 24 cm</v>
          </cell>
          <cell r="C937" t="str">
            <v>UN</v>
          </cell>
          <cell r="D937">
            <v>21.23</v>
          </cell>
          <cell r="E937">
            <v>3.35</v>
          </cell>
          <cell r="F937">
            <v>24.58</v>
          </cell>
          <cell r="G937">
            <v>15</v>
          </cell>
        </row>
        <row r="938">
          <cell r="A938" t="str">
            <v>16.40</v>
          </cell>
          <cell r="B938" t="str">
            <v>Reparos, conservações e complementos - GRUPO 16</v>
          </cell>
        </row>
        <row r="939">
          <cell r="A939" t="str">
            <v>16.40.040</v>
          </cell>
          <cell r="B939" t="str">
            <v>Recolocação de cumeeiras e espigões de barro</v>
          </cell>
          <cell r="C939" t="str">
            <v>M</v>
          </cell>
          <cell r="D939">
            <v>2.61</v>
          </cell>
          <cell r="E939">
            <v>21.19</v>
          </cell>
          <cell r="F939">
            <v>23.8</v>
          </cell>
          <cell r="G939">
            <v>15</v>
          </cell>
        </row>
        <row r="940">
          <cell r="A940" t="str">
            <v>16.40.060</v>
          </cell>
          <cell r="B940" t="str">
            <v>Recolocação de telha de barro tipo colonial/paulistinha</v>
          </cell>
          <cell r="C940" t="str">
            <v>M2</v>
          </cell>
          <cell r="E940">
            <v>57.66</v>
          </cell>
          <cell r="F940">
            <v>57.66</v>
          </cell>
          <cell r="G940">
            <v>15</v>
          </cell>
        </row>
        <row r="941">
          <cell r="A941" t="str">
            <v>16.40.080</v>
          </cell>
          <cell r="B941" t="str">
            <v>Recolocação de telha de barro tipo plan</v>
          </cell>
          <cell r="C941" t="str">
            <v>M2</v>
          </cell>
          <cell r="E941">
            <v>57.66</v>
          </cell>
          <cell r="F941">
            <v>57.66</v>
          </cell>
          <cell r="G941">
            <v>15</v>
          </cell>
        </row>
        <row r="942">
          <cell r="A942" t="str">
            <v>16.40.090</v>
          </cell>
          <cell r="B942" t="str">
            <v>Recolocação de domo de acrílico, inclusive perfis metálicos de fixação</v>
          </cell>
          <cell r="C942" t="str">
            <v>M2</v>
          </cell>
          <cell r="E942">
            <v>26.49</v>
          </cell>
          <cell r="F942">
            <v>26.49</v>
          </cell>
          <cell r="G942">
            <v>15</v>
          </cell>
        </row>
        <row r="943">
          <cell r="A943" t="str">
            <v>16.40.120</v>
          </cell>
          <cell r="B943" t="str">
            <v>Recolocação de telha de barro tipo francesa</v>
          </cell>
          <cell r="C943" t="str">
            <v>M2</v>
          </cell>
          <cell r="E943">
            <v>38.44</v>
          </cell>
          <cell r="F943">
            <v>38.44</v>
          </cell>
          <cell r="G943">
            <v>15</v>
          </cell>
        </row>
        <row r="944">
          <cell r="A944" t="str">
            <v>16.40.140</v>
          </cell>
          <cell r="B944" t="str">
            <v>Recolocação de telha em fibrocimento ou CRFS, perfil ondulado</v>
          </cell>
          <cell r="C944" t="str">
            <v>M2</v>
          </cell>
          <cell r="D944">
            <v>3.11</v>
          </cell>
          <cell r="E944">
            <v>21.19</v>
          </cell>
          <cell r="F944">
            <v>24.3</v>
          </cell>
          <cell r="G944">
            <v>15</v>
          </cell>
        </row>
        <row r="945">
          <cell r="A945" t="str">
            <v>16.40.150</v>
          </cell>
          <cell r="B945" t="str">
            <v>Recolocação de telha em fibrocimento ou CRFS, perfil modulado ou trapezoidal</v>
          </cell>
          <cell r="C945" t="str">
            <v>M2</v>
          </cell>
          <cell r="D945">
            <v>9.33</v>
          </cell>
          <cell r="E945">
            <v>21.19</v>
          </cell>
          <cell r="F945">
            <v>30.52</v>
          </cell>
          <cell r="G945">
            <v>15</v>
          </cell>
        </row>
        <row r="946">
          <cell r="A946" t="str">
            <v>17</v>
          </cell>
          <cell r="B946" t="str">
            <v>REVESTIMENTO EM MASSA OU FUNDIDO NO LOCAL</v>
          </cell>
        </row>
        <row r="947">
          <cell r="A947" t="str">
            <v>17.01</v>
          </cell>
          <cell r="B947" t="str">
            <v>Regularização de base</v>
          </cell>
        </row>
        <row r="948">
          <cell r="A948" t="str">
            <v>17.01.010</v>
          </cell>
          <cell r="B948" t="str">
            <v>Argamassa de proteção com argila expandida</v>
          </cell>
          <cell r="C948" t="str">
            <v>M3</v>
          </cell>
          <cell r="D948">
            <v>1139.99</v>
          </cell>
          <cell r="E948">
            <v>377.63</v>
          </cell>
          <cell r="F948">
            <v>1517.62</v>
          </cell>
          <cell r="G948">
            <v>15</v>
          </cell>
        </row>
        <row r="949">
          <cell r="A949" t="str">
            <v>17.01.020</v>
          </cell>
          <cell r="B949" t="str">
            <v>Argamassa de regularização e/ou proteção</v>
          </cell>
          <cell r="C949" t="str">
            <v>M3</v>
          </cell>
          <cell r="D949">
            <v>498.84</v>
          </cell>
          <cell r="E949">
            <v>377.63</v>
          </cell>
          <cell r="F949">
            <v>876.47</v>
          </cell>
          <cell r="G949">
            <v>15</v>
          </cell>
        </row>
        <row r="950">
          <cell r="A950" t="str">
            <v>17.01.040</v>
          </cell>
          <cell r="B950" t="str">
            <v>Lastro de concreto impermeabilizado</v>
          </cell>
          <cell r="C950" t="str">
            <v>M3</v>
          </cell>
          <cell r="D950">
            <v>448.63</v>
          </cell>
          <cell r="E950">
            <v>377.63</v>
          </cell>
          <cell r="F950">
            <v>826.26</v>
          </cell>
          <cell r="G950">
            <v>15</v>
          </cell>
        </row>
        <row r="951">
          <cell r="A951" t="str">
            <v>17.01.050</v>
          </cell>
          <cell r="B951" t="str">
            <v>Regularização de piso com nata de cimento</v>
          </cell>
          <cell r="C951" t="str">
            <v>M2</v>
          </cell>
          <cell r="D951">
            <v>4.21</v>
          </cell>
          <cell r="E951">
            <v>29.4</v>
          </cell>
          <cell r="F951">
            <v>33.61</v>
          </cell>
          <cell r="G951">
            <v>15</v>
          </cell>
        </row>
        <row r="952">
          <cell r="A952" t="str">
            <v>17.01.060</v>
          </cell>
          <cell r="B952" t="str">
            <v>Regularização de piso com nata de cimento e adesivo de alto desempenho</v>
          </cell>
          <cell r="C952" t="str">
            <v>M2</v>
          </cell>
          <cell r="D952">
            <v>9.2899999999999991</v>
          </cell>
          <cell r="E952">
            <v>28.88</v>
          </cell>
          <cell r="F952">
            <v>38.17</v>
          </cell>
          <cell r="G952">
            <v>15</v>
          </cell>
        </row>
        <row r="953">
          <cell r="A953" t="str">
            <v>17.01.120</v>
          </cell>
          <cell r="B953" t="str">
            <v>Argamassa de cimento e areia traço 1:3, com adesivo acrílico</v>
          </cell>
          <cell r="C953" t="str">
            <v>M3</v>
          </cell>
          <cell r="D953">
            <v>1205.08</v>
          </cell>
          <cell r="E953">
            <v>377.63</v>
          </cell>
          <cell r="F953">
            <v>1582.71</v>
          </cell>
          <cell r="G953">
            <v>15</v>
          </cell>
        </row>
        <row r="954">
          <cell r="A954" t="str">
            <v>17.02</v>
          </cell>
          <cell r="B954" t="str">
            <v>Revestimento em argamassa</v>
          </cell>
        </row>
        <row r="955">
          <cell r="A955" t="str">
            <v>17.02.020</v>
          </cell>
          <cell r="B955" t="str">
            <v>Chapisco</v>
          </cell>
          <cell r="C955" t="str">
            <v>M2</v>
          </cell>
          <cell r="D955">
            <v>2.5</v>
          </cell>
          <cell r="E955">
            <v>5.6</v>
          </cell>
          <cell r="F955">
            <v>8.1</v>
          </cell>
          <cell r="G955">
            <v>15</v>
          </cell>
        </row>
        <row r="956">
          <cell r="A956" t="str">
            <v>17.02.030</v>
          </cell>
          <cell r="B956" t="str">
            <v>Chapisco 1:4 com areia grossa</v>
          </cell>
          <cell r="C956" t="str">
            <v>M2</v>
          </cell>
          <cell r="D956">
            <v>1.59</v>
          </cell>
          <cell r="E956">
            <v>5.6</v>
          </cell>
          <cell r="F956">
            <v>7.19</v>
          </cell>
          <cell r="G956">
            <v>15</v>
          </cell>
        </row>
        <row r="957">
          <cell r="A957" t="str">
            <v>17.02.040</v>
          </cell>
          <cell r="B957" t="str">
            <v>Chapisco com adesivo de alto desempenho</v>
          </cell>
          <cell r="C957" t="str">
            <v>M2</v>
          </cell>
          <cell r="D957">
            <v>7.52</v>
          </cell>
          <cell r="E957">
            <v>5.6</v>
          </cell>
          <cell r="F957">
            <v>13.12</v>
          </cell>
          <cell r="G957">
            <v>15</v>
          </cell>
        </row>
        <row r="958">
          <cell r="A958" t="str">
            <v>17.02.060</v>
          </cell>
          <cell r="B958" t="str">
            <v>Chapisco fino peneirado</v>
          </cell>
          <cell r="C958" t="str">
            <v>M2</v>
          </cell>
          <cell r="D958">
            <v>2.5499999999999998</v>
          </cell>
          <cell r="E958">
            <v>8.17</v>
          </cell>
          <cell r="F958">
            <v>10.72</v>
          </cell>
          <cell r="G958">
            <v>15</v>
          </cell>
        </row>
        <row r="959">
          <cell r="A959" t="str">
            <v>17.02.080</v>
          </cell>
          <cell r="B959" t="str">
            <v>Chapisco rústico com pedra britada nº 1</v>
          </cell>
          <cell r="C959" t="str">
            <v>M2</v>
          </cell>
          <cell r="D959">
            <v>4.4400000000000004</v>
          </cell>
          <cell r="E959">
            <v>8.66</v>
          </cell>
          <cell r="F959">
            <v>13.1</v>
          </cell>
          <cell r="G959">
            <v>15</v>
          </cell>
        </row>
        <row r="960">
          <cell r="A960" t="str">
            <v>17.02.120</v>
          </cell>
          <cell r="B960" t="str">
            <v>Emboço comum</v>
          </cell>
          <cell r="C960" t="str">
            <v>M2</v>
          </cell>
          <cell r="D960">
            <v>10.24</v>
          </cell>
          <cell r="E960">
            <v>15.38</v>
          </cell>
          <cell r="F960">
            <v>25.62</v>
          </cell>
          <cell r="G960">
            <v>15</v>
          </cell>
        </row>
        <row r="961">
          <cell r="A961" t="str">
            <v>17.02.140</v>
          </cell>
          <cell r="B961" t="str">
            <v>Emboço desempenado com espuma de poliéster</v>
          </cell>
          <cell r="C961" t="str">
            <v>M2</v>
          </cell>
          <cell r="D961">
            <v>10.24</v>
          </cell>
          <cell r="E961">
            <v>21.19</v>
          </cell>
          <cell r="F961">
            <v>31.43</v>
          </cell>
          <cell r="G961">
            <v>15</v>
          </cell>
        </row>
        <row r="962">
          <cell r="A962" t="str">
            <v>17.02.160</v>
          </cell>
          <cell r="B962" t="str">
            <v>Emboço desempenado com argamassa industrializada</v>
          </cell>
          <cell r="C962" t="str">
            <v>M2</v>
          </cell>
          <cell r="D962">
            <v>53.13</v>
          </cell>
          <cell r="E962">
            <v>13.25</v>
          </cell>
          <cell r="F962">
            <v>66.38</v>
          </cell>
          <cell r="G962">
            <v>15</v>
          </cell>
        </row>
        <row r="963">
          <cell r="A963" t="str">
            <v>17.02.220</v>
          </cell>
          <cell r="B963" t="str">
            <v>Reboco</v>
          </cell>
          <cell r="C963" t="str">
            <v>M2</v>
          </cell>
          <cell r="D963">
            <v>2.04</v>
          </cell>
          <cell r="E963">
            <v>13.25</v>
          </cell>
          <cell r="F963">
            <v>15.29</v>
          </cell>
          <cell r="G963">
            <v>15</v>
          </cell>
        </row>
        <row r="964">
          <cell r="A964" t="str">
            <v>17.02.260</v>
          </cell>
          <cell r="B964" t="str">
            <v>Barra lisa com acabamento em nata de cimento</v>
          </cell>
          <cell r="C964" t="str">
            <v>M2</v>
          </cell>
          <cell r="D964">
            <v>10.26</v>
          </cell>
          <cell r="E964">
            <v>34.44</v>
          </cell>
          <cell r="F964">
            <v>44.7</v>
          </cell>
          <cell r="G964">
            <v>15</v>
          </cell>
        </row>
        <row r="965">
          <cell r="A965" t="str">
            <v>17.03</v>
          </cell>
          <cell r="B965" t="str">
            <v>Revestimento em cimentado</v>
          </cell>
        </row>
        <row r="966">
          <cell r="A966" t="str">
            <v>17.03.020</v>
          </cell>
          <cell r="B966" t="str">
            <v>Cimentado desempenado</v>
          </cell>
          <cell r="C966" t="str">
            <v>M2</v>
          </cell>
          <cell r="D966">
            <v>9.98</v>
          </cell>
          <cell r="E966">
            <v>29.14</v>
          </cell>
          <cell r="F966">
            <v>39.119999999999997</v>
          </cell>
          <cell r="G966">
            <v>15</v>
          </cell>
        </row>
        <row r="967">
          <cell r="A967" t="str">
            <v>17.03.040</v>
          </cell>
          <cell r="B967" t="str">
            <v>Cimentado desempenado e alisado (queimado)</v>
          </cell>
          <cell r="C967" t="str">
            <v>M2</v>
          </cell>
          <cell r="D967">
            <v>10.65</v>
          </cell>
          <cell r="E967">
            <v>34.44</v>
          </cell>
          <cell r="F967">
            <v>45.09</v>
          </cell>
          <cell r="G967">
            <v>15</v>
          </cell>
        </row>
        <row r="968">
          <cell r="A968" t="str">
            <v>17.03.060</v>
          </cell>
          <cell r="B968" t="str">
            <v>Cimentado desempenado e alisado com corante (queimado)</v>
          </cell>
          <cell r="C968" t="str">
            <v>M2</v>
          </cell>
          <cell r="D968">
            <v>30.58</v>
          </cell>
          <cell r="E968">
            <v>34.44</v>
          </cell>
          <cell r="F968">
            <v>65.02</v>
          </cell>
          <cell r="G968">
            <v>15</v>
          </cell>
        </row>
        <row r="969">
          <cell r="A969" t="str">
            <v>17.03.080</v>
          </cell>
          <cell r="B969" t="str">
            <v>Cimentado semi-áspero</v>
          </cell>
          <cell r="C969" t="str">
            <v>M2</v>
          </cell>
          <cell r="D969">
            <v>9.98</v>
          </cell>
          <cell r="E969">
            <v>21.19</v>
          </cell>
          <cell r="F969">
            <v>31.17</v>
          </cell>
          <cell r="G969">
            <v>15</v>
          </cell>
        </row>
        <row r="970">
          <cell r="A970" t="str">
            <v>17.03.100</v>
          </cell>
          <cell r="B970" t="str">
            <v>Cimentado áspero com caneluras</v>
          </cell>
          <cell r="C970" t="str">
            <v>M2</v>
          </cell>
          <cell r="D970">
            <v>9.98</v>
          </cell>
          <cell r="E970">
            <v>37.090000000000003</v>
          </cell>
          <cell r="F970">
            <v>47.07</v>
          </cell>
          <cell r="G970">
            <v>15</v>
          </cell>
        </row>
        <row r="971">
          <cell r="A971" t="str">
            <v>17.03.200</v>
          </cell>
          <cell r="B971" t="str">
            <v>Degrau em cimentado</v>
          </cell>
          <cell r="C971" t="str">
            <v>M</v>
          </cell>
          <cell r="D971">
            <v>7.17</v>
          </cell>
          <cell r="E971">
            <v>60</v>
          </cell>
          <cell r="F971">
            <v>67.17</v>
          </cell>
          <cell r="G971">
            <v>15</v>
          </cell>
        </row>
        <row r="972">
          <cell r="A972" t="str">
            <v>17.03.300</v>
          </cell>
          <cell r="B972" t="str">
            <v>Rodapé em cimentado desempenado e alisado com altura 5 cm</v>
          </cell>
          <cell r="C972" t="str">
            <v>M</v>
          </cell>
          <cell r="D972">
            <v>1.18</v>
          </cell>
          <cell r="E972">
            <v>27.92</v>
          </cell>
          <cell r="F972">
            <v>29.1</v>
          </cell>
          <cell r="G972">
            <v>15</v>
          </cell>
        </row>
        <row r="973">
          <cell r="A973" t="str">
            <v>17.03.310</v>
          </cell>
          <cell r="B973" t="str">
            <v>Rodapé em cimentado desempenado e alisado com altura 7 cm</v>
          </cell>
          <cell r="C973" t="str">
            <v>M</v>
          </cell>
          <cell r="D973">
            <v>1.38</v>
          </cell>
          <cell r="E973">
            <v>27.92</v>
          </cell>
          <cell r="F973">
            <v>29.3</v>
          </cell>
          <cell r="G973">
            <v>15</v>
          </cell>
        </row>
        <row r="974">
          <cell r="A974" t="str">
            <v>17.03.320</v>
          </cell>
          <cell r="B974" t="str">
            <v>Rodapé em cimentado desempenado e alisado com altura 10 cm</v>
          </cell>
          <cell r="C974" t="str">
            <v>M</v>
          </cell>
          <cell r="D974">
            <v>1.64</v>
          </cell>
          <cell r="E974">
            <v>27.92</v>
          </cell>
          <cell r="F974">
            <v>29.56</v>
          </cell>
          <cell r="G974">
            <v>15</v>
          </cell>
        </row>
        <row r="975">
          <cell r="A975" t="str">
            <v>17.03.330</v>
          </cell>
          <cell r="B975" t="str">
            <v>Rodapé em cimentado desempenado e alisado com altura 15 cm</v>
          </cell>
          <cell r="C975" t="str">
            <v>M</v>
          </cell>
          <cell r="D975">
            <v>2.13</v>
          </cell>
          <cell r="E975">
            <v>27.92</v>
          </cell>
          <cell r="F975">
            <v>30.05</v>
          </cell>
          <cell r="G975">
            <v>15</v>
          </cell>
        </row>
        <row r="976">
          <cell r="A976" t="str">
            <v>17.04</v>
          </cell>
          <cell r="B976" t="str">
            <v>Revestimento em gesso</v>
          </cell>
        </row>
        <row r="977">
          <cell r="A977" t="str">
            <v>17.04.020</v>
          </cell>
          <cell r="B977" t="str">
            <v>Revestimento em gesso liso desempenado sobre emboço</v>
          </cell>
          <cell r="C977" t="str">
            <v>M2</v>
          </cell>
          <cell r="D977">
            <v>5.15</v>
          </cell>
          <cell r="E977">
            <v>17.61</v>
          </cell>
          <cell r="F977">
            <v>22.76</v>
          </cell>
          <cell r="G977">
            <v>15</v>
          </cell>
        </row>
        <row r="978">
          <cell r="A978" t="str">
            <v>17.04.040</v>
          </cell>
          <cell r="B978" t="str">
            <v>Revestimento em gesso liso desempenado sobre bloco</v>
          </cell>
          <cell r="C978" t="str">
            <v>M2</v>
          </cell>
          <cell r="D978">
            <v>7.21</v>
          </cell>
          <cell r="E978">
            <v>17.61</v>
          </cell>
          <cell r="F978">
            <v>24.82</v>
          </cell>
          <cell r="G978">
            <v>15</v>
          </cell>
        </row>
        <row r="979">
          <cell r="A979" t="str">
            <v>17.05</v>
          </cell>
          <cell r="B979" t="str">
            <v>Revestimento em concreto</v>
          </cell>
        </row>
        <row r="980">
          <cell r="A980" t="str">
            <v>17.05.020</v>
          </cell>
          <cell r="B980" t="str">
            <v>Piso com requadro em concreto simples sem controle de fck</v>
          </cell>
          <cell r="C980" t="str">
            <v>M3</v>
          </cell>
          <cell r="D980">
            <v>502.17</v>
          </cell>
          <cell r="E980">
            <v>508.49</v>
          </cell>
          <cell r="F980">
            <v>1010.66</v>
          </cell>
          <cell r="G980">
            <v>15</v>
          </cell>
        </row>
        <row r="981">
          <cell r="A981" t="str">
            <v>17.05.070</v>
          </cell>
          <cell r="B981" t="str">
            <v>Piso com requadro em concreto simples com controle de fck= 20 MPa</v>
          </cell>
          <cell r="C981" t="str">
            <v>M3</v>
          </cell>
          <cell r="D981">
            <v>567.70000000000005</v>
          </cell>
          <cell r="E981">
            <v>508.49</v>
          </cell>
          <cell r="F981">
            <v>1076.19</v>
          </cell>
          <cell r="G981">
            <v>15</v>
          </cell>
        </row>
        <row r="982">
          <cell r="A982" t="str">
            <v>17.05.100</v>
          </cell>
          <cell r="B982" t="str">
            <v>Piso com requadro em concreto simples com controle de fck= 25 MPa</v>
          </cell>
          <cell r="C982" t="str">
            <v>M3</v>
          </cell>
          <cell r="D982">
            <v>607.84</v>
          </cell>
          <cell r="E982">
            <v>508.49</v>
          </cell>
          <cell r="F982">
            <v>1116.33</v>
          </cell>
          <cell r="G982">
            <v>15</v>
          </cell>
        </row>
        <row r="983">
          <cell r="A983" t="str">
            <v>17.05.320</v>
          </cell>
          <cell r="B983" t="str">
            <v>Soleira em concreto simples</v>
          </cell>
          <cell r="C983" t="str">
            <v>M</v>
          </cell>
          <cell r="D983">
            <v>28.31</v>
          </cell>
          <cell r="E983">
            <v>59.09</v>
          </cell>
          <cell r="F983">
            <v>87.4</v>
          </cell>
          <cell r="G983">
            <v>15</v>
          </cell>
        </row>
        <row r="984">
          <cell r="A984" t="str">
            <v>17.05.420</v>
          </cell>
          <cell r="B984" t="str">
            <v>Peitoril em concreto simples</v>
          </cell>
          <cell r="C984" t="str">
            <v>M</v>
          </cell>
          <cell r="D984">
            <v>14.61</v>
          </cell>
          <cell r="E984">
            <v>80.430000000000007</v>
          </cell>
          <cell r="F984">
            <v>95.04</v>
          </cell>
          <cell r="G984">
            <v>15</v>
          </cell>
        </row>
        <row r="985">
          <cell r="A985" t="str">
            <v>17.10</v>
          </cell>
          <cell r="B985" t="str">
            <v>Revestimento em granilite fundido no local</v>
          </cell>
        </row>
        <row r="986">
          <cell r="A986" t="str">
            <v>17.10.020</v>
          </cell>
          <cell r="B986" t="str">
            <v>Piso em granilite moldado no local</v>
          </cell>
          <cell r="C986" t="str">
            <v>M2</v>
          </cell>
          <cell r="D986">
            <v>104.16</v>
          </cell>
          <cell r="E986">
            <v>9.56</v>
          </cell>
          <cell r="F986">
            <v>113.72</v>
          </cell>
          <cell r="G986">
            <v>15</v>
          </cell>
        </row>
        <row r="987">
          <cell r="A987" t="str">
            <v>17.10.100</v>
          </cell>
          <cell r="B987" t="str">
            <v>Soleira em granilite moldado no local</v>
          </cell>
          <cell r="C987" t="str">
            <v>M</v>
          </cell>
          <cell r="D987">
            <v>59.43</v>
          </cell>
          <cell r="E987">
            <v>2.39</v>
          </cell>
          <cell r="F987">
            <v>61.82</v>
          </cell>
          <cell r="G987">
            <v>15</v>
          </cell>
        </row>
        <row r="988">
          <cell r="A988" t="str">
            <v>17.10.120</v>
          </cell>
          <cell r="B988" t="str">
            <v>Degrau em granilite moldado no local</v>
          </cell>
          <cell r="C988" t="str">
            <v>M</v>
          </cell>
          <cell r="D988">
            <v>99.66</v>
          </cell>
          <cell r="E988">
            <v>2.87</v>
          </cell>
          <cell r="F988">
            <v>102.53</v>
          </cell>
          <cell r="G988">
            <v>15</v>
          </cell>
        </row>
        <row r="989">
          <cell r="A989" t="str">
            <v>17.10.150</v>
          </cell>
          <cell r="B989" t="str">
            <v>Resina acrílica para piso de granilite</v>
          </cell>
          <cell r="C989" t="str">
            <v>M2</v>
          </cell>
          <cell r="D989">
            <v>23.03</v>
          </cell>
          <cell r="E989">
            <v>26.98</v>
          </cell>
          <cell r="F989">
            <v>50.01</v>
          </cell>
          <cell r="G989">
            <v>15</v>
          </cell>
        </row>
        <row r="990">
          <cell r="A990" t="str">
            <v>17.10.160</v>
          </cell>
          <cell r="B990" t="str">
            <v>Resina epóxi para piso de granilite</v>
          </cell>
          <cell r="C990" t="str">
            <v>M2</v>
          </cell>
          <cell r="D990">
            <v>26.18</v>
          </cell>
          <cell r="E990">
            <v>26.98</v>
          </cell>
          <cell r="F990">
            <v>53.16</v>
          </cell>
          <cell r="G990">
            <v>15</v>
          </cell>
        </row>
        <row r="991">
          <cell r="A991" t="str">
            <v>17.10.180</v>
          </cell>
          <cell r="B991" t="str">
            <v>Resina acrílica para degrau de granilite</v>
          </cell>
          <cell r="C991" t="str">
            <v>M</v>
          </cell>
          <cell r="D991">
            <v>12.28</v>
          </cell>
          <cell r="E991">
            <v>14.08</v>
          </cell>
          <cell r="F991">
            <v>26.36</v>
          </cell>
          <cell r="G991">
            <v>15</v>
          </cell>
        </row>
        <row r="992">
          <cell r="A992" t="str">
            <v>17.10.190</v>
          </cell>
          <cell r="B992" t="str">
            <v>Resina epóxi para degrau de granilite</v>
          </cell>
          <cell r="C992" t="str">
            <v>M</v>
          </cell>
          <cell r="D992">
            <v>13.96</v>
          </cell>
          <cell r="E992">
            <v>14.08</v>
          </cell>
          <cell r="F992">
            <v>28.04</v>
          </cell>
          <cell r="G992">
            <v>15</v>
          </cell>
        </row>
        <row r="993">
          <cell r="A993" t="str">
            <v>17.10.200</v>
          </cell>
          <cell r="B993" t="str">
            <v>Rodapé qualquer em granilite moldado no local até 10 cm</v>
          </cell>
          <cell r="C993" t="str">
            <v>M</v>
          </cell>
          <cell r="D993">
            <v>56.59</v>
          </cell>
          <cell r="E993">
            <v>4.78</v>
          </cell>
          <cell r="F993">
            <v>61.37</v>
          </cell>
          <cell r="G993">
            <v>15</v>
          </cell>
        </row>
        <row r="994">
          <cell r="A994" t="str">
            <v>17.10.410</v>
          </cell>
          <cell r="B994" t="str">
            <v>Rodapé em placas pré-moldadas de granilite, acabamento encerado, até 10 cm</v>
          </cell>
          <cell r="C994" t="str">
            <v>M</v>
          </cell>
          <cell r="D994">
            <v>126.91</v>
          </cell>
          <cell r="E994">
            <v>0.56999999999999995</v>
          </cell>
          <cell r="F994">
            <v>127.48</v>
          </cell>
          <cell r="G994">
            <v>15</v>
          </cell>
        </row>
        <row r="995">
          <cell r="A995" t="str">
            <v>17.10.430</v>
          </cell>
          <cell r="B995" t="str">
            <v>Piso em placas de granilite, acabamento encerado</v>
          </cell>
          <cell r="C995" t="str">
            <v>M2</v>
          </cell>
          <cell r="D995">
            <v>265.76</v>
          </cell>
          <cell r="E995">
            <v>5.74</v>
          </cell>
          <cell r="F995">
            <v>271.5</v>
          </cell>
          <cell r="G995">
            <v>15</v>
          </cell>
        </row>
        <row r="996">
          <cell r="A996" t="str">
            <v>17.12</v>
          </cell>
          <cell r="B996" t="str">
            <v>Revestimento industrial fundido no local</v>
          </cell>
        </row>
        <row r="997">
          <cell r="A997" t="str">
            <v>17.12.060</v>
          </cell>
          <cell r="B997" t="str">
            <v>Piso em alta resistência moldado no local 12 mm</v>
          </cell>
          <cell r="C997" t="str">
            <v>M2</v>
          </cell>
          <cell r="D997">
            <v>101.75</v>
          </cell>
          <cell r="E997">
            <v>9.56</v>
          </cell>
          <cell r="F997">
            <v>111.31</v>
          </cell>
          <cell r="G997">
            <v>15</v>
          </cell>
        </row>
        <row r="998">
          <cell r="A998" t="str">
            <v>17.12.100</v>
          </cell>
          <cell r="B998" t="str">
            <v>Soleira em alta resistência moldada no local</v>
          </cell>
          <cell r="C998" t="str">
            <v>M</v>
          </cell>
          <cell r="D998">
            <v>45.66</v>
          </cell>
          <cell r="E998">
            <v>2.39</v>
          </cell>
          <cell r="F998">
            <v>48.05</v>
          </cell>
          <cell r="G998">
            <v>15</v>
          </cell>
        </row>
        <row r="999">
          <cell r="A999" t="str">
            <v>17.12.120</v>
          </cell>
          <cell r="B999" t="str">
            <v>Degrau em alta resistência 8 mm</v>
          </cell>
          <cell r="C999" t="str">
            <v>M</v>
          </cell>
          <cell r="D999">
            <v>103.43</v>
          </cell>
          <cell r="E999">
            <v>2.87</v>
          </cell>
          <cell r="F999">
            <v>106.3</v>
          </cell>
          <cell r="G999">
            <v>15</v>
          </cell>
        </row>
        <row r="1000">
          <cell r="A1000" t="str">
            <v>17.12.140</v>
          </cell>
          <cell r="B1000" t="str">
            <v>Degrau em alta resistência 12 mm</v>
          </cell>
          <cell r="C1000" t="str">
            <v>M</v>
          </cell>
          <cell r="D1000">
            <v>101.42</v>
          </cell>
          <cell r="E1000">
            <v>2.87</v>
          </cell>
          <cell r="F1000">
            <v>104.29</v>
          </cell>
          <cell r="G1000">
            <v>15</v>
          </cell>
        </row>
        <row r="1001">
          <cell r="A1001" t="str">
            <v>17.12.240</v>
          </cell>
          <cell r="B1001" t="str">
            <v>Rodapé qualquer em alta resistência moldado no local até 10 cm</v>
          </cell>
          <cell r="C1001" t="str">
            <v>M</v>
          </cell>
          <cell r="D1001">
            <v>49.14</v>
          </cell>
          <cell r="E1001">
            <v>4.78</v>
          </cell>
          <cell r="F1001">
            <v>53.92</v>
          </cell>
          <cell r="G1001">
            <v>15</v>
          </cell>
        </row>
        <row r="1002">
          <cell r="A1002" t="str">
            <v>17.12.241</v>
          </cell>
          <cell r="B1002" t="str">
            <v>Rodapé abaulado, com argamassa epoxi, altura entre 5 a 10 cm</v>
          </cell>
          <cell r="C1002" t="str">
            <v>M</v>
          </cell>
          <cell r="D1002">
            <v>90.99</v>
          </cell>
          <cell r="F1002">
            <v>90.99</v>
          </cell>
          <cell r="G1002">
            <v>15</v>
          </cell>
        </row>
        <row r="1003">
          <cell r="A1003" t="str">
            <v>17.12.302</v>
          </cell>
          <cell r="B1003" t="str">
            <v>Piso epóxi autonivelante, múltiplas camadas, espessura 4 mm</v>
          </cell>
          <cell r="C1003" t="str">
            <v>M2</v>
          </cell>
          <cell r="D1003">
            <v>167.83</v>
          </cell>
          <cell r="F1003">
            <v>167.83</v>
          </cell>
          <cell r="G1003">
            <v>15</v>
          </cell>
        </row>
        <row r="1004">
          <cell r="A1004" t="str">
            <v>17.12.310</v>
          </cell>
          <cell r="B1004" t="str">
            <v>Taxa de mobilização e desmobilização de equipe e equipamentos para execução de piso epóxi</v>
          </cell>
          <cell r="C1004" t="str">
            <v>TX</v>
          </cell>
          <cell r="D1004">
            <v>1667.42</v>
          </cell>
          <cell r="F1004">
            <v>1667.42</v>
          </cell>
          <cell r="G1004">
            <v>15</v>
          </cell>
        </row>
        <row r="1005">
          <cell r="A1005" t="str">
            <v>17.20</v>
          </cell>
          <cell r="B1005" t="str">
            <v>Revestimento especial fundido no local</v>
          </cell>
        </row>
        <row r="1006">
          <cell r="A1006" t="str">
            <v>17.20.020</v>
          </cell>
          <cell r="B1006" t="str">
            <v>Massa raspada</v>
          </cell>
          <cell r="C1006" t="str">
            <v>M2</v>
          </cell>
          <cell r="D1006">
            <v>35.840000000000003</v>
          </cell>
          <cell r="E1006">
            <v>67.17</v>
          </cell>
          <cell r="F1006">
            <v>103.01</v>
          </cell>
          <cell r="G1006">
            <v>15</v>
          </cell>
        </row>
        <row r="1007">
          <cell r="A1007" t="str">
            <v>17.20.040</v>
          </cell>
          <cell r="B1007" t="str">
            <v>Revestimento em granito lavado tipo Fulget uso externo, em faixas até 40 cm</v>
          </cell>
          <cell r="C1007" t="str">
            <v>M</v>
          </cell>
          <cell r="D1007">
            <v>93.44</v>
          </cell>
          <cell r="E1007">
            <v>23.9</v>
          </cell>
          <cell r="F1007">
            <v>117.34</v>
          </cell>
          <cell r="G1007">
            <v>15</v>
          </cell>
        </row>
        <row r="1008">
          <cell r="A1008" t="str">
            <v>17.20.050</v>
          </cell>
          <cell r="B1008" t="str">
            <v>Friso para junta de dilatação em revestimento de granito lavado tipo Fulget</v>
          </cell>
          <cell r="C1008" t="str">
            <v>M</v>
          </cell>
          <cell r="D1008">
            <v>10.8</v>
          </cell>
          <cell r="F1008">
            <v>10.8</v>
          </cell>
          <cell r="G1008">
            <v>15</v>
          </cell>
        </row>
        <row r="1009">
          <cell r="A1009" t="str">
            <v>17.20.060</v>
          </cell>
          <cell r="B1009" t="str">
            <v>Revestimento em granito lavado tipo Fulget uso externo</v>
          </cell>
          <cell r="C1009" t="str">
            <v>M2</v>
          </cell>
          <cell r="D1009">
            <v>204.72</v>
          </cell>
          <cell r="E1009">
            <v>23.9</v>
          </cell>
          <cell r="F1009">
            <v>228.62</v>
          </cell>
          <cell r="G1009">
            <v>15</v>
          </cell>
        </row>
        <row r="1010">
          <cell r="A1010" t="str">
            <v>17.20.140</v>
          </cell>
          <cell r="B1010" t="str">
            <v>Revestimento texturizado acrílico com microagregados minerais</v>
          </cell>
          <cell r="C1010" t="str">
            <v>M2</v>
          </cell>
          <cell r="D1010">
            <v>15.26</v>
          </cell>
          <cell r="E1010">
            <v>26.33</v>
          </cell>
          <cell r="F1010">
            <v>41.59</v>
          </cell>
          <cell r="G1010">
            <v>15</v>
          </cell>
        </row>
        <row r="1011">
          <cell r="A1011" t="str">
            <v>17.40</v>
          </cell>
          <cell r="B1011" t="str">
            <v>Reparos e conservações em massa e concreto - GRUPO 17</v>
          </cell>
        </row>
        <row r="1012">
          <cell r="A1012" t="str">
            <v>17.40.010</v>
          </cell>
          <cell r="B1012" t="str">
            <v>Reparos em piso de granilite - estucamento e polimento</v>
          </cell>
          <cell r="C1012" t="str">
            <v>M2</v>
          </cell>
          <cell r="D1012">
            <v>59.08</v>
          </cell>
          <cell r="F1012">
            <v>59.08</v>
          </cell>
          <cell r="G1012">
            <v>15</v>
          </cell>
        </row>
        <row r="1013">
          <cell r="A1013" t="str">
            <v>17.40.020</v>
          </cell>
          <cell r="B1013" t="str">
            <v>Reparos em pisos de alta resistência fundidos no local - estucamento e polimento</v>
          </cell>
          <cell r="C1013" t="str">
            <v>M2</v>
          </cell>
          <cell r="D1013">
            <v>52.15</v>
          </cell>
          <cell r="F1013">
            <v>52.15</v>
          </cell>
          <cell r="G1013">
            <v>15</v>
          </cell>
        </row>
        <row r="1014">
          <cell r="A1014" t="str">
            <v>17.40.030</v>
          </cell>
          <cell r="B1014" t="str">
            <v>Reparos em degrau e espelho de granilite - estucamento e polimento</v>
          </cell>
          <cell r="C1014" t="str">
            <v>M</v>
          </cell>
          <cell r="D1014">
            <v>61.46</v>
          </cell>
          <cell r="F1014">
            <v>61.46</v>
          </cell>
          <cell r="G1014">
            <v>15</v>
          </cell>
        </row>
        <row r="1015">
          <cell r="A1015" t="str">
            <v>17.40.070</v>
          </cell>
          <cell r="B1015" t="str">
            <v>Reparos em rodapé de granilite - estucamento e polimento</v>
          </cell>
          <cell r="C1015" t="str">
            <v>M</v>
          </cell>
          <cell r="D1015">
            <v>56.85</v>
          </cell>
          <cell r="F1015">
            <v>56.85</v>
          </cell>
          <cell r="G1015">
            <v>15</v>
          </cell>
        </row>
        <row r="1016">
          <cell r="A1016" t="str">
            <v>17.40.110</v>
          </cell>
          <cell r="B1016" t="str">
            <v>Faixa antiderrapante definitiva para degraus, soleiras, patamares ou pisos</v>
          </cell>
          <cell r="C1016" t="str">
            <v>M</v>
          </cell>
          <cell r="E1016">
            <v>52.98</v>
          </cell>
          <cell r="F1016">
            <v>52.98</v>
          </cell>
          <cell r="G1016">
            <v>15</v>
          </cell>
        </row>
        <row r="1017">
          <cell r="A1017" t="str">
            <v>18</v>
          </cell>
          <cell r="B1017" t="str">
            <v>REVESTIMENTO CERAMICO</v>
          </cell>
        </row>
        <row r="1018">
          <cell r="A1018" t="str">
            <v>18.05</v>
          </cell>
          <cell r="B1018" t="str">
            <v>Plaqueta laminada para revestimento</v>
          </cell>
        </row>
        <row r="1019">
          <cell r="A1019" t="str">
            <v>18.05.020</v>
          </cell>
          <cell r="B1019" t="str">
            <v>Revestimento em plaqueta laminada, para área interna e externa, sem rejunte</v>
          </cell>
          <cell r="C1019" t="str">
            <v>M2</v>
          </cell>
          <cell r="D1019">
            <v>63.97</v>
          </cell>
          <cell r="E1019">
            <v>15.25</v>
          </cell>
          <cell r="F1019">
            <v>79.22</v>
          </cell>
          <cell r="G1019">
            <v>15</v>
          </cell>
        </row>
        <row r="1020">
          <cell r="A1020" t="str">
            <v>18.06</v>
          </cell>
          <cell r="B1020" t="str">
            <v>Placa cerâmica esmaltada prensada</v>
          </cell>
        </row>
        <row r="1021">
          <cell r="A1021" t="str">
            <v>18.06.102</v>
          </cell>
          <cell r="B1021" t="str">
            <v>Placa cerâmica esmaltada PEI-5 para área interna, grupo de absorção BIIb, resistência química B, assentado com argamassa colante industrializada</v>
          </cell>
          <cell r="C1021" t="str">
            <v>M2</v>
          </cell>
          <cell r="D1021">
            <v>34.03</v>
          </cell>
          <cell r="E1021">
            <v>18.059999999999999</v>
          </cell>
          <cell r="F1021">
            <v>52.09</v>
          </cell>
          <cell r="G1021">
            <v>15</v>
          </cell>
        </row>
        <row r="1022">
          <cell r="A1022" t="str">
            <v>18.06.103</v>
          </cell>
          <cell r="B1022" t="str">
            <v>Rodapé em placa cerâmica esmaltada PEI-5 para área interna, grupo de absorção BIIb, resistência química B, assentado com argamassa colante industrializada</v>
          </cell>
          <cell r="C1022" t="str">
            <v>M</v>
          </cell>
          <cell r="D1022">
            <v>5.59</v>
          </cell>
          <cell r="E1022">
            <v>1.44</v>
          </cell>
          <cell r="F1022">
            <v>7.03</v>
          </cell>
          <cell r="G1022">
            <v>15</v>
          </cell>
        </row>
        <row r="1023">
          <cell r="A1023" t="str">
            <v>18.06.142</v>
          </cell>
          <cell r="B1023" t="str">
            <v>Placa cerâmica esmaltada antiderrapante PEI-5 para área interna com saída para o exterior, grupo de absorção BIIa, resistência química A, assentado com argamassa colante industrializada</v>
          </cell>
          <cell r="C1023" t="str">
            <v>M2</v>
          </cell>
          <cell r="D1023">
            <v>111.97</v>
          </cell>
          <cell r="E1023">
            <v>18.059999999999999</v>
          </cell>
          <cell r="F1023">
            <v>130.03</v>
          </cell>
          <cell r="G1023">
            <v>15</v>
          </cell>
        </row>
        <row r="1024">
          <cell r="A1024" t="str">
            <v>18.06.143</v>
          </cell>
          <cell r="B1024" t="str">
            <v>Rodapé em placa cerâmica esmaltada antiderrapante PEI-5 para área interna com saída para o exterior, grupo de absorção BIIa, resistência química A, assentado com argamassa colante industrializada</v>
          </cell>
          <cell r="C1024" t="str">
            <v>M</v>
          </cell>
          <cell r="D1024">
            <v>18.690000000000001</v>
          </cell>
          <cell r="E1024">
            <v>1.44</v>
          </cell>
          <cell r="F1024">
            <v>20.13</v>
          </cell>
          <cell r="G1024">
            <v>15</v>
          </cell>
        </row>
        <row r="1025">
          <cell r="A1025" t="str">
            <v>18.06.152</v>
          </cell>
          <cell r="B1025" t="str">
            <v>Placa cerâmica esmaltada PEI-4 para área interna com saída para o exterior, grupo de absorção BIIb, tráfego médio, assentado com argamassa colante industrializada</v>
          </cell>
          <cell r="C1025" t="str">
            <v>M2</v>
          </cell>
          <cell r="D1025">
            <v>39.74</v>
          </cell>
          <cell r="E1025">
            <v>18.059999999999999</v>
          </cell>
          <cell r="F1025">
            <v>57.8</v>
          </cell>
          <cell r="G1025">
            <v>15</v>
          </cell>
        </row>
        <row r="1026">
          <cell r="A1026" t="str">
            <v>18.06.153</v>
          </cell>
          <cell r="B1026" t="str">
            <v>Rodapé em placa cerâmica esmaltada PEI-4 para área interna com saída para o exterior, grupo de absorção BIIb, tráfego médio, assentado com argamassa colante industrializada</v>
          </cell>
          <cell r="C1026" t="str">
            <v>M</v>
          </cell>
          <cell r="D1026">
            <v>6.35</v>
          </cell>
          <cell r="E1026">
            <v>1.44</v>
          </cell>
          <cell r="F1026">
            <v>7.79</v>
          </cell>
          <cell r="G1026">
            <v>15</v>
          </cell>
        </row>
        <row r="1027">
          <cell r="A1027" t="str">
            <v>18.06.182</v>
          </cell>
          <cell r="B1027" t="str">
            <v>Placa cerâmica esmaltada rústica PEI-5 para área interna com saída para o exterior, grupo de absorção BIIb, resistência química B, assentado com argamassa colante industrializada</v>
          </cell>
          <cell r="C1027" t="str">
            <v>M2</v>
          </cell>
          <cell r="D1027">
            <v>35.17</v>
          </cell>
          <cell r="E1027">
            <v>18.059999999999999</v>
          </cell>
          <cell r="F1027">
            <v>53.23</v>
          </cell>
          <cell r="G1027">
            <v>15</v>
          </cell>
        </row>
        <row r="1028">
          <cell r="A1028" t="str">
            <v>18.06.183</v>
          </cell>
          <cell r="B1028" t="str">
            <v>Rodapé em placa cerâmica esmaltada rústica PEI-5 para área interna com saída para o exterior, grupo de absorção BIIb, resistência química B, assentado com argamassa colante industrializada</v>
          </cell>
          <cell r="C1028" t="str">
            <v>M</v>
          </cell>
          <cell r="D1028">
            <v>5.57</v>
          </cell>
          <cell r="E1028">
            <v>1.44</v>
          </cell>
          <cell r="F1028">
            <v>7.01</v>
          </cell>
          <cell r="G1028">
            <v>15</v>
          </cell>
        </row>
        <row r="1029">
          <cell r="A1029" t="str">
            <v>18.06.350</v>
          </cell>
          <cell r="B1029" t="str">
            <v>Assentamento de pisos e revestimentos cerâmicos com argamassa mista</v>
          </cell>
          <cell r="C1029" t="str">
            <v>M2</v>
          </cell>
          <cell r="D1029">
            <v>12.66</v>
          </cell>
          <cell r="E1029">
            <v>75.89</v>
          </cell>
          <cell r="F1029">
            <v>88.55</v>
          </cell>
          <cell r="G1029">
            <v>15</v>
          </cell>
        </row>
        <row r="1030">
          <cell r="A1030" t="str">
            <v>18.06.400</v>
          </cell>
          <cell r="B1030" t="str">
            <v>Rejuntamento em placas cerâmicas com cimento branco, juntas acima de 3 até 5 mm</v>
          </cell>
          <cell r="C1030" t="str">
            <v>M2</v>
          </cell>
          <cell r="D1030">
            <v>1.18</v>
          </cell>
          <cell r="E1030">
            <v>12.05</v>
          </cell>
          <cell r="F1030">
            <v>13.23</v>
          </cell>
          <cell r="G1030">
            <v>15</v>
          </cell>
        </row>
        <row r="1031">
          <cell r="A1031" t="str">
            <v>18.06.410</v>
          </cell>
          <cell r="B1031" t="str">
            <v>Rejuntamento em placas cerâmicas com argamassa industrializada para rejunte, juntas acima de 3 até 5 mm</v>
          </cell>
          <cell r="C1031" t="str">
            <v>M2</v>
          </cell>
          <cell r="D1031">
            <v>3</v>
          </cell>
          <cell r="E1031">
            <v>12.05</v>
          </cell>
          <cell r="F1031">
            <v>15.05</v>
          </cell>
          <cell r="G1031">
            <v>15</v>
          </cell>
        </row>
        <row r="1032">
          <cell r="A1032" t="str">
            <v>18.06.420</v>
          </cell>
          <cell r="B1032" t="str">
            <v>Rejuntamento em placas cerâmicas com cimento branco, juntas acima de 5 até 10 mm</v>
          </cell>
          <cell r="C1032" t="str">
            <v>M2</v>
          </cell>
          <cell r="D1032">
            <v>2.36</v>
          </cell>
          <cell r="E1032">
            <v>12.05</v>
          </cell>
          <cell r="F1032">
            <v>14.41</v>
          </cell>
          <cell r="G1032">
            <v>15</v>
          </cell>
        </row>
        <row r="1033">
          <cell r="A1033" t="str">
            <v>18.06.430</v>
          </cell>
          <cell r="B1033" t="str">
            <v>Rejuntamento em placas cerâmicas com argamassa industrializada para rejunte, juntas acima de 5 até 10 mm</v>
          </cell>
          <cell r="C1033" t="str">
            <v>M2</v>
          </cell>
          <cell r="D1033">
            <v>7.51</v>
          </cell>
          <cell r="E1033">
            <v>12.05</v>
          </cell>
          <cell r="F1033">
            <v>19.559999999999999</v>
          </cell>
          <cell r="G1033">
            <v>15</v>
          </cell>
        </row>
        <row r="1034">
          <cell r="A1034" t="str">
            <v>18.06.500</v>
          </cell>
          <cell r="B1034" t="str">
            <v>Rejuntamento de rodapé em placas cerâmicas com cimento branco, altura até 10 cm, juntas acima de 3 até 5 mm</v>
          </cell>
          <cell r="C1034" t="str">
            <v>M</v>
          </cell>
          <cell r="D1034">
            <v>0.12</v>
          </cell>
          <cell r="E1034">
            <v>1.35</v>
          </cell>
          <cell r="F1034">
            <v>1.47</v>
          </cell>
          <cell r="G1034">
            <v>15</v>
          </cell>
        </row>
        <row r="1035">
          <cell r="A1035" t="str">
            <v>18.06.510</v>
          </cell>
          <cell r="B1035" t="str">
            <v>Rejuntamento de rodapé em placas cerâmicas com argamassa industrializada para rejunte, altura até 10 cm, juntas acima de 3 até 5 mm</v>
          </cell>
          <cell r="C1035" t="str">
            <v>M</v>
          </cell>
          <cell r="D1035">
            <v>0.3</v>
          </cell>
          <cell r="E1035">
            <v>1.35</v>
          </cell>
          <cell r="F1035">
            <v>1.65</v>
          </cell>
          <cell r="G1035">
            <v>15</v>
          </cell>
        </row>
        <row r="1036">
          <cell r="A1036" t="str">
            <v>18.06.520</v>
          </cell>
          <cell r="B1036" t="str">
            <v>Rejuntamento de rodapé em placas cerâmicas com cimento branco, altura até 10 cm, juntas acima de 5 até 10 mm</v>
          </cell>
          <cell r="C1036" t="str">
            <v>M</v>
          </cell>
          <cell r="D1036">
            <v>0.24</v>
          </cell>
          <cell r="E1036">
            <v>1.35</v>
          </cell>
          <cell r="F1036">
            <v>1.59</v>
          </cell>
          <cell r="G1036">
            <v>15</v>
          </cell>
        </row>
        <row r="1037">
          <cell r="A1037" t="str">
            <v>18.06.530</v>
          </cell>
          <cell r="B1037" t="str">
            <v>Rejuntamento de rodapé em placas cerâmicas com argamassa industrializada para rejunte, altura até 10 cm, juntas acima de 5 até 10 mm</v>
          </cell>
          <cell r="C1037" t="str">
            <v>M</v>
          </cell>
          <cell r="D1037">
            <v>0.75</v>
          </cell>
          <cell r="E1037">
            <v>1.35</v>
          </cell>
          <cell r="F1037">
            <v>2.1</v>
          </cell>
          <cell r="G1037">
            <v>15</v>
          </cell>
        </row>
        <row r="1038">
          <cell r="A1038" t="str">
            <v>18.07</v>
          </cell>
          <cell r="B1038" t="str">
            <v>Placa ceramica nao esmaltada extrudada</v>
          </cell>
        </row>
        <row r="1039">
          <cell r="A1039" t="str">
            <v>18.07.020</v>
          </cell>
          <cell r="B1039" t="str">
            <v>Placa cerâmica não esmaltada extrudada de alta resistência química e mecânica, espessura de 9 mm, uso industrial, assentado com argamassa química bicomponente</v>
          </cell>
          <cell r="C1039" t="str">
            <v>M2</v>
          </cell>
          <cell r="D1039">
            <v>168.42</v>
          </cell>
          <cell r="E1039">
            <v>18.059999999999999</v>
          </cell>
          <cell r="F1039">
            <v>186.48</v>
          </cell>
          <cell r="G1039">
            <v>15</v>
          </cell>
        </row>
        <row r="1040">
          <cell r="A1040" t="str">
            <v>18.07.021</v>
          </cell>
          <cell r="B1040" t="str">
            <v>Placa cerâmica não esmaltada extrudada de alta resistência química e mecânica, espessura de 9 mm, uso industrial, assentado com argamassa colante industrial</v>
          </cell>
          <cell r="C1040" t="str">
            <v>M2</v>
          </cell>
          <cell r="D1040">
            <v>199.45</v>
          </cell>
          <cell r="E1040">
            <v>18.059999999999999</v>
          </cell>
          <cell r="F1040">
            <v>217.51</v>
          </cell>
          <cell r="G1040">
            <v>15</v>
          </cell>
        </row>
        <row r="1041">
          <cell r="A1041" t="str">
            <v>18.07.040</v>
          </cell>
          <cell r="B1041" t="str">
            <v>Placa cerâmica não esmaltada extrudada de alta resistência química e mecânica, espessura de 14 mm, uso industrial, assentado com argamassa química bicomponente</v>
          </cell>
          <cell r="C1041" t="str">
            <v>M2</v>
          </cell>
          <cell r="D1041">
            <v>189.12</v>
          </cell>
          <cell r="E1041">
            <v>18.059999999999999</v>
          </cell>
          <cell r="F1041">
            <v>207.18</v>
          </cell>
          <cell r="G1041">
            <v>15</v>
          </cell>
        </row>
        <row r="1042">
          <cell r="A1042" t="str">
            <v>18.07.080</v>
          </cell>
          <cell r="B1042" t="str">
            <v>Rodapé em placa cerâmica não esmaltada extrudada de alta resistência química e mecânica, altura de 10 cm, uso industrial, assentado com argamassa química bicomponente</v>
          </cell>
          <cell r="C1042" t="str">
            <v>M</v>
          </cell>
          <cell r="D1042">
            <v>47.03</v>
          </cell>
          <cell r="E1042">
            <v>1.81</v>
          </cell>
          <cell r="F1042">
            <v>48.84</v>
          </cell>
          <cell r="G1042">
            <v>15</v>
          </cell>
        </row>
        <row r="1043">
          <cell r="A1043" t="str">
            <v>18.07.160</v>
          </cell>
          <cell r="B1043" t="str">
            <v>Placa cerâmica não esmaltada extrudada para área com altas temperaturas, de alta resistência química e mecânica, espessura mínima de 13 mm, uso industrial e cozinhas profissionais, assentado com argamassa industrializada</v>
          </cell>
          <cell r="C1043" t="str">
            <v>M2</v>
          </cell>
          <cell r="D1043">
            <v>342.84</v>
          </cell>
          <cell r="E1043">
            <v>18.059999999999999</v>
          </cell>
          <cell r="F1043">
            <v>360.9</v>
          </cell>
          <cell r="G1043">
            <v>15</v>
          </cell>
        </row>
        <row r="1044">
          <cell r="A1044" t="str">
            <v>18.07.170</v>
          </cell>
          <cell r="B1044" t="str">
            <v>Rodapé em placa cerâmica não esmaltada extrudada para área com altas temperaturas, de alta resistência química e mecânica, altura de 10cm, uso industrial e cozinhas profissionais, assentado com argamassa industrializada</v>
          </cell>
          <cell r="C1044" t="str">
            <v>M</v>
          </cell>
          <cell r="D1044">
            <v>67.209999999999994</v>
          </cell>
          <cell r="E1044">
            <v>1.81</v>
          </cell>
          <cell r="F1044">
            <v>69.02</v>
          </cell>
          <cell r="G1044">
            <v>15</v>
          </cell>
        </row>
        <row r="1045">
          <cell r="A1045" t="str">
            <v>18.07.200</v>
          </cell>
          <cell r="B1045" t="str">
            <v>Rejuntamento em placa cerâmica extrudada antiácida de 9 mm, com argamassa industrializada bicomponente à base de resina furânica, juntas acima de 3 até 6 mm</v>
          </cell>
          <cell r="C1045" t="str">
            <v>M2</v>
          </cell>
          <cell r="D1045">
            <v>45.2</v>
          </cell>
          <cell r="E1045">
            <v>12.05</v>
          </cell>
          <cell r="F1045">
            <v>57.25</v>
          </cell>
          <cell r="G1045">
            <v>15</v>
          </cell>
        </row>
        <row r="1046">
          <cell r="A1046" t="str">
            <v>18.07.210</v>
          </cell>
          <cell r="B1046" t="str">
            <v>Rejuntamento de placa cerâmica extrudada de 9 mm, com argamassa sintética industrializada tricomponente à base de resina epóxi, juntas acima de 3 até 6 mm</v>
          </cell>
          <cell r="C1046" t="str">
            <v>M2</v>
          </cell>
          <cell r="D1046">
            <v>41.18</v>
          </cell>
          <cell r="E1046">
            <v>12.05</v>
          </cell>
          <cell r="F1046">
            <v>53.23</v>
          </cell>
          <cell r="G1046">
            <v>15</v>
          </cell>
        </row>
        <row r="1047">
          <cell r="A1047" t="str">
            <v>18.07.220</v>
          </cell>
          <cell r="B1047" t="str">
            <v>Rejuntamento em placa cerâmica extrudada antiácida, espessura de 14 mm, com argamassa industrializada bicomponente, à base de resina furânica, juntas acima de 3 até 6 mm</v>
          </cell>
          <cell r="C1047" t="str">
            <v>M2</v>
          </cell>
          <cell r="D1047">
            <v>75.34</v>
          </cell>
          <cell r="E1047">
            <v>12.05</v>
          </cell>
          <cell r="F1047">
            <v>87.39</v>
          </cell>
          <cell r="G1047">
            <v>15</v>
          </cell>
        </row>
        <row r="1048">
          <cell r="A1048" t="str">
            <v>18.07.230</v>
          </cell>
          <cell r="B1048" t="str">
            <v>Rejuntamento em placa cerâmica extrudada antiácida de 14 mm, com argamassa sintética industrializada tricomponente, à base de resina epóxi, juntas de 3 até 6 mm</v>
          </cell>
          <cell r="C1048" t="str">
            <v>M2</v>
          </cell>
          <cell r="D1048">
            <v>68.64</v>
          </cell>
          <cell r="E1048">
            <v>12.05</v>
          </cell>
          <cell r="F1048">
            <v>80.69</v>
          </cell>
          <cell r="G1048">
            <v>15</v>
          </cell>
        </row>
        <row r="1049">
          <cell r="A1049" t="str">
            <v>18.07.250</v>
          </cell>
          <cell r="B1049" t="str">
            <v>Rejuntamento em placa cerâmica extrudada antiácida, com argamassa industrializada anticorrosiva bicomponente à base de bauxita, para área de altas temperaturas, juntas acima de 3 até 6 mm</v>
          </cell>
          <cell r="C1049" t="str">
            <v>M2</v>
          </cell>
          <cell r="D1049">
            <v>70.06</v>
          </cell>
          <cell r="E1049">
            <v>12.05</v>
          </cell>
          <cell r="F1049">
            <v>82.11</v>
          </cell>
          <cell r="G1049">
            <v>15</v>
          </cell>
        </row>
        <row r="1050">
          <cell r="A1050" t="str">
            <v>18.07.300</v>
          </cell>
          <cell r="B1050" t="str">
            <v>Rejuntamento de rodapé em placa cerâmica extrudada antiácida de 9 mm, com argamassa industrializada bicomponente à base de resina furânica, juntas acima de 3 até 6 mm</v>
          </cell>
          <cell r="C1050" t="str">
            <v>M</v>
          </cell>
          <cell r="D1050">
            <v>4.5199999999999996</v>
          </cell>
          <cell r="E1050">
            <v>1.21</v>
          </cell>
          <cell r="F1050">
            <v>5.73</v>
          </cell>
          <cell r="G1050">
            <v>15</v>
          </cell>
        </row>
        <row r="1051">
          <cell r="A1051" t="str">
            <v>18.07.310</v>
          </cell>
          <cell r="B1051" t="str">
            <v>Rejuntamento de rodapé em placa cerâmica extrudada antiácida de 9 mm, com argamassa sintética  industrializada tricomponente à base de resina epóxi, juntas acima de 3 até 6 mm</v>
          </cell>
          <cell r="C1051" t="str">
            <v>M</v>
          </cell>
          <cell r="D1051">
            <v>4.12</v>
          </cell>
          <cell r="E1051">
            <v>1.21</v>
          </cell>
          <cell r="F1051">
            <v>5.33</v>
          </cell>
          <cell r="G1051">
            <v>15</v>
          </cell>
        </row>
        <row r="1052">
          <cell r="A1052" t="str">
            <v>18.08</v>
          </cell>
          <cell r="B1052" t="str">
            <v>Revestimento em porcelanato</v>
          </cell>
        </row>
        <row r="1053">
          <cell r="A1053" t="str">
            <v>18.08.032</v>
          </cell>
          <cell r="B1053" t="str">
            <v>Revestimento em porcelanato esmaltado antiderrapante para área externa e ambiente com alto tráfego, grupo de absorção BIa, assentado com argamassa colante industrializada, rejuntado</v>
          </cell>
          <cell r="C1053" t="str">
            <v>M2</v>
          </cell>
          <cell r="D1053">
            <v>98.1</v>
          </cell>
          <cell r="E1053">
            <v>47.68</v>
          </cell>
          <cell r="F1053">
            <v>145.78</v>
          </cell>
          <cell r="G1053">
            <v>15</v>
          </cell>
        </row>
        <row r="1054">
          <cell r="A1054" t="str">
            <v>18.08.042</v>
          </cell>
          <cell r="B1054" t="str">
            <v>Rodapé em porcelanato esmaltado antiderrapante para área externa e ambiente com alto tráfego, grupo de absorção BIa, assentado com argamassa colante industrializada, rejuntado</v>
          </cell>
          <cell r="C1054" t="str">
            <v>M</v>
          </cell>
          <cell r="D1054">
            <v>17.57</v>
          </cell>
          <cell r="E1054">
            <v>13.25</v>
          </cell>
          <cell r="F1054">
            <v>30.82</v>
          </cell>
          <cell r="G1054">
            <v>15</v>
          </cell>
        </row>
        <row r="1055">
          <cell r="A1055" t="str">
            <v>18.08.062</v>
          </cell>
          <cell r="B1055" t="str">
            <v>Revestimento em porcelanato esmaltado polido para área interna e ambiente com tráfego médio, grupo de absorção BIa, assentado com argamassa colante industrializada, rejuntado</v>
          </cell>
          <cell r="C1055" t="str">
            <v>M2</v>
          </cell>
          <cell r="D1055">
            <v>143.07</v>
          </cell>
          <cell r="E1055">
            <v>47.68</v>
          </cell>
          <cell r="F1055">
            <v>190.75</v>
          </cell>
          <cell r="G1055">
            <v>15</v>
          </cell>
        </row>
        <row r="1056">
          <cell r="A1056" t="str">
            <v>18.08.072</v>
          </cell>
          <cell r="B1056" t="str">
            <v>Rodapé em porcelanato esmaltado polido para área interna e ambiente com tráfego médio, grupo de absorção BIa, assentado com argamassa colante industrializada, rejuntado</v>
          </cell>
          <cell r="C1056" t="str">
            <v>M</v>
          </cell>
          <cell r="D1056">
            <v>25.4</v>
          </cell>
          <cell r="E1056">
            <v>13.25</v>
          </cell>
          <cell r="F1056">
            <v>38.65</v>
          </cell>
          <cell r="G1056">
            <v>15</v>
          </cell>
        </row>
        <row r="1057">
          <cell r="A1057" t="str">
            <v>18.08.090</v>
          </cell>
          <cell r="B1057" t="str">
            <v>Revestimento em porcelanato esmaltado acetinado para área interna e ambiente com acesso ao exterior, grupo de absorção BIa, resistência química B, assentado com argamassa colante industrializada, rejuntado</v>
          </cell>
          <cell r="C1057" t="str">
            <v>M2</v>
          </cell>
          <cell r="D1057">
            <v>113.81</v>
          </cell>
          <cell r="E1057">
            <v>47.68</v>
          </cell>
          <cell r="F1057">
            <v>161.49</v>
          </cell>
          <cell r="G1057">
            <v>15</v>
          </cell>
        </row>
        <row r="1058">
          <cell r="A1058" t="str">
            <v>18.08.091</v>
          </cell>
          <cell r="B1058" t="str">
            <v>Revestimento em porcelanato esmaltado acetinado para área interna e ambiente com acesso ao exterior, grupo de absorção BIa, resistência química B, assentado com argamassa colante de assentamento e sobreposição, rejuntado</v>
          </cell>
          <cell r="C1058" t="str">
            <v>M2</v>
          </cell>
          <cell r="D1058">
            <v>119.89</v>
          </cell>
          <cell r="E1058">
            <v>47.68</v>
          </cell>
          <cell r="F1058">
            <v>167.57</v>
          </cell>
          <cell r="G1058">
            <v>15</v>
          </cell>
        </row>
        <row r="1059">
          <cell r="A1059" t="str">
            <v>18.08.100</v>
          </cell>
          <cell r="B1059" t="str">
            <v>Rodapé em porcelanato esmaltado acetinado para área interna e ambiente com acesso ao exterior, grupo de absorção BIa, resistência química B, assentado com argamassa colante industrializada, rejuntado</v>
          </cell>
          <cell r="C1059" t="str">
            <v>M</v>
          </cell>
          <cell r="D1059">
            <v>20.309999999999999</v>
          </cell>
          <cell r="E1059">
            <v>13.25</v>
          </cell>
          <cell r="F1059">
            <v>33.56</v>
          </cell>
          <cell r="G1059">
            <v>15</v>
          </cell>
        </row>
        <row r="1060">
          <cell r="A1060" t="str">
            <v>18.08.110</v>
          </cell>
          <cell r="B1060" t="str">
            <v>Revestimento em porcelanato técnico antiderrapante para área externa, grupo de absorção BIa, assentado com argamassa colante industrializada, rejuntado</v>
          </cell>
          <cell r="C1060" t="str">
            <v>M2</v>
          </cell>
          <cell r="D1060">
            <v>150.86000000000001</v>
          </cell>
          <cell r="E1060">
            <v>47.68</v>
          </cell>
          <cell r="F1060">
            <v>198.54</v>
          </cell>
          <cell r="G1060">
            <v>15</v>
          </cell>
        </row>
        <row r="1061">
          <cell r="A1061" t="str">
            <v>18.08.120</v>
          </cell>
          <cell r="B1061" t="str">
            <v>Rodapé em porcelanato técnico antiderrapante para área interna, grupo de absorção BIa, assentado com argamassa colante industrializada, rejuntado</v>
          </cell>
          <cell r="C1061" t="str">
            <v>M</v>
          </cell>
          <cell r="D1061">
            <v>27.02</v>
          </cell>
          <cell r="E1061">
            <v>13.25</v>
          </cell>
          <cell r="F1061">
            <v>40.270000000000003</v>
          </cell>
          <cell r="G1061">
            <v>15</v>
          </cell>
        </row>
        <row r="1062">
          <cell r="A1062" t="str">
            <v>18.08.152</v>
          </cell>
          <cell r="B1062" t="str">
            <v>Revestimento em porcelanato técnico natural para área interna e ambiente com acesso ao exterior, grupo de absorção BIa, assentado com argamassa colante industrializada, rejuntado</v>
          </cell>
          <cell r="C1062" t="str">
            <v>M2</v>
          </cell>
          <cell r="D1062">
            <v>154.87</v>
          </cell>
          <cell r="E1062">
            <v>47.68</v>
          </cell>
          <cell r="F1062">
            <v>202.55</v>
          </cell>
          <cell r="G1062">
            <v>15</v>
          </cell>
        </row>
        <row r="1063">
          <cell r="A1063" t="str">
            <v>18.08.153</v>
          </cell>
          <cell r="B1063" t="str">
            <v>Revestimento em porcelanato técnico natural para área interna e ambiente com acesso ao exterior, grupo de absorção BIa, assentado com argamassa colante de assentamento e sobreposição, rejuntado</v>
          </cell>
          <cell r="C1063" t="str">
            <v>M2</v>
          </cell>
          <cell r="D1063">
            <v>119.89</v>
          </cell>
          <cell r="E1063">
            <v>47.68</v>
          </cell>
          <cell r="F1063">
            <v>167.57</v>
          </cell>
          <cell r="G1063">
            <v>15</v>
          </cell>
        </row>
        <row r="1064">
          <cell r="A1064" t="str">
            <v>18.08.162</v>
          </cell>
          <cell r="B1064" t="str">
            <v>Rodapé em porcelanato técnico natural, para área interna e ambiente com acesso ao exterior, grupo de absorção BIa, assentado com argamassa colante industrializada, rejuntado</v>
          </cell>
          <cell r="C1064" t="str">
            <v>M</v>
          </cell>
          <cell r="D1064">
            <v>27.72</v>
          </cell>
          <cell r="E1064">
            <v>13.25</v>
          </cell>
          <cell r="F1064">
            <v>40.97</v>
          </cell>
          <cell r="G1064">
            <v>15</v>
          </cell>
        </row>
        <row r="1065">
          <cell r="A1065" t="str">
            <v>18.08.170</v>
          </cell>
          <cell r="B1065" t="str">
            <v>Revestimento em porcelanato técnico polido para área interna e ambiente de médio tráfego, grupo de absorção BIa, coeficiente de atrito I, assentado com argamassa colante industrializada, rejuntado</v>
          </cell>
          <cell r="C1065" t="str">
            <v>M2</v>
          </cell>
          <cell r="D1065">
            <v>208.96</v>
          </cell>
          <cell r="E1065">
            <v>47.68</v>
          </cell>
          <cell r="F1065">
            <v>256.64</v>
          </cell>
          <cell r="G1065">
            <v>15</v>
          </cell>
        </row>
        <row r="1066">
          <cell r="A1066" t="str">
            <v>18.08.180</v>
          </cell>
          <cell r="B1066" t="str">
            <v>Rodapé em porcelanato técnico polido para área interna e ambiente de médio tráfego, grupo de absorção BIa, assentado com argamassa colante industrializada, rejuntado</v>
          </cell>
          <cell r="C1066" t="str">
            <v>M</v>
          </cell>
          <cell r="D1066">
            <v>37.14</v>
          </cell>
          <cell r="E1066">
            <v>13.25</v>
          </cell>
          <cell r="F1066">
            <v>50.39</v>
          </cell>
          <cell r="G1066">
            <v>15</v>
          </cell>
        </row>
        <row r="1067">
          <cell r="A1067" t="str">
            <v>18.11</v>
          </cell>
          <cell r="B1067" t="str">
            <v>Revestimento em placa ceramica esmaltada</v>
          </cell>
        </row>
        <row r="1068">
          <cell r="A1068" t="str">
            <v>18.11.012</v>
          </cell>
          <cell r="B1068" t="str">
            <v>Revestimento em placa cerâmica esmaltada de 7,5x7,5 cm, assentado e rejuntado com argamassa industrializada</v>
          </cell>
          <cell r="C1068" t="str">
            <v>M2</v>
          </cell>
          <cell r="D1068">
            <v>139.52000000000001</v>
          </cell>
          <cell r="E1068">
            <v>27.01</v>
          </cell>
          <cell r="F1068">
            <v>166.53</v>
          </cell>
          <cell r="G1068">
            <v>15</v>
          </cell>
        </row>
        <row r="1069">
          <cell r="A1069" t="str">
            <v>18.11.022</v>
          </cell>
          <cell r="B1069" t="str">
            <v>Revestimento em placa cerâmica esmaltada de 10x10 cm, assentado e rejuntado com argamassa industrializada</v>
          </cell>
          <cell r="C1069" t="str">
            <v>M2</v>
          </cell>
          <cell r="D1069">
            <v>115.49</v>
          </cell>
          <cell r="E1069">
            <v>27.01</v>
          </cell>
          <cell r="F1069">
            <v>142.5</v>
          </cell>
          <cell r="G1069">
            <v>15</v>
          </cell>
        </row>
        <row r="1070">
          <cell r="A1070" t="str">
            <v>18.11.032</v>
          </cell>
          <cell r="B1070" t="str">
            <v>Revestimento em placa cerâmica esmaltada de 15x15 cm, tipo monocolor, assentado e rejuntado com argamassa industrializada</v>
          </cell>
          <cell r="C1070" t="str">
            <v>M2</v>
          </cell>
          <cell r="D1070">
            <v>76.209999999999994</v>
          </cell>
          <cell r="E1070">
            <v>27.01</v>
          </cell>
          <cell r="F1070">
            <v>103.22</v>
          </cell>
          <cell r="G1070">
            <v>15</v>
          </cell>
        </row>
        <row r="1071">
          <cell r="A1071" t="str">
            <v>18.11.042</v>
          </cell>
          <cell r="B1071" t="str">
            <v>Revestimento em placa cerâmica esmaltada de 20x20 cm, tipo monocolor, assentado e rejuntado com argamassa industrializada</v>
          </cell>
          <cell r="C1071" t="str">
            <v>M2</v>
          </cell>
          <cell r="D1071">
            <v>90.38</v>
          </cell>
          <cell r="E1071">
            <v>27.01</v>
          </cell>
          <cell r="F1071">
            <v>117.39</v>
          </cell>
          <cell r="G1071">
            <v>15</v>
          </cell>
        </row>
        <row r="1072">
          <cell r="A1072" t="str">
            <v>18.11.052</v>
          </cell>
          <cell r="B1072" t="str">
            <v>Revestimento em placa cerâmica esmaltada, tipo monoporosa, assentado e rejuntado com argamassa industrializada</v>
          </cell>
          <cell r="C1072" t="str">
            <v>M2</v>
          </cell>
          <cell r="D1072">
            <v>87.84</v>
          </cell>
          <cell r="E1072">
            <v>27.01</v>
          </cell>
          <cell r="F1072">
            <v>114.85</v>
          </cell>
          <cell r="G1072">
            <v>15</v>
          </cell>
        </row>
        <row r="1073">
          <cell r="A1073" t="str">
            <v>18.12</v>
          </cell>
          <cell r="B1073" t="str">
            <v>Revestimento em pastilha e mosaico</v>
          </cell>
        </row>
        <row r="1074">
          <cell r="A1074" t="str">
            <v>18.12.020</v>
          </cell>
          <cell r="B1074" t="str">
            <v>Revestimento em pastilha de porcelana natural ou esmaltada de 5x5 cm, assentado e rejuntado com argamassa colante industrializada</v>
          </cell>
          <cell r="C1074" t="str">
            <v>M2</v>
          </cell>
          <cell r="D1074">
            <v>178.93</v>
          </cell>
          <cell r="E1074">
            <v>34.18</v>
          </cell>
          <cell r="F1074">
            <v>213.11</v>
          </cell>
          <cell r="G1074">
            <v>15</v>
          </cell>
        </row>
        <row r="1075">
          <cell r="A1075" t="str">
            <v>18.12.120</v>
          </cell>
          <cell r="B1075" t="str">
            <v>Revestimento em pastilha de porcelana natural ou esmaltada de 2,5x2,5 cm, assentado e rejuntado com argamassa colante industrializada</v>
          </cell>
          <cell r="C1075" t="str">
            <v>M2</v>
          </cell>
          <cell r="D1075">
            <v>181.68</v>
          </cell>
          <cell r="E1075">
            <v>34.18</v>
          </cell>
          <cell r="F1075">
            <v>215.86</v>
          </cell>
          <cell r="G1075">
            <v>15</v>
          </cell>
        </row>
        <row r="1076">
          <cell r="A1076" t="str">
            <v>18.12.140</v>
          </cell>
          <cell r="B1076" t="str">
            <v>Revestimento em pastilha de porcelana natural ou esmaltada de 2,5x5 cm, assentado e rejuntado com argamassa colante industrializada</v>
          </cell>
          <cell r="C1076" t="str">
            <v>M2</v>
          </cell>
          <cell r="D1076">
            <v>246.3</v>
          </cell>
          <cell r="E1076">
            <v>34.18</v>
          </cell>
          <cell r="F1076">
            <v>280.48</v>
          </cell>
          <cell r="G1076">
            <v>15</v>
          </cell>
        </row>
        <row r="1077">
          <cell r="A1077" t="str">
            <v>18.13</v>
          </cell>
          <cell r="B1077" t="str">
            <v>Revestimento ceramico nao esmaltado extrudado</v>
          </cell>
        </row>
        <row r="1078">
          <cell r="A1078" t="str">
            <v>18.13.010</v>
          </cell>
          <cell r="B1078" t="str">
            <v>Revestimento em placa cerâmica não esmaltada extrudada, de alta resistência química e mecânica, espessura de 9 mm, assentado com argamassa colante industrializada</v>
          </cell>
          <cell r="C1078" t="str">
            <v>M2</v>
          </cell>
          <cell r="D1078">
            <v>139.65</v>
          </cell>
          <cell r="E1078">
            <v>21.86</v>
          </cell>
          <cell r="F1078">
            <v>161.51</v>
          </cell>
          <cell r="G1078">
            <v>15</v>
          </cell>
        </row>
        <row r="1079">
          <cell r="A1079" t="str">
            <v>18.13.020</v>
          </cell>
          <cell r="B1079" t="str">
            <v>Revestimento em placa cerâmica extrudada de alta resistência química e mecânica, espessura entre 9 e 10 mm, assentado com argamassa industrializada de alta aderência</v>
          </cell>
          <cell r="C1079" t="str">
            <v>M2</v>
          </cell>
          <cell r="D1079">
            <v>149.5</v>
          </cell>
          <cell r="E1079">
            <v>21.86</v>
          </cell>
          <cell r="F1079">
            <v>171.36</v>
          </cell>
          <cell r="G1079">
            <v>15</v>
          </cell>
        </row>
        <row r="1080">
          <cell r="A1080" t="str">
            <v>18.13.202</v>
          </cell>
          <cell r="B1080" t="str">
            <v>Rejuntamento em placa cerâmica extrudada, espessura entre 9 e 10 mm, com argamassa industrial anticorrosiva à base de resina epóxi, juntas de 6 a 10 mm</v>
          </cell>
          <cell r="C1080" t="str">
            <v>M2</v>
          </cell>
          <cell r="D1080">
            <v>60.06</v>
          </cell>
          <cell r="E1080">
            <v>12.05</v>
          </cell>
          <cell r="F1080">
            <v>72.11</v>
          </cell>
          <cell r="G1080">
            <v>15</v>
          </cell>
        </row>
        <row r="1081">
          <cell r="A1081" t="str">
            <v>19</v>
          </cell>
          <cell r="B1081" t="str">
            <v>REVESTIMENTO EM PEDRA</v>
          </cell>
        </row>
        <row r="1082">
          <cell r="A1082" t="str">
            <v>19.01</v>
          </cell>
          <cell r="B1082" t="str">
            <v>Granito</v>
          </cell>
        </row>
        <row r="1083">
          <cell r="A1083" t="str">
            <v>19.01.022</v>
          </cell>
          <cell r="B1083" t="str">
            <v>Revestimento em granito, espessura de 2 cm, acabamento polido</v>
          </cell>
          <cell r="C1083" t="str">
            <v>M2</v>
          </cell>
          <cell r="D1083">
            <v>485.2</v>
          </cell>
          <cell r="E1083">
            <v>52.86</v>
          </cell>
          <cell r="F1083">
            <v>538.05999999999995</v>
          </cell>
          <cell r="G1083">
            <v>15</v>
          </cell>
        </row>
        <row r="1084">
          <cell r="A1084" t="str">
            <v>19.01.062</v>
          </cell>
          <cell r="B1084" t="str">
            <v>Peitoril e/ou soleira em granito, espessura de 2 cm e largura até 20 cm, acabamento polido</v>
          </cell>
          <cell r="C1084" t="str">
            <v>M</v>
          </cell>
          <cell r="D1084">
            <v>167.98</v>
          </cell>
          <cell r="E1084">
            <v>15.85</v>
          </cell>
          <cell r="F1084">
            <v>183.83</v>
          </cell>
          <cell r="G1084">
            <v>15</v>
          </cell>
        </row>
        <row r="1085">
          <cell r="A1085" t="str">
            <v>19.01.064</v>
          </cell>
          <cell r="B1085" t="str">
            <v>Peitoril e/ou soleira em granito, espessura de 2 cm e largura de 21 cm até 30 cm, acabamento polido</v>
          </cell>
          <cell r="C1085" t="str">
            <v>M</v>
          </cell>
          <cell r="D1085">
            <v>203.52</v>
          </cell>
          <cell r="E1085">
            <v>23.79</v>
          </cell>
          <cell r="F1085">
            <v>227.31</v>
          </cell>
          <cell r="G1085">
            <v>15</v>
          </cell>
        </row>
        <row r="1086">
          <cell r="A1086" t="str">
            <v>19.01.122</v>
          </cell>
          <cell r="B1086" t="str">
            <v>Degrau e espelho de granito, espessura de 2 cm, acabamento polido</v>
          </cell>
          <cell r="C1086" t="str">
            <v>M</v>
          </cell>
          <cell r="D1086">
            <v>411.99</v>
          </cell>
          <cell r="E1086">
            <v>39.64</v>
          </cell>
          <cell r="F1086">
            <v>451.63</v>
          </cell>
          <cell r="G1086">
            <v>15</v>
          </cell>
        </row>
        <row r="1087">
          <cell r="A1087" t="str">
            <v>19.01.322</v>
          </cell>
          <cell r="B1087" t="str">
            <v>Rodapé em granito, espessura de 2 cm e altura de 7 cm, acabamento polido</v>
          </cell>
          <cell r="C1087" t="str">
            <v>M</v>
          </cell>
          <cell r="D1087">
            <v>79.650000000000006</v>
          </cell>
          <cell r="E1087">
            <v>7.93</v>
          </cell>
          <cell r="F1087">
            <v>87.58</v>
          </cell>
          <cell r="G1087">
            <v>15</v>
          </cell>
        </row>
        <row r="1088">
          <cell r="A1088" t="str">
            <v>19.01.324</v>
          </cell>
          <cell r="B1088" t="str">
            <v>Rodapé em granito, espessura de 2 cm e altura de 7,1 cm até 10 cm, acabamento polido</v>
          </cell>
          <cell r="C1088" t="str">
            <v>M</v>
          </cell>
          <cell r="D1088">
            <v>94.59</v>
          </cell>
          <cell r="E1088">
            <v>7.93</v>
          </cell>
          <cell r="F1088">
            <v>102.52</v>
          </cell>
          <cell r="G1088">
            <v>15</v>
          </cell>
        </row>
        <row r="1089">
          <cell r="A1089" t="str">
            <v>19.02</v>
          </cell>
          <cell r="B1089" t="str">
            <v>Marmore</v>
          </cell>
        </row>
        <row r="1090">
          <cell r="A1090" t="str">
            <v>19.02.020</v>
          </cell>
          <cell r="B1090" t="str">
            <v>Revestimento em mármore branco, espessura de 2 cm, assente com massa</v>
          </cell>
          <cell r="C1090" t="str">
            <v>M2</v>
          </cell>
          <cell r="D1090">
            <v>965.96</v>
          </cell>
          <cell r="E1090">
            <v>52.86</v>
          </cell>
          <cell r="F1090">
            <v>1018.82</v>
          </cell>
          <cell r="G1090">
            <v>15</v>
          </cell>
        </row>
        <row r="1091">
          <cell r="A1091" t="str">
            <v>19.02.040</v>
          </cell>
          <cell r="B1091" t="str">
            <v>Revestimento em mármore travertino nacional, espessura de 2 cm, assente com massa</v>
          </cell>
          <cell r="C1091" t="str">
            <v>M2</v>
          </cell>
          <cell r="D1091">
            <v>997.86</v>
          </cell>
          <cell r="E1091">
            <v>52.86</v>
          </cell>
          <cell r="F1091">
            <v>1050.72</v>
          </cell>
          <cell r="G1091">
            <v>15</v>
          </cell>
        </row>
        <row r="1092">
          <cell r="A1092" t="str">
            <v>19.02.060</v>
          </cell>
          <cell r="B1092" t="str">
            <v>Revestimento em mármore branco, espessura de 3 cm, assente com massa</v>
          </cell>
          <cell r="C1092" t="str">
            <v>M2</v>
          </cell>
          <cell r="D1092">
            <v>973.34</v>
          </cell>
          <cell r="E1092">
            <v>52.86</v>
          </cell>
          <cell r="F1092">
            <v>1026.2</v>
          </cell>
          <cell r="G1092">
            <v>15</v>
          </cell>
        </row>
        <row r="1093">
          <cell r="A1093" t="str">
            <v>19.02.080</v>
          </cell>
          <cell r="B1093" t="str">
            <v>Revestimento em mármore travertino nacional, espessura de 3 cm, assente com massa</v>
          </cell>
          <cell r="C1093" t="str">
            <v>M2</v>
          </cell>
          <cell r="D1093">
            <v>1107.67</v>
          </cell>
          <cell r="E1093">
            <v>52.86</v>
          </cell>
          <cell r="F1093">
            <v>1160.53</v>
          </cell>
          <cell r="G1093">
            <v>15</v>
          </cell>
        </row>
        <row r="1094">
          <cell r="A1094" t="str">
            <v>19.02.220</v>
          </cell>
          <cell r="B1094" t="str">
            <v>Degrau e espelho em mármore branco, espessura de 2 cm</v>
          </cell>
          <cell r="C1094" t="str">
            <v>M</v>
          </cell>
          <cell r="D1094">
            <v>426.41</v>
          </cell>
          <cell r="E1094">
            <v>39.64</v>
          </cell>
          <cell r="F1094">
            <v>466.05</v>
          </cell>
          <cell r="G1094">
            <v>15</v>
          </cell>
        </row>
        <row r="1095">
          <cell r="A1095" t="str">
            <v>19.02.240</v>
          </cell>
          <cell r="B1095" t="str">
            <v>Degrau e espelho em mármore travertino nacional, espessura de 2 cm</v>
          </cell>
          <cell r="C1095" t="str">
            <v>M</v>
          </cell>
          <cell r="D1095">
            <v>501.78</v>
          </cell>
          <cell r="E1095">
            <v>39.64</v>
          </cell>
          <cell r="F1095">
            <v>541.41999999999996</v>
          </cell>
          <cell r="G1095">
            <v>15</v>
          </cell>
        </row>
        <row r="1096">
          <cell r="A1096" t="str">
            <v>19.02.250</v>
          </cell>
          <cell r="B1096" t="str">
            <v>Rodapé em mármore branco, espessura de 2 cm e altura de 7 cm</v>
          </cell>
          <cell r="C1096" t="str">
            <v>M</v>
          </cell>
          <cell r="D1096">
            <v>69.31</v>
          </cell>
          <cell r="E1096">
            <v>10.57</v>
          </cell>
          <cell r="F1096">
            <v>79.88</v>
          </cell>
          <cell r="G1096">
            <v>15</v>
          </cell>
        </row>
        <row r="1097">
          <cell r="A1097" t="str">
            <v>19.03</v>
          </cell>
          <cell r="B1097" t="str">
            <v>Pedra</v>
          </cell>
        </row>
        <row r="1098">
          <cell r="A1098" t="str">
            <v>19.03.060</v>
          </cell>
          <cell r="B1098" t="str">
            <v>Revestimento em pedra mineira comum</v>
          </cell>
          <cell r="C1098" t="str">
            <v>M2</v>
          </cell>
          <cell r="D1098">
            <v>281.52999999999997</v>
          </cell>
          <cell r="E1098">
            <v>47.68</v>
          </cell>
          <cell r="F1098">
            <v>329.21</v>
          </cell>
          <cell r="G1098">
            <v>15</v>
          </cell>
        </row>
        <row r="1099">
          <cell r="A1099" t="str">
            <v>19.03.090</v>
          </cell>
          <cell r="B1099" t="str">
            <v>Revestimento em pedra Miracema</v>
          </cell>
          <cell r="C1099" t="str">
            <v>M2</v>
          </cell>
          <cell r="D1099">
            <v>68.260000000000005</v>
          </cell>
          <cell r="E1099">
            <v>47.68</v>
          </cell>
          <cell r="F1099">
            <v>115.94</v>
          </cell>
          <cell r="G1099">
            <v>15</v>
          </cell>
        </row>
        <row r="1100">
          <cell r="A1100" t="str">
            <v>19.03.110</v>
          </cell>
          <cell r="B1100" t="str">
            <v>Rodapé em pedra Miracema, altura de 11,5 cm</v>
          </cell>
          <cell r="C1100" t="str">
            <v>M</v>
          </cell>
          <cell r="D1100">
            <v>9.23</v>
          </cell>
          <cell r="E1100">
            <v>14.3</v>
          </cell>
          <cell r="F1100">
            <v>23.53</v>
          </cell>
          <cell r="G1100">
            <v>15</v>
          </cell>
        </row>
        <row r="1101">
          <cell r="A1101" t="str">
            <v>19.03.220</v>
          </cell>
          <cell r="B1101" t="str">
            <v>Rodapé em pedra mineira simples, altura de 10 cm</v>
          </cell>
          <cell r="C1101" t="str">
            <v>M</v>
          </cell>
          <cell r="D1101">
            <v>57.44</v>
          </cell>
          <cell r="E1101">
            <v>7.16</v>
          </cell>
          <cell r="F1101">
            <v>64.599999999999994</v>
          </cell>
          <cell r="G1101">
            <v>15</v>
          </cell>
        </row>
        <row r="1102">
          <cell r="A1102" t="str">
            <v>19.03.260</v>
          </cell>
          <cell r="B1102" t="str">
            <v>Revestimento em pedra ardósia selecionada</v>
          </cell>
          <cell r="C1102" t="str">
            <v>M2</v>
          </cell>
          <cell r="D1102">
            <v>75.09</v>
          </cell>
          <cell r="E1102">
            <v>21.19</v>
          </cell>
          <cell r="F1102">
            <v>96.28</v>
          </cell>
          <cell r="G1102">
            <v>15</v>
          </cell>
        </row>
        <row r="1103">
          <cell r="A1103" t="str">
            <v>19.03.270</v>
          </cell>
          <cell r="B1103" t="str">
            <v>Rodapé em pedra ardósia, altura de 7 cm</v>
          </cell>
          <cell r="C1103" t="str">
            <v>M</v>
          </cell>
          <cell r="D1103">
            <v>18.239999999999998</v>
          </cell>
          <cell r="E1103">
            <v>7.16</v>
          </cell>
          <cell r="F1103">
            <v>25.4</v>
          </cell>
          <cell r="G1103">
            <v>15</v>
          </cell>
        </row>
        <row r="1104">
          <cell r="A1104" t="str">
            <v>19.03.290</v>
          </cell>
          <cell r="B1104" t="str">
            <v>Peitoril e/ou soleira em ardósia, espessura de 2 cm e largura até 20 cm</v>
          </cell>
          <cell r="C1104" t="str">
            <v>M</v>
          </cell>
          <cell r="D1104">
            <v>97.79</v>
          </cell>
          <cell r="E1104">
            <v>14.3</v>
          </cell>
          <cell r="F1104">
            <v>112.09</v>
          </cell>
          <cell r="G1104">
            <v>15</v>
          </cell>
        </row>
        <row r="1105">
          <cell r="A1105" t="str">
            <v>19.20</v>
          </cell>
          <cell r="B1105" t="str">
            <v>Reparos, conservacoes e complementos - GRUPO 19</v>
          </cell>
        </row>
        <row r="1106">
          <cell r="A1106" t="str">
            <v>19.20.020</v>
          </cell>
          <cell r="B1106" t="str">
            <v>Recolocação de mármore, pedras e granitos, assentes com massa</v>
          </cell>
          <cell r="C1106" t="str">
            <v>M2</v>
          </cell>
          <cell r="D1106">
            <v>25.13</v>
          </cell>
          <cell r="E1106">
            <v>47.68</v>
          </cell>
          <cell r="F1106">
            <v>72.81</v>
          </cell>
          <cell r="G1106">
            <v>15</v>
          </cell>
        </row>
        <row r="1107">
          <cell r="A1107" t="str">
            <v>20</v>
          </cell>
          <cell r="B1107" t="str">
            <v>REVESTIMENTO EM MADEIRA</v>
          </cell>
        </row>
        <row r="1108">
          <cell r="A1108" t="str">
            <v>20.01</v>
          </cell>
          <cell r="B1108" t="str">
            <v>Lambris de madeira</v>
          </cell>
        </row>
        <row r="1109">
          <cell r="A1109" t="str">
            <v>20.01.040</v>
          </cell>
          <cell r="B1109" t="str">
            <v>Lambril em madeira macho/fêmea tarugado, exceto pinus</v>
          </cell>
          <cell r="C1109" t="str">
            <v>M2</v>
          </cell>
          <cell r="D1109">
            <v>104.87</v>
          </cell>
          <cell r="E1109">
            <v>81.86</v>
          </cell>
          <cell r="F1109">
            <v>186.73</v>
          </cell>
          <cell r="G1109">
            <v>15</v>
          </cell>
        </row>
        <row r="1110">
          <cell r="A1110" t="str">
            <v>20.03</v>
          </cell>
          <cell r="B1110" t="str">
            <v>Soalho de madeira</v>
          </cell>
        </row>
        <row r="1111">
          <cell r="A1111" t="str">
            <v>20.03.010</v>
          </cell>
          <cell r="B1111" t="str">
            <v>Soalho em tábua de madeira aparelhada</v>
          </cell>
          <cell r="C1111" t="str">
            <v>M2</v>
          </cell>
          <cell r="D1111">
            <v>747.97</v>
          </cell>
          <cell r="F1111">
            <v>747.97</v>
          </cell>
          <cell r="G1111">
            <v>15</v>
          </cell>
        </row>
        <row r="1112">
          <cell r="A1112" t="str">
            <v>20.04</v>
          </cell>
          <cell r="B1112" t="str">
            <v>Tacos</v>
          </cell>
        </row>
        <row r="1113">
          <cell r="A1113" t="str">
            <v>20.04.020</v>
          </cell>
          <cell r="B1113" t="str">
            <v>Piso em tacos de Ipê colado</v>
          </cell>
          <cell r="C1113" t="str">
            <v>M2</v>
          </cell>
          <cell r="D1113">
            <v>403.14</v>
          </cell>
          <cell r="E1113">
            <v>26.91</v>
          </cell>
          <cell r="F1113">
            <v>430.05</v>
          </cell>
          <cell r="G1113">
            <v>15</v>
          </cell>
        </row>
        <row r="1114">
          <cell r="A1114" t="str">
            <v>20.10</v>
          </cell>
          <cell r="B1114" t="str">
            <v>Rodape de madeira</v>
          </cell>
        </row>
        <row r="1115">
          <cell r="A1115" t="str">
            <v>20.10.040</v>
          </cell>
          <cell r="B1115" t="str">
            <v>Rodapé de madeira de 7 x 1,5 cm</v>
          </cell>
          <cell r="C1115" t="str">
            <v>M</v>
          </cell>
          <cell r="D1115">
            <v>29.72</v>
          </cell>
          <cell r="E1115">
            <v>17.86</v>
          </cell>
          <cell r="F1115">
            <v>47.58</v>
          </cell>
          <cell r="G1115">
            <v>15</v>
          </cell>
        </row>
        <row r="1116">
          <cell r="A1116" t="str">
            <v>20.10.120</v>
          </cell>
          <cell r="B1116" t="str">
            <v>Cordão de madeira</v>
          </cell>
          <cell r="C1116" t="str">
            <v>M</v>
          </cell>
          <cell r="D1116">
            <v>4.29</v>
          </cell>
          <cell r="E1116">
            <v>4.3600000000000003</v>
          </cell>
          <cell r="F1116">
            <v>8.65</v>
          </cell>
          <cell r="G1116">
            <v>15</v>
          </cell>
        </row>
        <row r="1117">
          <cell r="A1117" t="str">
            <v>20.20</v>
          </cell>
          <cell r="B1117" t="str">
            <v>Reparos, conservacoes e complementos - GRUPO 20</v>
          </cell>
        </row>
        <row r="1118">
          <cell r="A1118" t="str">
            <v>20.20.020</v>
          </cell>
          <cell r="B1118" t="str">
            <v>Recolocação de soalho em madeira</v>
          </cell>
          <cell r="C1118" t="str">
            <v>M2</v>
          </cell>
          <cell r="D1118">
            <v>0.41</v>
          </cell>
          <cell r="E1118">
            <v>10.6</v>
          </cell>
          <cell r="F1118">
            <v>11.01</v>
          </cell>
          <cell r="G1118">
            <v>15</v>
          </cell>
        </row>
        <row r="1119">
          <cell r="A1119" t="str">
            <v>20.20.040</v>
          </cell>
          <cell r="B1119" t="str">
            <v>Recolocação de tacos soltos com cola</v>
          </cell>
          <cell r="C1119" t="str">
            <v>M2</v>
          </cell>
          <cell r="D1119">
            <v>16.39</v>
          </cell>
          <cell r="E1119">
            <v>26.91</v>
          </cell>
          <cell r="F1119">
            <v>43.3</v>
          </cell>
          <cell r="G1119">
            <v>15</v>
          </cell>
        </row>
        <row r="1120">
          <cell r="A1120" t="str">
            <v>20.20.100</v>
          </cell>
          <cell r="B1120" t="str">
            <v>Recolocação de rodapé e cordão de madeira</v>
          </cell>
          <cell r="C1120" t="str">
            <v>M</v>
          </cell>
          <cell r="D1120">
            <v>0.41</v>
          </cell>
          <cell r="E1120">
            <v>13.5</v>
          </cell>
          <cell r="F1120">
            <v>13.91</v>
          </cell>
          <cell r="G1120">
            <v>15</v>
          </cell>
        </row>
        <row r="1121">
          <cell r="A1121" t="str">
            <v>20.20.202</v>
          </cell>
          <cell r="B1121" t="str">
            <v>Raspagem com calafetação e aplicação de verniz</v>
          </cell>
          <cell r="C1121" t="str">
            <v>M2</v>
          </cell>
          <cell r="D1121">
            <v>172.93</v>
          </cell>
          <cell r="F1121">
            <v>172.93</v>
          </cell>
          <cell r="G1121">
            <v>15</v>
          </cell>
        </row>
        <row r="1122">
          <cell r="A1122" t="str">
            <v>21</v>
          </cell>
          <cell r="B1122" t="str">
            <v>REVESTIMENTO SINTETICO E METALICO</v>
          </cell>
        </row>
        <row r="1123">
          <cell r="A1123" t="str">
            <v>21.01</v>
          </cell>
          <cell r="B1123" t="str">
            <v>Revestimento em borracha</v>
          </cell>
        </row>
        <row r="1124">
          <cell r="A1124" t="str">
            <v>21.01.100</v>
          </cell>
          <cell r="B1124" t="str">
            <v>Revestimento em borracha sintética preta, espessura de 4 mm - colado</v>
          </cell>
          <cell r="C1124" t="str">
            <v>M2</v>
          </cell>
          <cell r="D1124">
            <v>123.89</v>
          </cell>
          <cell r="E1124">
            <v>12.19</v>
          </cell>
          <cell r="F1124">
            <v>136.08000000000001</v>
          </cell>
          <cell r="G1124">
            <v>15</v>
          </cell>
        </row>
        <row r="1125">
          <cell r="A1125" t="str">
            <v>21.01.160</v>
          </cell>
          <cell r="B1125" t="str">
            <v>Revestimento em grama sintética, com espessura de 20 a 32 mm</v>
          </cell>
          <cell r="C1125" t="str">
            <v>M2</v>
          </cell>
          <cell r="D1125">
            <v>104.92</v>
          </cell>
          <cell r="F1125">
            <v>104.92</v>
          </cell>
          <cell r="G1125">
            <v>15</v>
          </cell>
        </row>
        <row r="1126">
          <cell r="A1126" t="str">
            <v>21.02</v>
          </cell>
          <cell r="B1126" t="str">
            <v>Revestimento vinilico</v>
          </cell>
        </row>
        <row r="1127">
          <cell r="A1127" t="str">
            <v>21.02.050</v>
          </cell>
          <cell r="B1127" t="str">
            <v>Revestimento vinílico, espessura de 2 mm, para tráfego médio, com impermeabilizante acrílico</v>
          </cell>
          <cell r="C1127" t="str">
            <v>M2</v>
          </cell>
          <cell r="D1127">
            <v>172.95</v>
          </cell>
          <cell r="E1127">
            <v>27.04</v>
          </cell>
          <cell r="F1127">
            <v>199.99</v>
          </cell>
          <cell r="G1127">
            <v>15</v>
          </cell>
        </row>
        <row r="1128">
          <cell r="A1128" t="str">
            <v>21.02.060</v>
          </cell>
          <cell r="B1128" t="str">
            <v>Revestimento vinílico, espessura de 3 mm, para tráfego intenso, com impermeabilizante acrílico</v>
          </cell>
          <cell r="C1128" t="str">
            <v>M2</v>
          </cell>
          <cell r="D1128">
            <v>246.35</v>
          </cell>
          <cell r="E1128">
            <v>27.04</v>
          </cell>
          <cell r="F1128">
            <v>273.39</v>
          </cell>
          <cell r="G1128">
            <v>15</v>
          </cell>
        </row>
        <row r="1129">
          <cell r="A1129" t="str">
            <v>21.02.071</v>
          </cell>
          <cell r="B1129" t="str">
            <v>Revestimento vinílico em manta, espessura total de 2mm, resistente a lavagem com hipoclorito</v>
          </cell>
          <cell r="C1129" t="str">
            <v>M2</v>
          </cell>
          <cell r="D1129">
            <v>237.3</v>
          </cell>
          <cell r="F1129">
            <v>237.3</v>
          </cell>
          <cell r="G1129">
            <v>15</v>
          </cell>
        </row>
        <row r="1130">
          <cell r="A1130" t="str">
            <v>21.02.271</v>
          </cell>
          <cell r="B1130" t="str">
            <v>Revestimento vinílico em manta heterogênea, espessura de 2 mm, com impermeabilizante acrílico</v>
          </cell>
          <cell r="C1130" t="str">
            <v>M2</v>
          </cell>
          <cell r="D1130">
            <v>279.36</v>
          </cell>
          <cell r="E1130">
            <v>27.04</v>
          </cell>
          <cell r="F1130">
            <v>306.39999999999998</v>
          </cell>
          <cell r="G1130">
            <v>15</v>
          </cell>
        </row>
        <row r="1131">
          <cell r="A1131" t="str">
            <v>21.02.281</v>
          </cell>
          <cell r="B1131" t="str">
            <v>Revestimento vinílico flexível em manta homogênea, espessura de 2 mm, com impermeabilizante acrílico</v>
          </cell>
          <cell r="C1131" t="str">
            <v>M2</v>
          </cell>
          <cell r="D1131">
            <v>392.93</v>
          </cell>
          <cell r="E1131">
            <v>27.04</v>
          </cell>
          <cell r="F1131">
            <v>419.97</v>
          </cell>
          <cell r="G1131">
            <v>15</v>
          </cell>
        </row>
        <row r="1132">
          <cell r="A1132" t="str">
            <v>21.02.291</v>
          </cell>
          <cell r="B1132" t="str">
            <v>Revestimento vinílico heterogêneo flexível em réguas, espessura de 3 mm, com impermeabilizante acrílico</v>
          </cell>
          <cell r="C1132" t="str">
            <v>M2</v>
          </cell>
          <cell r="D1132">
            <v>256.01</v>
          </cell>
          <cell r="E1132">
            <v>27.04</v>
          </cell>
          <cell r="F1132">
            <v>283.05</v>
          </cell>
          <cell r="G1132">
            <v>15</v>
          </cell>
        </row>
        <row r="1133">
          <cell r="A1133" t="str">
            <v>21.02.310</v>
          </cell>
          <cell r="B1133" t="str">
            <v>Revestimento vinílico autoportante acústico, espessura de 4,5 mm, com impermeabilizante acrílico</v>
          </cell>
          <cell r="C1133" t="str">
            <v>M2</v>
          </cell>
          <cell r="D1133">
            <v>529.87</v>
          </cell>
          <cell r="E1133">
            <v>27.04</v>
          </cell>
          <cell r="F1133">
            <v>556.91</v>
          </cell>
          <cell r="G1133">
            <v>15</v>
          </cell>
        </row>
        <row r="1134">
          <cell r="A1134" t="str">
            <v>21.02.311</v>
          </cell>
          <cell r="B1134" t="str">
            <v>Revestimento vinílico autoportante, espessura de 4 mm, com impermeabilizante acrílico</v>
          </cell>
          <cell r="C1134" t="str">
            <v>M2</v>
          </cell>
          <cell r="D1134">
            <v>447.54</v>
          </cell>
          <cell r="E1134">
            <v>27.04</v>
          </cell>
          <cell r="F1134">
            <v>474.58</v>
          </cell>
          <cell r="G1134">
            <v>15</v>
          </cell>
        </row>
        <row r="1135">
          <cell r="A1135" t="str">
            <v>21.02.320</v>
          </cell>
          <cell r="B1135" t="str">
            <v>Revestimento vinílico antiestático acústico, espessura de 5 mm, com impermeabilizante acrílico</v>
          </cell>
          <cell r="C1135" t="str">
            <v>M2</v>
          </cell>
          <cell r="D1135">
            <v>322.06</v>
          </cell>
          <cell r="E1135">
            <v>54.9</v>
          </cell>
          <cell r="F1135">
            <v>376.96</v>
          </cell>
          <cell r="G1135">
            <v>15</v>
          </cell>
        </row>
        <row r="1136">
          <cell r="A1136" t="str">
            <v>21.03</v>
          </cell>
          <cell r="B1136" t="str">
            <v>Revestimento metalico</v>
          </cell>
        </row>
        <row r="1137">
          <cell r="A1137" t="str">
            <v>21.03.010</v>
          </cell>
          <cell r="B1137" t="str">
            <v>Revestimento em aço inoxidável AISI 304, liga 18,8, chapa 20, espessura de 1 mm, acabamento escovado com grana especial</v>
          </cell>
          <cell r="C1137" t="str">
            <v>M2</v>
          </cell>
          <cell r="D1137">
            <v>1485</v>
          </cell>
          <cell r="F1137">
            <v>1485</v>
          </cell>
          <cell r="G1137">
            <v>15</v>
          </cell>
        </row>
        <row r="1138">
          <cell r="A1138" t="str">
            <v>21.03.090</v>
          </cell>
          <cell r="B1138" t="str">
            <v>Piso elevado tipo telescópico em chapa de aço, sem revestimento</v>
          </cell>
          <cell r="C1138" t="str">
            <v>M2</v>
          </cell>
          <cell r="D1138">
            <v>338.92</v>
          </cell>
          <cell r="F1138">
            <v>338.92</v>
          </cell>
          <cell r="G1138">
            <v>15</v>
          </cell>
        </row>
        <row r="1139">
          <cell r="A1139" t="str">
            <v>21.03.151</v>
          </cell>
          <cell r="B1139" t="str">
            <v>Revestimento em placa de alumínio composto "ACM", espessura de 4 mm e acabamento em PVDF</v>
          </cell>
          <cell r="C1139" t="str">
            <v>M2</v>
          </cell>
          <cell r="D1139">
            <v>569.59</v>
          </cell>
          <cell r="E1139">
            <v>336.11</v>
          </cell>
          <cell r="F1139">
            <v>905.7</v>
          </cell>
          <cell r="G1139">
            <v>15</v>
          </cell>
        </row>
        <row r="1140">
          <cell r="A1140" t="str">
            <v>21.03.153</v>
          </cell>
          <cell r="B1140" t="str">
            <v>Revestimento em placa de alumínio composto "ACM", espessura de 3 mm e acabamento em poliéster - uso interno</v>
          </cell>
          <cell r="C1140" t="str">
            <v>M2</v>
          </cell>
          <cell r="D1140">
            <v>377.14</v>
          </cell>
          <cell r="E1140">
            <v>336.11</v>
          </cell>
          <cell r="F1140">
            <v>713.25</v>
          </cell>
          <cell r="G1140">
            <v>15</v>
          </cell>
        </row>
        <row r="1141">
          <cell r="A1141" t="str">
            <v>21.04</v>
          </cell>
          <cell r="B1141" t="str">
            <v>Forracao e carpete</v>
          </cell>
        </row>
        <row r="1142">
          <cell r="A1142" t="str">
            <v>21.04.100</v>
          </cell>
          <cell r="B1142" t="str">
            <v>Revestimento com carpete para tráfego moderado, uso comercial, tipo bouclê de 5,4 até 8 mm</v>
          </cell>
          <cell r="C1142" t="str">
            <v>M2</v>
          </cell>
          <cell r="D1142">
            <v>164.11</v>
          </cell>
          <cell r="F1142">
            <v>164.11</v>
          </cell>
          <cell r="G1142">
            <v>15</v>
          </cell>
        </row>
        <row r="1143">
          <cell r="A1143" t="str">
            <v>21.04.110</v>
          </cell>
          <cell r="B1143" t="str">
            <v>Revestimento com carpete para tráfego intenso, uso comercial, tipo bouclê de 6 mm</v>
          </cell>
          <cell r="C1143" t="str">
            <v>M2</v>
          </cell>
          <cell r="D1143">
            <v>206.08</v>
          </cell>
          <cell r="F1143">
            <v>206.08</v>
          </cell>
          <cell r="G1143">
            <v>15</v>
          </cell>
        </row>
        <row r="1144">
          <cell r="A1144" t="str">
            <v>21.05</v>
          </cell>
          <cell r="B1144" t="str">
            <v>Revestimento em cimento reforcado com fio sintetico (CRFS)</v>
          </cell>
        </row>
        <row r="1145">
          <cell r="A1145" t="str">
            <v>21.05.010</v>
          </cell>
          <cell r="B1145" t="str">
            <v>Piso em painel com miolo de madeira contraplacado por lâminas de madeira e externamente por chapas em CRFS, espessura de 40 mm</v>
          </cell>
          <cell r="C1145" t="str">
            <v>M2</v>
          </cell>
          <cell r="D1145">
            <v>154.52000000000001</v>
          </cell>
          <cell r="E1145">
            <v>115.32</v>
          </cell>
          <cell r="F1145">
            <v>269.83999999999997</v>
          </cell>
          <cell r="G1145">
            <v>15</v>
          </cell>
        </row>
        <row r="1146">
          <cell r="A1146" t="str">
            <v>21.05.100</v>
          </cell>
          <cell r="B1146" t="str">
            <v>Piso elevado de concreto em placas de 600 x 600 mm, antiderrapante, sem acabamento</v>
          </cell>
          <cell r="C1146" t="str">
            <v>M2</v>
          </cell>
          <cell r="D1146">
            <v>565.26</v>
          </cell>
          <cell r="F1146">
            <v>565.26</v>
          </cell>
          <cell r="G1146">
            <v>15</v>
          </cell>
        </row>
        <row r="1147">
          <cell r="A1147" t="str">
            <v>21.07</v>
          </cell>
          <cell r="B1147" t="str">
            <v>Revestimento sintetico</v>
          </cell>
        </row>
        <row r="1148">
          <cell r="A1148" t="str">
            <v>21.07.010</v>
          </cell>
          <cell r="B1148" t="str">
            <v>Revestimento em laminado melamínico dissipativo</v>
          </cell>
          <cell r="C1148" t="str">
            <v>M2</v>
          </cell>
          <cell r="D1148">
            <v>788.21</v>
          </cell>
          <cell r="F1148">
            <v>788.21</v>
          </cell>
          <cell r="G1148">
            <v>15</v>
          </cell>
        </row>
        <row r="1149">
          <cell r="A1149" t="str">
            <v>21.10</v>
          </cell>
          <cell r="B1149" t="str">
            <v>Rodape sintetico</v>
          </cell>
        </row>
        <row r="1150">
          <cell r="A1150" t="str">
            <v>21.10.050</v>
          </cell>
          <cell r="B1150" t="str">
            <v>Rodapé de poliestireno, espessura de 7 cm</v>
          </cell>
          <cell r="C1150" t="str">
            <v>M</v>
          </cell>
          <cell r="D1150">
            <v>47.53</v>
          </cell>
          <cell r="E1150">
            <v>9.34</v>
          </cell>
          <cell r="F1150">
            <v>56.87</v>
          </cell>
          <cell r="G1150">
            <v>15</v>
          </cell>
        </row>
        <row r="1151">
          <cell r="A1151" t="str">
            <v>21.10.051</v>
          </cell>
          <cell r="B1151" t="str">
            <v>Rodapé de poliestireno, espessura de 8 cm</v>
          </cell>
          <cell r="C1151" t="str">
            <v>M</v>
          </cell>
          <cell r="D1151">
            <v>74.5</v>
          </cell>
          <cell r="E1151">
            <v>9.34</v>
          </cell>
          <cell r="F1151">
            <v>83.84</v>
          </cell>
          <cell r="G1151">
            <v>15</v>
          </cell>
        </row>
        <row r="1152">
          <cell r="A1152" t="str">
            <v>21.10.061</v>
          </cell>
          <cell r="B1152" t="str">
            <v>Rodapé para piso vinílico em PVC, espessura de 2 mm e altura de 5 cm, curvo/plano, com impermeabilizante acrílico</v>
          </cell>
          <cell r="C1152" t="str">
            <v>M</v>
          </cell>
          <cell r="D1152">
            <v>30.96</v>
          </cell>
          <cell r="E1152">
            <v>12.21</v>
          </cell>
          <cell r="F1152">
            <v>43.17</v>
          </cell>
          <cell r="G1152">
            <v>15</v>
          </cell>
        </row>
        <row r="1153">
          <cell r="A1153" t="str">
            <v>21.10.071</v>
          </cell>
          <cell r="B1153" t="str">
            <v>Rodapé flexível para piso vinílico em PVC, espessura de 2 mm e altura de 7,5 cm, curvo/plano, com impermeabilizante acrílico</v>
          </cell>
          <cell r="C1153" t="str">
            <v>M</v>
          </cell>
          <cell r="D1153">
            <v>36.590000000000003</v>
          </cell>
          <cell r="E1153">
            <v>12.21</v>
          </cell>
          <cell r="F1153">
            <v>48.8</v>
          </cell>
          <cell r="G1153">
            <v>15</v>
          </cell>
        </row>
        <row r="1154">
          <cell r="A1154" t="str">
            <v>21.10.081</v>
          </cell>
          <cell r="B1154" t="str">
            <v>Rodapé hospitalar flexível em PVC para piso vinílico, espessura de 2 mm e altura de 7,5 cm, com impermeabilizante acrílico</v>
          </cell>
          <cell r="C1154" t="str">
            <v>M</v>
          </cell>
          <cell r="D1154">
            <v>57.95</v>
          </cell>
          <cell r="E1154">
            <v>9.34</v>
          </cell>
          <cell r="F1154">
            <v>67.290000000000006</v>
          </cell>
          <cell r="G1154">
            <v>15</v>
          </cell>
        </row>
        <row r="1155">
          <cell r="A1155" t="str">
            <v>21.10.210</v>
          </cell>
          <cell r="B1155" t="str">
            <v>Rodapé em borracha sintética preta, altura até 7 cm - colado</v>
          </cell>
          <cell r="C1155" t="str">
            <v>M</v>
          </cell>
          <cell r="D1155">
            <v>23.5</v>
          </cell>
          <cell r="E1155">
            <v>3.71</v>
          </cell>
          <cell r="F1155">
            <v>27.21</v>
          </cell>
          <cell r="G1155">
            <v>15</v>
          </cell>
        </row>
        <row r="1156">
          <cell r="A1156" t="str">
            <v>21.10.220</v>
          </cell>
          <cell r="B1156" t="str">
            <v>Rodapé de cordão de poliamida</v>
          </cell>
          <cell r="C1156" t="str">
            <v>M</v>
          </cell>
          <cell r="D1156">
            <v>11.59</v>
          </cell>
          <cell r="F1156">
            <v>11.59</v>
          </cell>
          <cell r="G1156">
            <v>15</v>
          </cell>
        </row>
        <row r="1157">
          <cell r="A1157" t="str">
            <v>21.10.250</v>
          </cell>
          <cell r="B1157" t="str">
            <v>Rodapé em laminado melamínico dissipativo, espessura de 2 mm e altura de 10 cm</v>
          </cell>
          <cell r="C1157" t="str">
            <v>M</v>
          </cell>
          <cell r="D1157">
            <v>82.57</v>
          </cell>
          <cell r="F1157">
            <v>82.57</v>
          </cell>
          <cell r="G1157">
            <v>15</v>
          </cell>
        </row>
        <row r="1158">
          <cell r="A1158" t="str">
            <v>21.11</v>
          </cell>
          <cell r="B1158" t="str">
            <v>Degrau sintetico</v>
          </cell>
        </row>
        <row r="1159">
          <cell r="A1159" t="str">
            <v>21.11.050</v>
          </cell>
          <cell r="B1159" t="str">
            <v>Degrau (piso e espelho) em borracha sintética preta com testeira - colado</v>
          </cell>
          <cell r="C1159" t="str">
            <v>M</v>
          </cell>
          <cell r="D1159">
            <v>223.24</v>
          </cell>
          <cell r="E1159">
            <v>10.07</v>
          </cell>
          <cell r="F1159">
            <v>233.31</v>
          </cell>
          <cell r="G1159">
            <v>15</v>
          </cell>
        </row>
        <row r="1160">
          <cell r="A1160" t="str">
            <v>21.11.131</v>
          </cell>
          <cell r="B1160" t="str">
            <v>Testeira flexível para arremate de degrau vinílico em PVC, espessura de 2 mm, com impermeabilizante acrílico</v>
          </cell>
          <cell r="C1160" t="str">
            <v>M</v>
          </cell>
          <cell r="D1160">
            <v>52.71</v>
          </cell>
          <cell r="E1160">
            <v>9.34</v>
          </cell>
          <cell r="F1160">
            <v>62.05</v>
          </cell>
          <cell r="G1160">
            <v>15</v>
          </cell>
        </row>
        <row r="1161">
          <cell r="A1161" t="str">
            <v>21.20</v>
          </cell>
          <cell r="B1161" t="str">
            <v>Reparos, conservacoes e complementos - GRUPO 21</v>
          </cell>
        </row>
        <row r="1162">
          <cell r="A1162" t="str">
            <v>21.20.020</v>
          </cell>
          <cell r="B1162" t="str">
            <v>Recolocação de piso sintético com cola</v>
          </cell>
          <cell r="C1162" t="str">
            <v>M2</v>
          </cell>
          <cell r="D1162">
            <v>12.56</v>
          </cell>
          <cell r="E1162">
            <v>10.6</v>
          </cell>
          <cell r="F1162">
            <v>23.16</v>
          </cell>
          <cell r="G1162">
            <v>15</v>
          </cell>
        </row>
        <row r="1163">
          <cell r="A1163" t="str">
            <v>21.20.040</v>
          </cell>
          <cell r="B1163" t="str">
            <v>Recolocação de piso sintético argamassado</v>
          </cell>
          <cell r="C1163" t="str">
            <v>M2</v>
          </cell>
          <cell r="D1163">
            <v>4.25</v>
          </cell>
          <cell r="E1163">
            <v>37.090000000000003</v>
          </cell>
          <cell r="F1163">
            <v>41.34</v>
          </cell>
          <cell r="G1163">
            <v>15</v>
          </cell>
        </row>
        <row r="1164">
          <cell r="A1164" t="str">
            <v>21.20.050</v>
          </cell>
          <cell r="B1164" t="str">
            <v>Recolocação de piso elevado telescópico metálico, inclusive estrutura de sustentação</v>
          </cell>
          <cell r="C1164" t="str">
            <v>M2</v>
          </cell>
          <cell r="E1164">
            <v>80.77</v>
          </cell>
          <cell r="F1164">
            <v>80.77</v>
          </cell>
          <cell r="G1164">
            <v>15</v>
          </cell>
        </row>
        <row r="1165">
          <cell r="A1165" t="str">
            <v>21.20.060</v>
          </cell>
          <cell r="B1165" t="str">
            <v>Furação de piso elevado telescópico em chapa de aço</v>
          </cell>
          <cell r="C1165" t="str">
            <v>UN</v>
          </cell>
          <cell r="D1165">
            <v>60.46</v>
          </cell>
          <cell r="F1165">
            <v>60.46</v>
          </cell>
          <cell r="G1165">
            <v>15</v>
          </cell>
        </row>
        <row r="1166">
          <cell r="A1166" t="str">
            <v>21.20.100</v>
          </cell>
          <cell r="B1166" t="str">
            <v>Recolocação de rodapé e cordões sintéticos</v>
          </cell>
          <cell r="C1166" t="str">
            <v>M</v>
          </cell>
          <cell r="E1166">
            <v>13.5</v>
          </cell>
          <cell r="F1166">
            <v>13.5</v>
          </cell>
          <cell r="G1166">
            <v>15</v>
          </cell>
        </row>
        <row r="1167">
          <cell r="A1167" t="str">
            <v>21.20.300</v>
          </cell>
          <cell r="B1167" t="str">
            <v>Fita adesiva antiderrapante com largura de 5 cm</v>
          </cell>
          <cell r="C1167" t="str">
            <v>M</v>
          </cell>
          <cell r="D1167">
            <v>17.170000000000002</v>
          </cell>
          <cell r="E1167">
            <v>14.54</v>
          </cell>
          <cell r="F1167">
            <v>31.71</v>
          </cell>
          <cell r="G1167">
            <v>15</v>
          </cell>
        </row>
        <row r="1168">
          <cell r="A1168" t="str">
            <v>21.20.302</v>
          </cell>
          <cell r="B1168" t="str">
            <v>Fita adesiva antiderrapante fosforescente, alto tráfego, largura de 5 cm</v>
          </cell>
          <cell r="C1168" t="str">
            <v>M</v>
          </cell>
          <cell r="D1168">
            <v>17.93</v>
          </cell>
          <cell r="E1168">
            <v>14.54</v>
          </cell>
          <cell r="F1168">
            <v>32.47</v>
          </cell>
          <cell r="G1168">
            <v>15</v>
          </cell>
        </row>
        <row r="1169">
          <cell r="A1169" t="str">
            <v>21.20.410</v>
          </cell>
          <cell r="B1169" t="str">
            <v>Cantoneira de sobrepor em PVC de 4 x 4 cm</v>
          </cell>
          <cell r="C1169" t="str">
            <v>M</v>
          </cell>
          <cell r="D1169">
            <v>62.31</v>
          </cell>
          <cell r="E1169">
            <v>3.71</v>
          </cell>
          <cell r="F1169">
            <v>66.02</v>
          </cell>
          <cell r="G1169">
            <v>15</v>
          </cell>
        </row>
        <row r="1170">
          <cell r="A1170" t="str">
            <v>21.20.460</v>
          </cell>
          <cell r="B1170" t="str">
            <v>Canto externo de acabamento em PVC</v>
          </cell>
          <cell r="C1170" t="str">
            <v>M</v>
          </cell>
          <cell r="D1170">
            <v>17.21</v>
          </cell>
          <cell r="E1170">
            <v>1.86</v>
          </cell>
          <cell r="F1170">
            <v>19.07</v>
          </cell>
          <cell r="G1170">
            <v>15</v>
          </cell>
        </row>
        <row r="1171">
          <cell r="A1171" t="str">
            <v>21.20.500</v>
          </cell>
          <cell r="B1171" t="str">
            <v>Cantoneira em alumínio antiderrapante de 50 x 30 mm</v>
          </cell>
          <cell r="C1171" t="str">
            <v>M</v>
          </cell>
          <cell r="D1171">
            <v>39.18</v>
          </cell>
          <cell r="E1171">
            <v>7.95</v>
          </cell>
          <cell r="F1171">
            <v>47.13</v>
          </cell>
          <cell r="G1171">
            <v>15</v>
          </cell>
        </row>
        <row r="1172">
          <cell r="A1172" t="str">
            <v>22</v>
          </cell>
          <cell r="B1172" t="str">
            <v>FORRO, BRISE E FACHADA</v>
          </cell>
        </row>
        <row r="1173">
          <cell r="A1173" t="str">
            <v>22.01</v>
          </cell>
          <cell r="B1173" t="str">
            <v>Forro de madeira</v>
          </cell>
        </row>
        <row r="1174">
          <cell r="A1174" t="str">
            <v>22.01.010</v>
          </cell>
          <cell r="B1174" t="str">
            <v>Forro em tábuas aparelhadas macho e fêmea de pinus</v>
          </cell>
          <cell r="C1174" t="str">
            <v>M2</v>
          </cell>
          <cell r="D1174">
            <v>56.31</v>
          </cell>
          <cell r="E1174">
            <v>31.79</v>
          </cell>
          <cell r="F1174">
            <v>88.1</v>
          </cell>
          <cell r="G1174">
            <v>15</v>
          </cell>
        </row>
        <row r="1175">
          <cell r="A1175" t="str">
            <v>22.01.020</v>
          </cell>
          <cell r="B1175" t="str">
            <v>Forro em tábuas aparelhadas macho e fêmea de pinus tarugado</v>
          </cell>
          <cell r="C1175" t="str">
            <v>M2</v>
          </cell>
          <cell r="D1175">
            <v>72.569999999999993</v>
          </cell>
          <cell r="E1175">
            <v>63.58</v>
          </cell>
          <cell r="F1175">
            <v>136.15</v>
          </cell>
          <cell r="G1175">
            <v>15</v>
          </cell>
        </row>
        <row r="1176">
          <cell r="A1176" t="str">
            <v>22.01.080</v>
          </cell>
          <cell r="B1176" t="str">
            <v>Forro xadrez em ripas de angelim-vermelho / bacuri / maçaranduba tarugado</v>
          </cell>
          <cell r="C1176" t="str">
            <v>M2</v>
          </cell>
          <cell r="D1176">
            <v>100.62</v>
          </cell>
          <cell r="E1176">
            <v>68.87</v>
          </cell>
          <cell r="F1176">
            <v>169.49</v>
          </cell>
          <cell r="G1176">
            <v>15</v>
          </cell>
        </row>
        <row r="1177">
          <cell r="A1177" t="str">
            <v>22.01.210</v>
          </cell>
          <cell r="B1177" t="str">
            <v>Testeira em tábua aparelhada, largura até 20cm</v>
          </cell>
          <cell r="C1177" t="str">
            <v>M</v>
          </cell>
          <cell r="D1177">
            <v>20.399999999999999</v>
          </cell>
          <cell r="E1177">
            <v>21.19</v>
          </cell>
          <cell r="F1177">
            <v>41.59</v>
          </cell>
          <cell r="G1177">
            <v>15</v>
          </cell>
        </row>
        <row r="1178">
          <cell r="A1178" t="str">
            <v>22.01.220</v>
          </cell>
          <cell r="B1178" t="str">
            <v>Beiral em tábua de angelim-vermelho / bacuri / maçaranduba macho e fêmea com tarugamento</v>
          </cell>
          <cell r="C1178" t="str">
            <v>M2</v>
          </cell>
          <cell r="D1178">
            <v>127.66</v>
          </cell>
          <cell r="E1178">
            <v>63.58</v>
          </cell>
          <cell r="F1178">
            <v>191.24</v>
          </cell>
          <cell r="G1178">
            <v>15</v>
          </cell>
        </row>
        <row r="1179">
          <cell r="A1179" t="str">
            <v>22.01.240</v>
          </cell>
          <cell r="B1179" t="str">
            <v>Beiral em tábua de angelim-vermelho / bacuri / maçaranduba macho e fêmea</v>
          </cell>
          <cell r="C1179" t="str">
            <v>M2</v>
          </cell>
          <cell r="D1179">
            <v>106.8</v>
          </cell>
          <cell r="E1179">
            <v>31.79</v>
          </cell>
          <cell r="F1179">
            <v>138.59</v>
          </cell>
          <cell r="G1179">
            <v>15</v>
          </cell>
        </row>
        <row r="1180">
          <cell r="A1180" t="str">
            <v>22.02</v>
          </cell>
          <cell r="B1180" t="str">
            <v>Forro de gesso</v>
          </cell>
        </row>
        <row r="1181">
          <cell r="A1181" t="str">
            <v>22.02.010</v>
          </cell>
          <cell r="B1181" t="str">
            <v>Forro em placa de gesso liso, espessura de 12,5mm, fixo</v>
          </cell>
          <cell r="C1181" t="str">
            <v>M2</v>
          </cell>
          <cell r="D1181">
            <v>157.97999999999999</v>
          </cell>
          <cell r="F1181">
            <v>157.97999999999999</v>
          </cell>
          <cell r="G1181">
            <v>15</v>
          </cell>
        </row>
        <row r="1182">
          <cell r="A1182" t="str">
            <v>22.02.030</v>
          </cell>
          <cell r="B1182" t="str">
            <v>Forro em painéis de gesso acartonado, espessura de 12,5mm, fixo</v>
          </cell>
          <cell r="C1182" t="str">
            <v>M2</v>
          </cell>
          <cell r="D1182">
            <v>134.72999999999999</v>
          </cell>
          <cell r="F1182">
            <v>134.72999999999999</v>
          </cell>
          <cell r="G1182">
            <v>15</v>
          </cell>
        </row>
        <row r="1183">
          <cell r="A1183" t="str">
            <v>22.02.100</v>
          </cell>
          <cell r="B1183" t="str">
            <v>Forro em painéis de gesso acartonado, acabamento liso com película em PVC - removível</v>
          </cell>
          <cell r="C1183" t="str">
            <v>M2</v>
          </cell>
          <cell r="D1183">
            <v>108.39</v>
          </cell>
          <cell r="F1183">
            <v>108.39</v>
          </cell>
          <cell r="G1183">
            <v>15</v>
          </cell>
        </row>
        <row r="1184">
          <cell r="A1184" t="str">
            <v>22.03</v>
          </cell>
          <cell r="B1184" t="str">
            <v>Forro sintetico</v>
          </cell>
        </row>
        <row r="1185">
          <cell r="A1185" t="str">
            <v>22.03.020</v>
          </cell>
          <cell r="B1185" t="str">
            <v>Forro em lã de vidro revestido em PVC, espessura de 20mm</v>
          </cell>
          <cell r="C1185" t="str">
            <v>M2</v>
          </cell>
          <cell r="D1185">
            <v>127.07</v>
          </cell>
          <cell r="F1185">
            <v>127.07</v>
          </cell>
          <cell r="G1185">
            <v>15</v>
          </cell>
        </row>
        <row r="1186">
          <cell r="A1186" t="str">
            <v>22.03.030</v>
          </cell>
          <cell r="B1186" t="str">
            <v>Forro em fibra mineral NRC 0.55 acústico, revestido em látex</v>
          </cell>
          <cell r="C1186" t="str">
            <v>M2</v>
          </cell>
          <cell r="D1186">
            <v>180.74</v>
          </cell>
          <cell r="F1186">
            <v>180.74</v>
          </cell>
          <cell r="G1186">
            <v>15</v>
          </cell>
        </row>
        <row r="1187">
          <cell r="A1187" t="str">
            <v>22.03.040</v>
          </cell>
          <cell r="B1187" t="str">
            <v>Forro modular removível em PVC de 618mm x 1243mm</v>
          </cell>
          <cell r="C1187" t="str">
            <v>M2</v>
          </cell>
          <cell r="D1187">
            <v>109.65</v>
          </cell>
          <cell r="F1187">
            <v>109.65</v>
          </cell>
          <cell r="G1187">
            <v>15</v>
          </cell>
        </row>
        <row r="1188">
          <cell r="A1188" t="str">
            <v>22.03.050</v>
          </cell>
          <cell r="B1188" t="str">
            <v>Forro em fibra mineral NRC 0.50, revestido em látex</v>
          </cell>
          <cell r="C1188" t="str">
            <v>M2</v>
          </cell>
          <cell r="D1188">
            <v>176.14</v>
          </cell>
          <cell r="F1188">
            <v>176.14</v>
          </cell>
          <cell r="G1188">
            <v>15</v>
          </cell>
        </row>
        <row r="1189">
          <cell r="A1189" t="str">
            <v>22.03.070</v>
          </cell>
          <cell r="B1189" t="str">
            <v>Forro em lâmina de PVC</v>
          </cell>
          <cell r="C1189" t="str">
            <v>M2</v>
          </cell>
          <cell r="D1189">
            <v>131.72999999999999</v>
          </cell>
          <cell r="F1189">
            <v>131.72999999999999</v>
          </cell>
          <cell r="G1189">
            <v>15</v>
          </cell>
        </row>
        <row r="1190">
          <cell r="A1190" t="str">
            <v>22.03.122</v>
          </cell>
          <cell r="B1190" t="str">
            <v>Forro em fibra mineral NRC 0.85, em placas acústicas removíveis de 625mm x 1250mm</v>
          </cell>
          <cell r="C1190" t="str">
            <v>M2</v>
          </cell>
          <cell r="D1190">
            <v>322.79000000000002</v>
          </cell>
          <cell r="F1190">
            <v>322.79000000000002</v>
          </cell>
          <cell r="G1190">
            <v>15</v>
          </cell>
        </row>
        <row r="1191">
          <cell r="A1191" t="str">
            <v>22.03.140</v>
          </cell>
          <cell r="B1191" t="str">
            <v>Forro em fibra mineral NRC 0.65, em placas acústicas removíveis de 625mm x 625mm</v>
          </cell>
          <cell r="C1191" t="str">
            <v>M2</v>
          </cell>
          <cell r="D1191">
            <v>291.91000000000003</v>
          </cell>
          <cell r="F1191">
            <v>291.91000000000003</v>
          </cell>
          <cell r="G1191">
            <v>15</v>
          </cell>
        </row>
        <row r="1192">
          <cell r="A1192" t="str">
            <v>22.03.200</v>
          </cell>
          <cell r="B1192" t="str">
            <v>Forro em fibra mineral NRC 0.70, em placas acústicas removíveis</v>
          </cell>
          <cell r="C1192" t="str">
            <v>M2</v>
          </cell>
          <cell r="D1192">
            <v>285.26</v>
          </cell>
          <cell r="F1192">
            <v>285.26</v>
          </cell>
          <cell r="G1192">
            <v>15</v>
          </cell>
        </row>
        <row r="1193">
          <cell r="A1193" t="str">
            <v>22.04</v>
          </cell>
          <cell r="B1193" t="str">
            <v>Forro metalico</v>
          </cell>
        </row>
        <row r="1194">
          <cell r="A1194" t="str">
            <v>22.04.020</v>
          </cell>
          <cell r="B1194" t="str">
            <v>Forro metálico removível, em painéis de 625mm x 625mm, tipo colmeia</v>
          </cell>
          <cell r="C1194" t="str">
            <v>M2</v>
          </cell>
          <cell r="D1194">
            <v>892.39</v>
          </cell>
          <cell r="F1194">
            <v>892.39</v>
          </cell>
          <cell r="G1194">
            <v>15</v>
          </cell>
        </row>
        <row r="1195">
          <cell r="A1195" t="str">
            <v>22.04.030</v>
          </cell>
          <cell r="B1195" t="str">
            <v>Forro metálico removível, em painéis de 625mm x 625mm, tile tegular perfurada</v>
          </cell>
          <cell r="C1195" t="str">
            <v>M2</v>
          </cell>
          <cell r="D1195">
            <v>478.1</v>
          </cell>
          <cell r="F1195">
            <v>478.1</v>
          </cell>
          <cell r="G1195">
            <v>15</v>
          </cell>
        </row>
        <row r="1196">
          <cell r="A1196" t="str">
            <v>22.06</v>
          </cell>
          <cell r="B1196" t="str">
            <v>Brise-soleil</v>
          </cell>
        </row>
        <row r="1197">
          <cell r="A1197" t="str">
            <v>22.06.130</v>
          </cell>
          <cell r="B1197" t="str">
            <v>Brise em placa cimentícia, montado em perfil e chapa metálica</v>
          </cell>
          <cell r="C1197" t="str">
            <v>M2</v>
          </cell>
          <cell r="D1197">
            <v>269.20999999999998</v>
          </cell>
          <cell r="E1197">
            <v>152.69999999999999</v>
          </cell>
          <cell r="F1197">
            <v>421.91</v>
          </cell>
          <cell r="G1197">
            <v>15</v>
          </cell>
        </row>
        <row r="1198">
          <cell r="A1198" t="str">
            <v>22.06.240</v>
          </cell>
          <cell r="B1198" t="str">
            <v>Brise metálico fixo em chapa lisa aluzinc pré-pintada, formato ogiva, lâmina frontal de 200mm</v>
          </cell>
          <cell r="C1198" t="str">
            <v>M2</v>
          </cell>
          <cell r="D1198">
            <v>1228.8800000000001</v>
          </cell>
          <cell r="F1198">
            <v>1228.8800000000001</v>
          </cell>
          <cell r="G1198">
            <v>15</v>
          </cell>
        </row>
        <row r="1199">
          <cell r="A1199" t="str">
            <v>22.06.300</v>
          </cell>
          <cell r="B1199" t="str">
            <v>Brise metálico curvo e móvel em chapa microperfurada de alumínio pré-pintada</v>
          </cell>
          <cell r="C1199" t="str">
            <v>M2</v>
          </cell>
          <cell r="D1199">
            <v>658.7</v>
          </cell>
          <cell r="F1199">
            <v>658.7</v>
          </cell>
          <cell r="G1199">
            <v>15</v>
          </cell>
        </row>
        <row r="1200">
          <cell r="A1200" t="str">
            <v>22.06.350</v>
          </cell>
          <cell r="B1200" t="str">
            <v>Brise metálico curvo e móvel termoacústico em chapa lisa de alumínio pré-pintada</v>
          </cell>
          <cell r="C1200" t="str">
            <v>M2</v>
          </cell>
          <cell r="D1200">
            <v>1097.8399999999999</v>
          </cell>
          <cell r="F1200">
            <v>1097.8399999999999</v>
          </cell>
          <cell r="G1200">
            <v>15</v>
          </cell>
        </row>
        <row r="1201">
          <cell r="A1201" t="str">
            <v>22.20</v>
          </cell>
          <cell r="B1201" t="str">
            <v>Reparos, conservacoes e complementos - GRUPO 22</v>
          </cell>
        </row>
        <row r="1202">
          <cell r="A1202" t="str">
            <v>22.20.011</v>
          </cell>
          <cell r="B1202" t="str">
            <v>Placa em lã de vidro revestida em PVC, auto extinguível</v>
          </cell>
          <cell r="C1202" t="str">
            <v>M2</v>
          </cell>
          <cell r="D1202">
            <v>74.17</v>
          </cell>
          <cell r="E1202">
            <v>7.95</v>
          </cell>
          <cell r="F1202">
            <v>82.12</v>
          </cell>
          <cell r="G1202">
            <v>15</v>
          </cell>
        </row>
        <row r="1203">
          <cell r="A1203" t="str">
            <v>22.20.020</v>
          </cell>
          <cell r="B1203" t="str">
            <v>Recolocação de forros fixados</v>
          </cell>
          <cell r="C1203" t="str">
            <v>M2</v>
          </cell>
          <cell r="D1203">
            <v>0.82</v>
          </cell>
          <cell r="E1203">
            <v>15.89</v>
          </cell>
          <cell r="F1203">
            <v>16.71</v>
          </cell>
          <cell r="G1203">
            <v>15</v>
          </cell>
        </row>
        <row r="1204">
          <cell r="A1204" t="str">
            <v>22.20.040</v>
          </cell>
          <cell r="B1204" t="str">
            <v>Recolocação de forros apoiados ou encaixados</v>
          </cell>
          <cell r="C1204" t="str">
            <v>M2</v>
          </cell>
          <cell r="E1204">
            <v>7.95</v>
          </cell>
          <cell r="F1204">
            <v>7.95</v>
          </cell>
          <cell r="G1204">
            <v>15</v>
          </cell>
        </row>
        <row r="1205">
          <cell r="A1205" t="str">
            <v>22.20.050</v>
          </cell>
          <cell r="B1205" t="str">
            <v>Moldura de gesso simples, largura até 6,0cm</v>
          </cell>
          <cell r="C1205" t="str">
            <v>M</v>
          </cell>
          <cell r="D1205">
            <v>26.18</v>
          </cell>
          <cell r="F1205">
            <v>26.18</v>
          </cell>
          <cell r="G1205">
            <v>15</v>
          </cell>
        </row>
        <row r="1206">
          <cell r="A1206" t="str">
            <v>22.20.090</v>
          </cell>
          <cell r="B1206" t="str">
            <v>Abertura para vão de luminária em forro de PVC modular</v>
          </cell>
          <cell r="C1206" t="str">
            <v>UN</v>
          </cell>
          <cell r="D1206">
            <v>30.24</v>
          </cell>
          <cell r="F1206">
            <v>30.24</v>
          </cell>
          <cell r="G1206">
            <v>15</v>
          </cell>
        </row>
        <row r="1207">
          <cell r="A1207" t="str">
            <v>23</v>
          </cell>
          <cell r="B1207" t="str">
            <v>ESQUADRIA, MARCENARIA E ELEMENTO EM MADEIRA</v>
          </cell>
        </row>
        <row r="1208">
          <cell r="A1208" t="str">
            <v>23.01</v>
          </cell>
          <cell r="B1208" t="str">
            <v>Janela e veneziana em madeira</v>
          </cell>
        </row>
        <row r="1209">
          <cell r="A1209" t="str">
            <v>23.01.050</v>
          </cell>
          <cell r="B1209" t="str">
            <v>Caixilho em madeira maxim-ar</v>
          </cell>
          <cell r="C1209" t="str">
            <v>M2</v>
          </cell>
          <cell r="D1209">
            <v>1039.72</v>
          </cell>
          <cell r="E1209">
            <v>69.400000000000006</v>
          </cell>
          <cell r="F1209">
            <v>1109.1199999999999</v>
          </cell>
          <cell r="G1209">
            <v>15</v>
          </cell>
        </row>
        <row r="1210">
          <cell r="A1210" t="str">
            <v>23.01.060</v>
          </cell>
          <cell r="B1210" t="str">
            <v>Caixilho em madeira tipo veneziana de correr</v>
          </cell>
          <cell r="C1210" t="str">
            <v>M2</v>
          </cell>
          <cell r="D1210">
            <v>945.08</v>
          </cell>
          <cell r="E1210">
            <v>69.400000000000006</v>
          </cell>
          <cell r="F1210">
            <v>1014.48</v>
          </cell>
          <cell r="G1210">
            <v>15</v>
          </cell>
        </row>
        <row r="1211">
          <cell r="A1211" t="str">
            <v>23.02</v>
          </cell>
          <cell r="B1211" t="str">
            <v>Porta macho / femea montada com batente</v>
          </cell>
        </row>
        <row r="1212">
          <cell r="A1212" t="str">
            <v>23.02.010</v>
          </cell>
          <cell r="B1212" t="str">
            <v>Acréscimo de bandeira - porta macho e fêmea com batente de madeira</v>
          </cell>
          <cell r="C1212" t="str">
            <v>M2</v>
          </cell>
          <cell r="D1212">
            <v>823.29</v>
          </cell>
          <cell r="E1212">
            <v>73.11</v>
          </cell>
          <cell r="F1212">
            <v>896.4</v>
          </cell>
          <cell r="G1212">
            <v>15</v>
          </cell>
        </row>
        <row r="1213">
          <cell r="A1213" t="str">
            <v>23.02.030</v>
          </cell>
          <cell r="B1213" t="str">
            <v>Porta macho e fêmea com batente de madeira - 70 x 210 cm</v>
          </cell>
          <cell r="C1213" t="str">
            <v>UN</v>
          </cell>
          <cell r="D1213">
            <v>1370.89</v>
          </cell>
          <cell r="E1213">
            <v>148.34</v>
          </cell>
          <cell r="F1213">
            <v>1519.23</v>
          </cell>
          <cell r="G1213">
            <v>15</v>
          </cell>
        </row>
        <row r="1214">
          <cell r="A1214" t="str">
            <v>23.02.040</v>
          </cell>
          <cell r="B1214" t="str">
            <v>Porta macho e fêmea com batente de madeira - 80 x 210 cm</v>
          </cell>
          <cell r="C1214" t="str">
            <v>UN</v>
          </cell>
          <cell r="D1214">
            <v>1388.64</v>
          </cell>
          <cell r="E1214">
            <v>148.34</v>
          </cell>
          <cell r="F1214">
            <v>1536.98</v>
          </cell>
          <cell r="G1214">
            <v>15</v>
          </cell>
        </row>
        <row r="1215">
          <cell r="A1215" t="str">
            <v>23.02.050</v>
          </cell>
          <cell r="B1215" t="str">
            <v>Porta macho e fêmea com batente de madeira - 90 x 210 cm</v>
          </cell>
          <cell r="C1215" t="str">
            <v>UN</v>
          </cell>
          <cell r="D1215">
            <v>1489.47</v>
          </cell>
          <cell r="E1215">
            <v>148.34</v>
          </cell>
          <cell r="F1215">
            <v>1637.81</v>
          </cell>
          <cell r="G1215">
            <v>15</v>
          </cell>
        </row>
        <row r="1216">
          <cell r="A1216" t="str">
            <v>23.02.060</v>
          </cell>
          <cell r="B1216" t="str">
            <v>Porta macho e fêmea com batente de madeira - 120 x 210 cm</v>
          </cell>
          <cell r="C1216" t="str">
            <v>UN</v>
          </cell>
          <cell r="D1216">
            <v>2596.98</v>
          </cell>
          <cell r="E1216">
            <v>185.43</v>
          </cell>
          <cell r="F1216">
            <v>2782.41</v>
          </cell>
          <cell r="G1216">
            <v>15</v>
          </cell>
        </row>
        <row r="1217">
          <cell r="A1217" t="str">
            <v>23.04</v>
          </cell>
          <cell r="B1217" t="str">
            <v>Porta lisa laminada montada com batente</v>
          </cell>
        </row>
        <row r="1218">
          <cell r="A1218" t="str">
            <v>23.04.070</v>
          </cell>
          <cell r="B1218" t="str">
            <v>Porta em laminado fenólico melamínico com batente em alumínio - 80 x 180 cm</v>
          </cell>
          <cell r="C1218" t="str">
            <v>UN</v>
          </cell>
          <cell r="D1218">
            <v>1426.15</v>
          </cell>
          <cell r="E1218">
            <v>74.17</v>
          </cell>
          <cell r="F1218">
            <v>1500.32</v>
          </cell>
          <cell r="G1218">
            <v>15</v>
          </cell>
        </row>
        <row r="1219">
          <cell r="A1219" t="str">
            <v>23.04.080</v>
          </cell>
          <cell r="B1219" t="str">
            <v>Porta em laminado fenólico melamínico com batente em alumínio - 60 x 160 cm</v>
          </cell>
          <cell r="C1219" t="str">
            <v>UN</v>
          </cell>
          <cell r="D1219">
            <v>1175.94</v>
          </cell>
          <cell r="E1219">
            <v>74.17</v>
          </cell>
          <cell r="F1219">
            <v>1250.1099999999999</v>
          </cell>
          <cell r="G1219">
            <v>15</v>
          </cell>
        </row>
        <row r="1220">
          <cell r="A1220" t="str">
            <v>23.04.090</v>
          </cell>
          <cell r="B1220" t="str">
            <v>Porta em laminado fenólico melamínico com acabamento liso, batente de madeira sem revestimento - 70 x 210 cm</v>
          </cell>
          <cell r="C1220" t="str">
            <v>UN</v>
          </cell>
          <cell r="D1220">
            <v>1352.34</v>
          </cell>
          <cell r="E1220">
            <v>148.34</v>
          </cell>
          <cell r="F1220">
            <v>1500.68</v>
          </cell>
          <cell r="G1220">
            <v>15</v>
          </cell>
        </row>
        <row r="1221">
          <cell r="A1221" t="str">
            <v>23.04.100</v>
          </cell>
          <cell r="B1221" t="str">
            <v>Porta em laminado fenólico melamínico com acabamento liso, batente de madeira sem revestimento - 80 x 210 cm</v>
          </cell>
          <cell r="C1221" t="str">
            <v>UN</v>
          </cell>
          <cell r="D1221">
            <v>1475.32</v>
          </cell>
          <cell r="E1221">
            <v>148.34</v>
          </cell>
          <cell r="F1221">
            <v>1623.66</v>
          </cell>
          <cell r="G1221">
            <v>15</v>
          </cell>
        </row>
        <row r="1222">
          <cell r="A1222" t="str">
            <v>23.04.110</v>
          </cell>
          <cell r="B1222" t="str">
            <v>Porta em laminado fenólico melamínico com acabamento liso, batente de madeira sem revestimento - 90 x 210 cm</v>
          </cell>
          <cell r="C1222" t="str">
            <v>UN</v>
          </cell>
          <cell r="D1222">
            <v>1480.77</v>
          </cell>
          <cell r="E1222">
            <v>148.34</v>
          </cell>
          <cell r="F1222">
            <v>1629.11</v>
          </cell>
          <cell r="G1222">
            <v>15</v>
          </cell>
        </row>
        <row r="1223">
          <cell r="A1223" t="str">
            <v>23.04.120</v>
          </cell>
          <cell r="B1223" t="str">
            <v>Porta em laminado fenólico melamínico com acabamento liso, batente de madeira sem revestimento - 120 x 210 cm</v>
          </cell>
          <cell r="C1223" t="str">
            <v>UN</v>
          </cell>
          <cell r="D1223">
            <v>2404.08</v>
          </cell>
          <cell r="E1223">
            <v>185.43</v>
          </cell>
          <cell r="F1223">
            <v>2589.5100000000002</v>
          </cell>
          <cell r="G1223">
            <v>15</v>
          </cell>
        </row>
        <row r="1224">
          <cell r="A1224" t="str">
            <v>23.04.130</v>
          </cell>
          <cell r="B1224" t="str">
            <v>Porta em laminado fenólico melamínico com acabamento liso, batente de madeira sem revestimento - 140 x 210 cm</v>
          </cell>
          <cell r="C1224" t="str">
            <v>UN</v>
          </cell>
          <cell r="D1224">
            <v>2562.79</v>
          </cell>
          <cell r="E1224">
            <v>185.43</v>
          </cell>
          <cell r="F1224">
            <v>2748.22</v>
          </cell>
          <cell r="G1224">
            <v>15</v>
          </cell>
        </row>
        <row r="1225">
          <cell r="A1225" t="str">
            <v>23.04.140</v>
          </cell>
          <cell r="B1225" t="str">
            <v>Porta em laminado fenólico melamínico com acabamento liso, batente de madeira sem revestimento - 220 x 210 cm</v>
          </cell>
          <cell r="C1225" t="str">
            <v>UN</v>
          </cell>
          <cell r="D1225">
            <v>4597.1400000000003</v>
          </cell>
          <cell r="E1225">
            <v>211.92</v>
          </cell>
          <cell r="F1225">
            <v>4809.0600000000004</v>
          </cell>
          <cell r="G1225">
            <v>15</v>
          </cell>
        </row>
        <row r="1226">
          <cell r="A1226" t="str">
            <v>23.04.570</v>
          </cell>
          <cell r="B1226" t="str">
            <v>Porta em laminado melamínico estrutural com acabamento texturizado, batente em alumínio com ferragens - 60 x 180 cm</v>
          </cell>
          <cell r="C1226" t="str">
            <v>UN</v>
          </cell>
          <cell r="D1226">
            <v>1317.16</v>
          </cell>
          <cell r="E1226">
            <v>18.55</v>
          </cell>
          <cell r="F1226">
            <v>1335.71</v>
          </cell>
          <cell r="G1226">
            <v>15</v>
          </cell>
        </row>
        <row r="1227">
          <cell r="A1227" t="str">
            <v>23.04.580</v>
          </cell>
          <cell r="B1227" t="str">
            <v>Porta em laminado fenólico melamínico com acabamento liso, batente metálico - 60 x 160 cm</v>
          </cell>
          <cell r="C1227" t="str">
            <v>UN</v>
          </cell>
          <cell r="D1227">
            <v>2153.91</v>
          </cell>
          <cell r="E1227">
            <v>143.04</v>
          </cell>
          <cell r="F1227">
            <v>2296.9499999999998</v>
          </cell>
          <cell r="G1227">
            <v>15</v>
          </cell>
        </row>
        <row r="1228">
          <cell r="A1228" t="str">
            <v>23.04.590</v>
          </cell>
          <cell r="B1228" t="str">
            <v>Porta em laminado fenólico melamínico com acabamento liso, batente metálico - 70 x 210 cm</v>
          </cell>
          <cell r="C1228" t="str">
            <v>UN</v>
          </cell>
          <cell r="D1228">
            <v>2262.52</v>
          </cell>
          <cell r="E1228">
            <v>137.74</v>
          </cell>
          <cell r="F1228">
            <v>2400.2600000000002</v>
          </cell>
          <cell r="G1228">
            <v>15</v>
          </cell>
        </row>
        <row r="1229">
          <cell r="A1229" t="str">
            <v>23.04.600</v>
          </cell>
          <cell r="B1229" t="str">
            <v>Porta em laminado fenólico melamínico com acabamento liso, batente metálico - 80 x 210 cm</v>
          </cell>
          <cell r="C1229" t="str">
            <v>UN</v>
          </cell>
          <cell r="D1229">
            <v>2432.56</v>
          </cell>
          <cell r="E1229">
            <v>137.74</v>
          </cell>
          <cell r="F1229">
            <v>2570.3000000000002</v>
          </cell>
          <cell r="G1229">
            <v>15</v>
          </cell>
        </row>
        <row r="1230">
          <cell r="A1230" t="str">
            <v>23.04.610</v>
          </cell>
          <cell r="B1230" t="str">
            <v>Porta em laminado fenólico melamínico com acabamento liso, batente metálico - 90 x 210 cm</v>
          </cell>
          <cell r="C1230" t="str">
            <v>UN</v>
          </cell>
          <cell r="D1230">
            <v>2438.0100000000002</v>
          </cell>
          <cell r="E1230">
            <v>137.74</v>
          </cell>
          <cell r="F1230">
            <v>2575.75</v>
          </cell>
          <cell r="G1230">
            <v>15</v>
          </cell>
        </row>
        <row r="1231">
          <cell r="A1231" t="str">
            <v>23.04.620</v>
          </cell>
          <cell r="B1231" t="str">
            <v>Porta em laminado fenólico melamínico com acabamento liso, batente metálico - 120 x 210 cm</v>
          </cell>
          <cell r="C1231" t="str">
            <v>UN</v>
          </cell>
          <cell r="D1231">
            <v>3292.12</v>
          </cell>
          <cell r="E1231">
            <v>180.14</v>
          </cell>
          <cell r="F1231">
            <v>3472.26</v>
          </cell>
          <cell r="G1231">
            <v>15</v>
          </cell>
        </row>
        <row r="1232">
          <cell r="A1232" t="str">
            <v>23.08</v>
          </cell>
          <cell r="B1232" t="str">
            <v>Marcenaria em geral</v>
          </cell>
        </row>
        <row r="1233">
          <cell r="A1233" t="str">
            <v>23.08.010</v>
          </cell>
          <cell r="B1233" t="str">
            <v>Estrado em madeira</v>
          </cell>
          <cell r="C1233" t="str">
            <v>M2</v>
          </cell>
          <cell r="D1233">
            <v>71.8</v>
          </cell>
          <cell r="E1233">
            <v>52.98</v>
          </cell>
          <cell r="F1233">
            <v>124.78</v>
          </cell>
          <cell r="G1233">
            <v>15</v>
          </cell>
        </row>
        <row r="1234">
          <cell r="A1234" t="str">
            <v>23.08.020</v>
          </cell>
          <cell r="B1234" t="str">
            <v>Faixa/batedor de proteção em madeira aparelhada natural de 10 x 2,5 cm</v>
          </cell>
          <cell r="C1234" t="str">
            <v>M</v>
          </cell>
          <cell r="D1234">
            <v>6.21</v>
          </cell>
          <cell r="E1234">
            <v>10.6</v>
          </cell>
          <cell r="F1234">
            <v>16.809999999999999</v>
          </cell>
          <cell r="G1234">
            <v>15</v>
          </cell>
        </row>
        <row r="1235">
          <cell r="A1235" t="str">
            <v>23.08.030</v>
          </cell>
          <cell r="B1235" t="str">
            <v>Faixa/batedor de proteção em madeira de 20 x 5 cm, com acabamento em laminado fenólico melamínico</v>
          </cell>
          <cell r="C1235" t="str">
            <v>M</v>
          </cell>
          <cell r="D1235">
            <v>103.14</v>
          </cell>
          <cell r="E1235">
            <v>105.96</v>
          </cell>
          <cell r="F1235">
            <v>209.1</v>
          </cell>
          <cell r="G1235">
            <v>15</v>
          </cell>
        </row>
        <row r="1236">
          <cell r="A1236" t="str">
            <v>23.08.040</v>
          </cell>
          <cell r="B1236" t="str">
            <v>Armário/gabinete embutido em MDF sob medida, revestido em laminado melamínico, com portas e prateleiras</v>
          </cell>
          <cell r="C1236" t="str">
            <v>M2</v>
          </cell>
          <cell r="D1236">
            <v>2774.14</v>
          </cell>
          <cell r="F1236">
            <v>2774.14</v>
          </cell>
          <cell r="G1236">
            <v>15</v>
          </cell>
        </row>
        <row r="1237">
          <cell r="A1237" t="str">
            <v>23.08.060</v>
          </cell>
          <cell r="B1237" t="str">
            <v>Tampo sob medida em compensado, revestido na face superior em laminado fenólico melamínico</v>
          </cell>
          <cell r="C1237" t="str">
            <v>M2</v>
          </cell>
          <cell r="D1237">
            <v>923.69</v>
          </cell>
          <cell r="F1237">
            <v>923.69</v>
          </cell>
          <cell r="G1237">
            <v>15</v>
          </cell>
        </row>
        <row r="1238">
          <cell r="A1238" t="str">
            <v>23.08.080</v>
          </cell>
          <cell r="B1238" t="str">
            <v>Prateleira sob medida em compensado, revestida nas duas faces em laminado fenólico melamínico</v>
          </cell>
          <cell r="C1238" t="str">
            <v>M2</v>
          </cell>
          <cell r="D1238">
            <v>714.56</v>
          </cell>
          <cell r="E1238">
            <v>21.19</v>
          </cell>
          <cell r="F1238">
            <v>735.75</v>
          </cell>
          <cell r="G1238">
            <v>15</v>
          </cell>
        </row>
        <row r="1239">
          <cell r="A1239" t="str">
            <v>23.08.100</v>
          </cell>
          <cell r="B1239" t="str">
            <v>Armário tipo prateleira com subdivisão em compensado, revestido totalmente em laminado fenólico melamínico</v>
          </cell>
          <cell r="C1239" t="str">
            <v>M2</v>
          </cell>
          <cell r="D1239">
            <v>2431.37</v>
          </cell>
          <cell r="F1239">
            <v>2431.37</v>
          </cell>
          <cell r="G1239">
            <v>15</v>
          </cell>
        </row>
        <row r="1240">
          <cell r="A1240" t="str">
            <v>23.08.110</v>
          </cell>
          <cell r="B1240" t="str">
            <v>Painel em compensado naval, espessura de 25 mm</v>
          </cell>
          <cell r="C1240" t="str">
            <v>M2</v>
          </cell>
          <cell r="D1240">
            <v>176.86</v>
          </cell>
          <cell r="E1240">
            <v>52.98</v>
          </cell>
          <cell r="F1240">
            <v>229.84</v>
          </cell>
          <cell r="G1240">
            <v>15</v>
          </cell>
        </row>
        <row r="1241">
          <cell r="A1241" t="str">
            <v>23.08.160</v>
          </cell>
          <cell r="B1241" t="str">
            <v>Porta lisa com balcão, batente de madeira, completa - 80 x 210 cm</v>
          </cell>
          <cell r="C1241" t="str">
            <v>CJ</v>
          </cell>
          <cell r="D1241">
            <v>1223.33</v>
          </cell>
          <cell r="E1241">
            <v>227.81</v>
          </cell>
          <cell r="F1241">
            <v>1451.14</v>
          </cell>
          <cell r="G1241">
            <v>15</v>
          </cell>
        </row>
        <row r="1242">
          <cell r="A1242" t="str">
            <v>23.08.170</v>
          </cell>
          <cell r="B1242" t="str">
            <v>Lousa em laminado melamínico, branco - linha comercial</v>
          </cell>
          <cell r="C1242" t="str">
            <v>M2</v>
          </cell>
          <cell r="D1242">
            <v>291.29000000000002</v>
          </cell>
          <cell r="E1242">
            <v>10.39</v>
          </cell>
          <cell r="F1242">
            <v>301.68</v>
          </cell>
          <cell r="G1242">
            <v>15</v>
          </cell>
        </row>
        <row r="1243">
          <cell r="A1243" t="str">
            <v>23.08.210</v>
          </cell>
          <cell r="B1243" t="str">
            <v>Armário sob medida em compensado de madeira totalmente revestido em folheado de madeira, completo</v>
          </cell>
          <cell r="C1243" t="str">
            <v>M2</v>
          </cell>
          <cell r="D1243">
            <v>2242.44</v>
          </cell>
          <cell r="F1243">
            <v>2242.44</v>
          </cell>
          <cell r="G1243">
            <v>15</v>
          </cell>
        </row>
        <row r="1244">
          <cell r="A1244" t="str">
            <v>23.08.220</v>
          </cell>
          <cell r="B1244" t="str">
            <v>Armário sob medida em compensado de madeira totalmente revestido em laminado melamínico texturizado, completo</v>
          </cell>
          <cell r="C1244" t="str">
            <v>M2</v>
          </cell>
          <cell r="D1244">
            <v>2086.39</v>
          </cell>
          <cell r="F1244">
            <v>2086.39</v>
          </cell>
          <cell r="G1244">
            <v>15</v>
          </cell>
        </row>
        <row r="1245">
          <cell r="A1245" t="str">
            <v>23.08.242</v>
          </cell>
          <cell r="B1245" t="str">
            <v>Porta lisa de correr suspensa em madeira com batente</v>
          </cell>
          <cell r="C1245" t="str">
            <v>M2</v>
          </cell>
          <cell r="D1245">
            <v>438.2</v>
          </cell>
          <cell r="E1245">
            <v>43.62</v>
          </cell>
          <cell r="F1245">
            <v>481.82</v>
          </cell>
          <cell r="G1245">
            <v>15</v>
          </cell>
        </row>
        <row r="1246">
          <cell r="A1246" t="str">
            <v>23.08.244</v>
          </cell>
          <cell r="B1246" t="str">
            <v>Porta articulada em MDF revestida com laminado melamínico, batente em alumínio - completa</v>
          </cell>
          <cell r="C1246" t="str">
            <v>M2</v>
          </cell>
          <cell r="D1246">
            <v>863.78</v>
          </cell>
          <cell r="E1246">
            <v>211.92</v>
          </cell>
          <cell r="F1246">
            <v>1075.7</v>
          </cell>
          <cell r="G1246">
            <v>15</v>
          </cell>
        </row>
        <row r="1247">
          <cell r="A1247" t="str">
            <v>23.08.320</v>
          </cell>
          <cell r="B1247" t="str">
            <v>Porta acústica de madeira</v>
          </cell>
          <cell r="C1247" t="str">
            <v>M2</v>
          </cell>
          <cell r="D1247">
            <v>525.36</v>
          </cell>
          <cell r="E1247">
            <v>105.66</v>
          </cell>
          <cell r="F1247">
            <v>631.02</v>
          </cell>
          <cell r="G1247">
            <v>15</v>
          </cell>
        </row>
        <row r="1248">
          <cell r="A1248" t="str">
            <v>23.08.380</v>
          </cell>
          <cell r="B1248" t="str">
            <v>Faixa/batedor de proteção em madeira de 290 x 15 mm, com acabamento em laminado fenólico melamínico</v>
          </cell>
          <cell r="C1248" t="str">
            <v>M</v>
          </cell>
          <cell r="D1248">
            <v>294.08</v>
          </cell>
          <cell r="E1248">
            <v>10.6</v>
          </cell>
          <cell r="F1248">
            <v>304.68</v>
          </cell>
          <cell r="G1248">
            <v>15</v>
          </cell>
        </row>
        <row r="1249">
          <cell r="A1249" t="str">
            <v>23.09</v>
          </cell>
          <cell r="B1249" t="str">
            <v>Porta lisa comum montada com batente</v>
          </cell>
        </row>
        <row r="1250">
          <cell r="A1250" t="str">
            <v>23.09.010</v>
          </cell>
          <cell r="B1250" t="str">
            <v>Acréscimo de bandeira - porta lisa comum com batente de madeira</v>
          </cell>
          <cell r="C1250" t="str">
            <v>M2</v>
          </cell>
          <cell r="D1250">
            <v>257.57</v>
          </cell>
          <cell r="E1250">
            <v>73.11</v>
          </cell>
          <cell r="F1250">
            <v>330.68</v>
          </cell>
          <cell r="G1250">
            <v>15</v>
          </cell>
        </row>
        <row r="1251">
          <cell r="A1251" t="str">
            <v>23.09.020</v>
          </cell>
          <cell r="B1251" t="str">
            <v>Porta lisa com batente madeira - 60 x 210 cm</v>
          </cell>
          <cell r="C1251" t="str">
            <v>UN</v>
          </cell>
          <cell r="D1251">
            <v>508.17</v>
          </cell>
          <cell r="E1251">
            <v>148.34</v>
          </cell>
          <cell r="F1251">
            <v>656.51</v>
          </cell>
          <cell r="G1251">
            <v>15</v>
          </cell>
        </row>
        <row r="1252">
          <cell r="A1252" t="str">
            <v>23.09.030</v>
          </cell>
          <cell r="B1252" t="str">
            <v>Porta lisa com batente madeira - 70 x 210 cm</v>
          </cell>
          <cell r="C1252" t="str">
            <v>UN</v>
          </cell>
          <cell r="D1252">
            <v>505.8</v>
          </cell>
          <cell r="E1252">
            <v>148.34</v>
          </cell>
          <cell r="F1252">
            <v>654.14</v>
          </cell>
          <cell r="G1252">
            <v>15</v>
          </cell>
        </row>
        <row r="1253">
          <cell r="A1253" t="str">
            <v>23.09.040</v>
          </cell>
          <cell r="B1253" t="str">
            <v>Porta lisa com batente madeira - 80 x 210 cm</v>
          </cell>
          <cell r="C1253" t="str">
            <v>UN</v>
          </cell>
          <cell r="D1253">
            <v>512.57000000000005</v>
          </cell>
          <cell r="E1253">
            <v>148.34</v>
          </cell>
          <cell r="F1253">
            <v>660.91</v>
          </cell>
          <cell r="G1253">
            <v>15</v>
          </cell>
        </row>
        <row r="1254">
          <cell r="A1254" t="str">
            <v>23.09.050</v>
          </cell>
          <cell r="B1254" t="str">
            <v>Porta lisa com batente madeira - 90 x 210 cm</v>
          </cell>
          <cell r="C1254" t="str">
            <v>UN</v>
          </cell>
          <cell r="D1254">
            <v>542.29999999999995</v>
          </cell>
          <cell r="E1254">
            <v>148.34</v>
          </cell>
          <cell r="F1254">
            <v>690.64</v>
          </cell>
          <cell r="G1254">
            <v>15</v>
          </cell>
        </row>
        <row r="1255">
          <cell r="A1255" t="str">
            <v>23.09.052</v>
          </cell>
          <cell r="B1255" t="str">
            <v>Porta lisa com batente madeira - 110 x 210 cm</v>
          </cell>
          <cell r="C1255" t="str">
            <v>UN</v>
          </cell>
          <cell r="D1255">
            <v>790.16</v>
          </cell>
          <cell r="E1255">
            <v>148.34</v>
          </cell>
          <cell r="F1255">
            <v>938.5</v>
          </cell>
          <cell r="G1255">
            <v>15</v>
          </cell>
        </row>
        <row r="1256">
          <cell r="A1256" t="str">
            <v>23.09.060</v>
          </cell>
          <cell r="B1256" t="str">
            <v>Porta lisa com batente madeira - 120 x 210 cm</v>
          </cell>
          <cell r="C1256" t="str">
            <v>UN</v>
          </cell>
          <cell r="D1256">
            <v>886.94</v>
          </cell>
          <cell r="E1256">
            <v>185.43</v>
          </cell>
          <cell r="F1256">
            <v>1072.3699999999999</v>
          </cell>
          <cell r="G1256">
            <v>15</v>
          </cell>
        </row>
        <row r="1257">
          <cell r="A1257" t="str">
            <v>23.09.100</v>
          </cell>
          <cell r="B1257" t="str">
            <v>Porta lisa com batente madeira - 160 x 210 cm</v>
          </cell>
          <cell r="C1257" t="str">
            <v>UN</v>
          </cell>
          <cell r="D1257">
            <v>909.21</v>
          </cell>
          <cell r="E1257">
            <v>214.57</v>
          </cell>
          <cell r="F1257">
            <v>1123.78</v>
          </cell>
          <cell r="G1257">
            <v>15</v>
          </cell>
        </row>
        <row r="1258">
          <cell r="A1258" t="str">
            <v>23.09.420</v>
          </cell>
          <cell r="B1258" t="str">
            <v>Porta lisa com batente em alumínio, largura 60 cm, altura de 105 a 200 cm</v>
          </cell>
          <cell r="C1258" t="str">
            <v>UN</v>
          </cell>
          <cell r="D1258">
            <v>365.3</v>
          </cell>
          <cell r="E1258">
            <v>74.17</v>
          </cell>
          <cell r="F1258">
            <v>439.47</v>
          </cell>
          <cell r="G1258">
            <v>15</v>
          </cell>
        </row>
        <row r="1259">
          <cell r="A1259" t="str">
            <v>23.09.430</v>
          </cell>
          <cell r="B1259" t="str">
            <v>Porta lisa com batente em alumínio, largura 80 cm, altura de 105 a 200 cm</v>
          </cell>
          <cell r="C1259" t="str">
            <v>UN</v>
          </cell>
          <cell r="D1259">
            <v>369.7</v>
          </cell>
          <cell r="E1259">
            <v>74.17</v>
          </cell>
          <cell r="F1259">
            <v>443.87</v>
          </cell>
          <cell r="G1259">
            <v>15</v>
          </cell>
        </row>
        <row r="1260">
          <cell r="A1260" t="str">
            <v>23.09.440</v>
          </cell>
          <cell r="B1260" t="str">
            <v>Porta lisa com batente em alumínio, largura 90 cm, altura de 105 a 200 cm</v>
          </cell>
          <cell r="C1260" t="str">
            <v>UN</v>
          </cell>
          <cell r="D1260">
            <v>399.43</v>
          </cell>
          <cell r="E1260">
            <v>74.17</v>
          </cell>
          <cell r="F1260">
            <v>473.6</v>
          </cell>
          <cell r="G1260">
            <v>15</v>
          </cell>
        </row>
        <row r="1261">
          <cell r="A1261" t="str">
            <v>23.09.520</v>
          </cell>
          <cell r="B1261" t="str">
            <v>Porta lisa com batente metálico - 60 x 160 cm</v>
          </cell>
          <cell r="C1261" t="str">
            <v>UN</v>
          </cell>
          <cell r="D1261">
            <v>994.49</v>
          </cell>
          <cell r="E1261">
            <v>74.17</v>
          </cell>
          <cell r="F1261">
            <v>1068.6600000000001</v>
          </cell>
          <cell r="G1261">
            <v>15</v>
          </cell>
        </row>
        <row r="1262">
          <cell r="A1262" t="str">
            <v>23.09.530</v>
          </cell>
          <cell r="B1262" t="str">
            <v>Porta lisa com batente metálico - 80 x 160 cm</v>
          </cell>
          <cell r="C1262" t="str">
            <v>UN</v>
          </cell>
          <cell r="D1262">
            <v>998.89</v>
          </cell>
          <cell r="E1262">
            <v>74.17</v>
          </cell>
          <cell r="F1262">
            <v>1073.06</v>
          </cell>
          <cell r="G1262">
            <v>15</v>
          </cell>
        </row>
        <row r="1263">
          <cell r="A1263" t="str">
            <v>23.09.540</v>
          </cell>
          <cell r="B1263" t="str">
            <v>Porta lisa com batente metálico - 70 x 210 cm</v>
          </cell>
          <cell r="C1263" t="str">
            <v>UN</v>
          </cell>
          <cell r="D1263">
            <v>1415.98</v>
          </cell>
          <cell r="E1263">
            <v>137.74</v>
          </cell>
          <cell r="F1263">
            <v>1553.72</v>
          </cell>
          <cell r="G1263">
            <v>15</v>
          </cell>
        </row>
        <row r="1264">
          <cell r="A1264" t="str">
            <v>23.09.550</v>
          </cell>
          <cell r="B1264" t="str">
            <v>Porta lisa com batente metálico - 80 x 210 cm</v>
          </cell>
          <cell r="C1264" t="str">
            <v>UN</v>
          </cell>
          <cell r="D1264">
            <v>1446.28</v>
          </cell>
          <cell r="E1264">
            <v>137.74</v>
          </cell>
          <cell r="F1264">
            <v>1584.02</v>
          </cell>
          <cell r="G1264">
            <v>15</v>
          </cell>
        </row>
        <row r="1265">
          <cell r="A1265" t="str">
            <v>23.09.560</v>
          </cell>
          <cell r="B1265" t="str">
            <v>Porta lisa com batente metálico - 90 x 210 cm</v>
          </cell>
          <cell r="C1265" t="str">
            <v>UN</v>
          </cell>
          <cell r="D1265">
            <v>1499.54</v>
          </cell>
          <cell r="E1265">
            <v>137.74</v>
          </cell>
          <cell r="F1265">
            <v>1637.28</v>
          </cell>
          <cell r="G1265">
            <v>15</v>
          </cell>
        </row>
        <row r="1266">
          <cell r="A1266" t="str">
            <v>23.09.570</v>
          </cell>
          <cell r="B1266" t="str">
            <v>Porta lisa com batente metálico - 120 x 210 cm</v>
          </cell>
          <cell r="C1266" t="str">
            <v>UN</v>
          </cell>
          <cell r="D1266">
            <v>1774.98</v>
          </cell>
          <cell r="E1266">
            <v>180.14</v>
          </cell>
          <cell r="F1266">
            <v>1955.12</v>
          </cell>
          <cell r="G1266">
            <v>15</v>
          </cell>
        </row>
        <row r="1267">
          <cell r="A1267" t="str">
            <v>23.09.590</v>
          </cell>
          <cell r="B1267" t="str">
            <v>Porta lisa com batente metálico - 160 x 210 cm</v>
          </cell>
          <cell r="C1267" t="str">
            <v>UN</v>
          </cell>
          <cell r="D1267">
            <v>1877.89</v>
          </cell>
          <cell r="E1267">
            <v>180.14</v>
          </cell>
          <cell r="F1267">
            <v>2058.0300000000002</v>
          </cell>
          <cell r="G1267">
            <v>15</v>
          </cell>
        </row>
        <row r="1268">
          <cell r="A1268" t="str">
            <v>23.09.600</v>
          </cell>
          <cell r="B1268" t="str">
            <v>Porta lisa com batente metálico - 60 x 180 cm</v>
          </cell>
          <cell r="C1268" t="str">
            <v>UN</v>
          </cell>
          <cell r="D1268">
            <v>1183.58</v>
          </cell>
          <cell r="E1268">
            <v>74.17</v>
          </cell>
          <cell r="F1268">
            <v>1257.75</v>
          </cell>
          <cell r="G1268">
            <v>15</v>
          </cell>
        </row>
        <row r="1269">
          <cell r="A1269" t="str">
            <v>23.09.610</v>
          </cell>
          <cell r="B1269" t="str">
            <v>Porta lisa com batente metálico - 60 x 210 cm</v>
          </cell>
          <cell r="C1269" t="str">
            <v>UN</v>
          </cell>
          <cell r="D1269">
            <v>1394.82</v>
          </cell>
          <cell r="E1269">
            <v>74.17</v>
          </cell>
          <cell r="F1269">
            <v>1468.99</v>
          </cell>
          <cell r="G1269">
            <v>15</v>
          </cell>
        </row>
        <row r="1270">
          <cell r="A1270" t="str">
            <v>23.09.630</v>
          </cell>
          <cell r="B1270" t="str">
            <v>Porta lisa com batente madeira, 2 folhas - 140 x 210 cm</v>
          </cell>
          <cell r="C1270" t="str">
            <v>UN</v>
          </cell>
          <cell r="D1270">
            <v>792.18</v>
          </cell>
          <cell r="E1270">
            <v>185.43</v>
          </cell>
          <cell r="F1270">
            <v>977.61</v>
          </cell>
          <cell r="G1270">
            <v>15</v>
          </cell>
        </row>
        <row r="1271">
          <cell r="A1271" t="str">
            <v>23.11</v>
          </cell>
          <cell r="B1271" t="str">
            <v>Porta lisa para acabamento em verniz montada com batente</v>
          </cell>
        </row>
        <row r="1272">
          <cell r="A1272" t="str">
            <v>23.11.010</v>
          </cell>
          <cell r="B1272" t="str">
            <v>Acréscimo de bandeira - porta lisa para acabamento em verniz, com batente de madeira</v>
          </cell>
          <cell r="C1272" t="str">
            <v>M2</v>
          </cell>
          <cell r="D1272">
            <v>267.54000000000002</v>
          </cell>
          <cell r="E1272">
            <v>73.11</v>
          </cell>
          <cell r="F1272">
            <v>340.65</v>
          </cell>
          <cell r="G1272">
            <v>15</v>
          </cell>
        </row>
        <row r="1273">
          <cell r="A1273" t="str">
            <v>23.11.030</v>
          </cell>
          <cell r="B1273" t="str">
            <v>Porta lisa para acabamento em verniz, com batente de madeira - 70 x 210 cm</v>
          </cell>
          <cell r="C1273" t="str">
            <v>UN</v>
          </cell>
          <cell r="D1273">
            <v>512.76</v>
          </cell>
          <cell r="E1273">
            <v>148.34</v>
          </cell>
          <cell r="F1273">
            <v>661.1</v>
          </cell>
          <cell r="G1273">
            <v>15</v>
          </cell>
        </row>
        <row r="1274">
          <cell r="A1274" t="str">
            <v>23.11.040</v>
          </cell>
          <cell r="B1274" t="str">
            <v>Porta lisa para acabamento em verniz, com batente de madeira - 80 x 210 cm</v>
          </cell>
          <cell r="C1274" t="str">
            <v>UN</v>
          </cell>
          <cell r="D1274">
            <v>523.58000000000004</v>
          </cell>
          <cell r="E1274">
            <v>148.34</v>
          </cell>
          <cell r="F1274">
            <v>671.92</v>
          </cell>
          <cell r="G1274">
            <v>15</v>
          </cell>
        </row>
        <row r="1275">
          <cell r="A1275" t="str">
            <v>23.11.050</v>
          </cell>
          <cell r="B1275" t="str">
            <v>Porta lisa para acabamento em verniz, com batente de madeira - 90 x 210 cm</v>
          </cell>
          <cell r="C1275" t="str">
            <v>UN</v>
          </cell>
          <cell r="D1275">
            <v>559.04999999999995</v>
          </cell>
          <cell r="E1275">
            <v>148.34</v>
          </cell>
          <cell r="F1275">
            <v>707.39</v>
          </cell>
          <cell r="G1275">
            <v>15</v>
          </cell>
        </row>
        <row r="1276">
          <cell r="A1276" t="str">
            <v>23.12</v>
          </cell>
          <cell r="B1276" t="str">
            <v>Porta comum completa - uso coletivo (padrao dimensional medio)</v>
          </cell>
        </row>
        <row r="1277">
          <cell r="A1277" t="str">
            <v>23.12.001</v>
          </cell>
          <cell r="B1277" t="str">
            <v>Porta lisa de madeira, interna "PIM", para acabamento em pintura, padrão dimensional médio, com ferragens, completo - 80 x 210 cm</v>
          </cell>
          <cell r="C1277" t="str">
            <v>UN</v>
          </cell>
          <cell r="D1277">
            <v>663.2</v>
          </cell>
          <cell r="E1277">
            <v>116.56</v>
          </cell>
          <cell r="F1277">
            <v>779.76</v>
          </cell>
          <cell r="G1277">
            <v>15</v>
          </cell>
        </row>
        <row r="1278">
          <cell r="A1278" t="str">
            <v>23.13</v>
          </cell>
          <cell r="B1278" t="str">
            <v>Porta comum completa - uso publico (padrao dimensional medio/pesado)</v>
          </cell>
        </row>
        <row r="1279">
          <cell r="A1279" t="str">
            <v>23.13.001</v>
          </cell>
          <cell r="B1279" t="str">
            <v>Porta lisa de madeira, interna "PIM", para acabamento em pintura, padrão dimensional médio/pesado, com ferragens, completo - 80 x 210 cm</v>
          </cell>
          <cell r="C1279" t="str">
            <v>UN</v>
          </cell>
          <cell r="D1279">
            <v>663.2</v>
          </cell>
          <cell r="E1279">
            <v>116.56</v>
          </cell>
          <cell r="F1279">
            <v>779.76</v>
          </cell>
          <cell r="G1279">
            <v>15</v>
          </cell>
        </row>
        <row r="1280">
          <cell r="A1280" t="str">
            <v>23.13.002</v>
          </cell>
          <cell r="B1280" t="str">
            <v>Porta lisa de madeira, interna "PIM", para acabamento em pintura, padrão dimensional médio/pesado, com ferragens, completo - 90 x 210 cm</v>
          </cell>
          <cell r="C1280" t="str">
            <v>UN</v>
          </cell>
          <cell r="D1280">
            <v>680.84</v>
          </cell>
          <cell r="E1280">
            <v>116.56</v>
          </cell>
          <cell r="F1280">
            <v>797.4</v>
          </cell>
          <cell r="G1280">
            <v>15</v>
          </cell>
        </row>
        <row r="1281">
          <cell r="A1281" t="str">
            <v>23.13.020</v>
          </cell>
          <cell r="B1281" t="str">
            <v>Porta lisa de madeira, interna, resistente a umidade "PIM RU", para acabamento em pintura, padrão dimensional médio/pesado, com ferragens, completo - 80 x 210 cm</v>
          </cell>
          <cell r="C1281" t="str">
            <v>UN</v>
          </cell>
          <cell r="D1281">
            <v>663.2</v>
          </cell>
          <cell r="E1281">
            <v>116.56</v>
          </cell>
          <cell r="F1281">
            <v>779.76</v>
          </cell>
          <cell r="G1281">
            <v>15</v>
          </cell>
        </row>
        <row r="1282">
          <cell r="A1282" t="str">
            <v>23.13.040</v>
          </cell>
          <cell r="B1282" t="str">
            <v>Porta lisa de madeira, interna, resistente a umidade "PIM RU", para acabamento revestido ou em pintura, para divisória sanitária, padrão dimensional médio/pesado, com ferragens, completo - 80 x 190 cm</v>
          </cell>
          <cell r="C1282" t="str">
            <v>UN</v>
          </cell>
          <cell r="D1282">
            <v>815.23</v>
          </cell>
          <cell r="E1282">
            <v>116.56</v>
          </cell>
          <cell r="F1282">
            <v>931.79</v>
          </cell>
          <cell r="G1282">
            <v>15</v>
          </cell>
        </row>
        <row r="1283">
          <cell r="A1283" t="str">
            <v>23.13.052</v>
          </cell>
          <cell r="B1283" t="str">
            <v>Porta lisa de madeira, interna, resistente a umidade "PIM RU", para acabamento em pintura, tipo acessível, padrão dimensional médio/pesado, com ferragens, completo - 90 x 210 cm</v>
          </cell>
          <cell r="C1283" t="str">
            <v>UN</v>
          </cell>
          <cell r="D1283">
            <v>852.66</v>
          </cell>
          <cell r="E1283">
            <v>116.56</v>
          </cell>
          <cell r="F1283">
            <v>969.22</v>
          </cell>
          <cell r="G1283">
            <v>15</v>
          </cell>
        </row>
        <row r="1284">
          <cell r="A1284" t="str">
            <v>23.13.064</v>
          </cell>
          <cell r="B1284" t="str">
            <v>Porta lisa de madeira, interna, resistente a umidade "PIM RU", para acabamento em pintura, de correr ou deslizante, tipo acessível, padrão dimensional pesado, com sistema deslizante e ferragens, completo - 100 x 210 cm</v>
          </cell>
          <cell r="C1284" t="str">
            <v>UN</v>
          </cell>
          <cell r="D1284">
            <v>948.89</v>
          </cell>
          <cell r="E1284">
            <v>116.56</v>
          </cell>
          <cell r="F1284">
            <v>1065.45</v>
          </cell>
          <cell r="G1284">
            <v>15</v>
          </cell>
        </row>
        <row r="1285">
          <cell r="A1285" t="str">
            <v>23.20</v>
          </cell>
          <cell r="B1285" t="str">
            <v>Reparos, conservacoes e complementos - GRUPO 23</v>
          </cell>
        </row>
        <row r="1286">
          <cell r="A1286" t="str">
            <v>23.20.020</v>
          </cell>
          <cell r="B1286" t="str">
            <v>Recolocação de batentes de madeira</v>
          </cell>
          <cell r="C1286" t="str">
            <v>UN</v>
          </cell>
          <cell r="E1286">
            <v>68.87</v>
          </cell>
          <cell r="F1286">
            <v>68.87</v>
          </cell>
          <cell r="G1286">
            <v>15</v>
          </cell>
        </row>
        <row r="1287">
          <cell r="A1287" t="str">
            <v>23.20.040</v>
          </cell>
          <cell r="B1287" t="str">
            <v>Recolocação de folhas de porta ou janela</v>
          </cell>
          <cell r="C1287" t="str">
            <v>UN</v>
          </cell>
          <cell r="E1287">
            <v>84.77</v>
          </cell>
          <cell r="F1287">
            <v>84.77</v>
          </cell>
          <cell r="G1287">
            <v>15</v>
          </cell>
        </row>
        <row r="1288">
          <cell r="A1288" t="str">
            <v>23.20.060</v>
          </cell>
          <cell r="B1288" t="str">
            <v>Recolocação de guarnição ou molduras</v>
          </cell>
          <cell r="C1288" t="str">
            <v>M</v>
          </cell>
          <cell r="E1288">
            <v>2.65</v>
          </cell>
          <cell r="F1288">
            <v>2.65</v>
          </cell>
          <cell r="G1288">
            <v>15</v>
          </cell>
        </row>
        <row r="1289">
          <cell r="A1289" t="str">
            <v>23.20.100</v>
          </cell>
          <cell r="B1289" t="str">
            <v>Batente de madeira para porta</v>
          </cell>
          <cell r="C1289" t="str">
            <v>M</v>
          </cell>
          <cell r="D1289">
            <v>41.77</v>
          </cell>
          <cell r="E1289">
            <v>15.89</v>
          </cell>
          <cell r="F1289">
            <v>57.66</v>
          </cell>
          <cell r="G1289">
            <v>15</v>
          </cell>
        </row>
        <row r="1290">
          <cell r="A1290" t="str">
            <v>23.20.110</v>
          </cell>
          <cell r="B1290" t="str">
            <v>Visor fixo e requadro de madeira para porta, para receber vidro</v>
          </cell>
          <cell r="C1290" t="str">
            <v>M2</v>
          </cell>
          <cell r="D1290">
            <v>1789.02</v>
          </cell>
          <cell r="E1290">
            <v>211.92</v>
          </cell>
          <cell r="F1290">
            <v>2000.94</v>
          </cell>
          <cell r="G1290">
            <v>15</v>
          </cell>
        </row>
        <row r="1291">
          <cell r="A1291" t="str">
            <v>23.20.120</v>
          </cell>
          <cell r="B1291" t="str">
            <v>Guarnição de madeira</v>
          </cell>
          <cell r="C1291" t="str">
            <v>M</v>
          </cell>
          <cell r="D1291">
            <v>6.75</v>
          </cell>
          <cell r="E1291">
            <v>2.65</v>
          </cell>
          <cell r="F1291">
            <v>9.4</v>
          </cell>
          <cell r="G1291">
            <v>15</v>
          </cell>
        </row>
        <row r="1292">
          <cell r="A1292" t="str">
            <v>23.20.140</v>
          </cell>
          <cell r="B1292" t="str">
            <v>Acréscimo de visor completo em porta de madeira</v>
          </cell>
          <cell r="C1292" t="str">
            <v>UN</v>
          </cell>
          <cell r="D1292">
            <v>338.63</v>
          </cell>
          <cell r="F1292">
            <v>338.63</v>
          </cell>
          <cell r="G1292">
            <v>15</v>
          </cell>
        </row>
        <row r="1293">
          <cell r="A1293" t="str">
            <v>23.20.160</v>
          </cell>
          <cell r="B1293" t="str">
            <v>Folha de porta veneziana maciça, sob medida</v>
          </cell>
          <cell r="C1293" t="str">
            <v>M2</v>
          </cell>
          <cell r="D1293">
            <v>1215.1199999999999</v>
          </cell>
          <cell r="E1293">
            <v>26.49</v>
          </cell>
          <cell r="F1293">
            <v>1241.6099999999999</v>
          </cell>
          <cell r="G1293">
            <v>15</v>
          </cell>
        </row>
        <row r="1294">
          <cell r="A1294" t="str">
            <v>23.20.170</v>
          </cell>
          <cell r="B1294" t="str">
            <v>Folha de porta lisa folheada com madeira, sob medida</v>
          </cell>
          <cell r="C1294" t="str">
            <v>M2</v>
          </cell>
          <cell r="D1294">
            <v>134.59</v>
          </cell>
          <cell r="E1294">
            <v>26.49</v>
          </cell>
          <cell r="F1294">
            <v>161.08000000000001</v>
          </cell>
          <cell r="G1294">
            <v>15</v>
          </cell>
        </row>
        <row r="1295">
          <cell r="A1295" t="str">
            <v>23.20.180</v>
          </cell>
          <cell r="B1295" t="str">
            <v>Folha de porta em madeira para receber vidro, sob medida</v>
          </cell>
          <cell r="C1295" t="str">
            <v>M2</v>
          </cell>
          <cell r="D1295">
            <v>503.48</v>
          </cell>
          <cell r="E1295">
            <v>26.49</v>
          </cell>
          <cell r="F1295">
            <v>529.97</v>
          </cell>
          <cell r="G1295">
            <v>15</v>
          </cell>
        </row>
        <row r="1296">
          <cell r="A1296" t="str">
            <v>23.20.310</v>
          </cell>
          <cell r="B1296" t="str">
            <v>Folha de porta lisa comum - 60 x 210 cm</v>
          </cell>
          <cell r="C1296" t="str">
            <v>UN</v>
          </cell>
          <cell r="D1296">
            <v>238.98</v>
          </cell>
          <cell r="E1296">
            <v>79.47</v>
          </cell>
          <cell r="F1296">
            <v>318.45</v>
          </cell>
          <cell r="G1296">
            <v>15</v>
          </cell>
        </row>
        <row r="1297">
          <cell r="A1297" t="str">
            <v>23.20.320</v>
          </cell>
          <cell r="B1297" t="str">
            <v>Folha de porta lisa comum - 70 x 210 cm</v>
          </cell>
          <cell r="C1297" t="str">
            <v>UN</v>
          </cell>
          <cell r="D1297">
            <v>236.61</v>
          </cell>
          <cell r="E1297">
            <v>79.47</v>
          </cell>
          <cell r="F1297">
            <v>316.08</v>
          </cell>
          <cell r="G1297">
            <v>15</v>
          </cell>
        </row>
        <row r="1298">
          <cell r="A1298" t="str">
            <v>23.20.330</v>
          </cell>
          <cell r="B1298" t="str">
            <v>Folha de porta lisa comum - 80 x 210 cm</v>
          </cell>
          <cell r="C1298" t="str">
            <v>UN</v>
          </cell>
          <cell r="D1298">
            <v>243.38</v>
          </cell>
          <cell r="E1298">
            <v>79.47</v>
          </cell>
          <cell r="F1298">
            <v>322.85000000000002</v>
          </cell>
          <cell r="G1298">
            <v>15</v>
          </cell>
        </row>
        <row r="1299">
          <cell r="A1299" t="str">
            <v>23.20.340</v>
          </cell>
          <cell r="B1299" t="str">
            <v>Folha de porta lisa comum - 90 x 210 cm</v>
          </cell>
          <cell r="C1299" t="str">
            <v>UN</v>
          </cell>
          <cell r="D1299">
            <v>273.11</v>
          </cell>
          <cell r="E1299">
            <v>79.47</v>
          </cell>
          <cell r="F1299">
            <v>352.58</v>
          </cell>
          <cell r="G1299">
            <v>15</v>
          </cell>
        </row>
        <row r="1300">
          <cell r="A1300" t="str">
            <v>23.20.450</v>
          </cell>
          <cell r="B1300" t="str">
            <v>Folha de porta em laminado fenólico melamínico com acabamento liso - 70 x 210 cm</v>
          </cell>
          <cell r="C1300" t="str">
            <v>UN</v>
          </cell>
          <cell r="D1300">
            <v>1083.1500000000001</v>
          </cell>
          <cell r="E1300">
            <v>79.47</v>
          </cell>
          <cell r="F1300">
            <v>1162.6199999999999</v>
          </cell>
          <cell r="G1300">
            <v>15</v>
          </cell>
        </row>
        <row r="1301">
          <cell r="A1301" t="str">
            <v>23.20.460</v>
          </cell>
          <cell r="B1301" t="str">
            <v>Folha de porta em laminado fenólico melamínico com acabamento liso - 90 x 210 cm</v>
          </cell>
          <cell r="C1301" t="str">
            <v>UN</v>
          </cell>
          <cell r="D1301">
            <v>1211.58</v>
          </cell>
          <cell r="E1301">
            <v>79.47</v>
          </cell>
          <cell r="F1301">
            <v>1291.05</v>
          </cell>
          <cell r="G1301">
            <v>15</v>
          </cell>
        </row>
        <row r="1302">
          <cell r="A1302" t="str">
            <v>23.20.550</v>
          </cell>
          <cell r="B1302" t="str">
            <v>Folha de porta em laminado fenólico melamínico com acabamento liso - 80 x 210 cm</v>
          </cell>
          <cell r="C1302" t="str">
            <v>UN</v>
          </cell>
          <cell r="D1302">
            <v>1206.1300000000001</v>
          </cell>
          <cell r="E1302">
            <v>79.47</v>
          </cell>
          <cell r="F1302">
            <v>1285.5999999999999</v>
          </cell>
          <cell r="G1302">
            <v>15</v>
          </cell>
        </row>
        <row r="1303">
          <cell r="A1303" t="str">
            <v>23.20.560</v>
          </cell>
          <cell r="B1303" t="str">
            <v>Folha de madeira sarrafeada, revestida nas 2 faces com laminado melamínico</v>
          </cell>
          <cell r="C1303" t="str">
            <v>M2</v>
          </cell>
          <cell r="D1303">
            <v>641.04999999999995</v>
          </cell>
          <cell r="E1303">
            <v>43.02</v>
          </cell>
          <cell r="F1303">
            <v>684.07</v>
          </cell>
          <cell r="G1303">
            <v>15</v>
          </cell>
        </row>
        <row r="1304">
          <cell r="A1304" t="str">
            <v>23.20.600</v>
          </cell>
          <cell r="B1304" t="str">
            <v>Folha de porta em madeira com tela de proteção tipo mosqueteira</v>
          </cell>
          <cell r="C1304" t="str">
            <v>M2</v>
          </cell>
          <cell r="D1304">
            <v>1015.96</v>
          </cell>
          <cell r="E1304">
            <v>79.47</v>
          </cell>
          <cell r="F1304">
            <v>1095.43</v>
          </cell>
          <cell r="G1304">
            <v>15</v>
          </cell>
        </row>
        <row r="1305">
          <cell r="A1305" t="str">
            <v>24</v>
          </cell>
          <cell r="B1305" t="str">
            <v>ESQUADRIA, SERRALHERIA E ELEMENTO EM FERRO</v>
          </cell>
        </row>
        <row r="1306">
          <cell r="A1306" t="str">
            <v>24.01</v>
          </cell>
          <cell r="B1306" t="str">
            <v>Caixilho em ferro</v>
          </cell>
        </row>
        <row r="1307">
          <cell r="A1307" t="str">
            <v>24.01.010</v>
          </cell>
          <cell r="B1307" t="str">
            <v>Caixilho em ferro fixo, sob medida</v>
          </cell>
          <cell r="C1307" t="str">
            <v>M2</v>
          </cell>
          <cell r="D1307">
            <v>569.5</v>
          </cell>
          <cell r="E1307">
            <v>33.630000000000003</v>
          </cell>
          <cell r="F1307">
            <v>603.13</v>
          </cell>
          <cell r="G1307">
            <v>15</v>
          </cell>
        </row>
        <row r="1308">
          <cell r="A1308" t="str">
            <v>24.01.030</v>
          </cell>
          <cell r="B1308" t="str">
            <v>Caixilho em ferro basculante, sob medida</v>
          </cell>
          <cell r="C1308" t="str">
            <v>M2</v>
          </cell>
          <cell r="D1308">
            <v>1731.81</v>
          </cell>
          <cell r="E1308">
            <v>33.630000000000003</v>
          </cell>
          <cell r="F1308">
            <v>1765.44</v>
          </cell>
          <cell r="G1308">
            <v>15</v>
          </cell>
        </row>
        <row r="1309">
          <cell r="A1309" t="str">
            <v>24.01.070</v>
          </cell>
          <cell r="B1309" t="str">
            <v>Caixilho em ferro de correr, sob medida</v>
          </cell>
          <cell r="C1309" t="str">
            <v>M2</v>
          </cell>
          <cell r="D1309">
            <v>939.6</v>
          </cell>
          <cell r="E1309">
            <v>33.630000000000003</v>
          </cell>
          <cell r="F1309">
            <v>973.23</v>
          </cell>
          <cell r="G1309">
            <v>15</v>
          </cell>
        </row>
        <row r="1310">
          <cell r="A1310" t="str">
            <v>24.01.090</v>
          </cell>
          <cell r="B1310" t="str">
            <v>Caixilho em ferro com ventilação permanente, sob medida</v>
          </cell>
          <cell r="C1310" t="str">
            <v>M2</v>
          </cell>
          <cell r="D1310">
            <v>625.87</v>
          </cell>
          <cell r="E1310">
            <v>33.630000000000003</v>
          </cell>
          <cell r="F1310">
            <v>659.5</v>
          </cell>
          <cell r="G1310">
            <v>15</v>
          </cell>
        </row>
        <row r="1311">
          <cell r="A1311" t="str">
            <v>24.01.100</v>
          </cell>
          <cell r="B1311" t="str">
            <v>Caixilho em ferro tipo veneziana, linha comercial</v>
          </cell>
          <cell r="C1311" t="str">
            <v>M2</v>
          </cell>
          <cell r="D1311">
            <v>407.02</v>
          </cell>
          <cell r="E1311">
            <v>33.630000000000003</v>
          </cell>
          <cell r="F1311">
            <v>440.65</v>
          </cell>
          <cell r="G1311">
            <v>15</v>
          </cell>
        </row>
        <row r="1312">
          <cell r="A1312" t="str">
            <v>24.01.110</v>
          </cell>
          <cell r="B1312" t="str">
            <v>Caixilho em ferro tipo veneziana, sob medida</v>
          </cell>
          <cell r="C1312" t="str">
            <v>M2</v>
          </cell>
          <cell r="D1312">
            <v>847.69</v>
          </cell>
          <cell r="E1312">
            <v>33.630000000000003</v>
          </cell>
          <cell r="F1312">
            <v>881.32</v>
          </cell>
          <cell r="G1312">
            <v>15</v>
          </cell>
        </row>
        <row r="1313">
          <cell r="A1313" t="str">
            <v>24.01.120</v>
          </cell>
          <cell r="B1313" t="str">
            <v>Caixilho tipo veneziana industrial com montantes em aço galvanizado e aletas em fibra de vidro</v>
          </cell>
          <cell r="C1313" t="str">
            <v>M2</v>
          </cell>
          <cell r="D1313">
            <v>307.55</v>
          </cell>
          <cell r="F1313">
            <v>307.55</v>
          </cell>
          <cell r="G1313">
            <v>15</v>
          </cell>
        </row>
        <row r="1314">
          <cell r="A1314" t="str">
            <v>24.01.180</v>
          </cell>
          <cell r="B1314" t="str">
            <v>Caixilho removível em tela de aço galvanizado, tipo ondulada com malha de 1", fio 12, com requadro tubular de aço carbono, sob medida</v>
          </cell>
          <cell r="C1314" t="str">
            <v>M2</v>
          </cell>
          <cell r="D1314">
            <v>897.15</v>
          </cell>
          <cell r="E1314">
            <v>32.29</v>
          </cell>
          <cell r="F1314">
            <v>929.44</v>
          </cell>
          <cell r="G1314">
            <v>15</v>
          </cell>
        </row>
        <row r="1315">
          <cell r="A1315" t="str">
            <v>24.01.190</v>
          </cell>
          <cell r="B1315" t="str">
            <v>Caixilho fixo em tela de aço galvanizado tipo ondulada com malha de 1/2", fio 12, com requadro em cantoneira de aço carbono, sob medida</v>
          </cell>
          <cell r="C1315" t="str">
            <v>M2</v>
          </cell>
          <cell r="D1315">
            <v>598.07000000000005</v>
          </cell>
          <cell r="E1315">
            <v>32.29</v>
          </cell>
          <cell r="F1315">
            <v>630.36</v>
          </cell>
          <cell r="G1315">
            <v>15</v>
          </cell>
        </row>
        <row r="1316">
          <cell r="A1316" t="str">
            <v>24.01.200</v>
          </cell>
          <cell r="B1316" t="str">
            <v>Caixilho fixo em aço SAE 1010/1020 para vidro à prova de bala, sob medida</v>
          </cell>
          <cell r="C1316" t="str">
            <v>M2</v>
          </cell>
          <cell r="D1316">
            <v>2225.8000000000002</v>
          </cell>
          <cell r="E1316">
            <v>85.44</v>
          </cell>
          <cell r="F1316">
            <v>2311.2399999999998</v>
          </cell>
          <cell r="G1316">
            <v>15</v>
          </cell>
        </row>
        <row r="1317">
          <cell r="A1317" t="str">
            <v>24.01.280</v>
          </cell>
          <cell r="B1317" t="str">
            <v>Caixilho tipo guichê em chapa de aço</v>
          </cell>
          <cell r="C1317" t="str">
            <v>M2</v>
          </cell>
          <cell r="D1317">
            <v>998.34</v>
          </cell>
          <cell r="E1317">
            <v>100.78</v>
          </cell>
          <cell r="F1317">
            <v>1099.1199999999999</v>
          </cell>
          <cell r="G1317">
            <v>15</v>
          </cell>
        </row>
        <row r="1318">
          <cell r="A1318" t="str">
            <v>24.02</v>
          </cell>
          <cell r="B1318" t="str">
            <v>Portas, portoes e gradis</v>
          </cell>
        </row>
        <row r="1319">
          <cell r="A1319" t="str">
            <v>24.02.010</v>
          </cell>
          <cell r="B1319" t="str">
            <v>Porta em ferro de abrir, para receber vidro, sob medida</v>
          </cell>
          <cell r="C1319" t="str">
            <v>M2</v>
          </cell>
          <cell r="D1319">
            <v>989.93</v>
          </cell>
          <cell r="E1319">
            <v>100.78</v>
          </cell>
          <cell r="F1319">
            <v>1090.71</v>
          </cell>
          <cell r="G1319">
            <v>15</v>
          </cell>
        </row>
        <row r="1320">
          <cell r="A1320" t="str">
            <v>24.02.040</v>
          </cell>
          <cell r="B1320" t="str">
            <v>Porta/portão tipo gradil sob medida</v>
          </cell>
          <cell r="C1320" t="str">
            <v>M2</v>
          </cell>
          <cell r="D1320">
            <v>861.92</v>
          </cell>
          <cell r="E1320">
            <v>100.78</v>
          </cell>
          <cell r="F1320">
            <v>962.7</v>
          </cell>
          <cell r="G1320">
            <v>15</v>
          </cell>
        </row>
        <row r="1321">
          <cell r="A1321" t="str">
            <v>24.02.050</v>
          </cell>
          <cell r="B1321" t="str">
            <v>Porta corta-fogo classe P.90 de 90 x 210 cm, completa, com maçaneta tipo alavanca</v>
          </cell>
          <cell r="C1321" t="str">
            <v>UN</v>
          </cell>
          <cell r="D1321">
            <v>1463.5</v>
          </cell>
          <cell r="E1321">
            <v>177.66</v>
          </cell>
          <cell r="F1321">
            <v>1641.16</v>
          </cell>
          <cell r="G1321">
            <v>15</v>
          </cell>
        </row>
        <row r="1322">
          <cell r="A1322" t="str">
            <v>24.02.052</v>
          </cell>
          <cell r="B1322" t="str">
            <v>Porta corta-fogo classe P.90 de 100 x 210 cm, completa, com maçaneta tipo alavanca</v>
          </cell>
          <cell r="C1322" t="str">
            <v>UN</v>
          </cell>
          <cell r="D1322">
            <v>1535.64</v>
          </cell>
          <cell r="E1322">
            <v>177.66</v>
          </cell>
          <cell r="F1322">
            <v>1713.3</v>
          </cell>
          <cell r="G1322">
            <v>15</v>
          </cell>
        </row>
        <row r="1323">
          <cell r="A1323" t="str">
            <v>24.02.054</v>
          </cell>
          <cell r="B1323" t="str">
            <v>Porta corta-fogo classe P.90, com barra antipânico numa face e maçaneta na outra, completa</v>
          </cell>
          <cell r="C1323" t="str">
            <v>M2</v>
          </cell>
          <cell r="D1323">
            <v>1202.0899999999999</v>
          </cell>
          <cell r="E1323">
            <v>100.78</v>
          </cell>
          <cell r="F1323">
            <v>1302.8699999999999</v>
          </cell>
          <cell r="G1323">
            <v>15</v>
          </cell>
        </row>
        <row r="1324">
          <cell r="A1324" t="str">
            <v>24.02.056</v>
          </cell>
          <cell r="B1324" t="str">
            <v>Porta corta-fogo classe P.120 de 80 x 210 cm, com uma folha de abrir, completa</v>
          </cell>
          <cell r="C1324" t="str">
            <v>UN</v>
          </cell>
          <cell r="D1324">
            <v>2644.92</v>
          </cell>
          <cell r="E1324">
            <v>177.66</v>
          </cell>
          <cell r="F1324">
            <v>2822.58</v>
          </cell>
          <cell r="G1324">
            <v>15</v>
          </cell>
        </row>
        <row r="1325">
          <cell r="A1325" t="str">
            <v>24.02.058</v>
          </cell>
          <cell r="B1325" t="str">
            <v>Porta corta-fogo classe P.120 de 90 x 210 cm, com uma folha de abrir, completa</v>
          </cell>
          <cell r="C1325" t="str">
            <v>UN</v>
          </cell>
          <cell r="D1325">
            <v>2624.39</v>
          </cell>
          <cell r="E1325">
            <v>177.66</v>
          </cell>
          <cell r="F1325">
            <v>2802.05</v>
          </cell>
          <cell r="G1325">
            <v>15</v>
          </cell>
        </row>
        <row r="1326">
          <cell r="A1326" t="str">
            <v>24.02.060</v>
          </cell>
          <cell r="B1326" t="str">
            <v>Porta/portão de abrir em chapa, sob medida</v>
          </cell>
          <cell r="C1326" t="str">
            <v>M2</v>
          </cell>
          <cell r="D1326">
            <v>980.31</v>
          </cell>
          <cell r="E1326">
            <v>100.78</v>
          </cell>
          <cell r="F1326">
            <v>1081.0899999999999</v>
          </cell>
          <cell r="G1326">
            <v>15</v>
          </cell>
        </row>
        <row r="1327">
          <cell r="A1327" t="str">
            <v>24.02.070</v>
          </cell>
          <cell r="B1327" t="str">
            <v>Porta de ferro de abrir tipo veneziana, linha comercial</v>
          </cell>
          <cell r="C1327" t="str">
            <v>M2</v>
          </cell>
          <cell r="D1327">
            <v>331.46</v>
          </cell>
          <cell r="E1327">
            <v>100.78</v>
          </cell>
          <cell r="F1327">
            <v>432.24</v>
          </cell>
          <cell r="G1327">
            <v>15</v>
          </cell>
        </row>
        <row r="1328">
          <cell r="A1328" t="str">
            <v>24.02.080</v>
          </cell>
          <cell r="B1328" t="str">
            <v>Porta/portão de abrir tipo veneziana de ferro, sob medida</v>
          </cell>
          <cell r="C1328" t="str">
            <v>M2</v>
          </cell>
          <cell r="D1328">
            <v>1609.76</v>
          </cell>
          <cell r="E1328">
            <v>100.78</v>
          </cell>
          <cell r="F1328">
            <v>1710.54</v>
          </cell>
          <cell r="G1328">
            <v>15</v>
          </cell>
        </row>
        <row r="1329">
          <cell r="A1329" t="str">
            <v>24.02.100</v>
          </cell>
          <cell r="B1329" t="str">
            <v>Portão tubular em tela de aço galvanizado até 2,50 m de altura, completo</v>
          </cell>
          <cell r="C1329" t="str">
            <v>M2</v>
          </cell>
          <cell r="D1329">
            <v>1006.03</v>
          </cell>
          <cell r="E1329">
            <v>76.88</v>
          </cell>
          <cell r="F1329">
            <v>1082.9100000000001</v>
          </cell>
          <cell r="G1329">
            <v>15</v>
          </cell>
        </row>
        <row r="1330">
          <cell r="A1330" t="str">
            <v>24.02.270</v>
          </cell>
          <cell r="B1330" t="str">
            <v>Portão de 2 folhas, tubular em tela de aço galvanizado acima de 2,50 m de altura, completo</v>
          </cell>
          <cell r="C1330" t="str">
            <v>M2</v>
          </cell>
          <cell r="D1330">
            <v>806.83</v>
          </cell>
          <cell r="E1330">
            <v>100.78</v>
          </cell>
          <cell r="F1330">
            <v>907.61</v>
          </cell>
          <cell r="G1330">
            <v>15</v>
          </cell>
        </row>
        <row r="1331">
          <cell r="A1331" t="str">
            <v>24.02.280</v>
          </cell>
          <cell r="B1331" t="str">
            <v>Porta/portão de correr em tela ondulada de aço galvanizado, sob medida</v>
          </cell>
          <cell r="C1331" t="str">
            <v>M2</v>
          </cell>
          <cell r="D1331">
            <v>713.49</v>
          </cell>
          <cell r="E1331">
            <v>100.78</v>
          </cell>
          <cell r="F1331">
            <v>814.27</v>
          </cell>
          <cell r="G1331">
            <v>15</v>
          </cell>
        </row>
        <row r="1332">
          <cell r="A1332" t="str">
            <v>24.02.290</v>
          </cell>
          <cell r="B1332" t="str">
            <v>Porta/portão de correr em chapa cega dupla, sob medida</v>
          </cell>
          <cell r="C1332" t="str">
            <v>M2</v>
          </cell>
          <cell r="D1332">
            <v>1312.33</v>
          </cell>
          <cell r="E1332">
            <v>100.78</v>
          </cell>
          <cell r="F1332">
            <v>1413.11</v>
          </cell>
          <cell r="G1332">
            <v>15</v>
          </cell>
        </row>
        <row r="1333">
          <cell r="A1333" t="str">
            <v>24.02.410</v>
          </cell>
          <cell r="B1333" t="str">
            <v>Porta em ferro de correr, para receber vidro, sob medida</v>
          </cell>
          <cell r="C1333" t="str">
            <v>M2</v>
          </cell>
          <cell r="D1333">
            <v>1439.66</v>
          </cell>
          <cell r="E1333">
            <v>100.78</v>
          </cell>
          <cell r="F1333">
            <v>1540.44</v>
          </cell>
          <cell r="G1333">
            <v>15</v>
          </cell>
        </row>
        <row r="1334">
          <cell r="A1334" t="str">
            <v>24.02.430</v>
          </cell>
          <cell r="B1334" t="str">
            <v>Porta em ferro de abrir, parte inferior chapeada, parte superior para receber vidro, sob medida</v>
          </cell>
          <cell r="C1334" t="str">
            <v>M2</v>
          </cell>
          <cell r="D1334">
            <v>849.85</v>
          </cell>
          <cell r="E1334">
            <v>100.78</v>
          </cell>
          <cell r="F1334">
            <v>950.63</v>
          </cell>
          <cell r="G1334">
            <v>15</v>
          </cell>
        </row>
        <row r="1335">
          <cell r="A1335" t="str">
            <v>24.02.450</v>
          </cell>
          <cell r="B1335" t="str">
            <v>Grade de proteção para caixilhos</v>
          </cell>
          <cell r="C1335" t="str">
            <v>M2</v>
          </cell>
          <cell r="D1335">
            <v>1599.18</v>
          </cell>
          <cell r="E1335">
            <v>66.97</v>
          </cell>
          <cell r="F1335">
            <v>1666.15</v>
          </cell>
          <cell r="G1335">
            <v>15</v>
          </cell>
        </row>
        <row r="1336">
          <cell r="A1336" t="str">
            <v>24.02.460</v>
          </cell>
          <cell r="B1336" t="str">
            <v>Porta de abrir em tela ondulada de aço galvanizado, completa</v>
          </cell>
          <cell r="C1336" t="str">
            <v>M2</v>
          </cell>
          <cell r="D1336">
            <v>1302.47</v>
          </cell>
          <cell r="E1336">
            <v>76.88</v>
          </cell>
          <cell r="F1336">
            <v>1379.35</v>
          </cell>
          <cell r="G1336">
            <v>15</v>
          </cell>
        </row>
        <row r="1337">
          <cell r="A1337" t="str">
            <v>24.02.470</v>
          </cell>
          <cell r="B1337" t="str">
            <v>Portinhola de correr em chapa, para ´passa pacote´, completa, sob medida</v>
          </cell>
          <cell r="C1337" t="str">
            <v>M2</v>
          </cell>
          <cell r="D1337">
            <v>2057.33</v>
          </cell>
          <cell r="E1337">
            <v>66.97</v>
          </cell>
          <cell r="F1337">
            <v>2124.3000000000002</v>
          </cell>
          <cell r="G1337">
            <v>15</v>
          </cell>
        </row>
        <row r="1338">
          <cell r="A1338" t="str">
            <v>24.02.480</v>
          </cell>
          <cell r="B1338" t="str">
            <v>Portinhola de abrir em chapa, para ´passa pacote´, completa, sob medida</v>
          </cell>
          <cell r="C1338" t="str">
            <v>M2</v>
          </cell>
          <cell r="D1338">
            <v>1466.46</v>
          </cell>
          <cell r="E1338">
            <v>66.97</v>
          </cell>
          <cell r="F1338">
            <v>1533.43</v>
          </cell>
          <cell r="G1338">
            <v>15</v>
          </cell>
        </row>
        <row r="1339">
          <cell r="A1339" t="str">
            <v>24.02.490</v>
          </cell>
          <cell r="B1339" t="str">
            <v>Grade em barra chata soldada de 1 1/2´ x 1/4´, sob medida</v>
          </cell>
          <cell r="C1339" t="str">
            <v>M2</v>
          </cell>
          <cell r="D1339">
            <v>1877.55</v>
          </cell>
          <cell r="E1339">
            <v>33.630000000000003</v>
          </cell>
          <cell r="F1339">
            <v>1911.18</v>
          </cell>
          <cell r="G1339">
            <v>15</v>
          </cell>
        </row>
        <row r="1340">
          <cell r="A1340" t="str">
            <v>24.02.590</v>
          </cell>
          <cell r="B1340" t="str">
            <v>Porta de enrolar manual, cega ou vazada</v>
          </cell>
          <cell r="C1340" t="str">
            <v>M2</v>
          </cell>
          <cell r="D1340">
            <v>327.42</v>
          </cell>
          <cell r="E1340">
            <v>52.98</v>
          </cell>
          <cell r="F1340">
            <v>380.4</v>
          </cell>
          <cell r="G1340">
            <v>15</v>
          </cell>
        </row>
        <row r="1341">
          <cell r="A1341" t="str">
            <v>24.02.630</v>
          </cell>
          <cell r="B1341" t="str">
            <v>Portão de 2 folhas tubular diâmetro de 3´, com tela em aço galvanizado de 2´, altura acima de 3,00 m, completo</v>
          </cell>
          <cell r="C1341" t="str">
            <v>M2</v>
          </cell>
          <cell r="D1341">
            <v>854.4</v>
          </cell>
          <cell r="E1341">
            <v>100.78</v>
          </cell>
          <cell r="F1341">
            <v>955.18</v>
          </cell>
          <cell r="G1341">
            <v>15</v>
          </cell>
        </row>
        <row r="1342">
          <cell r="A1342" t="str">
            <v>24.02.810</v>
          </cell>
          <cell r="B1342" t="str">
            <v>Porta/portão de abrir em chapa cega com isolamento acústico, sob medida</v>
          </cell>
          <cell r="C1342" t="str">
            <v>M2</v>
          </cell>
          <cell r="D1342">
            <v>1225.45</v>
          </cell>
          <cell r="E1342">
            <v>159.96</v>
          </cell>
          <cell r="F1342">
            <v>1385.41</v>
          </cell>
          <cell r="G1342">
            <v>15</v>
          </cell>
        </row>
        <row r="1343">
          <cell r="A1343" t="str">
            <v>24.02.811</v>
          </cell>
          <cell r="B1343" t="str">
            <v>Porta de ferro acústica, espessura de 80mm, batente tripla vedação 185mm, com fechadura e maçaneta - 50 dB</v>
          </cell>
          <cell r="C1343" t="str">
            <v>M2</v>
          </cell>
          <cell r="D1343">
            <v>6854.54</v>
          </cell>
          <cell r="E1343">
            <v>197.4</v>
          </cell>
          <cell r="F1343">
            <v>7051.94</v>
          </cell>
          <cell r="G1343">
            <v>15</v>
          </cell>
        </row>
        <row r="1344">
          <cell r="A1344" t="str">
            <v>24.02.840</v>
          </cell>
          <cell r="B1344" t="str">
            <v>Portão basculante em chapa metálica, estruturado com perfis metálicos</v>
          </cell>
          <cell r="C1344" t="str">
            <v>M2</v>
          </cell>
          <cell r="D1344">
            <v>1096.46</v>
          </cell>
          <cell r="E1344">
            <v>66.97</v>
          </cell>
          <cell r="F1344">
            <v>1163.43</v>
          </cell>
          <cell r="G1344">
            <v>15</v>
          </cell>
        </row>
        <row r="1345">
          <cell r="A1345" t="str">
            <v>24.02.900</v>
          </cell>
          <cell r="B1345" t="str">
            <v>Porta de abrir em chapa dupla com visor, batente envolvente, completa</v>
          </cell>
          <cell r="C1345" t="str">
            <v>M2</v>
          </cell>
          <cell r="D1345">
            <v>1781.05</v>
          </cell>
          <cell r="E1345">
            <v>76.53</v>
          </cell>
          <cell r="F1345">
            <v>1857.58</v>
          </cell>
          <cell r="G1345">
            <v>15</v>
          </cell>
        </row>
        <row r="1346">
          <cell r="A1346" t="str">
            <v>24.02.930</v>
          </cell>
          <cell r="B1346" t="str">
            <v>Portão de 2 folhas tubular, com tela em aço galvanizado de 2´ e fio 10, completo</v>
          </cell>
          <cell r="C1346" t="str">
            <v>M2</v>
          </cell>
          <cell r="D1346">
            <v>1457.54</v>
          </cell>
          <cell r="E1346">
            <v>100.78</v>
          </cell>
          <cell r="F1346">
            <v>1558.32</v>
          </cell>
          <cell r="G1346">
            <v>15</v>
          </cell>
        </row>
        <row r="1347">
          <cell r="A1347" t="str">
            <v>24.03</v>
          </cell>
          <cell r="B1347" t="str">
            <v>Elementos em ferro</v>
          </cell>
        </row>
        <row r="1348">
          <cell r="A1348" t="str">
            <v>24.03.040</v>
          </cell>
          <cell r="B1348" t="str">
            <v>Guarda-corpo tubular com tela em aço galvanizado, diâmetro de 1 1/2´</v>
          </cell>
          <cell r="C1348" t="str">
            <v>M</v>
          </cell>
          <cell r="D1348">
            <v>804.6</v>
          </cell>
          <cell r="E1348">
            <v>52.98</v>
          </cell>
          <cell r="F1348">
            <v>857.58</v>
          </cell>
          <cell r="G1348">
            <v>15</v>
          </cell>
        </row>
        <row r="1349">
          <cell r="A1349" t="str">
            <v>24.03.060</v>
          </cell>
          <cell r="B1349" t="str">
            <v>Escada marinheiro (em aço galvanizado)</v>
          </cell>
          <cell r="C1349" t="str">
            <v>M</v>
          </cell>
          <cell r="D1349">
            <v>814.38</v>
          </cell>
          <cell r="E1349">
            <v>21.19</v>
          </cell>
          <cell r="F1349">
            <v>835.57</v>
          </cell>
          <cell r="G1349">
            <v>15</v>
          </cell>
        </row>
        <row r="1350">
          <cell r="A1350" t="str">
            <v>24.03.080</v>
          </cell>
          <cell r="B1350" t="str">
            <v>Escada marinheiro com guarda corpo (em aço galvanizado)</v>
          </cell>
          <cell r="C1350" t="str">
            <v>M</v>
          </cell>
          <cell r="D1350">
            <v>1381.79</v>
          </cell>
          <cell r="E1350">
            <v>52.98</v>
          </cell>
          <cell r="F1350">
            <v>1434.77</v>
          </cell>
          <cell r="G1350">
            <v>15</v>
          </cell>
        </row>
        <row r="1351">
          <cell r="A1351" t="str">
            <v>24.03.100</v>
          </cell>
          <cell r="B1351" t="str">
            <v>Alçapão/tampa em chapa de ferro com porta cadeado</v>
          </cell>
          <cell r="C1351" t="str">
            <v>M2</v>
          </cell>
          <cell r="D1351">
            <v>1634.11</v>
          </cell>
          <cell r="E1351">
            <v>105.96</v>
          </cell>
          <cell r="F1351">
            <v>1740.07</v>
          </cell>
          <cell r="G1351">
            <v>15</v>
          </cell>
        </row>
        <row r="1352">
          <cell r="A1352" t="str">
            <v>24.03.200</v>
          </cell>
          <cell r="B1352" t="str">
            <v>Tela de proteção tipo mosquiteira em aço galvanizado, com requadro em perfis de ferro</v>
          </cell>
          <cell r="C1352" t="str">
            <v>M2</v>
          </cell>
          <cell r="D1352">
            <v>867.27</v>
          </cell>
          <cell r="E1352">
            <v>17.489999999999998</v>
          </cell>
          <cell r="F1352">
            <v>884.76</v>
          </cell>
          <cell r="G1352">
            <v>15</v>
          </cell>
        </row>
        <row r="1353">
          <cell r="A1353" t="str">
            <v>24.03.210</v>
          </cell>
          <cell r="B1353" t="str">
            <v>Tela de proteção em malha ondulada de 1´, fio 12 (BWG), com requadro</v>
          </cell>
          <cell r="C1353" t="str">
            <v>M2</v>
          </cell>
          <cell r="D1353">
            <v>404.32</v>
          </cell>
          <cell r="E1353">
            <v>230.46</v>
          </cell>
          <cell r="F1353">
            <v>634.78</v>
          </cell>
          <cell r="G1353">
            <v>15</v>
          </cell>
        </row>
        <row r="1354">
          <cell r="A1354" t="str">
            <v>24.03.290</v>
          </cell>
          <cell r="B1354" t="str">
            <v>Fechamento em chapa de aço galvanizada nº 14 MSG, perfurada com diâmetro de 12,7 mm, requadro em chapa dobrada</v>
          </cell>
          <cell r="C1354" t="str">
            <v>M2</v>
          </cell>
          <cell r="D1354">
            <v>1013.65</v>
          </cell>
          <cell r="E1354">
            <v>33.630000000000003</v>
          </cell>
          <cell r="F1354">
            <v>1047.28</v>
          </cell>
          <cell r="G1354">
            <v>15</v>
          </cell>
        </row>
        <row r="1355">
          <cell r="A1355" t="str">
            <v>24.03.300</v>
          </cell>
          <cell r="B1355" t="str">
            <v>Fechamento em chapa expandida losangular de 10 x 20 mm, com requadro em cantoneira de aço carbono</v>
          </cell>
          <cell r="C1355" t="str">
            <v>M2</v>
          </cell>
          <cell r="D1355">
            <v>836.33</v>
          </cell>
          <cell r="E1355">
            <v>66.97</v>
          </cell>
          <cell r="F1355">
            <v>903.3</v>
          </cell>
          <cell r="G1355">
            <v>15</v>
          </cell>
        </row>
        <row r="1356">
          <cell r="A1356" t="str">
            <v>24.03.310</v>
          </cell>
          <cell r="B1356" t="str">
            <v>Corrimão tubular em aço galvanizado, diâmetro 1 1/2´</v>
          </cell>
          <cell r="C1356" t="str">
            <v>M</v>
          </cell>
          <cell r="D1356">
            <v>226.85</v>
          </cell>
          <cell r="E1356">
            <v>26.49</v>
          </cell>
          <cell r="F1356">
            <v>253.34</v>
          </cell>
          <cell r="G1356">
            <v>15</v>
          </cell>
        </row>
        <row r="1357">
          <cell r="A1357" t="str">
            <v>24.03.320</v>
          </cell>
          <cell r="B1357" t="str">
            <v>Corrimão tubular em aço galvanizado, diâmetro 2´</v>
          </cell>
          <cell r="C1357" t="str">
            <v>M</v>
          </cell>
          <cell r="D1357">
            <v>262.60000000000002</v>
          </cell>
          <cell r="E1357">
            <v>26.49</v>
          </cell>
          <cell r="F1357">
            <v>289.08999999999997</v>
          </cell>
          <cell r="G1357">
            <v>15</v>
          </cell>
        </row>
        <row r="1358">
          <cell r="A1358" t="str">
            <v>24.03.340</v>
          </cell>
          <cell r="B1358" t="str">
            <v>Tampa em chapa de segurança tipo xadrez, aço galvanizado a fogo antiderrapante de 1/4´</v>
          </cell>
          <cell r="C1358" t="str">
            <v>M2</v>
          </cell>
          <cell r="D1358">
            <v>1416.81</v>
          </cell>
          <cell r="E1358">
            <v>76.88</v>
          </cell>
          <cell r="F1358">
            <v>1493.69</v>
          </cell>
          <cell r="G1358">
            <v>15</v>
          </cell>
        </row>
        <row r="1359">
          <cell r="A1359" t="str">
            <v>24.03.410</v>
          </cell>
          <cell r="B1359" t="str">
            <v>Fechamento em chapa perfurada, furos quadrados 4 x 4 mm, com requadro em cantoneira de aço carbono</v>
          </cell>
          <cell r="C1359" t="str">
            <v>M2</v>
          </cell>
          <cell r="D1359">
            <v>1023.28</v>
          </cell>
          <cell r="E1359">
            <v>33.630000000000003</v>
          </cell>
          <cell r="F1359">
            <v>1056.9100000000001</v>
          </cell>
          <cell r="G1359">
            <v>15</v>
          </cell>
        </row>
        <row r="1360">
          <cell r="A1360" t="str">
            <v>24.03.680</v>
          </cell>
          <cell r="B1360" t="str">
            <v>Grade para piso eletrofundida, malha 30x100mm, com barra de 40x2mm</v>
          </cell>
          <cell r="C1360" t="str">
            <v>M2</v>
          </cell>
          <cell r="D1360">
            <v>1038.29</v>
          </cell>
          <cell r="E1360">
            <v>66.97</v>
          </cell>
          <cell r="F1360">
            <v>1105.26</v>
          </cell>
          <cell r="G1360">
            <v>15</v>
          </cell>
        </row>
        <row r="1361">
          <cell r="A1361" t="str">
            <v>24.03.690</v>
          </cell>
          <cell r="B1361" t="str">
            <v>Grade para forro eletrofundida, malha 25x100mm, com barra de 25x2mm</v>
          </cell>
          <cell r="C1361" t="str">
            <v>M2</v>
          </cell>
          <cell r="D1361">
            <v>852.39</v>
          </cell>
          <cell r="E1361">
            <v>21.19</v>
          </cell>
          <cell r="F1361">
            <v>873.58</v>
          </cell>
          <cell r="G1361">
            <v>15</v>
          </cell>
        </row>
        <row r="1362">
          <cell r="A1362" t="str">
            <v>24.03.930</v>
          </cell>
          <cell r="B1362" t="str">
            <v>Porta de enrolar automatizada, em chapa de aço galvanizada microperfurada, com pintura eletrostática, com controle remoto</v>
          </cell>
          <cell r="C1362" t="str">
            <v>M2</v>
          </cell>
          <cell r="D1362">
            <v>721.44</v>
          </cell>
          <cell r="F1362">
            <v>721.44</v>
          </cell>
          <cell r="G1362">
            <v>15</v>
          </cell>
        </row>
        <row r="1363">
          <cell r="A1363" t="str">
            <v>24.04</v>
          </cell>
          <cell r="B1363" t="str">
            <v>Esquadria, serralheria de seguranca</v>
          </cell>
        </row>
        <row r="1364">
          <cell r="A1364" t="str">
            <v>24.04.150</v>
          </cell>
          <cell r="B1364" t="str">
            <v>Porta de segurança de correr suspensa em grade de aço SAE 1045, diâmetro de 1´, completa, sem têmpera e revenimento</v>
          </cell>
          <cell r="C1364" t="str">
            <v>M2</v>
          </cell>
          <cell r="D1364">
            <v>3251.28</v>
          </cell>
          <cell r="E1364">
            <v>74.38</v>
          </cell>
          <cell r="F1364">
            <v>3325.66</v>
          </cell>
          <cell r="G1364">
            <v>15</v>
          </cell>
        </row>
        <row r="1365">
          <cell r="A1365" t="str">
            <v>24.04.220</v>
          </cell>
          <cell r="B1365" t="str">
            <v>Grade de segurança em aço SAE 1045, diâmetro 1´, sem têmpera e revenimento</v>
          </cell>
          <cell r="C1365" t="str">
            <v>M2</v>
          </cell>
          <cell r="D1365">
            <v>1914.12</v>
          </cell>
          <cell r="E1365">
            <v>74.38</v>
          </cell>
          <cell r="F1365">
            <v>1988.5</v>
          </cell>
          <cell r="G1365">
            <v>15</v>
          </cell>
        </row>
        <row r="1366">
          <cell r="A1366" t="str">
            <v>24.04.230</v>
          </cell>
          <cell r="B1366" t="str">
            <v>Grade de segurança em aço SAE 1045, para janela, diâmetro 1´, sem têmpera e revenimento</v>
          </cell>
          <cell r="C1366" t="str">
            <v>M2</v>
          </cell>
          <cell r="D1366">
            <v>2053.0300000000002</v>
          </cell>
          <cell r="E1366">
            <v>74.38</v>
          </cell>
          <cell r="F1366">
            <v>2127.41</v>
          </cell>
          <cell r="G1366">
            <v>15</v>
          </cell>
        </row>
        <row r="1367">
          <cell r="A1367" t="str">
            <v>24.04.240</v>
          </cell>
          <cell r="B1367" t="str">
            <v>Grade de segurança em aço SAE 1045 chapeada, diâmetro 1´, sem têmpera e revenimento</v>
          </cell>
          <cell r="C1367" t="str">
            <v>M2</v>
          </cell>
          <cell r="D1367">
            <v>3109.9</v>
          </cell>
          <cell r="E1367">
            <v>74.38</v>
          </cell>
          <cell r="F1367">
            <v>3184.28</v>
          </cell>
          <cell r="G1367">
            <v>15</v>
          </cell>
        </row>
        <row r="1368">
          <cell r="A1368" t="str">
            <v>24.04.250</v>
          </cell>
          <cell r="B1368" t="str">
            <v>Porta de segurança de abrir em grade de aço SAE 1045, diâmetro 1´, completa, sem têmpera e revenimento</v>
          </cell>
          <cell r="C1368" t="str">
            <v>M2</v>
          </cell>
          <cell r="D1368">
            <v>2506.9699999999998</v>
          </cell>
          <cell r="E1368">
            <v>136.19</v>
          </cell>
          <cell r="F1368">
            <v>2643.16</v>
          </cell>
          <cell r="G1368">
            <v>15</v>
          </cell>
        </row>
        <row r="1369">
          <cell r="A1369" t="str">
            <v>24.04.260</v>
          </cell>
          <cell r="B1369" t="str">
            <v>Porta de segurança de abrir em grade de aço SAE 1045 chapeada, diâmetro 1´, completa, sem têmpera e revenimento</v>
          </cell>
          <cell r="C1369" t="str">
            <v>M2</v>
          </cell>
          <cell r="D1369">
            <v>3777.25</v>
          </cell>
          <cell r="E1369">
            <v>136.19</v>
          </cell>
          <cell r="F1369">
            <v>3913.44</v>
          </cell>
          <cell r="G1369">
            <v>15</v>
          </cell>
        </row>
        <row r="1370">
          <cell r="A1370" t="str">
            <v>24.04.270</v>
          </cell>
          <cell r="B1370" t="str">
            <v>Porta de segurança de abrir em grade de aço SAE 1045, diâmetro 1´, com ferrolho longo embutido em caixa, completa, sem têmpera e revenimento</v>
          </cell>
          <cell r="C1370" t="str">
            <v>M2</v>
          </cell>
          <cell r="D1370">
            <v>3021.11</v>
          </cell>
          <cell r="E1370">
            <v>136.19</v>
          </cell>
          <cell r="F1370">
            <v>3157.3</v>
          </cell>
          <cell r="G1370">
            <v>15</v>
          </cell>
        </row>
        <row r="1371">
          <cell r="A1371" t="str">
            <v>24.04.280</v>
          </cell>
          <cell r="B1371" t="str">
            <v>Portão de segurança de abrir em grade de aço SAE 1045 chapeado, para muralha, diâmetro 1´, completo, sem têmpera e revenimento</v>
          </cell>
          <cell r="C1371" t="str">
            <v>M2</v>
          </cell>
          <cell r="D1371">
            <v>3823.69</v>
          </cell>
          <cell r="E1371">
            <v>136.19</v>
          </cell>
          <cell r="F1371">
            <v>3959.88</v>
          </cell>
          <cell r="G1371">
            <v>15</v>
          </cell>
        </row>
        <row r="1372">
          <cell r="A1372" t="str">
            <v>24.04.300</v>
          </cell>
          <cell r="B1372" t="str">
            <v>Grade de segurança em aço SAE 1045, diâmetro 1´, com têmpera e revenimento</v>
          </cell>
          <cell r="C1372" t="str">
            <v>M2</v>
          </cell>
          <cell r="D1372">
            <v>2483.15</v>
          </cell>
          <cell r="E1372">
            <v>74.38</v>
          </cell>
          <cell r="F1372">
            <v>2557.5300000000002</v>
          </cell>
          <cell r="G1372">
            <v>15</v>
          </cell>
        </row>
        <row r="1373">
          <cell r="A1373" t="str">
            <v>24.04.310</v>
          </cell>
          <cell r="B1373" t="str">
            <v>Grade de segurança em aço SAE 1045, para janela, diâmetro 1´, com têmpera e revenimento</v>
          </cell>
          <cell r="C1373" t="str">
            <v>M2</v>
          </cell>
          <cell r="D1373">
            <v>2506.02</v>
          </cell>
          <cell r="E1373">
            <v>74.38</v>
          </cell>
          <cell r="F1373">
            <v>2580.4</v>
          </cell>
          <cell r="G1373">
            <v>15</v>
          </cell>
        </row>
        <row r="1374">
          <cell r="A1374" t="str">
            <v>24.04.320</v>
          </cell>
          <cell r="B1374" t="str">
            <v>Grade de segurança em aço SAE 1045 chapeada, diâmetro 1´, com têmpera e revenimento</v>
          </cell>
          <cell r="C1374" t="str">
            <v>M2</v>
          </cell>
          <cell r="D1374">
            <v>3718.68</v>
          </cell>
          <cell r="E1374">
            <v>74.38</v>
          </cell>
          <cell r="F1374">
            <v>3793.06</v>
          </cell>
          <cell r="G1374">
            <v>15</v>
          </cell>
        </row>
        <row r="1375">
          <cell r="A1375" t="str">
            <v>24.04.330</v>
          </cell>
          <cell r="B1375" t="str">
            <v>Porta de segurança de abrir em grade de aço SAE 1045, diâmetro 1´, completa, com têmpera e revenimento</v>
          </cell>
          <cell r="C1375" t="str">
            <v>M2</v>
          </cell>
          <cell r="D1375">
            <v>3093.09</v>
          </cell>
          <cell r="E1375">
            <v>136.19</v>
          </cell>
          <cell r="F1375">
            <v>3229.28</v>
          </cell>
          <cell r="G1375">
            <v>15</v>
          </cell>
        </row>
        <row r="1376">
          <cell r="A1376" t="str">
            <v>24.04.340</v>
          </cell>
          <cell r="B1376" t="str">
            <v>Porta de segurança de abrir em grade de aço SAE 1045 chapeada, diâmetro 1´, completa, com têmpera e revenimento</v>
          </cell>
          <cell r="C1376" t="str">
            <v>M2</v>
          </cell>
          <cell r="D1376">
            <v>4377.8599999999997</v>
          </cell>
          <cell r="E1376">
            <v>136.19</v>
          </cell>
          <cell r="F1376">
            <v>4514.05</v>
          </cell>
          <cell r="G1376">
            <v>15</v>
          </cell>
        </row>
        <row r="1377">
          <cell r="A1377" t="str">
            <v>24.04.350</v>
          </cell>
          <cell r="B1377" t="str">
            <v>Porta de segurança de abrir em grade de aço SAE 1045, diâmetro 1´, com ferrolho longo embutido em caixa, completa, com têmpera e revenimento</v>
          </cell>
          <cell r="C1377" t="str">
            <v>M2</v>
          </cell>
          <cell r="D1377">
            <v>3350.88</v>
          </cell>
          <cell r="E1377">
            <v>136.19</v>
          </cell>
          <cell r="F1377">
            <v>3487.07</v>
          </cell>
          <cell r="G1377">
            <v>15</v>
          </cell>
        </row>
        <row r="1378">
          <cell r="A1378" t="str">
            <v>24.04.360</v>
          </cell>
          <cell r="B1378" t="str">
            <v>Porta de segurança de abrir em grade de aço SAE 1045 chapeada, com isolamento acústico, diâmetro 1´, completa, com têmpera e revenimento</v>
          </cell>
          <cell r="C1378" t="str">
            <v>M2</v>
          </cell>
          <cell r="D1378">
            <v>4415.96</v>
          </cell>
          <cell r="E1378">
            <v>136.19</v>
          </cell>
          <cell r="F1378">
            <v>4552.1499999999996</v>
          </cell>
          <cell r="G1378">
            <v>15</v>
          </cell>
        </row>
        <row r="1379">
          <cell r="A1379" t="str">
            <v>24.04.370</v>
          </cell>
          <cell r="B1379" t="str">
            <v>Portão de segurança de abrir em grade de aço SAE 1045 chapeado, para muralha, diâmetro 1´, completo, com têmpera e revenimento</v>
          </cell>
          <cell r="C1379" t="str">
            <v>M2</v>
          </cell>
          <cell r="D1379">
            <v>4480.25</v>
          </cell>
          <cell r="E1379">
            <v>136.19</v>
          </cell>
          <cell r="F1379">
            <v>4616.4399999999996</v>
          </cell>
          <cell r="G1379">
            <v>15</v>
          </cell>
        </row>
        <row r="1380">
          <cell r="A1380" t="str">
            <v>24.04.380</v>
          </cell>
          <cell r="B1380" t="str">
            <v>Porta de segurança de correr suspensa em grade de aço SAE 1045, chapeada, diâmetro de 1´, completa, sem têmpera e revenimento</v>
          </cell>
          <cell r="C1380" t="str">
            <v>M2</v>
          </cell>
          <cell r="D1380">
            <v>4299.6400000000003</v>
          </cell>
          <cell r="E1380">
            <v>74.38</v>
          </cell>
          <cell r="F1380">
            <v>4374.0200000000004</v>
          </cell>
          <cell r="G1380">
            <v>15</v>
          </cell>
        </row>
        <row r="1381">
          <cell r="A1381" t="str">
            <v>24.04.400</v>
          </cell>
          <cell r="B1381" t="str">
            <v>Porta de segurança de correr em grade de aço SAE 1045, diâmetro de 1´, completa, com têmpera e revenimento</v>
          </cell>
          <cell r="C1381" t="str">
            <v>M2</v>
          </cell>
          <cell r="D1381">
            <v>2722.6</v>
          </cell>
          <cell r="E1381">
            <v>74.38</v>
          </cell>
          <cell r="F1381">
            <v>2796.98</v>
          </cell>
          <cell r="G1381">
            <v>15</v>
          </cell>
        </row>
        <row r="1382">
          <cell r="A1382" t="str">
            <v>24.04.410</v>
          </cell>
          <cell r="B1382" t="str">
            <v>Porta de segurança de correr suspensa em grade de aço SAE 1045 chapeada, diâmetro de 1´, completa, com têmpera e revenimento</v>
          </cell>
          <cell r="C1382" t="str">
            <v>M2</v>
          </cell>
          <cell r="D1382">
            <v>4617.58</v>
          </cell>
          <cell r="E1382">
            <v>74.38</v>
          </cell>
          <cell r="F1382">
            <v>4691.96</v>
          </cell>
          <cell r="G1382">
            <v>15</v>
          </cell>
        </row>
        <row r="1383">
          <cell r="A1383" t="str">
            <v>24.04.420</v>
          </cell>
          <cell r="B1383" t="str">
            <v>Porta de segurança de correr em grade de aço SAE 1045 chapeada, diâmetro de 1´, completa, sem têmpera e revenimento</v>
          </cell>
          <cell r="C1383" t="str">
            <v>M2</v>
          </cell>
          <cell r="D1383">
            <v>3990.97</v>
          </cell>
          <cell r="E1383">
            <v>298.38</v>
          </cell>
          <cell r="F1383">
            <v>4289.3500000000004</v>
          </cell>
          <cell r="G1383">
            <v>15</v>
          </cell>
        </row>
        <row r="1384">
          <cell r="A1384" t="str">
            <v>24.04.430</v>
          </cell>
          <cell r="B1384" t="str">
            <v>Porta de segurança de correr em grade de aço SAE 1045, diâmetro de 1´, completa, sem têmpera e revenimento</v>
          </cell>
          <cell r="C1384" t="str">
            <v>M2</v>
          </cell>
          <cell r="D1384">
            <v>3578.5</v>
          </cell>
          <cell r="E1384">
            <v>74.38</v>
          </cell>
          <cell r="F1384">
            <v>3652.88</v>
          </cell>
          <cell r="G1384">
            <v>15</v>
          </cell>
        </row>
        <row r="1385">
          <cell r="A1385" t="str">
            <v>24.04.610</v>
          </cell>
          <cell r="B1385" t="str">
            <v>Caixilho de segurança em aço SAE 1010/1020 tipo fixo e de correr, para receber vidro, com bandeira tipo veneziana</v>
          </cell>
          <cell r="C1385" t="str">
            <v>M2</v>
          </cell>
          <cell r="D1385">
            <v>1755.41</v>
          </cell>
          <cell r="E1385">
            <v>74.38</v>
          </cell>
          <cell r="F1385">
            <v>1829.79</v>
          </cell>
          <cell r="G1385">
            <v>15</v>
          </cell>
        </row>
        <row r="1386">
          <cell r="A1386" t="str">
            <v>24.04.620</v>
          </cell>
          <cell r="B1386" t="str">
            <v>Guichê de segurança em grade de aço SAE 1045, diâmetro de 1´', com têmpera e revenimento</v>
          </cell>
          <cell r="C1386" t="str">
            <v>M2</v>
          </cell>
          <cell r="D1386">
            <v>2848.45</v>
          </cell>
          <cell r="E1386">
            <v>74.38</v>
          </cell>
          <cell r="F1386">
            <v>2922.83</v>
          </cell>
          <cell r="G1386">
            <v>15</v>
          </cell>
        </row>
        <row r="1387">
          <cell r="A1387" t="str">
            <v>24.04.630</v>
          </cell>
          <cell r="B1387" t="str">
            <v>Guichê de segurança em grade de aço SAE 1045, diâmetro de 1´', sem têmpera e revenimento</v>
          </cell>
          <cell r="C1387" t="str">
            <v>M2</v>
          </cell>
          <cell r="D1387">
            <v>2333.66</v>
          </cell>
          <cell r="E1387">
            <v>74.38</v>
          </cell>
          <cell r="F1387">
            <v>2408.04</v>
          </cell>
          <cell r="G1387">
            <v>15</v>
          </cell>
        </row>
        <row r="1388">
          <cell r="A1388" t="str">
            <v>24.06</v>
          </cell>
          <cell r="B1388" t="str">
            <v>Esquadria, serralheria e elemento em ferro.</v>
          </cell>
        </row>
        <row r="1389">
          <cell r="A1389" t="str">
            <v>24.06.030</v>
          </cell>
          <cell r="B1389" t="str">
            <v>Guarda-corpo com vidro de 8 mm, em tubo de aço galvanizado, diâmetro 1 1/2´</v>
          </cell>
          <cell r="C1389" t="str">
            <v>M</v>
          </cell>
          <cell r="D1389">
            <v>954.82</v>
          </cell>
          <cell r="E1389">
            <v>61.81</v>
          </cell>
          <cell r="F1389">
            <v>1016.63</v>
          </cell>
          <cell r="G1389">
            <v>15</v>
          </cell>
        </row>
        <row r="1390">
          <cell r="A1390" t="str">
            <v>24.07</v>
          </cell>
          <cell r="B1390" t="str">
            <v>Portas, portoes e gradis.</v>
          </cell>
        </row>
        <row r="1391">
          <cell r="A1391" t="str">
            <v>24.07.030</v>
          </cell>
          <cell r="B1391" t="str">
            <v>Porta de enrolar automatizado, em perfil meia cana perfurado, tipo transvision</v>
          </cell>
          <cell r="C1391" t="str">
            <v>M2</v>
          </cell>
          <cell r="D1391">
            <v>697.23</v>
          </cell>
          <cell r="E1391">
            <v>52.98</v>
          </cell>
          <cell r="F1391">
            <v>750.21</v>
          </cell>
          <cell r="G1391">
            <v>15</v>
          </cell>
        </row>
        <row r="1392">
          <cell r="A1392" t="str">
            <v>24.07.040</v>
          </cell>
          <cell r="B1392" t="str">
            <v>Porta de abrir em chapa de aço galvanizado, com requadro em tela ondulada malha 2´ e fio 12</v>
          </cell>
          <cell r="C1392" t="str">
            <v>M2</v>
          </cell>
          <cell r="D1392">
            <v>1000.28</v>
          </cell>
          <cell r="E1392">
            <v>148.62</v>
          </cell>
          <cell r="F1392">
            <v>1148.9000000000001</v>
          </cell>
          <cell r="G1392">
            <v>15</v>
          </cell>
        </row>
        <row r="1393">
          <cell r="A1393" t="str">
            <v>24.08</v>
          </cell>
          <cell r="B1393" t="str">
            <v>Esquadria, serralheria e elemento em aco inoxidavel</v>
          </cell>
        </row>
        <row r="1394">
          <cell r="A1394" t="str">
            <v>24.08.020</v>
          </cell>
          <cell r="B1394" t="str">
            <v>Corrimão duplo em tubo de aço inoxidável escovado, com diâmetro de 1 1/2´ e montantes com diâmetro de 2´</v>
          </cell>
          <cell r="C1394" t="str">
            <v>M</v>
          </cell>
          <cell r="D1394">
            <v>703.01</v>
          </cell>
          <cell r="E1394">
            <v>63.58</v>
          </cell>
          <cell r="F1394">
            <v>766.59</v>
          </cell>
          <cell r="G1394">
            <v>15</v>
          </cell>
        </row>
        <row r="1395">
          <cell r="A1395" t="str">
            <v>24.08.031</v>
          </cell>
          <cell r="B1395" t="str">
            <v>Corrimão em tubo de aço inoxidável escovado, diâmetro de 1 1/2"</v>
          </cell>
          <cell r="C1395" t="str">
            <v>M</v>
          </cell>
          <cell r="D1395">
            <v>580.49</v>
          </cell>
          <cell r="E1395">
            <v>26.49</v>
          </cell>
          <cell r="F1395">
            <v>606.98</v>
          </cell>
          <cell r="G1395">
            <v>15</v>
          </cell>
        </row>
        <row r="1396">
          <cell r="A1396" t="str">
            <v>24.08.040</v>
          </cell>
          <cell r="B1396" t="str">
            <v>Corrimão em tubo de aço inoxidável escovado, diâmetro de 1 1/2´ e montantes com diâmetro de 2´</v>
          </cell>
          <cell r="C1396" t="str">
            <v>M</v>
          </cell>
          <cell r="D1396">
            <v>590.87</v>
          </cell>
          <cell r="E1396">
            <v>52.98</v>
          </cell>
          <cell r="F1396">
            <v>643.85</v>
          </cell>
          <cell r="G1396">
            <v>15</v>
          </cell>
        </row>
        <row r="1397">
          <cell r="A1397" t="str">
            <v>24.20</v>
          </cell>
          <cell r="B1397" t="str">
            <v>Reparos, conservacoes e complementos - GRUPO 24</v>
          </cell>
        </row>
        <row r="1398">
          <cell r="A1398" t="str">
            <v>24.20.020</v>
          </cell>
          <cell r="B1398" t="str">
            <v>Recolocação de esquadrias metálicas</v>
          </cell>
          <cell r="C1398" t="str">
            <v>M2</v>
          </cell>
          <cell r="E1398">
            <v>52.98</v>
          </cell>
          <cell r="F1398">
            <v>52.98</v>
          </cell>
          <cell r="G1398">
            <v>15</v>
          </cell>
        </row>
        <row r="1399">
          <cell r="A1399" t="str">
            <v>24.20.040</v>
          </cell>
          <cell r="B1399" t="str">
            <v>Recolocação de batentes</v>
          </cell>
          <cell r="C1399" t="str">
            <v>M</v>
          </cell>
          <cell r="D1399">
            <v>2.1</v>
          </cell>
          <cell r="E1399">
            <v>13.77</v>
          </cell>
          <cell r="F1399">
            <v>15.87</v>
          </cell>
          <cell r="G1399">
            <v>15</v>
          </cell>
        </row>
        <row r="1400">
          <cell r="A1400" t="str">
            <v>24.20.060</v>
          </cell>
          <cell r="B1400" t="str">
            <v>Recolocação de escada de marinheiro</v>
          </cell>
          <cell r="C1400" t="str">
            <v>M</v>
          </cell>
          <cell r="E1400">
            <v>31.79</v>
          </cell>
          <cell r="F1400">
            <v>31.79</v>
          </cell>
          <cell r="G1400">
            <v>15</v>
          </cell>
        </row>
        <row r="1401">
          <cell r="A1401" t="str">
            <v>24.20.090</v>
          </cell>
          <cell r="B1401" t="str">
            <v>Solda MIG em esquadrias metálicas</v>
          </cell>
          <cell r="C1401" t="str">
            <v>M</v>
          </cell>
          <cell r="D1401">
            <v>24.23</v>
          </cell>
          <cell r="E1401">
            <v>33.090000000000003</v>
          </cell>
          <cell r="F1401">
            <v>57.32</v>
          </cell>
          <cell r="G1401">
            <v>15</v>
          </cell>
        </row>
        <row r="1402">
          <cell r="A1402" t="str">
            <v>24.20.100</v>
          </cell>
          <cell r="B1402" t="str">
            <v>Brete para instalação lateral em grade de segurança</v>
          </cell>
          <cell r="C1402" t="str">
            <v>CJ</v>
          </cell>
          <cell r="D1402">
            <v>4039.02</v>
          </cell>
          <cell r="E1402">
            <v>123.62</v>
          </cell>
          <cell r="F1402">
            <v>4162.6400000000003</v>
          </cell>
          <cell r="G1402">
            <v>15</v>
          </cell>
        </row>
        <row r="1403">
          <cell r="A1403" t="str">
            <v>24.20.120</v>
          </cell>
          <cell r="B1403" t="str">
            <v>Batente em chapa dobrada para portas</v>
          </cell>
          <cell r="C1403" t="str">
            <v>M</v>
          </cell>
          <cell r="D1403">
            <v>238.35</v>
          </cell>
          <cell r="E1403">
            <v>13.77</v>
          </cell>
          <cell r="F1403">
            <v>252.12</v>
          </cell>
          <cell r="G1403">
            <v>15</v>
          </cell>
        </row>
        <row r="1404">
          <cell r="A1404" t="str">
            <v>24.20.140</v>
          </cell>
          <cell r="B1404" t="str">
            <v>Batente em chapa de aço SAE 1010/1020, espessura de 3/16´, para obras de segurança</v>
          </cell>
          <cell r="C1404" t="str">
            <v>M</v>
          </cell>
          <cell r="D1404">
            <v>330.96</v>
          </cell>
          <cell r="E1404">
            <v>13.77</v>
          </cell>
          <cell r="F1404">
            <v>344.73</v>
          </cell>
          <cell r="G1404">
            <v>15</v>
          </cell>
        </row>
        <row r="1405">
          <cell r="A1405" t="str">
            <v>24.20.200</v>
          </cell>
          <cell r="B1405" t="str">
            <v>Chapa de ferro nº 14, inclusive soldagem</v>
          </cell>
          <cell r="C1405" t="str">
            <v>M2</v>
          </cell>
          <cell r="D1405">
            <v>226.09</v>
          </cell>
          <cell r="E1405">
            <v>63.58</v>
          </cell>
          <cell r="F1405">
            <v>289.67</v>
          </cell>
          <cell r="G1405">
            <v>15</v>
          </cell>
        </row>
        <row r="1406">
          <cell r="A1406" t="str">
            <v>24.20.230</v>
          </cell>
          <cell r="B1406" t="str">
            <v>Tela ondulada em aço galvanizado fio 10 BWG, malha de 1´</v>
          </cell>
          <cell r="C1406" t="str">
            <v>M2</v>
          </cell>
          <cell r="D1406">
            <v>108.96</v>
          </cell>
          <cell r="E1406">
            <v>11.53</v>
          </cell>
          <cell r="F1406">
            <v>120.49</v>
          </cell>
          <cell r="G1406">
            <v>15</v>
          </cell>
        </row>
        <row r="1407">
          <cell r="A1407" t="str">
            <v>24.20.270</v>
          </cell>
          <cell r="B1407" t="str">
            <v>Tela em aço galvanizado fio 16 BWG, malha de 1´ - tipo alambrado</v>
          </cell>
          <cell r="C1407" t="str">
            <v>M2</v>
          </cell>
          <cell r="D1407">
            <v>35.520000000000003</v>
          </cell>
          <cell r="E1407">
            <v>11.53</v>
          </cell>
          <cell r="F1407">
            <v>47.05</v>
          </cell>
          <cell r="G1407">
            <v>15</v>
          </cell>
        </row>
        <row r="1408">
          <cell r="A1408" t="str">
            <v>24.20.300</v>
          </cell>
          <cell r="B1408" t="str">
            <v>Chapa perfurada em aço SAE 1020, furos redondos de diâmetro 7,5 mm, espessura 1/8´ - soldagem tipo MIG</v>
          </cell>
          <cell r="C1408" t="str">
            <v>M2</v>
          </cell>
          <cell r="D1408">
            <v>700.82</v>
          </cell>
          <cell r="E1408">
            <v>113.46</v>
          </cell>
          <cell r="F1408">
            <v>814.28</v>
          </cell>
          <cell r="G1408">
            <v>15</v>
          </cell>
        </row>
        <row r="1409">
          <cell r="A1409" t="str">
            <v>24.20.310</v>
          </cell>
          <cell r="B1409" t="str">
            <v>Chapa perfurada em aço SAE 1020, furos redondos de diâmetro 25 mm, espessura 1/4´ - inclusive soldagem</v>
          </cell>
          <cell r="C1409" t="str">
            <v>M2</v>
          </cell>
          <cell r="D1409">
            <v>950.27</v>
          </cell>
          <cell r="E1409">
            <v>113.46</v>
          </cell>
          <cell r="F1409">
            <v>1063.73</v>
          </cell>
          <cell r="G1409">
            <v>15</v>
          </cell>
        </row>
        <row r="1410">
          <cell r="A1410" t="str">
            <v>25</v>
          </cell>
          <cell r="B1410" t="str">
            <v>ESQUADRIA, SERRALHERIA E ELEMENTO EM ALUMINIO</v>
          </cell>
        </row>
        <row r="1411">
          <cell r="A1411" t="str">
            <v>25.01</v>
          </cell>
          <cell r="B1411" t="str">
            <v>Caixilho em aluminio</v>
          </cell>
        </row>
        <row r="1412">
          <cell r="A1412" t="str">
            <v>25.01.020</v>
          </cell>
          <cell r="B1412" t="str">
            <v>Caixilho fixo em alumínio anodizado, sob medida</v>
          </cell>
          <cell r="C1412" t="str">
            <v>M2</v>
          </cell>
          <cell r="D1412">
            <v>891.43</v>
          </cell>
          <cell r="E1412">
            <v>79.47</v>
          </cell>
          <cell r="F1412">
            <v>970.9</v>
          </cell>
          <cell r="G1412">
            <v>15</v>
          </cell>
        </row>
        <row r="1413">
          <cell r="A1413" t="str">
            <v>25.01.030</v>
          </cell>
          <cell r="B1413" t="str">
            <v>Caixilho basculante em aluminio anodizado com vidro - linha comercial</v>
          </cell>
          <cell r="C1413" t="str">
            <v>M2</v>
          </cell>
          <cell r="D1413">
            <v>377.96</v>
          </cell>
          <cell r="E1413">
            <v>79.47</v>
          </cell>
          <cell r="F1413">
            <v>457.43</v>
          </cell>
          <cell r="G1413">
            <v>15</v>
          </cell>
        </row>
        <row r="1414">
          <cell r="A1414" t="str">
            <v>25.01.040</v>
          </cell>
          <cell r="B1414" t="str">
            <v>Caixilho basculante em alumínio anodizado, sob medida</v>
          </cell>
          <cell r="C1414" t="str">
            <v>M2</v>
          </cell>
          <cell r="D1414">
            <v>1285.56</v>
          </cell>
          <cell r="E1414">
            <v>79.47</v>
          </cell>
          <cell r="F1414">
            <v>1365.03</v>
          </cell>
          <cell r="G1414">
            <v>15</v>
          </cell>
        </row>
        <row r="1415">
          <cell r="A1415" t="str">
            <v>25.01.050</v>
          </cell>
          <cell r="B1415" t="str">
            <v>Caixilho maxim-ar em alumínio anodizado com vidro - linha comercial</v>
          </cell>
          <cell r="C1415" t="str">
            <v>M2</v>
          </cell>
          <cell r="D1415">
            <v>458.73</v>
          </cell>
          <cell r="E1415">
            <v>79.47</v>
          </cell>
          <cell r="F1415">
            <v>538.20000000000005</v>
          </cell>
          <cell r="G1415">
            <v>15</v>
          </cell>
        </row>
        <row r="1416">
          <cell r="A1416" t="str">
            <v>25.01.060</v>
          </cell>
          <cell r="B1416" t="str">
            <v>Caixilho maxim-ar em alumínio anodizado, sob medida</v>
          </cell>
          <cell r="C1416" t="str">
            <v>M2</v>
          </cell>
          <cell r="D1416">
            <v>981.2</v>
          </cell>
          <cell r="E1416">
            <v>79.47</v>
          </cell>
          <cell r="F1416">
            <v>1060.67</v>
          </cell>
          <cell r="G1416">
            <v>15</v>
          </cell>
        </row>
        <row r="1417">
          <cell r="A1417" t="str">
            <v>25.01.070</v>
          </cell>
          <cell r="B1417" t="str">
            <v>Caixilho de correr em alumínio anodizado com vidro - linha comercial</v>
          </cell>
          <cell r="C1417" t="str">
            <v>M2</v>
          </cell>
          <cell r="D1417">
            <v>266.41000000000003</v>
          </cell>
          <cell r="E1417">
            <v>79.47</v>
          </cell>
          <cell r="F1417">
            <v>345.88</v>
          </cell>
          <cell r="G1417">
            <v>15</v>
          </cell>
        </row>
        <row r="1418">
          <cell r="A1418" t="str">
            <v>25.01.080</v>
          </cell>
          <cell r="B1418" t="str">
            <v>Caixilho de correr em alumínio anodizado, sob medida</v>
          </cell>
          <cell r="C1418" t="str">
            <v>M2</v>
          </cell>
          <cell r="D1418">
            <v>840.69</v>
          </cell>
          <cell r="E1418">
            <v>79.47</v>
          </cell>
          <cell r="F1418">
            <v>920.16</v>
          </cell>
          <cell r="G1418">
            <v>15</v>
          </cell>
        </row>
        <row r="1419">
          <cell r="A1419" t="str">
            <v>25.01.090</v>
          </cell>
          <cell r="B1419" t="str">
            <v>Caixilho veneziana em alumínio anodizado com vidro - linha comercial</v>
          </cell>
          <cell r="C1419" t="str">
            <v>M2</v>
          </cell>
          <cell r="D1419">
            <v>386.85</v>
          </cell>
          <cell r="E1419">
            <v>79.47</v>
          </cell>
          <cell r="F1419">
            <v>466.32</v>
          </cell>
          <cell r="G1419">
            <v>15</v>
          </cell>
        </row>
        <row r="1420">
          <cell r="A1420" t="str">
            <v>25.01.100</v>
          </cell>
          <cell r="B1420" t="str">
            <v>Caixilho veneziana em alumínio anodizado, sob medida</v>
          </cell>
          <cell r="C1420" t="str">
            <v>M2</v>
          </cell>
          <cell r="D1420">
            <v>1352.89</v>
          </cell>
          <cell r="E1420">
            <v>79.47</v>
          </cell>
          <cell r="F1420">
            <v>1432.36</v>
          </cell>
          <cell r="G1420">
            <v>15</v>
          </cell>
        </row>
        <row r="1421">
          <cell r="A1421" t="str">
            <v>25.01.110</v>
          </cell>
          <cell r="B1421" t="str">
            <v>Caixilho guilhotina em alumínio anodizado, sob medida</v>
          </cell>
          <cell r="C1421" t="str">
            <v>M2</v>
          </cell>
          <cell r="D1421">
            <v>1275.5</v>
          </cell>
          <cell r="F1421">
            <v>1275.5</v>
          </cell>
          <cell r="G1421">
            <v>15</v>
          </cell>
        </row>
        <row r="1422">
          <cell r="A1422" t="str">
            <v>25.01.120</v>
          </cell>
          <cell r="B1422" t="str">
            <v>Caixilho veneziana industrial com montantes em alumínio e aletas em fibra de vidro</v>
          </cell>
          <cell r="C1422" t="str">
            <v>M2</v>
          </cell>
          <cell r="D1422">
            <v>548.91</v>
          </cell>
          <cell r="F1422">
            <v>548.91</v>
          </cell>
          <cell r="G1422">
            <v>15</v>
          </cell>
        </row>
        <row r="1423">
          <cell r="A1423" t="str">
            <v>25.01.240</v>
          </cell>
          <cell r="B1423" t="str">
            <v>Caixilho fixo em alumínio com  pintura eletrostática, sob medida - branco</v>
          </cell>
          <cell r="C1423" t="str">
            <v>M2</v>
          </cell>
          <cell r="D1423">
            <v>886.08</v>
          </cell>
          <cell r="F1423">
            <v>886.08</v>
          </cell>
          <cell r="G1423">
            <v>15</v>
          </cell>
        </row>
        <row r="1424">
          <cell r="A1424" t="str">
            <v>25.01.361</v>
          </cell>
          <cell r="B1424" t="str">
            <v>Caixilho maxim-ar em alumínio com pintura eletrostática, com vidro - branco</v>
          </cell>
          <cell r="C1424" t="str">
            <v>M2</v>
          </cell>
          <cell r="D1424">
            <v>1425.53</v>
          </cell>
          <cell r="E1424">
            <v>79.47</v>
          </cell>
          <cell r="F1424">
            <v>1505</v>
          </cell>
          <cell r="G1424">
            <v>15</v>
          </cell>
        </row>
        <row r="1425">
          <cell r="A1425" t="str">
            <v>25.01.371</v>
          </cell>
          <cell r="B1425" t="str">
            <v>Caixilho basculante em alumínio com pintura eletrostática, com vidro - branco</v>
          </cell>
          <cell r="C1425" t="str">
            <v>M2</v>
          </cell>
          <cell r="D1425">
            <v>1056.9100000000001</v>
          </cell>
          <cell r="E1425">
            <v>79.47</v>
          </cell>
          <cell r="F1425">
            <v>1136.3800000000001</v>
          </cell>
          <cell r="G1425">
            <v>15</v>
          </cell>
        </row>
        <row r="1426">
          <cell r="A1426" t="str">
            <v>25.01.380</v>
          </cell>
          <cell r="B1426" t="str">
            <v>Caixilho de correr em alumínio com pintura eletrostática, com vidro - branco</v>
          </cell>
          <cell r="C1426" t="str">
            <v>M2</v>
          </cell>
          <cell r="D1426">
            <v>679.89</v>
          </cell>
          <cell r="E1426">
            <v>79.47</v>
          </cell>
          <cell r="F1426">
            <v>759.36</v>
          </cell>
          <cell r="G1426">
            <v>15</v>
          </cell>
        </row>
        <row r="1427">
          <cell r="A1427" t="str">
            <v>25.01.400</v>
          </cell>
          <cell r="B1427" t="str">
            <v>Caixilho fixo em alumínio anodizado</v>
          </cell>
          <cell r="C1427" t="str">
            <v>M2</v>
          </cell>
          <cell r="D1427">
            <v>601.99</v>
          </cell>
          <cell r="E1427">
            <v>30.08</v>
          </cell>
          <cell r="F1427">
            <v>632.07000000000005</v>
          </cell>
          <cell r="G1427">
            <v>15</v>
          </cell>
        </row>
        <row r="1428">
          <cell r="A1428" t="str">
            <v>25.01.410</v>
          </cell>
          <cell r="B1428" t="str">
            <v>Caixilho maxim-ar em alumínio anodizado</v>
          </cell>
          <cell r="C1428" t="str">
            <v>M2</v>
          </cell>
          <cell r="D1428">
            <v>1038.07</v>
          </cell>
          <cell r="E1428">
            <v>30.08</v>
          </cell>
          <cell r="F1428">
            <v>1068.1500000000001</v>
          </cell>
          <cell r="G1428">
            <v>15</v>
          </cell>
        </row>
        <row r="1429">
          <cell r="A1429" t="str">
            <v>25.01.430</v>
          </cell>
          <cell r="B1429" t="str">
            <v>Caixilho fixo em alumínio anodizado - tipo fachada</v>
          </cell>
          <cell r="C1429" t="str">
            <v>M2</v>
          </cell>
          <cell r="D1429">
            <v>954.63</v>
          </cell>
          <cell r="E1429">
            <v>45.81</v>
          </cell>
          <cell r="F1429">
            <v>1000.44</v>
          </cell>
          <cell r="G1429">
            <v>15</v>
          </cell>
        </row>
        <row r="1430">
          <cell r="A1430" t="str">
            <v>25.01.440</v>
          </cell>
          <cell r="B1430" t="str">
            <v>Caixilho maxim-ar em alumínio anodizado - tipo fachada</v>
          </cell>
          <cell r="C1430" t="str">
            <v>M2</v>
          </cell>
          <cell r="D1430">
            <v>1020.91</v>
          </cell>
          <cell r="E1430">
            <v>45.81</v>
          </cell>
          <cell r="F1430">
            <v>1066.72</v>
          </cell>
          <cell r="G1430">
            <v>15</v>
          </cell>
        </row>
        <row r="1431">
          <cell r="A1431" t="str">
            <v>25.01.450</v>
          </cell>
          <cell r="B1431" t="str">
            <v>Caixilho pele de vidro em alumínio anodizado - tipo fachada</v>
          </cell>
          <cell r="C1431" t="str">
            <v>M2</v>
          </cell>
          <cell r="D1431">
            <v>1435.2</v>
          </cell>
          <cell r="E1431">
            <v>45.81</v>
          </cell>
          <cell r="F1431">
            <v>1481.01</v>
          </cell>
          <cell r="G1431">
            <v>15</v>
          </cell>
        </row>
        <row r="1432">
          <cell r="A1432" t="str">
            <v>25.01.460</v>
          </cell>
          <cell r="B1432" t="str">
            <v>Gradil em alumínio natural, sob medida</v>
          </cell>
          <cell r="C1432" t="str">
            <v>M2</v>
          </cell>
          <cell r="D1432">
            <v>911.51</v>
          </cell>
          <cell r="F1432">
            <v>911.51</v>
          </cell>
          <cell r="G1432">
            <v>15</v>
          </cell>
        </row>
        <row r="1433">
          <cell r="A1433" t="str">
            <v>25.01.470</v>
          </cell>
          <cell r="B1433" t="str">
            <v>Caixilho fixo tipo veneziana em alumínio anodizado, sob medida - branco</v>
          </cell>
          <cell r="C1433" t="str">
            <v>M2</v>
          </cell>
          <cell r="D1433">
            <v>1514.25</v>
          </cell>
          <cell r="F1433">
            <v>1514.25</v>
          </cell>
          <cell r="G1433">
            <v>15</v>
          </cell>
        </row>
        <row r="1434">
          <cell r="A1434" t="str">
            <v>25.01.480</v>
          </cell>
          <cell r="B1434" t="str">
            <v>Caixilho basculante em alumínio com pintura eletrostática, sob medida - branco</v>
          </cell>
          <cell r="C1434" t="str">
            <v>M2</v>
          </cell>
          <cell r="D1434">
            <v>975.57</v>
          </cell>
          <cell r="E1434">
            <v>79.47</v>
          </cell>
          <cell r="F1434">
            <v>1055.04</v>
          </cell>
          <cell r="G1434">
            <v>15</v>
          </cell>
        </row>
        <row r="1435">
          <cell r="A1435" t="str">
            <v>25.01.490</v>
          </cell>
          <cell r="B1435" t="str">
            <v>Caixilho maxim-ar em alumínio com pintura eletrostática, sob medida - branco</v>
          </cell>
          <cell r="C1435" t="str">
            <v>M2</v>
          </cell>
          <cell r="D1435">
            <v>976.62</v>
          </cell>
          <cell r="E1435">
            <v>79.47</v>
          </cell>
          <cell r="F1435">
            <v>1056.0899999999999</v>
          </cell>
          <cell r="G1435">
            <v>15</v>
          </cell>
        </row>
        <row r="1436">
          <cell r="A1436" t="str">
            <v>25.01.500</v>
          </cell>
          <cell r="B1436" t="str">
            <v>Caixilho fixo em alumínio anodizado, sob medida - bronze/preto</v>
          </cell>
          <cell r="C1436" t="str">
            <v>M2</v>
          </cell>
          <cell r="D1436">
            <v>1035.07</v>
          </cell>
          <cell r="E1436">
            <v>79.47</v>
          </cell>
          <cell r="F1436">
            <v>1114.54</v>
          </cell>
          <cell r="G1436">
            <v>15</v>
          </cell>
        </row>
        <row r="1437">
          <cell r="A1437" t="str">
            <v>25.01.510</v>
          </cell>
          <cell r="B1437" t="str">
            <v>Caixilho basculante em alumínio anodizado, sob medida - bronze/preto</v>
          </cell>
          <cell r="C1437" t="str">
            <v>M2</v>
          </cell>
          <cell r="D1437">
            <v>1159.98</v>
          </cell>
          <cell r="E1437">
            <v>79.47</v>
          </cell>
          <cell r="F1437">
            <v>1239.45</v>
          </cell>
          <cell r="G1437">
            <v>15</v>
          </cell>
        </row>
        <row r="1438">
          <cell r="A1438" t="str">
            <v>25.01.520</v>
          </cell>
          <cell r="B1438" t="str">
            <v>Caixilho maxim-ar em alumínio anodizado, sob medida - bronze/preto</v>
          </cell>
          <cell r="C1438" t="str">
            <v>M2</v>
          </cell>
          <cell r="D1438">
            <v>1278.27</v>
          </cell>
          <cell r="E1438">
            <v>79.47</v>
          </cell>
          <cell r="F1438">
            <v>1357.74</v>
          </cell>
          <cell r="G1438">
            <v>15</v>
          </cell>
        </row>
        <row r="1439">
          <cell r="A1439" t="str">
            <v>25.01.530</v>
          </cell>
          <cell r="B1439" t="str">
            <v>Caixilho de correr em alumínio anodizado, sob medida - bronze/preto</v>
          </cell>
          <cell r="C1439" t="str">
            <v>M2</v>
          </cell>
          <cell r="D1439">
            <v>1201.69</v>
          </cell>
          <cell r="E1439">
            <v>79.47</v>
          </cell>
          <cell r="F1439">
            <v>1281.1600000000001</v>
          </cell>
          <cell r="G1439">
            <v>15</v>
          </cell>
        </row>
        <row r="1440">
          <cell r="A1440" t="str">
            <v>25.02</v>
          </cell>
          <cell r="B1440" t="str">
            <v>Porta em aluminio</v>
          </cell>
        </row>
        <row r="1441">
          <cell r="A1441" t="str">
            <v>25.02.010</v>
          </cell>
          <cell r="B1441" t="str">
            <v>Porta de entrada de abrir em alumínio anodizado com vidro - linha comercial</v>
          </cell>
          <cell r="C1441" t="str">
            <v>M2</v>
          </cell>
          <cell r="D1441">
            <v>415.57</v>
          </cell>
          <cell r="E1441">
            <v>79.47</v>
          </cell>
          <cell r="F1441">
            <v>495.04</v>
          </cell>
          <cell r="G1441">
            <v>15</v>
          </cell>
        </row>
        <row r="1442">
          <cell r="A1442" t="str">
            <v>25.02.020</v>
          </cell>
          <cell r="B1442" t="str">
            <v>Porta de entrada de abrir em alumínio anodizado, sob medida</v>
          </cell>
          <cell r="C1442" t="str">
            <v>M2</v>
          </cell>
          <cell r="D1442">
            <v>970.51</v>
          </cell>
          <cell r="E1442">
            <v>79.47</v>
          </cell>
          <cell r="F1442">
            <v>1049.98</v>
          </cell>
          <cell r="G1442">
            <v>15</v>
          </cell>
        </row>
        <row r="1443">
          <cell r="A1443" t="str">
            <v>25.02.040</v>
          </cell>
          <cell r="B1443" t="str">
            <v>Porta de entrada de correr em alumínio anodizado, sob medida</v>
          </cell>
          <cell r="C1443" t="str">
            <v>M2</v>
          </cell>
          <cell r="D1443">
            <v>1085.5999999999999</v>
          </cell>
          <cell r="E1443">
            <v>79.47</v>
          </cell>
          <cell r="F1443">
            <v>1165.07</v>
          </cell>
          <cell r="G1443">
            <v>15</v>
          </cell>
        </row>
        <row r="1444">
          <cell r="A1444" t="str">
            <v>25.02.042</v>
          </cell>
          <cell r="B1444" t="str">
            <v>Porta de correr lambri em alumínio anodizado branco, sob medida</v>
          </cell>
          <cell r="C1444" t="str">
            <v>M2</v>
          </cell>
          <cell r="D1444">
            <v>1298.6500000000001</v>
          </cell>
          <cell r="E1444">
            <v>79.47</v>
          </cell>
          <cell r="F1444">
            <v>1378.12</v>
          </cell>
          <cell r="G1444">
            <v>15</v>
          </cell>
        </row>
        <row r="1445">
          <cell r="A1445" t="str">
            <v>25.02.050</v>
          </cell>
          <cell r="B1445" t="str">
            <v>Porta de abrir veneziana em alumínio - linha comercial</v>
          </cell>
          <cell r="C1445" t="str">
            <v>M2</v>
          </cell>
          <cell r="D1445">
            <v>376.94</v>
          </cell>
          <cell r="E1445">
            <v>79.47</v>
          </cell>
          <cell r="F1445">
            <v>456.41</v>
          </cell>
          <cell r="G1445">
            <v>15</v>
          </cell>
        </row>
        <row r="1446">
          <cell r="A1446" t="str">
            <v>25.02.060</v>
          </cell>
          <cell r="B1446" t="str">
            <v>Porta/portinhola de abrir veneziana em alumínio anodizado, sob medida</v>
          </cell>
          <cell r="C1446" t="str">
            <v>M2</v>
          </cell>
          <cell r="D1446">
            <v>966.75</v>
          </cell>
          <cell r="E1446">
            <v>79.47</v>
          </cell>
          <cell r="F1446">
            <v>1046.22</v>
          </cell>
          <cell r="G1446">
            <v>15</v>
          </cell>
        </row>
        <row r="1447">
          <cell r="A1447" t="str">
            <v>25.02.070</v>
          </cell>
          <cell r="B1447" t="str">
            <v>Portinhola de abrir veneziana em alumínio anodizado - linha comercial</v>
          </cell>
          <cell r="C1447" t="str">
            <v>M2</v>
          </cell>
          <cell r="D1447">
            <v>517.26</v>
          </cell>
          <cell r="E1447">
            <v>79.47</v>
          </cell>
          <cell r="F1447">
            <v>596.73</v>
          </cell>
          <cell r="G1447">
            <v>15</v>
          </cell>
        </row>
        <row r="1448">
          <cell r="A1448" t="str">
            <v>25.02.110</v>
          </cell>
          <cell r="B1448" t="str">
            <v>Porta de abrir veneziana em alumínio anodizado, sob medida</v>
          </cell>
          <cell r="C1448" t="str">
            <v>M2</v>
          </cell>
          <cell r="D1448">
            <v>1137.4000000000001</v>
          </cell>
          <cell r="E1448">
            <v>79.47</v>
          </cell>
          <cell r="F1448">
            <v>1216.8699999999999</v>
          </cell>
          <cell r="G1448">
            <v>15</v>
          </cell>
        </row>
        <row r="1449">
          <cell r="A1449" t="str">
            <v>25.02.211</v>
          </cell>
          <cell r="B1449" t="str">
            <v>Porta de abrir veneziana em alumínio anodizado - branco</v>
          </cell>
          <cell r="C1449" t="str">
            <v>M2</v>
          </cell>
          <cell r="D1449">
            <v>637.72</v>
          </cell>
          <cell r="E1449">
            <v>79.47</v>
          </cell>
          <cell r="F1449">
            <v>717.19</v>
          </cell>
          <cell r="G1449">
            <v>15</v>
          </cell>
        </row>
        <row r="1450">
          <cell r="A1450" t="str">
            <v>25.02.221</v>
          </cell>
          <cell r="B1450" t="str">
            <v>Porta de correr tipo veneziana e vidro em alumínio anodizado - branco</v>
          </cell>
          <cell r="C1450" t="str">
            <v>M2</v>
          </cell>
          <cell r="D1450">
            <v>779.41</v>
          </cell>
          <cell r="E1450">
            <v>79.47</v>
          </cell>
          <cell r="F1450">
            <v>858.88</v>
          </cell>
          <cell r="G1450">
            <v>15</v>
          </cell>
        </row>
        <row r="1451">
          <cell r="A1451" t="str">
            <v>25.02.230</v>
          </cell>
          <cell r="B1451" t="str">
            <v>Porta de abrir em alumínio anodizado, sob medida - bronze/preto</v>
          </cell>
          <cell r="C1451" t="str">
            <v>M2</v>
          </cell>
          <cell r="D1451">
            <v>1044.1199999999999</v>
          </cell>
          <cell r="E1451">
            <v>79.47</v>
          </cell>
          <cell r="F1451">
            <v>1123.5899999999999</v>
          </cell>
          <cell r="G1451">
            <v>15</v>
          </cell>
        </row>
        <row r="1452">
          <cell r="A1452" t="str">
            <v>25.02.240</v>
          </cell>
          <cell r="B1452" t="str">
            <v>Porta de correr em alumínio anodizado, sob medida - bronze/preto</v>
          </cell>
          <cell r="C1452" t="str">
            <v>M2</v>
          </cell>
          <cell r="D1452">
            <v>988.72</v>
          </cell>
          <cell r="E1452">
            <v>79.47</v>
          </cell>
          <cell r="F1452">
            <v>1068.19</v>
          </cell>
          <cell r="G1452">
            <v>15</v>
          </cell>
        </row>
        <row r="1453">
          <cell r="A1453" t="str">
            <v>25.02.250</v>
          </cell>
          <cell r="B1453" t="str">
            <v>Porta de abrir veneziana em alumínio anodizado, sob medida - bronze/preto</v>
          </cell>
          <cell r="C1453" t="str">
            <v>M2</v>
          </cell>
          <cell r="D1453">
            <v>948.74</v>
          </cell>
          <cell r="E1453">
            <v>79.47</v>
          </cell>
          <cell r="F1453">
            <v>1028.21</v>
          </cell>
          <cell r="G1453">
            <v>15</v>
          </cell>
        </row>
        <row r="1454">
          <cell r="A1454" t="str">
            <v>25.02.260</v>
          </cell>
          <cell r="B1454" t="str">
            <v>Portinhola de correr veneziana em alumínio anodizado, sob medida - bronze/preto</v>
          </cell>
          <cell r="C1454" t="str">
            <v>M2</v>
          </cell>
          <cell r="D1454">
            <v>1373.37</v>
          </cell>
          <cell r="E1454">
            <v>79.47</v>
          </cell>
          <cell r="F1454">
            <v>1452.84</v>
          </cell>
          <cell r="G1454">
            <v>15</v>
          </cell>
        </row>
        <row r="1455">
          <cell r="A1455" t="str">
            <v>25.02.300</v>
          </cell>
          <cell r="B1455" t="str">
            <v xml:space="preserve">Porta de abrir em alumínio com pintura eletrostática, sob medida - branco_x000D_
</v>
          </cell>
          <cell r="C1455" t="str">
            <v>M2</v>
          </cell>
          <cell r="D1455">
            <v>1436.23</v>
          </cell>
          <cell r="F1455">
            <v>1436.23</v>
          </cell>
          <cell r="G1455">
            <v>15</v>
          </cell>
        </row>
        <row r="1456">
          <cell r="A1456" t="str">
            <v>25.02.310</v>
          </cell>
          <cell r="B1456" t="str">
            <v>Porta de abrir lambri em alumínio com pintura eletrostática, sob medida - branco</v>
          </cell>
          <cell r="C1456" t="str">
            <v>M2</v>
          </cell>
          <cell r="D1456">
            <v>1437.99</v>
          </cell>
          <cell r="E1456">
            <v>79.47</v>
          </cell>
          <cell r="F1456">
            <v>1517.46</v>
          </cell>
          <cell r="G1456">
            <v>15</v>
          </cell>
        </row>
        <row r="1457">
          <cell r="A1457" t="str">
            <v>25.20</v>
          </cell>
          <cell r="B1457" t="str">
            <v>Reparos, conservacoes e complementos - GRUPO 25</v>
          </cell>
        </row>
        <row r="1458">
          <cell r="A1458" t="str">
            <v>25.20.020</v>
          </cell>
          <cell r="B1458" t="str">
            <v>Tela de proteção tipo mosquiteira removível, em fibra de vidro com revestimento em PVC e requadro em alumínio</v>
          </cell>
          <cell r="C1458" t="str">
            <v>M2</v>
          </cell>
          <cell r="D1458">
            <v>213.16</v>
          </cell>
          <cell r="E1458">
            <v>17.64</v>
          </cell>
          <cell r="F1458">
            <v>230.8</v>
          </cell>
          <cell r="G1458">
            <v>15</v>
          </cell>
        </row>
        <row r="1459">
          <cell r="A1459" t="str">
            <v>26</v>
          </cell>
          <cell r="B1459" t="str">
            <v>ESQUADRIA E ELEMENTO EM VIDRO</v>
          </cell>
        </row>
        <row r="1460">
          <cell r="A1460" t="str">
            <v>26.01</v>
          </cell>
          <cell r="B1460" t="str">
            <v>Vidro comum e laminado</v>
          </cell>
        </row>
        <row r="1461">
          <cell r="A1461" t="str">
            <v>26.01.020</v>
          </cell>
          <cell r="B1461" t="str">
            <v>Vidro liso transparente de 3 mm</v>
          </cell>
          <cell r="C1461" t="str">
            <v>M2</v>
          </cell>
          <cell r="D1461">
            <v>126.21</v>
          </cell>
          <cell r="E1461">
            <v>25.38</v>
          </cell>
          <cell r="F1461">
            <v>151.59</v>
          </cell>
          <cell r="G1461">
            <v>15</v>
          </cell>
        </row>
        <row r="1462">
          <cell r="A1462" t="str">
            <v>26.01.040</v>
          </cell>
          <cell r="B1462" t="str">
            <v>Vidro liso transparente de 4 mm</v>
          </cell>
          <cell r="C1462" t="str">
            <v>M2</v>
          </cell>
          <cell r="D1462">
            <v>147.84</v>
          </cell>
          <cell r="E1462">
            <v>25.38</v>
          </cell>
          <cell r="F1462">
            <v>173.22</v>
          </cell>
          <cell r="G1462">
            <v>15</v>
          </cell>
        </row>
        <row r="1463">
          <cell r="A1463" t="str">
            <v>26.01.060</v>
          </cell>
          <cell r="B1463" t="str">
            <v>Vidro liso transparente de 5 mm</v>
          </cell>
          <cell r="C1463" t="str">
            <v>M2</v>
          </cell>
          <cell r="D1463">
            <v>152.5</v>
          </cell>
          <cell r="E1463">
            <v>25.38</v>
          </cell>
          <cell r="F1463">
            <v>177.88</v>
          </cell>
          <cell r="G1463">
            <v>15</v>
          </cell>
        </row>
        <row r="1464">
          <cell r="A1464" t="str">
            <v>26.01.080</v>
          </cell>
          <cell r="B1464" t="str">
            <v>Vidro liso transparente de 6 mm</v>
          </cell>
          <cell r="C1464" t="str">
            <v>M2</v>
          </cell>
          <cell r="D1464">
            <v>170.42</v>
          </cell>
          <cell r="E1464">
            <v>33.200000000000003</v>
          </cell>
          <cell r="F1464">
            <v>203.62</v>
          </cell>
          <cell r="G1464">
            <v>15</v>
          </cell>
        </row>
        <row r="1465">
          <cell r="A1465" t="str">
            <v>26.01.140</v>
          </cell>
          <cell r="B1465" t="str">
            <v>Vidro liso laminado colorido de 6 mm</v>
          </cell>
          <cell r="C1465" t="str">
            <v>M2</v>
          </cell>
          <cell r="D1465">
            <v>472.54</v>
          </cell>
          <cell r="E1465">
            <v>33.200000000000003</v>
          </cell>
          <cell r="F1465">
            <v>505.74</v>
          </cell>
          <cell r="G1465">
            <v>15</v>
          </cell>
        </row>
        <row r="1466">
          <cell r="A1466" t="str">
            <v>26.01.142</v>
          </cell>
          <cell r="B1466" t="str">
            <v>Vidro liso laminado colorido de 8 mm</v>
          </cell>
          <cell r="C1466" t="str">
            <v>M2</v>
          </cell>
          <cell r="D1466">
            <v>488.32</v>
          </cell>
          <cell r="E1466">
            <v>38.07</v>
          </cell>
          <cell r="F1466">
            <v>526.39</v>
          </cell>
          <cell r="G1466">
            <v>15</v>
          </cell>
        </row>
        <row r="1467">
          <cell r="A1467" t="str">
            <v>26.01.155</v>
          </cell>
          <cell r="B1467" t="str">
            <v>Vidro liso laminado colorido de 10 mm</v>
          </cell>
          <cell r="C1467" t="str">
            <v>M2</v>
          </cell>
          <cell r="D1467">
            <v>545.16</v>
          </cell>
          <cell r="E1467">
            <v>40.06</v>
          </cell>
          <cell r="F1467">
            <v>585.22</v>
          </cell>
          <cell r="G1467">
            <v>15</v>
          </cell>
        </row>
        <row r="1468">
          <cell r="A1468" t="str">
            <v>26.01.160</v>
          </cell>
          <cell r="B1468" t="str">
            <v>Vidro liso laminado leitoso de 6 mm</v>
          </cell>
          <cell r="C1468" t="str">
            <v>M2</v>
          </cell>
          <cell r="D1468">
            <v>448.24</v>
          </cell>
          <cell r="E1468">
            <v>33.200000000000003</v>
          </cell>
          <cell r="F1468">
            <v>481.44</v>
          </cell>
          <cell r="G1468">
            <v>15</v>
          </cell>
        </row>
        <row r="1469">
          <cell r="A1469" t="str">
            <v>26.01.168</v>
          </cell>
          <cell r="B1469" t="str">
            <v>Vidro liso laminado incolor de 6 mm</v>
          </cell>
          <cell r="C1469" t="str">
            <v>M2</v>
          </cell>
          <cell r="D1469">
            <v>216.68</v>
          </cell>
          <cell r="E1469">
            <v>33.200000000000003</v>
          </cell>
          <cell r="F1469">
            <v>249.88</v>
          </cell>
          <cell r="G1469">
            <v>15</v>
          </cell>
        </row>
        <row r="1470">
          <cell r="A1470" t="str">
            <v>26.01.169</v>
          </cell>
          <cell r="B1470" t="str">
            <v>Vidro liso laminado incolor de 8 mm</v>
          </cell>
          <cell r="C1470" t="str">
            <v>M2</v>
          </cell>
          <cell r="D1470">
            <v>229.76</v>
          </cell>
          <cell r="E1470">
            <v>38.07</v>
          </cell>
          <cell r="F1470">
            <v>267.83</v>
          </cell>
          <cell r="G1470">
            <v>15</v>
          </cell>
        </row>
        <row r="1471">
          <cell r="A1471" t="str">
            <v>26.01.170</v>
          </cell>
          <cell r="B1471" t="str">
            <v>Vidro liso laminado incolor de 10 mm</v>
          </cell>
          <cell r="C1471" t="str">
            <v>M2</v>
          </cell>
          <cell r="D1471">
            <v>367.72</v>
          </cell>
          <cell r="E1471">
            <v>40.049999999999997</v>
          </cell>
          <cell r="F1471">
            <v>407.77</v>
          </cell>
          <cell r="G1471">
            <v>15</v>
          </cell>
        </row>
        <row r="1472">
          <cell r="A1472" t="str">
            <v>26.01.230</v>
          </cell>
          <cell r="B1472" t="str">
            <v>Vidro fantasia de 3/4 mm</v>
          </cell>
          <cell r="C1472" t="str">
            <v>M2</v>
          </cell>
          <cell r="D1472">
            <v>266.29000000000002</v>
          </cell>
          <cell r="E1472">
            <v>25.38</v>
          </cell>
          <cell r="F1472">
            <v>291.67</v>
          </cell>
          <cell r="G1472">
            <v>15</v>
          </cell>
        </row>
        <row r="1473">
          <cell r="A1473" t="str">
            <v>26.01.348</v>
          </cell>
          <cell r="B1473" t="str">
            <v>Vidro multilaminado de alta segurança, proteção balística nível III</v>
          </cell>
          <cell r="C1473" t="str">
            <v>M2</v>
          </cell>
          <cell r="D1473">
            <v>4132.58</v>
          </cell>
          <cell r="F1473">
            <v>4132.58</v>
          </cell>
          <cell r="G1473">
            <v>15</v>
          </cell>
        </row>
        <row r="1474">
          <cell r="A1474" t="str">
            <v>26.01.350</v>
          </cell>
          <cell r="B1474" t="str">
            <v>Vidro multilaminado de alta segurança em policarbonato, proteção balística nível III</v>
          </cell>
          <cell r="C1474" t="str">
            <v>M2</v>
          </cell>
          <cell r="D1474">
            <v>6160.37</v>
          </cell>
          <cell r="E1474">
            <v>99.94</v>
          </cell>
          <cell r="F1474">
            <v>6260.31</v>
          </cell>
          <cell r="G1474">
            <v>15</v>
          </cell>
        </row>
        <row r="1475">
          <cell r="A1475" t="str">
            <v>26.01.460</v>
          </cell>
          <cell r="B1475" t="str">
            <v>Vidro float monolítico verde de 6 mm</v>
          </cell>
          <cell r="C1475" t="str">
            <v>M2</v>
          </cell>
          <cell r="D1475">
            <v>214.6</v>
          </cell>
          <cell r="E1475">
            <v>33.200000000000003</v>
          </cell>
          <cell r="F1475">
            <v>247.8</v>
          </cell>
          <cell r="G1475">
            <v>15</v>
          </cell>
        </row>
        <row r="1476">
          <cell r="A1476" t="str">
            <v>26.02</v>
          </cell>
          <cell r="B1476" t="str">
            <v>Vidro temperado</v>
          </cell>
        </row>
        <row r="1477">
          <cell r="A1477" t="str">
            <v>26.02.020</v>
          </cell>
          <cell r="B1477" t="str">
            <v>Vidro temperado incolor de 6 mm</v>
          </cell>
          <cell r="C1477" t="str">
            <v>M2</v>
          </cell>
          <cell r="D1477">
            <v>215.75</v>
          </cell>
          <cell r="E1477">
            <v>33.200000000000003</v>
          </cell>
          <cell r="F1477">
            <v>248.95</v>
          </cell>
          <cell r="G1477">
            <v>15</v>
          </cell>
        </row>
        <row r="1478">
          <cell r="A1478" t="str">
            <v>26.02.040</v>
          </cell>
          <cell r="B1478" t="str">
            <v>Vidro temperado incolor de 8 mm</v>
          </cell>
          <cell r="C1478" t="str">
            <v>M2</v>
          </cell>
          <cell r="D1478">
            <v>229.54</v>
          </cell>
          <cell r="E1478">
            <v>38.07</v>
          </cell>
          <cell r="F1478">
            <v>267.61</v>
          </cell>
          <cell r="G1478">
            <v>15</v>
          </cell>
        </row>
        <row r="1479">
          <cell r="A1479" t="str">
            <v>26.02.060</v>
          </cell>
          <cell r="B1479" t="str">
            <v>Vidro temperado incolor de 10 mm</v>
          </cell>
          <cell r="C1479" t="str">
            <v>M2</v>
          </cell>
          <cell r="D1479">
            <v>238.86</v>
          </cell>
          <cell r="E1479">
            <v>40.049999999999997</v>
          </cell>
          <cell r="F1479">
            <v>278.91000000000003</v>
          </cell>
          <cell r="G1479">
            <v>15</v>
          </cell>
        </row>
        <row r="1480">
          <cell r="A1480" t="str">
            <v>26.02.120</v>
          </cell>
          <cell r="B1480" t="str">
            <v>Vidro temperado cinza ou bronze de 6 mm</v>
          </cell>
          <cell r="C1480" t="str">
            <v>M2</v>
          </cell>
          <cell r="D1480">
            <v>315.47000000000003</v>
          </cell>
          <cell r="E1480">
            <v>33.18</v>
          </cell>
          <cell r="F1480">
            <v>348.65</v>
          </cell>
          <cell r="G1480">
            <v>15</v>
          </cell>
        </row>
        <row r="1481">
          <cell r="A1481" t="str">
            <v>26.02.140</v>
          </cell>
          <cell r="B1481" t="str">
            <v>Vidro temperado cinza ou bronze de 8 mm</v>
          </cell>
          <cell r="C1481" t="str">
            <v>M2</v>
          </cell>
          <cell r="D1481">
            <v>342.92</v>
          </cell>
          <cell r="E1481">
            <v>38.07</v>
          </cell>
          <cell r="F1481">
            <v>380.99</v>
          </cell>
          <cell r="G1481">
            <v>15</v>
          </cell>
        </row>
        <row r="1482">
          <cell r="A1482" t="str">
            <v>26.02.160</v>
          </cell>
          <cell r="B1482" t="str">
            <v>Vidro temperado cinza ou bronze de 10 mm</v>
          </cell>
          <cell r="C1482" t="str">
            <v>M2</v>
          </cell>
          <cell r="D1482">
            <v>432.54</v>
          </cell>
          <cell r="E1482">
            <v>40.049999999999997</v>
          </cell>
          <cell r="F1482">
            <v>472.59</v>
          </cell>
          <cell r="G1482">
            <v>15</v>
          </cell>
        </row>
        <row r="1483">
          <cell r="A1483" t="str">
            <v>26.02.170</v>
          </cell>
          <cell r="B1483" t="str">
            <v>Vidro temperado serigrafado incolor de 8 mm</v>
          </cell>
          <cell r="C1483" t="str">
            <v>M2</v>
          </cell>
          <cell r="D1483">
            <v>471.91</v>
          </cell>
          <cell r="E1483">
            <v>38.07</v>
          </cell>
          <cell r="F1483">
            <v>509.98</v>
          </cell>
          <cell r="G1483">
            <v>15</v>
          </cell>
        </row>
        <row r="1484">
          <cell r="A1484" t="str">
            <v>26.02.300</v>
          </cell>
          <cell r="B1484" t="str">
            <v>Vidro temperado neutro verde de 10 mm</v>
          </cell>
          <cell r="C1484" t="str">
            <v>M2</v>
          </cell>
          <cell r="D1484">
            <v>585.73</v>
          </cell>
          <cell r="E1484">
            <v>40.049999999999997</v>
          </cell>
          <cell r="F1484">
            <v>625.78</v>
          </cell>
          <cell r="G1484">
            <v>15</v>
          </cell>
        </row>
        <row r="1485">
          <cell r="A1485" t="str">
            <v>26.03</v>
          </cell>
          <cell r="B1485" t="str">
            <v>Vidro especial</v>
          </cell>
        </row>
        <row r="1486">
          <cell r="A1486" t="str">
            <v>26.03.070</v>
          </cell>
          <cell r="B1486" t="str">
            <v>Vidro laminado temperado incolor de 8mm</v>
          </cell>
          <cell r="C1486" t="str">
            <v>M2</v>
          </cell>
          <cell r="D1486">
            <v>350.97</v>
          </cell>
          <cell r="E1486">
            <v>38.07</v>
          </cell>
          <cell r="F1486">
            <v>389.04</v>
          </cell>
          <cell r="G1486">
            <v>15</v>
          </cell>
        </row>
        <row r="1487">
          <cell r="A1487" t="str">
            <v>26.03.074</v>
          </cell>
          <cell r="B1487" t="str">
            <v>Vidro laminado temperado incolor de 16 mm</v>
          </cell>
          <cell r="C1487" t="str">
            <v>M2</v>
          </cell>
          <cell r="D1487">
            <v>1036.53</v>
          </cell>
          <cell r="E1487">
            <v>50.77</v>
          </cell>
          <cell r="F1487">
            <v>1087.3</v>
          </cell>
          <cell r="G1487">
            <v>15</v>
          </cell>
        </row>
        <row r="1488">
          <cell r="A1488" t="str">
            <v>26.04</v>
          </cell>
          <cell r="B1488" t="str">
            <v>Espelhos</v>
          </cell>
        </row>
        <row r="1489">
          <cell r="A1489" t="str">
            <v>26.04.010</v>
          </cell>
          <cell r="B1489" t="str">
            <v>Espelho em vidro cristal liso, espessura de 4 mm</v>
          </cell>
          <cell r="C1489" t="str">
            <v>M2</v>
          </cell>
          <cell r="D1489">
            <v>588.32000000000005</v>
          </cell>
          <cell r="F1489">
            <v>588.32000000000005</v>
          </cell>
          <cell r="G1489">
            <v>15</v>
          </cell>
        </row>
        <row r="1490">
          <cell r="A1490" t="str">
            <v>26.04.030</v>
          </cell>
          <cell r="B1490" t="str">
            <v>Espelho comum de 3 mm com moldura em alumínio</v>
          </cell>
          <cell r="C1490" t="str">
            <v>M2</v>
          </cell>
          <cell r="D1490">
            <v>988.51</v>
          </cell>
          <cell r="E1490">
            <v>26.49</v>
          </cell>
          <cell r="F1490">
            <v>1015</v>
          </cell>
          <cell r="G1490">
            <v>15</v>
          </cell>
        </row>
        <row r="1491">
          <cell r="A1491" t="str">
            <v>26.20</v>
          </cell>
          <cell r="B1491" t="str">
            <v>Reparos, conservacoes e complementos - GRUPO 26</v>
          </cell>
        </row>
        <row r="1492">
          <cell r="A1492" t="str">
            <v>26.20.010</v>
          </cell>
          <cell r="B1492" t="str">
            <v>Massa para vidro</v>
          </cell>
          <cell r="C1492" t="str">
            <v>M</v>
          </cell>
          <cell r="D1492">
            <v>3.16</v>
          </cell>
          <cell r="E1492">
            <v>5.22</v>
          </cell>
          <cell r="F1492">
            <v>8.3800000000000008</v>
          </cell>
          <cell r="G1492">
            <v>15</v>
          </cell>
        </row>
        <row r="1493">
          <cell r="A1493" t="str">
            <v>26.20.020</v>
          </cell>
          <cell r="B1493" t="str">
            <v>Recolocação de vidro inclusive emassamento ou recolocação de baguetes</v>
          </cell>
          <cell r="C1493" t="str">
            <v>M2</v>
          </cell>
          <cell r="D1493">
            <v>15.8</v>
          </cell>
          <cell r="E1493">
            <v>69.66</v>
          </cell>
          <cell r="F1493">
            <v>85.46</v>
          </cell>
          <cell r="G1493">
            <v>15</v>
          </cell>
        </row>
        <row r="1494">
          <cell r="A1494" t="str">
            <v>27</v>
          </cell>
          <cell r="B1494" t="str">
            <v>ESQUADRIA E ELEMENTO EM MATERIAL ESPECIAL</v>
          </cell>
        </row>
        <row r="1495">
          <cell r="A1495" t="str">
            <v>27.02</v>
          </cell>
          <cell r="B1495" t="str">
            <v>Policarbonato</v>
          </cell>
        </row>
        <row r="1496">
          <cell r="A1496" t="str">
            <v>27.02.001</v>
          </cell>
          <cell r="B1496" t="str">
            <v>Chapa em policarbonato compacta, fumê, espessura de 6 mm</v>
          </cell>
          <cell r="C1496" t="str">
            <v>M2</v>
          </cell>
          <cell r="D1496">
            <v>417.84</v>
          </cell>
          <cell r="E1496">
            <v>121.76</v>
          </cell>
          <cell r="F1496">
            <v>539.6</v>
          </cell>
          <cell r="G1496">
            <v>15</v>
          </cell>
        </row>
        <row r="1497">
          <cell r="A1497" t="str">
            <v>27.02.011</v>
          </cell>
          <cell r="B1497" t="str">
            <v>Chapa em policarbonato compacta, cristal, espessura de 6 mm</v>
          </cell>
          <cell r="C1497" t="str">
            <v>M2</v>
          </cell>
          <cell r="D1497">
            <v>397.18</v>
          </cell>
          <cell r="E1497">
            <v>121.76</v>
          </cell>
          <cell r="F1497">
            <v>518.94000000000005</v>
          </cell>
          <cell r="G1497">
            <v>15</v>
          </cell>
        </row>
        <row r="1498">
          <cell r="A1498" t="str">
            <v>27.02.041</v>
          </cell>
          <cell r="B1498" t="str">
            <v>Chapa em policarbonato compacta, cristal, espessura de 10 mm</v>
          </cell>
          <cell r="C1498" t="str">
            <v>M2</v>
          </cell>
          <cell r="D1498">
            <v>610.79</v>
          </cell>
          <cell r="E1498">
            <v>121.76</v>
          </cell>
          <cell r="F1498">
            <v>732.55</v>
          </cell>
          <cell r="G1498">
            <v>15</v>
          </cell>
        </row>
        <row r="1499">
          <cell r="A1499" t="str">
            <v>27.02.050</v>
          </cell>
          <cell r="B1499" t="str">
            <v>Chapa de policarbonato alveolar de 6 mm</v>
          </cell>
          <cell r="C1499" t="str">
            <v>M2</v>
          </cell>
          <cell r="D1499">
            <v>62.01</v>
          </cell>
          <cell r="E1499">
            <v>121.76</v>
          </cell>
          <cell r="F1499">
            <v>183.77</v>
          </cell>
          <cell r="G1499">
            <v>15</v>
          </cell>
        </row>
        <row r="1500">
          <cell r="A1500" t="str">
            <v>27.03</v>
          </cell>
          <cell r="B1500" t="str">
            <v>Chapa de fibra de vidro</v>
          </cell>
        </row>
        <row r="1501">
          <cell r="A1501" t="str">
            <v>27.03.030</v>
          </cell>
          <cell r="B1501" t="str">
            <v>Placa de poliéster reforçada com fibra de vidro de 3 mm</v>
          </cell>
          <cell r="C1501" t="str">
            <v>M2</v>
          </cell>
          <cell r="D1501">
            <v>123.14</v>
          </cell>
          <cell r="E1501">
            <v>69.66</v>
          </cell>
          <cell r="F1501">
            <v>192.8</v>
          </cell>
          <cell r="G1501">
            <v>15</v>
          </cell>
        </row>
        <row r="1502">
          <cell r="A1502" t="str">
            <v>27.04</v>
          </cell>
          <cell r="B1502" t="str">
            <v>PVC / VINIL</v>
          </cell>
        </row>
        <row r="1503">
          <cell r="A1503" t="str">
            <v>27.04.031</v>
          </cell>
          <cell r="B1503" t="str">
            <v>Caixilho de correr em PVC com vidro e persiana</v>
          </cell>
          <cell r="C1503" t="str">
            <v>M2</v>
          </cell>
          <cell r="D1503">
            <v>2861.45</v>
          </cell>
          <cell r="E1503">
            <v>120.24</v>
          </cell>
          <cell r="F1503">
            <v>2981.69</v>
          </cell>
          <cell r="G1503">
            <v>15</v>
          </cell>
        </row>
        <row r="1504">
          <cell r="A1504" t="str">
            <v>27.04.040</v>
          </cell>
          <cell r="B1504" t="str">
            <v>Corrimão, bate-maca ou protetor de parede em PVC, com amortecimento à impacto</v>
          </cell>
          <cell r="C1504" t="str">
            <v>M</v>
          </cell>
          <cell r="D1504">
            <v>220.67</v>
          </cell>
          <cell r="E1504">
            <v>97.75</v>
          </cell>
          <cell r="F1504">
            <v>318.42</v>
          </cell>
          <cell r="G1504">
            <v>15</v>
          </cell>
        </row>
        <row r="1505">
          <cell r="A1505" t="str">
            <v>27.04.050</v>
          </cell>
          <cell r="B1505" t="str">
            <v>Protetor de parede ou bate-maca em PVC flexível, com amortecimento à impacto, altura de 150 mm</v>
          </cell>
          <cell r="C1505" t="str">
            <v>M</v>
          </cell>
          <cell r="D1505">
            <v>107.83</v>
          </cell>
          <cell r="E1505">
            <v>31.79</v>
          </cell>
          <cell r="F1505">
            <v>139.62</v>
          </cell>
          <cell r="G1505">
            <v>15</v>
          </cell>
        </row>
        <row r="1506">
          <cell r="A1506" t="str">
            <v>27.04.051</v>
          </cell>
          <cell r="B1506" t="str">
            <v>Faixa em vinil para proteção de paredes, com amortecimento à alto impacto, altura de 400 mm</v>
          </cell>
          <cell r="C1506" t="str">
            <v>M</v>
          </cell>
          <cell r="D1506">
            <v>61.97</v>
          </cell>
          <cell r="E1506">
            <v>14.54</v>
          </cell>
          <cell r="F1506">
            <v>76.510000000000005</v>
          </cell>
          <cell r="G1506">
            <v>15</v>
          </cell>
        </row>
        <row r="1507">
          <cell r="A1507" t="str">
            <v>27.04.052</v>
          </cell>
          <cell r="B1507" t="str">
            <v>Cantoneira adesiva em vinil de alto impacto</v>
          </cell>
          <cell r="C1507" t="str">
            <v>M</v>
          </cell>
          <cell r="D1507">
            <v>84.75</v>
          </cell>
          <cell r="E1507">
            <v>7.95</v>
          </cell>
          <cell r="F1507">
            <v>92.7</v>
          </cell>
          <cell r="G1507">
            <v>15</v>
          </cell>
        </row>
        <row r="1508">
          <cell r="A1508" t="str">
            <v>27.04.060</v>
          </cell>
          <cell r="B1508" t="str">
            <v>Bate-maca ou protetor de parede curvo em PVC, com amortecimento à impacto, altura de 200 mm</v>
          </cell>
          <cell r="C1508" t="str">
            <v>M</v>
          </cell>
          <cell r="D1508">
            <v>143.72</v>
          </cell>
          <cell r="E1508">
            <v>86.64</v>
          </cell>
          <cell r="F1508">
            <v>230.36</v>
          </cell>
          <cell r="G1508">
            <v>15</v>
          </cell>
        </row>
        <row r="1509">
          <cell r="A1509" t="str">
            <v>27.04.070</v>
          </cell>
          <cell r="B1509" t="str">
            <v>Bate-maca ou protetor de parede em PVC, com amortecimento à impacto, altura de 200 mm</v>
          </cell>
          <cell r="C1509" t="str">
            <v>M</v>
          </cell>
          <cell r="D1509">
            <v>123.42</v>
          </cell>
          <cell r="E1509">
            <v>44.26</v>
          </cell>
          <cell r="F1509">
            <v>167.68</v>
          </cell>
          <cell r="G1509">
            <v>15</v>
          </cell>
        </row>
        <row r="1510">
          <cell r="A1510" t="str">
            <v>28</v>
          </cell>
          <cell r="B1510" t="str">
            <v>FERRAGEM COMPLEMENTAR PARA ESQUADRIAS</v>
          </cell>
        </row>
        <row r="1511">
          <cell r="A1511" t="str">
            <v>28.01</v>
          </cell>
          <cell r="B1511" t="str">
            <v>Ferragem para porta</v>
          </cell>
        </row>
        <row r="1512">
          <cell r="A1512" t="str">
            <v>28.01.020</v>
          </cell>
          <cell r="B1512" t="str">
            <v>Ferragem completa com maçaneta tipo alavanca, para porta externa com 1 folha</v>
          </cell>
          <cell r="C1512" t="str">
            <v>CJ</v>
          </cell>
          <cell r="D1512">
            <v>470.48</v>
          </cell>
          <cell r="E1512">
            <v>79.47</v>
          </cell>
          <cell r="F1512">
            <v>549.95000000000005</v>
          </cell>
          <cell r="G1512">
            <v>15</v>
          </cell>
        </row>
        <row r="1513">
          <cell r="A1513" t="str">
            <v>28.01.030</v>
          </cell>
          <cell r="B1513" t="str">
            <v>Ferragem completa com maçaneta tipo alavanca, para porta externa com 2 folhas</v>
          </cell>
          <cell r="C1513" t="str">
            <v>CJ</v>
          </cell>
          <cell r="D1513">
            <v>877.68</v>
          </cell>
          <cell r="E1513">
            <v>105.96</v>
          </cell>
          <cell r="F1513">
            <v>983.64</v>
          </cell>
          <cell r="G1513">
            <v>15</v>
          </cell>
        </row>
        <row r="1514">
          <cell r="A1514" t="str">
            <v>28.01.040</v>
          </cell>
          <cell r="B1514" t="str">
            <v>Ferragem completa com maçaneta tipo alavanca, para porta interna com 1 folha</v>
          </cell>
          <cell r="C1514" t="str">
            <v>CJ</v>
          </cell>
          <cell r="D1514">
            <v>359.17</v>
          </cell>
          <cell r="E1514">
            <v>79.47</v>
          </cell>
          <cell r="F1514">
            <v>438.64</v>
          </cell>
          <cell r="G1514">
            <v>15</v>
          </cell>
        </row>
        <row r="1515">
          <cell r="A1515" t="str">
            <v>28.01.050</v>
          </cell>
          <cell r="B1515" t="str">
            <v>Ferragem completa com maçaneta tipo alavanca, para porta interna com 2 folhas</v>
          </cell>
          <cell r="C1515" t="str">
            <v>CJ</v>
          </cell>
          <cell r="D1515">
            <v>717.23</v>
          </cell>
          <cell r="E1515">
            <v>105.96</v>
          </cell>
          <cell r="F1515">
            <v>823.19</v>
          </cell>
          <cell r="G1515">
            <v>15</v>
          </cell>
        </row>
        <row r="1516">
          <cell r="A1516" t="str">
            <v>28.01.070</v>
          </cell>
          <cell r="B1516" t="str">
            <v>Ferragem completa para porta de box de WC tipo livre/ocupado</v>
          </cell>
          <cell r="C1516" t="str">
            <v>CJ</v>
          </cell>
          <cell r="D1516">
            <v>281.81</v>
          </cell>
          <cell r="E1516">
            <v>79.47</v>
          </cell>
          <cell r="F1516">
            <v>361.28</v>
          </cell>
          <cell r="G1516">
            <v>15</v>
          </cell>
        </row>
        <row r="1517">
          <cell r="A1517" t="str">
            <v>28.01.080</v>
          </cell>
          <cell r="B1517" t="str">
            <v>Ferragem adicional para porta vão simples em divisória</v>
          </cell>
          <cell r="C1517" t="str">
            <v>CJ</v>
          </cell>
          <cell r="D1517">
            <v>333.08</v>
          </cell>
          <cell r="F1517">
            <v>333.08</v>
          </cell>
          <cell r="G1517">
            <v>15</v>
          </cell>
        </row>
        <row r="1518">
          <cell r="A1518" t="str">
            <v>28.01.090</v>
          </cell>
          <cell r="B1518" t="str">
            <v>Ferragem adicional para porta vão duplo em divisória</v>
          </cell>
          <cell r="C1518" t="str">
            <v>CJ</v>
          </cell>
          <cell r="D1518">
            <v>431.06</v>
          </cell>
          <cell r="F1518">
            <v>431.06</v>
          </cell>
          <cell r="G1518">
            <v>15</v>
          </cell>
        </row>
        <row r="1519">
          <cell r="A1519" t="str">
            <v>28.01.146</v>
          </cell>
          <cell r="B1519" t="str">
            <v>Fechadura eletromagnética para capacidade de atraque de 150 kgf</v>
          </cell>
          <cell r="C1519" t="str">
            <v>UN</v>
          </cell>
          <cell r="D1519">
            <v>341.56</v>
          </cell>
          <cell r="E1519">
            <v>88.1</v>
          </cell>
          <cell r="F1519">
            <v>429.66</v>
          </cell>
          <cell r="G1519">
            <v>15</v>
          </cell>
        </row>
        <row r="1520">
          <cell r="A1520" t="str">
            <v>28.01.150</v>
          </cell>
          <cell r="B1520" t="str">
            <v>Fechadura elétrica de sobrepor para porta ou portão com peso até 400 kg</v>
          </cell>
          <cell r="C1520" t="str">
            <v>CJ</v>
          </cell>
          <cell r="D1520">
            <v>509.92</v>
          </cell>
          <cell r="E1520">
            <v>88.1</v>
          </cell>
          <cell r="F1520">
            <v>598.02</v>
          </cell>
          <cell r="G1520">
            <v>15</v>
          </cell>
        </row>
        <row r="1521">
          <cell r="A1521" t="str">
            <v>28.01.160</v>
          </cell>
          <cell r="B1521" t="str">
            <v>Mola aérea para porta, com esforço acima de 50 kg até 60 kg</v>
          </cell>
          <cell r="C1521" t="str">
            <v>UN</v>
          </cell>
          <cell r="D1521">
            <v>342.14</v>
          </cell>
          <cell r="E1521">
            <v>24.72</v>
          </cell>
          <cell r="F1521">
            <v>366.86</v>
          </cell>
          <cell r="G1521">
            <v>15</v>
          </cell>
        </row>
        <row r="1522">
          <cell r="A1522" t="str">
            <v>28.01.171</v>
          </cell>
          <cell r="B1522" t="str">
            <v>Mola aérea para porta, com esforço acima de 60 kg até 80 kg</v>
          </cell>
          <cell r="C1522" t="str">
            <v>UN</v>
          </cell>
          <cell r="D1522">
            <v>359.57</v>
          </cell>
          <cell r="E1522">
            <v>24.72</v>
          </cell>
          <cell r="F1522">
            <v>384.29</v>
          </cell>
          <cell r="G1522">
            <v>15</v>
          </cell>
        </row>
        <row r="1523">
          <cell r="A1523" t="str">
            <v>28.01.180</v>
          </cell>
          <cell r="B1523" t="str">
            <v>Mola aérea hidráulica, para porta com largura até 1,60 m</v>
          </cell>
          <cell r="C1523" t="str">
            <v>UN</v>
          </cell>
          <cell r="D1523">
            <v>3801.38</v>
          </cell>
          <cell r="E1523">
            <v>61.81</v>
          </cell>
          <cell r="F1523">
            <v>3863.19</v>
          </cell>
          <cell r="G1523">
            <v>15</v>
          </cell>
        </row>
        <row r="1524">
          <cell r="A1524" t="str">
            <v>28.01.210</v>
          </cell>
          <cell r="B1524" t="str">
            <v>Fechadura tipo alavanca com chave para porta corta-fogo</v>
          </cell>
          <cell r="C1524" t="str">
            <v>UN</v>
          </cell>
          <cell r="D1524">
            <v>417.01</v>
          </cell>
          <cell r="E1524">
            <v>46.36</v>
          </cell>
          <cell r="F1524">
            <v>463.37</v>
          </cell>
          <cell r="G1524">
            <v>15</v>
          </cell>
        </row>
        <row r="1525">
          <cell r="A1525" t="str">
            <v>28.01.250</v>
          </cell>
          <cell r="B1525" t="str">
            <v>Visor tipo olho mágico</v>
          </cell>
          <cell r="C1525" t="str">
            <v>UN</v>
          </cell>
          <cell r="D1525">
            <v>32.18</v>
          </cell>
          <cell r="E1525">
            <v>15.89</v>
          </cell>
          <cell r="F1525">
            <v>48.07</v>
          </cell>
          <cell r="G1525">
            <v>15</v>
          </cell>
        </row>
        <row r="1526">
          <cell r="A1526" t="str">
            <v>28.01.330</v>
          </cell>
          <cell r="B1526" t="str">
            <v>Mola hidráulica de piso, para porta com largura até 1,10 m e peso até 120 kg</v>
          </cell>
          <cell r="C1526" t="str">
            <v>UN</v>
          </cell>
          <cell r="D1526">
            <v>1080.76</v>
          </cell>
          <cell r="E1526">
            <v>61.81</v>
          </cell>
          <cell r="F1526">
            <v>1142.57</v>
          </cell>
          <cell r="G1526">
            <v>15</v>
          </cell>
        </row>
        <row r="1527">
          <cell r="A1527" t="str">
            <v>28.01.400</v>
          </cell>
          <cell r="B1527" t="str">
            <v>Ferrolho de segurança de 1,20 m, para adaptação em portas de celas, embutido em caixa</v>
          </cell>
          <cell r="C1527" t="str">
            <v>UN</v>
          </cell>
          <cell r="D1527">
            <v>1068.48</v>
          </cell>
          <cell r="E1527">
            <v>123.62</v>
          </cell>
          <cell r="F1527">
            <v>1192.0999999999999</v>
          </cell>
          <cell r="G1527">
            <v>15</v>
          </cell>
        </row>
        <row r="1528">
          <cell r="A1528" t="str">
            <v>28.01.550</v>
          </cell>
          <cell r="B1528" t="str">
            <v>Fechadura com maçaneta tipo alavanca em aço inoxidável, para porta externa</v>
          </cell>
          <cell r="C1528" t="str">
            <v>UN</v>
          </cell>
          <cell r="D1528">
            <v>236.37</v>
          </cell>
          <cell r="E1528">
            <v>79.47</v>
          </cell>
          <cell r="F1528">
            <v>315.83999999999997</v>
          </cell>
          <cell r="G1528">
            <v>15</v>
          </cell>
        </row>
        <row r="1529">
          <cell r="A1529" t="str">
            <v>28.05</v>
          </cell>
          <cell r="B1529" t="str">
            <v>Cadeado</v>
          </cell>
        </row>
        <row r="1530">
          <cell r="A1530" t="str">
            <v>28.05.020</v>
          </cell>
          <cell r="B1530" t="str">
            <v>Cadeado de latão com cilindro - trava dupla - 25/27mm</v>
          </cell>
          <cell r="C1530" t="str">
            <v>UN</v>
          </cell>
          <cell r="D1530">
            <v>20.010000000000002</v>
          </cell>
          <cell r="F1530">
            <v>20.010000000000002</v>
          </cell>
          <cell r="G1530">
            <v>15</v>
          </cell>
        </row>
        <row r="1531">
          <cell r="A1531" t="str">
            <v>28.05.040</v>
          </cell>
          <cell r="B1531" t="str">
            <v>Cadeado de latão com cilindro - trava dupla - 35/36mm</v>
          </cell>
          <cell r="C1531" t="str">
            <v>UN</v>
          </cell>
          <cell r="D1531">
            <v>34.92</v>
          </cell>
          <cell r="F1531">
            <v>34.92</v>
          </cell>
          <cell r="G1531">
            <v>15</v>
          </cell>
        </row>
        <row r="1532">
          <cell r="A1532" t="str">
            <v>28.05.060</v>
          </cell>
          <cell r="B1532" t="str">
            <v>Cadeado de latão com cilindro - trava dupla - 50mm</v>
          </cell>
          <cell r="C1532" t="str">
            <v>UN</v>
          </cell>
          <cell r="D1532">
            <v>51.1</v>
          </cell>
          <cell r="F1532">
            <v>51.1</v>
          </cell>
          <cell r="G1532">
            <v>15</v>
          </cell>
        </row>
        <row r="1533">
          <cell r="A1533" t="str">
            <v>28.05.070</v>
          </cell>
          <cell r="B1533" t="str">
            <v>Cadeado de latão com cilindro de alta segurança, com 16 pinos e tetra-chave - 70mm</v>
          </cell>
          <cell r="C1533" t="str">
            <v>UN</v>
          </cell>
          <cell r="D1533">
            <v>205.96</v>
          </cell>
          <cell r="F1533">
            <v>205.96</v>
          </cell>
          <cell r="G1533">
            <v>15</v>
          </cell>
        </row>
        <row r="1534">
          <cell r="A1534" t="str">
            <v>28.05.080</v>
          </cell>
          <cell r="B1534" t="str">
            <v>Cadeado de latão com cilindro - trava dupla - 60mm</v>
          </cell>
          <cell r="C1534" t="str">
            <v>UN</v>
          </cell>
          <cell r="D1534">
            <v>71.069999999999993</v>
          </cell>
          <cell r="F1534">
            <v>71.069999999999993</v>
          </cell>
          <cell r="G1534">
            <v>15</v>
          </cell>
        </row>
        <row r="1535">
          <cell r="A1535" t="str">
            <v>28.20</v>
          </cell>
          <cell r="B1535" t="str">
            <v>Reparos, conservacoes e complementos - GRUPO 28</v>
          </cell>
        </row>
        <row r="1536">
          <cell r="A1536" t="str">
            <v>28.20.020</v>
          </cell>
          <cell r="B1536" t="str">
            <v>Recolocação de fechaduras de embutir</v>
          </cell>
          <cell r="C1536" t="str">
            <v>UN</v>
          </cell>
          <cell r="E1536">
            <v>79.47</v>
          </cell>
          <cell r="F1536">
            <v>79.47</v>
          </cell>
          <cell r="G1536">
            <v>15</v>
          </cell>
        </row>
        <row r="1537">
          <cell r="A1537" t="str">
            <v>28.20.030</v>
          </cell>
          <cell r="B1537" t="str">
            <v>Barra antipânico de sobrepor para porta de 1 folha</v>
          </cell>
          <cell r="C1537" t="str">
            <v>UN</v>
          </cell>
          <cell r="D1537">
            <v>1124.24</v>
          </cell>
          <cell r="E1537">
            <v>61.81</v>
          </cell>
          <cell r="F1537">
            <v>1186.05</v>
          </cell>
          <cell r="G1537">
            <v>15</v>
          </cell>
        </row>
        <row r="1538">
          <cell r="A1538" t="str">
            <v>28.20.040</v>
          </cell>
          <cell r="B1538" t="str">
            <v>Recolocação de fechaduras e fechos de sobrepor</v>
          </cell>
          <cell r="C1538" t="str">
            <v>UN</v>
          </cell>
          <cell r="E1538">
            <v>68.34</v>
          </cell>
          <cell r="F1538">
            <v>68.34</v>
          </cell>
          <cell r="G1538">
            <v>15</v>
          </cell>
        </row>
        <row r="1539">
          <cell r="A1539" t="str">
            <v>28.20.050</v>
          </cell>
          <cell r="B1539" t="str">
            <v>Barra antipânico de sobrepor e maçaneta livre para porta de 1 folha</v>
          </cell>
          <cell r="C1539" t="str">
            <v>CJ</v>
          </cell>
          <cell r="D1539">
            <v>766.95</v>
          </cell>
          <cell r="E1539">
            <v>80.349999999999994</v>
          </cell>
          <cell r="F1539">
            <v>847.3</v>
          </cell>
          <cell r="G1539">
            <v>15</v>
          </cell>
        </row>
        <row r="1540">
          <cell r="A1540" t="str">
            <v>28.20.060</v>
          </cell>
          <cell r="B1540" t="str">
            <v>Recolocação de dobradiças</v>
          </cell>
          <cell r="C1540" t="str">
            <v>UN</v>
          </cell>
          <cell r="E1540">
            <v>9</v>
          </cell>
          <cell r="F1540">
            <v>9</v>
          </cell>
          <cell r="G1540">
            <v>15</v>
          </cell>
        </row>
        <row r="1541">
          <cell r="A1541" t="str">
            <v>28.20.070</v>
          </cell>
          <cell r="B1541" t="str">
            <v>Ferragem para portão de tapume</v>
          </cell>
          <cell r="C1541" t="str">
            <v>CJ</v>
          </cell>
          <cell r="D1541">
            <v>676.14</v>
          </cell>
          <cell r="E1541">
            <v>158.94</v>
          </cell>
          <cell r="F1541">
            <v>835.08</v>
          </cell>
          <cell r="G1541">
            <v>15</v>
          </cell>
        </row>
        <row r="1542">
          <cell r="A1542" t="str">
            <v>28.20.090</v>
          </cell>
          <cell r="B1542" t="str">
            <v>Dobradiça tipo gonzo, diâmetro de 1 1/2´ com abas de 2´ x 3/8´</v>
          </cell>
          <cell r="C1542" t="str">
            <v>UN</v>
          </cell>
          <cell r="D1542">
            <v>190.43</v>
          </cell>
          <cell r="E1542">
            <v>30</v>
          </cell>
          <cell r="F1542">
            <v>220.43</v>
          </cell>
          <cell r="G1542">
            <v>15</v>
          </cell>
        </row>
        <row r="1543">
          <cell r="A1543" t="str">
            <v>28.20.170</v>
          </cell>
          <cell r="B1543" t="str">
            <v>Brete para instalação superior em porta chapa/grade de segurança</v>
          </cell>
          <cell r="C1543" t="str">
            <v>CJ</v>
          </cell>
          <cell r="D1543">
            <v>4423.53</v>
          </cell>
          <cell r="E1543">
            <v>185.43</v>
          </cell>
          <cell r="F1543">
            <v>4608.96</v>
          </cell>
          <cell r="G1543">
            <v>15</v>
          </cell>
        </row>
        <row r="1544">
          <cell r="A1544" t="str">
            <v>28.20.210</v>
          </cell>
          <cell r="B1544" t="str">
            <v>Ferrolho de segurança para adaptação em portas de celas</v>
          </cell>
          <cell r="C1544" t="str">
            <v>UN</v>
          </cell>
          <cell r="D1544">
            <v>430.59</v>
          </cell>
          <cell r="E1544">
            <v>61.81</v>
          </cell>
          <cell r="F1544">
            <v>492.4</v>
          </cell>
          <cell r="G1544">
            <v>15</v>
          </cell>
        </row>
        <row r="1545">
          <cell r="A1545" t="str">
            <v>28.20.211</v>
          </cell>
          <cell r="B1545" t="str">
            <v>Maçaneta tipo alavanca, acionamento com chave, para porta corta-fogo</v>
          </cell>
          <cell r="C1545" t="str">
            <v>UN</v>
          </cell>
          <cell r="D1545">
            <v>221.48</v>
          </cell>
          <cell r="E1545">
            <v>46.36</v>
          </cell>
          <cell r="F1545">
            <v>267.83999999999997</v>
          </cell>
          <cell r="G1545">
            <v>15</v>
          </cell>
        </row>
        <row r="1546">
          <cell r="A1546" t="str">
            <v>28.20.220</v>
          </cell>
          <cell r="B1546" t="str">
            <v>Dobradiça inferior para porta de vidro temperado</v>
          </cell>
          <cell r="C1546" t="str">
            <v>UN</v>
          </cell>
          <cell r="D1546">
            <v>105.08</v>
          </cell>
          <cell r="E1546">
            <v>10.5</v>
          </cell>
          <cell r="F1546">
            <v>115.58</v>
          </cell>
          <cell r="G1546">
            <v>15</v>
          </cell>
        </row>
        <row r="1547">
          <cell r="A1547" t="str">
            <v>28.20.230</v>
          </cell>
          <cell r="B1547" t="str">
            <v>Dobradiça superior para porta de vidro temperado</v>
          </cell>
          <cell r="C1547" t="str">
            <v>UN</v>
          </cell>
          <cell r="D1547">
            <v>73.27</v>
          </cell>
          <cell r="E1547">
            <v>10.5</v>
          </cell>
          <cell r="F1547">
            <v>83.77</v>
          </cell>
          <cell r="G1547">
            <v>15</v>
          </cell>
        </row>
        <row r="1548">
          <cell r="A1548" t="str">
            <v>28.20.360</v>
          </cell>
          <cell r="B1548" t="str">
            <v>Suporte duplo para vidro temperado fixado em alvenaria</v>
          </cell>
          <cell r="C1548" t="str">
            <v>UN</v>
          </cell>
          <cell r="D1548">
            <v>174.52</v>
          </cell>
          <cell r="E1548">
            <v>10.5</v>
          </cell>
          <cell r="F1548">
            <v>185.02</v>
          </cell>
          <cell r="G1548">
            <v>15</v>
          </cell>
        </row>
        <row r="1549">
          <cell r="A1549" t="str">
            <v>28.20.411</v>
          </cell>
          <cell r="B1549" t="str">
            <v>Dobradiça em aço cromado de 3 1/2", para porta de até 21 kg</v>
          </cell>
          <cell r="C1549" t="str">
            <v>CJ</v>
          </cell>
          <cell r="D1549">
            <v>26.38</v>
          </cell>
          <cell r="E1549">
            <v>9</v>
          </cell>
          <cell r="F1549">
            <v>35.380000000000003</v>
          </cell>
          <cell r="G1549">
            <v>15</v>
          </cell>
        </row>
        <row r="1550">
          <cell r="A1550" t="str">
            <v>28.20.412</v>
          </cell>
          <cell r="B1550" t="str">
            <v>Dobradiça em aço inoxidável de 3" x 2 1/2", para porta de até 25 kg</v>
          </cell>
          <cell r="C1550" t="str">
            <v>UN</v>
          </cell>
          <cell r="D1550">
            <v>40.57</v>
          </cell>
          <cell r="E1550">
            <v>9</v>
          </cell>
          <cell r="F1550">
            <v>49.57</v>
          </cell>
          <cell r="G1550">
            <v>15</v>
          </cell>
        </row>
        <row r="1551">
          <cell r="A1551" t="str">
            <v>28.20.413</v>
          </cell>
          <cell r="B1551" t="str">
            <v>Dobradiça em latão cromado reforçada de 3 1/2" x 3", para porta de até 35 kg</v>
          </cell>
          <cell r="C1551" t="str">
            <v>UN</v>
          </cell>
          <cell r="D1551">
            <v>99.26</v>
          </cell>
          <cell r="E1551">
            <v>9</v>
          </cell>
          <cell r="F1551">
            <v>108.26</v>
          </cell>
          <cell r="G1551">
            <v>15</v>
          </cell>
        </row>
        <row r="1552">
          <cell r="A1552" t="str">
            <v>28.20.430</v>
          </cell>
          <cell r="B1552" t="str">
            <v>Dobradiça em latão cromado, com mola tipo vai e vem, de 3"</v>
          </cell>
          <cell r="C1552" t="str">
            <v>CJ</v>
          </cell>
          <cell r="D1552">
            <v>230.75</v>
          </cell>
          <cell r="E1552">
            <v>19.07</v>
          </cell>
          <cell r="F1552">
            <v>249.82</v>
          </cell>
          <cell r="G1552">
            <v>15</v>
          </cell>
        </row>
        <row r="1553">
          <cell r="A1553" t="str">
            <v>28.20.510</v>
          </cell>
          <cell r="B1553" t="str">
            <v>Pivô superior lateral para porta em vidro temperado</v>
          </cell>
          <cell r="C1553" t="str">
            <v>UN</v>
          </cell>
          <cell r="D1553">
            <v>72.69</v>
          </cell>
          <cell r="E1553">
            <v>10.5</v>
          </cell>
          <cell r="F1553">
            <v>83.19</v>
          </cell>
          <cell r="G1553">
            <v>15</v>
          </cell>
        </row>
        <row r="1554">
          <cell r="A1554" t="str">
            <v>28.20.550</v>
          </cell>
          <cell r="B1554" t="str">
            <v>Mancal inferior com rolamento para porta em vidro temperado</v>
          </cell>
          <cell r="C1554" t="str">
            <v>UN</v>
          </cell>
          <cell r="D1554">
            <v>89.42</v>
          </cell>
          <cell r="E1554">
            <v>10.5</v>
          </cell>
          <cell r="F1554">
            <v>99.92</v>
          </cell>
          <cell r="G1554">
            <v>15</v>
          </cell>
        </row>
        <row r="1555">
          <cell r="A1555" t="str">
            <v>28.20.590</v>
          </cell>
          <cell r="B1555" t="str">
            <v>Contra fechadura de centro para porta em vidro temperado</v>
          </cell>
          <cell r="C1555" t="str">
            <v>UN</v>
          </cell>
          <cell r="D1555">
            <v>190.87</v>
          </cell>
          <cell r="E1555">
            <v>7.58</v>
          </cell>
          <cell r="F1555">
            <v>198.45</v>
          </cell>
          <cell r="G1555">
            <v>15</v>
          </cell>
        </row>
        <row r="1556">
          <cell r="A1556" t="str">
            <v>28.20.600</v>
          </cell>
          <cell r="B1556" t="str">
            <v>Fechadura de centro com cilindro para porta em vidro temperado</v>
          </cell>
          <cell r="C1556" t="str">
            <v>UN</v>
          </cell>
          <cell r="D1556">
            <v>217.04</v>
          </cell>
          <cell r="E1556">
            <v>10.5</v>
          </cell>
          <cell r="F1556">
            <v>227.54</v>
          </cell>
          <cell r="G1556">
            <v>15</v>
          </cell>
        </row>
        <row r="1557">
          <cell r="A1557" t="str">
            <v>28.20.650</v>
          </cell>
          <cell r="B1557" t="str">
            <v>Puxador duplo em aço inoxidável, para porta de madeira, alumínio ou vidro, de 350 mm</v>
          </cell>
          <cell r="C1557" t="str">
            <v>UN</v>
          </cell>
          <cell r="D1557">
            <v>645.08000000000004</v>
          </cell>
          <cell r="E1557">
            <v>92.72</v>
          </cell>
          <cell r="F1557">
            <v>737.8</v>
          </cell>
          <cell r="G1557">
            <v>15</v>
          </cell>
        </row>
        <row r="1558">
          <cell r="A1558" t="str">
            <v>28.20.655</v>
          </cell>
          <cell r="B1558" t="str">
            <v>Puxador duplo em aço inoxidável de 300 mm, para porta</v>
          </cell>
          <cell r="C1558" t="str">
            <v>UN</v>
          </cell>
          <cell r="D1558">
            <v>168.24</v>
          </cell>
          <cell r="E1558">
            <v>92.72</v>
          </cell>
          <cell r="F1558">
            <v>260.95999999999998</v>
          </cell>
          <cell r="G1558">
            <v>15</v>
          </cell>
        </row>
        <row r="1559">
          <cell r="A1559" t="str">
            <v>28.20.750</v>
          </cell>
          <cell r="B1559" t="str">
            <v>Capa de proteção para fechadura / ferrolho</v>
          </cell>
          <cell r="C1559" t="str">
            <v>UN</v>
          </cell>
          <cell r="D1559">
            <v>21.56</v>
          </cell>
          <cell r="E1559">
            <v>60</v>
          </cell>
          <cell r="F1559">
            <v>81.56</v>
          </cell>
          <cell r="G1559">
            <v>15</v>
          </cell>
        </row>
        <row r="1560">
          <cell r="A1560" t="str">
            <v>28.20.770</v>
          </cell>
          <cell r="B1560" t="str">
            <v>Trinco de piso para porta em vidro temperado</v>
          </cell>
          <cell r="C1560" t="str">
            <v>UN</v>
          </cell>
          <cell r="D1560">
            <v>21.68</v>
          </cell>
          <cell r="E1560">
            <v>10.5</v>
          </cell>
          <cell r="F1560">
            <v>32.18</v>
          </cell>
          <cell r="G1560">
            <v>15</v>
          </cell>
        </row>
        <row r="1561">
          <cell r="A1561" t="str">
            <v>28.20.800</v>
          </cell>
          <cell r="B1561" t="str">
            <v>Equipamento automatizador de portas deslizantes para folha dupla</v>
          </cell>
          <cell r="C1561" t="str">
            <v>UN</v>
          </cell>
          <cell r="D1561">
            <v>14476.62</v>
          </cell>
          <cell r="F1561">
            <v>14476.62</v>
          </cell>
          <cell r="G1561">
            <v>15</v>
          </cell>
        </row>
        <row r="1562">
          <cell r="A1562" t="str">
            <v>28.20.810</v>
          </cell>
          <cell r="B1562" t="str">
            <v>Equipamento automatizador telescópico unilateral de portas deslizantes para folha dupla</v>
          </cell>
          <cell r="C1562" t="str">
            <v>UN</v>
          </cell>
          <cell r="D1562">
            <v>17303.29</v>
          </cell>
          <cell r="F1562">
            <v>17303.29</v>
          </cell>
          <cell r="G1562">
            <v>15</v>
          </cell>
        </row>
        <row r="1563">
          <cell r="A1563" t="str">
            <v>28.20.820</v>
          </cell>
          <cell r="B1563" t="str">
            <v>Barra antipânico de sobrepor com maçaneta e chave, para porta em vidro de 1 folha</v>
          </cell>
          <cell r="C1563" t="str">
            <v>CJ</v>
          </cell>
          <cell r="D1563">
            <v>488.24</v>
          </cell>
          <cell r="E1563">
            <v>123.62</v>
          </cell>
          <cell r="F1563">
            <v>611.86</v>
          </cell>
          <cell r="G1563">
            <v>15</v>
          </cell>
        </row>
        <row r="1564">
          <cell r="A1564" t="str">
            <v>28.20.830</v>
          </cell>
          <cell r="B1564" t="str">
            <v>Barra antipânico de sobrepor com maçaneta e chave, para porta dupla em vidro</v>
          </cell>
          <cell r="C1564" t="str">
            <v>CJ</v>
          </cell>
          <cell r="D1564">
            <v>1239.83</v>
          </cell>
          <cell r="E1564">
            <v>247.24</v>
          </cell>
          <cell r="F1564">
            <v>1487.07</v>
          </cell>
          <cell r="G1564">
            <v>15</v>
          </cell>
        </row>
        <row r="1565">
          <cell r="A1565" t="str">
            <v>28.20.840</v>
          </cell>
          <cell r="B1565" t="str">
            <v>Barra antipânico para porta dupla com travamentos horizontal e vertical completa, com maçaneta tipo alavanca e chave, para vãos de 1,40 a 1,60 m</v>
          </cell>
          <cell r="C1565" t="str">
            <v>CJ</v>
          </cell>
          <cell r="D1565">
            <v>1285.0999999999999</v>
          </cell>
          <cell r="E1565">
            <v>247.24</v>
          </cell>
          <cell r="F1565">
            <v>1532.34</v>
          </cell>
          <cell r="G1565">
            <v>15</v>
          </cell>
        </row>
        <row r="1566">
          <cell r="A1566" t="str">
            <v>28.20.850</v>
          </cell>
          <cell r="B1566" t="str">
            <v>Barra antipânico para porta dupla com travamentos horizontal e vertical completa, com maçaneta tipo alavanca e chave, para vãos de 1,70 a 2,60 m</v>
          </cell>
          <cell r="C1566" t="str">
            <v>CJ</v>
          </cell>
          <cell r="D1566">
            <v>1511.82</v>
          </cell>
          <cell r="E1566">
            <v>247.24</v>
          </cell>
          <cell r="F1566">
            <v>1759.06</v>
          </cell>
          <cell r="G1566">
            <v>15</v>
          </cell>
        </row>
        <row r="1567">
          <cell r="A1567" t="str">
            <v>28.20.860</v>
          </cell>
          <cell r="B1567" t="str">
            <v>Veda porta/veda fresta em alumínio branco, com borracha vedante</v>
          </cell>
          <cell r="C1567" t="str">
            <v>M</v>
          </cell>
          <cell r="D1567">
            <v>34.39</v>
          </cell>
          <cell r="E1567">
            <v>14.54</v>
          </cell>
          <cell r="F1567">
            <v>48.93</v>
          </cell>
          <cell r="G1567">
            <v>15</v>
          </cell>
        </row>
        <row r="1568">
          <cell r="A1568" t="str">
            <v>29</v>
          </cell>
          <cell r="B1568" t="str">
            <v>INSERTE METALICO</v>
          </cell>
        </row>
        <row r="1569">
          <cell r="A1569" t="str">
            <v>29.01</v>
          </cell>
          <cell r="B1569" t="str">
            <v>Cantoneira</v>
          </cell>
        </row>
        <row r="1570">
          <cell r="A1570" t="str">
            <v>29.01.020</v>
          </cell>
          <cell r="B1570" t="str">
            <v>Cantoneira em alumínio perfil sextavado</v>
          </cell>
          <cell r="C1570" t="str">
            <v>M</v>
          </cell>
          <cell r="D1570">
            <v>6.91</v>
          </cell>
          <cell r="E1570">
            <v>18.8</v>
          </cell>
          <cell r="F1570">
            <v>25.71</v>
          </cell>
          <cell r="G1570">
            <v>15</v>
          </cell>
        </row>
        <row r="1571">
          <cell r="A1571" t="str">
            <v>29.01.030</v>
          </cell>
          <cell r="B1571" t="str">
            <v>Perfil em alumínio natural</v>
          </cell>
          <cell r="C1571" t="str">
            <v>KG</v>
          </cell>
          <cell r="D1571">
            <v>36.29</v>
          </cell>
          <cell r="E1571">
            <v>84.11</v>
          </cell>
          <cell r="F1571">
            <v>120.4</v>
          </cell>
          <cell r="G1571">
            <v>15</v>
          </cell>
        </row>
        <row r="1572">
          <cell r="A1572" t="str">
            <v>29.01.040</v>
          </cell>
          <cell r="B1572" t="str">
            <v>Cantoneira em alumínio perfil ´Y´</v>
          </cell>
          <cell r="C1572" t="str">
            <v>M</v>
          </cell>
          <cell r="D1572">
            <v>9.6</v>
          </cell>
          <cell r="E1572">
            <v>18.8</v>
          </cell>
          <cell r="F1572">
            <v>28.4</v>
          </cell>
          <cell r="G1572">
            <v>15</v>
          </cell>
        </row>
        <row r="1573">
          <cell r="A1573" t="str">
            <v>29.01.210</v>
          </cell>
          <cell r="B1573" t="str">
            <v>Cantoneira em aço galvanizado</v>
          </cell>
          <cell r="C1573" t="str">
            <v>KG</v>
          </cell>
          <cell r="D1573">
            <v>14.88</v>
          </cell>
          <cell r="E1573">
            <v>18.8</v>
          </cell>
          <cell r="F1573">
            <v>33.68</v>
          </cell>
          <cell r="G1573">
            <v>15</v>
          </cell>
        </row>
        <row r="1574">
          <cell r="A1574" t="str">
            <v>29.01.230</v>
          </cell>
          <cell r="B1574" t="str">
            <v>Cantoneira e perfis em ferro</v>
          </cell>
          <cell r="C1574" t="str">
            <v>KG</v>
          </cell>
          <cell r="D1574">
            <v>10.06</v>
          </cell>
          <cell r="E1574">
            <v>18.8</v>
          </cell>
          <cell r="F1574">
            <v>28.86</v>
          </cell>
          <cell r="G1574">
            <v>15</v>
          </cell>
        </row>
        <row r="1575">
          <cell r="A1575" t="str">
            <v>29.03</v>
          </cell>
          <cell r="B1575" t="str">
            <v>Cabos e cordoalhas</v>
          </cell>
        </row>
        <row r="1576">
          <cell r="A1576" t="str">
            <v>29.03.010</v>
          </cell>
          <cell r="B1576" t="str">
            <v>Cabo em aço galvanizado com alma de aço, diâmetro de 3/16´ (4,76 mm)</v>
          </cell>
          <cell r="C1576" t="str">
            <v>M</v>
          </cell>
          <cell r="D1576">
            <v>9.1199999999999992</v>
          </cell>
          <cell r="E1576">
            <v>15.89</v>
          </cell>
          <cell r="F1576">
            <v>25.01</v>
          </cell>
          <cell r="G1576">
            <v>15</v>
          </cell>
        </row>
        <row r="1577">
          <cell r="A1577" t="str">
            <v>29.03.020</v>
          </cell>
          <cell r="B1577" t="str">
            <v>Cabo em aço galvanizado com alma de aço, diâmetro de 5/16´ (7,94 mm)</v>
          </cell>
          <cell r="C1577" t="str">
            <v>M</v>
          </cell>
          <cell r="D1577">
            <v>11.05</v>
          </cell>
          <cell r="E1577">
            <v>15.89</v>
          </cell>
          <cell r="F1577">
            <v>26.94</v>
          </cell>
          <cell r="G1577">
            <v>15</v>
          </cell>
        </row>
        <row r="1578">
          <cell r="A1578" t="str">
            <v>29.03.030</v>
          </cell>
          <cell r="B1578" t="str">
            <v>Cordoalha de aço galvanizado, diâmetro de 1/4´ (6,35 mm)</v>
          </cell>
          <cell r="C1578" t="str">
            <v>M</v>
          </cell>
          <cell r="D1578">
            <v>10.34</v>
          </cell>
          <cell r="E1578">
            <v>15.89</v>
          </cell>
          <cell r="F1578">
            <v>26.23</v>
          </cell>
          <cell r="G1578">
            <v>15</v>
          </cell>
        </row>
        <row r="1579">
          <cell r="A1579" t="str">
            <v>29.03.040</v>
          </cell>
          <cell r="B1579" t="str">
            <v>Cabo em aço galvanizado com alma de aço, diâmetro de 3/8´ (9,52 mm)</v>
          </cell>
          <cell r="C1579" t="str">
            <v>M</v>
          </cell>
          <cell r="D1579">
            <v>14.43</v>
          </cell>
          <cell r="E1579">
            <v>15.89</v>
          </cell>
          <cell r="F1579">
            <v>30.32</v>
          </cell>
          <cell r="G1579">
            <v>15</v>
          </cell>
        </row>
        <row r="1580">
          <cell r="A1580" t="str">
            <v>29.20</v>
          </cell>
          <cell r="B1580" t="str">
            <v>Reparos, conservacoes e complementos - GRUPO 29</v>
          </cell>
        </row>
        <row r="1581">
          <cell r="A1581" t="str">
            <v>29.20.030</v>
          </cell>
          <cell r="B1581" t="str">
            <v>Alumínio liso para complementos e reparos</v>
          </cell>
          <cell r="C1581" t="str">
            <v>KG</v>
          </cell>
          <cell r="D1581">
            <v>57.61</v>
          </cell>
          <cell r="E1581">
            <v>19.25</v>
          </cell>
          <cell r="F1581">
            <v>76.86</v>
          </cell>
          <cell r="G1581">
            <v>15</v>
          </cell>
        </row>
        <row r="1582">
          <cell r="A1582" t="str">
            <v>30</v>
          </cell>
          <cell r="B1582" t="str">
            <v>ACESSIBILIDADE</v>
          </cell>
        </row>
        <row r="1583">
          <cell r="A1583" t="str">
            <v>30.01</v>
          </cell>
          <cell r="B1583" t="str">
            <v>Barra de apoio</v>
          </cell>
        </row>
        <row r="1584">
          <cell r="A1584" t="str">
            <v>30.01.010</v>
          </cell>
          <cell r="B1584" t="str">
            <v>Barra de apoio reta, para pessoas com mobilidade reduzida, em tubo de aço inoxidável de 1 1/2´</v>
          </cell>
          <cell r="C1584" t="str">
            <v>M</v>
          </cell>
          <cell r="D1584">
            <v>214.67</v>
          </cell>
          <cell r="E1584">
            <v>15.89</v>
          </cell>
          <cell r="F1584">
            <v>230.56</v>
          </cell>
          <cell r="G1584">
            <v>15</v>
          </cell>
        </row>
        <row r="1585">
          <cell r="A1585" t="str">
            <v>30.01.020</v>
          </cell>
          <cell r="B1585" t="str">
            <v>Barra de apoio reta, para pessoas com mobilidade reduzida, em tubo de aço inoxidável de 1 1/2´ x 500 mm</v>
          </cell>
          <cell r="C1585" t="str">
            <v>UN</v>
          </cell>
          <cell r="D1585">
            <v>137.21</v>
          </cell>
          <cell r="E1585">
            <v>15.89</v>
          </cell>
          <cell r="F1585">
            <v>153.1</v>
          </cell>
          <cell r="G1585">
            <v>15</v>
          </cell>
        </row>
        <row r="1586">
          <cell r="A1586" t="str">
            <v>30.01.030</v>
          </cell>
          <cell r="B1586" t="str">
            <v>Barra de apoio reta, para pessoas com mobilidade reduzida, em tubo de aço inoxidável de 1 1/2´ x 800 mm</v>
          </cell>
          <cell r="C1586" t="str">
            <v>UN</v>
          </cell>
          <cell r="D1586">
            <v>178.89</v>
          </cell>
          <cell r="E1586">
            <v>15.89</v>
          </cell>
          <cell r="F1586">
            <v>194.78</v>
          </cell>
          <cell r="G1586">
            <v>15</v>
          </cell>
        </row>
        <row r="1587">
          <cell r="A1587" t="str">
            <v>30.01.050</v>
          </cell>
          <cell r="B1587" t="str">
            <v>Barra de apoio em ângulo de 90°, para pessoas com mobilidade reduzida, em tubo de aço inoxidável de 1 1/2´ x 800 x 800 mm</v>
          </cell>
          <cell r="C1587" t="str">
            <v>UN</v>
          </cell>
          <cell r="D1587">
            <v>358.04</v>
          </cell>
          <cell r="E1587">
            <v>15.89</v>
          </cell>
          <cell r="F1587">
            <v>373.93</v>
          </cell>
          <cell r="G1587">
            <v>15</v>
          </cell>
        </row>
        <row r="1588">
          <cell r="A1588" t="str">
            <v>30.01.061</v>
          </cell>
          <cell r="B1588" t="str">
            <v>Barra de apoio lateral para lavatório, para pessoas com mobilidade reduzida, em tubo de aço inoxidável de 1.1/4", comprimento 25 a 30 cm</v>
          </cell>
          <cell r="C1588" t="str">
            <v>UN</v>
          </cell>
          <cell r="D1588">
            <v>175.51</v>
          </cell>
          <cell r="E1588">
            <v>15.89</v>
          </cell>
          <cell r="F1588">
            <v>191.4</v>
          </cell>
          <cell r="G1588">
            <v>15</v>
          </cell>
        </row>
        <row r="1589">
          <cell r="A1589" t="str">
            <v>30.01.080</v>
          </cell>
          <cell r="B1589" t="str">
            <v>Barra de apoio reta, para pessoas com mobilidade reduzida, em tubo de alumínio, comprimento de 800 mm, acabamento com pintura epóxi</v>
          </cell>
          <cell r="C1589" t="str">
            <v>UN</v>
          </cell>
          <cell r="D1589">
            <v>154.11000000000001</v>
          </cell>
          <cell r="E1589">
            <v>15.89</v>
          </cell>
          <cell r="F1589">
            <v>170</v>
          </cell>
          <cell r="G1589">
            <v>15</v>
          </cell>
        </row>
        <row r="1590">
          <cell r="A1590" t="str">
            <v>30.01.090</v>
          </cell>
          <cell r="B1590" t="str">
            <v>Barra de apoio em ângulo de 90°, para pessoas com mobilidade reduzida, em tubo de alumínio de 800 x 800 mm, acabamento com pintura epóxi</v>
          </cell>
          <cell r="C1590" t="str">
            <v>UN</v>
          </cell>
          <cell r="D1590">
            <v>341.26</v>
          </cell>
          <cell r="E1590">
            <v>15.89</v>
          </cell>
          <cell r="F1590">
            <v>357.15</v>
          </cell>
          <cell r="G1590">
            <v>15</v>
          </cell>
        </row>
        <row r="1591">
          <cell r="A1591" t="str">
            <v>30.01.110</v>
          </cell>
          <cell r="B1591" t="str">
            <v>Barra de proteção para sifão, para pessoas com mobilidade reduzida, em tubo de alumínio, acabamento com pintura epóxi</v>
          </cell>
          <cell r="C1591" t="str">
            <v>UN</v>
          </cell>
          <cell r="D1591">
            <v>241.3</v>
          </cell>
          <cell r="E1591">
            <v>15.89</v>
          </cell>
          <cell r="F1591">
            <v>257.19</v>
          </cell>
          <cell r="G1591">
            <v>15</v>
          </cell>
        </row>
        <row r="1592">
          <cell r="A1592" t="str">
            <v>30.01.120</v>
          </cell>
          <cell r="B1592" t="str">
            <v>Barra de apoio reta, para pessoas com mobilidade reduzida, em tubo de aço inoxidável de 1 1/4´ x 400 mm</v>
          </cell>
          <cell r="C1592" t="str">
            <v>UN</v>
          </cell>
          <cell r="D1592">
            <v>160.66</v>
          </cell>
          <cell r="E1592">
            <v>15.89</v>
          </cell>
          <cell r="F1592">
            <v>176.55</v>
          </cell>
          <cell r="G1592">
            <v>15</v>
          </cell>
        </row>
        <row r="1593">
          <cell r="A1593" t="str">
            <v>30.01.130</v>
          </cell>
          <cell r="B1593" t="str">
            <v>Barra de proteção para lavatório, para pessoas com mobilidade reduzida, em tubo de alumínio acabamento com pintura epóxi</v>
          </cell>
          <cell r="C1593" t="str">
            <v>UN</v>
          </cell>
          <cell r="D1593">
            <v>423.87</v>
          </cell>
          <cell r="E1593">
            <v>26.49</v>
          </cell>
          <cell r="F1593">
            <v>450.36</v>
          </cell>
          <cell r="G1593">
            <v>15</v>
          </cell>
        </row>
        <row r="1594">
          <cell r="A1594" t="str">
            <v>30.03</v>
          </cell>
          <cell r="B1594" t="str">
            <v>Aparelhos eletricos, hidraulicos e a gas</v>
          </cell>
        </row>
        <row r="1595">
          <cell r="A1595" t="str">
            <v>30.03.032</v>
          </cell>
          <cell r="B1595" t="str">
            <v>Purificador de pressão elétrico em chapa eletrozincado pré-pintada e tampo em aço inoxidável, capacidade de refrigeração de 2,75 l/h</v>
          </cell>
          <cell r="C1595" t="str">
            <v>UN</v>
          </cell>
          <cell r="D1595">
            <v>2950.66</v>
          </cell>
          <cell r="E1595">
            <v>82.63</v>
          </cell>
          <cell r="F1595">
            <v>3033.29</v>
          </cell>
          <cell r="G1595">
            <v>15</v>
          </cell>
        </row>
        <row r="1596">
          <cell r="A1596" t="str">
            <v>30.03.042</v>
          </cell>
          <cell r="B1596" t="str">
            <v>Purificador de pressão elétrico em chapa eletrozincado pré-pintada e tampo em aço inoxidável, capacidade de refrigeração de 7,2 l/h</v>
          </cell>
          <cell r="C1596" t="str">
            <v>UN</v>
          </cell>
          <cell r="D1596">
            <v>4063.54</v>
          </cell>
          <cell r="E1596">
            <v>82.63</v>
          </cell>
          <cell r="F1596">
            <v>4146.17</v>
          </cell>
          <cell r="G1596">
            <v>15</v>
          </cell>
        </row>
        <row r="1597">
          <cell r="A1597" t="str">
            <v>30.04</v>
          </cell>
          <cell r="B1597" t="str">
            <v>Revestimento</v>
          </cell>
        </row>
        <row r="1598">
          <cell r="A1598" t="str">
            <v>30.04.010</v>
          </cell>
          <cell r="B1598" t="str">
            <v>Revestimento sintético de borracha ou PVC colorido, para sinalização tátil de alerta / direcional - assentamento argamassado</v>
          </cell>
          <cell r="C1598" t="str">
            <v>M2</v>
          </cell>
          <cell r="D1598">
            <v>430.74</v>
          </cell>
          <cell r="E1598">
            <v>29.12</v>
          </cell>
          <cell r="F1598">
            <v>459.86</v>
          </cell>
          <cell r="G1598">
            <v>15</v>
          </cell>
        </row>
        <row r="1599">
          <cell r="A1599" t="str">
            <v>30.04.020</v>
          </cell>
          <cell r="B1599" t="str">
            <v>Revestimento sintético de borracha ou PVC colorido, para sinalização tátil de alerta / direcional - colado</v>
          </cell>
          <cell r="C1599" t="str">
            <v>M2</v>
          </cell>
          <cell r="D1599">
            <v>200.15</v>
          </cell>
          <cell r="E1599">
            <v>12.19</v>
          </cell>
          <cell r="F1599">
            <v>212.34</v>
          </cell>
          <cell r="G1599">
            <v>15</v>
          </cell>
        </row>
        <row r="1600">
          <cell r="A1600" t="str">
            <v>30.04.030</v>
          </cell>
          <cell r="B1600" t="str">
            <v>Piso em ladrilho hidráulico podotátil várias cores (25x25cm), assentado com argamassa mista</v>
          </cell>
          <cell r="C1600" t="str">
            <v>M2</v>
          </cell>
          <cell r="D1600">
            <v>113.33</v>
          </cell>
          <cell r="E1600">
            <v>34.18</v>
          </cell>
          <cell r="F1600">
            <v>147.51</v>
          </cell>
          <cell r="G1600">
            <v>15</v>
          </cell>
        </row>
        <row r="1601">
          <cell r="A1601" t="str">
            <v>30.04.034</v>
          </cell>
          <cell r="B1601" t="str">
            <v>Piso em ladrilho hidráulico podotátil várias cores, assentado com argamassa mista</v>
          </cell>
          <cell r="C1601" t="str">
            <v>M2</v>
          </cell>
          <cell r="D1601">
            <v>157.30000000000001</v>
          </cell>
          <cell r="E1601">
            <v>34.18</v>
          </cell>
          <cell r="F1601">
            <v>191.48</v>
          </cell>
          <cell r="G1601">
            <v>15</v>
          </cell>
        </row>
        <row r="1602">
          <cell r="A1602" t="str">
            <v>30.04.040</v>
          </cell>
          <cell r="B1602" t="str">
            <v>Faixa em policarbonato para sinalização visual fotoluminescente, para degraus, comprimento de 20 cm</v>
          </cell>
          <cell r="C1602" t="str">
            <v>UN</v>
          </cell>
          <cell r="D1602">
            <v>4.45</v>
          </cell>
          <cell r="E1602">
            <v>1.86</v>
          </cell>
          <cell r="F1602">
            <v>6.31</v>
          </cell>
          <cell r="G1602">
            <v>15</v>
          </cell>
        </row>
        <row r="1603">
          <cell r="A1603" t="str">
            <v>30.04.060</v>
          </cell>
          <cell r="B1603" t="str">
            <v>Revestimento em chapa de aço inoxidável para proteção de portas, altura de 40 cm</v>
          </cell>
          <cell r="C1603" t="str">
            <v>M</v>
          </cell>
          <cell r="D1603">
            <v>594</v>
          </cell>
          <cell r="F1603">
            <v>594</v>
          </cell>
          <cell r="G1603">
            <v>15</v>
          </cell>
        </row>
        <row r="1604">
          <cell r="A1604" t="str">
            <v>30.04.070</v>
          </cell>
          <cell r="B1604" t="str">
            <v>Rejuntamento de piso em ladrilho hidráulico (25x25cm) com argamassa industrializada para rejunte, juntas de 2 mm</v>
          </cell>
          <cell r="C1604" t="str">
            <v>M2</v>
          </cell>
          <cell r="D1604">
            <v>6.57</v>
          </cell>
          <cell r="E1604">
            <v>12.05</v>
          </cell>
          <cell r="F1604">
            <v>18.62</v>
          </cell>
          <cell r="G1604">
            <v>15</v>
          </cell>
        </row>
        <row r="1605">
          <cell r="A1605" t="str">
            <v>30.04.090</v>
          </cell>
          <cell r="B1605" t="str">
            <v>Sinalização visual de degraus com pintura esmalte epóxi, comprimento de 20 cm</v>
          </cell>
          <cell r="C1605" t="str">
            <v>UN</v>
          </cell>
          <cell r="D1605">
            <v>0.69</v>
          </cell>
          <cell r="E1605">
            <v>19.38</v>
          </cell>
          <cell r="F1605">
            <v>20.07</v>
          </cell>
          <cell r="G1605">
            <v>15</v>
          </cell>
        </row>
        <row r="1606">
          <cell r="A1606" t="str">
            <v>30.04.100</v>
          </cell>
          <cell r="B1606" t="str">
            <v>Piso tátil de concreto intertravado alerta / direcional, espessura de 6 cm, com rejunte em areia</v>
          </cell>
          <cell r="C1606" t="str">
            <v>M2</v>
          </cell>
          <cell r="D1606">
            <v>136.56</v>
          </cell>
          <cell r="E1606">
            <v>18.88</v>
          </cell>
          <cell r="F1606">
            <v>155.44</v>
          </cell>
          <cell r="G1606">
            <v>15</v>
          </cell>
        </row>
        <row r="1607">
          <cell r="A1607" t="str">
            <v>30.06</v>
          </cell>
          <cell r="B1607" t="str">
            <v>Comunicacao visual e sonora</v>
          </cell>
        </row>
        <row r="1608">
          <cell r="A1608" t="str">
            <v>30.06.010</v>
          </cell>
          <cell r="B1608" t="str">
            <v>Placa para sinalização tátil (início ou final) em braile para corrimão</v>
          </cell>
          <cell r="C1608" t="str">
            <v>UN</v>
          </cell>
          <cell r="D1608">
            <v>10.06</v>
          </cell>
          <cell r="E1608">
            <v>1.86</v>
          </cell>
          <cell r="F1608">
            <v>11.92</v>
          </cell>
          <cell r="G1608">
            <v>15</v>
          </cell>
        </row>
        <row r="1609">
          <cell r="A1609" t="str">
            <v>30.06.020</v>
          </cell>
          <cell r="B1609" t="str">
            <v>Placa para sinalização tátil (pavimento) em braile para corrimão</v>
          </cell>
          <cell r="C1609" t="str">
            <v>UN</v>
          </cell>
          <cell r="D1609">
            <v>10.58</v>
          </cell>
          <cell r="E1609">
            <v>1.86</v>
          </cell>
          <cell r="F1609">
            <v>12.44</v>
          </cell>
          <cell r="G1609">
            <v>15</v>
          </cell>
        </row>
        <row r="1610">
          <cell r="A1610" t="str">
            <v>30.06.050</v>
          </cell>
          <cell r="B1610" t="str">
            <v>Tinta acrílica para sinalização visual de piso, com acabamento microtexturizado e antiderrapante</v>
          </cell>
          <cell r="C1610" t="str">
            <v>M</v>
          </cell>
          <cell r="D1610">
            <v>44.86</v>
          </cell>
          <cell r="E1610">
            <v>29.37</v>
          </cell>
          <cell r="F1610">
            <v>74.23</v>
          </cell>
          <cell r="G1610">
            <v>15</v>
          </cell>
        </row>
        <row r="1611">
          <cell r="A1611" t="str">
            <v>30.06.061</v>
          </cell>
          <cell r="B1611" t="str">
            <v>Sistema de alarme PNE com indicador audiovisual, para pessoas com mobilidade reduzida ou cadeirante</v>
          </cell>
          <cell r="C1611" t="str">
            <v>CJ</v>
          </cell>
          <cell r="D1611">
            <v>302.04000000000002</v>
          </cell>
          <cell r="E1611">
            <v>29.37</v>
          </cell>
          <cell r="F1611">
            <v>331.41</v>
          </cell>
          <cell r="G1611">
            <v>15</v>
          </cell>
        </row>
        <row r="1612">
          <cell r="A1612" t="str">
            <v>30.06.064</v>
          </cell>
          <cell r="B1612" t="str">
            <v>Sistema de alarme PNE com indicador audiovisual, sistema sem fio (Wireless), para pessoas com mobilidade reduzida ou cadeirante</v>
          </cell>
          <cell r="C1612" t="str">
            <v>CJ</v>
          </cell>
          <cell r="D1612">
            <v>676.4</v>
          </cell>
          <cell r="E1612">
            <v>29.37</v>
          </cell>
          <cell r="F1612">
            <v>705.77</v>
          </cell>
          <cell r="G1612">
            <v>15</v>
          </cell>
        </row>
        <row r="1613">
          <cell r="A1613" t="str">
            <v>30.06.080</v>
          </cell>
          <cell r="B1613" t="str">
            <v>Placa de identificação em alumínio para WC, com desenho universal de acessibilidade</v>
          </cell>
          <cell r="C1613" t="str">
            <v>UN</v>
          </cell>
          <cell r="D1613">
            <v>30.53</v>
          </cell>
          <cell r="E1613">
            <v>4.78</v>
          </cell>
          <cell r="F1613">
            <v>35.31</v>
          </cell>
          <cell r="G1613">
            <v>15</v>
          </cell>
        </row>
        <row r="1614">
          <cell r="A1614" t="str">
            <v>30.06.090</v>
          </cell>
          <cell r="B1614" t="str">
            <v>Placa de identificação para estacionamento, com desenho universal de acessibilidade, tipo pedestal</v>
          </cell>
          <cell r="C1614" t="str">
            <v>UN</v>
          </cell>
          <cell r="D1614">
            <v>853.81</v>
          </cell>
          <cell r="E1614">
            <v>5.98</v>
          </cell>
          <cell r="F1614">
            <v>859.79</v>
          </cell>
          <cell r="G1614">
            <v>15</v>
          </cell>
        </row>
        <row r="1615">
          <cell r="A1615" t="str">
            <v>30.06.100</v>
          </cell>
          <cell r="B1615" t="str">
            <v>Sinalização com pictograma para vaga de estacionamento</v>
          </cell>
          <cell r="C1615" t="str">
            <v>UN</v>
          </cell>
          <cell r="D1615">
            <v>150</v>
          </cell>
          <cell r="E1615">
            <v>102.78</v>
          </cell>
          <cell r="F1615">
            <v>252.78</v>
          </cell>
          <cell r="G1615">
            <v>15</v>
          </cell>
        </row>
        <row r="1616">
          <cell r="A1616" t="str">
            <v>30.06.110</v>
          </cell>
          <cell r="B1616" t="str">
            <v>Sinalização com pictograma para vaga de estacionamento, com faixas demarcatórias</v>
          </cell>
          <cell r="C1616" t="str">
            <v>UN</v>
          </cell>
          <cell r="D1616">
            <v>316.52</v>
          </cell>
          <cell r="E1616">
            <v>234.92</v>
          </cell>
          <cell r="F1616">
            <v>551.44000000000005</v>
          </cell>
          <cell r="G1616">
            <v>15</v>
          </cell>
        </row>
        <row r="1617">
          <cell r="A1617" t="str">
            <v>30.06.124</v>
          </cell>
          <cell r="B1617" t="str">
            <v>Sinalização com pictograma autoadesivo em policarbonato para piso 80 cm x 120 cm - área de resgate</v>
          </cell>
          <cell r="C1617" t="str">
            <v>UN</v>
          </cell>
          <cell r="D1617">
            <v>212.06</v>
          </cell>
          <cell r="E1617">
            <v>26.49</v>
          </cell>
          <cell r="F1617">
            <v>238.55</v>
          </cell>
          <cell r="G1617">
            <v>15</v>
          </cell>
        </row>
        <row r="1618">
          <cell r="A1618" t="str">
            <v>30.06.132</v>
          </cell>
          <cell r="B1618" t="str">
            <v>Placa de sinalização tátil em poliestireno com alto relevo em braile, para identificação de pavimentos</v>
          </cell>
          <cell r="C1618" t="str">
            <v>UN</v>
          </cell>
          <cell r="D1618">
            <v>26.02</v>
          </cell>
          <cell r="E1618">
            <v>4.78</v>
          </cell>
          <cell r="F1618">
            <v>30.8</v>
          </cell>
          <cell r="G1618">
            <v>15</v>
          </cell>
        </row>
        <row r="1619">
          <cell r="A1619" t="str">
            <v>30.08</v>
          </cell>
          <cell r="B1619" t="str">
            <v>Aparelhos sanitarios</v>
          </cell>
        </row>
        <row r="1620">
          <cell r="A1620" t="str">
            <v>30.08.030</v>
          </cell>
          <cell r="B1620" t="str">
            <v>Assento articulado para banho, em alumínio com pintura epóxi de 700 x 450 mm</v>
          </cell>
          <cell r="C1620" t="str">
            <v>UN</v>
          </cell>
          <cell r="D1620">
            <v>1015.25</v>
          </cell>
          <cell r="E1620">
            <v>5.98</v>
          </cell>
          <cell r="F1620">
            <v>1021.23</v>
          </cell>
          <cell r="G1620">
            <v>15</v>
          </cell>
        </row>
        <row r="1621">
          <cell r="A1621" t="str">
            <v>30.08.040</v>
          </cell>
          <cell r="B1621" t="str">
            <v>Lavatório de louça para canto sem coluna para pessoas com mobilidade reduzida</v>
          </cell>
          <cell r="C1621" t="str">
            <v>UN</v>
          </cell>
          <cell r="D1621">
            <v>1779.68</v>
          </cell>
          <cell r="E1621">
            <v>82.63</v>
          </cell>
          <cell r="F1621">
            <v>1862.31</v>
          </cell>
          <cell r="G1621">
            <v>15</v>
          </cell>
        </row>
        <row r="1622">
          <cell r="A1622" t="str">
            <v>30.08.050</v>
          </cell>
          <cell r="B1622" t="str">
            <v>Trocador acessível em MDF com revestimento em laminado melamínico de 180x80 cm</v>
          </cell>
          <cell r="C1622" t="str">
            <v>UN</v>
          </cell>
          <cell r="D1622">
            <v>2626.54</v>
          </cell>
          <cell r="E1622">
            <v>430.95</v>
          </cell>
          <cell r="F1622">
            <v>3057.49</v>
          </cell>
          <cell r="G1622">
            <v>15</v>
          </cell>
        </row>
        <row r="1623">
          <cell r="A1623" t="str">
            <v>30.08.060</v>
          </cell>
          <cell r="B1623" t="str">
            <v>Bacia sifonada de louça para pessoas com mobilidade reduzida - capacidade de 6 litros</v>
          </cell>
          <cell r="C1623" t="str">
            <v>UN</v>
          </cell>
          <cell r="D1623">
            <v>1369.11</v>
          </cell>
          <cell r="E1623">
            <v>70.680000000000007</v>
          </cell>
          <cell r="F1623">
            <v>1439.79</v>
          </cell>
          <cell r="G1623">
            <v>15</v>
          </cell>
        </row>
        <row r="1624">
          <cell r="A1624" t="str">
            <v>30.14</v>
          </cell>
          <cell r="B1624" t="str">
            <v>Elevador e plataforma</v>
          </cell>
        </row>
        <row r="1625">
          <cell r="A1625" t="str">
            <v>30.14.030</v>
          </cell>
          <cell r="B1625" t="str">
            <v>Plataforma para elevação até 1,00m, nas dimensões de 900x1400mm, capacidade de 250kg - percurso até 1,00m de altura</v>
          </cell>
          <cell r="C1625" t="str">
            <v>CJ</v>
          </cell>
          <cell r="D1625">
            <v>27688.57</v>
          </cell>
          <cell r="F1625">
            <v>27688.57</v>
          </cell>
          <cell r="G1625">
            <v>15</v>
          </cell>
        </row>
        <row r="1626">
          <cell r="A1626" t="str">
            <v>30.14.040</v>
          </cell>
          <cell r="B1626" t="str">
            <v>Plataforma para elevação até 2,00m, nas dimensões de 900x1400mm, capacidade de 250kg - percurso superior a 1,00m de altura</v>
          </cell>
          <cell r="C1626" t="str">
            <v>CJ</v>
          </cell>
          <cell r="D1626">
            <v>28517.279999999999</v>
          </cell>
          <cell r="F1626">
            <v>28517.279999999999</v>
          </cell>
          <cell r="G1626">
            <v>15</v>
          </cell>
        </row>
        <row r="1627">
          <cell r="A1627" t="str">
            <v>30.14.060</v>
          </cell>
          <cell r="B1627" t="str">
            <v>Plataforma para elevacao até 4,00m, nas dimensões de 1100x1400mm, capacidade de 325kg</v>
          </cell>
          <cell r="C1627" t="str">
            <v>CJ</v>
          </cell>
          <cell r="D1627">
            <v>83225.16</v>
          </cell>
          <cell r="F1627">
            <v>83225.16</v>
          </cell>
          <cell r="G1627">
            <v>15</v>
          </cell>
        </row>
        <row r="1628">
          <cell r="A1628" t="str">
            <v>32</v>
          </cell>
          <cell r="B1628" t="str">
            <v>IMPERMEABILIZACAO, PROTECAO E JUNTA</v>
          </cell>
        </row>
        <row r="1629">
          <cell r="A1629" t="str">
            <v>32.06</v>
          </cell>
          <cell r="B1629" t="str">
            <v>Isolamentos termicos / acusticos</v>
          </cell>
        </row>
        <row r="1630">
          <cell r="A1630" t="str">
            <v>32.06.010</v>
          </cell>
          <cell r="B1630" t="str">
            <v>Lã de vidro e/ou lã de rocha com espessura de 1´</v>
          </cell>
          <cell r="C1630" t="str">
            <v>M2</v>
          </cell>
          <cell r="D1630">
            <v>19.05</v>
          </cell>
          <cell r="E1630">
            <v>4.78</v>
          </cell>
          <cell r="F1630">
            <v>23.83</v>
          </cell>
          <cell r="G1630">
            <v>15</v>
          </cell>
        </row>
        <row r="1631">
          <cell r="A1631" t="str">
            <v>32.06.030</v>
          </cell>
          <cell r="B1631" t="str">
            <v>Lã de vidro e/ou lã de rocha com espessura de 2´</v>
          </cell>
          <cell r="C1631" t="str">
            <v>M2</v>
          </cell>
          <cell r="D1631">
            <v>32.21</v>
          </cell>
          <cell r="E1631">
            <v>4.78</v>
          </cell>
          <cell r="F1631">
            <v>36.99</v>
          </cell>
          <cell r="G1631">
            <v>15</v>
          </cell>
        </row>
        <row r="1632">
          <cell r="A1632" t="str">
            <v>32.06.120</v>
          </cell>
          <cell r="B1632" t="str">
            <v>Argila expandida</v>
          </cell>
          <cell r="C1632" t="str">
            <v>M3</v>
          </cell>
          <cell r="D1632">
            <v>713.41</v>
          </cell>
          <cell r="E1632">
            <v>66.92</v>
          </cell>
          <cell r="F1632">
            <v>780.33</v>
          </cell>
          <cell r="G1632">
            <v>15</v>
          </cell>
        </row>
        <row r="1633">
          <cell r="A1633" t="str">
            <v>32.06.130</v>
          </cell>
          <cell r="B1633" t="str">
            <v>Espuma flexível de poliuretano poliéter/poliéster para absorção acústica, espessura de 50 mm</v>
          </cell>
          <cell r="C1633" t="str">
            <v>M2</v>
          </cell>
          <cell r="D1633">
            <v>197.03</v>
          </cell>
          <cell r="E1633">
            <v>8.8000000000000007</v>
          </cell>
          <cell r="F1633">
            <v>205.83</v>
          </cell>
          <cell r="G1633">
            <v>15</v>
          </cell>
        </row>
        <row r="1634">
          <cell r="A1634" t="str">
            <v>32.06.151</v>
          </cell>
          <cell r="B1634" t="str">
            <v>Lâmina refletiva revestida com dupla face em alumínio, dupla malha de reforço e laminação entre camadas, para isolação térmica</v>
          </cell>
          <cell r="C1634" t="str">
            <v>M2</v>
          </cell>
          <cell r="D1634">
            <v>20.6</v>
          </cell>
          <cell r="E1634">
            <v>12.99</v>
          </cell>
          <cell r="F1634">
            <v>33.590000000000003</v>
          </cell>
          <cell r="G1634">
            <v>15</v>
          </cell>
        </row>
        <row r="1635">
          <cell r="A1635" t="str">
            <v>32.06.231</v>
          </cell>
          <cell r="B1635" t="str">
            <v>Película de controle solar refletiva na cor prata, aplicado em vidros</v>
          </cell>
          <cell r="C1635" t="str">
            <v>M2</v>
          </cell>
          <cell r="D1635">
            <v>74.290000000000006</v>
          </cell>
          <cell r="F1635">
            <v>74.290000000000006</v>
          </cell>
          <cell r="G1635">
            <v>15</v>
          </cell>
        </row>
        <row r="1636">
          <cell r="A1636" t="str">
            <v>32.06.240</v>
          </cell>
          <cell r="B1636" t="str">
            <v>Película adesiva jateada para vidros - uso interno</v>
          </cell>
          <cell r="C1636" t="str">
            <v>M2</v>
          </cell>
          <cell r="D1636">
            <v>21.31</v>
          </cell>
          <cell r="E1636">
            <v>41.11</v>
          </cell>
          <cell r="F1636">
            <v>62.42</v>
          </cell>
          <cell r="G1636">
            <v>15</v>
          </cell>
        </row>
        <row r="1637">
          <cell r="A1637" t="str">
            <v>32.06.380</v>
          </cell>
          <cell r="B1637" t="str">
            <v>Isolamento acústico em placas de espuma semirrígida, com uma camada de manta HD, espessura de 50 mm</v>
          </cell>
          <cell r="C1637" t="str">
            <v>M2</v>
          </cell>
          <cell r="D1637">
            <v>1397.54</v>
          </cell>
          <cell r="F1637">
            <v>1397.54</v>
          </cell>
          <cell r="G1637">
            <v>15</v>
          </cell>
        </row>
        <row r="1638">
          <cell r="A1638" t="str">
            <v>32.06.396</v>
          </cell>
          <cell r="B1638" t="str">
            <v>Manta termoacústica em fibra cerâmica aluminizada, espessura de 38 mm</v>
          </cell>
          <cell r="C1638" t="str">
            <v>M2</v>
          </cell>
          <cell r="D1638">
            <v>89.08</v>
          </cell>
          <cell r="E1638">
            <v>35.24</v>
          </cell>
          <cell r="F1638">
            <v>124.32</v>
          </cell>
          <cell r="G1638">
            <v>15</v>
          </cell>
        </row>
        <row r="1639">
          <cell r="A1639" t="str">
            <v>32.06.400</v>
          </cell>
          <cell r="B1639" t="str">
            <v>Isolamento acústico em placas de espuma semirrígida incombustível, com superfície em cunhas anecóicas, espessura de 50 mm</v>
          </cell>
          <cell r="C1639" t="str">
            <v>M2</v>
          </cell>
          <cell r="D1639">
            <v>702.99</v>
          </cell>
          <cell r="F1639">
            <v>702.99</v>
          </cell>
          <cell r="G1639">
            <v>15</v>
          </cell>
        </row>
        <row r="1640">
          <cell r="A1640" t="str">
            <v>32.07</v>
          </cell>
          <cell r="B1640" t="str">
            <v>Junta de dilatacao</v>
          </cell>
        </row>
        <row r="1641">
          <cell r="A1641" t="str">
            <v>32.07.040</v>
          </cell>
          <cell r="B1641" t="str">
            <v>Junta plástica de 3/4´ x 1/8´</v>
          </cell>
          <cell r="C1641" t="str">
            <v>M</v>
          </cell>
          <cell r="D1641">
            <v>1.44</v>
          </cell>
          <cell r="E1641">
            <v>8.7100000000000009</v>
          </cell>
          <cell r="F1641">
            <v>10.15</v>
          </cell>
          <cell r="G1641">
            <v>15</v>
          </cell>
        </row>
        <row r="1642">
          <cell r="A1642" t="str">
            <v>32.07.060</v>
          </cell>
          <cell r="B1642" t="str">
            <v>Junta de latão bitola de 1/8´</v>
          </cell>
          <cell r="C1642" t="str">
            <v>M</v>
          </cell>
          <cell r="D1642">
            <v>79.59</v>
          </cell>
          <cell r="E1642">
            <v>8.7100000000000009</v>
          </cell>
          <cell r="F1642">
            <v>88.3</v>
          </cell>
          <cell r="G1642">
            <v>15</v>
          </cell>
        </row>
        <row r="1643">
          <cell r="A1643" t="str">
            <v>32.07.090</v>
          </cell>
          <cell r="B1643" t="str">
            <v>Junta de dilatação ou vedação com mastique de silicone, 1,0 x 0,5 cm - inclusive guia de apoio em polietileno</v>
          </cell>
          <cell r="C1643" t="str">
            <v>M</v>
          </cell>
          <cell r="D1643">
            <v>8.6199999999999992</v>
          </cell>
          <cell r="E1643">
            <v>3.64</v>
          </cell>
          <cell r="F1643">
            <v>12.26</v>
          </cell>
          <cell r="G1643">
            <v>15</v>
          </cell>
        </row>
        <row r="1644">
          <cell r="A1644" t="str">
            <v>32.07.110</v>
          </cell>
          <cell r="B1644" t="str">
            <v>Junta a base de asfalto oxidado a quente</v>
          </cell>
          <cell r="C1644" t="str">
            <v>CM3</v>
          </cell>
          <cell r="D1644">
            <v>0.16</v>
          </cell>
          <cell r="E1644">
            <v>7.0000000000000007E-2</v>
          </cell>
          <cell r="F1644">
            <v>0.23</v>
          </cell>
          <cell r="G1644">
            <v>15</v>
          </cell>
        </row>
        <row r="1645">
          <cell r="A1645" t="str">
            <v>32.07.120</v>
          </cell>
          <cell r="B1645" t="str">
            <v>Mangueira plástica flexível para junta de dilatação</v>
          </cell>
          <cell r="C1645" t="str">
            <v>M</v>
          </cell>
          <cell r="D1645">
            <v>6.88</v>
          </cell>
          <cell r="E1645">
            <v>5.82</v>
          </cell>
          <cell r="F1645">
            <v>12.7</v>
          </cell>
          <cell r="G1645">
            <v>15</v>
          </cell>
        </row>
        <row r="1646">
          <cell r="A1646" t="str">
            <v>32.07.160</v>
          </cell>
          <cell r="B1646" t="str">
            <v>Junta de dilatação elástica a base de poliuretano</v>
          </cell>
          <cell r="C1646" t="str">
            <v>CM3</v>
          </cell>
          <cell r="D1646">
            <v>0.18</v>
          </cell>
          <cell r="E1646">
            <v>0.15</v>
          </cell>
          <cell r="F1646">
            <v>0.33</v>
          </cell>
          <cell r="G1646">
            <v>15</v>
          </cell>
        </row>
        <row r="1647">
          <cell r="A1647" t="str">
            <v>32.07.226</v>
          </cell>
          <cell r="B1647" t="str">
            <v>Selante elástico monocomponente a base de poliuretano (PU) para juntas de dilatação</v>
          </cell>
          <cell r="C1647" t="str">
            <v>M</v>
          </cell>
          <cell r="D1647">
            <v>12.32</v>
          </cell>
          <cell r="E1647">
            <v>0.11</v>
          </cell>
          <cell r="F1647">
            <v>12.43</v>
          </cell>
          <cell r="G1647">
            <v>15</v>
          </cell>
        </row>
        <row r="1648">
          <cell r="A1648" t="str">
            <v>32.07.230</v>
          </cell>
          <cell r="B1648" t="str">
            <v>Perfil de acabamento com borracha termoplástica vulcanizada contínua flexível, para junta de dilatação de embutir - piso-piso</v>
          </cell>
          <cell r="C1648" t="str">
            <v>M</v>
          </cell>
          <cell r="D1648">
            <v>248.05</v>
          </cell>
          <cell r="E1648">
            <v>5.3</v>
          </cell>
          <cell r="F1648">
            <v>253.35</v>
          </cell>
          <cell r="G1648">
            <v>15</v>
          </cell>
        </row>
        <row r="1649">
          <cell r="A1649" t="str">
            <v>32.07.240</v>
          </cell>
          <cell r="B1649" t="str">
            <v>Perfil de acabamento com borracha termoplástica vulcanizada contínua flexível, para junta de dilatação de embutir - piso-parede</v>
          </cell>
          <cell r="C1649" t="str">
            <v>M</v>
          </cell>
          <cell r="D1649">
            <v>292.33999999999997</v>
          </cell>
          <cell r="E1649">
            <v>5.3</v>
          </cell>
          <cell r="F1649">
            <v>297.64</v>
          </cell>
          <cell r="G1649">
            <v>15</v>
          </cell>
        </row>
        <row r="1650">
          <cell r="A1650" t="str">
            <v>32.07.250</v>
          </cell>
          <cell r="B1650" t="str">
            <v>Perfil de acabamento com borracha termoplástica vulcanizada contínua flexível, para junta de dilatação de embutir - parede-parede ou forro-forro</v>
          </cell>
          <cell r="C1650" t="str">
            <v>M</v>
          </cell>
          <cell r="D1650">
            <v>117.09</v>
          </cell>
          <cell r="E1650">
            <v>5.3</v>
          </cell>
          <cell r="F1650">
            <v>122.39</v>
          </cell>
          <cell r="G1650">
            <v>15</v>
          </cell>
        </row>
        <row r="1651">
          <cell r="A1651" t="str">
            <v>32.07.260</v>
          </cell>
          <cell r="B1651" t="str">
            <v>Perfil de acabamento com borracha termoplástica vulcanizada contínua flexível, para junta de dilatação de embutir - parede-parede ou forro-forro - canto</v>
          </cell>
          <cell r="C1651" t="str">
            <v>M</v>
          </cell>
          <cell r="D1651">
            <v>109.47</v>
          </cell>
          <cell r="E1651">
            <v>5.3</v>
          </cell>
          <cell r="F1651">
            <v>114.77</v>
          </cell>
          <cell r="G1651">
            <v>15</v>
          </cell>
        </row>
        <row r="1652">
          <cell r="A1652" t="str">
            <v>32.08</v>
          </cell>
          <cell r="B1652" t="str">
            <v>Junta de dilatacao estrutural</v>
          </cell>
        </row>
        <row r="1653">
          <cell r="A1653" t="str">
            <v>32.08.010</v>
          </cell>
          <cell r="B1653" t="str">
            <v>Junta estrutural com poliestireno expandido de alta densidade P-III, espessura de 10 mm</v>
          </cell>
          <cell r="C1653" t="str">
            <v>M2</v>
          </cell>
          <cell r="D1653">
            <v>8.25</v>
          </cell>
          <cell r="E1653">
            <v>3.59</v>
          </cell>
          <cell r="F1653">
            <v>11.84</v>
          </cell>
          <cell r="G1653">
            <v>15</v>
          </cell>
        </row>
        <row r="1654">
          <cell r="A1654" t="str">
            <v>32.08.030</v>
          </cell>
          <cell r="B1654" t="str">
            <v>Junta estrutural com poliestireno expandido de alta densidade P-III, espessura de 20 mm</v>
          </cell>
          <cell r="C1654" t="str">
            <v>M2</v>
          </cell>
          <cell r="D1654">
            <v>25.65</v>
          </cell>
          <cell r="E1654">
            <v>3.59</v>
          </cell>
          <cell r="F1654">
            <v>29.24</v>
          </cell>
          <cell r="G1654">
            <v>15</v>
          </cell>
        </row>
        <row r="1655">
          <cell r="A1655" t="str">
            <v>32.08.050</v>
          </cell>
          <cell r="B1655" t="str">
            <v>Junta estrutural com perfilado termoplástico em PVC, perfil O-12</v>
          </cell>
          <cell r="C1655" t="str">
            <v>M</v>
          </cell>
          <cell r="D1655">
            <v>54.44</v>
          </cell>
          <cell r="E1655">
            <v>24.62</v>
          </cell>
          <cell r="F1655">
            <v>79.06</v>
          </cell>
          <cell r="G1655">
            <v>15</v>
          </cell>
        </row>
        <row r="1656">
          <cell r="A1656" t="str">
            <v>32.08.060</v>
          </cell>
          <cell r="B1656" t="str">
            <v>Junta estrutural com perfilado termoplástico em PVC, perfil O-22</v>
          </cell>
          <cell r="C1656" t="str">
            <v>M</v>
          </cell>
          <cell r="D1656">
            <v>94.86</v>
          </cell>
          <cell r="E1656">
            <v>24.62</v>
          </cell>
          <cell r="F1656">
            <v>119.48</v>
          </cell>
          <cell r="G1656">
            <v>15</v>
          </cell>
        </row>
        <row r="1657">
          <cell r="A1657" t="str">
            <v>32.08.070</v>
          </cell>
          <cell r="B1657" t="str">
            <v>Junta estrutural com perfil elastomérico para fissuras, painéis e estruturas em geral, movimentação máxima 15 mm</v>
          </cell>
          <cell r="C1657" t="str">
            <v>M</v>
          </cell>
          <cell r="D1657">
            <v>134.93</v>
          </cell>
          <cell r="F1657">
            <v>134.93</v>
          </cell>
          <cell r="G1657">
            <v>15</v>
          </cell>
        </row>
        <row r="1658">
          <cell r="A1658" t="str">
            <v>32.08.090</v>
          </cell>
          <cell r="B1658" t="str">
            <v>Junta estrutural com perfil elastomérico para fissuras, painéis e estruturas em geral, movimentação máxima 30 mm</v>
          </cell>
          <cell r="C1658" t="str">
            <v>M</v>
          </cell>
          <cell r="D1658">
            <v>460.06</v>
          </cell>
          <cell r="F1658">
            <v>460.06</v>
          </cell>
          <cell r="G1658">
            <v>15</v>
          </cell>
        </row>
        <row r="1659">
          <cell r="A1659" t="str">
            <v>32.08.110</v>
          </cell>
          <cell r="B1659" t="str">
            <v>Junta estrutural com perfil elastomérico e lábios poliméricos para obras de arte, movimentação máxima 40 mm</v>
          </cell>
          <cell r="C1659" t="str">
            <v>M</v>
          </cell>
          <cell r="D1659">
            <v>919.61</v>
          </cell>
          <cell r="E1659">
            <v>11.95</v>
          </cell>
          <cell r="F1659">
            <v>931.56</v>
          </cell>
          <cell r="G1659">
            <v>15</v>
          </cell>
        </row>
        <row r="1660">
          <cell r="A1660" t="str">
            <v>32.08.130</v>
          </cell>
          <cell r="B1660" t="str">
            <v>Junta estrutural com perfil elastomérico e lábios poliméricos para obras de arte, movimentação máxima 55 mm</v>
          </cell>
          <cell r="C1660" t="str">
            <v>M</v>
          </cell>
          <cell r="D1660">
            <v>1355.65</v>
          </cell>
          <cell r="E1660">
            <v>11.95</v>
          </cell>
          <cell r="F1660">
            <v>1367.6</v>
          </cell>
          <cell r="G1660">
            <v>15</v>
          </cell>
        </row>
        <row r="1661">
          <cell r="A1661" t="str">
            <v>32.08.160</v>
          </cell>
          <cell r="B1661" t="str">
            <v>Junta elástica estrutural de neoprene</v>
          </cell>
          <cell r="C1661" t="str">
            <v>M</v>
          </cell>
          <cell r="D1661">
            <v>173.72</v>
          </cell>
          <cell r="F1661">
            <v>173.72</v>
          </cell>
          <cell r="G1661">
            <v>15</v>
          </cell>
        </row>
        <row r="1662">
          <cell r="A1662" t="str">
            <v>32.09</v>
          </cell>
          <cell r="B1662" t="str">
            <v>Apoios e afins</v>
          </cell>
        </row>
        <row r="1663">
          <cell r="A1663" t="str">
            <v>32.09.020</v>
          </cell>
          <cell r="B1663" t="str">
            <v>Chapa de aço em bitolas medias</v>
          </cell>
          <cell r="C1663" t="str">
            <v>KG</v>
          </cell>
          <cell r="D1663">
            <v>9.11</v>
          </cell>
          <cell r="E1663">
            <v>15.89</v>
          </cell>
          <cell r="F1663">
            <v>25</v>
          </cell>
          <cell r="G1663">
            <v>15</v>
          </cell>
        </row>
        <row r="1664">
          <cell r="A1664" t="str">
            <v>32.09.040</v>
          </cell>
          <cell r="B1664" t="str">
            <v>Apoio em placa de neoprene fretado</v>
          </cell>
          <cell r="C1664" t="str">
            <v>DM3</v>
          </cell>
          <cell r="D1664">
            <v>202.32</v>
          </cell>
          <cell r="E1664">
            <v>10.6</v>
          </cell>
          <cell r="F1664">
            <v>212.92</v>
          </cell>
          <cell r="G1664">
            <v>15</v>
          </cell>
        </row>
        <row r="1665">
          <cell r="A1665" t="str">
            <v>32.10</v>
          </cell>
          <cell r="B1665" t="str">
            <v>Envelope de concreto e protecao de tubos</v>
          </cell>
        </row>
        <row r="1666">
          <cell r="A1666" t="str">
            <v>32.10.050</v>
          </cell>
          <cell r="B1666" t="str">
            <v>Proteção anticorrosiva, a base de resina epóxi com alcatrão, para ramais sob a terra, com DN até 1´</v>
          </cell>
          <cell r="C1666" t="str">
            <v>M</v>
          </cell>
          <cell r="D1666">
            <v>4.12</v>
          </cell>
          <cell r="E1666">
            <v>3.22</v>
          </cell>
          <cell r="F1666">
            <v>7.34</v>
          </cell>
          <cell r="G1666">
            <v>15</v>
          </cell>
        </row>
        <row r="1667">
          <cell r="A1667" t="str">
            <v>32.10.060</v>
          </cell>
          <cell r="B1667" t="str">
            <v>Proteção anticorrosiva, a base de resina epóxi com alcatrão, para ramais sob a terra, com DN acima de 1´ até 2´</v>
          </cell>
          <cell r="C1667" t="str">
            <v>M</v>
          </cell>
          <cell r="D1667">
            <v>8.25</v>
          </cell>
          <cell r="E1667">
            <v>6.46</v>
          </cell>
          <cell r="F1667">
            <v>14.71</v>
          </cell>
          <cell r="G1667">
            <v>15</v>
          </cell>
        </row>
        <row r="1668">
          <cell r="A1668" t="str">
            <v>32.10.070</v>
          </cell>
          <cell r="B1668" t="str">
            <v>Proteção anticorrosiva, a base de resina epóxi com alcatrão, para ramais sob a terra, com DN acima de 2´ até 3´</v>
          </cell>
          <cell r="C1668" t="str">
            <v>M</v>
          </cell>
          <cell r="D1668">
            <v>12.38</v>
          </cell>
          <cell r="E1668">
            <v>9.68</v>
          </cell>
          <cell r="F1668">
            <v>22.06</v>
          </cell>
          <cell r="G1668">
            <v>15</v>
          </cell>
        </row>
        <row r="1669">
          <cell r="A1669" t="str">
            <v>32.10.080</v>
          </cell>
          <cell r="B1669" t="str">
            <v>Proteção anticorrosiva, a base de resina epóxi com alcatrão, para ramais sob a terra, com DN acima de 3´ até 4´</v>
          </cell>
          <cell r="C1669" t="str">
            <v>M</v>
          </cell>
          <cell r="D1669">
            <v>16.5</v>
          </cell>
          <cell r="E1669">
            <v>12.9</v>
          </cell>
          <cell r="F1669">
            <v>29.4</v>
          </cell>
          <cell r="G1669">
            <v>15</v>
          </cell>
        </row>
        <row r="1670">
          <cell r="A1670" t="str">
            <v>32.10.082</v>
          </cell>
          <cell r="B1670" t="str">
            <v>Proteção anticorrosiva, a base de resina epóxi com alcatrão, para ramais sob a terra, com DN acima de 5´ até 6´</v>
          </cell>
          <cell r="C1670" t="str">
            <v>M</v>
          </cell>
          <cell r="D1670">
            <v>24.76</v>
          </cell>
          <cell r="E1670">
            <v>19.38</v>
          </cell>
          <cell r="F1670">
            <v>44.14</v>
          </cell>
          <cell r="G1670">
            <v>15</v>
          </cell>
        </row>
        <row r="1671">
          <cell r="A1671" t="str">
            <v>32.10.090</v>
          </cell>
          <cell r="B1671" t="str">
            <v>Proteção anticorrosiva, com fita adesiva, para ramais sob a terra, com DN até 1´</v>
          </cell>
          <cell r="C1671" t="str">
            <v>M</v>
          </cell>
          <cell r="D1671">
            <v>29.53</v>
          </cell>
          <cell r="E1671">
            <v>1.99</v>
          </cell>
          <cell r="F1671">
            <v>31.52</v>
          </cell>
          <cell r="G1671">
            <v>15</v>
          </cell>
        </row>
        <row r="1672">
          <cell r="A1672" t="str">
            <v>32.10.100</v>
          </cell>
          <cell r="B1672" t="str">
            <v>Proteção anticorrosiva, com fita adesiva, para ramais sob a terra, com DN acima de 1´ até 2´</v>
          </cell>
          <cell r="C1672" t="str">
            <v>M</v>
          </cell>
          <cell r="D1672">
            <v>52.51</v>
          </cell>
          <cell r="E1672">
            <v>2.79</v>
          </cell>
          <cell r="F1672">
            <v>55.3</v>
          </cell>
          <cell r="G1672">
            <v>15</v>
          </cell>
        </row>
        <row r="1673">
          <cell r="A1673" t="str">
            <v>32.10.110</v>
          </cell>
          <cell r="B1673" t="str">
            <v>Proteção anticorrosiva, com fita adesiva, para ramais sob a terra, com DN acima de 2´ até 3´</v>
          </cell>
          <cell r="C1673" t="str">
            <v>M</v>
          </cell>
          <cell r="D1673">
            <v>77.44</v>
          </cell>
          <cell r="E1673">
            <v>3.59</v>
          </cell>
          <cell r="F1673">
            <v>81.03</v>
          </cell>
          <cell r="G1673">
            <v>15</v>
          </cell>
        </row>
        <row r="1674">
          <cell r="A1674" t="str">
            <v>32.11</v>
          </cell>
          <cell r="B1674" t="str">
            <v>Isolante termico para tubos e dutos</v>
          </cell>
        </row>
        <row r="1675">
          <cell r="A1675" t="str">
            <v>32.11.150</v>
          </cell>
          <cell r="B1675" t="str">
            <v>Proteção para isolamento térmico em alumínio</v>
          </cell>
          <cell r="C1675" t="str">
            <v>M2</v>
          </cell>
          <cell r="D1675">
            <v>32.18</v>
          </cell>
          <cell r="E1675">
            <v>13.51</v>
          </cell>
          <cell r="F1675">
            <v>45.69</v>
          </cell>
          <cell r="G1675">
            <v>15</v>
          </cell>
        </row>
        <row r="1676">
          <cell r="A1676" t="str">
            <v>32.11.200</v>
          </cell>
          <cell r="B1676" t="str">
            <v>Isolamento térmico em polietileno expandido, espessura de 5 mm, para tubulação de 1/2´ (15 mm)</v>
          </cell>
          <cell r="C1676" t="str">
            <v>M</v>
          </cell>
          <cell r="D1676">
            <v>2.1</v>
          </cell>
          <cell r="E1676">
            <v>13.51</v>
          </cell>
          <cell r="F1676">
            <v>15.61</v>
          </cell>
          <cell r="G1676">
            <v>15</v>
          </cell>
        </row>
        <row r="1677">
          <cell r="A1677" t="str">
            <v>32.11.210</v>
          </cell>
          <cell r="B1677" t="str">
            <v>Isolamento térmico em polietileno expandido, espessura de 5 mm, para tubulação de 3/4´ (22 mm)</v>
          </cell>
          <cell r="C1677" t="str">
            <v>M</v>
          </cell>
          <cell r="D1677">
            <v>2.79</v>
          </cell>
          <cell r="E1677">
            <v>13.51</v>
          </cell>
          <cell r="F1677">
            <v>16.3</v>
          </cell>
          <cell r="G1677">
            <v>15</v>
          </cell>
        </row>
        <row r="1678">
          <cell r="A1678" t="str">
            <v>32.11.220</v>
          </cell>
          <cell r="B1678" t="str">
            <v>Isolamento térmico em polietileno expandido, espessura de 5 mm, para tubulação de 1´ (28 mm)</v>
          </cell>
          <cell r="C1678" t="str">
            <v>M</v>
          </cell>
          <cell r="D1678">
            <v>3.36</v>
          </cell>
          <cell r="E1678">
            <v>13.51</v>
          </cell>
          <cell r="F1678">
            <v>16.87</v>
          </cell>
          <cell r="G1678">
            <v>15</v>
          </cell>
        </row>
        <row r="1679">
          <cell r="A1679" t="str">
            <v>32.11.230</v>
          </cell>
          <cell r="B1679" t="str">
            <v>Isolamento térmico em polietileno expandido, espessura de 10 mm, para tubulação de 1 1/4´ (35 mm)</v>
          </cell>
          <cell r="C1679" t="str">
            <v>M</v>
          </cell>
          <cell r="D1679">
            <v>4.25</v>
          </cell>
          <cell r="E1679">
            <v>13.51</v>
          </cell>
          <cell r="F1679">
            <v>17.760000000000002</v>
          </cell>
          <cell r="G1679">
            <v>15</v>
          </cell>
        </row>
        <row r="1680">
          <cell r="A1680" t="str">
            <v>32.11.240</v>
          </cell>
          <cell r="B1680" t="str">
            <v>Isolamento térmico em polietileno expandido, espessura de 10 mm, para tubulação de 1 1/2´ (42 mm)</v>
          </cell>
          <cell r="C1680" t="str">
            <v>M</v>
          </cell>
          <cell r="D1680">
            <v>5.33</v>
          </cell>
          <cell r="E1680">
            <v>13.51</v>
          </cell>
          <cell r="F1680">
            <v>18.84</v>
          </cell>
          <cell r="G1680">
            <v>15</v>
          </cell>
        </row>
        <row r="1681">
          <cell r="A1681" t="str">
            <v>32.11.250</v>
          </cell>
          <cell r="B1681" t="str">
            <v>Isolamento térmico em polietileno expandido, espessura de 10 mm, para tubulação de 2´ (54 mm)</v>
          </cell>
          <cell r="C1681" t="str">
            <v>M</v>
          </cell>
          <cell r="D1681">
            <v>10.19</v>
          </cell>
          <cell r="E1681">
            <v>13.51</v>
          </cell>
          <cell r="F1681">
            <v>23.7</v>
          </cell>
          <cell r="G1681">
            <v>15</v>
          </cell>
        </row>
        <row r="1682">
          <cell r="A1682" t="str">
            <v>32.11.270</v>
          </cell>
          <cell r="B1682" t="str">
            <v>Isolamento térmico em espuma elastomérica, espessura de 9 a 12 mm, para tubulação de 1/4´ (cobre)</v>
          </cell>
          <cell r="C1682" t="str">
            <v>M</v>
          </cell>
          <cell r="D1682">
            <v>7.35</v>
          </cell>
          <cell r="E1682">
            <v>13.51</v>
          </cell>
          <cell r="F1682">
            <v>20.86</v>
          </cell>
          <cell r="G1682">
            <v>15</v>
          </cell>
        </row>
        <row r="1683">
          <cell r="A1683" t="str">
            <v>32.11.280</v>
          </cell>
          <cell r="B1683" t="str">
            <v>Isolamento térmico em espuma elastomérica, espessura de 9 a 12 mm, para tubulação de 1/2´ (cobre)</v>
          </cell>
          <cell r="C1683" t="str">
            <v>M</v>
          </cell>
          <cell r="D1683">
            <v>8.5</v>
          </cell>
          <cell r="E1683">
            <v>13.51</v>
          </cell>
          <cell r="F1683">
            <v>22.01</v>
          </cell>
          <cell r="G1683">
            <v>15</v>
          </cell>
        </row>
        <row r="1684">
          <cell r="A1684" t="str">
            <v>32.11.290</v>
          </cell>
          <cell r="B1684" t="str">
            <v>Isolamento térmico em espuma elastomérica, espessura de 9 a 12 mm, para tubulação de 5/8´ (cobre) ou 1/4´ (ferro)</v>
          </cell>
          <cell r="C1684" t="str">
            <v>M</v>
          </cell>
          <cell r="D1684">
            <v>9.02</v>
          </cell>
          <cell r="E1684">
            <v>13.51</v>
          </cell>
          <cell r="F1684">
            <v>22.53</v>
          </cell>
          <cell r="G1684">
            <v>15</v>
          </cell>
        </row>
        <row r="1685">
          <cell r="A1685" t="str">
            <v>32.11.300</v>
          </cell>
          <cell r="B1685" t="str">
            <v>Isolamento térmico em espuma elastomérica, espessura de 9 a 12 mm, para tubulação de 1´ (cobre)</v>
          </cell>
          <cell r="C1685" t="str">
            <v>M</v>
          </cell>
          <cell r="D1685">
            <v>10.46</v>
          </cell>
          <cell r="E1685">
            <v>13.51</v>
          </cell>
          <cell r="F1685">
            <v>23.97</v>
          </cell>
          <cell r="G1685">
            <v>15</v>
          </cell>
        </row>
        <row r="1686">
          <cell r="A1686" t="str">
            <v>32.11.310</v>
          </cell>
          <cell r="B1686" t="str">
            <v>Isolamento térmico em espuma elastomérica, espessura de 19 a 26 mm, para tubulação de 7/8´ (cobre) ou 1/2´ (ferro)</v>
          </cell>
          <cell r="C1686" t="str">
            <v>M</v>
          </cell>
          <cell r="D1686">
            <v>21.33</v>
          </cell>
          <cell r="E1686">
            <v>13.51</v>
          </cell>
          <cell r="F1686">
            <v>34.840000000000003</v>
          </cell>
          <cell r="G1686">
            <v>15</v>
          </cell>
        </row>
        <row r="1687">
          <cell r="A1687" t="str">
            <v>32.11.320</v>
          </cell>
          <cell r="B1687" t="str">
            <v>Isolamento térmico em espuma elastomérica, espessura de 19 a 26 mm, para tubulação de 1 1/8´ (cobre) ou 3/4´ (ferro)</v>
          </cell>
          <cell r="C1687" t="str">
            <v>M</v>
          </cell>
          <cell r="D1687">
            <v>25.95</v>
          </cell>
          <cell r="E1687">
            <v>13.51</v>
          </cell>
          <cell r="F1687">
            <v>39.46</v>
          </cell>
          <cell r="G1687">
            <v>15</v>
          </cell>
        </row>
        <row r="1688">
          <cell r="A1688" t="str">
            <v>32.11.330</v>
          </cell>
          <cell r="B1688" t="str">
            <v>Isolamento térmico em espuma elastomérica, espessura de 19 a 26 mm, para tubulação de 1 3/8´ (cobre) ou 1´ (ferro)</v>
          </cell>
          <cell r="C1688" t="str">
            <v>M</v>
          </cell>
          <cell r="D1688">
            <v>26.75</v>
          </cell>
          <cell r="E1688">
            <v>13.51</v>
          </cell>
          <cell r="F1688">
            <v>40.26</v>
          </cell>
          <cell r="G1688">
            <v>15</v>
          </cell>
        </row>
        <row r="1689">
          <cell r="A1689" t="str">
            <v>32.11.340</v>
          </cell>
          <cell r="B1689" t="str">
            <v>Isolamento térmico em espuma elastomérica, espessura de 19 a 26 mm, para tubulação de 1 5/8´ (cobre) ou 1 1/4´ (ferro)</v>
          </cell>
          <cell r="C1689" t="str">
            <v>M</v>
          </cell>
          <cell r="D1689">
            <v>34.299999999999997</v>
          </cell>
          <cell r="E1689">
            <v>13.51</v>
          </cell>
          <cell r="F1689">
            <v>47.81</v>
          </cell>
          <cell r="G1689">
            <v>15</v>
          </cell>
        </row>
        <row r="1690">
          <cell r="A1690" t="str">
            <v>32.11.350</v>
          </cell>
          <cell r="B1690" t="str">
            <v>Isolamento térmico em espuma elastomérica, espessura de 19 a 26 mm, para tubulação de 1 1/2´ (ferro)</v>
          </cell>
          <cell r="C1690" t="str">
            <v>M</v>
          </cell>
          <cell r="D1690">
            <v>34.28</v>
          </cell>
          <cell r="E1690">
            <v>13.51</v>
          </cell>
          <cell r="F1690">
            <v>47.79</v>
          </cell>
          <cell r="G1690">
            <v>15</v>
          </cell>
        </row>
        <row r="1691">
          <cell r="A1691" t="str">
            <v>32.11.360</v>
          </cell>
          <cell r="B1691" t="str">
            <v>Isolamento térmico em espuma elastomérica, espessura de 19 a 26 mm, para tubulação de 2´ (ferro)</v>
          </cell>
          <cell r="C1691" t="str">
            <v>M</v>
          </cell>
          <cell r="D1691">
            <v>44.73</v>
          </cell>
          <cell r="E1691">
            <v>13.51</v>
          </cell>
          <cell r="F1691">
            <v>58.24</v>
          </cell>
          <cell r="G1691">
            <v>15</v>
          </cell>
        </row>
        <row r="1692">
          <cell r="A1692" t="str">
            <v>32.11.370</v>
          </cell>
          <cell r="B1692" t="str">
            <v>Isolamento térmico em espuma elastomérica, espessura de 19 a 26 mm, para tubulação de 2 1/2´ (ferro)</v>
          </cell>
          <cell r="C1692" t="str">
            <v>M</v>
          </cell>
          <cell r="D1692">
            <v>59.8</v>
          </cell>
          <cell r="E1692">
            <v>13.51</v>
          </cell>
          <cell r="F1692">
            <v>73.31</v>
          </cell>
          <cell r="G1692">
            <v>15</v>
          </cell>
        </row>
        <row r="1693">
          <cell r="A1693" t="str">
            <v>32.11.380</v>
          </cell>
          <cell r="B1693" t="str">
            <v>Isolamento térmico em espuma elastomérica, espessura de 19 a 26 mm, para tubulação de 3 1/2´ (cobre) ou 3´ (ferro)</v>
          </cell>
          <cell r="C1693" t="str">
            <v>M</v>
          </cell>
          <cell r="D1693">
            <v>60.21</v>
          </cell>
          <cell r="E1693">
            <v>13.51</v>
          </cell>
          <cell r="F1693">
            <v>73.72</v>
          </cell>
          <cell r="G1693">
            <v>15</v>
          </cell>
        </row>
        <row r="1694">
          <cell r="A1694" t="str">
            <v>32.11.390</v>
          </cell>
          <cell r="B1694" t="str">
            <v>Isolamento térmico em espuma elastomérica, espessura de 19 a 26 mm, para tubulação de 4´ (ferro)</v>
          </cell>
          <cell r="C1694" t="str">
            <v>M</v>
          </cell>
          <cell r="D1694">
            <v>112.11</v>
          </cell>
          <cell r="E1694">
            <v>13.51</v>
          </cell>
          <cell r="F1694">
            <v>125.62</v>
          </cell>
          <cell r="G1694">
            <v>15</v>
          </cell>
        </row>
        <row r="1695">
          <cell r="A1695" t="str">
            <v>32.11.400</v>
          </cell>
          <cell r="B1695" t="str">
            <v>Isolamento térmico em espuma elastomérica, espessura de 19 a 26 mm, para tubulação de 5´ (ferro)</v>
          </cell>
          <cell r="C1695" t="str">
            <v>M</v>
          </cell>
          <cell r="D1695">
            <v>123.1</v>
          </cell>
          <cell r="E1695">
            <v>13.51</v>
          </cell>
          <cell r="F1695">
            <v>136.61000000000001</v>
          </cell>
          <cell r="G1695">
            <v>15</v>
          </cell>
        </row>
        <row r="1696">
          <cell r="A1696" t="str">
            <v>32.11.410</v>
          </cell>
          <cell r="B1696" t="str">
            <v>Isolamento térmico em espuma elastomérica, espessura de 19 a 26 mm, para tubulação de 6´ (ferro)</v>
          </cell>
          <cell r="C1696" t="str">
            <v>M</v>
          </cell>
          <cell r="D1696">
            <v>154.75</v>
          </cell>
          <cell r="E1696">
            <v>13.51</v>
          </cell>
          <cell r="F1696">
            <v>168.26</v>
          </cell>
          <cell r="G1696">
            <v>15</v>
          </cell>
        </row>
        <row r="1697">
          <cell r="A1697" t="str">
            <v>32.11.420</v>
          </cell>
          <cell r="B1697" t="str">
            <v>Manta em espuma elastomérica, espessura de 19 a 26 mm, para isolamento térmico de tubulação acima de 6´</v>
          </cell>
          <cell r="C1697" t="str">
            <v>M2</v>
          </cell>
          <cell r="D1697">
            <v>194.96</v>
          </cell>
          <cell r="E1697">
            <v>24.79</v>
          </cell>
          <cell r="F1697">
            <v>219.75</v>
          </cell>
          <cell r="G1697">
            <v>15</v>
          </cell>
        </row>
        <row r="1698">
          <cell r="A1698" t="str">
            <v>32.11.430</v>
          </cell>
          <cell r="B1698" t="str">
            <v>Isolamento térmico em espuma elastomérica, espessura de 19 a 26 mm, para tubulação de 3/8" (cobre) ou 1/8" (ferro)</v>
          </cell>
          <cell r="C1698" t="str">
            <v>M</v>
          </cell>
          <cell r="D1698">
            <v>17.2</v>
          </cell>
          <cell r="E1698">
            <v>13.51</v>
          </cell>
          <cell r="F1698">
            <v>30.71</v>
          </cell>
          <cell r="G1698">
            <v>15</v>
          </cell>
        </row>
        <row r="1699">
          <cell r="A1699" t="str">
            <v>32.11.440</v>
          </cell>
          <cell r="B1699" t="str">
            <v>Isolamento térmico em espuma elastomérica, espessura de 19 a 26 mm, para tubulação de 3/4" (cobre) ou 3/8" (ferro)</v>
          </cell>
          <cell r="C1699" t="str">
            <v>M</v>
          </cell>
          <cell r="D1699">
            <v>19.21</v>
          </cell>
          <cell r="E1699">
            <v>13.51</v>
          </cell>
          <cell r="F1699">
            <v>32.72</v>
          </cell>
          <cell r="G1699">
            <v>15</v>
          </cell>
        </row>
        <row r="1700">
          <cell r="A1700" t="str">
            <v>32.15</v>
          </cell>
          <cell r="B1700" t="str">
            <v>Impermeabilizacao flexivel com manta</v>
          </cell>
        </row>
        <row r="1701">
          <cell r="A1701" t="str">
            <v>32.15.030</v>
          </cell>
          <cell r="B1701" t="str">
            <v>Impermeabilização em manta asfáltica com armadura, tipo III-B, espessura de 3 mm</v>
          </cell>
          <cell r="C1701" t="str">
            <v>M2</v>
          </cell>
          <cell r="D1701">
            <v>67.58</v>
          </cell>
          <cell r="E1701">
            <v>23.06</v>
          </cell>
          <cell r="F1701">
            <v>90.64</v>
          </cell>
          <cell r="G1701">
            <v>15</v>
          </cell>
        </row>
        <row r="1702">
          <cell r="A1702" t="str">
            <v>32.15.040</v>
          </cell>
          <cell r="B1702" t="str">
            <v>Impermeabilização em manta asfáltica com armadura, tipo III-B, espessura de 4 mm</v>
          </cell>
          <cell r="C1702" t="str">
            <v>M2</v>
          </cell>
          <cell r="D1702">
            <v>74.709999999999994</v>
          </cell>
          <cell r="E1702">
            <v>23.06</v>
          </cell>
          <cell r="F1702">
            <v>97.77</v>
          </cell>
          <cell r="G1702">
            <v>15</v>
          </cell>
        </row>
        <row r="1703">
          <cell r="A1703" t="str">
            <v>32.15.080</v>
          </cell>
          <cell r="B1703" t="str">
            <v>Impermeabilização em manta asfáltica tipo III-B, espessura de 3 mm, face exposta em geotêxtil, com membrana acrílica</v>
          </cell>
          <cell r="C1703" t="str">
            <v>M2</v>
          </cell>
          <cell r="D1703">
            <v>133.6</v>
          </cell>
          <cell r="E1703">
            <v>29.04</v>
          </cell>
          <cell r="F1703">
            <v>162.63999999999999</v>
          </cell>
          <cell r="G1703">
            <v>15</v>
          </cell>
        </row>
        <row r="1704">
          <cell r="A1704" t="str">
            <v>32.15.100</v>
          </cell>
          <cell r="B1704" t="str">
            <v>Impermeabilização em manta asfáltica plastomérica com armadura, tipo III, espessura de 4 mm, face exposta em geotêxtil com membrana acrílica</v>
          </cell>
          <cell r="C1704" t="str">
            <v>M2</v>
          </cell>
          <cell r="D1704">
            <v>141.18</v>
          </cell>
          <cell r="E1704">
            <v>29.04</v>
          </cell>
          <cell r="F1704">
            <v>170.22</v>
          </cell>
          <cell r="G1704">
            <v>15</v>
          </cell>
        </row>
        <row r="1705">
          <cell r="A1705" t="str">
            <v>32.15.240</v>
          </cell>
          <cell r="B1705" t="str">
            <v>Impermeabilização com manta asfáltica tipo III, anti raiz, espessura de 4 mm</v>
          </cell>
          <cell r="C1705" t="str">
            <v>M2</v>
          </cell>
          <cell r="D1705">
            <v>167.56</v>
          </cell>
          <cell r="F1705">
            <v>167.56</v>
          </cell>
          <cell r="G1705">
            <v>15</v>
          </cell>
        </row>
        <row r="1706">
          <cell r="A1706" t="str">
            <v>32.16</v>
          </cell>
          <cell r="B1706" t="str">
            <v>Impermeabilizacao flexivel com membranas</v>
          </cell>
        </row>
        <row r="1707">
          <cell r="A1707" t="str">
            <v>32.16.010</v>
          </cell>
          <cell r="B1707" t="str">
            <v>Impermeabilização em pintura de asfalto oxidado com solventes orgânicos, sobre massa</v>
          </cell>
          <cell r="C1707" t="str">
            <v>M2</v>
          </cell>
          <cell r="D1707">
            <v>10.8</v>
          </cell>
          <cell r="E1707">
            <v>9.56</v>
          </cell>
          <cell r="F1707">
            <v>20.36</v>
          </cell>
          <cell r="G1707">
            <v>15</v>
          </cell>
        </row>
        <row r="1708">
          <cell r="A1708" t="str">
            <v>32.16.020</v>
          </cell>
          <cell r="B1708" t="str">
            <v>Impermeabilização em pintura de asfalto oxidado com solventes orgânicos, sobre metal</v>
          </cell>
          <cell r="C1708" t="str">
            <v>M2</v>
          </cell>
          <cell r="D1708">
            <v>7.56</v>
          </cell>
          <cell r="E1708">
            <v>9.56</v>
          </cell>
          <cell r="F1708">
            <v>17.12</v>
          </cell>
          <cell r="G1708">
            <v>15</v>
          </cell>
        </row>
        <row r="1709">
          <cell r="A1709" t="str">
            <v>32.16.030</v>
          </cell>
          <cell r="B1709" t="str">
            <v>Impermeabilização em membrana de asfalto modificado com elastômeros, na cor preta</v>
          </cell>
          <cell r="C1709" t="str">
            <v>M2</v>
          </cell>
          <cell r="D1709">
            <v>50.4</v>
          </cell>
          <cell r="E1709">
            <v>9.56</v>
          </cell>
          <cell r="F1709">
            <v>59.96</v>
          </cell>
          <cell r="G1709">
            <v>15</v>
          </cell>
        </row>
        <row r="1710">
          <cell r="A1710" t="str">
            <v>32.16.040</v>
          </cell>
          <cell r="B1710" t="str">
            <v>Impermeabilização em membrana de asfalto modificado com elastômeros, na cor preta e reforço em tela poliéster</v>
          </cell>
          <cell r="C1710" t="str">
            <v>M2</v>
          </cell>
          <cell r="D1710">
            <v>77.8</v>
          </cell>
          <cell r="E1710">
            <v>26.49</v>
          </cell>
          <cell r="F1710">
            <v>104.29</v>
          </cell>
          <cell r="G1710">
            <v>15</v>
          </cell>
        </row>
        <row r="1711">
          <cell r="A1711" t="str">
            <v>32.16.050</v>
          </cell>
          <cell r="B1711" t="str">
            <v>Impermeabilização em membrana à base de polímeros acrílicos, na cor branca</v>
          </cell>
          <cell r="C1711" t="str">
            <v>M2</v>
          </cell>
          <cell r="D1711">
            <v>43.68</v>
          </cell>
          <cell r="E1711">
            <v>9.56</v>
          </cell>
          <cell r="F1711">
            <v>53.24</v>
          </cell>
          <cell r="G1711">
            <v>15</v>
          </cell>
        </row>
        <row r="1712">
          <cell r="A1712" t="str">
            <v>32.16.060</v>
          </cell>
          <cell r="B1712" t="str">
            <v>Impermeabilização em membrana à base de polímeros acrílicos, na cor branca e reforço em tela poliéster</v>
          </cell>
          <cell r="C1712" t="str">
            <v>M2</v>
          </cell>
          <cell r="D1712">
            <v>68.39</v>
          </cell>
          <cell r="E1712">
            <v>26.49</v>
          </cell>
          <cell r="F1712">
            <v>94.88</v>
          </cell>
          <cell r="G1712">
            <v>15</v>
          </cell>
        </row>
        <row r="1713">
          <cell r="A1713" t="str">
            <v>32.16.070</v>
          </cell>
          <cell r="B1713" t="str">
            <v>Impermeabilização em membrana à base de resina termoplástica e cimentos aditivados com reforço em tela poliéster</v>
          </cell>
          <cell r="C1713" t="str">
            <v>M2</v>
          </cell>
          <cell r="D1713">
            <v>47.73</v>
          </cell>
          <cell r="E1713">
            <v>31.27</v>
          </cell>
          <cell r="F1713">
            <v>79</v>
          </cell>
          <cell r="G1713">
            <v>15</v>
          </cell>
        </row>
        <row r="1714">
          <cell r="A1714" t="str">
            <v>32.17</v>
          </cell>
          <cell r="B1714" t="str">
            <v>Impermeabilizacao rigida</v>
          </cell>
        </row>
        <row r="1715">
          <cell r="A1715" t="str">
            <v>32.17.010</v>
          </cell>
          <cell r="B1715" t="str">
            <v>Impermeabilização em argamassa impermeável com aditivo hidrófugo</v>
          </cell>
          <cell r="C1715" t="str">
            <v>M3</v>
          </cell>
          <cell r="D1715">
            <v>503.18</v>
          </cell>
          <cell r="E1715">
            <v>413.48</v>
          </cell>
          <cell r="F1715">
            <v>916.66</v>
          </cell>
          <cell r="G1715">
            <v>15</v>
          </cell>
        </row>
        <row r="1716">
          <cell r="A1716" t="str">
            <v>32.17.012</v>
          </cell>
          <cell r="B1716" t="str">
            <v>Impermeabilização em argamassa de concreto não estrutural com aditivo hidrófugo</v>
          </cell>
          <cell r="C1716" t="str">
            <v>M3</v>
          </cell>
          <cell r="D1716">
            <v>523.14</v>
          </cell>
          <cell r="E1716">
            <v>47.8</v>
          </cell>
          <cell r="F1716">
            <v>570.94000000000005</v>
          </cell>
          <cell r="G1716">
            <v>15</v>
          </cell>
        </row>
        <row r="1717">
          <cell r="A1717" t="str">
            <v>32.17.030</v>
          </cell>
          <cell r="B1717" t="str">
            <v>Impermeabilização em argamassa polimérica para umidade e água de percolação</v>
          </cell>
          <cell r="C1717" t="str">
            <v>M2</v>
          </cell>
          <cell r="D1717">
            <v>6.08</v>
          </cell>
          <cell r="E1717">
            <v>10.08</v>
          </cell>
          <cell r="F1717">
            <v>16.16</v>
          </cell>
          <cell r="G1717">
            <v>15</v>
          </cell>
        </row>
        <row r="1718">
          <cell r="A1718" t="str">
            <v>32.17.040</v>
          </cell>
          <cell r="B1718" t="str">
            <v>Impermeabilização em argamassa polimérica com reforço em tela poliéster para pressão hidrostática positiva</v>
          </cell>
          <cell r="C1718" t="str">
            <v>M2</v>
          </cell>
          <cell r="D1718">
            <v>19.399999999999999</v>
          </cell>
          <cell r="E1718">
            <v>20.16</v>
          </cell>
          <cell r="F1718">
            <v>39.56</v>
          </cell>
          <cell r="G1718">
            <v>15</v>
          </cell>
        </row>
        <row r="1719">
          <cell r="A1719" t="str">
            <v>32.17.070</v>
          </cell>
          <cell r="B1719" t="str">
            <v>Impermeabilização anticorrosiva em membrana epoxídica com alcatrão de hulha, sobre massa</v>
          </cell>
          <cell r="C1719" t="str">
            <v>M2</v>
          </cell>
          <cell r="D1719">
            <v>48.96</v>
          </cell>
          <cell r="E1719">
            <v>10.08</v>
          </cell>
          <cell r="F1719">
            <v>59.04</v>
          </cell>
          <cell r="G1719">
            <v>15</v>
          </cell>
        </row>
        <row r="1720">
          <cell r="A1720" t="str">
            <v>32.20</v>
          </cell>
          <cell r="B1720" t="str">
            <v>Reparos, conservacoes e complementos - GRUPO 32</v>
          </cell>
        </row>
        <row r="1721">
          <cell r="A1721" t="str">
            <v>32.20.010</v>
          </cell>
          <cell r="B1721" t="str">
            <v>Recolocação de argila expandida</v>
          </cell>
          <cell r="C1721" t="str">
            <v>M3</v>
          </cell>
          <cell r="E1721">
            <v>95.6</v>
          </cell>
          <cell r="F1721">
            <v>95.6</v>
          </cell>
          <cell r="G1721">
            <v>15</v>
          </cell>
        </row>
        <row r="1722">
          <cell r="A1722" t="str">
            <v>32.20.020</v>
          </cell>
          <cell r="B1722" t="str">
            <v>Aplicação de papel Kraft</v>
          </cell>
          <cell r="C1722" t="str">
            <v>M2</v>
          </cell>
          <cell r="D1722">
            <v>4.9000000000000004</v>
          </cell>
          <cell r="E1722">
            <v>4.78</v>
          </cell>
          <cell r="F1722">
            <v>9.68</v>
          </cell>
          <cell r="G1722">
            <v>15</v>
          </cell>
        </row>
        <row r="1723">
          <cell r="A1723" t="str">
            <v>32.20.050</v>
          </cell>
          <cell r="B1723" t="str">
            <v>Tela em polietileno, malha hexagonal de 1/2´, para armadura de argamassa</v>
          </cell>
          <cell r="C1723" t="str">
            <v>M2</v>
          </cell>
          <cell r="D1723">
            <v>6.28</v>
          </cell>
          <cell r="E1723">
            <v>4.78</v>
          </cell>
          <cell r="F1723">
            <v>11.06</v>
          </cell>
          <cell r="G1723">
            <v>15</v>
          </cell>
        </row>
        <row r="1724">
          <cell r="A1724" t="str">
            <v>32.20.060</v>
          </cell>
          <cell r="B1724" t="str">
            <v>Tela galvanizada fio 24 BWG, malha hexagonal de 1/2´, para armadura de argamassa</v>
          </cell>
          <cell r="C1724" t="str">
            <v>M2</v>
          </cell>
          <cell r="D1724">
            <v>14.26</v>
          </cell>
          <cell r="E1724">
            <v>4.78</v>
          </cell>
          <cell r="F1724">
            <v>19.04</v>
          </cell>
          <cell r="G1724">
            <v>15</v>
          </cell>
        </row>
        <row r="1725">
          <cell r="A1725" t="str">
            <v>32.20.066</v>
          </cell>
          <cell r="B1725" t="str">
            <v>Lona plástica em polietileno, 150 micras, para camada separadora de piso/pavimento</v>
          </cell>
          <cell r="C1725" t="str">
            <v>M2</v>
          </cell>
          <cell r="D1725">
            <v>1.77</v>
          </cell>
          <cell r="E1725">
            <v>0.34</v>
          </cell>
          <cell r="F1725">
            <v>2.11</v>
          </cell>
          <cell r="G1725">
            <v>15</v>
          </cell>
        </row>
        <row r="1726">
          <cell r="A1726" t="str">
            <v>33</v>
          </cell>
          <cell r="B1726" t="str">
            <v>PINTURA</v>
          </cell>
        </row>
        <row r="1727">
          <cell r="A1727" t="str">
            <v>33.01</v>
          </cell>
          <cell r="B1727" t="str">
            <v>Preparo de base</v>
          </cell>
        </row>
        <row r="1728">
          <cell r="A1728" t="str">
            <v>33.01.040</v>
          </cell>
          <cell r="B1728" t="str">
            <v>Estucamento e lixamento de concreto deteriorado</v>
          </cell>
          <cell r="C1728" t="str">
            <v>M2</v>
          </cell>
          <cell r="D1728">
            <v>8.56</v>
          </cell>
          <cell r="E1728">
            <v>41.03</v>
          </cell>
          <cell r="F1728">
            <v>49.59</v>
          </cell>
          <cell r="G1728">
            <v>15</v>
          </cell>
        </row>
        <row r="1729">
          <cell r="A1729" t="str">
            <v>33.01.050</v>
          </cell>
          <cell r="B1729" t="str">
            <v>Estucamento e lixamento de concreto</v>
          </cell>
          <cell r="C1729" t="str">
            <v>M2</v>
          </cell>
          <cell r="D1729">
            <v>4.92</v>
          </cell>
          <cell r="E1729">
            <v>41.03</v>
          </cell>
          <cell r="F1729">
            <v>45.95</v>
          </cell>
          <cell r="G1729">
            <v>15</v>
          </cell>
        </row>
        <row r="1730">
          <cell r="A1730" t="str">
            <v>33.01.060</v>
          </cell>
          <cell r="B1730" t="str">
            <v>Imunizante para madeira</v>
          </cell>
          <cell r="C1730" t="str">
            <v>M2</v>
          </cell>
          <cell r="D1730">
            <v>7.41</v>
          </cell>
          <cell r="E1730">
            <v>10.45</v>
          </cell>
          <cell r="F1730">
            <v>17.86</v>
          </cell>
          <cell r="G1730">
            <v>15</v>
          </cell>
        </row>
        <row r="1731">
          <cell r="A1731" t="str">
            <v>33.01.280</v>
          </cell>
          <cell r="B1731" t="str">
            <v>Reparo de trincas rasas até 5 mm de largura, na massa</v>
          </cell>
          <cell r="C1731" t="str">
            <v>M</v>
          </cell>
          <cell r="D1731">
            <v>31.39</v>
          </cell>
          <cell r="E1731">
            <v>29.37</v>
          </cell>
          <cell r="F1731">
            <v>60.76</v>
          </cell>
          <cell r="G1731">
            <v>15</v>
          </cell>
        </row>
        <row r="1732">
          <cell r="A1732" t="str">
            <v>33.01.350</v>
          </cell>
          <cell r="B1732" t="str">
            <v>Preparo de base para superfície metálica com fundo antioxidante</v>
          </cell>
          <cell r="C1732" t="str">
            <v>M2</v>
          </cell>
          <cell r="D1732">
            <v>8.98</v>
          </cell>
          <cell r="E1732">
            <v>11.23</v>
          </cell>
          <cell r="F1732">
            <v>20.21</v>
          </cell>
          <cell r="G1732">
            <v>15</v>
          </cell>
        </row>
        <row r="1733">
          <cell r="A1733" t="str">
            <v>33.02</v>
          </cell>
          <cell r="B1733" t="str">
            <v>Massa corrida</v>
          </cell>
        </row>
        <row r="1734">
          <cell r="A1734" t="str">
            <v>33.02.060</v>
          </cell>
          <cell r="B1734" t="str">
            <v>Massa corrida a base de PVA</v>
          </cell>
          <cell r="C1734" t="str">
            <v>M2</v>
          </cell>
          <cell r="D1734">
            <v>3.05</v>
          </cell>
          <cell r="E1734">
            <v>14.14</v>
          </cell>
          <cell r="F1734">
            <v>17.190000000000001</v>
          </cell>
          <cell r="G1734">
            <v>15</v>
          </cell>
        </row>
        <row r="1735">
          <cell r="A1735" t="str">
            <v>33.02.080</v>
          </cell>
          <cell r="B1735" t="str">
            <v>Massa corrida à base de resina acrílica</v>
          </cell>
          <cell r="C1735" t="str">
            <v>M2</v>
          </cell>
          <cell r="D1735">
            <v>5.92</v>
          </cell>
          <cell r="E1735">
            <v>14.14</v>
          </cell>
          <cell r="F1735">
            <v>20.059999999999999</v>
          </cell>
          <cell r="G1735">
            <v>15</v>
          </cell>
        </row>
        <row r="1736">
          <cell r="A1736" t="str">
            <v>33.03</v>
          </cell>
          <cell r="B1736" t="str">
            <v>Pintura em superficies de concreto / massa / gesso / pedras</v>
          </cell>
        </row>
        <row r="1737">
          <cell r="A1737" t="str">
            <v>33.03.220</v>
          </cell>
          <cell r="B1737" t="str">
            <v>Tinta látex em elemento vazado</v>
          </cell>
          <cell r="C1737" t="str">
            <v>M2</v>
          </cell>
          <cell r="D1737">
            <v>4.66</v>
          </cell>
          <cell r="E1737">
            <v>31.11</v>
          </cell>
          <cell r="F1737">
            <v>35.770000000000003</v>
          </cell>
          <cell r="G1737">
            <v>15</v>
          </cell>
        </row>
        <row r="1738">
          <cell r="A1738" t="str">
            <v>33.03.350</v>
          </cell>
          <cell r="B1738" t="str">
            <v>Pintura especial em esmalte para lousa cor verde</v>
          </cell>
          <cell r="C1738" t="str">
            <v>M2</v>
          </cell>
          <cell r="D1738">
            <v>9.64</v>
          </cell>
          <cell r="E1738">
            <v>26.43</v>
          </cell>
          <cell r="F1738">
            <v>36.07</v>
          </cell>
          <cell r="G1738">
            <v>15</v>
          </cell>
        </row>
        <row r="1739">
          <cell r="A1739" t="str">
            <v>33.03.740</v>
          </cell>
          <cell r="B1739" t="str">
            <v>Resina acrílica plastificante</v>
          </cell>
          <cell r="C1739" t="str">
            <v>M2</v>
          </cell>
          <cell r="D1739">
            <v>18.420000000000002</v>
          </cell>
          <cell r="E1739">
            <v>14.69</v>
          </cell>
          <cell r="F1739">
            <v>33.11</v>
          </cell>
          <cell r="G1739">
            <v>15</v>
          </cell>
        </row>
        <row r="1740">
          <cell r="A1740" t="str">
            <v>33.03.750</v>
          </cell>
          <cell r="B1740" t="str">
            <v>Verniz acrílico</v>
          </cell>
          <cell r="C1740" t="str">
            <v>M2</v>
          </cell>
          <cell r="D1740">
            <v>18.47</v>
          </cell>
          <cell r="E1740">
            <v>25.23</v>
          </cell>
          <cell r="F1740">
            <v>43.7</v>
          </cell>
          <cell r="G1740">
            <v>15</v>
          </cell>
        </row>
        <row r="1741">
          <cell r="A1741" t="str">
            <v>33.03.760</v>
          </cell>
          <cell r="B1741" t="str">
            <v>Hidrorepelente incolor à base de silano-siloxano oligomérico disperso em água</v>
          </cell>
          <cell r="C1741" t="str">
            <v>M2</v>
          </cell>
          <cell r="D1741">
            <v>16.54</v>
          </cell>
          <cell r="E1741">
            <v>18.71</v>
          </cell>
          <cell r="F1741">
            <v>35.25</v>
          </cell>
          <cell r="G1741">
            <v>15</v>
          </cell>
        </row>
        <row r="1742">
          <cell r="A1742" t="str">
            <v>33.03.770</v>
          </cell>
          <cell r="B1742" t="str">
            <v>Hidrorepelente incolor à base de silano-siloxano oligomérico disperso em solvente</v>
          </cell>
          <cell r="C1742" t="str">
            <v>M2</v>
          </cell>
          <cell r="D1742">
            <v>41.41</v>
          </cell>
          <cell r="E1742">
            <v>18.71</v>
          </cell>
          <cell r="F1742">
            <v>60.12</v>
          </cell>
          <cell r="G1742">
            <v>15</v>
          </cell>
        </row>
        <row r="1743">
          <cell r="A1743" t="str">
            <v>33.03.780</v>
          </cell>
          <cell r="B1743" t="str">
            <v>Verniz de proteção antipichação</v>
          </cell>
          <cell r="C1743" t="str">
            <v>M2</v>
          </cell>
          <cell r="D1743">
            <v>31.72</v>
          </cell>
          <cell r="E1743">
            <v>25.23</v>
          </cell>
          <cell r="F1743">
            <v>56.95</v>
          </cell>
          <cell r="G1743">
            <v>15</v>
          </cell>
        </row>
        <row r="1744">
          <cell r="A1744" t="str">
            <v>33.05</v>
          </cell>
          <cell r="B1744" t="str">
            <v>Pintura em superficies de madeira</v>
          </cell>
        </row>
        <row r="1745">
          <cell r="A1745" t="str">
            <v>33.05.010</v>
          </cell>
          <cell r="B1745" t="str">
            <v>Verniz fungicida para madeira</v>
          </cell>
          <cell r="C1745" t="str">
            <v>M2</v>
          </cell>
          <cell r="D1745">
            <v>8.74</v>
          </cell>
          <cell r="E1745">
            <v>18.71</v>
          </cell>
          <cell r="F1745">
            <v>27.45</v>
          </cell>
          <cell r="G1745">
            <v>15</v>
          </cell>
        </row>
        <row r="1746">
          <cell r="A1746" t="str">
            <v>33.05.120</v>
          </cell>
          <cell r="B1746" t="str">
            <v>Esmalte em rodapés, baguetes ou molduras de madeira</v>
          </cell>
          <cell r="C1746" t="str">
            <v>M</v>
          </cell>
          <cell r="D1746">
            <v>3.31</v>
          </cell>
          <cell r="E1746">
            <v>3.48</v>
          </cell>
          <cell r="F1746">
            <v>6.79</v>
          </cell>
          <cell r="G1746">
            <v>15</v>
          </cell>
        </row>
        <row r="1747">
          <cell r="A1747" t="str">
            <v>33.05.330</v>
          </cell>
          <cell r="B1747" t="str">
            <v>Verniz em superfície de madeira</v>
          </cell>
          <cell r="C1747" t="str">
            <v>M2</v>
          </cell>
          <cell r="D1747">
            <v>11.49</v>
          </cell>
          <cell r="E1747">
            <v>21.1</v>
          </cell>
          <cell r="F1747">
            <v>32.590000000000003</v>
          </cell>
          <cell r="G1747">
            <v>15</v>
          </cell>
        </row>
        <row r="1748">
          <cell r="A1748" t="str">
            <v>33.05.360</v>
          </cell>
          <cell r="B1748" t="str">
            <v>Verniz em rodapés, baguetes ou molduras de madeira</v>
          </cell>
          <cell r="C1748" t="str">
            <v>M</v>
          </cell>
          <cell r="D1748">
            <v>3.04</v>
          </cell>
          <cell r="E1748">
            <v>2.79</v>
          </cell>
          <cell r="F1748">
            <v>5.83</v>
          </cell>
          <cell r="G1748">
            <v>15</v>
          </cell>
        </row>
        <row r="1749">
          <cell r="A1749" t="str">
            <v>33.06</v>
          </cell>
          <cell r="B1749" t="str">
            <v>Pintura em pisos</v>
          </cell>
        </row>
        <row r="1750">
          <cell r="A1750" t="str">
            <v>33.06.020</v>
          </cell>
          <cell r="B1750" t="str">
            <v>Acrílico para quadras e pisos cimentados</v>
          </cell>
          <cell r="C1750" t="str">
            <v>M2</v>
          </cell>
          <cell r="D1750">
            <v>4.75</v>
          </cell>
          <cell r="E1750">
            <v>25.23</v>
          </cell>
          <cell r="F1750">
            <v>29.98</v>
          </cell>
          <cell r="G1750">
            <v>15</v>
          </cell>
        </row>
        <row r="1751">
          <cell r="A1751" t="str">
            <v>33.07</v>
          </cell>
          <cell r="B1751" t="str">
            <v>Pintura em estruturas metalicas</v>
          </cell>
        </row>
        <row r="1752">
          <cell r="A1752" t="str">
            <v>33.07.130</v>
          </cell>
          <cell r="B1752" t="str">
            <v>Pintura epóxi bicomponente em estruturas metálicas</v>
          </cell>
          <cell r="C1752" t="str">
            <v>KG</v>
          </cell>
          <cell r="D1752">
            <v>4.26</v>
          </cell>
          <cell r="F1752">
            <v>4.26</v>
          </cell>
          <cell r="G1752">
            <v>15</v>
          </cell>
        </row>
        <row r="1753">
          <cell r="A1753" t="str">
            <v>33.07.140</v>
          </cell>
          <cell r="B1753" t="str">
            <v>Pintura com esmalte alquídico em estrutura metálica</v>
          </cell>
          <cell r="C1753" t="str">
            <v>KG</v>
          </cell>
          <cell r="D1753">
            <v>4.55</v>
          </cell>
          <cell r="F1753">
            <v>4.55</v>
          </cell>
          <cell r="G1753">
            <v>15</v>
          </cell>
        </row>
        <row r="1754">
          <cell r="A1754" t="str">
            <v>33.07.303</v>
          </cell>
          <cell r="B1754" t="str">
            <v>Proteção passiva contra incêndio com tinta intumescente, com tempo requerido de resistência ao fogo TRRF = 60 min - aplicação em estrutura metálica</v>
          </cell>
          <cell r="C1754" t="str">
            <v>M2</v>
          </cell>
          <cell r="D1754">
            <v>185.43</v>
          </cell>
          <cell r="E1754">
            <v>233.22</v>
          </cell>
          <cell r="F1754">
            <v>418.65</v>
          </cell>
          <cell r="G1754">
            <v>15</v>
          </cell>
        </row>
        <row r="1755">
          <cell r="A1755" t="str">
            <v>33.07.304</v>
          </cell>
          <cell r="B1755" t="str">
            <v>Proteção passiva contra incêndio com tinta intumescente, com tempo requerido de resistência ao fogo TRRF = 120 min - aplicação em estrutura metálica</v>
          </cell>
          <cell r="C1755" t="str">
            <v>M2</v>
          </cell>
          <cell r="D1755">
            <v>684.6</v>
          </cell>
          <cell r="E1755">
            <v>270.41000000000003</v>
          </cell>
          <cell r="F1755">
            <v>955.01</v>
          </cell>
          <cell r="G1755">
            <v>15</v>
          </cell>
        </row>
        <row r="1756">
          <cell r="A1756" t="str">
            <v>33.09</v>
          </cell>
          <cell r="B1756" t="str">
            <v>Pintura de sinalizacao</v>
          </cell>
        </row>
        <row r="1757">
          <cell r="A1757" t="str">
            <v>33.09.020</v>
          </cell>
          <cell r="B1757" t="str">
            <v>Borracha clorada para faixas demarcatórias</v>
          </cell>
          <cell r="C1757" t="str">
            <v>M</v>
          </cell>
          <cell r="D1757">
            <v>1.63</v>
          </cell>
          <cell r="E1757">
            <v>1.9</v>
          </cell>
          <cell r="F1757">
            <v>3.53</v>
          </cell>
          <cell r="G1757">
            <v>15</v>
          </cell>
        </row>
        <row r="1758">
          <cell r="A1758" t="str">
            <v>33.09.021</v>
          </cell>
          <cell r="B1758" t="str">
            <v>Tinta acrílica para faixas demarcatórias</v>
          </cell>
          <cell r="C1758" t="str">
            <v>M</v>
          </cell>
          <cell r="D1758">
            <v>1.0900000000000001</v>
          </cell>
          <cell r="E1758">
            <v>3.78</v>
          </cell>
          <cell r="F1758">
            <v>4.87</v>
          </cell>
          <cell r="G1758">
            <v>15</v>
          </cell>
        </row>
        <row r="1759">
          <cell r="A1759" t="str">
            <v>33.10</v>
          </cell>
          <cell r="B1759" t="str">
            <v>Pintura em superficie de concreto/massa/gesso/pedras, inclusive preparo</v>
          </cell>
        </row>
        <row r="1760">
          <cell r="A1760" t="str">
            <v>33.10.020</v>
          </cell>
          <cell r="B1760" t="str">
            <v>Tinta látex em massa, inclusive preparo</v>
          </cell>
          <cell r="C1760" t="str">
            <v>M2</v>
          </cell>
          <cell r="D1760">
            <v>8.1199999999999992</v>
          </cell>
          <cell r="E1760">
            <v>25.23</v>
          </cell>
          <cell r="F1760">
            <v>33.35</v>
          </cell>
          <cell r="G1760">
            <v>15</v>
          </cell>
        </row>
        <row r="1761">
          <cell r="A1761" t="str">
            <v>33.10.030</v>
          </cell>
          <cell r="B1761" t="str">
            <v>Tinta acrílica antimofo em massa, inclusive preparo</v>
          </cell>
          <cell r="C1761" t="str">
            <v>M2</v>
          </cell>
          <cell r="D1761">
            <v>14.33</v>
          </cell>
          <cell r="E1761">
            <v>25.23</v>
          </cell>
          <cell r="F1761">
            <v>39.56</v>
          </cell>
          <cell r="G1761">
            <v>15</v>
          </cell>
        </row>
        <row r="1762">
          <cell r="A1762" t="str">
            <v>33.10.041</v>
          </cell>
          <cell r="B1762" t="str">
            <v>Esmalte à base de água em massa, inclusive preparo</v>
          </cell>
          <cell r="C1762" t="str">
            <v>M2</v>
          </cell>
          <cell r="D1762">
            <v>15.2</v>
          </cell>
          <cell r="E1762">
            <v>25.23</v>
          </cell>
          <cell r="F1762">
            <v>40.43</v>
          </cell>
          <cell r="G1762">
            <v>15</v>
          </cell>
        </row>
        <row r="1763">
          <cell r="A1763" t="str">
            <v>33.10.050</v>
          </cell>
          <cell r="B1763" t="str">
            <v>Tinta acrílica em massa, inclusive preparo</v>
          </cell>
          <cell r="C1763" t="str">
            <v>M2</v>
          </cell>
          <cell r="D1763">
            <v>12.94</v>
          </cell>
          <cell r="E1763">
            <v>25.23</v>
          </cell>
          <cell r="F1763">
            <v>38.17</v>
          </cell>
          <cell r="G1763">
            <v>15</v>
          </cell>
        </row>
        <row r="1764">
          <cell r="A1764" t="str">
            <v>33.10.060</v>
          </cell>
          <cell r="B1764" t="str">
            <v>Epóxi em massa, inclusive preparo</v>
          </cell>
          <cell r="C1764" t="str">
            <v>M2</v>
          </cell>
          <cell r="D1764">
            <v>105.55</v>
          </cell>
          <cell r="E1764">
            <v>52.86</v>
          </cell>
          <cell r="F1764">
            <v>158.41</v>
          </cell>
          <cell r="G1764">
            <v>15</v>
          </cell>
        </row>
        <row r="1765">
          <cell r="A1765" t="str">
            <v>33.10.070</v>
          </cell>
          <cell r="B1765" t="str">
            <v>Borracha clorada em massa, inclusive preparo</v>
          </cell>
          <cell r="C1765" t="str">
            <v>M2</v>
          </cell>
          <cell r="D1765">
            <v>19.600000000000001</v>
          </cell>
          <cell r="E1765">
            <v>25.23</v>
          </cell>
          <cell r="F1765">
            <v>44.83</v>
          </cell>
          <cell r="G1765">
            <v>15</v>
          </cell>
        </row>
        <row r="1766">
          <cell r="A1766" t="str">
            <v>33.10.100</v>
          </cell>
          <cell r="B1766" t="str">
            <v>Textura acrílica para uso interno / externo, inclusive preparo</v>
          </cell>
          <cell r="C1766" t="str">
            <v>M2</v>
          </cell>
          <cell r="D1766">
            <v>12.42</v>
          </cell>
          <cell r="E1766">
            <v>35.24</v>
          </cell>
          <cell r="F1766">
            <v>47.66</v>
          </cell>
          <cell r="G1766">
            <v>15</v>
          </cell>
        </row>
        <row r="1767">
          <cell r="A1767" t="str">
            <v>33.10.120</v>
          </cell>
          <cell r="B1767" t="str">
            <v>Proteção passiva contra incêndio com tinta intumescente, tempo requerido de resistência ao fogo TRRF = 60 minutos - aplicação em painéis de gesso acartonado</v>
          </cell>
          <cell r="C1767" t="str">
            <v>M2</v>
          </cell>
          <cell r="D1767">
            <v>261.04000000000002</v>
          </cell>
          <cell r="F1767">
            <v>261.04000000000002</v>
          </cell>
          <cell r="G1767">
            <v>15</v>
          </cell>
        </row>
        <row r="1768">
          <cell r="A1768" t="str">
            <v>33.10.130</v>
          </cell>
          <cell r="B1768" t="str">
            <v>Proteção passiva contra incêndio com tinta intumescente, tempo requerido de resistência ao fogo TRRF = 120 minutos - aplicação em painéis de gesso acartonado</v>
          </cell>
          <cell r="C1768" t="str">
            <v>M2</v>
          </cell>
          <cell r="D1768">
            <v>517.54999999999995</v>
          </cell>
          <cell r="F1768">
            <v>517.54999999999995</v>
          </cell>
          <cell r="G1768">
            <v>15</v>
          </cell>
        </row>
        <row r="1769">
          <cell r="A1769" t="str">
            <v>33.11</v>
          </cell>
          <cell r="B1769" t="str">
            <v>Pintura em superficie metalica, inclusive preparo</v>
          </cell>
        </row>
        <row r="1770">
          <cell r="A1770" t="str">
            <v>33.11.050</v>
          </cell>
          <cell r="B1770" t="str">
            <v>Esmalte à base água em superfície metálica, inclusive preparo</v>
          </cell>
          <cell r="C1770" t="str">
            <v>M2</v>
          </cell>
          <cell r="D1770">
            <v>19.510000000000002</v>
          </cell>
          <cell r="E1770">
            <v>35.24</v>
          </cell>
          <cell r="F1770">
            <v>54.75</v>
          </cell>
          <cell r="G1770">
            <v>15</v>
          </cell>
        </row>
        <row r="1771">
          <cell r="A1771" t="str">
            <v>33.12</v>
          </cell>
          <cell r="B1771" t="str">
            <v>Pintura em superficie de madeira, inclusive preparo</v>
          </cell>
        </row>
        <row r="1772">
          <cell r="A1772" t="str">
            <v>33.12.011</v>
          </cell>
          <cell r="B1772" t="str">
            <v>Esmalte à base de água em madeira, inclusive preparo</v>
          </cell>
          <cell r="C1772" t="str">
            <v>M2</v>
          </cell>
          <cell r="D1772">
            <v>19.97</v>
          </cell>
          <cell r="E1772">
            <v>35.24</v>
          </cell>
          <cell r="F1772">
            <v>55.21</v>
          </cell>
          <cell r="G1772">
            <v>15</v>
          </cell>
        </row>
        <row r="1773">
          <cell r="A1773" t="str">
            <v>34</v>
          </cell>
          <cell r="B1773" t="str">
            <v>PAISAGISMO E FECHAMENTOS</v>
          </cell>
        </row>
        <row r="1774">
          <cell r="A1774" t="str">
            <v>34.01</v>
          </cell>
          <cell r="B1774" t="str">
            <v>Preparacao de solo</v>
          </cell>
        </row>
        <row r="1775">
          <cell r="A1775" t="str">
            <v>34.01.010</v>
          </cell>
          <cell r="B1775" t="str">
            <v>Terra vegetal orgânica comum</v>
          </cell>
          <cell r="C1775" t="str">
            <v>M3</v>
          </cell>
          <cell r="D1775">
            <v>188.97</v>
          </cell>
          <cell r="E1775">
            <v>59.75</v>
          </cell>
          <cell r="F1775">
            <v>248.72</v>
          </cell>
          <cell r="G1775">
            <v>15</v>
          </cell>
        </row>
        <row r="1776">
          <cell r="A1776" t="str">
            <v>34.01.020</v>
          </cell>
          <cell r="B1776" t="str">
            <v>Limpeza e regularização de áreas para ajardinamento (jardins e canteiros)</v>
          </cell>
          <cell r="C1776" t="str">
            <v>M2</v>
          </cell>
          <cell r="E1776">
            <v>2.39</v>
          </cell>
          <cell r="F1776">
            <v>2.39</v>
          </cell>
          <cell r="G1776">
            <v>15</v>
          </cell>
        </row>
        <row r="1777">
          <cell r="A1777" t="str">
            <v>34.02</v>
          </cell>
          <cell r="B1777" t="str">
            <v>Vegetacao rasteira</v>
          </cell>
        </row>
        <row r="1778">
          <cell r="A1778" t="str">
            <v>34.02.020</v>
          </cell>
          <cell r="B1778" t="str">
            <v>Plantio de grama batatais em placas (praças e áreas abertas)</v>
          </cell>
          <cell r="C1778" t="str">
            <v>M2</v>
          </cell>
          <cell r="D1778">
            <v>10.76</v>
          </cell>
          <cell r="E1778">
            <v>4.03</v>
          </cell>
          <cell r="F1778">
            <v>14.79</v>
          </cell>
          <cell r="G1778">
            <v>15</v>
          </cell>
        </row>
        <row r="1779">
          <cell r="A1779" t="str">
            <v>34.02.040</v>
          </cell>
          <cell r="B1779" t="str">
            <v>Plantio de grama batatais em placas (jardins e canteiros)</v>
          </cell>
          <cell r="C1779" t="str">
            <v>M2</v>
          </cell>
          <cell r="D1779">
            <v>10.09</v>
          </cell>
          <cell r="E1779">
            <v>6.04</v>
          </cell>
          <cell r="F1779">
            <v>16.13</v>
          </cell>
          <cell r="G1779">
            <v>15</v>
          </cell>
        </row>
        <row r="1780">
          <cell r="A1780" t="str">
            <v>34.02.070</v>
          </cell>
          <cell r="B1780" t="str">
            <v>Forração com Lírio Amarelo, mínimo 18 mudas / m² - h= 0,50 m</v>
          </cell>
          <cell r="C1780" t="str">
            <v>M2</v>
          </cell>
          <cell r="D1780">
            <v>124.28</v>
          </cell>
          <cell r="E1780">
            <v>7.69</v>
          </cell>
          <cell r="F1780">
            <v>131.97</v>
          </cell>
          <cell r="G1780">
            <v>15</v>
          </cell>
        </row>
        <row r="1781">
          <cell r="A1781" t="str">
            <v>34.02.080</v>
          </cell>
          <cell r="B1781" t="str">
            <v>Plantio de grama São Carlos em placas (jardins e canteiros)</v>
          </cell>
          <cell r="C1781" t="str">
            <v>M2</v>
          </cell>
          <cell r="D1781">
            <v>18.7</v>
          </cell>
          <cell r="E1781">
            <v>6.04</v>
          </cell>
          <cell r="F1781">
            <v>24.74</v>
          </cell>
          <cell r="G1781">
            <v>15</v>
          </cell>
        </row>
        <row r="1782">
          <cell r="A1782" t="str">
            <v>34.02.090</v>
          </cell>
          <cell r="B1782" t="str">
            <v>Forração com Hera Inglesa, mínimo 18 mudas / m² - h= 0,15 m</v>
          </cell>
          <cell r="C1782" t="str">
            <v>M2</v>
          </cell>
          <cell r="D1782">
            <v>54.98</v>
          </cell>
          <cell r="E1782">
            <v>7.69</v>
          </cell>
          <cell r="F1782">
            <v>62.67</v>
          </cell>
          <cell r="G1782">
            <v>15</v>
          </cell>
        </row>
        <row r="1783">
          <cell r="A1783" t="str">
            <v>34.02.100</v>
          </cell>
          <cell r="B1783" t="str">
            <v>Plantio de grama esmeralda em placas (jardins e canteiros)</v>
          </cell>
          <cell r="C1783" t="str">
            <v>M2</v>
          </cell>
          <cell r="D1783">
            <v>13.85</v>
          </cell>
          <cell r="E1783">
            <v>6.04</v>
          </cell>
          <cell r="F1783">
            <v>19.89</v>
          </cell>
          <cell r="G1783">
            <v>15</v>
          </cell>
        </row>
        <row r="1784">
          <cell r="A1784" t="str">
            <v>34.02.110</v>
          </cell>
          <cell r="B1784" t="str">
            <v>Forração com clorofito, mínimo de 20 mudas / m² - h= 0,15 m</v>
          </cell>
          <cell r="C1784" t="str">
            <v>M2</v>
          </cell>
          <cell r="D1784">
            <v>56.02</v>
          </cell>
          <cell r="E1784">
            <v>7.69</v>
          </cell>
          <cell r="F1784">
            <v>63.71</v>
          </cell>
          <cell r="G1784">
            <v>15</v>
          </cell>
        </row>
        <row r="1785">
          <cell r="A1785" t="str">
            <v>34.02.400</v>
          </cell>
          <cell r="B1785" t="str">
            <v>Plantio de grama pelo processo hidrossemeadura</v>
          </cell>
          <cell r="C1785" t="str">
            <v>M2</v>
          </cell>
          <cell r="D1785">
            <v>9.59</v>
          </cell>
          <cell r="F1785">
            <v>9.59</v>
          </cell>
          <cell r="G1785">
            <v>15</v>
          </cell>
        </row>
        <row r="1786">
          <cell r="A1786" t="str">
            <v>34.03</v>
          </cell>
          <cell r="B1786" t="str">
            <v>Vegetacao arbustiva</v>
          </cell>
        </row>
        <row r="1787">
          <cell r="A1787" t="str">
            <v>34.03.020</v>
          </cell>
          <cell r="B1787" t="str">
            <v>Arbusto Azaléa - h= 0,60 a 0,80 m</v>
          </cell>
          <cell r="C1787" t="str">
            <v>UN</v>
          </cell>
          <cell r="D1787">
            <v>56.76</v>
          </cell>
          <cell r="E1787">
            <v>4.43</v>
          </cell>
          <cell r="F1787">
            <v>61.19</v>
          </cell>
          <cell r="G1787">
            <v>15</v>
          </cell>
        </row>
        <row r="1788">
          <cell r="A1788" t="str">
            <v>34.03.120</v>
          </cell>
          <cell r="B1788" t="str">
            <v>Arbusto Moréia - h= 0,50 m</v>
          </cell>
          <cell r="C1788" t="str">
            <v>UN</v>
          </cell>
          <cell r="D1788">
            <v>42.61</v>
          </cell>
          <cell r="E1788">
            <v>4.43</v>
          </cell>
          <cell r="F1788">
            <v>47.04</v>
          </cell>
          <cell r="G1788">
            <v>15</v>
          </cell>
        </row>
        <row r="1789">
          <cell r="A1789" t="str">
            <v>34.03.130</v>
          </cell>
          <cell r="B1789" t="str">
            <v>Arbusto Alamanda - h= 0,60 a 0,80 m</v>
          </cell>
          <cell r="C1789" t="str">
            <v>UN</v>
          </cell>
          <cell r="D1789">
            <v>53.1</v>
          </cell>
          <cell r="E1789">
            <v>4.43</v>
          </cell>
          <cell r="F1789">
            <v>57.53</v>
          </cell>
          <cell r="G1789">
            <v>15</v>
          </cell>
        </row>
        <row r="1790">
          <cell r="A1790" t="str">
            <v>34.03.150</v>
          </cell>
          <cell r="B1790" t="str">
            <v>Arbusto Curcúligo - h= 0,60 a 0,80 m</v>
          </cell>
          <cell r="C1790" t="str">
            <v>UN</v>
          </cell>
          <cell r="D1790">
            <v>59.6</v>
          </cell>
          <cell r="E1790">
            <v>4.43</v>
          </cell>
          <cell r="F1790">
            <v>64.03</v>
          </cell>
          <cell r="G1790">
            <v>15</v>
          </cell>
        </row>
        <row r="1791">
          <cell r="A1791" t="str">
            <v>34.04</v>
          </cell>
          <cell r="B1791" t="str">
            <v>arvores</v>
          </cell>
        </row>
        <row r="1792">
          <cell r="A1792" t="str">
            <v>34.04.050</v>
          </cell>
          <cell r="B1792" t="str">
            <v>Árvore ornamental tipo Pata de Vaca - h= 2,00 m</v>
          </cell>
          <cell r="C1792" t="str">
            <v>UN</v>
          </cell>
          <cell r="D1792">
            <v>106.26</v>
          </cell>
          <cell r="E1792">
            <v>38.44</v>
          </cell>
          <cell r="F1792">
            <v>144.69999999999999</v>
          </cell>
          <cell r="G1792">
            <v>15</v>
          </cell>
        </row>
        <row r="1793">
          <cell r="A1793" t="str">
            <v>34.04.130</v>
          </cell>
          <cell r="B1793" t="str">
            <v>Árvore ornamental tipo Ipê Amarelo - h= 2,00 m</v>
          </cell>
          <cell r="C1793" t="str">
            <v>UN</v>
          </cell>
          <cell r="D1793">
            <v>156.26</v>
          </cell>
          <cell r="E1793">
            <v>38.44</v>
          </cell>
          <cell r="F1793">
            <v>194.7</v>
          </cell>
          <cell r="G1793">
            <v>15</v>
          </cell>
        </row>
        <row r="1794">
          <cell r="A1794" t="str">
            <v>34.04.160</v>
          </cell>
          <cell r="B1794" t="str">
            <v>Árvore ornamental tipo Areca Bambu - h= 2,00 m</v>
          </cell>
          <cell r="C1794" t="str">
            <v>UN</v>
          </cell>
          <cell r="D1794">
            <v>237.94</v>
          </cell>
          <cell r="E1794">
            <v>38.44</v>
          </cell>
          <cell r="F1794">
            <v>276.38</v>
          </cell>
          <cell r="G1794">
            <v>15</v>
          </cell>
        </row>
        <row r="1795">
          <cell r="A1795" t="str">
            <v>34.04.164</v>
          </cell>
          <cell r="B1795" t="str">
            <v>Árvore ornamental tipo Falso barbatimão - h= 2,00 m</v>
          </cell>
          <cell r="C1795" t="str">
            <v>UN</v>
          </cell>
          <cell r="D1795">
            <v>343.95</v>
          </cell>
          <cell r="E1795">
            <v>38.44</v>
          </cell>
          <cell r="F1795">
            <v>382.39</v>
          </cell>
          <cell r="G1795">
            <v>15</v>
          </cell>
        </row>
        <row r="1796">
          <cell r="A1796" t="str">
            <v>34.04.166</v>
          </cell>
          <cell r="B1796" t="str">
            <v>Árvore ornamental tipo Aroeira salsa - h= 2,00 m</v>
          </cell>
          <cell r="C1796" t="str">
            <v>UN</v>
          </cell>
          <cell r="D1796">
            <v>153.83000000000001</v>
          </cell>
          <cell r="E1796">
            <v>38.44</v>
          </cell>
          <cell r="F1796">
            <v>192.27</v>
          </cell>
          <cell r="G1796">
            <v>15</v>
          </cell>
        </row>
        <row r="1797">
          <cell r="A1797" t="str">
            <v>34.04.280</v>
          </cell>
          <cell r="B1797" t="str">
            <v>Árvore ornamental tipo Manacá-da-serra - h= 2,00 m</v>
          </cell>
          <cell r="C1797" t="str">
            <v>UN</v>
          </cell>
          <cell r="D1797">
            <v>88.35</v>
          </cell>
          <cell r="E1797">
            <v>38.44</v>
          </cell>
          <cell r="F1797">
            <v>126.79</v>
          </cell>
          <cell r="G1797">
            <v>15</v>
          </cell>
        </row>
        <row r="1798">
          <cell r="A1798" t="str">
            <v>34.04.360</v>
          </cell>
          <cell r="B1798" t="str">
            <v>Árvore ornamental tipo coqueiro Jerivá - h= 4,00 m</v>
          </cell>
          <cell r="C1798" t="str">
            <v>UN</v>
          </cell>
          <cell r="D1798">
            <v>416.96</v>
          </cell>
          <cell r="E1798">
            <v>38.44</v>
          </cell>
          <cell r="F1798">
            <v>455.4</v>
          </cell>
          <cell r="G1798">
            <v>15</v>
          </cell>
        </row>
        <row r="1799">
          <cell r="A1799" t="str">
            <v>34.04.370</v>
          </cell>
          <cell r="B1799" t="str">
            <v>Árvore ornamental tipo Quaresmeira - h= 1,50 / 2,00 m</v>
          </cell>
          <cell r="C1799" t="str">
            <v>UN</v>
          </cell>
          <cell r="D1799">
            <v>139.57</v>
          </cell>
          <cell r="E1799">
            <v>38.44</v>
          </cell>
          <cell r="F1799">
            <v>178.01</v>
          </cell>
          <cell r="G1799">
            <v>15</v>
          </cell>
        </row>
        <row r="1800">
          <cell r="A1800" t="str">
            <v>34.05</v>
          </cell>
          <cell r="B1800" t="str">
            <v>Cercas e fechamentos</v>
          </cell>
        </row>
        <row r="1801">
          <cell r="A1801" t="str">
            <v>34.05.020</v>
          </cell>
          <cell r="B1801" t="str">
            <v>Cerca em arame farpado com mourões de concreto</v>
          </cell>
          <cell r="C1801" t="str">
            <v>M</v>
          </cell>
          <cell r="D1801">
            <v>30.16</v>
          </cell>
          <cell r="E1801">
            <v>38.44</v>
          </cell>
          <cell r="F1801">
            <v>68.599999999999994</v>
          </cell>
          <cell r="G1801">
            <v>15</v>
          </cell>
        </row>
        <row r="1802">
          <cell r="A1802" t="str">
            <v>34.05.030</v>
          </cell>
          <cell r="B1802" t="str">
            <v>Cerca em arame farpado com mourões de concreto, com ponta inclinada</v>
          </cell>
          <cell r="C1802" t="str">
            <v>M</v>
          </cell>
          <cell r="D1802">
            <v>42.82</v>
          </cell>
          <cell r="E1802">
            <v>38.44</v>
          </cell>
          <cell r="F1802">
            <v>81.260000000000005</v>
          </cell>
          <cell r="G1802">
            <v>15</v>
          </cell>
        </row>
        <row r="1803">
          <cell r="A1803" t="str">
            <v>34.05.032</v>
          </cell>
          <cell r="B1803" t="str">
            <v>Cerca em arame farpado com mourões de concreto, com ponta inclinada - 12 fiadas</v>
          </cell>
          <cell r="C1803" t="str">
            <v>M</v>
          </cell>
          <cell r="D1803">
            <v>44.62</v>
          </cell>
          <cell r="E1803">
            <v>38.44</v>
          </cell>
          <cell r="F1803">
            <v>83.06</v>
          </cell>
          <cell r="G1803">
            <v>15</v>
          </cell>
        </row>
        <row r="1804">
          <cell r="A1804" t="str">
            <v>34.05.050</v>
          </cell>
          <cell r="B1804" t="str">
            <v>Cerca em tela de aço galvanizado de 2´, montantes em mourões de concreto com ponta inclinada e arame farpado</v>
          </cell>
          <cell r="C1804" t="str">
            <v>M</v>
          </cell>
          <cell r="D1804">
            <v>160.62</v>
          </cell>
          <cell r="E1804">
            <v>61.59</v>
          </cell>
          <cell r="F1804">
            <v>222.21</v>
          </cell>
          <cell r="G1804">
            <v>15</v>
          </cell>
        </row>
        <row r="1805">
          <cell r="A1805" t="str">
            <v>34.05.080</v>
          </cell>
          <cell r="B1805" t="str">
            <v>Alambrado em tela de aço galvanizado de 2´, montantes metálicos e arame farpado, até 4,00 m de altura</v>
          </cell>
          <cell r="C1805" t="str">
            <v>M2</v>
          </cell>
          <cell r="D1805">
            <v>238.41</v>
          </cell>
          <cell r="F1805">
            <v>238.41</v>
          </cell>
          <cell r="G1805">
            <v>15</v>
          </cell>
        </row>
        <row r="1806">
          <cell r="A1806" t="str">
            <v>34.05.110</v>
          </cell>
          <cell r="B1806" t="str">
            <v>Alambrado em tela de aço galvanizado de 2´, montantes metálicos e arame farpado, acima de 4,00 m de altura</v>
          </cell>
          <cell r="C1806" t="str">
            <v>M2</v>
          </cell>
          <cell r="D1806">
            <v>248.96</v>
          </cell>
          <cell r="F1806">
            <v>248.96</v>
          </cell>
          <cell r="G1806">
            <v>15</v>
          </cell>
        </row>
        <row r="1807">
          <cell r="A1807" t="str">
            <v>34.05.120</v>
          </cell>
          <cell r="B1807" t="str">
            <v>Alambrado em tela de aço galvanizado de 1´, montantes metálicos e arame farpado</v>
          </cell>
          <cell r="C1807" t="str">
            <v>M2</v>
          </cell>
          <cell r="D1807">
            <v>220.89</v>
          </cell>
          <cell r="F1807">
            <v>220.89</v>
          </cell>
          <cell r="G1807">
            <v>15</v>
          </cell>
        </row>
        <row r="1808">
          <cell r="A1808" t="str">
            <v>34.05.170</v>
          </cell>
          <cell r="B1808" t="str">
            <v>Barreira de proteção perimetral em aço inoxidável AISI 430, dupla</v>
          </cell>
          <cell r="C1808" t="str">
            <v>M</v>
          </cell>
          <cell r="D1808">
            <v>46.37</v>
          </cell>
          <cell r="F1808">
            <v>46.37</v>
          </cell>
          <cell r="G1808">
            <v>15</v>
          </cell>
        </row>
        <row r="1809">
          <cell r="A1809" t="str">
            <v>34.05.210</v>
          </cell>
          <cell r="B1809" t="str">
            <v>Alambrado em tela de aço galvanizado de 2´, montantes metálicos com extremo superior duplo e arame farpado, acima de 4,00 m de altura</v>
          </cell>
          <cell r="C1809" t="str">
            <v>M2</v>
          </cell>
          <cell r="D1809">
            <v>330.25</v>
          </cell>
          <cell r="F1809">
            <v>330.25</v>
          </cell>
          <cell r="G1809">
            <v>15</v>
          </cell>
        </row>
        <row r="1810">
          <cell r="A1810" t="str">
            <v>34.05.260</v>
          </cell>
          <cell r="B1810" t="str">
            <v>Gradil em aço galvanizado eletrofundido, malha 65 x 132 mm e pintura eletrostática</v>
          </cell>
          <cell r="C1810" t="str">
            <v>M2</v>
          </cell>
          <cell r="D1810">
            <v>398.65</v>
          </cell>
          <cell r="E1810">
            <v>79.209999999999994</v>
          </cell>
          <cell r="F1810">
            <v>477.86</v>
          </cell>
          <cell r="G1810">
            <v>15</v>
          </cell>
        </row>
        <row r="1811">
          <cell r="A1811" t="str">
            <v>34.05.270</v>
          </cell>
          <cell r="B1811" t="str">
            <v>Alambrado em tela de aço galvanizado de 2´, montantes metálicos retos</v>
          </cell>
          <cell r="C1811" t="str">
            <v>M2</v>
          </cell>
          <cell r="D1811">
            <v>238.03</v>
          </cell>
          <cell r="F1811">
            <v>238.03</v>
          </cell>
          <cell r="G1811">
            <v>15</v>
          </cell>
        </row>
        <row r="1812">
          <cell r="A1812" t="str">
            <v>34.05.290</v>
          </cell>
          <cell r="B1812" t="str">
            <v>Portão de abrir em grade de aço galvanizado eletrofundida, malha 65 x 132 mm, e pintura eletrostática</v>
          </cell>
          <cell r="C1812" t="str">
            <v>M2</v>
          </cell>
          <cell r="D1812">
            <v>1672.51</v>
          </cell>
          <cell r="E1812">
            <v>118.29</v>
          </cell>
          <cell r="F1812">
            <v>1790.8</v>
          </cell>
          <cell r="G1812">
            <v>15</v>
          </cell>
        </row>
        <row r="1813">
          <cell r="A1813" t="str">
            <v>34.05.300</v>
          </cell>
          <cell r="B1813" t="str">
            <v>Portão de correr em grade de aço galvanizado eletrofundida, malha 65 x 132 mm, e pintura eletrostática</v>
          </cell>
          <cell r="C1813" t="str">
            <v>M2</v>
          </cell>
          <cell r="D1813">
            <v>1112.28</v>
          </cell>
          <cell r="E1813">
            <v>118.29</v>
          </cell>
          <cell r="F1813">
            <v>1230.57</v>
          </cell>
          <cell r="G1813">
            <v>15</v>
          </cell>
        </row>
        <row r="1814">
          <cell r="A1814" t="str">
            <v>34.05.310</v>
          </cell>
          <cell r="B1814" t="str">
            <v>Gradil de ferro perfilado, tipo parque</v>
          </cell>
          <cell r="C1814" t="str">
            <v>M2</v>
          </cell>
          <cell r="D1814">
            <v>536.49</v>
          </cell>
          <cell r="E1814">
            <v>46.36</v>
          </cell>
          <cell r="F1814">
            <v>582.85</v>
          </cell>
          <cell r="G1814">
            <v>15</v>
          </cell>
        </row>
        <row r="1815">
          <cell r="A1815" t="str">
            <v>34.05.320</v>
          </cell>
          <cell r="B1815" t="str">
            <v>Portão de ferro perfilado, tipo parque</v>
          </cell>
          <cell r="C1815" t="str">
            <v>M2</v>
          </cell>
          <cell r="D1815">
            <v>761.36</v>
          </cell>
          <cell r="E1815">
            <v>40.35</v>
          </cell>
          <cell r="F1815">
            <v>801.71</v>
          </cell>
          <cell r="G1815">
            <v>15</v>
          </cell>
        </row>
        <row r="1816">
          <cell r="A1816" t="str">
            <v>34.05.322</v>
          </cell>
          <cell r="B1816" t="str">
            <v>Gradil rígido modular em aço 2" - H=1,10m, C=1,65m, padrão CET SP</v>
          </cell>
          <cell r="C1816" t="str">
            <v>UN</v>
          </cell>
          <cell r="D1816">
            <v>605.21</v>
          </cell>
          <cell r="E1816">
            <v>158.54</v>
          </cell>
          <cell r="F1816">
            <v>763.75</v>
          </cell>
          <cell r="G1816">
            <v>15</v>
          </cell>
        </row>
        <row r="1817">
          <cell r="A1817" t="str">
            <v>34.05.350</v>
          </cell>
          <cell r="B1817" t="str">
            <v>Portão de abrir em gradil eletrofundido, malha 5 x 15 cm</v>
          </cell>
          <cell r="C1817" t="str">
            <v>M2</v>
          </cell>
          <cell r="D1817">
            <v>1706.28</v>
          </cell>
          <cell r="E1817">
            <v>95.47</v>
          </cell>
          <cell r="F1817">
            <v>1801.75</v>
          </cell>
          <cell r="G1817">
            <v>15</v>
          </cell>
        </row>
        <row r="1818">
          <cell r="A1818" t="str">
            <v>34.05.360</v>
          </cell>
          <cell r="B1818" t="str">
            <v>Gradil tela eletrosoldado, malha de 5 x 15cm, galvanizado</v>
          </cell>
          <cell r="C1818" t="str">
            <v>M2</v>
          </cell>
          <cell r="D1818">
            <v>105.79</v>
          </cell>
          <cell r="E1818">
            <v>116.38</v>
          </cell>
          <cell r="F1818">
            <v>222.17</v>
          </cell>
          <cell r="G1818">
            <v>15</v>
          </cell>
        </row>
        <row r="1819">
          <cell r="A1819" t="str">
            <v>34.05.370</v>
          </cell>
          <cell r="B1819" t="str">
            <v>Fechamento de divisa - mourão com placas pré moldadas</v>
          </cell>
          <cell r="C1819" t="str">
            <v>M</v>
          </cell>
          <cell r="D1819">
            <v>198.73</v>
          </cell>
          <cell r="E1819">
            <v>62.1</v>
          </cell>
          <cell r="F1819">
            <v>260.83</v>
          </cell>
          <cell r="G1819">
            <v>15</v>
          </cell>
        </row>
        <row r="1820">
          <cell r="A1820" t="str">
            <v>34.13</v>
          </cell>
          <cell r="B1820" t="str">
            <v>Corte, recorte e remocao</v>
          </cell>
        </row>
        <row r="1821">
          <cell r="A1821" t="str">
            <v>34.13.011</v>
          </cell>
          <cell r="B1821" t="str">
            <v>Corte, recorte e remoção de árvore  inclusive as raízes - diâmetro (DAP)&gt;5cm&lt;15cm</v>
          </cell>
          <cell r="C1821" t="str">
            <v>UN</v>
          </cell>
          <cell r="D1821">
            <v>105.12</v>
          </cell>
          <cell r="E1821">
            <v>185.84</v>
          </cell>
          <cell r="F1821">
            <v>290.95999999999998</v>
          </cell>
          <cell r="G1821">
            <v>15</v>
          </cell>
        </row>
        <row r="1822">
          <cell r="A1822" t="str">
            <v>34.13.021</v>
          </cell>
          <cell r="B1822" t="str">
            <v>Corte, recorte e remoção de árvore inclusive as raízes - diâmetro (DAP)&gt;15cm&lt;30cm</v>
          </cell>
          <cell r="C1822" t="str">
            <v>UN</v>
          </cell>
          <cell r="D1822">
            <v>577.99</v>
          </cell>
          <cell r="E1822">
            <v>228.28</v>
          </cell>
          <cell r="F1822">
            <v>806.27</v>
          </cell>
          <cell r="G1822">
            <v>15</v>
          </cell>
        </row>
        <row r="1823">
          <cell r="A1823" t="str">
            <v>34.13.031</v>
          </cell>
          <cell r="B1823" t="str">
            <v>Corte, recorte e remoção de árvore inclusive as raízes - diâmetro (DAP)&gt;30cm&lt;45cm</v>
          </cell>
          <cell r="C1823" t="str">
            <v>UN</v>
          </cell>
          <cell r="D1823">
            <v>2425.9</v>
          </cell>
          <cell r="E1823">
            <v>414.12</v>
          </cell>
          <cell r="F1823">
            <v>2840.02</v>
          </cell>
          <cell r="G1823">
            <v>15</v>
          </cell>
        </row>
        <row r="1824">
          <cell r="A1824" t="str">
            <v>34.13.041</v>
          </cell>
          <cell r="B1824" t="str">
            <v>Corte, recorte e remoção de árvore inclusive as raízes - diâmetro (DAP)&gt;45cm&lt;60cm</v>
          </cell>
          <cell r="C1824" t="str">
            <v>UN</v>
          </cell>
          <cell r="D1824">
            <v>3096.15</v>
          </cell>
          <cell r="E1824">
            <v>1125.76</v>
          </cell>
          <cell r="F1824">
            <v>4221.91</v>
          </cell>
          <cell r="G1824">
            <v>15</v>
          </cell>
        </row>
        <row r="1825">
          <cell r="A1825" t="str">
            <v>34.13.051</v>
          </cell>
          <cell r="B1825" t="str">
            <v>Corte, recorte e remoção de árvore inclusive as raízes - diâmetro (DAP)&gt;60cm&lt;100cm</v>
          </cell>
          <cell r="C1825" t="str">
            <v>UN</v>
          </cell>
          <cell r="D1825">
            <v>6331.24</v>
          </cell>
          <cell r="E1825">
            <v>2251.52</v>
          </cell>
          <cell r="F1825">
            <v>8582.76</v>
          </cell>
          <cell r="G1825">
            <v>15</v>
          </cell>
        </row>
        <row r="1826">
          <cell r="A1826" t="str">
            <v>34.13.060</v>
          </cell>
          <cell r="B1826" t="str">
            <v>Corte, recorte e remoção de árvore inclusive as raízes - diâmetro (DAP) acima de 100 cm</v>
          </cell>
          <cell r="C1826" t="str">
            <v>UN</v>
          </cell>
          <cell r="D1826">
            <v>9322.81</v>
          </cell>
          <cell r="E1826">
            <v>2612.48</v>
          </cell>
          <cell r="F1826">
            <v>11935.29</v>
          </cell>
          <cell r="G1826">
            <v>15</v>
          </cell>
        </row>
        <row r="1827">
          <cell r="A1827" t="str">
            <v>34.20</v>
          </cell>
          <cell r="B1827" t="str">
            <v>Reparos, conservacoes e complementos - GRUPO 34</v>
          </cell>
        </row>
        <row r="1828">
          <cell r="A1828" t="str">
            <v>34.20.050</v>
          </cell>
          <cell r="B1828" t="str">
            <v>Tela de arame galvanizado fio nº 22 BWG, malha de 2´, tipo galinheiro</v>
          </cell>
          <cell r="C1828" t="str">
            <v>M2</v>
          </cell>
          <cell r="D1828">
            <v>8.77</v>
          </cell>
          <cell r="E1828">
            <v>9.2799999999999994</v>
          </cell>
          <cell r="F1828">
            <v>18.05</v>
          </cell>
          <cell r="G1828">
            <v>15</v>
          </cell>
        </row>
        <row r="1829">
          <cell r="A1829" t="str">
            <v>34.20.080</v>
          </cell>
          <cell r="B1829" t="str">
            <v>Tela de aço galvanizado fio nº 10 BWG, malha de 2´, tipo alambrado de segurança</v>
          </cell>
          <cell r="C1829" t="str">
            <v>M2</v>
          </cell>
          <cell r="D1829">
            <v>67.900000000000006</v>
          </cell>
          <cell r="E1829">
            <v>12.86</v>
          </cell>
          <cell r="F1829">
            <v>80.760000000000005</v>
          </cell>
          <cell r="G1829">
            <v>15</v>
          </cell>
        </row>
        <row r="1830">
          <cell r="A1830" t="str">
            <v>34.20.110</v>
          </cell>
          <cell r="B1830" t="str">
            <v>Recolocação de barreira de proteção perimetral, simples ou dupla</v>
          </cell>
          <cell r="C1830" t="str">
            <v>M</v>
          </cell>
          <cell r="D1830">
            <v>11.46</v>
          </cell>
          <cell r="F1830">
            <v>11.46</v>
          </cell>
          <cell r="G1830">
            <v>15</v>
          </cell>
        </row>
        <row r="1831">
          <cell r="A1831" t="str">
            <v>34.20.160</v>
          </cell>
          <cell r="B1831" t="str">
            <v>Recolocação de alambrado, com altura até 4,50 m</v>
          </cell>
          <cell r="C1831" t="str">
            <v>M2</v>
          </cell>
          <cell r="D1831">
            <v>1.54</v>
          </cell>
          <cell r="E1831">
            <v>19.489999999999998</v>
          </cell>
          <cell r="F1831">
            <v>21.03</v>
          </cell>
          <cell r="G1831">
            <v>15</v>
          </cell>
        </row>
        <row r="1832">
          <cell r="A1832" t="str">
            <v>34.20.170</v>
          </cell>
          <cell r="B1832" t="str">
            <v>Recolocação de alambrado, com altura acima de 4,50 m</v>
          </cell>
          <cell r="C1832" t="str">
            <v>M2</v>
          </cell>
          <cell r="D1832">
            <v>1.64</v>
          </cell>
          <cell r="E1832">
            <v>26.11</v>
          </cell>
          <cell r="F1832">
            <v>27.75</v>
          </cell>
          <cell r="G1832">
            <v>15</v>
          </cell>
        </row>
        <row r="1833">
          <cell r="A1833" t="str">
            <v>34.20.384</v>
          </cell>
          <cell r="B1833" t="str">
            <v>Bicicletário modelo U invertido em tubo circular de aço Ø 2", com acabamento em pintura eletrostática, para fixação chumbado/parafusado</v>
          </cell>
          <cell r="C1833" t="str">
            <v>UN</v>
          </cell>
          <cell r="D1833">
            <v>561.27</v>
          </cell>
          <cell r="E1833">
            <v>46.69</v>
          </cell>
          <cell r="F1833">
            <v>607.96</v>
          </cell>
          <cell r="G1833">
            <v>15</v>
          </cell>
        </row>
        <row r="1834">
          <cell r="A1834" t="str">
            <v>34.20.390</v>
          </cell>
          <cell r="B1834" t="str">
            <v>Grelha arvoreira em ferro fundido</v>
          </cell>
          <cell r="C1834" t="str">
            <v>M2</v>
          </cell>
          <cell r="D1834">
            <v>1543.55</v>
          </cell>
          <cell r="E1834">
            <v>26.49</v>
          </cell>
          <cell r="F1834">
            <v>1570.04</v>
          </cell>
          <cell r="G1834">
            <v>15</v>
          </cell>
        </row>
        <row r="1835">
          <cell r="A1835" t="str">
            <v>35</v>
          </cell>
          <cell r="B1835" t="str">
            <v>PLAYGROUND E EQUIPAMENTO RECREATIVO</v>
          </cell>
        </row>
        <row r="1836">
          <cell r="A1836" t="str">
            <v>35.01</v>
          </cell>
          <cell r="B1836" t="str">
            <v>Quadra e equipamento de esportes</v>
          </cell>
        </row>
        <row r="1837">
          <cell r="A1837" t="str">
            <v>35.01.070</v>
          </cell>
          <cell r="B1837" t="str">
            <v>Tela de arame galvanizado fio nº 12 BWG, malha de 2´</v>
          </cell>
          <cell r="C1837" t="str">
            <v>M2</v>
          </cell>
          <cell r="D1837">
            <v>39.869999999999997</v>
          </cell>
          <cell r="E1837">
            <v>7.95</v>
          </cell>
          <cell r="F1837">
            <v>47.82</v>
          </cell>
          <cell r="G1837">
            <v>15</v>
          </cell>
        </row>
        <row r="1838">
          <cell r="A1838" t="str">
            <v>35.01.150</v>
          </cell>
          <cell r="B1838" t="str">
            <v>Trave oficial completa com rede para futebol de salão</v>
          </cell>
          <cell r="C1838" t="str">
            <v>CJ</v>
          </cell>
          <cell r="D1838">
            <v>2227.0300000000002</v>
          </cell>
          <cell r="E1838">
            <v>190.73</v>
          </cell>
          <cell r="F1838">
            <v>2417.7600000000002</v>
          </cell>
          <cell r="G1838">
            <v>15</v>
          </cell>
        </row>
        <row r="1839">
          <cell r="A1839" t="str">
            <v>35.01.170</v>
          </cell>
          <cell r="B1839" t="str">
            <v>Poste oficial completo com rede para voleibol</v>
          </cell>
          <cell r="C1839" t="str">
            <v>CJ</v>
          </cell>
          <cell r="D1839">
            <v>1724.02</v>
          </cell>
          <cell r="E1839">
            <v>190.73</v>
          </cell>
          <cell r="F1839">
            <v>1914.75</v>
          </cell>
          <cell r="G1839">
            <v>15</v>
          </cell>
        </row>
        <row r="1840">
          <cell r="A1840" t="str">
            <v>35.01.550</v>
          </cell>
          <cell r="B1840" t="str">
            <v>Piso em fibra de polipropileno corrugado para quadra de esportes, inclusive pintura</v>
          </cell>
          <cell r="C1840" t="str">
            <v>M2</v>
          </cell>
          <cell r="D1840">
            <v>189.83</v>
          </cell>
          <cell r="E1840">
            <v>39.24</v>
          </cell>
          <cell r="F1840">
            <v>229.07</v>
          </cell>
          <cell r="G1840">
            <v>15</v>
          </cell>
        </row>
        <row r="1841">
          <cell r="A1841" t="str">
            <v>35.03</v>
          </cell>
          <cell r="B1841" t="str">
            <v>Abrigo, guarita e quiosque</v>
          </cell>
        </row>
        <row r="1842">
          <cell r="A1842" t="str">
            <v>35.03.030</v>
          </cell>
          <cell r="B1842" t="str">
            <v>Cancela automática metálica com barreira de alumínio de 3,50 até 4,00 m</v>
          </cell>
          <cell r="C1842" t="str">
            <v>UN</v>
          </cell>
          <cell r="D1842">
            <v>4754.7</v>
          </cell>
          <cell r="E1842">
            <v>112.16</v>
          </cell>
          <cell r="F1842">
            <v>4866.8599999999997</v>
          </cell>
          <cell r="G1842">
            <v>15</v>
          </cell>
        </row>
        <row r="1843">
          <cell r="A1843" t="str">
            <v>35.04</v>
          </cell>
          <cell r="B1843" t="str">
            <v>Bancos</v>
          </cell>
        </row>
        <row r="1844">
          <cell r="A1844" t="str">
            <v>35.04.020</v>
          </cell>
          <cell r="B1844" t="str">
            <v>Banco contínuo em concreto vazado</v>
          </cell>
          <cell r="C1844" t="str">
            <v>M</v>
          </cell>
          <cell r="D1844">
            <v>119.19</v>
          </cell>
          <cell r="E1844">
            <v>115.03</v>
          </cell>
          <cell r="F1844">
            <v>234.22</v>
          </cell>
          <cell r="G1844">
            <v>15</v>
          </cell>
        </row>
        <row r="1845">
          <cell r="A1845" t="str">
            <v>35.04.120</v>
          </cell>
          <cell r="B1845" t="str">
            <v>Banco em concreto pré-moldado, comprimento 150 cm</v>
          </cell>
          <cell r="C1845" t="str">
            <v>UN</v>
          </cell>
          <cell r="D1845">
            <v>566.92999999999995</v>
          </cell>
          <cell r="E1845">
            <v>25.61</v>
          </cell>
          <cell r="F1845">
            <v>592.54</v>
          </cell>
          <cell r="G1845">
            <v>15</v>
          </cell>
        </row>
        <row r="1846">
          <cell r="A1846" t="str">
            <v>35.04.130</v>
          </cell>
          <cell r="B1846" t="str">
            <v>Banco de madeira sobre alvenaria</v>
          </cell>
          <cell r="C1846" t="str">
            <v>M2</v>
          </cell>
          <cell r="D1846">
            <v>158.19</v>
          </cell>
          <cell r="E1846">
            <v>71.69</v>
          </cell>
          <cell r="F1846">
            <v>229.88</v>
          </cell>
          <cell r="G1846">
            <v>15</v>
          </cell>
        </row>
        <row r="1847">
          <cell r="A1847" t="str">
            <v>35.04.140</v>
          </cell>
          <cell r="B1847" t="str">
            <v>Banco em concreto pré-moldado com pés vazados, comprimento 200 cm</v>
          </cell>
          <cell r="C1847" t="str">
            <v>UN</v>
          </cell>
          <cell r="D1847">
            <v>634.23</v>
          </cell>
          <cell r="E1847">
            <v>36.01</v>
          </cell>
          <cell r="F1847">
            <v>670.24</v>
          </cell>
          <cell r="G1847">
            <v>15</v>
          </cell>
        </row>
        <row r="1848">
          <cell r="A1848" t="str">
            <v>35.04.150</v>
          </cell>
          <cell r="B1848" t="str">
            <v>Banco em concreto pré-moldado com 3 pés, comprimento 300 cm</v>
          </cell>
          <cell r="C1848" t="str">
            <v>UN</v>
          </cell>
          <cell r="D1848">
            <v>1069.82</v>
          </cell>
          <cell r="E1848">
            <v>54.01</v>
          </cell>
          <cell r="F1848">
            <v>1123.83</v>
          </cell>
          <cell r="G1848">
            <v>15</v>
          </cell>
        </row>
        <row r="1849">
          <cell r="A1849" t="str">
            <v>35.05</v>
          </cell>
          <cell r="B1849" t="str">
            <v>Equipamento recreativo</v>
          </cell>
        </row>
        <row r="1850">
          <cell r="A1850" t="str">
            <v>35.05.200</v>
          </cell>
          <cell r="B1850" t="str">
            <v>Centro de atividades em madeira rústica</v>
          </cell>
          <cell r="C1850" t="str">
            <v>CJ</v>
          </cell>
          <cell r="D1850">
            <v>5654.7</v>
          </cell>
          <cell r="E1850">
            <v>254.3</v>
          </cell>
          <cell r="F1850">
            <v>5909</v>
          </cell>
          <cell r="G1850">
            <v>15</v>
          </cell>
        </row>
        <row r="1851">
          <cell r="A1851" t="str">
            <v>35.05.210</v>
          </cell>
          <cell r="B1851" t="str">
            <v>Balanço duplo em madeira rústica</v>
          </cell>
          <cell r="C1851" t="str">
            <v>CJ</v>
          </cell>
          <cell r="D1851">
            <v>3140.57</v>
          </cell>
          <cell r="E1851">
            <v>254.3</v>
          </cell>
          <cell r="F1851">
            <v>3394.87</v>
          </cell>
          <cell r="G1851">
            <v>15</v>
          </cell>
        </row>
        <row r="1852">
          <cell r="A1852" t="str">
            <v>35.05.220</v>
          </cell>
          <cell r="B1852" t="str">
            <v>Gangorra dupla em madeira rústica</v>
          </cell>
          <cell r="C1852" t="str">
            <v>CJ</v>
          </cell>
          <cell r="D1852">
            <v>1834.54</v>
          </cell>
          <cell r="E1852">
            <v>254.3</v>
          </cell>
          <cell r="F1852">
            <v>2088.84</v>
          </cell>
          <cell r="G1852">
            <v>15</v>
          </cell>
        </row>
        <row r="1853">
          <cell r="A1853" t="str">
            <v>35.05.240</v>
          </cell>
          <cell r="B1853" t="str">
            <v>Gira-gira metálico com assento de madeira (8 lugares)</v>
          </cell>
          <cell r="C1853" t="str">
            <v>CJ</v>
          </cell>
          <cell r="D1853">
            <v>3915.39</v>
          </cell>
          <cell r="E1853">
            <v>254.3</v>
          </cell>
          <cell r="F1853">
            <v>4169.6899999999996</v>
          </cell>
          <cell r="G1853">
            <v>15</v>
          </cell>
        </row>
        <row r="1854">
          <cell r="A1854" t="str">
            <v>35.05.300</v>
          </cell>
          <cell r="B1854" t="str">
            <v>Balanço duplo metálico com 1 assento PCD e 1 convencional</v>
          </cell>
          <cell r="C1854" t="str">
            <v>UN</v>
          </cell>
          <cell r="D1854">
            <v>9322.32</v>
          </cell>
          <cell r="E1854">
            <v>207.59</v>
          </cell>
          <cell r="F1854">
            <v>9529.91</v>
          </cell>
          <cell r="G1854">
            <v>15</v>
          </cell>
        </row>
        <row r="1855">
          <cell r="A1855" t="str">
            <v>35.05.301</v>
          </cell>
          <cell r="B1855" t="str">
            <v>Gangorra metálica com 2 assentos PCD e 2 convencionais</v>
          </cell>
          <cell r="C1855" t="str">
            <v>UN</v>
          </cell>
          <cell r="D1855">
            <v>6004.63</v>
          </cell>
          <cell r="E1855">
            <v>153.58000000000001</v>
          </cell>
          <cell r="F1855">
            <v>6158.21</v>
          </cell>
          <cell r="G1855">
            <v>15</v>
          </cell>
        </row>
        <row r="1856">
          <cell r="A1856" t="str">
            <v>35.05.302</v>
          </cell>
          <cell r="B1856" t="str">
            <v>Gira-gira metálico com assento de madeira, 2 espaços acessíveis e 2 bancos convencionais para até 4 lugares</v>
          </cell>
          <cell r="C1856" t="str">
            <v>UN</v>
          </cell>
          <cell r="D1856">
            <v>13192.85</v>
          </cell>
          <cell r="E1856">
            <v>229.75</v>
          </cell>
          <cell r="F1856">
            <v>13422.6</v>
          </cell>
          <cell r="G1856">
            <v>15</v>
          </cell>
        </row>
        <row r="1857">
          <cell r="A1857" t="str">
            <v>35.07</v>
          </cell>
          <cell r="B1857" t="str">
            <v>Mastro para bandeiras</v>
          </cell>
        </row>
        <row r="1858">
          <cell r="A1858" t="str">
            <v>35.07.020</v>
          </cell>
          <cell r="B1858" t="str">
            <v>Plataforma com 3 mastros galvanizados, h= 7,00 m</v>
          </cell>
          <cell r="C1858" t="str">
            <v>CJ</v>
          </cell>
          <cell r="D1858">
            <v>6453.31</v>
          </cell>
          <cell r="E1858">
            <v>404.25</v>
          </cell>
          <cell r="F1858">
            <v>6857.56</v>
          </cell>
          <cell r="G1858">
            <v>15</v>
          </cell>
        </row>
        <row r="1859">
          <cell r="A1859" t="str">
            <v>35.07.030</v>
          </cell>
          <cell r="B1859" t="str">
            <v>Plataforma com 3 mastros galvanizados, h= 9,00 m</v>
          </cell>
          <cell r="C1859" t="str">
            <v>CJ</v>
          </cell>
          <cell r="D1859">
            <v>8763.74</v>
          </cell>
          <cell r="E1859">
            <v>404.25</v>
          </cell>
          <cell r="F1859">
            <v>9167.99</v>
          </cell>
          <cell r="G1859">
            <v>15</v>
          </cell>
        </row>
        <row r="1860">
          <cell r="A1860" t="str">
            <v>35.07.060</v>
          </cell>
          <cell r="B1860" t="str">
            <v>Mastro para bandeira galvanizado, h= 9,00 m</v>
          </cell>
          <cell r="C1860" t="str">
            <v>UN</v>
          </cell>
          <cell r="D1860">
            <v>2908.81</v>
          </cell>
          <cell r="E1860">
            <v>59.7</v>
          </cell>
          <cell r="F1860">
            <v>2968.51</v>
          </cell>
          <cell r="G1860">
            <v>15</v>
          </cell>
        </row>
        <row r="1861">
          <cell r="A1861" t="str">
            <v>35.07.070</v>
          </cell>
          <cell r="B1861" t="str">
            <v>Mastro para bandeira galvanizado, h= 7,00 m</v>
          </cell>
          <cell r="C1861" t="str">
            <v>UN</v>
          </cell>
          <cell r="D1861">
            <v>2138.6999999999998</v>
          </cell>
          <cell r="E1861">
            <v>59.7</v>
          </cell>
          <cell r="F1861">
            <v>2198.4</v>
          </cell>
          <cell r="G1861">
            <v>15</v>
          </cell>
        </row>
        <row r="1862">
          <cell r="A1862" t="str">
            <v>35.20</v>
          </cell>
          <cell r="B1862" t="str">
            <v>Reparos, conservacoes e complementos - GRUPO 35</v>
          </cell>
        </row>
        <row r="1863">
          <cell r="A1863" t="str">
            <v>35.20.010</v>
          </cell>
          <cell r="B1863" t="str">
            <v>Tela em polietileno, malha 10 x 10 cm, fio 2 mm</v>
          </cell>
          <cell r="C1863" t="str">
            <v>M2</v>
          </cell>
          <cell r="D1863">
            <v>13.48</v>
          </cell>
          <cell r="F1863">
            <v>13.48</v>
          </cell>
          <cell r="G1863">
            <v>15</v>
          </cell>
        </row>
        <row r="1864">
          <cell r="A1864" t="str">
            <v>35.20.050</v>
          </cell>
          <cell r="B1864" t="str">
            <v>Conjunto de 4 lixeiras para coleta seletiva, com tampa basculante, capacidade 50 litros</v>
          </cell>
          <cell r="C1864" t="str">
            <v>UN</v>
          </cell>
          <cell r="D1864">
            <v>1252.31</v>
          </cell>
          <cell r="E1864">
            <v>39.74</v>
          </cell>
          <cell r="F1864">
            <v>1292.05</v>
          </cell>
          <cell r="G1864">
            <v>15</v>
          </cell>
        </row>
        <row r="1865">
          <cell r="A1865" t="str">
            <v>36</v>
          </cell>
          <cell r="B1865" t="str">
            <v>ENTRADA DE ENERGIA ELETRICA E TELEFONIA</v>
          </cell>
        </row>
        <row r="1866">
          <cell r="A1866" t="str">
            <v>36.01</v>
          </cell>
          <cell r="B1866" t="str">
            <v>Entrada de energia - componentes</v>
          </cell>
        </row>
        <row r="1867">
          <cell r="A1867" t="str">
            <v>36.01.242</v>
          </cell>
          <cell r="B1867" t="str">
            <v>Cubículo de média tensão, para uso ao tempo, classe 24 kV</v>
          </cell>
          <cell r="C1867" t="str">
            <v>CJ</v>
          </cell>
          <cell r="D1867">
            <v>166752.70000000001</v>
          </cell>
          <cell r="E1867">
            <v>310.89999999999998</v>
          </cell>
          <cell r="F1867">
            <v>167063.6</v>
          </cell>
          <cell r="G1867">
            <v>15</v>
          </cell>
        </row>
        <row r="1868">
          <cell r="A1868" t="str">
            <v>36.01.252</v>
          </cell>
          <cell r="B1868" t="str">
            <v>Cubículo de média tensão, para uso ao tempo, classe 17,5 kV</v>
          </cell>
          <cell r="C1868" t="str">
            <v>CJ</v>
          </cell>
          <cell r="D1868">
            <v>144286.85999999999</v>
          </cell>
          <cell r="E1868">
            <v>310.89999999999998</v>
          </cell>
          <cell r="F1868">
            <v>144597.76000000001</v>
          </cell>
          <cell r="G1868">
            <v>15</v>
          </cell>
        </row>
        <row r="1869">
          <cell r="A1869" t="str">
            <v>36.03</v>
          </cell>
          <cell r="B1869" t="str">
            <v>Caixas de entrada / medicao</v>
          </cell>
        </row>
        <row r="1870">
          <cell r="A1870" t="str">
            <v>36.03.010</v>
          </cell>
          <cell r="B1870" t="str">
            <v>Caixa de medição tipo II (300 x 560 x 200) mm, padrão concessionárias</v>
          </cell>
          <cell r="C1870" t="str">
            <v>UN</v>
          </cell>
          <cell r="D1870">
            <v>139.84</v>
          </cell>
          <cell r="E1870">
            <v>203.25</v>
          </cell>
          <cell r="F1870">
            <v>343.09</v>
          </cell>
          <cell r="G1870">
            <v>15</v>
          </cell>
        </row>
        <row r="1871">
          <cell r="A1871" t="str">
            <v>36.03.020</v>
          </cell>
          <cell r="B1871" t="str">
            <v>Caixa de medição polifásica (500 x 600 x 200) mm, padrão concessionárias</v>
          </cell>
          <cell r="C1871" t="str">
            <v>UN</v>
          </cell>
          <cell r="D1871">
            <v>243.32</v>
          </cell>
          <cell r="E1871">
            <v>203.25</v>
          </cell>
          <cell r="F1871">
            <v>446.57</v>
          </cell>
          <cell r="G1871">
            <v>15</v>
          </cell>
        </row>
        <row r="1872">
          <cell r="A1872" t="str">
            <v>36.03.030</v>
          </cell>
          <cell r="B1872" t="str">
            <v>Caixa de medição externa tipo ´L´ (900 x 600 x 270) mm, padrão Concessionárias</v>
          </cell>
          <cell r="C1872" t="str">
            <v>UN</v>
          </cell>
          <cell r="D1872">
            <v>1249.98</v>
          </cell>
          <cell r="E1872">
            <v>234.92</v>
          </cell>
          <cell r="F1872">
            <v>1484.9</v>
          </cell>
          <cell r="G1872">
            <v>15</v>
          </cell>
        </row>
        <row r="1873">
          <cell r="A1873" t="str">
            <v>36.03.050</v>
          </cell>
          <cell r="B1873" t="str">
            <v>Caixa de medição externa tipo ´N´ (1300 x 1200 x 270) mm, padrão Concessionárias</v>
          </cell>
          <cell r="C1873" t="str">
            <v>UN</v>
          </cell>
          <cell r="D1873">
            <v>2749.76</v>
          </cell>
          <cell r="E1873">
            <v>234.92</v>
          </cell>
          <cell r="F1873">
            <v>2984.68</v>
          </cell>
          <cell r="G1873">
            <v>15</v>
          </cell>
        </row>
        <row r="1874">
          <cell r="A1874" t="str">
            <v>36.03.060</v>
          </cell>
          <cell r="B1874" t="str">
            <v>Caixa de medição externa tipo ´M´ (900 x 1200 x 270) mm, padrão Concessionárias</v>
          </cell>
          <cell r="C1874" t="str">
            <v>UN</v>
          </cell>
          <cell r="D1874">
            <v>1800.55</v>
          </cell>
          <cell r="E1874">
            <v>234.92</v>
          </cell>
          <cell r="F1874">
            <v>2035.47</v>
          </cell>
          <cell r="G1874">
            <v>15</v>
          </cell>
        </row>
        <row r="1875">
          <cell r="A1875" t="str">
            <v>36.03.080</v>
          </cell>
          <cell r="B1875" t="str">
            <v>Caixa para seccionadora tipo ´T´ (900 x 600 x 250) mm, padrão Concessionárias</v>
          </cell>
          <cell r="C1875" t="str">
            <v>UN</v>
          </cell>
          <cell r="D1875">
            <v>606.86</v>
          </cell>
          <cell r="E1875">
            <v>176.19</v>
          </cell>
          <cell r="F1875">
            <v>783.05</v>
          </cell>
          <cell r="G1875">
            <v>15</v>
          </cell>
        </row>
        <row r="1876">
          <cell r="A1876" t="str">
            <v>36.03.090</v>
          </cell>
          <cell r="B1876" t="str">
            <v>Caixa de medição interna tipo ´A1´ (1000 x 1000 x 300) mm, padrão Concessionárias</v>
          </cell>
          <cell r="C1876" t="str">
            <v>UN</v>
          </cell>
          <cell r="D1876">
            <v>1758.22</v>
          </cell>
          <cell r="E1876">
            <v>244.57</v>
          </cell>
          <cell r="F1876">
            <v>2002.79</v>
          </cell>
          <cell r="G1876">
            <v>15</v>
          </cell>
        </row>
        <row r="1877">
          <cell r="A1877" t="str">
            <v>36.03.120</v>
          </cell>
          <cell r="B1877" t="str">
            <v>Caixa de proteção para transformador de corrente, (1000 x 750 x 300) mm, padrão Concessionárias</v>
          </cell>
          <cell r="C1877" t="str">
            <v>UN</v>
          </cell>
          <cell r="D1877">
            <v>1173.47</v>
          </cell>
          <cell r="E1877">
            <v>234.92</v>
          </cell>
          <cell r="F1877">
            <v>1408.39</v>
          </cell>
          <cell r="G1877">
            <v>15</v>
          </cell>
        </row>
        <row r="1878">
          <cell r="A1878" t="str">
            <v>36.03.130</v>
          </cell>
          <cell r="B1878" t="str">
            <v>Caixa de proteção dos bornes do medidor, (300 x 250 x 90) mm, padrão Concessionárias</v>
          </cell>
          <cell r="C1878" t="str">
            <v>UN</v>
          </cell>
          <cell r="D1878">
            <v>131.41999999999999</v>
          </cell>
          <cell r="E1878">
            <v>117.46</v>
          </cell>
          <cell r="F1878">
            <v>248.88</v>
          </cell>
          <cell r="G1878">
            <v>15</v>
          </cell>
        </row>
        <row r="1879">
          <cell r="A1879" t="str">
            <v>36.03.150</v>
          </cell>
          <cell r="B1879" t="str">
            <v>Caixa de entrada tipo ´E´ (560 x 350 x 210) mm - padrão Concessionárias</v>
          </cell>
          <cell r="C1879" t="str">
            <v>UN</v>
          </cell>
          <cell r="D1879">
            <v>202.31</v>
          </cell>
          <cell r="E1879">
            <v>203.25</v>
          </cell>
          <cell r="F1879">
            <v>405.56</v>
          </cell>
          <cell r="G1879">
            <v>15</v>
          </cell>
        </row>
        <row r="1880">
          <cell r="A1880" t="str">
            <v>36.03.160</v>
          </cell>
          <cell r="B1880" t="str">
            <v>Caixa base lateral tipo ´N´ (1300 x 400 x 250) mm</v>
          </cell>
          <cell r="C1880" t="str">
            <v>UN</v>
          </cell>
          <cell r="D1880">
            <v>769.63</v>
          </cell>
          <cell r="E1880">
            <v>234.92</v>
          </cell>
          <cell r="F1880">
            <v>1004.55</v>
          </cell>
          <cell r="G1880">
            <v>15</v>
          </cell>
        </row>
        <row r="1881">
          <cell r="A1881" t="str">
            <v>36.04</v>
          </cell>
          <cell r="B1881" t="str">
            <v>Suporte (Braquet)</v>
          </cell>
        </row>
        <row r="1882">
          <cell r="A1882" t="str">
            <v>36.04.010</v>
          </cell>
          <cell r="B1882" t="str">
            <v>Suporte para 1 isolador de baixa tensão</v>
          </cell>
          <cell r="C1882" t="str">
            <v>UN</v>
          </cell>
          <cell r="D1882">
            <v>33.770000000000003</v>
          </cell>
          <cell r="E1882">
            <v>17.62</v>
          </cell>
          <cell r="F1882">
            <v>51.39</v>
          </cell>
          <cell r="G1882">
            <v>15</v>
          </cell>
        </row>
        <row r="1883">
          <cell r="A1883" t="str">
            <v>36.04.030</v>
          </cell>
          <cell r="B1883" t="str">
            <v>Suporte para 2 isoladores de baixa tensão</v>
          </cell>
          <cell r="C1883" t="str">
            <v>UN</v>
          </cell>
          <cell r="D1883">
            <v>55.57</v>
          </cell>
          <cell r="E1883">
            <v>17.62</v>
          </cell>
          <cell r="F1883">
            <v>73.19</v>
          </cell>
          <cell r="G1883">
            <v>15</v>
          </cell>
        </row>
        <row r="1884">
          <cell r="A1884" t="str">
            <v>36.04.050</v>
          </cell>
          <cell r="B1884" t="str">
            <v>Suporte para 3 isoladores de baixa tensão</v>
          </cell>
          <cell r="C1884" t="str">
            <v>UN</v>
          </cell>
          <cell r="D1884">
            <v>96.24</v>
          </cell>
          <cell r="E1884">
            <v>17.62</v>
          </cell>
          <cell r="F1884">
            <v>113.86</v>
          </cell>
          <cell r="G1884">
            <v>15</v>
          </cell>
        </row>
        <row r="1885">
          <cell r="A1885" t="str">
            <v>36.04.070</v>
          </cell>
          <cell r="B1885" t="str">
            <v>Suporte para 4 isoladores de baixa tensão</v>
          </cell>
          <cell r="C1885" t="str">
            <v>UN</v>
          </cell>
          <cell r="D1885">
            <v>124.5</v>
          </cell>
          <cell r="E1885">
            <v>17.62</v>
          </cell>
          <cell r="F1885">
            <v>142.12</v>
          </cell>
          <cell r="G1885">
            <v>15</v>
          </cell>
        </row>
        <row r="1886">
          <cell r="A1886" t="str">
            <v>36.05</v>
          </cell>
          <cell r="B1886" t="str">
            <v>Isoladores</v>
          </cell>
        </row>
        <row r="1887">
          <cell r="A1887" t="str">
            <v>36.05.010</v>
          </cell>
          <cell r="B1887" t="str">
            <v>Isolador tipo roldana para baixa tensão de 76 x 79 mm</v>
          </cell>
          <cell r="C1887" t="str">
            <v>UN</v>
          </cell>
          <cell r="D1887">
            <v>44.34</v>
          </cell>
          <cell r="E1887">
            <v>11.75</v>
          </cell>
          <cell r="F1887">
            <v>56.09</v>
          </cell>
          <cell r="G1887">
            <v>15</v>
          </cell>
        </row>
        <row r="1888">
          <cell r="A1888" t="str">
            <v>36.05.040</v>
          </cell>
          <cell r="B1888" t="str">
            <v>Isolador tipo disco para 15 kV de 6´ - 150 mm</v>
          </cell>
          <cell r="C1888" t="str">
            <v>UN</v>
          </cell>
          <cell r="D1888">
            <v>92.7</v>
          </cell>
          <cell r="E1888">
            <v>11.75</v>
          </cell>
          <cell r="F1888">
            <v>104.45</v>
          </cell>
          <cell r="G1888">
            <v>15</v>
          </cell>
        </row>
        <row r="1889">
          <cell r="A1889" t="str">
            <v>36.05.080</v>
          </cell>
          <cell r="B1889" t="str">
            <v>Isolador tipo pino para 15 kV, inclusive pino (poste)</v>
          </cell>
          <cell r="C1889" t="str">
            <v>UN</v>
          </cell>
          <cell r="D1889">
            <v>81.78</v>
          </cell>
          <cell r="E1889">
            <v>44.05</v>
          </cell>
          <cell r="F1889">
            <v>125.83</v>
          </cell>
          <cell r="G1889">
            <v>15</v>
          </cell>
        </row>
        <row r="1890">
          <cell r="A1890" t="str">
            <v>36.05.100</v>
          </cell>
          <cell r="B1890" t="str">
            <v>Isolador pedestal para 15 kV</v>
          </cell>
          <cell r="C1890" t="str">
            <v>UN</v>
          </cell>
          <cell r="D1890">
            <v>162.27000000000001</v>
          </cell>
          <cell r="E1890">
            <v>11.75</v>
          </cell>
          <cell r="F1890">
            <v>174.02</v>
          </cell>
          <cell r="G1890">
            <v>15</v>
          </cell>
        </row>
        <row r="1891">
          <cell r="A1891" t="str">
            <v>36.05.110</v>
          </cell>
          <cell r="B1891" t="str">
            <v>Isolador pedestal para 25 kV</v>
          </cell>
          <cell r="C1891" t="str">
            <v>UN</v>
          </cell>
          <cell r="D1891">
            <v>224.37</v>
          </cell>
          <cell r="E1891">
            <v>11.75</v>
          </cell>
          <cell r="F1891">
            <v>236.12</v>
          </cell>
          <cell r="G1891">
            <v>15</v>
          </cell>
        </row>
        <row r="1892">
          <cell r="A1892" t="str">
            <v>36.06</v>
          </cell>
          <cell r="B1892" t="str">
            <v>Muflas e terminais</v>
          </cell>
        </row>
        <row r="1893">
          <cell r="A1893" t="str">
            <v>36.06.060</v>
          </cell>
          <cell r="B1893" t="str">
            <v>Terminal modular (mufla) unipolar externo para cabo até 70 mm²/15 kV</v>
          </cell>
          <cell r="C1893" t="str">
            <v>CJ</v>
          </cell>
          <cell r="D1893">
            <v>537.89</v>
          </cell>
          <cell r="E1893">
            <v>29.37</v>
          </cell>
          <cell r="F1893">
            <v>567.26</v>
          </cell>
          <cell r="G1893">
            <v>15</v>
          </cell>
        </row>
        <row r="1894">
          <cell r="A1894" t="str">
            <v>36.06.080</v>
          </cell>
          <cell r="B1894" t="str">
            <v>Terminal modular (mufla) unipolar interno para cabo até 70 mm²/15 kV</v>
          </cell>
          <cell r="C1894" t="str">
            <v>CJ</v>
          </cell>
          <cell r="D1894">
            <v>456.53</v>
          </cell>
          <cell r="E1894">
            <v>29.37</v>
          </cell>
          <cell r="F1894">
            <v>485.9</v>
          </cell>
          <cell r="G1894">
            <v>15</v>
          </cell>
        </row>
        <row r="1895">
          <cell r="A1895" t="str">
            <v>36.07</v>
          </cell>
          <cell r="B1895" t="str">
            <v>Para-raios de media tensao</v>
          </cell>
        </row>
        <row r="1896">
          <cell r="A1896" t="str">
            <v>36.07.010</v>
          </cell>
          <cell r="B1896" t="str">
            <v>Para-raios de distribuição, classe 12 kV/5 kA, completo, encapsulado com polímero</v>
          </cell>
          <cell r="C1896" t="str">
            <v>UN</v>
          </cell>
          <cell r="D1896">
            <v>238.27</v>
          </cell>
          <cell r="E1896">
            <v>27.54</v>
          </cell>
          <cell r="F1896">
            <v>265.81</v>
          </cell>
          <cell r="G1896">
            <v>15</v>
          </cell>
        </row>
        <row r="1897">
          <cell r="A1897" t="str">
            <v>36.07.030</v>
          </cell>
          <cell r="B1897" t="str">
            <v>Para-raios de distribuição, classe 12 kV/10 kA, completo, encapsulado com polímero</v>
          </cell>
          <cell r="C1897" t="str">
            <v>UN</v>
          </cell>
          <cell r="D1897">
            <v>229.14</v>
          </cell>
          <cell r="E1897">
            <v>27.54</v>
          </cell>
          <cell r="F1897">
            <v>256.68</v>
          </cell>
          <cell r="G1897">
            <v>15</v>
          </cell>
        </row>
        <row r="1898">
          <cell r="A1898" t="str">
            <v>36.07.050</v>
          </cell>
          <cell r="B1898" t="str">
            <v>Para-raios de distribuição, classe 15 kV/5 kA, completo, encapsulado com polímero</v>
          </cell>
          <cell r="C1898" t="str">
            <v>UN</v>
          </cell>
          <cell r="D1898">
            <v>263.26</v>
          </cell>
          <cell r="E1898">
            <v>27.54</v>
          </cell>
          <cell r="F1898">
            <v>290.8</v>
          </cell>
          <cell r="G1898">
            <v>15</v>
          </cell>
        </row>
        <row r="1899">
          <cell r="A1899" t="str">
            <v>36.07.060</v>
          </cell>
          <cell r="B1899" t="str">
            <v>Para-raios de distribuição, classe 15 kV/10 kA, completo, encapsulado com polímero</v>
          </cell>
          <cell r="C1899" t="str">
            <v>UN</v>
          </cell>
          <cell r="D1899">
            <v>217.23</v>
          </cell>
          <cell r="E1899">
            <v>27.54</v>
          </cell>
          <cell r="F1899">
            <v>244.77</v>
          </cell>
          <cell r="G1899">
            <v>15</v>
          </cell>
        </row>
        <row r="1900">
          <cell r="A1900" t="str">
            <v>36.08</v>
          </cell>
          <cell r="B1900" t="str">
            <v>Gerador e grupo gerador</v>
          </cell>
        </row>
        <row r="1901">
          <cell r="A1901" t="str">
            <v>36.08.030</v>
          </cell>
          <cell r="B1901" t="str">
            <v>Grupo gerador com potência de 250/228 kVA, variação de + ou - 5% - completo</v>
          </cell>
          <cell r="C1901" t="str">
            <v>UN</v>
          </cell>
          <cell r="D1901">
            <v>212285.42</v>
          </cell>
          <cell r="E1901">
            <v>2260.44</v>
          </cell>
          <cell r="F1901">
            <v>214545.86</v>
          </cell>
          <cell r="G1901">
            <v>15</v>
          </cell>
        </row>
        <row r="1902">
          <cell r="A1902" t="str">
            <v>36.08.040</v>
          </cell>
          <cell r="B1902" t="str">
            <v>Grupo gerador com potência de 350/320 kVA, variação de + ou - 10% - completo</v>
          </cell>
          <cell r="C1902" t="str">
            <v>UN</v>
          </cell>
          <cell r="D1902">
            <v>244270.06</v>
          </cell>
          <cell r="E1902">
            <v>2260.44</v>
          </cell>
          <cell r="F1902">
            <v>246530.5</v>
          </cell>
          <cell r="G1902">
            <v>15</v>
          </cell>
        </row>
        <row r="1903">
          <cell r="A1903" t="str">
            <v>36.08.050</v>
          </cell>
          <cell r="B1903" t="str">
            <v>Grupo gerador com potência de 88/80 kVA, variação de + ou - 10% - completo</v>
          </cell>
          <cell r="C1903" t="str">
            <v>UN</v>
          </cell>
          <cell r="D1903">
            <v>103027.06</v>
          </cell>
          <cell r="E1903">
            <v>2260.44</v>
          </cell>
          <cell r="F1903">
            <v>105287.5</v>
          </cell>
          <cell r="G1903">
            <v>15</v>
          </cell>
        </row>
        <row r="1904">
          <cell r="A1904" t="str">
            <v>36.08.060</v>
          </cell>
          <cell r="B1904" t="str">
            <v>Grupo gerador com potência de 165/150 kVA, variação de + ou - 5% - completo</v>
          </cell>
          <cell r="C1904" t="str">
            <v>UN</v>
          </cell>
          <cell r="D1904">
            <v>131105.70000000001</v>
          </cell>
          <cell r="E1904">
            <v>2260.44</v>
          </cell>
          <cell r="F1904">
            <v>133366.14000000001</v>
          </cell>
          <cell r="G1904">
            <v>15</v>
          </cell>
        </row>
        <row r="1905">
          <cell r="A1905" t="str">
            <v>36.08.100</v>
          </cell>
          <cell r="B1905" t="str">
            <v>Grupo gerador com potência de 55/50 kVA, variação de + ou - 10% - completo</v>
          </cell>
          <cell r="C1905" t="str">
            <v>UN</v>
          </cell>
          <cell r="D1905">
            <v>99124.34</v>
          </cell>
          <cell r="E1905">
            <v>1206.2</v>
          </cell>
          <cell r="F1905">
            <v>100330.54</v>
          </cell>
          <cell r="G1905">
            <v>15</v>
          </cell>
        </row>
        <row r="1906">
          <cell r="A1906" t="str">
            <v>36.08.110</v>
          </cell>
          <cell r="B1906" t="str">
            <v>Grupo gerador com potência de 180/168 kVA, variação de + ou - 5% - completo</v>
          </cell>
          <cell r="C1906" t="str">
            <v>UN</v>
          </cell>
          <cell r="D1906">
            <v>155412.59</v>
          </cell>
          <cell r="E1906">
            <v>2260.44</v>
          </cell>
          <cell r="F1906">
            <v>157673.03</v>
          </cell>
          <cell r="G1906">
            <v>15</v>
          </cell>
        </row>
        <row r="1907">
          <cell r="A1907" t="str">
            <v>36.08.290</v>
          </cell>
          <cell r="B1907" t="str">
            <v>Grupo gerador com potência de 563/513 kVA, variação de + ou - 10% - completo</v>
          </cell>
          <cell r="C1907" t="str">
            <v>UN</v>
          </cell>
          <cell r="D1907">
            <v>429588</v>
          </cell>
          <cell r="E1907">
            <v>2501.6799999999998</v>
          </cell>
          <cell r="F1907">
            <v>432089.68</v>
          </cell>
          <cell r="G1907">
            <v>15</v>
          </cell>
        </row>
        <row r="1908">
          <cell r="A1908" t="str">
            <v>36.08.350</v>
          </cell>
          <cell r="B1908" t="str">
            <v>Grupo gerador carenado com potência de 150/136 kVA, variação de + ou - 5% - completo</v>
          </cell>
          <cell r="C1908" t="str">
            <v>UN</v>
          </cell>
          <cell r="D1908">
            <v>148830.19</v>
          </cell>
          <cell r="E1908">
            <v>2260.44</v>
          </cell>
          <cell r="F1908">
            <v>151090.63</v>
          </cell>
          <cell r="G1908">
            <v>15</v>
          </cell>
        </row>
        <row r="1909">
          <cell r="A1909" t="str">
            <v>36.08.360</v>
          </cell>
          <cell r="B1909" t="str">
            <v>Grupo gerador carenado com potência de 460/434 kVA, variação de + ou - 10% - completo</v>
          </cell>
          <cell r="C1909" t="str">
            <v>UN</v>
          </cell>
          <cell r="D1909">
            <v>420408.81</v>
          </cell>
          <cell r="E1909">
            <v>2479.04</v>
          </cell>
          <cell r="F1909">
            <v>422887.85</v>
          </cell>
          <cell r="G1909">
            <v>15</v>
          </cell>
        </row>
        <row r="1910">
          <cell r="A1910" t="str">
            <v>36.08.540</v>
          </cell>
          <cell r="B1910" t="str">
            <v>Grupo gerador com potência de 460/434 kVA, variação de + ou - 10% - completo</v>
          </cell>
          <cell r="C1910" t="str">
            <v>UN</v>
          </cell>
          <cell r="D1910">
            <v>415967.78</v>
          </cell>
          <cell r="E1910">
            <v>2501.6799999999998</v>
          </cell>
          <cell r="F1910">
            <v>418469.46</v>
          </cell>
          <cell r="G1910">
            <v>15</v>
          </cell>
        </row>
        <row r="1911">
          <cell r="A1911" t="str">
            <v>36.09</v>
          </cell>
          <cell r="B1911" t="str">
            <v>Transformador de entrada</v>
          </cell>
        </row>
        <row r="1912">
          <cell r="A1912" t="str">
            <v>36.09.020</v>
          </cell>
          <cell r="B1912" t="str">
            <v>Transformador de potência trifásico de 225 kVA, classe 15 kV, a óleo</v>
          </cell>
          <cell r="C1912" t="str">
            <v>UN</v>
          </cell>
          <cell r="D1912">
            <v>42737.69</v>
          </cell>
          <cell r="E1912">
            <v>1206.2</v>
          </cell>
          <cell r="F1912">
            <v>43943.89</v>
          </cell>
          <cell r="G1912">
            <v>15</v>
          </cell>
        </row>
        <row r="1913">
          <cell r="A1913" t="str">
            <v>36.09.050</v>
          </cell>
          <cell r="B1913" t="str">
            <v>Transformador de potência trifásico de 150 kVA, classe 15 kV, a óleo</v>
          </cell>
          <cell r="C1913" t="str">
            <v>UN</v>
          </cell>
          <cell r="D1913">
            <v>31436.080000000002</v>
          </cell>
          <cell r="E1913">
            <v>1206.2</v>
          </cell>
          <cell r="F1913">
            <v>32642.28</v>
          </cell>
          <cell r="G1913">
            <v>15</v>
          </cell>
        </row>
        <row r="1914">
          <cell r="A1914" t="str">
            <v>36.09.060</v>
          </cell>
          <cell r="B1914" t="str">
            <v>Transformador de potência trifásico de 500 kVA, classe 15 kV, a seco</v>
          </cell>
          <cell r="C1914" t="str">
            <v>UN</v>
          </cell>
          <cell r="D1914">
            <v>88664.87</v>
          </cell>
          <cell r="E1914">
            <v>1929.92</v>
          </cell>
          <cell r="F1914">
            <v>90594.79</v>
          </cell>
          <cell r="G1914">
            <v>15</v>
          </cell>
        </row>
        <row r="1915">
          <cell r="A1915" t="str">
            <v>36.09.070</v>
          </cell>
          <cell r="B1915" t="str">
            <v>Transformador de potência trifásico de 1000 kVA, classe 15 kV, a seco com cabine</v>
          </cell>
          <cell r="C1915" t="str">
            <v>UN</v>
          </cell>
          <cell r="D1915">
            <v>134353.76999999999</v>
          </cell>
          <cell r="E1915">
            <v>1929.92</v>
          </cell>
          <cell r="F1915">
            <v>136283.69</v>
          </cell>
          <cell r="G1915">
            <v>15</v>
          </cell>
        </row>
        <row r="1916">
          <cell r="A1916" t="str">
            <v>36.09.100</v>
          </cell>
          <cell r="B1916" t="str">
            <v>Transformador de potência trifásico de 5 kVA, classe 0,6 kV, a seco com cabine</v>
          </cell>
          <cell r="C1916" t="str">
            <v>UN</v>
          </cell>
          <cell r="D1916">
            <v>5488.75</v>
          </cell>
          <cell r="E1916">
            <v>482.48</v>
          </cell>
          <cell r="F1916">
            <v>5971.23</v>
          </cell>
          <cell r="G1916">
            <v>15</v>
          </cell>
        </row>
        <row r="1917">
          <cell r="A1917" t="str">
            <v>36.09.110</v>
          </cell>
          <cell r="B1917" t="str">
            <v>Transformador de potência trifásico de 7,5 kVA, classe 0,6 kV, a seco com cabine</v>
          </cell>
          <cell r="C1917" t="str">
            <v>UN</v>
          </cell>
          <cell r="D1917">
            <v>6526.71</v>
          </cell>
          <cell r="E1917">
            <v>482.48</v>
          </cell>
          <cell r="F1917">
            <v>7009.19</v>
          </cell>
          <cell r="G1917">
            <v>15</v>
          </cell>
        </row>
        <row r="1918">
          <cell r="A1918" t="str">
            <v>36.09.150</v>
          </cell>
          <cell r="B1918" t="str">
            <v>Transformador de potência trifásico de 75 kVA, classe 15 kV, a óleo</v>
          </cell>
          <cell r="C1918" t="str">
            <v>UN</v>
          </cell>
          <cell r="D1918">
            <v>23046.46</v>
          </cell>
          <cell r="E1918">
            <v>1206.2</v>
          </cell>
          <cell r="F1918">
            <v>24252.66</v>
          </cell>
          <cell r="G1918">
            <v>15</v>
          </cell>
        </row>
        <row r="1919">
          <cell r="A1919" t="str">
            <v>36.09.170</v>
          </cell>
          <cell r="B1919" t="str">
            <v>Transformador de potência trifásico de 300 kVA, classe 15 kV, a óleo</v>
          </cell>
          <cell r="C1919" t="str">
            <v>UN</v>
          </cell>
          <cell r="D1919">
            <v>50980.29</v>
          </cell>
          <cell r="E1919">
            <v>1206.2</v>
          </cell>
          <cell r="F1919">
            <v>52186.49</v>
          </cell>
          <cell r="G1919">
            <v>15</v>
          </cell>
        </row>
        <row r="1920">
          <cell r="A1920" t="str">
            <v>36.09.180</v>
          </cell>
          <cell r="B1920" t="str">
            <v>Transformador de potência trifásico de 112,5 kVA, classe 15 kV, a óleo</v>
          </cell>
          <cell r="C1920" t="str">
            <v>UN</v>
          </cell>
          <cell r="D1920">
            <v>25447.57</v>
          </cell>
          <cell r="E1920">
            <v>1206.2</v>
          </cell>
          <cell r="F1920">
            <v>26653.77</v>
          </cell>
          <cell r="G1920">
            <v>15</v>
          </cell>
        </row>
        <row r="1921">
          <cell r="A1921" t="str">
            <v>36.09.220</v>
          </cell>
          <cell r="B1921" t="str">
            <v>Transformador de potência trifásico de 500 kVA, classe 15 kV, a seco com cabine</v>
          </cell>
          <cell r="C1921" t="str">
            <v>UN</v>
          </cell>
          <cell r="D1921">
            <v>113418.6</v>
          </cell>
          <cell r="E1921">
            <v>1929.92</v>
          </cell>
          <cell r="F1921">
            <v>115348.52</v>
          </cell>
          <cell r="G1921">
            <v>15</v>
          </cell>
        </row>
        <row r="1922">
          <cell r="A1922" t="str">
            <v>36.09.230</v>
          </cell>
          <cell r="B1922" t="str">
            <v>Transformador de potência trifásico de 30 kVA, classe 1,2 KV, a seco com cabine</v>
          </cell>
          <cell r="C1922" t="str">
            <v>UN</v>
          </cell>
          <cell r="D1922">
            <v>18970.490000000002</v>
          </cell>
          <cell r="E1922">
            <v>482.48</v>
          </cell>
          <cell r="F1922">
            <v>19452.97</v>
          </cell>
          <cell r="G1922">
            <v>15</v>
          </cell>
        </row>
        <row r="1923">
          <cell r="A1923" t="str">
            <v>36.09.250</v>
          </cell>
          <cell r="B1923" t="str">
            <v>Transformador de potência trifásico de 500 kVA, classe 15 kV, a óleo</v>
          </cell>
          <cell r="C1923" t="str">
            <v>UN</v>
          </cell>
          <cell r="D1923">
            <v>87644.98</v>
          </cell>
          <cell r="E1923">
            <v>1929.92</v>
          </cell>
          <cell r="F1923">
            <v>89574.9</v>
          </cell>
          <cell r="G1923">
            <v>15</v>
          </cell>
        </row>
        <row r="1924">
          <cell r="A1924" t="str">
            <v>36.09.300</v>
          </cell>
          <cell r="B1924" t="str">
            <v>Transformador de potência trifásico de 750 kVA, classe 15 kV, a óleo</v>
          </cell>
          <cell r="C1924" t="str">
            <v>UN</v>
          </cell>
          <cell r="D1924">
            <v>94969.56</v>
          </cell>
          <cell r="E1924">
            <v>1929.92</v>
          </cell>
          <cell r="F1924">
            <v>96899.48</v>
          </cell>
          <cell r="G1924">
            <v>15</v>
          </cell>
        </row>
        <row r="1925">
          <cell r="A1925" t="str">
            <v>36.09.360</v>
          </cell>
          <cell r="B1925" t="str">
            <v>Transformador de potência trifásico de 750 kVA, classe 15 kV, a seco</v>
          </cell>
          <cell r="C1925" t="str">
            <v>UN</v>
          </cell>
          <cell r="D1925">
            <v>146548.99</v>
          </cell>
          <cell r="E1925">
            <v>1929.92</v>
          </cell>
          <cell r="F1925">
            <v>148478.91</v>
          </cell>
          <cell r="G1925">
            <v>15</v>
          </cell>
        </row>
        <row r="1926">
          <cell r="A1926" t="str">
            <v>36.09.370</v>
          </cell>
          <cell r="B1926" t="str">
            <v>Transformador de potência trifásico de 300 kVA, classe 15 kV, a seco</v>
          </cell>
          <cell r="C1926" t="str">
            <v>UN</v>
          </cell>
          <cell r="D1926">
            <v>79976.22</v>
          </cell>
          <cell r="E1926">
            <v>1206.2</v>
          </cell>
          <cell r="F1926">
            <v>81182.42</v>
          </cell>
          <cell r="G1926">
            <v>15</v>
          </cell>
        </row>
        <row r="1927">
          <cell r="A1927" t="str">
            <v>36.09.410</v>
          </cell>
          <cell r="B1927" t="str">
            <v>Transformador de potência trifásico de 45 kVA, classe 15 kV, a seco</v>
          </cell>
          <cell r="C1927" t="str">
            <v>UN</v>
          </cell>
          <cell r="D1927">
            <v>43315.7</v>
          </cell>
          <cell r="E1927">
            <v>1206.2</v>
          </cell>
          <cell r="F1927">
            <v>44521.9</v>
          </cell>
          <cell r="G1927">
            <v>15</v>
          </cell>
        </row>
        <row r="1928">
          <cell r="A1928" t="str">
            <v>36.09.440</v>
          </cell>
          <cell r="B1928" t="str">
            <v>Transformador de potência trifásico de 500 kVA, classe 15 kV, a óleo - tipo pedestal</v>
          </cell>
          <cell r="C1928" t="str">
            <v>UN</v>
          </cell>
          <cell r="D1928">
            <v>143712.62</v>
          </cell>
          <cell r="E1928">
            <v>1929.92</v>
          </cell>
          <cell r="F1928">
            <v>145642.54</v>
          </cell>
          <cell r="G1928">
            <v>15</v>
          </cell>
        </row>
        <row r="1929">
          <cell r="A1929" t="str">
            <v>36.09.480</v>
          </cell>
          <cell r="B1929" t="str">
            <v>Transformador trifásico a seco de 112,5 kVA, encapsulado em resina epóxi sob vácuo</v>
          </cell>
          <cell r="C1929" t="str">
            <v>UN</v>
          </cell>
          <cell r="D1929">
            <v>45374.38</v>
          </cell>
          <cell r="E1929">
            <v>1206.2</v>
          </cell>
          <cell r="F1929">
            <v>46580.58</v>
          </cell>
          <cell r="G1929">
            <v>15</v>
          </cell>
        </row>
        <row r="1930">
          <cell r="A1930" t="str">
            <v>36.09.490</v>
          </cell>
          <cell r="B1930" t="str">
            <v>Transformador trifásico a seco de 150 kVA, encapsulado em resina epóxi sob vácuo</v>
          </cell>
          <cell r="C1930" t="str">
            <v>UN</v>
          </cell>
          <cell r="D1930">
            <v>50527.31</v>
          </cell>
          <cell r="E1930">
            <v>1206.2</v>
          </cell>
          <cell r="F1930">
            <v>51733.51</v>
          </cell>
          <cell r="G1930">
            <v>15</v>
          </cell>
        </row>
        <row r="1931">
          <cell r="A1931" t="str">
            <v>36.20</v>
          </cell>
          <cell r="B1931" t="str">
            <v>Reparos, conservacoes e complementos - GRUPO 36</v>
          </cell>
        </row>
        <row r="1932">
          <cell r="A1932" t="str">
            <v>36.20.010</v>
          </cell>
          <cell r="B1932" t="str">
            <v>Vergalhão de cobre eletrolítico, diâmetro de 3/8´</v>
          </cell>
          <cell r="C1932" t="str">
            <v>M</v>
          </cell>
          <cell r="D1932">
            <v>75.59</v>
          </cell>
          <cell r="E1932">
            <v>23.49</v>
          </cell>
          <cell r="F1932">
            <v>99.08</v>
          </cell>
          <cell r="G1932">
            <v>15</v>
          </cell>
        </row>
        <row r="1933">
          <cell r="A1933" t="str">
            <v>36.20.030</v>
          </cell>
          <cell r="B1933" t="str">
            <v>União angular para vergalhão, diâmetro de 3/8´</v>
          </cell>
          <cell r="C1933" t="str">
            <v>UN</v>
          </cell>
          <cell r="D1933">
            <v>56.35</v>
          </cell>
          <cell r="E1933">
            <v>11.75</v>
          </cell>
          <cell r="F1933">
            <v>68.099999999999994</v>
          </cell>
          <cell r="G1933">
            <v>15</v>
          </cell>
        </row>
        <row r="1934">
          <cell r="A1934" t="str">
            <v>36.20.050</v>
          </cell>
          <cell r="B1934" t="str">
            <v>Terminal para vergalhão, diâmetro de 3/8´</v>
          </cell>
          <cell r="C1934" t="str">
            <v>UN</v>
          </cell>
          <cell r="D1934">
            <v>23.92</v>
          </cell>
          <cell r="E1934">
            <v>11.75</v>
          </cell>
          <cell r="F1934">
            <v>35.67</v>
          </cell>
          <cell r="G1934">
            <v>15</v>
          </cell>
        </row>
        <row r="1935">
          <cell r="A1935" t="str">
            <v>36.20.060</v>
          </cell>
          <cell r="B1935" t="str">
            <v>Braçadeira para fixação de eletroduto, até 4´</v>
          </cell>
          <cell r="C1935" t="str">
            <v>UN</v>
          </cell>
          <cell r="D1935">
            <v>3.17</v>
          </cell>
          <cell r="E1935">
            <v>8.81</v>
          </cell>
          <cell r="F1935">
            <v>11.98</v>
          </cell>
          <cell r="G1935">
            <v>15</v>
          </cell>
        </row>
        <row r="1936">
          <cell r="A1936" t="str">
            <v>36.20.070</v>
          </cell>
          <cell r="B1936" t="str">
            <v>Prensa vergalhão ´T´, diâmetro de 3/8´</v>
          </cell>
          <cell r="C1936" t="str">
            <v>UN</v>
          </cell>
          <cell r="D1936">
            <v>28.04</v>
          </cell>
          <cell r="E1936">
            <v>11.75</v>
          </cell>
          <cell r="F1936">
            <v>39.79</v>
          </cell>
          <cell r="G1936">
            <v>15</v>
          </cell>
        </row>
        <row r="1937">
          <cell r="A1937" t="str">
            <v>36.20.090</v>
          </cell>
          <cell r="B1937" t="str">
            <v>Vara para manobra em cabine em fibra de vidro, para tensão até 36 kV</v>
          </cell>
          <cell r="C1937" t="str">
            <v>UN</v>
          </cell>
          <cell r="D1937">
            <v>751.45</v>
          </cell>
          <cell r="E1937">
            <v>1.2</v>
          </cell>
          <cell r="F1937">
            <v>752.65</v>
          </cell>
          <cell r="G1937">
            <v>15</v>
          </cell>
        </row>
        <row r="1938">
          <cell r="A1938" t="str">
            <v>36.20.100</v>
          </cell>
          <cell r="B1938" t="str">
            <v>Bucha para passagem interna/externa com isolação para 15 kV</v>
          </cell>
          <cell r="C1938" t="str">
            <v>UN</v>
          </cell>
          <cell r="D1938">
            <v>576.61</v>
          </cell>
          <cell r="E1938">
            <v>29.37</v>
          </cell>
          <cell r="F1938">
            <v>605.98</v>
          </cell>
          <cell r="G1938">
            <v>15</v>
          </cell>
        </row>
        <row r="1939">
          <cell r="A1939" t="str">
            <v>36.20.120</v>
          </cell>
          <cell r="B1939" t="str">
            <v>Chapa de ferro de 1,50 x 0,50 m para bucha de passagem</v>
          </cell>
          <cell r="C1939" t="str">
            <v>UN</v>
          </cell>
          <cell r="D1939">
            <v>238.17</v>
          </cell>
          <cell r="E1939">
            <v>29.37</v>
          </cell>
          <cell r="F1939">
            <v>267.54000000000002</v>
          </cell>
          <cell r="G1939">
            <v>15</v>
          </cell>
        </row>
        <row r="1940">
          <cell r="A1940" t="str">
            <v>36.20.140</v>
          </cell>
          <cell r="B1940" t="str">
            <v>Cruzeta de madeira de 2400 mm</v>
          </cell>
          <cell r="C1940" t="str">
            <v>UN</v>
          </cell>
          <cell r="D1940">
            <v>323.64999999999998</v>
          </cell>
          <cell r="E1940">
            <v>165.26</v>
          </cell>
          <cell r="F1940">
            <v>488.91</v>
          </cell>
          <cell r="G1940">
            <v>15</v>
          </cell>
        </row>
        <row r="1941">
          <cell r="A1941" t="str">
            <v>36.20.180</v>
          </cell>
          <cell r="B1941" t="str">
            <v>Luva isolante de borracha, acima de 10 até 20 kV</v>
          </cell>
          <cell r="C1941" t="str">
            <v>PAR</v>
          </cell>
          <cell r="D1941">
            <v>607.66999999999996</v>
          </cell>
          <cell r="E1941">
            <v>1.2</v>
          </cell>
          <cell r="F1941">
            <v>608.87</v>
          </cell>
          <cell r="G1941">
            <v>15</v>
          </cell>
        </row>
        <row r="1942">
          <cell r="A1942" t="str">
            <v>36.20.200</v>
          </cell>
          <cell r="B1942" t="str">
            <v>Mão francesa de 700 mm</v>
          </cell>
          <cell r="C1942" t="str">
            <v>UN</v>
          </cell>
          <cell r="D1942">
            <v>33.909999999999997</v>
          </cell>
          <cell r="E1942">
            <v>58.73</v>
          </cell>
          <cell r="F1942">
            <v>92.64</v>
          </cell>
          <cell r="G1942">
            <v>15</v>
          </cell>
        </row>
        <row r="1943">
          <cell r="A1943" t="str">
            <v>36.20.210</v>
          </cell>
          <cell r="B1943" t="str">
            <v>Luva isolante de borracha, até 10 kV</v>
          </cell>
          <cell r="C1943" t="str">
            <v>PAR</v>
          </cell>
          <cell r="D1943">
            <v>460.66</v>
          </cell>
          <cell r="E1943">
            <v>1.2</v>
          </cell>
          <cell r="F1943">
            <v>461.86</v>
          </cell>
          <cell r="G1943">
            <v>15</v>
          </cell>
        </row>
        <row r="1944">
          <cell r="A1944" t="str">
            <v>36.20.220</v>
          </cell>
          <cell r="B1944" t="str">
            <v>Mudança de tap do transformador</v>
          </cell>
          <cell r="C1944" t="str">
            <v>UN</v>
          </cell>
          <cell r="E1944">
            <v>330.52</v>
          </cell>
          <cell r="F1944">
            <v>330.52</v>
          </cell>
          <cell r="G1944">
            <v>15</v>
          </cell>
        </row>
        <row r="1945">
          <cell r="A1945" t="str">
            <v>36.20.240</v>
          </cell>
          <cell r="B1945" t="str">
            <v>Óleo para disjuntor</v>
          </cell>
          <cell r="C1945" t="str">
            <v>L</v>
          </cell>
          <cell r="D1945">
            <v>24.18</v>
          </cell>
          <cell r="E1945">
            <v>0.96</v>
          </cell>
          <cell r="F1945">
            <v>25.14</v>
          </cell>
          <cell r="G1945">
            <v>15</v>
          </cell>
        </row>
        <row r="1946">
          <cell r="A1946" t="str">
            <v>36.20.260</v>
          </cell>
          <cell r="B1946" t="str">
            <v>Óleo para transformador</v>
          </cell>
          <cell r="C1946" t="str">
            <v>L</v>
          </cell>
          <cell r="D1946">
            <v>24.18</v>
          </cell>
          <cell r="E1946">
            <v>1.43</v>
          </cell>
          <cell r="F1946">
            <v>25.61</v>
          </cell>
          <cell r="G1946">
            <v>15</v>
          </cell>
        </row>
        <row r="1947">
          <cell r="A1947" t="str">
            <v>36.20.282</v>
          </cell>
          <cell r="B1947" t="str">
            <v>Placa de advertência em chapa de aço, com pintura refletiva "Perigo Alta Tensão"</v>
          </cell>
          <cell r="C1947" t="str">
            <v>M2</v>
          </cell>
          <cell r="D1947">
            <v>997.92</v>
          </cell>
          <cell r="E1947">
            <v>11.95</v>
          </cell>
          <cell r="F1947">
            <v>1009.87</v>
          </cell>
          <cell r="G1947">
            <v>15</v>
          </cell>
        </row>
        <row r="1948">
          <cell r="A1948" t="str">
            <v>36.20.284</v>
          </cell>
          <cell r="B1948" t="str">
            <v>Placa de advertência em chapa de alumínio, com pintura refletiva "Perigo Alta Tensão"</v>
          </cell>
          <cell r="C1948" t="str">
            <v>M2</v>
          </cell>
          <cell r="D1948">
            <v>1244.17</v>
          </cell>
          <cell r="E1948">
            <v>11.95</v>
          </cell>
          <cell r="F1948">
            <v>1256.1199999999999</v>
          </cell>
          <cell r="G1948">
            <v>15</v>
          </cell>
        </row>
        <row r="1949">
          <cell r="A1949" t="str">
            <v>36.20.330</v>
          </cell>
          <cell r="B1949" t="str">
            <v>Luva de couro para proteção de luva isolante</v>
          </cell>
          <cell r="C1949" t="str">
            <v>PAR</v>
          </cell>
          <cell r="D1949">
            <v>40.090000000000003</v>
          </cell>
          <cell r="E1949">
            <v>1.2</v>
          </cell>
          <cell r="F1949">
            <v>41.29</v>
          </cell>
          <cell r="G1949">
            <v>15</v>
          </cell>
        </row>
        <row r="1950">
          <cell r="A1950" t="str">
            <v>36.20.340</v>
          </cell>
          <cell r="B1950" t="str">
            <v>Sela para cruzeta de madeira</v>
          </cell>
          <cell r="C1950" t="str">
            <v>UN</v>
          </cell>
          <cell r="D1950">
            <v>19.309999999999999</v>
          </cell>
          <cell r="E1950">
            <v>82.63</v>
          </cell>
          <cell r="F1950">
            <v>101.94</v>
          </cell>
          <cell r="G1950">
            <v>15</v>
          </cell>
        </row>
        <row r="1951">
          <cell r="A1951" t="str">
            <v>36.20.350</v>
          </cell>
          <cell r="B1951" t="str">
            <v>Caixa porta luvas em madeira, com tampa</v>
          </cell>
          <cell r="C1951" t="str">
            <v>UN</v>
          </cell>
          <cell r="D1951">
            <v>75.44</v>
          </cell>
          <cell r="E1951">
            <v>1.2</v>
          </cell>
          <cell r="F1951">
            <v>76.64</v>
          </cell>
          <cell r="G1951">
            <v>15</v>
          </cell>
        </row>
        <row r="1952">
          <cell r="A1952" t="str">
            <v>36.20.360</v>
          </cell>
          <cell r="B1952" t="str">
            <v>Suporte de transformador em poste ou estaleiro</v>
          </cell>
          <cell r="C1952" t="str">
            <v>UN</v>
          </cell>
          <cell r="D1952">
            <v>251.81</v>
          </cell>
          <cell r="E1952">
            <v>165.26</v>
          </cell>
          <cell r="F1952">
            <v>417.07</v>
          </cell>
          <cell r="G1952">
            <v>15</v>
          </cell>
        </row>
        <row r="1953">
          <cell r="A1953" t="str">
            <v>36.20.380</v>
          </cell>
          <cell r="B1953" t="str">
            <v>Tapete de borracha isolante elétrico de 1000 x 1000 mm</v>
          </cell>
          <cell r="C1953" t="str">
            <v>UN</v>
          </cell>
          <cell r="D1953">
            <v>682.2</v>
          </cell>
          <cell r="E1953">
            <v>1.2</v>
          </cell>
          <cell r="F1953">
            <v>683.4</v>
          </cell>
          <cell r="G1953">
            <v>15</v>
          </cell>
        </row>
        <row r="1954">
          <cell r="A1954" t="str">
            <v>36.20.540</v>
          </cell>
          <cell r="B1954" t="str">
            <v>Cruzeta metálica de 2400 mm, para fixação de mufla ou para-raios</v>
          </cell>
          <cell r="C1954" t="str">
            <v>UN</v>
          </cell>
          <cell r="D1954">
            <v>568.21</v>
          </cell>
          <cell r="E1954">
            <v>165.26</v>
          </cell>
          <cell r="F1954">
            <v>733.47</v>
          </cell>
          <cell r="G1954">
            <v>15</v>
          </cell>
        </row>
        <row r="1955">
          <cell r="A1955" t="str">
            <v>36.20.560</v>
          </cell>
          <cell r="B1955" t="str">
            <v>Dispositivo Soft Starter para motor 15 cv, trifásico 220 V</v>
          </cell>
          <cell r="C1955" t="str">
            <v>UN</v>
          </cell>
          <cell r="D1955">
            <v>2982.5</v>
          </cell>
          <cell r="E1955">
            <v>58.73</v>
          </cell>
          <cell r="F1955">
            <v>3041.23</v>
          </cell>
          <cell r="G1955">
            <v>15</v>
          </cell>
        </row>
        <row r="1956">
          <cell r="A1956" t="str">
            <v>36.20.570</v>
          </cell>
          <cell r="B1956" t="str">
            <v>Dispositivo Soft Starter para motor 25 cv, trifásico 220 V</v>
          </cell>
          <cell r="C1956" t="str">
            <v>UN</v>
          </cell>
          <cell r="D1956">
            <v>4448.51</v>
          </cell>
          <cell r="E1956">
            <v>58.73</v>
          </cell>
          <cell r="F1956">
            <v>4507.24</v>
          </cell>
          <cell r="G1956">
            <v>15</v>
          </cell>
        </row>
        <row r="1957">
          <cell r="A1957" t="str">
            <v>36.20.580</v>
          </cell>
          <cell r="B1957" t="str">
            <v>Dispositivo Soft Starter para motor 50 cv, trifásico 220 V</v>
          </cell>
          <cell r="C1957" t="str">
            <v>UN</v>
          </cell>
          <cell r="D1957">
            <v>5856.41</v>
          </cell>
          <cell r="E1957">
            <v>58.73</v>
          </cell>
          <cell r="F1957">
            <v>5915.14</v>
          </cell>
          <cell r="G1957">
            <v>15</v>
          </cell>
        </row>
        <row r="1958">
          <cell r="A1958" t="str">
            <v>37</v>
          </cell>
          <cell r="B1958" t="str">
            <v>QUADRO E PAINEL PARA ENERGIA ELETRICA E TELEFONIA</v>
          </cell>
        </row>
        <row r="1959">
          <cell r="A1959" t="str">
            <v>37.01</v>
          </cell>
          <cell r="B1959" t="str">
            <v>Quadro para telefonia embutir, protecao IP40 chapa nº 16msg</v>
          </cell>
        </row>
        <row r="1960">
          <cell r="A1960" t="str">
            <v>37.01.020</v>
          </cell>
          <cell r="B1960" t="str">
            <v>Quadro Telebrás de embutir de 200 x 200 x 120 mm</v>
          </cell>
          <cell r="C1960" t="str">
            <v>UN</v>
          </cell>
          <cell r="D1960">
            <v>50.85</v>
          </cell>
          <cell r="E1960">
            <v>101.11</v>
          </cell>
          <cell r="F1960">
            <v>151.96</v>
          </cell>
          <cell r="G1960">
            <v>15</v>
          </cell>
        </row>
        <row r="1961">
          <cell r="A1961" t="str">
            <v>37.01.080</v>
          </cell>
          <cell r="B1961" t="str">
            <v>Quadro Telebrás de embutir de 400 x 400 x 120 mm</v>
          </cell>
          <cell r="C1961" t="str">
            <v>UN</v>
          </cell>
          <cell r="D1961">
            <v>128.55000000000001</v>
          </cell>
          <cell r="E1961">
            <v>141.08000000000001</v>
          </cell>
          <cell r="F1961">
            <v>269.63</v>
          </cell>
          <cell r="G1961">
            <v>15</v>
          </cell>
        </row>
        <row r="1962">
          <cell r="A1962" t="str">
            <v>37.01.120</v>
          </cell>
          <cell r="B1962" t="str">
            <v>Quadro Telebrás de embutir de 600 x 600 x 120 mm</v>
          </cell>
          <cell r="C1962" t="str">
            <v>UN</v>
          </cell>
          <cell r="D1962">
            <v>229.63</v>
          </cell>
          <cell r="E1962">
            <v>181.04</v>
          </cell>
          <cell r="F1962">
            <v>410.67</v>
          </cell>
          <cell r="G1962">
            <v>15</v>
          </cell>
        </row>
        <row r="1963">
          <cell r="A1963" t="str">
            <v>37.01.160</v>
          </cell>
          <cell r="B1963" t="str">
            <v>Quadro Telebrás de embutir de 800 x 800 x 120 mm</v>
          </cell>
          <cell r="C1963" t="str">
            <v>UN</v>
          </cell>
          <cell r="D1963">
            <v>420.22</v>
          </cell>
          <cell r="E1963">
            <v>224.48</v>
          </cell>
          <cell r="F1963">
            <v>644.70000000000005</v>
          </cell>
          <cell r="G1963">
            <v>15</v>
          </cell>
        </row>
        <row r="1964">
          <cell r="A1964" t="str">
            <v>37.01.220</v>
          </cell>
          <cell r="B1964" t="str">
            <v>Quadro Telebrás de embutir de 1200 x 1200 x 120 mm</v>
          </cell>
          <cell r="C1964" t="str">
            <v>UN</v>
          </cell>
          <cell r="D1964">
            <v>1466.02</v>
          </cell>
          <cell r="E1964">
            <v>300.92</v>
          </cell>
          <cell r="F1964">
            <v>1766.94</v>
          </cell>
          <cell r="G1964">
            <v>15</v>
          </cell>
        </row>
        <row r="1965">
          <cell r="A1965" t="str">
            <v>37.02</v>
          </cell>
          <cell r="B1965" t="str">
            <v>Quadro para telefonia de sobrepor, protecao IP40 chapa nº 16msg</v>
          </cell>
        </row>
        <row r="1966">
          <cell r="A1966" t="str">
            <v>37.02.020</v>
          </cell>
          <cell r="B1966" t="str">
            <v>Quadro Telebrás de sobrepor de 200 x 200 x 120 mm</v>
          </cell>
          <cell r="C1966" t="str">
            <v>UN</v>
          </cell>
          <cell r="D1966">
            <v>60.81</v>
          </cell>
          <cell r="E1966">
            <v>88.1</v>
          </cell>
          <cell r="F1966">
            <v>148.91</v>
          </cell>
          <cell r="G1966">
            <v>15</v>
          </cell>
        </row>
        <row r="1967">
          <cell r="A1967" t="str">
            <v>37.02.060</v>
          </cell>
          <cell r="B1967" t="str">
            <v>Quadro Telebrás de sobrepor de 400 x 400 x 120 mm</v>
          </cell>
          <cell r="C1967" t="str">
            <v>UN</v>
          </cell>
          <cell r="D1967">
            <v>120.38</v>
          </cell>
          <cell r="E1967">
            <v>117.46</v>
          </cell>
          <cell r="F1967">
            <v>237.84</v>
          </cell>
          <cell r="G1967">
            <v>15</v>
          </cell>
        </row>
        <row r="1968">
          <cell r="A1968" t="str">
            <v>37.02.100</v>
          </cell>
          <cell r="B1968" t="str">
            <v>Quadro Telebrás de sobrepor de 600 x 600 x 120 mm</v>
          </cell>
          <cell r="C1968" t="str">
            <v>UN</v>
          </cell>
          <cell r="D1968">
            <v>251.9</v>
          </cell>
          <cell r="E1968">
            <v>146.83000000000001</v>
          </cell>
          <cell r="F1968">
            <v>398.73</v>
          </cell>
          <cell r="G1968">
            <v>15</v>
          </cell>
        </row>
        <row r="1969">
          <cell r="A1969" t="str">
            <v>37.02.140</v>
          </cell>
          <cell r="B1969" t="str">
            <v>Quadro Telebrás de sobrepor de 800 x 800 x 120 mm</v>
          </cell>
          <cell r="C1969" t="str">
            <v>UN</v>
          </cell>
          <cell r="D1969">
            <v>381.78</v>
          </cell>
          <cell r="E1969">
            <v>176.19</v>
          </cell>
          <cell r="F1969">
            <v>557.97</v>
          </cell>
          <cell r="G1969">
            <v>15</v>
          </cell>
        </row>
        <row r="1970">
          <cell r="A1970" t="str">
            <v>37.03</v>
          </cell>
          <cell r="B1970" t="str">
            <v>Quadro distribuicao de luz e forca de embutir universal</v>
          </cell>
        </row>
        <row r="1971">
          <cell r="A1971" t="str">
            <v>37.03.200</v>
          </cell>
          <cell r="B1971" t="str">
            <v>Quadro de distribuição universal de embutir, para disjuntores 16 DIN / 12 Bolt-on - 150 A - sem componentes</v>
          </cell>
          <cell r="C1971" t="str">
            <v>UN</v>
          </cell>
          <cell r="D1971">
            <v>406.82</v>
          </cell>
          <cell r="E1971">
            <v>175.62</v>
          </cell>
          <cell r="F1971">
            <v>582.44000000000005</v>
          </cell>
          <cell r="G1971">
            <v>15</v>
          </cell>
        </row>
        <row r="1972">
          <cell r="A1972" t="str">
            <v>37.03.210</v>
          </cell>
          <cell r="B1972" t="str">
            <v>Quadro de distribuição universal de embutir, para disjuntores 24 DIN / 18 Bolt-on - 150 A - sem componentes</v>
          </cell>
          <cell r="C1972" t="str">
            <v>UN</v>
          </cell>
          <cell r="D1972">
            <v>450.03</v>
          </cell>
          <cell r="E1972">
            <v>175.62</v>
          </cell>
          <cell r="F1972">
            <v>625.65</v>
          </cell>
          <cell r="G1972">
            <v>15</v>
          </cell>
        </row>
        <row r="1973">
          <cell r="A1973" t="str">
            <v>37.03.220</v>
          </cell>
          <cell r="B1973" t="str">
            <v>Quadro de distribuição universal de embutir, para disjuntores 34 DIN / 24 Bolt-on - 150 A - sem componentes</v>
          </cell>
          <cell r="C1973" t="str">
            <v>UN</v>
          </cell>
          <cell r="D1973">
            <v>620.67999999999995</v>
          </cell>
          <cell r="E1973">
            <v>219.53</v>
          </cell>
          <cell r="F1973">
            <v>840.21</v>
          </cell>
          <cell r="G1973">
            <v>15</v>
          </cell>
        </row>
        <row r="1974">
          <cell r="A1974" t="str">
            <v>37.03.230</v>
          </cell>
          <cell r="B1974" t="str">
            <v>Quadro de distribuição universal de embutir, para disjuntores 44 DIN / 32 Bolt-on - 150 A - sem componentes</v>
          </cell>
          <cell r="C1974" t="str">
            <v>UN</v>
          </cell>
          <cell r="D1974">
            <v>635.94000000000005</v>
          </cell>
          <cell r="E1974">
            <v>219.53</v>
          </cell>
          <cell r="F1974">
            <v>855.47</v>
          </cell>
          <cell r="G1974">
            <v>15</v>
          </cell>
        </row>
        <row r="1975">
          <cell r="A1975" t="str">
            <v>37.03.240</v>
          </cell>
          <cell r="B1975" t="str">
            <v>Quadro de distribuição universal de embutir, para disjuntores 56 DIN / 40 Bolt-on - 225 A - sem componentes</v>
          </cell>
          <cell r="C1975" t="str">
            <v>UN</v>
          </cell>
          <cell r="D1975">
            <v>942.66</v>
          </cell>
          <cell r="E1975">
            <v>263.43</v>
          </cell>
          <cell r="F1975">
            <v>1206.0899999999999</v>
          </cell>
          <cell r="G1975">
            <v>15</v>
          </cell>
        </row>
        <row r="1976">
          <cell r="A1976" t="str">
            <v>37.03.250</v>
          </cell>
          <cell r="B1976" t="str">
            <v>Quadro de distribuição universal de embutir, para disjuntores 70 DIN / 50 Bolt-on - 225 A - sem componentes</v>
          </cell>
          <cell r="C1976" t="str">
            <v>UN</v>
          </cell>
          <cell r="D1976">
            <v>1262.01</v>
          </cell>
          <cell r="E1976">
            <v>263.43</v>
          </cell>
          <cell r="F1976">
            <v>1525.44</v>
          </cell>
          <cell r="G1976">
            <v>15</v>
          </cell>
        </row>
        <row r="1977">
          <cell r="A1977" t="str">
            <v>37.04</v>
          </cell>
          <cell r="B1977" t="str">
            <v>Quadro distribuicao de luz e forca de sobrepor universal</v>
          </cell>
        </row>
        <row r="1978">
          <cell r="A1978" t="str">
            <v>37.04.250</v>
          </cell>
          <cell r="B1978" t="str">
            <v>Quadro de distribuição universal de sobrepor, para disjuntores 16 DIN / 12 Bolt-on - 150 A - sem componentes</v>
          </cell>
          <cell r="C1978" t="str">
            <v>UN</v>
          </cell>
          <cell r="D1978">
            <v>505.45</v>
          </cell>
          <cell r="E1978">
            <v>131.72</v>
          </cell>
          <cell r="F1978">
            <v>637.16999999999996</v>
          </cell>
          <cell r="G1978">
            <v>15</v>
          </cell>
        </row>
        <row r="1979">
          <cell r="A1979" t="str">
            <v>37.04.260</v>
          </cell>
          <cell r="B1979" t="str">
            <v>Quadro de distribuição universal de sobrepor, para disjuntores 24 DIN / 18 Bolt-on - 150 A - sem componentes</v>
          </cell>
          <cell r="C1979" t="str">
            <v>UN</v>
          </cell>
          <cell r="D1979">
            <v>622.48</v>
          </cell>
          <cell r="E1979">
            <v>131.72</v>
          </cell>
          <cell r="F1979">
            <v>754.2</v>
          </cell>
          <cell r="G1979">
            <v>15</v>
          </cell>
        </row>
        <row r="1980">
          <cell r="A1980" t="str">
            <v>37.04.270</v>
          </cell>
          <cell r="B1980" t="str">
            <v>Quadro de distribuição universal de sobrepor, para disjuntores 34 DIN / 24 Bolt-on - 150 A - sem componentes</v>
          </cell>
          <cell r="C1980" t="str">
            <v>UN</v>
          </cell>
          <cell r="D1980">
            <v>721.5</v>
          </cell>
          <cell r="E1980">
            <v>175.62</v>
          </cell>
          <cell r="F1980">
            <v>897.12</v>
          </cell>
          <cell r="G1980">
            <v>15</v>
          </cell>
        </row>
        <row r="1981">
          <cell r="A1981" t="str">
            <v>37.04.280</v>
          </cell>
          <cell r="B1981" t="str">
            <v>Quadro de distribuição universal de sobrepor, para disjuntores 44 DIN / 32 Bolt-on - 150 A - sem componentes</v>
          </cell>
          <cell r="C1981" t="str">
            <v>UN</v>
          </cell>
          <cell r="D1981">
            <v>996.18</v>
          </cell>
          <cell r="E1981">
            <v>175.62</v>
          </cell>
          <cell r="F1981">
            <v>1171.8</v>
          </cell>
          <cell r="G1981">
            <v>15</v>
          </cell>
        </row>
        <row r="1982">
          <cell r="A1982" t="str">
            <v>37.04.290</v>
          </cell>
          <cell r="B1982" t="str">
            <v>Quadro de distribuição universal de sobrepor, para disjuntores 56 DIN / 40 Bolt-on - 225 A - sem componentes</v>
          </cell>
          <cell r="C1982" t="str">
            <v>UN</v>
          </cell>
          <cell r="D1982">
            <v>1294.31</v>
          </cell>
          <cell r="E1982">
            <v>219.53</v>
          </cell>
          <cell r="F1982">
            <v>1513.84</v>
          </cell>
          <cell r="G1982">
            <v>15</v>
          </cell>
        </row>
        <row r="1983">
          <cell r="A1983" t="str">
            <v>37.04.300</v>
          </cell>
          <cell r="B1983" t="str">
            <v>Quadro de distribuição universal de sobrepor, para disjuntores 70 DIN / 50 Bolt-on - 225 A - sem componentes</v>
          </cell>
          <cell r="C1983" t="str">
            <v>UN</v>
          </cell>
          <cell r="D1983">
            <v>1763.08</v>
          </cell>
          <cell r="E1983">
            <v>219.53</v>
          </cell>
          <cell r="F1983">
            <v>1982.61</v>
          </cell>
          <cell r="G1983">
            <v>15</v>
          </cell>
        </row>
        <row r="1984">
          <cell r="A1984" t="str">
            <v>37.06</v>
          </cell>
          <cell r="B1984" t="str">
            <v>Painel autoportante</v>
          </cell>
        </row>
        <row r="1985">
          <cell r="A1985" t="str">
            <v>37.06.014</v>
          </cell>
          <cell r="B1985" t="str">
            <v>Painel autoportante em chapa de aço, com proteção mínima IP 54 - sem componentes</v>
          </cell>
          <cell r="C1985" t="str">
            <v>M2</v>
          </cell>
          <cell r="D1985">
            <v>2894.77</v>
          </cell>
          <cell r="E1985">
            <v>155.44999999999999</v>
          </cell>
          <cell r="F1985">
            <v>3050.22</v>
          </cell>
          <cell r="G1985">
            <v>15</v>
          </cell>
        </row>
        <row r="1986">
          <cell r="A1986" t="str">
            <v>37.10</v>
          </cell>
          <cell r="B1986" t="str">
            <v>Barramentos</v>
          </cell>
        </row>
        <row r="1987">
          <cell r="A1987" t="str">
            <v>37.10.010</v>
          </cell>
          <cell r="B1987" t="str">
            <v>Barramento de cobre nu</v>
          </cell>
          <cell r="C1987" t="str">
            <v>KG</v>
          </cell>
          <cell r="D1987">
            <v>138.86000000000001</v>
          </cell>
          <cell r="E1987">
            <v>10.45</v>
          </cell>
          <cell r="F1987">
            <v>149.31</v>
          </cell>
          <cell r="G1987">
            <v>15</v>
          </cell>
        </row>
        <row r="1988">
          <cell r="A1988" t="str">
            <v>37.11</v>
          </cell>
          <cell r="B1988" t="str">
            <v>Bases</v>
          </cell>
        </row>
        <row r="1989">
          <cell r="A1989" t="str">
            <v>37.11.020</v>
          </cell>
          <cell r="B1989" t="str">
            <v>Base de fusível Diazed completa para 25 A</v>
          </cell>
          <cell r="C1989" t="str">
            <v>UN</v>
          </cell>
          <cell r="D1989">
            <v>53.87</v>
          </cell>
          <cell r="E1989">
            <v>17.62</v>
          </cell>
          <cell r="F1989">
            <v>71.489999999999995</v>
          </cell>
          <cell r="G1989">
            <v>15</v>
          </cell>
        </row>
        <row r="1990">
          <cell r="A1990" t="str">
            <v>37.11.040</v>
          </cell>
          <cell r="B1990" t="str">
            <v>Base de fusível Diazed completa para 63 A</v>
          </cell>
          <cell r="C1990" t="str">
            <v>UN</v>
          </cell>
          <cell r="D1990">
            <v>62.07</v>
          </cell>
          <cell r="E1990">
            <v>29.37</v>
          </cell>
          <cell r="F1990">
            <v>91.44</v>
          </cell>
          <cell r="G1990">
            <v>15</v>
          </cell>
        </row>
        <row r="1991">
          <cell r="A1991" t="str">
            <v>37.11.060</v>
          </cell>
          <cell r="B1991" t="str">
            <v>Base de fusível NH até 125 A, com fusível</v>
          </cell>
          <cell r="C1991" t="str">
            <v>UN</v>
          </cell>
          <cell r="D1991">
            <v>80.59</v>
          </cell>
          <cell r="E1991">
            <v>58.73</v>
          </cell>
          <cell r="F1991">
            <v>139.32</v>
          </cell>
          <cell r="G1991">
            <v>15</v>
          </cell>
        </row>
        <row r="1992">
          <cell r="A1992" t="str">
            <v>37.11.080</v>
          </cell>
          <cell r="B1992" t="str">
            <v>Base de fusível NH até 250 A, com fusível</v>
          </cell>
          <cell r="C1992" t="str">
            <v>UN</v>
          </cell>
          <cell r="D1992">
            <v>244.54</v>
          </cell>
          <cell r="E1992">
            <v>58.73</v>
          </cell>
          <cell r="F1992">
            <v>303.27</v>
          </cell>
          <cell r="G1992">
            <v>15</v>
          </cell>
        </row>
        <row r="1993">
          <cell r="A1993" t="str">
            <v>37.11.100</v>
          </cell>
          <cell r="B1993" t="str">
            <v>Base de fusível NH até 400 A, com fusível</v>
          </cell>
          <cell r="C1993" t="str">
            <v>UN</v>
          </cell>
          <cell r="D1993">
            <v>363.07</v>
          </cell>
          <cell r="E1993">
            <v>58.73</v>
          </cell>
          <cell r="F1993">
            <v>421.8</v>
          </cell>
          <cell r="G1993">
            <v>15</v>
          </cell>
        </row>
        <row r="1994">
          <cell r="A1994" t="str">
            <v>37.11.120</v>
          </cell>
          <cell r="B1994" t="str">
            <v>Base de fusível tripolar de 15 kV</v>
          </cell>
          <cell r="C1994" t="str">
            <v>UN</v>
          </cell>
          <cell r="D1994">
            <v>1451.26</v>
          </cell>
          <cell r="E1994">
            <v>70.48</v>
          </cell>
          <cell r="F1994">
            <v>1521.74</v>
          </cell>
          <cell r="G1994">
            <v>15</v>
          </cell>
        </row>
        <row r="1995">
          <cell r="A1995" t="str">
            <v>37.11.140</v>
          </cell>
          <cell r="B1995" t="str">
            <v>Base de fusível unipolar de 15 kV</v>
          </cell>
          <cell r="C1995" t="str">
            <v>UN</v>
          </cell>
          <cell r="D1995">
            <v>494.4</v>
          </cell>
          <cell r="E1995">
            <v>70.48</v>
          </cell>
          <cell r="F1995">
            <v>564.88</v>
          </cell>
          <cell r="G1995">
            <v>15</v>
          </cell>
        </row>
        <row r="1996">
          <cell r="A1996" t="str">
            <v>37.12</v>
          </cell>
          <cell r="B1996" t="str">
            <v>Fusiveis</v>
          </cell>
        </row>
        <row r="1997">
          <cell r="A1997" t="str">
            <v>37.12.020</v>
          </cell>
          <cell r="B1997" t="str">
            <v>Fusível tipo NH 00 de 6 A até 160 A</v>
          </cell>
          <cell r="C1997" t="str">
            <v>UN</v>
          </cell>
          <cell r="D1997">
            <v>36.1</v>
          </cell>
          <cell r="E1997">
            <v>11.75</v>
          </cell>
          <cell r="F1997">
            <v>47.85</v>
          </cell>
          <cell r="G1997">
            <v>15</v>
          </cell>
        </row>
        <row r="1998">
          <cell r="A1998" t="str">
            <v>37.12.040</v>
          </cell>
          <cell r="B1998" t="str">
            <v>Fusível tipo NH 1 de 36 A até 250 A</v>
          </cell>
          <cell r="C1998" t="str">
            <v>UN</v>
          </cell>
          <cell r="D1998">
            <v>80.48</v>
          </cell>
          <cell r="E1998">
            <v>11.75</v>
          </cell>
          <cell r="F1998">
            <v>92.23</v>
          </cell>
          <cell r="G1998">
            <v>15</v>
          </cell>
        </row>
        <row r="1999">
          <cell r="A1999" t="str">
            <v>37.12.060</v>
          </cell>
          <cell r="B1999" t="str">
            <v>Fusível tipo NH 2 de 224 A até 400 A</v>
          </cell>
          <cell r="C1999" t="str">
            <v>UN</v>
          </cell>
          <cell r="D1999">
            <v>134.1</v>
          </cell>
          <cell r="E1999">
            <v>11.75</v>
          </cell>
          <cell r="F1999">
            <v>145.85</v>
          </cell>
          <cell r="G1999">
            <v>15</v>
          </cell>
        </row>
        <row r="2000">
          <cell r="A2000" t="str">
            <v>37.12.080</v>
          </cell>
          <cell r="B2000" t="str">
            <v>Fusível tipo NH 3 de 400 A até 630 A</v>
          </cell>
          <cell r="C2000" t="str">
            <v>UN</v>
          </cell>
          <cell r="D2000">
            <v>186.8</v>
          </cell>
          <cell r="E2000">
            <v>11.75</v>
          </cell>
          <cell r="F2000">
            <v>198.55</v>
          </cell>
          <cell r="G2000">
            <v>15</v>
          </cell>
        </row>
        <row r="2001">
          <cell r="A2001" t="str">
            <v>37.12.120</v>
          </cell>
          <cell r="B2001" t="str">
            <v>Fusível tipo HH para 15 kV de 2,5 A até 50 A</v>
          </cell>
          <cell r="C2001" t="str">
            <v>UN</v>
          </cell>
          <cell r="D2001">
            <v>200.05</v>
          </cell>
          <cell r="E2001">
            <v>11.75</v>
          </cell>
          <cell r="F2001">
            <v>211.8</v>
          </cell>
          <cell r="G2001">
            <v>15</v>
          </cell>
        </row>
        <row r="2002">
          <cell r="A2002" t="str">
            <v>37.12.140</v>
          </cell>
          <cell r="B2002" t="str">
            <v>Fusível tipo HH para 15 kV de 60 A até 100 A</v>
          </cell>
          <cell r="C2002" t="str">
            <v>UN</v>
          </cell>
          <cell r="D2002">
            <v>281.64999999999998</v>
          </cell>
          <cell r="E2002">
            <v>11.75</v>
          </cell>
          <cell r="F2002">
            <v>293.39999999999998</v>
          </cell>
          <cell r="G2002">
            <v>15</v>
          </cell>
        </row>
        <row r="2003">
          <cell r="A2003" t="str">
            <v>37.12.200</v>
          </cell>
          <cell r="B2003" t="str">
            <v>Fusível Diazed retardado de 2 A até 25 A</v>
          </cell>
          <cell r="C2003" t="str">
            <v>UN</v>
          </cell>
          <cell r="D2003">
            <v>4.32</v>
          </cell>
          <cell r="E2003">
            <v>11.75</v>
          </cell>
          <cell r="F2003">
            <v>16.07</v>
          </cell>
          <cell r="G2003">
            <v>15</v>
          </cell>
        </row>
        <row r="2004">
          <cell r="A2004" t="str">
            <v>37.12.220</v>
          </cell>
          <cell r="B2004" t="str">
            <v>Fusível Diazed retardado de 35 A até 63 A</v>
          </cell>
          <cell r="C2004" t="str">
            <v>UN</v>
          </cell>
          <cell r="D2004">
            <v>6.04</v>
          </cell>
          <cell r="E2004">
            <v>11.75</v>
          </cell>
          <cell r="F2004">
            <v>17.79</v>
          </cell>
          <cell r="G2004">
            <v>15</v>
          </cell>
        </row>
        <row r="2005">
          <cell r="A2005" t="str">
            <v>37.12.300</v>
          </cell>
          <cell r="B2005" t="str">
            <v>Fusível em vidro para ´TP´ de 0,5 A</v>
          </cell>
          <cell r="C2005" t="str">
            <v>UN</v>
          </cell>
          <cell r="D2005">
            <v>38.72</v>
          </cell>
          <cell r="E2005">
            <v>2.94</v>
          </cell>
          <cell r="F2005">
            <v>41.66</v>
          </cell>
          <cell r="G2005">
            <v>15</v>
          </cell>
        </row>
        <row r="2006">
          <cell r="A2006" t="str">
            <v>37.13</v>
          </cell>
          <cell r="B2006" t="str">
            <v>Disjuntores</v>
          </cell>
        </row>
        <row r="2007">
          <cell r="A2007" t="str">
            <v>37.13.520</v>
          </cell>
          <cell r="B2007" t="str">
            <v>Disjuntor em caixa aberta trifásico, 600 V de 800 A, 50/60 Hz, com acessórios</v>
          </cell>
          <cell r="C2007" t="str">
            <v>UN</v>
          </cell>
          <cell r="D2007">
            <v>27779.49</v>
          </cell>
          <cell r="E2007">
            <v>330.52</v>
          </cell>
          <cell r="F2007">
            <v>28110.01</v>
          </cell>
          <cell r="G2007">
            <v>15</v>
          </cell>
        </row>
        <row r="2008">
          <cell r="A2008" t="str">
            <v>37.13.550</v>
          </cell>
          <cell r="B2008" t="str">
            <v>Disjuntor em caixa aberta tripolar extraível, 500 V de 3200 A, com acessórios</v>
          </cell>
          <cell r="C2008" t="str">
            <v>UN</v>
          </cell>
          <cell r="D2008">
            <v>89209.27</v>
          </cell>
          <cell r="E2008">
            <v>58.73</v>
          </cell>
          <cell r="F2008">
            <v>89268</v>
          </cell>
          <cell r="G2008">
            <v>15</v>
          </cell>
        </row>
        <row r="2009">
          <cell r="A2009" t="str">
            <v>37.13.570</v>
          </cell>
          <cell r="B2009" t="str">
            <v>Disjuntor em caixa aberta tripolar extraível, 500 V de 4000 A, com acessórios</v>
          </cell>
          <cell r="C2009" t="str">
            <v>UN</v>
          </cell>
          <cell r="D2009">
            <v>152939.9</v>
          </cell>
          <cell r="E2009">
            <v>58.73</v>
          </cell>
          <cell r="F2009">
            <v>152998.63</v>
          </cell>
          <cell r="G2009">
            <v>15</v>
          </cell>
        </row>
        <row r="2010">
          <cell r="A2010" t="str">
            <v>37.13.600</v>
          </cell>
          <cell r="B2010" t="str">
            <v>Disjuntor termomagnético, unipolar 127/220 V, corrente de 10 A até 30 A</v>
          </cell>
          <cell r="C2010" t="str">
            <v>UN</v>
          </cell>
          <cell r="D2010">
            <v>20.86</v>
          </cell>
          <cell r="E2010">
            <v>17.62</v>
          </cell>
          <cell r="F2010">
            <v>38.479999999999997</v>
          </cell>
          <cell r="G2010">
            <v>15</v>
          </cell>
        </row>
        <row r="2011">
          <cell r="A2011" t="str">
            <v>37.13.610</v>
          </cell>
          <cell r="B2011" t="str">
            <v>Disjuntor termomagnético, unipolar 127/220 V, corrente de 35 A até 50 A</v>
          </cell>
          <cell r="C2011" t="str">
            <v>UN</v>
          </cell>
          <cell r="D2011">
            <v>38.99</v>
          </cell>
          <cell r="E2011">
            <v>17.62</v>
          </cell>
          <cell r="F2011">
            <v>56.61</v>
          </cell>
          <cell r="G2011">
            <v>15</v>
          </cell>
        </row>
        <row r="2012">
          <cell r="A2012" t="str">
            <v>37.13.630</v>
          </cell>
          <cell r="B2012" t="str">
            <v>Disjuntor termomagnético, bipolar 220/380 V, corrente de 10 A até 50 A</v>
          </cell>
          <cell r="C2012" t="str">
            <v>UN</v>
          </cell>
          <cell r="D2012">
            <v>98.75</v>
          </cell>
          <cell r="E2012">
            <v>35.24</v>
          </cell>
          <cell r="F2012">
            <v>133.99</v>
          </cell>
          <cell r="G2012">
            <v>15</v>
          </cell>
        </row>
        <row r="2013">
          <cell r="A2013" t="str">
            <v>37.13.640</v>
          </cell>
          <cell r="B2013" t="str">
            <v>Disjuntor termomagnético, bipolar 220/380 V, corrente de 60 A até 100 A</v>
          </cell>
          <cell r="C2013" t="str">
            <v>UN</v>
          </cell>
          <cell r="D2013">
            <v>116.1</v>
          </cell>
          <cell r="E2013">
            <v>35.24</v>
          </cell>
          <cell r="F2013">
            <v>151.34</v>
          </cell>
          <cell r="G2013">
            <v>15</v>
          </cell>
        </row>
        <row r="2014">
          <cell r="A2014" t="str">
            <v>37.13.650</v>
          </cell>
          <cell r="B2014" t="str">
            <v>Disjuntor termomagnético, tripolar 220/380 V, corrente de 10 A até 50 A</v>
          </cell>
          <cell r="C2014" t="str">
            <v>UN</v>
          </cell>
          <cell r="D2014">
            <v>119.63</v>
          </cell>
          <cell r="E2014">
            <v>52.86</v>
          </cell>
          <cell r="F2014">
            <v>172.49</v>
          </cell>
          <cell r="G2014">
            <v>15</v>
          </cell>
        </row>
        <row r="2015">
          <cell r="A2015" t="str">
            <v>37.13.660</v>
          </cell>
          <cell r="B2015" t="str">
            <v>Disjuntor termomagnético, tripolar 220/380 V, corrente de 60 A até 100 A</v>
          </cell>
          <cell r="C2015" t="str">
            <v>UN</v>
          </cell>
          <cell r="D2015">
            <v>121.24</v>
          </cell>
          <cell r="E2015">
            <v>52.86</v>
          </cell>
          <cell r="F2015">
            <v>174.1</v>
          </cell>
          <cell r="G2015">
            <v>15</v>
          </cell>
        </row>
        <row r="2016">
          <cell r="A2016" t="str">
            <v>37.13.690</v>
          </cell>
          <cell r="B2016" t="str">
            <v>Disjuntor série universal em caixa moldada, térmico e magnético fixos, bipolar 415 VCA, corrente de 60 A até 100 A</v>
          </cell>
          <cell r="C2016" t="str">
            <v>UN</v>
          </cell>
          <cell r="D2016">
            <v>437.06</v>
          </cell>
          <cell r="E2016">
            <v>58.73</v>
          </cell>
          <cell r="F2016">
            <v>495.79</v>
          </cell>
          <cell r="G2016">
            <v>15</v>
          </cell>
        </row>
        <row r="2017">
          <cell r="A2017" t="str">
            <v>37.13.720</v>
          </cell>
          <cell r="B2017" t="str">
            <v>Disjuntor série universal em caixa moldada, térmico fixo e magnético ajustável, tripolar 600 VCA, corrente de 300 A até 400 A</v>
          </cell>
          <cell r="C2017" t="str">
            <v>UN</v>
          </cell>
          <cell r="D2017">
            <v>3457.02</v>
          </cell>
          <cell r="E2017">
            <v>117.46</v>
          </cell>
          <cell r="F2017">
            <v>3574.48</v>
          </cell>
          <cell r="G2017">
            <v>15</v>
          </cell>
        </row>
        <row r="2018">
          <cell r="A2018" t="str">
            <v>37.13.740</v>
          </cell>
          <cell r="B2018" t="str">
            <v>Disjuntor série universal em caixa moldada, térmico fixo e magnético ajustável, tripolar 600 VCA, corrente de 700 A até 800 A</v>
          </cell>
          <cell r="C2018" t="str">
            <v>UN</v>
          </cell>
          <cell r="D2018">
            <v>2313.58</v>
          </cell>
          <cell r="E2018">
            <v>117.46</v>
          </cell>
          <cell r="F2018">
            <v>2431.04</v>
          </cell>
          <cell r="G2018">
            <v>15</v>
          </cell>
        </row>
        <row r="2019">
          <cell r="A2019" t="str">
            <v>37.13.760</v>
          </cell>
          <cell r="B2019" t="str">
            <v>Disjuntor em caixa moldada, térmico e magnético ajustáveis, tripolar 630/690 V, faixa de ajuste de 440 até 630 A</v>
          </cell>
          <cell r="C2019" t="str">
            <v>UN</v>
          </cell>
          <cell r="D2019">
            <v>9756.5</v>
          </cell>
          <cell r="E2019">
            <v>117.46</v>
          </cell>
          <cell r="F2019">
            <v>9873.9599999999991</v>
          </cell>
          <cell r="G2019">
            <v>15</v>
          </cell>
        </row>
        <row r="2020">
          <cell r="A2020" t="str">
            <v>37.13.770</v>
          </cell>
          <cell r="B2020" t="str">
            <v>Disjuntor em caixa moldada, térmico e magnético ajustáveis, tripolar 1250/690 V, faixa de ajuste de 800 até 1250 A</v>
          </cell>
          <cell r="C2020" t="str">
            <v>UN</v>
          </cell>
          <cell r="D2020">
            <v>15901.05</v>
          </cell>
          <cell r="E2020">
            <v>117.46</v>
          </cell>
          <cell r="F2020">
            <v>16018.51</v>
          </cell>
          <cell r="G2020">
            <v>15</v>
          </cell>
        </row>
        <row r="2021">
          <cell r="A2021" t="str">
            <v>37.13.780</v>
          </cell>
          <cell r="B2021" t="str">
            <v>Disjuntor em caixa moldada, térmico e magnético ajustáveis, tripolar 1600/690 V, faixa de ajuste de 1000 até 1600 A</v>
          </cell>
          <cell r="C2021" t="str">
            <v>UN</v>
          </cell>
          <cell r="D2021">
            <v>21772.32</v>
          </cell>
          <cell r="E2021">
            <v>117.46</v>
          </cell>
          <cell r="F2021">
            <v>21889.78</v>
          </cell>
          <cell r="G2021">
            <v>15</v>
          </cell>
        </row>
        <row r="2022">
          <cell r="A2022" t="str">
            <v>37.13.800</v>
          </cell>
          <cell r="B2022" t="str">
            <v>Mini-disjuntor termomagnético, unipolar 127/220 V, corrente de 10 A até 32 A</v>
          </cell>
          <cell r="C2022" t="str">
            <v>UN</v>
          </cell>
          <cell r="D2022">
            <v>12.03</v>
          </cell>
          <cell r="E2022">
            <v>11.75</v>
          </cell>
          <cell r="F2022">
            <v>23.78</v>
          </cell>
          <cell r="G2022">
            <v>15</v>
          </cell>
        </row>
        <row r="2023">
          <cell r="A2023" t="str">
            <v>37.13.810</v>
          </cell>
          <cell r="B2023" t="str">
            <v>Mini-disjuntor termomagnético, unipolar 127/220 V, corrente de 40 A até 50 A</v>
          </cell>
          <cell r="C2023" t="str">
            <v>UN</v>
          </cell>
          <cell r="D2023">
            <v>13.17</v>
          </cell>
          <cell r="E2023">
            <v>11.75</v>
          </cell>
          <cell r="F2023">
            <v>24.92</v>
          </cell>
          <cell r="G2023">
            <v>15</v>
          </cell>
        </row>
        <row r="2024">
          <cell r="A2024" t="str">
            <v>37.13.840</v>
          </cell>
          <cell r="B2024" t="str">
            <v>Mini-disjuntor termomagnético, bipolar 220/380 V, corrente de 10 A até 32 A</v>
          </cell>
          <cell r="C2024" t="str">
            <v>UN</v>
          </cell>
          <cell r="D2024">
            <v>43.91</v>
          </cell>
          <cell r="E2024">
            <v>11.75</v>
          </cell>
          <cell r="F2024">
            <v>55.66</v>
          </cell>
          <cell r="G2024">
            <v>15</v>
          </cell>
        </row>
        <row r="2025">
          <cell r="A2025" t="str">
            <v>37.13.850</v>
          </cell>
          <cell r="B2025" t="str">
            <v>Mini-disjuntor termomagnético, bipolar 220/380 V, corrente de 40 A até 50 A</v>
          </cell>
          <cell r="C2025" t="str">
            <v>UN</v>
          </cell>
          <cell r="D2025">
            <v>46.47</v>
          </cell>
          <cell r="E2025">
            <v>11.75</v>
          </cell>
          <cell r="F2025">
            <v>58.22</v>
          </cell>
          <cell r="G2025">
            <v>15</v>
          </cell>
        </row>
        <row r="2026">
          <cell r="A2026" t="str">
            <v>37.13.860</v>
          </cell>
          <cell r="B2026" t="str">
            <v>Mini-disjuntor termomagnético, bipolar 220/380 V, corrente de 63 A</v>
          </cell>
          <cell r="C2026" t="str">
            <v>UN</v>
          </cell>
          <cell r="D2026">
            <v>54.36</v>
          </cell>
          <cell r="E2026">
            <v>11.75</v>
          </cell>
          <cell r="F2026">
            <v>66.11</v>
          </cell>
          <cell r="G2026">
            <v>15</v>
          </cell>
        </row>
        <row r="2027">
          <cell r="A2027" t="str">
            <v>37.13.870</v>
          </cell>
          <cell r="B2027" t="str">
            <v>Mini-disjuntor termomagnético, bipolar 400 V, corrente de 80 A até 100 A</v>
          </cell>
          <cell r="C2027" t="str">
            <v>UN</v>
          </cell>
          <cell r="D2027">
            <v>138.83000000000001</v>
          </cell>
          <cell r="E2027">
            <v>11.75</v>
          </cell>
          <cell r="F2027">
            <v>150.58000000000001</v>
          </cell>
          <cell r="G2027">
            <v>15</v>
          </cell>
        </row>
        <row r="2028">
          <cell r="A2028" t="str">
            <v>37.13.880</v>
          </cell>
          <cell r="B2028" t="str">
            <v>Mini-disjuntor termomagnético, tripolar 220/380 V, corrente de 10 A até 32 A</v>
          </cell>
          <cell r="C2028" t="str">
            <v>UN</v>
          </cell>
          <cell r="D2028">
            <v>59.92</v>
          </cell>
          <cell r="E2028">
            <v>11.75</v>
          </cell>
          <cell r="F2028">
            <v>71.67</v>
          </cell>
          <cell r="G2028">
            <v>15</v>
          </cell>
        </row>
        <row r="2029">
          <cell r="A2029" t="str">
            <v>37.13.890</v>
          </cell>
          <cell r="B2029" t="str">
            <v>Mini-disjuntor termomagnético, tripolar 220/380 V, corrente de 40 A até 50 A</v>
          </cell>
          <cell r="C2029" t="str">
            <v>UN</v>
          </cell>
          <cell r="D2029">
            <v>65.819999999999993</v>
          </cell>
          <cell r="E2029">
            <v>11.75</v>
          </cell>
          <cell r="F2029">
            <v>77.569999999999993</v>
          </cell>
          <cell r="G2029">
            <v>15</v>
          </cell>
        </row>
        <row r="2030">
          <cell r="A2030" t="str">
            <v>37.13.900</v>
          </cell>
          <cell r="B2030" t="str">
            <v>Mini-disjuntor termomagnético, tripolar 220/380 V, corrente de 63 A</v>
          </cell>
          <cell r="C2030" t="str">
            <v>UN</v>
          </cell>
          <cell r="D2030">
            <v>77.14</v>
          </cell>
          <cell r="E2030">
            <v>11.75</v>
          </cell>
          <cell r="F2030">
            <v>88.89</v>
          </cell>
          <cell r="G2030">
            <v>15</v>
          </cell>
        </row>
        <row r="2031">
          <cell r="A2031" t="str">
            <v>37.13.910</v>
          </cell>
          <cell r="B2031" t="str">
            <v>Mini-disjuntor termomagnético, tripolar 415 V, corrente de 80 A até 125 A</v>
          </cell>
          <cell r="C2031" t="str">
            <v>UN</v>
          </cell>
          <cell r="D2031">
            <v>909.61</v>
          </cell>
          <cell r="E2031">
            <v>11.75</v>
          </cell>
          <cell r="F2031">
            <v>921.36</v>
          </cell>
          <cell r="G2031">
            <v>15</v>
          </cell>
        </row>
        <row r="2032">
          <cell r="A2032" t="str">
            <v>37.13.920</v>
          </cell>
          <cell r="B2032" t="str">
            <v>Disjuntor em caixa aberta, térmico ajustável e magnético fixo, tripolar 2000/1200 V, faixa de ajuste de 1600 até 2000 A</v>
          </cell>
          <cell r="C2032" t="str">
            <v>UN</v>
          </cell>
          <cell r="D2032">
            <v>35440</v>
          </cell>
          <cell r="E2032">
            <v>117.46</v>
          </cell>
          <cell r="F2032">
            <v>35557.46</v>
          </cell>
          <cell r="G2032">
            <v>15</v>
          </cell>
        </row>
        <row r="2033">
          <cell r="A2033" t="str">
            <v>37.13.930</v>
          </cell>
          <cell r="B2033" t="str">
            <v>Disjuntor em caixa aberta, térmico ajustável e magnético fixo, tripolar 2500/1200 V, faixa de ajuste de 2000 até 2500 A</v>
          </cell>
          <cell r="C2033" t="str">
            <v>UN</v>
          </cell>
          <cell r="D2033">
            <v>63354.7</v>
          </cell>
          <cell r="E2033">
            <v>117.46</v>
          </cell>
          <cell r="F2033">
            <v>63472.160000000003</v>
          </cell>
          <cell r="G2033">
            <v>15</v>
          </cell>
        </row>
        <row r="2034">
          <cell r="A2034" t="str">
            <v>37.13.940</v>
          </cell>
          <cell r="B2034" t="str">
            <v>Disjuntor em caixa aberta tripolar extraível, 500 V de 6300 A, com acessórios</v>
          </cell>
          <cell r="C2034" t="str">
            <v>UN</v>
          </cell>
          <cell r="D2034">
            <v>375483.38</v>
          </cell>
          <cell r="E2034">
            <v>58.73</v>
          </cell>
          <cell r="F2034">
            <v>375542.11</v>
          </cell>
          <cell r="G2034">
            <v>15</v>
          </cell>
        </row>
        <row r="2035">
          <cell r="A2035" t="str">
            <v>37.14</v>
          </cell>
          <cell r="B2035" t="str">
            <v>Chave de baixa tensao</v>
          </cell>
        </row>
        <row r="2036">
          <cell r="A2036" t="str">
            <v>37.14.050</v>
          </cell>
          <cell r="B2036" t="str">
            <v>Chave comutadora, reversão sob carga, tetrapolar, sem porta fusível, para 100 A</v>
          </cell>
          <cell r="C2036" t="str">
            <v>UN</v>
          </cell>
          <cell r="D2036">
            <v>2594.1</v>
          </cell>
          <cell r="E2036">
            <v>58.73</v>
          </cell>
          <cell r="F2036">
            <v>2652.83</v>
          </cell>
          <cell r="G2036">
            <v>15</v>
          </cell>
        </row>
        <row r="2037">
          <cell r="A2037" t="str">
            <v>37.14.300</v>
          </cell>
          <cell r="B2037" t="str">
            <v>Chave seccionadora sob carga, tripolar, acionamento rotativo, com prolongador, sem porta-fusível, de 160 A</v>
          </cell>
          <cell r="C2037" t="str">
            <v>UN</v>
          </cell>
          <cell r="D2037">
            <v>2027.42</v>
          </cell>
          <cell r="E2037">
            <v>46.98</v>
          </cell>
          <cell r="F2037">
            <v>2074.4</v>
          </cell>
          <cell r="G2037">
            <v>15</v>
          </cell>
        </row>
        <row r="2038">
          <cell r="A2038" t="str">
            <v>37.14.310</v>
          </cell>
          <cell r="B2038" t="str">
            <v>Chave seccionadora sob carga, tripolar, acionamento rotativo, com prolongador, sem porta-fusível, de 250 A</v>
          </cell>
          <cell r="C2038" t="str">
            <v>UN</v>
          </cell>
          <cell r="D2038">
            <v>1428.35</v>
          </cell>
          <cell r="E2038">
            <v>46.98</v>
          </cell>
          <cell r="F2038">
            <v>1475.33</v>
          </cell>
          <cell r="G2038">
            <v>15</v>
          </cell>
        </row>
        <row r="2039">
          <cell r="A2039" t="str">
            <v>37.14.320</v>
          </cell>
          <cell r="B2039" t="str">
            <v>Chave seccionadora sob carga, tripolar, acionamento rotativo, com prolongador, sem porta-fusível, de 400 A</v>
          </cell>
          <cell r="C2039" t="str">
            <v>UN</v>
          </cell>
          <cell r="D2039">
            <v>2216.79</v>
          </cell>
          <cell r="E2039">
            <v>58.73</v>
          </cell>
          <cell r="F2039">
            <v>2275.52</v>
          </cell>
          <cell r="G2039">
            <v>15</v>
          </cell>
        </row>
        <row r="2040">
          <cell r="A2040" t="str">
            <v>37.14.330</v>
          </cell>
          <cell r="B2040" t="str">
            <v>Chave seccionadora sob carga, tripolar, acionamento rotativo, com prolongador, sem porta-fusível, de 630 A</v>
          </cell>
          <cell r="C2040" t="str">
            <v>UN</v>
          </cell>
          <cell r="D2040">
            <v>2943.16</v>
          </cell>
          <cell r="E2040">
            <v>70.48</v>
          </cell>
          <cell r="F2040">
            <v>3013.64</v>
          </cell>
          <cell r="G2040">
            <v>15</v>
          </cell>
        </row>
        <row r="2041">
          <cell r="A2041" t="str">
            <v>37.14.340</v>
          </cell>
          <cell r="B2041" t="str">
            <v>Chave seccionadora sob carga, tripolar, acionamento rotativo, com prolongador, sem porta-fusível, de 1000 A</v>
          </cell>
          <cell r="C2041" t="str">
            <v>UN</v>
          </cell>
          <cell r="D2041">
            <v>5105.21</v>
          </cell>
          <cell r="E2041">
            <v>88.1</v>
          </cell>
          <cell r="F2041">
            <v>5193.3100000000004</v>
          </cell>
          <cell r="G2041">
            <v>15</v>
          </cell>
        </row>
        <row r="2042">
          <cell r="A2042" t="str">
            <v>37.14.350</v>
          </cell>
          <cell r="B2042" t="str">
            <v>Chave seccionadora sob carga, tripolar, acionamento rotativo, com prolongador, sem porta-fusível, de 1250 A</v>
          </cell>
          <cell r="C2042" t="str">
            <v>UN</v>
          </cell>
          <cell r="D2042">
            <v>10542.44</v>
          </cell>
          <cell r="E2042">
            <v>88.1</v>
          </cell>
          <cell r="F2042">
            <v>10630.54</v>
          </cell>
          <cell r="G2042">
            <v>15</v>
          </cell>
        </row>
        <row r="2043">
          <cell r="A2043" t="str">
            <v>37.14.410</v>
          </cell>
          <cell r="B2043" t="str">
            <v>Chave seccionadora sob carga, tripolar, acionamento rotativo, com prolongador e porta-fusível até NH-00-125 A - sem fusíveis</v>
          </cell>
          <cell r="C2043" t="str">
            <v>UN</v>
          </cell>
          <cell r="D2043">
            <v>1447.58</v>
          </cell>
          <cell r="E2043">
            <v>46.98</v>
          </cell>
          <cell r="F2043">
            <v>1494.56</v>
          </cell>
          <cell r="G2043">
            <v>15</v>
          </cell>
        </row>
        <row r="2044">
          <cell r="A2044" t="str">
            <v>37.14.420</v>
          </cell>
          <cell r="B2044" t="str">
            <v>Chave seccionadora sob carga, tripolar, acionamento rotativo, com prolongador e porta-fusível até NH-00-160 A - sem fusíveis</v>
          </cell>
          <cell r="C2044" t="str">
            <v>UN</v>
          </cell>
          <cell r="D2044">
            <v>1935.68</v>
          </cell>
          <cell r="E2044">
            <v>46.98</v>
          </cell>
          <cell r="F2044">
            <v>1982.66</v>
          </cell>
          <cell r="G2044">
            <v>15</v>
          </cell>
        </row>
        <row r="2045">
          <cell r="A2045" t="str">
            <v>37.14.430</v>
          </cell>
          <cell r="B2045" t="str">
            <v>Chave seccionadora sob carga, tripolar, acionamento rotativo, com prolongador e porta-fusível até NH-1-250 A - sem fusíveis</v>
          </cell>
          <cell r="C2045" t="str">
            <v>UN</v>
          </cell>
          <cell r="D2045">
            <v>4380.95</v>
          </cell>
          <cell r="E2045">
            <v>46.98</v>
          </cell>
          <cell r="F2045">
            <v>4427.93</v>
          </cell>
          <cell r="G2045">
            <v>15</v>
          </cell>
        </row>
        <row r="2046">
          <cell r="A2046" t="str">
            <v>37.14.440</v>
          </cell>
          <cell r="B2046" t="str">
            <v>Chave seccionadora sob carga, tripolar, acionamento rotativo, com prolongador e porta-fusível até NH-2-400 A - sem fusíveis</v>
          </cell>
          <cell r="C2046" t="str">
            <v>UN</v>
          </cell>
          <cell r="D2046">
            <v>4871.91</v>
          </cell>
          <cell r="E2046">
            <v>58.73</v>
          </cell>
          <cell r="F2046">
            <v>4930.6400000000003</v>
          </cell>
          <cell r="G2046">
            <v>15</v>
          </cell>
        </row>
        <row r="2047">
          <cell r="A2047" t="str">
            <v>37.14.450</v>
          </cell>
          <cell r="B2047" t="str">
            <v>Chave seccionadora sob carga, tripolar, acionamento rotativo, com prolongador e porta-fusível até NH-3-630 A - sem fusíveis</v>
          </cell>
          <cell r="C2047" t="str">
            <v>UN</v>
          </cell>
          <cell r="D2047">
            <v>10086.74</v>
          </cell>
          <cell r="E2047">
            <v>70.48</v>
          </cell>
          <cell r="F2047">
            <v>10157.219999999999</v>
          </cell>
          <cell r="G2047">
            <v>15</v>
          </cell>
        </row>
        <row r="2048">
          <cell r="A2048" t="str">
            <v>37.14.500</v>
          </cell>
          <cell r="B2048" t="str">
            <v>Chave seccionadora sob carga, tripolar, acionamento tipo punho, com porta-fusível até NH-00-160 A - sem fusíveis</v>
          </cell>
          <cell r="C2048" t="str">
            <v>UN</v>
          </cell>
          <cell r="D2048">
            <v>368.77</v>
          </cell>
          <cell r="E2048">
            <v>46.98</v>
          </cell>
          <cell r="F2048">
            <v>415.75</v>
          </cell>
          <cell r="G2048">
            <v>15</v>
          </cell>
        </row>
        <row r="2049">
          <cell r="A2049" t="str">
            <v>37.14.510</v>
          </cell>
          <cell r="B2049" t="str">
            <v>Chave seccionadora sob carga, tripolar, acionamento tipo punho, com porta-fusível até NH-1-250 A - sem fusíveis</v>
          </cell>
          <cell r="C2049" t="str">
            <v>UN</v>
          </cell>
          <cell r="D2049">
            <v>929.47</v>
          </cell>
          <cell r="E2049">
            <v>46.98</v>
          </cell>
          <cell r="F2049">
            <v>976.45</v>
          </cell>
          <cell r="G2049">
            <v>15</v>
          </cell>
        </row>
        <row r="2050">
          <cell r="A2050" t="str">
            <v>37.14.520</v>
          </cell>
          <cell r="B2050" t="str">
            <v>Chave seccionadora sob carga, tripolar, acionamento tipo punho, com porta-fusível até NH-2-400 A - sem fusíveis</v>
          </cell>
          <cell r="C2050" t="str">
            <v>UN</v>
          </cell>
          <cell r="D2050">
            <v>1297.48</v>
          </cell>
          <cell r="E2050">
            <v>58.73</v>
          </cell>
          <cell r="F2050">
            <v>1356.21</v>
          </cell>
          <cell r="G2050">
            <v>15</v>
          </cell>
        </row>
        <row r="2051">
          <cell r="A2051" t="str">
            <v>37.14.530</v>
          </cell>
          <cell r="B2051" t="str">
            <v>Chave seccionadora sob carga, tripolar, acionamento tipo punho, com porta-fusível até NH-3-630 A - sem fusíveis</v>
          </cell>
          <cell r="C2051" t="str">
            <v>UN</v>
          </cell>
          <cell r="D2051">
            <v>1767.02</v>
          </cell>
          <cell r="E2051">
            <v>70.48</v>
          </cell>
          <cell r="F2051">
            <v>1837.5</v>
          </cell>
          <cell r="G2051">
            <v>15</v>
          </cell>
        </row>
        <row r="2052">
          <cell r="A2052" t="str">
            <v>37.14.600</v>
          </cell>
          <cell r="B2052" t="str">
            <v>Chave comutadora, reversão sob carga, tripolar, sem porta fusível, para 400 A</v>
          </cell>
          <cell r="C2052" t="str">
            <v>UN</v>
          </cell>
          <cell r="D2052">
            <v>5432.35</v>
          </cell>
          <cell r="E2052">
            <v>70.48</v>
          </cell>
          <cell r="F2052">
            <v>5502.83</v>
          </cell>
          <cell r="G2052">
            <v>15</v>
          </cell>
        </row>
        <row r="2053">
          <cell r="A2053" t="str">
            <v>37.14.610</v>
          </cell>
          <cell r="B2053" t="str">
            <v>Chave comutadora, reversão sob carga, tripolar, sem porta fusível, para 600/630 A</v>
          </cell>
          <cell r="C2053" t="str">
            <v>UN</v>
          </cell>
          <cell r="D2053">
            <v>7570.12</v>
          </cell>
          <cell r="E2053">
            <v>88.1</v>
          </cell>
          <cell r="F2053">
            <v>7658.22</v>
          </cell>
          <cell r="G2053">
            <v>15</v>
          </cell>
        </row>
        <row r="2054">
          <cell r="A2054" t="str">
            <v>37.14.620</v>
          </cell>
          <cell r="B2054" t="str">
            <v>Chave comutadora, reversão sob carga, tripolar, sem porta fusível, para 1000 A</v>
          </cell>
          <cell r="C2054" t="str">
            <v>UN</v>
          </cell>
          <cell r="D2054">
            <v>11765.69</v>
          </cell>
          <cell r="E2054">
            <v>105.71</v>
          </cell>
          <cell r="F2054">
            <v>11871.4</v>
          </cell>
          <cell r="G2054">
            <v>15</v>
          </cell>
        </row>
        <row r="2055">
          <cell r="A2055" t="str">
            <v>37.14.640</v>
          </cell>
          <cell r="B2055" t="str">
            <v>Chave comutadora, reversão sob carga, tetrapolar, sem porta fusível, para 630 A / 690 V</v>
          </cell>
          <cell r="C2055" t="str">
            <v>UN</v>
          </cell>
          <cell r="D2055">
            <v>10067.92</v>
          </cell>
          <cell r="E2055">
            <v>134.71</v>
          </cell>
          <cell r="F2055">
            <v>10202.629999999999</v>
          </cell>
          <cell r="G2055">
            <v>15</v>
          </cell>
        </row>
        <row r="2056">
          <cell r="A2056" t="str">
            <v>37.14.830</v>
          </cell>
          <cell r="B2056" t="str">
            <v>Barra de contato para chave seccionadora tipo NH3-630 A</v>
          </cell>
          <cell r="C2056" t="str">
            <v>UN</v>
          </cell>
          <cell r="D2056">
            <v>87.92</v>
          </cell>
          <cell r="E2056">
            <v>11.75</v>
          </cell>
          <cell r="F2056">
            <v>99.67</v>
          </cell>
          <cell r="G2056">
            <v>15</v>
          </cell>
        </row>
        <row r="2057">
          <cell r="A2057" t="str">
            <v>37.14.912</v>
          </cell>
          <cell r="B2057" t="str">
            <v>Chave seccionadora tripolar, abertura sob carga seca até 160 A / 690 V</v>
          </cell>
          <cell r="C2057" t="str">
            <v>UN</v>
          </cell>
          <cell r="D2057">
            <v>922.45</v>
          </cell>
          <cell r="E2057">
            <v>46.98</v>
          </cell>
          <cell r="F2057">
            <v>969.43</v>
          </cell>
          <cell r="G2057">
            <v>15</v>
          </cell>
        </row>
        <row r="2058">
          <cell r="A2058" t="str">
            <v>37.15</v>
          </cell>
          <cell r="B2058" t="str">
            <v>Chave de media tensao</v>
          </cell>
        </row>
        <row r="2059">
          <cell r="A2059" t="str">
            <v>37.15.110</v>
          </cell>
          <cell r="B2059" t="str">
            <v>Chave seccionadora tripolar sob carga para 400 A - 25 kV - com prolongador</v>
          </cell>
          <cell r="C2059" t="str">
            <v>UN</v>
          </cell>
          <cell r="D2059">
            <v>2727.85</v>
          </cell>
          <cell r="E2059">
            <v>285.88</v>
          </cell>
          <cell r="F2059">
            <v>3013.73</v>
          </cell>
          <cell r="G2059">
            <v>15</v>
          </cell>
        </row>
        <row r="2060">
          <cell r="A2060" t="str">
            <v>37.15.120</v>
          </cell>
          <cell r="B2060" t="str">
            <v>Chave seccionadora tripolar sob carga para 400 A - 15 kV - com prolongador</v>
          </cell>
          <cell r="C2060" t="str">
            <v>UN</v>
          </cell>
          <cell r="D2060">
            <v>2412.3200000000002</v>
          </cell>
          <cell r="E2060">
            <v>285.88</v>
          </cell>
          <cell r="F2060">
            <v>2698.2</v>
          </cell>
          <cell r="G2060">
            <v>15</v>
          </cell>
        </row>
        <row r="2061">
          <cell r="A2061" t="str">
            <v>37.15.150</v>
          </cell>
          <cell r="B2061" t="str">
            <v>Chave fusível base ´C´ para 15 kV/100 A, com capacidade de ruptura até 10 kA - com fusível</v>
          </cell>
          <cell r="C2061" t="str">
            <v>UN</v>
          </cell>
          <cell r="D2061">
            <v>482.21</v>
          </cell>
          <cell r="E2061">
            <v>105.42</v>
          </cell>
          <cell r="F2061">
            <v>587.63</v>
          </cell>
          <cell r="G2061">
            <v>15</v>
          </cell>
        </row>
        <row r="2062">
          <cell r="A2062" t="str">
            <v>37.15.160</v>
          </cell>
          <cell r="B2062" t="str">
            <v>Chave fusível base ´C´  para 15 kV/200 A, com capacidade de ruptura até 10 kA - com fusível</v>
          </cell>
          <cell r="C2062" t="str">
            <v>UN</v>
          </cell>
          <cell r="D2062">
            <v>598.04</v>
          </cell>
          <cell r="E2062">
            <v>105.42</v>
          </cell>
          <cell r="F2062">
            <v>703.46</v>
          </cell>
          <cell r="G2062">
            <v>15</v>
          </cell>
        </row>
        <row r="2063">
          <cell r="A2063" t="str">
            <v>37.15.170</v>
          </cell>
          <cell r="B2063" t="str">
            <v>Chave fusível base ´C´ para 25 kV/100 A, com capacidade de ruptura até 6,3 kA - com fusível</v>
          </cell>
          <cell r="C2063" t="str">
            <v>UN</v>
          </cell>
          <cell r="D2063">
            <v>556.80999999999995</v>
          </cell>
          <cell r="E2063">
            <v>105.42</v>
          </cell>
          <cell r="F2063">
            <v>662.23</v>
          </cell>
          <cell r="G2063">
            <v>15</v>
          </cell>
        </row>
        <row r="2064">
          <cell r="A2064" t="str">
            <v>37.15.200</v>
          </cell>
          <cell r="B2064" t="str">
            <v>Chave seccionadora tripolar seca para 400 A - 15 kV - com prolongador</v>
          </cell>
          <cell r="C2064" t="str">
            <v>UN</v>
          </cell>
          <cell r="D2064">
            <v>2016.57</v>
          </cell>
          <cell r="E2064">
            <v>285.88</v>
          </cell>
          <cell r="F2064">
            <v>2302.4499999999998</v>
          </cell>
          <cell r="G2064">
            <v>15</v>
          </cell>
        </row>
        <row r="2065">
          <cell r="A2065" t="str">
            <v>37.15.210</v>
          </cell>
          <cell r="B2065" t="str">
            <v>Chave seccionadora tripolar seca para 600 / 630 A - 15 kV - com prolongador</v>
          </cell>
          <cell r="C2065" t="str">
            <v>UN</v>
          </cell>
          <cell r="D2065">
            <v>2479.89</v>
          </cell>
          <cell r="E2065">
            <v>285.88</v>
          </cell>
          <cell r="F2065">
            <v>2765.77</v>
          </cell>
          <cell r="G2065">
            <v>15</v>
          </cell>
        </row>
        <row r="2066">
          <cell r="A2066" t="str">
            <v>37.16</v>
          </cell>
          <cell r="B2066" t="str">
            <v>Bus-way</v>
          </cell>
        </row>
        <row r="2067">
          <cell r="A2067" t="str">
            <v>37.16.071</v>
          </cell>
          <cell r="B2067" t="str">
            <v>Sistema de barramento blindado de 100 a 2000 A, trifásico, barra de cobre</v>
          </cell>
          <cell r="C2067" t="str">
            <v>Axm</v>
          </cell>
          <cell r="D2067">
            <v>607.65</v>
          </cell>
          <cell r="E2067">
            <v>0.72</v>
          </cell>
          <cell r="F2067">
            <v>608.37</v>
          </cell>
          <cell r="G2067">
            <v>15</v>
          </cell>
        </row>
        <row r="2068">
          <cell r="A2068" t="str">
            <v>37.16.081</v>
          </cell>
          <cell r="B2068" t="str">
            <v>Sistema de barramento blindado de 100 a 2000 A, trifásico, barra de alumínio</v>
          </cell>
          <cell r="C2068" t="str">
            <v>Axm</v>
          </cell>
          <cell r="D2068">
            <v>189.66</v>
          </cell>
          <cell r="E2068">
            <v>0.72</v>
          </cell>
          <cell r="F2068">
            <v>190.38</v>
          </cell>
          <cell r="G2068">
            <v>15</v>
          </cell>
        </row>
        <row r="2069">
          <cell r="A2069" t="str">
            <v>37.17</v>
          </cell>
          <cell r="B2069" t="str">
            <v>Dispositivo DR ou interruptor de corrente de fuga</v>
          </cell>
        </row>
        <row r="2070">
          <cell r="A2070" t="str">
            <v>37.17.060</v>
          </cell>
          <cell r="B2070" t="str">
            <v>Dispositivo diferencial residual de 25 A x 30 mA - 2 polos</v>
          </cell>
          <cell r="C2070" t="str">
            <v>UN</v>
          </cell>
          <cell r="D2070">
            <v>138.02000000000001</v>
          </cell>
          <cell r="E2070">
            <v>14.69</v>
          </cell>
          <cell r="F2070">
            <v>152.71</v>
          </cell>
          <cell r="G2070">
            <v>15</v>
          </cell>
        </row>
        <row r="2071">
          <cell r="A2071" t="str">
            <v>37.17.070</v>
          </cell>
          <cell r="B2071" t="str">
            <v>Dispositivo diferencial residual de 40 A x 30 mA - 2 polos</v>
          </cell>
          <cell r="C2071" t="str">
            <v>UN</v>
          </cell>
          <cell r="D2071">
            <v>228.33</v>
          </cell>
          <cell r="E2071">
            <v>14.69</v>
          </cell>
          <cell r="F2071">
            <v>243.02</v>
          </cell>
          <cell r="G2071">
            <v>15</v>
          </cell>
        </row>
        <row r="2072">
          <cell r="A2072" t="str">
            <v>37.17.074</v>
          </cell>
          <cell r="B2072" t="str">
            <v>Dispositivo diferencial residual de 25 A x 30 mA - 4 polos</v>
          </cell>
          <cell r="C2072" t="str">
            <v>UN</v>
          </cell>
          <cell r="D2072">
            <v>283.58999999999997</v>
          </cell>
          <cell r="E2072">
            <v>14.69</v>
          </cell>
          <cell r="F2072">
            <v>298.27999999999997</v>
          </cell>
          <cell r="G2072">
            <v>15</v>
          </cell>
        </row>
        <row r="2073">
          <cell r="A2073" t="str">
            <v>37.17.080</v>
          </cell>
          <cell r="B2073" t="str">
            <v>Dispositivo diferencial residual de 40 A x 30 mA - 4 polos</v>
          </cell>
          <cell r="C2073" t="str">
            <v>UN</v>
          </cell>
          <cell r="D2073">
            <v>288.89999999999998</v>
          </cell>
          <cell r="E2073">
            <v>14.69</v>
          </cell>
          <cell r="F2073">
            <v>303.58999999999997</v>
          </cell>
          <cell r="G2073">
            <v>15</v>
          </cell>
        </row>
        <row r="2074">
          <cell r="A2074" t="str">
            <v>37.17.090</v>
          </cell>
          <cell r="B2074" t="str">
            <v>Dispositivo diferencial residual de 63 A x 30 mA - 4 polos</v>
          </cell>
          <cell r="C2074" t="str">
            <v>UN</v>
          </cell>
          <cell r="D2074">
            <v>375.24</v>
          </cell>
          <cell r="E2074">
            <v>14.69</v>
          </cell>
          <cell r="F2074">
            <v>389.93</v>
          </cell>
          <cell r="G2074">
            <v>15</v>
          </cell>
        </row>
        <row r="2075">
          <cell r="A2075" t="str">
            <v>37.17.100</v>
          </cell>
          <cell r="B2075" t="str">
            <v>Dispositivo diferencial residual de 80 A x 30 mA - 4 polos</v>
          </cell>
          <cell r="C2075" t="str">
            <v>UN</v>
          </cell>
          <cell r="D2075">
            <v>482.09</v>
          </cell>
          <cell r="E2075">
            <v>14.69</v>
          </cell>
          <cell r="F2075">
            <v>496.78</v>
          </cell>
          <cell r="G2075">
            <v>15</v>
          </cell>
        </row>
        <row r="2076">
          <cell r="A2076" t="str">
            <v>37.17.110</v>
          </cell>
          <cell r="B2076" t="str">
            <v>Dispositivo diferencial residual de 100 A x 30 mA - 4 polos</v>
          </cell>
          <cell r="C2076" t="str">
            <v>UN</v>
          </cell>
          <cell r="D2076">
            <v>336.44</v>
          </cell>
          <cell r="E2076">
            <v>14.69</v>
          </cell>
          <cell r="F2076">
            <v>351.13</v>
          </cell>
          <cell r="G2076">
            <v>15</v>
          </cell>
        </row>
        <row r="2077">
          <cell r="A2077" t="str">
            <v>37.17.114</v>
          </cell>
          <cell r="B2077" t="str">
            <v>Dispositivo diferencial residual de 125 A x 30 mA - 4 polos</v>
          </cell>
          <cell r="C2077" t="str">
            <v>UN</v>
          </cell>
          <cell r="D2077">
            <v>1839.37</v>
          </cell>
          <cell r="E2077">
            <v>14.69</v>
          </cell>
          <cell r="F2077">
            <v>1854.06</v>
          </cell>
          <cell r="G2077">
            <v>15</v>
          </cell>
        </row>
        <row r="2078">
          <cell r="A2078" t="str">
            <v>37.17.130</v>
          </cell>
          <cell r="B2078" t="str">
            <v>Dispositivo diferencial residual de 25 A x 300 mA - 4 polos</v>
          </cell>
          <cell r="C2078" t="str">
            <v>UN</v>
          </cell>
          <cell r="D2078">
            <v>198.99</v>
          </cell>
          <cell r="E2078">
            <v>14.69</v>
          </cell>
          <cell r="F2078">
            <v>213.68</v>
          </cell>
          <cell r="G2078">
            <v>15</v>
          </cell>
        </row>
        <row r="2079">
          <cell r="A2079" t="str">
            <v>37.18</v>
          </cell>
          <cell r="B2079" t="str">
            <v>Transformador de Potencial</v>
          </cell>
        </row>
        <row r="2080">
          <cell r="A2080" t="str">
            <v>37.18.010</v>
          </cell>
          <cell r="B2080" t="str">
            <v>Transformador de potencial monofásico até 1000 VA classe 15 kV, a seco, com fusíveis</v>
          </cell>
          <cell r="C2080" t="str">
            <v>UN</v>
          </cell>
          <cell r="D2080">
            <v>3763.52</v>
          </cell>
          <cell r="E2080">
            <v>88.89</v>
          </cell>
          <cell r="F2080">
            <v>3852.41</v>
          </cell>
          <cell r="G2080">
            <v>15</v>
          </cell>
        </row>
        <row r="2081">
          <cell r="A2081" t="str">
            <v>37.18.020</v>
          </cell>
          <cell r="B2081" t="str">
            <v>Transformador de potencial monofásico até 2000 VA classe 15 kV, a seco, com fusíveis</v>
          </cell>
          <cell r="C2081" t="str">
            <v>UN</v>
          </cell>
          <cell r="D2081">
            <v>5839.55</v>
          </cell>
          <cell r="E2081">
            <v>88.89</v>
          </cell>
          <cell r="F2081">
            <v>5928.44</v>
          </cell>
          <cell r="G2081">
            <v>15</v>
          </cell>
        </row>
        <row r="2082">
          <cell r="A2082" t="str">
            <v>37.18.030</v>
          </cell>
          <cell r="B2082" t="str">
            <v>Transformador de potencial monofásico até 500 VA classe 15 kV, a seco, sem fusíveis</v>
          </cell>
          <cell r="C2082" t="str">
            <v>UN</v>
          </cell>
          <cell r="D2082">
            <v>3007.71</v>
          </cell>
          <cell r="E2082">
            <v>88.89</v>
          </cell>
          <cell r="F2082">
            <v>3096.6</v>
          </cell>
          <cell r="G2082">
            <v>15</v>
          </cell>
        </row>
        <row r="2083">
          <cell r="A2083" t="str">
            <v>37.19</v>
          </cell>
          <cell r="B2083" t="str">
            <v>Transformador de corrente</v>
          </cell>
        </row>
        <row r="2084">
          <cell r="A2084" t="str">
            <v>37.19.010</v>
          </cell>
          <cell r="B2084" t="str">
            <v>Transformador de corrente 800-5 A, janela</v>
          </cell>
          <cell r="C2084" t="str">
            <v>UN</v>
          </cell>
          <cell r="D2084">
            <v>290</v>
          </cell>
          <cell r="E2084">
            <v>88.89</v>
          </cell>
          <cell r="F2084">
            <v>378.89</v>
          </cell>
          <cell r="G2084">
            <v>15</v>
          </cell>
        </row>
        <row r="2085">
          <cell r="A2085" t="str">
            <v>37.19.020</v>
          </cell>
          <cell r="B2085" t="str">
            <v>Transformador de corrente 200-5 A até 600-5 A, janela</v>
          </cell>
          <cell r="C2085" t="str">
            <v>UN</v>
          </cell>
          <cell r="D2085">
            <v>243.59</v>
          </cell>
          <cell r="E2085">
            <v>88.89</v>
          </cell>
          <cell r="F2085">
            <v>332.48</v>
          </cell>
          <cell r="G2085">
            <v>15</v>
          </cell>
        </row>
        <row r="2086">
          <cell r="A2086" t="str">
            <v>37.19.030</v>
          </cell>
          <cell r="B2086" t="str">
            <v>Transformador de corrente 1000-5 A até 1500-5 A, janela</v>
          </cell>
          <cell r="C2086" t="str">
            <v>UN</v>
          </cell>
          <cell r="D2086">
            <v>390.93</v>
          </cell>
          <cell r="E2086">
            <v>88.89</v>
          </cell>
          <cell r="F2086">
            <v>479.82</v>
          </cell>
          <cell r="G2086">
            <v>15</v>
          </cell>
        </row>
        <row r="2087">
          <cell r="A2087" t="str">
            <v>37.19.060</v>
          </cell>
          <cell r="B2087" t="str">
            <v>Transformador de corrente 50-5 A até 150-5 A, janela</v>
          </cell>
          <cell r="C2087" t="str">
            <v>UN</v>
          </cell>
          <cell r="D2087">
            <v>166.16</v>
          </cell>
          <cell r="E2087">
            <v>88.89</v>
          </cell>
          <cell r="F2087">
            <v>255.05</v>
          </cell>
          <cell r="G2087">
            <v>15</v>
          </cell>
        </row>
        <row r="2088">
          <cell r="A2088" t="str">
            <v>37.20</v>
          </cell>
          <cell r="B2088" t="str">
            <v>Reparos, conservacoes e complementos - GRUPO 37</v>
          </cell>
        </row>
        <row r="2089">
          <cell r="A2089" t="str">
            <v>37.20.010</v>
          </cell>
          <cell r="B2089" t="str">
            <v>Isolador em epóxi de 1 kV para barramento</v>
          </cell>
          <cell r="C2089" t="str">
            <v>UN</v>
          </cell>
          <cell r="D2089">
            <v>38.869999999999997</v>
          </cell>
          <cell r="E2089">
            <v>8.81</v>
          </cell>
          <cell r="F2089">
            <v>47.68</v>
          </cell>
          <cell r="G2089">
            <v>15</v>
          </cell>
        </row>
        <row r="2090">
          <cell r="A2090" t="str">
            <v>37.20.030</v>
          </cell>
          <cell r="B2090" t="str">
            <v>Bloco terminal conector até 65A / 600V, faixa de aplicação até 16 mm²</v>
          </cell>
          <cell r="C2090" t="str">
            <v>UN</v>
          </cell>
          <cell r="D2090">
            <v>33.65</v>
          </cell>
          <cell r="E2090">
            <v>2.94</v>
          </cell>
          <cell r="F2090">
            <v>36.590000000000003</v>
          </cell>
          <cell r="G2090">
            <v>15</v>
          </cell>
        </row>
        <row r="2091">
          <cell r="A2091" t="str">
            <v>37.20.080</v>
          </cell>
          <cell r="B2091" t="str">
            <v>Barra de neutro e/ou terra</v>
          </cell>
          <cell r="C2091" t="str">
            <v>UN</v>
          </cell>
          <cell r="D2091">
            <v>31.12</v>
          </cell>
          <cell r="E2091">
            <v>8.81</v>
          </cell>
          <cell r="F2091">
            <v>39.93</v>
          </cell>
          <cell r="G2091">
            <v>15</v>
          </cell>
        </row>
        <row r="2092">
          <cell r="A2092" t="str">
            <v>37.20.090</v>
          </cell>
          <cell r="B2092" t="str">
            <v>Recolocação de chave seccionadora tripolar de 125 A até 650 A, sem base fusível</v>
          </cell>
          <cell r="C2092" t="str">
            <v>UN</v>
          </cell>
          <cell r="E2092">
            <v>29.37</v>
          </cell>
          <cell r="F2092">
            <v>29.37</v>
          </cell>
          <cell r="G2092">
            <v>15</v>
          </cell>
        </row>
        <row r="2093">
          <cell r="A2093" t="str">
            <v>37.20.100</v>
          </cell>
          <cell r="B2093" t="str">
            <v>Recolocação de fundo de quadro de distribuição, sem componentes</v>
          </cell>
          <cell r="C2093" t="str">
            <v>M2</v>
          </cell>
          <cell r="E2093">
            <v>41.32</v>
          </cell>
          <cell r="F2093">
            <v>41.32</v>
          </cell>
          <cell r="G2093">
            <v>15</v>
          </cell>
        </row>
        <row r="2094">
          <cell r="A2094" t="str">
            <v>37.20.110</v>
          </cell>
          <cell r="B2094" t="str">
            <v>Recolocação de quadro de distribuição de sobrepor, sem componentes</v>
          </cell>
          <cell r="C2094" t="str">
            <v>M2</v>
          </cell>
          <cell r="E2094">
            <v>82.63</v>
          </cell>
          <cell r="F2094">
            <v>82.63</v>
          </cell>
          <cell r="G2094">
            <v>15</v>
          </cell>
        </row>
        <row r="2095">
          <cell r="A2095" t="str">
            <v>37.20.130</v>
          </cell>
          <cell r="B2095" t="str">
            <v>Banco de medição para transformadores TC/TP, padrão Eletropaulo e/ou Cesp</v>
          </cell>
          <cell r="C2095" t="str">
            <v>UN</v>
          </cell>
          <cell r="D2095">
            <v>1624.28</v>
          </cell>
          <cell r="E2095">
            <v>2.39</v>
          </cell>
          <cell r="F2095">
            <v>1626.67</v>
          </cell>
          <cell r="G2095">
            <v>15</v>
          </cell>
        </row>
        <row r="2096">
          <cell r="A2096" t="str">
            <v>37.20.140</v>
          </cell>
          <cell r="B2096" t="str">
            <v>Suporte fixo para transformadores de potencial</v>
          </cell>
          <cell r="C2096" t="str">
            <v>UN</v>
          </cell>
          <cell r="D2096">
            <v>130.69999999999999</v>
          </cell>
          <cell r="E2096">
            <v>5.98</v>
          </cell>
          <cell r="F2096">
            <v>136.68</v>
          </cell>
          <cell r="G2096">
            <v>15</v>
          </cell>
        </row>
        <row r="2097">
          <cell r="A2097" t="str">
            <v>37.20.156</v>
          </cell>
          <cell r="B2097" t="str">
            <v>Placa de montagem para quadros em geral, em chapa de aço</v>
          </cell>
          <cell r="C2097" t="str">
            <v>M2</v>
          </cell>
          <cell r="D2097">
            <v>414.33</v>
          </cell>
          <cell r="E2097">
            <v>41.32</v>
          </cell>
          <cell r="F2097">
            <v>455.65</v>
          </cell>
          <cell r="G2097">
            <v>15</v>
          </cell>
        </row>
        <row r="2098">
          <cell r="A2098" t="str">
            <v>37.20.190</v>
          </cell>
          <cell r="B2098" t="str">
            <v>Inversor de frequência para variação de velocidade em motores, potência de 0,25 a 175 cv</v>
          </cell>
          <cell r="C2098" t="str">
            <v>UN</v>
          </cell>
          <cell r="D2098">
            <v>9248.61</v>
          </cell>
          <cell r="E2098">
            <v>66.099999999999994</v>
          </cell>
          <cell r="F2098">
            <v>9314.7099999999991</v>
          </cell>
          <cell r="G2098">
            <v>15</v>
          </cell>
        </row>
        <row r="2099">
          <cell r="A2099" t="str">
            <v>37.20.193</v>
          </cell>
          <cell r="B2099" t="str">
            <v>Inversor de frequência para variação de velocidade em motores, potência de 1,5 a 150 cv</v>
          </cell>
          <cell r="C2099" t="str">
            <v>UN</v>
          </cell>
          <cell r="D2099">
            <v>41517.19</v>
          </cell>
          <cell r="E2099">
            <v>66.099999999999994</v>
          </cell>
          <cell r="F2099">
            <v>41583.29</v>
          </cell>
          <cell r="G2099">
            <v>15</v>
          </cell>
        </row>
        <row r="2100">
          <cell r="A2100" t="str">
            <v>37.20.210</v>
          </cell>
          <cell r="B2100" t="str">
            <v>Punho de manobra com articulador de acionamento</v>
          </cell>
          <cell r="C2100" t="str">
            <v>UN</v>
          </cell>
          <cell r="D2100">
            <v>684.93</v>
          </cell>
          <cell r="E2100">
            <v>29.37</v>
          </cell>
          <cell r="F2100">
            <v>714.3</v>
          </cell>
          <cell r="G2100">
            <v>15</v>
          </cell>
        </row>
        <row r="2101">
          <cell r="A2101" t="str">
            <v>37.21</v>
          </cell>
          <cell r="B2101" t="str">
            <v>Capacitor de potencia</v>
          </cell>
        </row>
        <row r="2102">
          <cell r="A2102" t="str">
            <v>37.21.010</v>
          </cell>
          <cell r="B2102" t="str">
            <v>Capacitor de potência trifásico de 10 kVAr, 220 V/60 Hz, para correção de fator de potência</v>
          </cell>
          <cell r="C2102" t="str">
            <v>UN</v>
          </cell>
          <cell r="D2102">
            <v>1085.29</v>
          </cell>
          <cell r="E2102">
            <v>29.37</v>
          </cell>
          <cell r="F2102">
            <v>1114.6600000000001</v>
          </cell>
          <cell r="G2102">
            <v>15</v>
          </cell>
        </row>
        <row r="2103">
          <cell r="A2103" t="str">
            <v>37.22</v>
          </cell>
          <cell r="B2103" t="str">
            <v>Transformador de comando</v>
          </cell>
        </row>
        <row r="2104">
          <cell r="A2104" t="str">
            <v>37.22.010</v>
          </cell>
          <cell r="B2104" t="str">
            <v>Transformador monofásico de comando de 200 VA, a seco</v>
          </cell>
          <cell r="C2104" t="str">
            <v>UN</v>
          </cell>
          <cell r="D2104">
            <v>414.41</v>
          </cell>
          <cell r="E2104">
            <v>88.89</v>
          </cell>
          <cell r="F2104">
            <v>503.3</v>
          </cell>
          <cell r="G2104">
            <v>15</v>
          </cell>
        </row>
        <row r="2105">
          <cell r="A2105" t="str">
            <v>37.24</v>
          </cell>
          <cell r="B2105" t="str">
            <v>Supressor de surto</v>
          </cell>
        </row>
        <row r="2106">
          <cell r="A2106" t="str">
            <v>37.24.031</v>
          </cell>
          <cell r="B2106" t="str">
            <v>Supressor de surto monofásico, corrente nominal 4 a 11 kA, Imax. de surto 12 até 15 kA</v>
          </cell>
          <cell r="C2106" t="str">
            <v>UN</v>
          </cell>
          <cell r="D2106">
            <v>46.82</v>
          </cell>
          <cell r="E2106">
            <v>33.29</v>
          </cell>
          <cell r="F2106">
            <v>80.11</v>
          </cell>
          <cell r="G2106">
            <v>15</v>
          </cell>
        </row>
        <row r="2107">
          <cell r="A2107" t="str">
            <v>37.24.032</v>
          </cell>
          <cell r="B2107" t="str">
            <v>Supressor de surto monofásico, corrente nominal 20 kA, Imax. de surto 50 até 80 kA</v>
          </cell>
          <cell r="C2107" t="str">
            <v>UN</v>
          </cell>
          <cell r="D2107">
            <v>112.05</v>
          </cell>
          <cell r="E2107">
            <v>33.29</v>
          </cell>
          <cell r="F2107">
            <v>145.34</v>
          </cell>
          <cell r="G2107">
            <v>15</v>
          </cell>
        </row>
        <row r="2108">
          <cell r="A2108" t="str">
            <v>37.24.042</v>
          </cell>
          <cell r="B2108" t="str">
            <v>Dispositivo de proteção contra surto, 2 polos, suportabilidade &lt;= 4 kV, Un até 240V/415V, Iimp = 60 kA, curva de ensaio 10/350µs - classe 1</v>
          </cell>
          <cell r="C2108" t="str">
            <v>UN</v>
          </cell>
          <cell r="D2108">
            <v>541.1</v>
          </cell>
          <cell r="E2108">
            <v>36.93</v>
          </cell>
          <cell r="F2108">
            <v>578.03</v>
          </cell>
          <cell r="G2108">
            <v>15</v>
          </cell>
        </row>
        <row r="2109">
          <cell r="A2109" t="str">
            <v>37.24.043</v>
          </cell>
          <cell r="B2109" t="str">
            <v>Dispositivo de proteção contra surto, 4 polos, 3F+N, Un até 240/415V, Iimp= 75 kA (25 kA por fase), curva de ensaio 10/350 µs - classe 1</v>
          </cell>
          <cell r="C2109" t="str">
            <v>UN</v>
          </cell>
          <cell r="D2109">
            <v>7550.28</v>
          </cell>
          <cell r="E2109">
            <v>36.93</v>
          </cell>
          <cell r="F2109">
            <v>7587.21</v>
          </cell>
          <cell r="G2109">
            <v>15</v>
          </cell>
        </row>
        <row r="2110">
          <cell r="A2110" t="str">
            <v>37.24.044</v>
          </cell>
          <cell r="B2110" t="str">
            <v>Dispositivo de proteção contra surto, 4 polos, suportabilidade &lt;= 2,5 kV, 3F+N, Un até 240/415V, curva de ensaio 8/20µs, In=20kA/40kA - classe 2</v>
          </cell>
          <cell r="C2110" t="str">
            <v>UN</v>
          </cell>
          <cell r="D2110">
            <v>2690.9</v>
          </cell>
          <cell r="E2110">
            <v>36.93</v>
          </cell>
          <cell r="F2110">
            <v>2727.83</v>
          </cell>
          <cell r="G2110">
            <v>15</v>
          </cell>
        </row>
        <row r="2111">
          <cell r="A2111" t="str">
            <v>37.24.045</v>
          </cell>
          <cell r="B2111" t="str">
            <v>Dispositivo de proteção contra surto, 2 polos, monobloco, suportabilidade &lt;=1,4kV, F+N / F+F, Un até 240V/264V, curva de ensaio 8/20µs - classe 3</v>
          </cell>
          <cell r="C2111" t="str">
            <v>UN</v>
          </cell>
          <cell r="D2111">
            <v>864.42</v>
          </cell>
          <cell r="E2111">
            <v>36.93</v>
          </cell>
          <cell r="F2111">
            <v>901.35</v>
          </cell>
          <cell r="G2111">
            <v>15</v>
          </cell>
        </row>
        <row r="2112">
          <cell r="A2112" t="str">
            <v>37.25</v>
          </cell>
          <cell r="B2112" t="str">
            <v>Disjuntores.</v>
          </cell>
        </row>
        <row r="2113">
          <cell r="A2113" t="str">
            <v>37.25.090</v>
          </cell>
          <cell r="B2113" t="str">
            <v>Disjuntor em caixa moldada tripolar, térmico e magnético fixos, tensão de isolamento 500/690V, de 10A a 63A</v>
          </cell>
          <cell r="C2113" t="str">
            <v>UN</v>
          </cell>
          <cell r="D2113">
            <v>631.07000000000005</v>
          </cell>
          <cell r="E2113">
            <v>96.72</v>
          </cell>
          <cell r="F2113">
            <v>727.79</v>
          </cell>
          <cell r="G2113">
            <v>15</v>
          </cell>
        </row>
        <row r="2114">
          <cell r="A2114" t="str">
            <v>37.25.100</v>
          </cell>
          <cell r="B2114" t="str">
            <v>Disjuntor em caixa moldada tripolar, térmico e magnético fixos, tensão de isolamento 480/690V, de 70A até 150A</v>
          </cell>
          <cell r="C2114" t="str">
            <v>UN</v>
          </cell>
          <cell r="D2114">
            <v>475.4</v>
          </cell>
          <cell r="E2114">
            <v>96.72</v>
          </cell>
          <cell r="F2114">
            <v>572.12</v>
          </cell>
          <cell r="G2114">
            <v>15</v>
          </cell>
        </row>
        <row r="2115">
          <cell r="A2115" t="str">
            <v>37.25.110</v>
          </cell>
          <cell r="B2115" t="str">
            <v>Disjuntor em caixa moldada tripolar, térmico e magnético fixos, tensão de isolamento 415/690V, de 175A a 250A</v>
          </cell>
          <cell r="C2115" t="str">
            <v>UN</v>
          </cell>
          <cell r="D2115">
            <v>428.72</v>
          </cell>
          <cell r="E2115">
            <v>96.72</v>
          </cell>
          <cell r="F2115">
            <v>525.44000000000005</v>
          </cell>
          <cell r="G2115">
            <v>15</v>
          </cell>
        </row>
        <row r="2116">
          <cell r="A2116" t="str">
            <v>37.25.200</v>
          </cell>
          <cell r="B2116" t="str">
            <v>Disjuntor em caixa moldada bipolar, térmico e magnético fixos - 480 V, de 10 A a 50 A para 120/240 Vca - 25 KA e para 380/440 Vca - 18 KA</v>
          </cell>
          <cell r="C2116" t="str">
            <v>UN</v>
          </cell>
          <cell r="D2116">
            <v>399.26</v>
          </cell>
          <cell r="E2116">
            <v>96.72</v>
          </cell>
          <cell r="F2116">
            <v>495.98</v>
          </cell>
          <cell r="G2116">
            <v>15</v>
          </cell>
        </row>
        <row r="2117">
          <cell r="A2117" t="str">
            <v>37.25.210</v>
          </cell>
          <cell r="B2117" t="str">
            <v>Disjuntor em caixa moldada bipolar, térmico e magnético fixos - 600 V, de 150 A para 120/240 Vca - 25 KA e para 380/440 Vca - 18 KA</v>
          </cell>
          <cell r="C2117" t="str">
            <v>UN</v>
          </cell>
          <cell r="D2117">
            <v>853.88</v>
          </cell>
          <cell r="E2117">
            <v>96.72</v>
          </cell>
          <cell r="F2117">
            <v>950.6</v>
          </cell>
          <cell r="G2117">
            <v>15</v>
          </cell>
        </row>
        <row r="2118">
          <cell r="A2118" t="str">
            <v>37.25.215</v>
          </cell>
          <cell r="B2118" t="str">
            <v>Disjuntor fixo a vácuo de 15 a 17,5 kV, equipado com motorização de fechamento, com relê de proteção</v>
          </cell>
          <cell r="C2118" t="str">
            <v>CJ</v>
          </cell>
          <cell r="D2118">
            <v>60000.3</v>
          </cell>
          <cell r="E2118">
            <v>134.71</v>
          </cell>
          <cell r="F2118">
            <v>60135.01</v>
          </cell>
          <cell r="G2118">
            <v>15</v>
          </cell>
        </row>
        <row r="2119">
          <cell r="A2119" t="str">
            <v>38</v>
          </cell>
          <cell r="B2119" t="str">
            <v>TUBULACAO E CONDUTOR PARA ENERGIA ELETRICA E TELEFONIA BASICA</v>
          </cell>
        </row>
        <row r="2120">
          <cell r="A2120" t="str">
            <v>38.01</v>
          </cell>
          <cell r="B2120" t="str">
            <v>Eletroduto em PVC rigido roscavel</v>
          </cell>
        </row>
        <row r="2121">
          <cell r="A2121" t="str">
            <v>38.01.040</v>
          </cell>
          <cell r="B2121" t="str">
            <v>Eletroduto de PVC rígido roscável de 3/4´ - com acessórios</v>
          </cell>
          <cell r="C2121" t="str">
            <v>M</v>
          </cell>
          <cell r="D2121">
            <v>6.89</v>
          </cell>
          <cell r="E2121">
            <v>29.37</v>
          </cell>
          <cell r="F2121">
            <v>36.26</v>
          </cell>
          <cell r="G2121">
            <v>15</v>
          </cell>
        </row>
        <row r="2122">
          <cell r="A2122" t="str">
            <v>38.01.060</v>
          </cell>
          <cell r="B2122" t="str">
            <v>Eletroduto de PVC rígido roscável de 1´ - com acessórios</v>
          </cell>
          <cell r="C2122" t="str">
            <v>M</v>
          </cell>
          <cell r="D2122">
            <v>9.7200000000000006</v>
          </cell>
          <cell r="E2122">
            <v>35.24</v>
          </cell>
          <cell r="F2122">
            <v>44.96</v>
          </cell>
          <cell r="G2122">
            <v>15</v>
          </cell>
        </row>
        <row r="2123">
          <cell r="A2123" t="str">
            <v>38.01.080</v>
          </cell>
          <cell r="B2123" t="str">
            <v>Eletroduto de PVC rígido roscável de 1 1/4´ - com acessórios</v>
          </cell>
          <cell r="C2123" t="str">
            <v>M</v>
          </cell>
          <cell r="D2123">
            <v>14.87</v>
          </cell>
          <cell r="E2123">
            <v>41.11</v>
          </cell>
          <cell r="F2123">
            <v>55.98</v>
          </cell>
          <cell r="G2123">
            <v>15</v>
          </cell>
        </row>
        <row r="2124">
          <cell r="A2124" t="str">
            <v>38.01.100</v>
          </cell>
          <cell r="B2124" t="str">
            <v>Eletroduto de PVC rígido roscável de 1 1/2´ - com acessórios</v>
          </cell>
          <cell r="C2124" t="str">
            <v>M</v>
          </cell>
          <cell r="D2124">
            <v>19.170000000000002</v>
          </cell>
          <cell r="E2124">
            <v>46.98</v>
          </cell>
          <cell r="F2124">
            <v>66.150000000000006</v>
          </cell>
          <cell r="G2124">
            <v>15</v>
          </cell>
        </row>
        <row r="2125">
          <cell r="A2125" t="str">
            <v>38.01.120</v>
          </cell>
          <cell r="B2125" t="str">
            <v>Eletroduto de PVC rígido roscável de 2´ - com acessórios</v>
          </cell>
          <cell r="C2125" t="str">
            <v>M</v>
          </cell>
          <cell r="D2125">
            <v>25.28</v>
          </cell>
          <cell r="E2125">
            <v>52.86</v>
          </cell>
          <cell r="F2125">
            <v>78.14</v>
          </cell>
          <cell r="G2125">
            <v>15</v>
          </cell>
        </row>
        <row r="2126">
          <cell r="A2126" t="str">
            <v>38.01.140</v>
          </cell>
          <cell r="B2126" t="str">
            <v>Eletroduto de PVC rígido roscável de 2 1/2´ - com acessórios</v>
          </cell>
          <cell r="C2126" t="str">
            <v>M</v>
          </cell>
          <cell r="D2126">
            <v>45.47</v>
          </cell>
          <cell r="E2126">
            <v>58.73</v>
          </cell>
          <cell r="F2126">
            <v>104.2</v>
          </cell>
          <cell r="G2126">
            <v>15</v>
          </cell>
        </row>
        <row r="2127">
          <cell r="A2127" t="str">
            <v>38.01.160</v>
          </cell>
          <cell r="B2127" t="str">
            <v>Eletroduto de PVC rígido roscável de 3´ - com acessórios</v>
          </cell>
          <cell r="C2127" t="str">
            <v>M</v>
          </cell>
          <cell r="D2127">
            <v>46.65</v>
          </cell>
          <cell r="E2127">
            <v>64.599999999999994</v>
          </cell>
          <cell r="F2127">
            <v>111.25</v>
          </cell>
          <cell r="G2127">
            <v>15</v>
          </cell>
        </row>
        <row r="2128">
          <cell r="A2128" t="str">
            <v>38.01.180</v>
          </cell>
          <cell r="B2128" t="str">
            <v>Eletroduto de PVC rígido roscável de 4´ - com acessórios</v>
          </cell>
          <cell r="C2128" t="str">
            <v>M</v>
          </cell>
          <cell r="D2128">
            <v>73.91</v>
          </cell>
          <cell r="E2128">
            <v>76.349999999999994</v>
          </cell>
          <cell r="F2128">
            <v>150.26</v>
          </cell>
          <cell r="G2128">
            <v>15</v>
          </cell>
        </row>
        <row r="2129">
          <cell r="A2129" t="str">
            <v>38.04</v>
          </cell>
          <cell r="B2129" t="str">
            <v>Eletroduto rígido em aço carbono galvanizado com acessórios - NBR 13057</v>
          </cell>
        </row>
        <row r="2130">
          <cell r="A2130" t="str">
            <v>38.04.040</v>
          </cell>
          <cell r="B2130" t="str">
            <v>Eletroduto galvanizado conforme NBR13057 -  3/4´ com acessórios</v>
          </cell>
          <cell r="C2130" t="str">
            <v>M</v>
          </cell>
          <cell r="D2130">
            <v>14.48</v>
          </cell>
          <cell r="E2130">
            <v>35.24</v>
          </cell>
          <cell r="F2130">
            <v>49.72</v>
          </cell>
          <cell r="G2130">
            <v>15</v>
          </cell>
        </row>
        <row r="2131">
          <cell r="A2131" t="str">
            <v>38.04.060</v>
          </cell>
          <cell r="B2131" t="str">
            <v>Eletroduto galvanizado conforme NBR13057 -  1´ com acessórios</v>
          </cell>
          <cell r="C2131" t="str">
            <v>M</v>
          </cell>
          <cell r="D2131">
            <v>18.100000000000001</v>
          </cell>
          <cell r="E2131">
            <v>41.11</v>
          </cell>
          <cell r="F2131">
            <v>59.21</v>
          </cell>
          <cell r="G2131">
            <v>15</v>
          </cell>
        </row>
        <row r="2132">
          <cell r="A2132" t="str">
            <v>38.04.080</v>
          </cell>
          <cell r="B2132" t="str">
            <v>Eletroduto galvanizado conforme NBR13057 -  1 1/4´ com acessórios</v>
          </cell>
          <cell r="C2132" t="str">
            <v>M</v>
          </cell>
          <cell r="D2132">
            <v>29.8</v>
          </cell>
          <cell r="E2132">
            <v>46.98</v>
          </cell>
          <cell r="F2132">
            <v>76.78</v>
          </cell>
          <cell r="G2132">
            <v>15</v>
          </cell>
        </row>
        <row r="2133">
          <cell r="A2133" t="str">
            <v>38.04.100</v>
          </cell>
          <cell r="B2133" t="str">
            <v>Eletroduto galvanizado conforme NBR13057 -  1 1/2´ com acessórios</v>
          </cell>
          <cell r="C2133" t="str">
            <v>M</v>
          </cell>
          <cell r="D2133">
            <v>32.19</v>
          </cell>
          <cell r="E2133">
            <v>52.86</v>
          </cell>
          <cell r="F2133">
            <v>85.05</v>
          </cell>
          <cell r="G2133">
            <v>15</v>
          </cell>
        </row>
        <row r="2134">
          <cell r="A2134" t="str">
            <v>38.04.120</v>
          </cell>
          <cell r="B2134" t="str">
            <v>Eletroduto galvanizado conforme NBR13057 -  2´ com acessórios</v>
          </cell>
          <cell r="C2134" t="str">
            <v>M</v>
          </cell>
          <cell r="D2134">
            <v>43.51</v>
          </cell>
          <cell r="E2134">
            <v>58.73</v>
          </cell>
          <cell r="F2134">
            <v>102.24</v>
          </cell>
          <cell r="G2134">
            <v>15</v>
          </cell>
        </row>
        <row r="2135">
          <cell r="A2135" t="str">
            <v>38.04.140</v>
          </cell>
          <cell r="B2135" t="str">
            <v>Eletroduto galvanizado conforme NBR13057 -  2 1/2´ com acessórios</v>
          </cell>
          <cell r="C2135" t="str">
            <v>M</v>
          </cell>
          <cell r="D2135">
            <v>61.94</v>
          </cell>
          <cell r="E2135">
            <v>70.48</v>
          </cell>
          <cell r="F2135">
            <v>132.41999999999999</v>
          </cell>
          <cell r="G2135">
            <v>15</v>
          </cell>
        </row>
        <row r="2136">
          <cell r="A2136" t="str">
            <v>38.04.160</v>
          </cell>
          <cell r="B2136" t="str">
            <v>Eletroduto galvanizado conforme NBR13057 -  3´ com acessórios</v>
          </cell>
          <cell r="C2136" t="str">
            <v>M</v>
          </cell>
          <cell r="D2136">
            <v>70.150000000000006</v>
          </cell>
          <cell r="E2136">
            <v>88.1</v>
          </cell>
          <cell r="F2136">
            <v>158.25</v>
          </cell>
          <cell r="G2136">
            <v>15</v>
          </cell>
        </row>
        <row r="2137">
          <cell r="A2137" t="str">
            <v>38.04.180</v>
          </cell>
          <cell r="B2137" t="str">
            <v>Eletroduto galvanizado conforme NBR13057 -  4´ com acessórios</v>
          </cell>
          <cell r="C2137" t="str">
            <v>M</v>
          </cell>
          <cell r="D2137">
            <v>86.7</v>
          </cell>
          <cell r="E2137">
            <v>105.71</v>
          </cell>
          <cell r="F2137">
            <v>192.41</v>
          </cell>
          <cell r="G2137">
            <v>15</v>
          </cell>
        </row>
        <row r="2138">
          <cell r="A2138" t="str">
            <v>38.05</v>
          </cell>
          <cell r="B2138" t="str">
            <v>Eletroduto rígido em aço carbono galvanizado com acessórios - NBR 6323</v>
          </cell>
        </row>
        <row r="2139">
          <cell r="A2139" t="str">
            <v>38.05.040</v>
          </cell>
          <cell r="B2139" t="str">
            <v>Eletroduto galvanizado a quente conforme NBR6323 - 3/4´ - com acessórios</v>
          </cell>
          <cell r="C2139" t="str">
            <v>M</v>
          </cell>
          <cell r="D2139">
            <v>17.68</v>
          </cell>
          <cell r="E2139">
            <v>35.24</v>
          </cell>
          <cell r="F2139">
            <v>52.92</v>
          </cell>
          <cell r="G2139">
            <v>15</v>
          </cell>
        </row>
        <row r="2140">
          <cell r="A2140" t="str">
            <v>38.05.060</v>
          </cell>
          <cell r="B2140" t="str">
            <v>Eletroduto galvanizado a quente conforme NBR6323 - 1´ - com acessórios</v>
          </cell>
          <cell r="C2140" t="str">
            <v>M</v>
          </cell>
          <cell r="D2140">
            <v>21.43</v>
          </cell>
          <cell r="E2140">
            <v>41.11</v>
          </cell>
          <cell r="F2140">
            <v>62.54</v>
          </cell>
          <cell r="G2140">
            <v>15</v>
          </cell>
        </row>
        <row r="2141">
          <cell r="A2141" t="str">
            <v>38.05.090</v>
          </cell>
          <cell r="B2141" t="str">
            <v>Eletroduto galvanizado a quente conforme NBR6323 - 1 1/4´ com acessórios</v>
          </cell>
          <cell r="C2141" t="str">
            <v>M</v>
          </cell>
          <cell r="D2141">
            <v>35.020000000000003</v>
          </cell>
          <cell r="E2141">
            <v>46.98</v>
          </cell>
          <cell r="F2141">
            <v>82</v>
          </cell>
          <cell r="G2141">
            <v>15</v>
          </cell>
        </row>
        <row r="2142">
          <cell r="A2142" t="str">
            <v>38.05.100</v>
          </cell>
          <cell r="B2142" t="str">
            <v>Eletroduto galvanizado a quente conforme NBR6323 - 1 1/2´ com acessórios</v>
          </cell>
          <cell r="C2142" t="str">
            <v>M</v>
          </cell>
          <cell r="D2142">
            <v>41.12</v>
          </cell>
          <cell r="E2142">
            <v>52.86</v>
          </cell>
          <cell r="F2142">
            <v>93.98</v>
          </cell>
          <cell r="G2142">
            <v>15</v>
          </cell>
        </row>
        <row r="2143">
          <cell r="A2143" t="str">
            <v>38.05.120</v>
          </cell>
          <cell r="B2143" t="str">
            <v>Eletroduto galvanizado a quente conforme NBR6323 - 2´ com acessórios</v>
          </cell>
          <cell r="C2143" t="str">
            <v>M</v>
          </cell>
          <cell r="D2143">
            <v>50.85</v>
          </cell>
          <cell r="E2143">
            <v>58.73</v>
          </cell>
          <cell r="F2143">
            <v>109.58</v>
          </cell>
          <cell r="G2143">
            <v>15</v>
          </cell>
        </row>
        <row r="2144">
          <cell r="A2144" t="str">
            <v>38.05.140</v>
          </cell>
          <cell r="B2144" t="str">
            <v>Eletroduto galvanizado a quente conforme NBR6323 - 2 1/2´ com acessórios</v>
          </cell>
          <cell r="C2144" t="str">
            <v>M</v>
          </cell>
          <cell r="D2144">
            <v>80.459999999999994</v>
          </cell>
          <cell r="E2144">
            <v>70.48</v>
          </cell>
          <cell r="F2144">
            <v>150.94</v>
          </cell>
          <cell r="G2144">
            <v>15</v>
          </cell>
        </row>
        <row r="2145">
          <cell r="A2145" t="str">
            <v>38.05.160</v>
          </cell>
          <cell r="B2145" t="str">
            <v>Eletroduto galvanizado a quente conforme NBR6323 - 3´ com acessórios</v>
          </cell>
          <cell r="C2145" t="str">
            <v>M</v>
          </cell>
          <cell r="D2145">
            <v>93.69</v>
          </cell>
          <cell r="E2145">
            <v>88.1</v>
          </cell>
          <cell r="F2145">
            <v>181.79</v>
          </cell>
          <cell r="G2145">
            <v>15</v>
          </cell>
        </row>
        <row r="2146">
          <cell r="A2146" t="str">
            <v>38.05.180</v>
          </cell>
          <cell r="B2146" t="str">
            <v>Eletroduto galvanizado a quente conforme NBR6323 - 4´ com acessórios</v>
          </cell>
          <cell r="C2146" t="str">
            <v>M</v>
          </cell>
          <cell r="D2146">
            <v>120.6</v>
          </cell>
          <cell r="E2146">
            <v>105.71</v>
          </cell>
          <cell r="F2146">
            <v>226.31</v>
          </cell>
          <cell r="G2146">
            <v>15</v>
          </cell>
        </row>
        <row r="2147">
          <cell r="A2147" t="str">
            <v>38.06</v>
          </cell>
          <cell r="B2147" t="str">
            <v>Eletroduto rígido em aço carbono galvanizado por imersão a quente com acessórios – NBR 5598</v>
          </cell>
        </row>
        <row r="2148">
          <cell r="A2148" t="str">
            <v>38.06.020</v>
          </cell>
          <cell r="B2148" t="str">
            <v>Eletroduto galvanizado a quente conforme NBR5598 - 1/2´ com acessórios</v>
          </cell>
          <cell r="C2148" t="str">
            <v>M</v>
          </cell>
          <cell r="D2148">
            <v>17.34</v>
          </cell>
          <cell r="E2148">
            <v>29.37</v>
          </cell>
          <cell r="F2148">
            <v>46.71</v>
          </cell>
          <cell r="G2148">
            <v>15</v>
          </cell>
        </row>
        <row r="2149">
          <cell r="A2149" t="str">
            <v>38.06.040</v>
          </cell>
          <cell r="B2149" t="str">
            <v>Eletroduto galvanizado a quente conforme NBR5598 - 3/4´ com acessórios</v>
          </cell>
          <cell r="C2149" t="str">
            <v>M</v>
          </cell>
          <cell r="D2149">
            <v>22.49</v>
          </cell>
          <cell r="E2149">
            <v>35.24</v>
          </cell>
          <cell r="F2149">
            <v>57.73</v>
          </cell>
          <cell r="G2149">
            <v>15</v>
          </cell>
        </row>
        <row r="2150">
          <cell r="A2150" t="str">
            <v>38.06.060</v>
          </cell>
          <cell r="B2150" t="str">
            <v>Eletroduto galvanizado a quente conforme NBR5598 - 1´ com acessórios</v>
          </cell>
          <cell r="C2150" t="str">
            <v>M</v>
          </cell>
          <cell r="D2150">
            <v>29.27</v>
          </cell>
          <cell r="E2150">
            <v>41.11</v>
          </cell>
          <cell r="F2150">
            <v>70.38</v>
          </cell>
          <cell r="G2150">
            <v>15</v>
          </cell>
        </row>
        <row r="2151">
          <cell r="A2151" t="str">
            <v>38.06.080</v>
          </cell>
          <cell r="B2151" t="str">
            <v>Eletroduto galvanizado a quente conforme NBR5598 - 1 1/4´ com acessórios</v>
          </cell>
          <cell r="C2151" t="str">
            <v>M</v>
          </cell>
          <cell r="D2151">
            <v>40.53</v>
          </cell>
          <cell r="E2151">
            <v>46.98</v>
          </cell>
          <cell r="F2151">
            <v>87.51</v>
          </cell>
          <cell r="G2151">
            <v>15</v>
          </cell>
        </row>
        <row r="2152">
          <cell r="A2152" t="str">
            <v>38.06.100</v>
          </cell>
          <cell r="B2152" t="str">
            <v>Eletroduto galvanizado a quente conforme NBR5598 - 1 1/2´ com acessórios</v>
          </cell>
          <cell r="C2152" t="str">
            <v>M</v>
          </cell>
          <cell r="D2152">
            <v>48.39</v>
          </cell>
          <cell r="E2152">
            <v>52.86</v>
          </cell>
          <cell r="F2152">
            <v>101.25</v>
          </cell>
          <cell r="G2152">
            <v>15</v>
          </cell>
        </row>
        <row r="2153">
          <cell r="A2153" t="str">
            <v>38.06.120</v>
          </cell>
          <cell r="B2153" t="str">
            <v>Eletroduto galvanizado a quente conforme NBR5598 - 2´ com acessórios</v>
          </cell>
          <cell r="C2153" t="str">
            <v>M</v>
          </cell>
          <cell r="D2153">
            <v>62.23</v>
          </cell>
          <cell r="E2153">
            <v>58.73</v>
          </cell>
          <cell r="F2153">
            <v>120.96</v>
          </cell>
          <cell r="G2153">
            <v>15</v>
          </cell>
        </row>
        <row r="2154">
          <cell r="A2154" t="str">
            <v>38.06.140</v>
          </cell>
          <cell r="B2154" t="str">
            <v>Eletroduto galvanizado a quente conforme NBR5598 - 2 1/2´ com acessórios</v>
          </cell>
          <cell r="C2154" t="str">
            <v>M</v>
          </cell>
          <cell r="D2154">
            <v>94.09</v>
          </cell>
          <cell r="E2154">
            <v>70.48</v>
          </cell>
          <cell r="F2154">
            <v>164.57</v>
          </cell>
          <cell r="G2154">
            <v>15</v>
          </cell>
        </row>
        <row r="2155">
          <cell r="A2155" t="str">
            <v>38.06.160</v>
          </cell>
          <cell r="B2155" t="str">
            <v>Eletroduto galvanizado a quente conforme NBR5598 - 3´ com acessórios</v>
          </cell>
          <cell r="C2155" t="str">
            <v>M</v>
          </cell>
          <cell r="D2155">
            <v>114.78</v>
          </cell>
          <cell r="E2155">
            <v>88.1</v>
          </cell>
          <cell r="F2155">
            <v>202.88</v>
          </cell>
          <cell r="G2155">
            <v>15</v>
          </cell>
        </row>
        <row r="2156">
          <cell r="A2156" t="str">
            <v>38.06.180</v>
          </cell>
          <cell r="B2156" t="str">
            <v>Eletroduto galvanizado a quente conforme NBR5598 - 4´ com acessórios</v>
          </cell>
          <cell r="C2156" t="str">
            <v>M</v>
          </cell>
          <cell r="D2156">
            <v>165.4</v>
          </cell>
          <cell r="E2156">
            <v>105.71</v>
          </cell>
          <cell r="F2156">
            <v>271.11</v>
          </cell>
          <cell r="G2156">
            <v>15</v>
          </cell>
        </row>
        <row r="2157">
          <cell r="A2157" t="str">
            <v>38.07</v>
          </cell>
          <cell r="B2157" t="str">
            <v>Canaleta, perfilado e acessorios</v>
          </cell>
        </row>
        <row r="2158">
          <cell r="A2158" t="str">
            <v>38.07.030</v>
          </cell>
          <cell r="B2158" t="str">
            <v>Grampo tipo ´C´ diâmetro 3/8`, com balancim tamanho grande</v>
          </cell>
          <cell r="C2158" t="str">
            <v>CJ</v>
          </cell>
          <cell r="D2158">
            <v>6.81</v>
          </cell>
          <cell r="E2158">
            <v>14.69</v>
          </cell>
          <cell r="F2158">
            <v>21.5</v>
          </cell>
          <cell r="G2158">
            <v>15</v>
          </cell>
        </row>
        <row r="2159">
          <cell r="A2159" t="str">
            <v>38.07.050</v>
          </cell>
          <cell r="B2159" t="str">
            <v>Tampa de pressão para perfilado de 38 x 38 mm</v>
          </cell>
          <cell r="C2159" t="str">
            <v>M</v>
          </cell>
          <cell r="D2159">
            <v>7.63</v>
          </cell>
          <cell r="E2159">
            <v>2.94</v>
          </cell>
          <cell r="F2159">
            <v>10.57</v>
          </cell>
          <cell r="G2159">
            <v>15</v>
          </cell>
        </row>
        <row r="2160">
          <cell r="A2160" t="str">
            <v>38.07.120</v>
          </cell>
          <cell r="B2160" t="str">
            <v>Saída final, diâmetro de 3/4´</v>
          </cell>
          <cell r="C2160" t="str">
            <v>UN</v>
          </cell>
          <cell r="D2160">
            <v>0.68</v>
          </cell>
          <cell r="E2160">
            <v>8.81</v>
          </cell>
          <cell r="F2160">
            <v>9.49</v>
          </cell>
          <cell r="G2160">
            <v>15</v>
          </cell>
        </row>
        <row r="2161">
          <cell r="A2161" t="str">
            <v>38.07.130</v>
          </cell>
          <cell r="B2161" t="str">
            <v>Saída lateral simples, diâmetro de 3/4´</v>
          </cell>
          <cell r="C2161" t="str">
            <v>UN</v>
          </cell>
          <cell r="D2161">
            <v>1.9</v>
          </cell>
          <cell r="E2161">
            <v>10.56</v>
          </cell>
          <cell r="F2161">
            <v>12.46</v>
          </cell>
          <cell r="G2161">
            <v>15</v>
          </cell>
        </row>
        <row r="2162">
          <cell r="A2162" t="str">
            <v>38.07.134</v>
          </cell>
          <cell r="B2162" t="str">
            <v>Saída lateral simples, diâmetro de 1´</v>
          </cell>
          <cell r="C2162" t="str">
            <v>UN</v>
          </cell>
          <cell r="D2162">
            <v>1.88</v>
          </cell>
          <cell r="E2162">
            <v>10.56</v>
          </cell>
          <cell r="F2162">
            <v>12.44</v>
          </cell>
          <cell r="G2162">
            <v>15</v>
          </cell>
        </row>
        <row r="2163">
          <cell r="A2163" t="str">
            <v>38.07.140</v>
          </cell>
          <cell r="B2163" t="str">
            <v>Saída superior, diâmetro de 3/4´</v>
          </cell>
          <cell r="C2163" t="str">
            <v>UN</v>
          </cell>
          <cell r="D2163">
            <v>2.14</v>
          </cell>
          <cell r="E2163">
            <v>8.81</v>
          </cell>
          <cell r="F2163">
            <v>10.95</v>
          </cell>
          <cell r="G2163">
            <v>15</v>
          </cell>
        </row>
        <row r="2164">
          <cell r="A2164" t="str">
            <v>38.07.172</v>
          </cell>
          <cell r="B2164" t="str">
            <v>Canaleta em PVC de 20 x 12 mm, inclusive acessórios</v>
          </cell>
          <cell r="C2164" t="str">
            <v>M</v>
          </cell>
          <cell r="D2164">
            <v>8.68</v>
          </cell>
          <cell r="E2164">
            <v>17.62</v>
          </cell>
          <cell r="F2164">
            <v>26.3</v>
          </cell>
          <cell r="G2164">
            <v>15</v>
          </cell>
        </row>
        <row r="2165">
          <cell r="A2165" t="str">
            <v>38.07.200</v>
          </cell>
          <cell r="B2165" t="str">
            <v>Vergalhão com rosca, porca e arruela de diâmetro 3/8´ (tirante)</v>
          </cell>
          <cell r="C2165" t="str">
            <v>M</v>
          </cell>
          <cell r="D2165">
            <v>8.7899999999999991</v>
          </cell>
          <cell r="E2165">
            <v>8.26</v>
          </cell>
          <cell r="F2165">
            <v>17.05</v>
          </cell>
          <cell r="G2165">
            <v>15</v>
          </cell>
        </row>
        <row r="2166">
          <cell r="A2166" t="str">
            <v>38.07.210</v>
          </cell>
          <cell r="B2166" t="str">
            <v>Vergalhão com rosca, porca e arruela de diâmetro 1/4´ (tirante)</v>
          </cell>
          <cell r="C2166" t="str">
            <v>M</v>
          </cell>
          <cell r="D2166">
            <v>3.61</v>
          </cell>
          <cell r="E2166">
            <v>8.26</v>
          </cell>
          <cell r="F2166">
            <v>11.87</v>
          </cell>
          <cell r="G2166">
            <v>15</v>
          </cell>
        </row>
        <row r="2167">
          <cell r="A2167" t="str">
            <v>38.07.216</v>
          </cell>
          <cell r="B2167" t="str">
            <v>Vergalhão com rosca, porca e arruela de diâmetro 5/16´ (tirante)</v>
          </cell>
          <cell r="C2167" t="str">
            <v>M</v>
          </cell>
          <cell r="D2167">
            <v>7.58</v>
          </cell>
          <cell r="E2167">
            <v>8.26</v>
          </cell>
          <cell r="F2167">
            <v>15.84</v>
          </cell>
          <cell r="G2167">
            <v>15</v>
          </cell>
        </row>
        <row r="2168">
          <cell r="A2168" t="str">
            <v>38.07.300</v>
          </cell>
          <cell r="B2168" t="str">
            <v>Perfilado perfurado 38 x 38 mm em chapa 14 pré-zincada, com acessórios</v>
          </cell>
          <cell r="C2168" t="str">
            <v>M</v>
          </cell>
          <cell r="D2168">
            <v>32.450000000000003</v>
          </cell>
          <cell r="E2168">
            <v>14.69</v>
          </cell>
          <cell r="F2168">
            <v>47.14</v>
          </cell>
          <cell r="G2168">
            <v>15</v>
          </cell>
        </row>
        <row r="2169">
          <cell r="A2169" t="str">
            <v>38.07.310</v>
          </cell>
          <cell r="B2169" t="str">
            <v>Perfilado perfurado 38 x 76 mm em chapa 14 pré-zincada, com acessórios</v>
          </cell>
          <cell r="C2169" t="str">
            <v>M</v>
          </cell>
          <cell r="D2169">
            <v>61.96</v>
          </cell>
          <cell r="E2169">
            <v>14.69</v>
          </cell>
          <cell r="F2169">
            <v>76.650000000000006</v>
          </cell>
          <cell r="G2169">
            <v>15</v>
          </cell>
        </row>
        <row r="2170">
          <cell r="A2170" t="str">
            <v>38.07.340</v>
          </cell>
          <cell r="B2170" t="str">
            <v>Perfilado liso 38 x 38 mm - com acessórios</v>
          </cell>
          <cell r="C2170" t="str">
            <v>M</v>
          </cell>
          <cell r="D2170">
            <v>35.72</v>
          </cell>
          <cell r="E2170">
            <v>14.69</v>
          </cell>
          <cell r="F2170">
            <v>50.41</v>
          </cell>
          <cell r="G2170">
            <v>15</v>
          </cell>
        </row>
        <row r="2171">
          <cell r="A2171" t="str">
            <v>38.07.700</v>
          </cell>
          <cell r="B2171" t="str">
            <v>Canaleta aparente com tampa em PVC, autoextinguível, de 85 x 35 mm, com acessórios</v>
          </cell>
          <cell r="C2171" t="str">
            <v>M</v>
          </cell>
          <cell r="D2171">
            <v>61.65</v>
          </cell>
          <cell r="E2171">
            <v>17.62</v>
          </cell>
          <cell r="F2171">
            <v>79.27</v>
          </cell>
          <cell r="G2171">
            <v>15</v>
          </cell>
        </row>
        <row r="2172">
          <cell r="A2172" t="str">
            <v>38.07.710</v>
          </cell>
          <cell r="B2172" t="str">
            <v>Canaleta aparente com duas tampas em PVC, autoextinguível, de 120 x 35 mm, com acessórios</v>
          </cell>
          <cell r="C2172" t="str">
            <v>M</v>
          </cell>
          <cell r="D2172">
            <v>98.5</v>
          </cell>
          <cell r="E2172">
            <v>20.56</v>
          </cell>
          <cell r="F2172">
            <v>119.06</v>
          </cell>
          <cell r="G2172">
            <v>15</v>
          </cell>
        </row>
        <row r="2173">
          <cell r="A2173" t="str">
            <v>38.07.720</v>
          </cell>
          <cell r="B2173" t="str">
            <v>Canaleta aparente com duas tampas em PVC, autoextinguível, de 120 x 60 mm, com acessórios</v>
          </cell>
          <cell r="C2173" t="str">
            <v>M</v>
          </cell>
          <cell r="D2173">
            <v>124.59</v>
          </cell>
          <cell r="E2173">
            <v>23.49</v>
          </cell>
          <cell r="F2173">
            <v>148.08000000000001</v>
          </cell>
          <cell r="G2173">
            <v>15</v>
          </cell>
        </row>
        <row r="2174">
          <cell r="A2174" t="str">
            <v>38.07.730</v>
          </cell>
          <cell r="B2174" t="str">
            <v>Suporte com furos de tomada em PVC de 60 x 35 x 150 mm, para canaleta aparente</v>
          </cell>
          <cell r="C2174" t="str">
            <v>UN</v>
          </cell>
          <cell r="D2174">
            <v>9.56</v>
          </cell>
          <cell r="E2174">
            <v>2.39</v>
          </cell>
          <cell r="F2174">
            <v>11.95</v>
          </cell>
          <cell r="G2174">
            <v>15</v>
          </cell>
        </row>
        <row r="2175">
          <cell r="A2175" t="str">
            <v>38.07.740</v>
          </cell>
          <cell r="B2175" t="str">
            <v>Suporte com furos de tomada em PVC de 85 x 35 x 150 mm, para canaleta aparente</v>
          </cell>
          <cell r="C2175" t="str">
            <v>UN</v>
          </cell>
          <cell r="D2175">
            <v>11.86</v>
          </cell>
          <cell r="E2175">
            <v>2.39</v>
          </cell>
          <cell r="F2175">
            <v>14.25</v>
          </cell>
          <cell r="G2175">
            <v>15</v>
          </cell>
        </row>
        <row r="2176">
          <cell r="A2176" t="str">
            <v>38.07.750</v>
          </cell>
          <cell r="B2176" t="str">
            <v>Suporte com furos de tomada em PVC de 60 x 60 x 150 mm, para canaleta aparente</v>
          </cell>
          <cell r="C2176" t="str">
            <v>UN</v>
          </cell>
          <cell r="D2176">
            <v>10.64</v>
          </cell>
          <cell r="E2176">
            <v>2.39</v>
          </cell>
          <cell r="F2176">
            <v>13.03</v>
          </cell>
          <cell r="G2176">
            <v>15</v>
          </cell>
        </row>
        <row r="2177">
          <cell r="A2177" t="str">
            <v>38.07.800</v>
          </cell>
          <cell r="B2177" t="str">
            <v>Gancho longo em chapa aço zincado para fixação de luminária</v>
          </cell>
          <cell r="C2177" t="str">
            <v>UN</v>
          </cell>
          <cell r="D2177">
            <v>3.03</v>
          </cell>
          <cell r="E2177">
            <v>5.87</v>
          </cell>
          <cell r="F2177">
            <v>8.9</v>
          </cell>
          <cell r="G2177">
            <v>15</v>
          </cell>
        </row>
        <row r="2178">
          <cell r="A2178" t="str">
            <v>38.07.801</v>
          </cell>
          <cell r="B2178" t="str">
            <v>Sapata externa com 4 furos, 38 x 38 mm</v>
          </cell>
          <cell r="C2178" t="str">
            <v>UN</v>
          </cell>
          <cell r="D2178">
            <v>8.26</v>
          </cell>
          <cell r="E2178">
            <v>5.87</v>
          </cell>
          <cell r="F2178">
            <v>14.13</v>
          </cell>
          <cell r="G2178">
            <v>15</v>
          </cell>
        </row>
        <row r="2179">
          <cell r="A2179" t="str">
            <v>38.10</v>
          </cell>
          <cell r="B2179" t="str">
            <v>Duto fechado de piso e acessorios</v>
          </cell>
        </row>
        <row r="2180">
          <cell r="A2180" t="str">
            <v>38.10.010</v>
          </cell>
          <cell r="B2180" t="str">
            <v>Duto de piso liso em aço, medindo 2 x 25 x 70 mm, com acessórios</v>
          </cell>
          <cell r="C2180" t="str">
            <v>M</v>
          </cell>
          <cell r="D2180">
            <v>60.45</v>
          </cell>
          <cell r="E2180">
            <v>17.62</v>
          </cell>
          <cell r="F2180">
            <v>78.069999999999993</v>
          </cell>
          <cell r="G2180">
            <v>15</v>
          </cell>
        </row>
        <row r="2181">
          <cell r="A2181" t="str">
            <v>38.10.020</v>
          </cell>
          <cell r="B2181" t="str">
            <v>Duto de piso liso em aço, medindo 3 x 25 x 70 mm, com acessórios</v>
          </cell>
          <cell r="C2181" t="str">
            <v>M</v>
          </cell>
          <cell r="D2181">
            <v>77.19</v>
          </cell>
          <cell r="E2181">
            <v>17.62</v>
          </cell>
          <cell r="F2181">
            <v>94.81</v>
          </cell>
          <cell r="G2181">
            <v>15</v>
          </cell>
        </row>
        <row r="2182">
          <cell r="A2182" t="str">
            <v>38.10.024</v>
          </cell>
          <cell r="B2182" t="str">
            <v>Caixa de derivação ou passagem, para cruzamento de duto, medindo 4 x 25 x 70 mm, sem cruzadora</v>
          </cell>
          <cell r="C2182" t="str">
            <v>UN</v>
          </cell>
          <cell r="D2182">
            <v>49.71</v>
          </cell>
          <cell r="E2182">
            <v>18.21</v>
          </cell>
          <cell r="F2182">
            <v>67.92</v>
          </cell>
          <cell r="G2182">
            <v>15</v>
          </cell>
        </row>
        <row r="2183">
          <cell r="A2183" t="str">
            <v>38.10.026</v>
          </cell>
          <cell r="B2183" t="str">
            <v>Caixa de derivação ou passagem, para cruzamento de duto, medindo 12 x 25 x 70 mm, com cruzadora</v>
          </cell>
          <cell r="C2183" t="str">
            <v>UN</v>
          </cell>
          <cell r="D2183">
            <v>141.71</v>
          </cell>
          <cell r="E2183">
            <v>35.24</v>
          </cell>
          <cell r="F2183">
            <v>176.95</v>
          </cell>
          <cell r="G2183">
            <v>15</v>
          </cell>
        </row>
        <row r="2184">
          <cell r="A2184" t="str">
            <v>38.10.030</v>
          </cell>
          <cell r="B2184" t="str">
            <v>Caixa de derivação ou passagem, para cruzamento de duto, medindo 16 x 25 x 70 mm, com cruzadora</v>
          </cell>
          <cell r="C2184" t="str">
            <v>UN</v>
          </cell>
          <cell r="D2184">
            <v>208.76</v>
          </cell>
          <cell r="E2184">
            <v>35.24</v>
          </cell>
          <cell r="F2184">
            <v>244</v>
          </cell>
          <cell r="G2184">
            <v>15</v>
          </cell>
        </row>
        <row r="2185">
          <cell r="A2185" t="str">
            <v>38.10.060</v>
          </cell>
          <cell r="B2185" t="str">
            <v>Caixa com suportes para tomada de energia/RJ e tampa basculante com rebaixo de 2 x (25 x 70 mm)</v>
          </cell>
          <cell r="C2185" t="str">
            <v>UN</v>
          </cell>
          <cell r="D2185">
            <v>220.64</v>
          </cell>
          <cell r="E2185">
            <v>11.2</v>
          </cell>
          <cell r="F2185">
            <v>231.84</v>
          </cell>
          <cell r="G2185">
            <v>15</v>
          </cell>
        </row>
        <row r="2186">
          <cell r="A2186" t="str">
            <v>38.10.070</v>
          </cell>
          <cell r="B2186" t="str">
            <v>Caixa com suportes para tomada de energia/RJ e tampa basculante com rebaixo de 3 x (25 x 70 mm)</v>
          </cell>
          <cell r="C2186" t="str">
            <v>UN</v>
          </cell>
          <cell r="D2186">
            <v>264.95999999999998</v>
          </cell>
          <cell r="E2186">
            <v>11.2</v>
          </cell>
          <cell r="F2186">
            <v>276.16000000000003</v>
          </cell>
          <cell r="G2186">
            <v>15</v>
          </cell>
        </row>
        <row r="2187">
          <cell r="A2187" t="str">
            <v>38.10.080</v>
          </cell>
          <cell r="B2187" t="str">
            <v>Caixa com suportes para tomada de energia/RJ e tampa basculante com rebaixo de 4 x (25 x 70 mm)</v>
          </cell>
          <cell r="C2187" t="str">
            <v>UN</v>
          </cell>
          <cell r="D2187">
            <v>431.14</v>
          </cell>
          <cell r="E2187">
            <v>11.2</v>
          </cell>
          <cell r="F2187">
            <v>442.34</v>
          </cell>
          <cell r="G2187">
            <v>15</v>
          </cell>
        </row>
        <row r="2188">
          <cell r="A2188" t="str">
            <v>38.12</v>
          </cell>
          <cell r="B2188" t="str">
            <v>Leitos e acessorios</v>
          </cell>
        </row>
        <row r="2189">
          <cell r="A2189" t="str">
            <v>38.12.086</v>
          </cell>
          <cell r="B2189" t="str">
            <v>Leito para cabos, tipo pesado, em aço galvanizado de 300 x 100 mm - com acessórios</v>
          </cell>
          <cell r="C2189" t="str">
            <v>M</v>
          </cell>
          <cell r="D2189">
            <v>247.05</v>
          </cell>
          <cell r="E2189">
            <v>17.62</v>
          </cell>
          <cell r="F2189">
            <v>264.67</v>
          </cell>
          <cell r="G2189">
            <v>15</v>
          </cell>
        </row>
        <row r="2190">
          <cell r="A2190" t="str">
            <v>38.12.090</v>
          </cell>
          <cell r="B2190" t="str">
            <v>Leito para cabos, tipo pesado, em aço galvanizado de 400 x 100 mm - com acessórios</v>
          </cell>
          <cell r="C2190" t="str">
            <v>M</v>
          </cell>
          <cell r="D2190">
            <v>299.51</v>
          </cell>
          <cell r="E2190">
            <v>17.62</v>
          </cell>
          <cell r="F2190">
            <v>317.13</v>
          </cell>
          <cell r="G2190">
            <v>15</v>
          </cell>
        </row>
        <row r="2191">
          <cell r="A2191" t="str">
            <v>38.12.100</v>
          </cell>
          <cell r="B2191" t="str">
            <v>Leito para cabos, tipo pesado, em aço galvanizado de 600 x 100 mm - com acessórios</v>
          </cell>
          <cell r="C2191" t="str">
            <v>M</v>
          </cell>
          <cell r="D2191">
            <v>351.36</v>
          </cell>
          <cell r="E2191">
            <v>17.62</v>
          </cell>
          <cell r="F2191">
            <v>368.98</v>
          </cell>
          <cell r="G2191">
            <v>15</v>
          </cell>
        </row>
        <row r="2192">
          <cell r="A2192" t="str">
            <v>38.12.120</v>
          </cell>
          <cell r="B2192" t="str">
            <v>Leito para cabos, tipo pesado, em aço galvanizado de 500 x 100 mm - com acessórios</v>
          </cell>
          <cell r="C2192" t="str">
            <v>M</v>
          </cell>
          <cell r="D2192">
            <v>321.64</v>
          </cell>
          <cell r="E2192">
            <v>17.62</v>
          </cell>
          <cell r="F2192">
            <v>339.26</v>
          </cell>
          <cell r="G2192">
            <v>15</v>
          </cell>
        </row>
        <row r="2193">
          <cell r="A2193" t="str">
            <v>38.12.130</v>
          </cell>
          <cell r="B2193" t="str">
            <v>Leito para cabos, tipo pesado, em aço galvanizado de 800 x 100 mm - com acessórios</v>
          </cell>
          <cell r="C2193" t="str">
            <v>M</v>
          </cell>
          <cell r="D2193">
            <v>408.4</v>
          </cell>
          <cell r="E2193">
            <v>17.62</v>
          </cell>
          <cell r="F2193">
            <v>426.02</v>
          </cell>
          <cell r="G2193">
            <v>15</v>
          </cell>
        </row>
        <row r="2194">
          <cell r="A2194" t="str">
            <v>38.13</v>
          </cell>
          <cell r="B2194" t="str">
            <v>Eletroduto em polietileno de alta densidade</v>
          </cell>
        </row>
        <row r="2195">
          <cell r="A2195" t="str">
            <v>38.13.010</v>
          </cell>
          <cell r="B2195" t="str">
            <v>Eletroduto corrugado em polietileno de alta densidade, DN= 30 mm, com acessórios</v>
          </cell>
          <cell r="C2195" t="str">
            <v>M</v>
          </cell>
          <cell r="D2195">
            <v>5.26</v>
          </cell>
          <cell r="E2195">
            <v>2.35</v>
          </cell>
          <cell r="F2195">
            <v>7.61</v>
          </cell>
          <cell r="G2195">
            <v>15</v>
          </cell>
        </row>
        <row r="2196">
          <cell r="A2196" t="str">
            <v>38.13.016</v>
          </cell>
          <cell r="B2196" t="str">
            <v>Eletroduto corrugado em polietileno de alta densidade, DN= 40 mm, com acessórios</v>
          </cell>
          <cell r="C2196" t="str">
            <v>M</v>
          </cell>
          <cell r="D2196">
            <v>6.4</v>
          </cell>
          <cell r="E2196">
            <v>2.35</v>
          </cell>
          <cell r="F2196">
            <v>8.75</v>
          </cell>
          <cell r="G2196">
            <v>15</v>
          </cell>
        </row>
        <row r="2197">
          <cell r="A2197" t="str">
            <v>38.13.020</v>
          </cell>
          <cell r="B2197" t="str">
            <v>Eletroduto corrugado em polietileno de alta densidade, DN= 50 mm, com acessórios</v>
          </cell>
          <cell r="C2197" t="str">
            <v>M</v>
          </cell>
          <cell r="D2197">
            <v>7.57</v>
          </cell>
          <cell r="E2197">
            <v>2.35</v>
          </cell>
          <cell r="F2197">
            <v>9.92</v>
          </cell>
          <cell r="G2197">
            <v>15</v>
          </cell>
        </row>
        <row r="2198">
          <cell r="A2198" t="str">
            <v>38.13.030</v>
          </cell>
          <cell r="B2198" t="str">
            <v>Eletroduto corrugado em polietileno de alta densidade, DN= 75 mm, com acessórios</v>
          </cell>
          <cell r="C2198" t="str">
            <v>M</v>
          </cell>
          <cell r="D2198">
            <v>15.41</v>
          </cell>
          <cell r="E2198">
            <v>2.35</v>
          </cell>
          <cell r="F2198">
            <v>17.760000000000002</v>
          </cell>
          <cell r="G2198">
            <v>15</v>
          </cell>
        </row>
        <row r="2199">
          <cell r="A2199" t="str">
            <v>38.13.040</v>
          </cell>
          <cell r="B2199" t="str">
            <v>Eletroduto corrugado em polietileno de alta densidade, DN= 100 mm, com acessórios</v>
          </cell>
          <cell r="C2199" t="str">
            <v>M</v>
          </cell>
          <cell r="D2199">
            <v>17.190000000000001</v>
          </cell>
          <cell r="E2199">
            <v>2.35</v>
          </cell>
          <cell r="F2199">
            <v>19.54</v>
          </cell>
          <cell r="G2199">
            <v>15</v>
          </cell>
        </row>
        <row r="2200">
          <cell r="A2200" t="str">
            <v>38.13.050</v>
          </cell>
          <cell r="B2200" t="str">
            <v>Eletroduto corrugado em polietileno de alta densidade, DN= 125 mm, com acessórios</v>
          </cell>
          <cell r="C2200" t="str">
            <v>M</v>
          </cell>
          <cell r="D2200">
            <v>24.21</v>
          </cell>
          <cell r="E2200">
            <v>2.35</v>
          </cell>
          <cell r="F2200">
            <v>26.56</v>
          </cell>
          <cell r="G2200">
            <v>15</v>
          </cell>
        </row>
        <row r="2201">
          <cell r="A2201" t="str">
            <v>38.13.060</v>
          </cell>
          <cell r="B2201" t="str">
            <v>Eletroduto corrugado em polietileno de alta densidade, DN= 150 mm, com acessórios</v>
          </cell>
          <cell r="C2201" t="str">
            <v>M</v>
          </cell>
          <cell r="D2201">
            <v>34.97</v>
          </cell>
          <cell r="E2201">
            <v>2.35</v>
          </cell>
          <cell r="F2201">
            <v>37.32</v>
          </cell>
          <cell r="G2201">
            <v>15</v>
          </cell>
        </row>
        <row r="2202">
          <cell r="A2202" t="str">
            <v>38.15</v>
          </cell>
          <cell r="B2202" t="str">
            <v>Eletroduto metalico flexivel</v>
          </cell>
        </row>
        <row r="2203">
          <cell r="A2203" t="str">
            <v>38.15.010</v>
          </cell>
          <cell r="B2203" t="str">
            <v>Eletroduto metálico flexível com capa em PVC de 3/4´</v>
          </cell>
          <cell r="C2203" t="str">
            <v>M</v>
          </cell>
          <cell r="D2203">
            <v>9</v>
          </cell>
          <cell r="E2203">
            <v>20.66</v>
          </cell>
          <cell r="F2203">
            <v>29.66</v>
          </cell>
          <cell r="G2203">
            <v>15</v>
          </cell>
        </row>
        <row r="2204">
          <cell r="A2204" t="str">
            <v>38.15.020</v>
          </cell>
          <cell r="B2204" t="str">
            <v>Eletroduto metálico flexível com capa em PVC de 1´</v>
          </cell>
          <cell r="C2204" t="str">
            <v>M</v>
          </cell>
          <cell r="D2204">
            <v>12.02</v>
          </cell>
          <cell r="E2204">
            <v>20.66</v>
          </cell>
          <cell r="F2204">
            <v>32.68</v>
          </cell>
          <cell r="G2204">
            <v>15</v>
          </cell>
        </row>
        <row r="2205">
          <cell r="A2205" t="str">
            <v>38.15.040</v>
          </cell>
          <cell r="B2205" t="str">
            <v>Eletroduto metálico flexível com capa em PVC de 2´</v>
          </cell>
          <cell r="C2205" t="str">
            <v>M</v>
          </cell>
          <cell r="D2205">
            <v>29.53</v>
          </cell>
          <cell r="E2205">
            <v>20.66</v>
          </cell>
          <cell r="F2205">
            <v>50.19</v>
          </cell>
          <cell r="G2205">
            <v>15</v>
          </cell>
        </row>
        <row r="2206">
          <cell r="A2206" t="str">
            <v>38.15.110</v>
          </cell>
          <cell r="B2206" t="str">
            <v>Terminal macho fixo em latão zincado de 3/4´</v>
          </cell>
          <cell r="C2206" t="str">
            <v>UN</v>
          </cell>
          <cell r="D2206">
            <v>18.329999999999998</v>
          </cell>
          <cell r="E2206">
            <v>3.98</v>
          </cell>
          <cell r="F2206">
            <v>22.31</v>
          </cell>
          <cell r="G2206">
            <v>15</v>
          </cell>
        </row>
        <row r="2207">
          <cell r="A2207" t="str">
            <v>38.15.120</v>
          </cell>
          <cell r="B2207" t="str">
            <v>Terminal macho fixo em latão zincado de 1´</v>
          </cell>
          <cell r="C2207" t="str">
            <v>UN</v>
          </cell>
          <cell r="D2207">
            <v>23.39</v>
          </cell>
          <cell r="E2207">
            <v>3.98</v>
          </cell>
          <cell r="F2207">
            <v>27.37</v>
          </cell>
          <cell r="G2207">
            <v>15</v>
          </cell>
        </row>
        <row r="2208">
          <cell r="A2208" t="str">
            <v>38.15.140</v>
          </cell>
          <cell r="B2208" t="str">
            <v>Terminal macho fixo em latão zincado de 2´</v>
          </cell>
          <cell r="C2208" t="str">
            <v>UN</v>
          </cell>
          <cell r="D2208">
            <v>71.36</v>
          </cell>
          <cell r="E2208">
            <v>3.98</v>
          </cell>
          <cell r="F2208">
            <v>75.34</v>
          </cell>
          <cell r="G2208">
            <v>15</v>
          </cell>
        </row>
        <row r="2209">
          <cell r="A2209" t="str">
            <v>38.15.310</v>
          </cell>
          <cell r="B2209" t="str">
            <v>Terminal macho giratório em latão zincado de 3/4´</v>
          </cell>
          <cell r="C2209" t="str">
            <v>UN</v>
          </cell>
          <cell r="D2209">
            <v>23.68</v>
          </cell>
          <cell r="E2209">
            <v>3.98</v>
          </cell>
          <cell r="F2209">
            <v>27.66</v>
          </cell>
          <cell r="G2209">
            <v>15</v>
          </cell>
        </row>
        <row r="2210">
          <cell r="A2210" t="str">
            <v>38.15.320</v>
          </cell>
          <cell r="B2210" t="str">
            <v>Terminal macho giratório em latão zincado de 1´</v>
          </cell>
          <cell r="C2210" t="str">
            <v>UN</v>
          </cell>
          <cell r="D2210">
            <v>36.92</v>
          </cell>
          <cell r="E2210">
            <v>3.98</v>
          </cell>
          <cell r="F2210">
            <v>40.9</v>
          </cell>
          <cell r="G2210">
            <v>15</v>
          </cell>
        </row>
        <row r="2211">
          <cell r="A2211" t="str">
            <v>38.15.340</v>
          </cell>
          <cell r="B2211" t="str">
            <v>Terminal macho giratório em latão zincado de 2´</v>
          </cell>
          <cell r="C2211" t="str">
            <v>UN</v>
          </cell>
          <cell r="D2211">
            <v>93.7</v>
          </cell>
          <cell r="E2211">
            <v>3.98</v>
          </cell>
          <cell r="F2211">
            <v>97.68</v>
          </cell>
          <cell r="G2211">
            <v>15</v>
          </cell>
        </row>
        <row r="2212">
          <cell r="A2212" t="str">
            <v>38.16</v>
          </cell>
          <cell r="B2212" t="str">
            <v>Rodape tecnico e acessorios</v>
          </cell>
        </row>
        <row r="2213">
          <cell r="A2213" t="str">
            <v>38.16.030</v>
          </cell>
          <cell r="B2213" t="str">
            <v>Rodapé técnico triplo e tampa com pintura eletrostática</v>
          </cell>
          <cell r="C2213" t="str">
            <v>M</v>
          </cell>
          <cell r="D2213">
            <v>91.84</v>
          </cell>
          <cell r="E2213">
            <v>17.62</v>
          </cell>
          <cell r="F2213">
            <v>109.46</v>
          </cell>
          <cell r="G2213">
            <v>15</v>
          </cell>
        </row>
        <row r="2214">
          <cell r="A2214" t="str">
            <v>38.16.060</v>
          </cell>
          <cell r="B2214" t="str">
            <v>Curva horizontal tripla de 90°, interna ou externa e tampa com pintura eletrostática</v>
          </cell>
          <cell r="C2214" t="str">
            <v>UN</v>
          </cell>
          <cell r="D2214">
            <v>94.08</v>
          </cell>
          <cell r="E2214">
            <v>29.37</v>
          </cell>
          <cell r="F2214">
            <v>123.45</v>
          </cell>
          <cell r="G2214">
            <v>15</v>
          </cell>
        </row>
        <row r="2215">
          <cell r="A2215" t="str">
            <v>38.16.080</v>
          </cell>
          <cell r="B2215" t="str">
            <v>Tê triplo de 90°, horizontal ou vertical e tampa com pintura eletrostática</v>
          </cell>
          <cell r="C2215" t="str">
            <v>UN</v>
          </cell>
          <cell r="D2215">
            <v>127.34</v>
          </cell>
          <cell r="E2215">
            <v>29.37</v>
          </cell>
          <cell r="F2215">
            <v>156.71</v>
          </cell>
          <cell r="G2215">
            <v>15</v>
          </cell>
        </row>
        <row r="2216">
          <cell r="A2216" t="str">
            <v>38.16.090</v>
          </cell>
          <cell r="B2216" t="str">
            <v>Caixa para tomadas: de energia, RJ, sobressalente, interruptor ou espelho, com pintura eletrostática, para rodapé técnico triplo</v>
          </cell>
          <cell r="C2216" t="str">
            <v>UN</v>
          </cell>
          <cell r="D2216">
            <v>30.86</v>
          </cell>
          <cell r="E2216">
            <v>11.2</v>
          </cell>
          <cell r="F2216">
            <v>42.06</v>
          </cell>
          <cell r="G2216">
            <v>15</v>
          </cell>
        </row>
        <row r="2217">
          <cell r="A2217" t="str">
            <v>38.16.130</v>
          </cell>
          <cell r="B2217" t="str">
            <v>Caixa para tomadas: de energia, RJ, sobressalente, interruptor ou espelho, com pintura eletrostática, para rodapé técnico duplo</v>
          </cell>
          <cell r="C2217" t="str">
            <v>UN</v>
          </cell>
          <cell r="D2217">
            <v>22.6</v>
          </cell>
          <cell r="E2217">
            <v>11.2</v>
          </cell>
          <cell r="F2217">
            <v>33.799999999999997</v>
          </cell>
          <cell r="G2217">
            <v>15</v>
          </cell>
        </row>
        <row r="2218">
          <cell r="A2218" t="str">
            <v>38.16.140</v>
          </cell>
          <cell r="B2218" t="str">
            <v>Terminal de fechamento ou mata junta com pintura eletrostática, para rodapé técnico triplo</v>
          </cell>
          <cell r="C2218" t="str">
            <v>UN</v>
          </cell>
          <cell r="D2218">
            <v>15.56</v>
          </cell>
          <cell r="E2218">
            <v>8.81</v>
          </cell>
          <cell r="F2218">
            <v>24.37</v>
          </cell>
          <cell r="G2218">
            <v>15</v>
          </cell>
        </row>
        <row r="2219">
          <cell r="A2219" t="str">
            <v>38.16.150</v>
          </cell>
          <cell r="B2219" t="str">
            <v>Rodapé técnico duplo e tampa com pintura eletrostática</v>
          </cell>
          <cell r="C2219" t="str">
            <v>M</v>
          </cell>
          <cell r="D2219">
            <v>65.349999999999994</v>
          </cell>
          <cell r="E2219">
            <v>17.62</v>
          </cell>
          <cell r="F2219">
            <v>82.97</v>
          </cell>
          <cell r="G2219">
            <v>15</v>
          </cell>
        </row>
        <row r="2220">
          <cell r="A2220" t="str">
            <v>38.16.160</v>
          </cell>
          <cell r="B2220" t="str">
            <v>Curva vertical dupla de 90°, interna ou externa e tampa com pintura eletrostática</v>
          </cell>
          <cell r="C2220" t="str">
            <v>UN</v>
          </cell>
          <cell r="D2220">
            <v>78.040000000000006</v>
          </cell>
          <cell r="E2220">
            <v>29.37</v>
          </cell>
          <cell r="F2220">
            <v>107.41</v>
          </cell>
          <cell r="G2220">
            <v>15</v>
          </cell>
        </row>
        <row r="2221">
          <cell r="A2221" t="str">
            <v>38.16.190</v>
          </cell>
          <cell r="B2221" t="str">
            <v>Terminal de fechamento ou mata junta com pintura eletrostática, para rodapé técnico duplo</v>
          </cell>
          <cell r="C2221" t="str">
            <v>UN</v>
          </cell>
          <cell r="D2221">
            <v>13.37</v>
          </cell>
          <cell r="E2221">
            <v>8.81</v>
          </cell>
          <cell r="F2221">
            <v>22.18</v>
          </cell>
          <cell r="G2221">
            <v>15</v>
          </cell>
        </row>
        <row r="2222">
          <cell r="A2222" t="str">
            <v>38.16.200</v>
          </cell>
          <cell r="B2222" t="str">
            <v>Curva horizontal dupla de 90°, interna ou externa e tampa com pintura eletrostática</v>
          </cell>
          <cell r="C2222" t="str">
            <v>UN</v>
          </cell>
          <cell r="D2222">
            <v>69.36</v>
          </cell>
          <cell r="E2222">
            <v>29.37</v>
          </cell>
          <cell r="F2222">
            <v>98.73</v>
          </cell>
          <cell r="G2222">
            <v>15</v>
          </cell>
        </row>
        <row r="2223">
          <cell r="A2223" t="str">
            <v>38.16.230</v>
          </cell>
          <cell r="B2223" t="str">
            <v>Curva vertical tripla de 90°, interna ou externa e tampa com pintura eletrostática</v>
          </cell>
          <cell r="C2223" t="str">
            <v>UN</v>
          </cell>
          <cell r="D2223">
            <v>93.9</v>
          </cell>
          <cell r="E2223">
            <v>29.37</v>
          </cell>
          <cell r="F2223">
            <v>123.27</v>
          </cell>
          <cell r="G2223">
            <v>15</v>
          </cell>
        </row>
        <row r="2224">
          <cell r="A2224" t="str">
            <v>38.16.250</v>
          </cell>
          <cell r="B2224" t="str">
            <v>Poste condutor metálico para distribuição, com suporte para tomadas elétricas e RJ, com pintura eletrostática, altura de 3 m</v>
          </cell>
          <cell r="C2224" t="str">
            <v>UN</v>
          </cell>
          <cell r="D2224">
            <v>483.3</v>
          </cell>
          <cell r="E2224">
            <v>39.57</v>
          </cell>
          <cell r="F2224">
            <v>522.87</v>
          </cell>
          <cell r="G2224">
            <v>15</v>
          </cell>
        </row>
        <row r="2225">
          <cell r="A2225" t="str">
            <v>38.16.270</v>
          </cell>
          <cell r="B2225" t="str">
            <v>Caixa de derivação embutida ou externa para rodapé técnico duplo</v>
          </cell>
          <cell r="C2225" t="str">
            <v>UN</v>
          </cell>
          <cell r="D2225">
            <v>63.38</v>
          </cell>
          <cell r="E2225">
            <v>29.37</v>
          </cell>
          <cell r="F2225">
            <v>92.75</v>
          </cell>
          <cell r="G2225">
            <v>15</v>
          </cell>
        </row>
        <row r="2226">
          <cell r="A2226" t="str">
            <v>38.19</v>
          </cell>
          <cell r="B2226" t="str">
            <v>Eletroduto em PVC corrugado flexivel</v>
          </cell>
        </row>
        <row r="2227">
          <cell r="A2227" t="str">
            <v>38.19.020</v>
          </cell>
          <cell r="B2227" t="str">
            <v>Eletroduto de PVC corrugado flexível leve, diâmetro externo de 20 mm</v>
          </cell>
          <cell r="C2227" t="str">
            <v>M</v>
          </cell>
          <cell r="D2227">
            <v>2.8</v>
          </cell>
          <cell r="E2227">
            <v>17.62</v>
          </cell>
          <cell r="F2227">
            <v>20.420000000000002</v>
          </cell>
          <cell r="G2227">
            <v>15</v>
          </cell>
        </row>
        <row r="2228">
          <cell r="A2228" t="str">
            <v>38.19.030</v>
          </cell>
          <cell r="B2228" t="str">
            <v>Eletroduto de PVC corrugado flexível leve, diâmetro externo de 25 mm</v>
          </cell>
          <cell r="C2228" t="str">
            <v>M</v>
          </cell>
          <cell r="D2228">
            <v>2.2200000000000002</v>
          </cell>
          <cell r="E2228">
            <v>17.62</v>
          </cell>
          <cell r="F2228">
            <v>19.84</v>
          </cell>
          <cell r="G2228">
            <v>15</v>
          </cell>
        </row>
        <row r="2229">
          <cell r="A2229" t="str">
            <v>38.19.040</v>
          </cell>
          <cell r="B2229" t="str">
            <v>Eletroduto de PVC corrugado flexível leve, diâmetro externo de 32 mm</v>
          </cell>
          <cell r="C2229" t="str">
            <v>M</v>
          </cell>
          <cell r="D2229">
            <v>4.97</v>
          </cell>
          <cell r="E2229">
            <v>17.62</v>
          </cell>
          <cell r="F2229">
            <v>22.59</v>
          </cell>
          <cell r="G2229">
            <v>15</v>
          </cell>
        </row>
        <row r="2230">
          <cell r="A2230" t="str">
            <v>38.19.210</v>
          </cell>
          <cell r="B2230" t="str">
            <v>Eletroduto de PVC corrugado flexível reforçado, diâmetro externo de 25 mm</v>
          </cell>
          <cell r="C2230" t="str">
            <v>M</v>
          </cell>
          <cell r="D2230">
            <v>3.17</v>
          </cell>
          <cell r="E2230">
            <v>17.62</v>
          </cell>
          <cell r="F2230">
            <v>20.79</v>
          </cell>
          <cell r="G2230">
            <v>15</v>
          </cell>
        </row>
        <row r="2231">
          <cell r="A2231" t="str">
            <v>38.19.220</v>
          </cell>
          <cell r="B2231" t="str">
            <v>Eletroduto de PVC corrugado flexível reforçado, diâmetro externo de 32 mm</v>
          </cell>
          <cell r="C2231" t="str">
            <v>M</v>
          </cell>
          <cell r="D2231">
            <v>6.13</v>
          </cell>
          <cell r="E2231">
            <v>17.62</v>
          </cell>
          <cell r="F2231">
            <v>23.75</v>
          </cell>
          <cell r="G2231">
            <v>15</v>
          </cell>
        </row>
        <row r="2232">
          <cell r="A2232" t="str">
            <v>38.20</v>
          </cell>
          <cell r="B2232" t="str">
            <v>Reparos, conservacoes e complementos - GRUPO 38</v>
          </cell>
        </row>
        <row r="2233">
          <cell r="A2233" t="str">
            <v>38.20.010</v>
          </cell>
          <cell r="B2233" t="str">
            <v>Recolocação de perfilado 38x38 mm</v>
          </cell>
          <cell r="C2233" t="str">
            <v>M</v>
          </cell>
          <cell r="E2233">
            <v>14.69</v>
          </cell>
          <cell r="F2233">
            <v>14.69</v>
          </cell>
          <cell r="G2233">
            <v>15</v>
          </cell>
        </row>
        <row r="2234">
          <cell r="A2234" t="str">
            <v>38.20.020</v>
          </cell>
          <cell r="B2234" t="str">
            <v>Recolocação de vergalhão</v>
          </cell>
          <cell r="C2234" t="str">
            <v>M</v>
          </cell>
          <cell r="E2234">
            <v>23.49</v>
          </cell>
          <cell r="F2234">
            <v>23.49</v>
          </cell>
          <cell r="G2234">
            <v>15</v>
          </cell>
        </row>
        <row r="2235">
          <cell r="A2235" t="str">
            <v>38.20.030</v>
          </cell>
          <cell r="B2235" t="str">
            <v>Recolocação de caixa de tomada para perfilado</v>
          </cell>
          <cell r="C2235" t="str">
            <v>UN</v>
          </cell>
          <cell r="E2235">
            <v>17.62</v>
          </cell>
          <cell r="F2235">
            <v>17.62</v>
          </cell>
          <cell r="G2235">
            <v>15</v>
          </cell>
        </row>
        <row r="2236">
          <cell r="A2236" t="str">
            <v>38.20.040</v>
          </cell>
          <cell r="B2236" t="str">
            <v>Recolocação de eletrodutos</v>
          </cell>
          <cell r="C2236" t="str">
            <v>M</v>
          </cell>
          <cell r="E2236">
            <v>58.73</v>
          </cell>
          <cell r="F2236">
            <v>58.73</v>
          </cell>
          <cell r="G2236">
            <v>15</v>
          </cell>
        </row>
        <row r="2237">
          <cell r="A2237" t="str">
            <v>38.21</v>
          </cell>
          <cell r="B2237" t="str">
            <v>Eletrocalha e acessorios</v>
          </cell>
        </row>
        <row r="2238">
          <cell r="A2238" t="str">
            <v>38.21.110</v>
          </cell>
          <cell r="B2238" t="str">
            <v>Eletrocalha lisa galvanizada a fogo, 50 x 50 mm, com acessórios</v>
          </cell>
          <cell r="C2238" t="str">
            <v>M</v>
          </cell>
          <cell r="D2238">
            <v>54.81</v>
          </cell>
          <cell r="E2238">
            <v>29.37</v>
          </cell>
          <cell r="F2238">
            <v>84.18</v>
          </cell>
          <cell r="G2238">
            <v>15</v>
          </cell>
        </row>
        <row r="2239">
          <cell r="A2239" t="str">
            <v>38.21.120</v>
          </cell>
          <cell r="B2239" t="str">
            <v>Eletrocalha lisa galvanizada a fogo, 100 x 50 mm, com acessórios</v>
          </cell>
          <cell r="C2239" t="str">
            <v>M</v>
          </cell>
          <cell r="D2239">
            <v>70.3</v>
          </cell>
          <cell r="E2239">
            <v>29.37</v>
          </cell>
          <cell r="F2239">
            <v>99.67</v>
          </cell>
          <cell r="G2239">
            <v>15</v>
          </cell>
        </row>
        <row r="2240">
          <cell r="A2240" t="str">
            <v>38.21.130</v>
          </cell>
          <cell r="B2240" t="str">
            <v>Eletrocalha lisa galvanizada a fogo, 150 x 50 mm, com acessórios</v>
          </cell>
          <cell r="C2240" t="str">
            <v>M</v>
          </cell>
          <cell r="D2240">
            <v>89.79</v>
          </cell>
          <cell r="E2240">
            <v>29.37</v>
          </cell>
          <cell r="F2240">
            <v>119.16</v>
          </cell>
          <cell r="G2240">
            <v>15</v>
          </cell>
        </row>
        <row r="2241">
          <cell r="A2241" t="str">
            <v>38.21.140</v>
          </cell>
          <cell r="B2241" t="str">
            <v>Eletrocalha lisa galvanizada a fogo, 200 x 50 mm, com acessórios</v>
          </cell>
          <cell r="C2241" t="str">
            <v>M</v>
          </cell>
          <cell r="D2241">
            <v>104.25</v>
          </cell>
          <cell r="E2241">
            <v>29.37</v>
          </cell>
          <cell r="F2241">
            <v>133.62</v>
          </cell>
          <cell r="G2241">
            <v>15</v>
          </cell>
        </row>
        <row r="2242">
          <cell r="A2242" t="str">
            <v>38.21.150</v>
          </cell>
          <cell r="B2242" t="str">
            <v>Eletrocalha lisa galvanizada a fogo, 250 x 50 mm, com acessórios</v>
          </cell>
          <cell r="C2242" t="str">
            <v>M</v>
          </cell>
          <cell r="D2242">
            <v>126.1</v>
          </cell>
          <cell r="E2242">
            <v>29.37</v>
          </cell>
          <cell r="F2242">
            <v>155.47</v>
          </cell>
          <cell r="G2242">
            <v>15</v>
          </cell>
        </row>
        <row r="2243">
          <cell r="A2243" t="str">
            <v>38.21.310</v>
          </cell>
          <cell r="B2243" t="str">
            <v>Eletrocalha lisa galvanizada a fogo, 100 x 100 mm, com acessórios</v>
          </cell>
          <cell r="C2243" t="str">
            <v>M</v>
          </cell>
          <cell r="D2243">
            <v>106.89</v>
          </cell>
          <cell r="E2243">
            <v>44.05</v>
          </cell>
          <cell r="F2243">
            <v>150.94</v>
          </cell>
          <cell r="G2243">
            <v>15</v>
          </cell>
        </row>
        <row r="2244">
          <cell r="A2244" t="str">
            <v>38.21.320</v>
          </cell>
          <cell r="B2244" t="str">
            <v>Eletrocalha lisa galvanizada a fogo, 150 x 100 mm, com acessórios</v>
          </cell>
          <cell r="C2244" t="str">
            <v>M</v>
          </cell>
          <cell r="D2244">
            <v>120.26</v>
          </cell>
          <cell r="E2244">
            <v>44.05</v>
          </cell>
          <cell r="F2244">
            <v>164.31</v>
          </cell>
          <cell r="G2244">
            <v>15</v>
          </cell>
        </row>
        <row r="2245">
          <cell r="A2245" t="str">
            <v>38.21.330</v>
          </cell>
          <cell r="B2245" t="str">
            <v>Eletrocalha lisa galvanizada a fogo, 200 x 100 mm, com acessórios</v>
          </cell>
          <cell r="C2245" t="str">
            <v>M</v>
          </cell>
          <cell r="D2245">
            <v>144.37</v>
          </cell>
          <cell r="E2245">
            <v>44.05</v>
          </cell>
          <cell r="F2245">
            <v>188.42</v>
          </cell>
          <cell r="G2245">
            <v>15</v>
          </cell>
        </row>
        <row r="2246">
          <cell r="A2246" t="str">
            <v>38.21.340</v>
          </cell>
          <cell r="B2246" t="str">
            <v>Eletrocalha lisa galvanizada a fogo, 250 x 100 mm, com acessórios</v>
          </cell>
          <cell r="C2246" t="str">
            <v>M</v>
          </cell>
          <cell r="D2246">
            <v>162.18</v>
          </cell>
          <cell r="E2246">
            <v>44.05</v>
          </cell>
          <cell r="F2246">
            <v>206.23</v>
          </cell>
          <cell r="G2246">
            <v>15</v>
          </cell>
        </row>
        <row r="2247">
          <cell r="A2247" t="str">
            <v>38.21.350</v>
          </cell>
          <cell r="B2247" t="str">
            <v>Eletrocalha lisa galvanizada a fogo, 300 x 100 mm, com acessórios</v>
          </cell>
          <cell r="C2247" t="str">
            <v>M</v>
          </cell>
          <cell r="D2247">
            <v>171.55</v>
          </cell>
          <cell r="E2247">
            <v>58.73</v>
          </cell>
          <cell r="F2247">
            <v>230.28</v>
          </cell>
          <cell r="G2247">
            <v>15</v>
          </cell>
        </row>
        <row r="2248">
          <cell r="A2248" t="str">
            <v>38.21.360</v>
          </cell>
          <cell r="B2248" t="str">
            <v>Eletrocalha lisa galvanizada a fogo, 400 x 100 mm, com acessórios</v>
          </cell>
          <cell r="C2248" t="str">
            <v>M</v>
          </cell>
          <cell r="D2248">
            <v>201.02</v>
          </cell>
          <cell r="E2248">
            <v>58.73</v>
          </cell>
          <cell r="F2248">
            <v>259.75</v>
          </cell>
          <cell r="G2248">
            <v>15</v>
          </cell>
        </row>
        <row r="2249">
          <cell r="A2249" t="str">
            <v>38.21.920</v>
          </cell>
          <cell r="B2249" t="str">
            <v>Eletrocalha perfurada galvanizada a fogo, 100 x 50 mm, com acessórios</v>
          </cell>
          <cell r="C2249" t="str">
            <v>M</v>
          </cell>
          <cell r="D2249">
            <v>58.33</v>
          </cell>
          <cell r="E2249">
            <v>29.37</v>
          </cell>
          <cell r="F2249">
            <v>87.7</v>
          </cell>
          <cell r="G2249">
            <v>15</v>
          </cell>
        </row>
        <row r="2250">
          <cell r="A2250" t="str">
            <v>38.21.930</v>
          </cell>
          <cell r="B2250" t="str">
            <v>Eletrocalha perfurada galvanizada a fogo, 150 x 50 mm, com acessórios</v>
          </cell>
          <cell r="C2250" t="str">
            <v>M</v>
          </cell>
          <cell r="D2250">
            <v>72.19</v>
          </cell>
          <cell r="E2250">
            <v>29.37</v>
          </cell>
          <cell r="F2250">
            <v>101.56</v>
          </cell>
          <cell r="G2250">
            <v>15</v>
          </cell>
        </row>
        <row r="2251">
          <cell r="A2251" t="str">
            <v>38.21.940</v>
          </cell>
          <cell r="B2251" t="str">
            <v>Eletrocalha perfurada galvanizada a fogo, 200 x 50 mm, com acessórios</v>
          </cell>
          <cell r="C2251" t="str">
            <v>M</v>
          </cell>
          <cell r="D2251">
            <v>88.08</v>
          </cell>
          <cell r="E2251">
            <v>29.37</v>
          </cell>
          <cell r="F2251">
            <v>117.45</v>
          </cell>
          <cell r="G2251">
            <v>15</v>
          </cell>
        </row>
        <row r="2252">
          <cell r="A2252" t="str">
            <v>38.21.950</v>
          </cell>
          <cell r="B2252" t="str">
            <v>Eletrocalha perfurada galvanizada a fogo, 250 x 50 mm, com acessórios</v>
          </cell>
          <cell r="C2252" t="str">
            <v>M</v>
          </cell>
          <cell r="D2252">
            <v>100.41</v>
          </cell>
          <cell r="E2252">
            <v>29.37</v>
          </cell>
          <cell r="F2252">
            <v>129.78</v>
          </cell>
          <cell r="G2252">
            <v>15</v>
          </cell>
        </row>
        <row r="2253">
          <cell r="A2253" t="str">
            <v>38.22</v>
          </cell>
          <cell r="B2253" t="str">
            <v>Eletrocalha e acessorios.</v>
          </cell>
        </row>
        <row r="2254">
          <cell r="A2254" t="str">
            <v>38.22.120</v>
          </cell>
          <cell r="B2254" t="str">
            <v>Eletrocalha perfurada galvanizada a fogo, 150x100 mm, com acessórios</v>
          </cell>
          <cell r="C2254" t="str">
            <v>M</v>
          </cell>
          <cell r="D2254">
            <v>102.06</v>
          </cell>
          <cell r="E2254">
            <v>44.05</v>
          </cell>
          <cell r="F2254">
            <v>146.11000000000001</v>
          </cell>
          <cell r="G2254">
            <v>15</v>
          </cell>
        </row>
        <row r="2255">
          <cell r="A2255" t="str">
            <v>38.22.130</v>
          </cell>
          <cell r="B2255" t="str">
            <v>Eletrocalha perfurada galvanizada a fogo, 200x100 mm, com acessórios</v>
          </cell>
          <cell r="C2255" t="str">
            <v>M</v>
          </cell>
          <cell r="D2255">
            <v>116.66</v>
          </cell>
          <cell r="E2255">
            <v>44.05</v>
          </cell>
          <cell r="F2255">
            <v>160.71</v>
          </cell>
          <cell r="G2255">
            <v>15</v>
          </cell>
        </row>
        <row r="2256">
          <cell r="A2256" t="str">
            <v>38.22.140</v>
          </cell>
          <cell r="B2256" t="str">
            <v>Eletrocalha perfurada galvanizada a fogo, 250x100 mm, com acessórios</v>
          </cell>
          <cell r="C2256" t="str">
            <v>M</v>
          </cell>
          <cell r="D2256">
            <v>132.80000000000001</v>
          </cell>
          <cell r="E2256">
            <v>44.05</v>
          </cell>
          <cell r="F2256">
            <v>176.85</v>
          </cell>
          <cell r="G2256">
            <v>15</v>
          </cell>
        </row>
        <row r="2257">
          <cell r="A2257" t="str">
            <v>38.22.150</v>
          </cell>
          <cell r="B2257" t="str">
            <v>Eletrocalha perfurada galvanizada a fogo, 300x100 mm, com acessórios</v>
          </cell>
          <cell r="C2257" t="str">
            <v>M</v>
          </cell>
          <cell r="D2257">
            <v>147.93</v>
          </cell>
          <cell r="E2257">
            <v>58.73</v>
          </cell>
          <cell r="F2257">
            <v>206.66</v>
          </cell>
          <cell r="G2257">
            <v>15</v>
          </cell>
        </row>
        <row r="2258">
          <cell r="A2258" t="str">
            <v>38.22.160</v>
          </cell>
          <cell r="B2258" t="str">
            <v>Eletrocalha perfurada galvanizada a fogo, 400x100 mm, com acessórios</v>
          </cell>
          <cell r="C2258" t="str">
            <v>M</v>
          </cell>
          <cell r="D2258">
            <v>224.86</v>
          </cell>
          <cell r="E2258">
            <v>58.73</v>
          </cell>
          <cell r="F2258">
            <v>283.58999999999997</v>
          </cell>
          <cell r="G2258">
            <v>15</v>
          </cell>
        </row>
        <row r="2259">
          <cell r="A2259" t="str">
            <v>38.22.610</v>
          </cell>
          <cell r="B2259" t="str">
            <v>Tampa de encaixe para eletrocalha, galvanizada a fogo, L= 50 mm</v>
          </cell>
          <cell r="C2259" t="str">
            <v>M</v>
          </cell>
          <cell r="D2259">
            <v>30.84</v>
          </cell>
          <cell r="E2259">
            <v>2.94</v>
          </cell>
          <cell r="F2259">
            <v>33.78</v>
          </cell>
          <cell r="G2259">
            <v>15</v>
          </cell>
        </row>
        <row r="2260">
          <cell r="A2260" t="str">
            <v>38.22.620</v>
          </cell>
          <cell r="B2260" t="str">
            <v>Tampa de encaixe para eletrocalha, galvanizada a fogo, L= 100 mm</v>
          </cell>
          <cell r="C2260" t="str">
            <v>M</v>
          </cell>
          <cell r="D2260">
            <v>49.54</v>
          </cell>
          <cell r="E2260">
            <v>2.94</v>
          </cell>
          <cell r="F2260">
            <v>52.48</v>
          </cell>
          <cell r="G2260">
            <v>15</v>
          </cell>
        </row>
        <row r="2261">
          <cell r="A2261" t="str">
            <v>38.22.630</v>
          </cell>
          <cell r="B2261" t="str">
            <v>Tampa de encaixe para eletrocalha, galvanizada a fogo, L= 150 mm</v>
          </cell>
          <cell r="C2261" t="str">
            <v>M</v>
          </cell>
          <cell r="D2261">
            <v>69.08</v>
          </cell>
          <cell r="E2261">
            <v>2.94</v>
          </cell>
          <cell r="F2261">
            <v>72.02</v>
          </cell>
          <cell r="G2261">
            <v>15</v>
          </cell>
        </row>
        <row r="2262">
          <cell r="A2262" t="str">
            <v>38.22.640</v>
          </cell>
          <cell r="B2262" t="str">
            <v>Tampa de encaixe para eletrocalha, galvanizada a fogo, L= 200 mm</v>
          </cell>
          <cell r="C2262" t="str">
            <v>M</v>
          </cell>
          <cell r="D2262">
            <v>87.18</v>
          </cell>
          <cell r="E2262">
            <v>2.94</v>
          </cell>
          <cell r="F2262">
            <v>90.12</v>
          </cell>
          <cell r="G2262">
            <v>15</v>
          </cell>
        </row>
        <row r="2263">
          <cell r="A2263" t="str">
            <v>38.22.650</v>
          </cell>
          <cell r="B2263" t="str">
            <v>Tampa de encaixe para eletrocalha, galvanizada a fogo, L= 250 mm</v>
          </cell>
          <cell r="C2263" t="str">
            <v>M</v>
          </cell>
          <cell r="D2263">
            <v>106.31</v>
          </cell>
          <cell r="E2263">
            <v>2.94</v>
          </cell>
          <cell r="F2263">
            <v>109.25</v>
          </cell>
          <cell r="G2263">
            <v>15</v>
          </cell>
        </row>
        <row r="2264">
          <cell r="A2264" t="str">
            <v>38.22.660</v>
          </cell>
          <cell r="B2264" t="str">
            <v>Tampa de encaixe para eletrocalha, galvanizada a fogo, L= 300 mm</v>
          </cell>
          <cell r="C2264" t="str">
            <v>M</v>
          </cell>
          <cell r="D2264">
            <v>125.65</v>
          </cell>
          <cell r="E2264">
            <v>2.94</v>
          </cell>
          <cell r="F2264">
            <v>128.59</v>
          </cell>
          <cell r="G2264">
            <v>15</v>
          </cell>
        </row>
        <row r="2265">
          <cell r="A2265" t="str">
            <v>38.22.670</v>
          </cell>
          <cell r="B2265" t="str">
            <v>Tampa de encaixe para eletrocalha, galvanizada a fogo, L= 400 mm</v>
          </cell>
          <cell r="C2265" t="str">
            <v>M</v>
          </cell>
          <cell r="D2265">
            <v>180.6</v>
          </cell>
          <cell r="E2265">
            <v>2.94</v>
          </cell>
          <cell r="F2265">
            <v>183.54</v>
          </cell>
          <cell r="G2265">
            <v>15</v>
          </cell>
        </row>
        <row r="2266">
          <cell r="A2266" t="str">
            <v>38.23</v>
          </cell>
          <cell r="B2266" t="str">
            <v>Eletrocalha e acessorios..</v>
          </cell>
        </row>
        <row r="2267">
          <cell r="A2267" t="str">
            <v>38.23.010</v>
          </cell>
          <cell r="B2267" t="str">
            <v>Suporte para eletrocalha, galvanizado a fogo, 50x50 mm</v>
          </cell>
          <cell r="C2267" t="str">
            <v>UN</v>
          </cell>
          <cell r="D2267">
            <v>5.81</v>
          </cell>
          <cell r="E2267">
            <v>14.69</v>
          </cell>
          <cell r="F2267">
            <v>20.5</v>
          </cell>
          <cell r="G2267">
            <v>15</v>
          </cell>
        </row>
        <row r="2268">
          <cell r="A2268" t="str">
            <v>38.23.020</v>
          </cell>
          <cell r="B2268" t="str">
            <v>Suporte para eletrocalha, galvanizado a fogo, 100x50 mm</v>
          </cell>
          <cell r="C2268" t="str">
            <v>UN</v>
          </cell>
          <cell r="D2268">
            <v>11.59</v>
          </cell>
          <cell r="E2268">
            <v>14.69</v>
          </cell>
          <cell r="F2268">
            <v>26.28</v>
          </cell>
          <cell r="G2268">
            <v>15</v>
          </cell>
        </row>
        <row r="2269">
          <cell r="A2269" t="str">
            <v>38.23.030</v>
          </cell>
          <cell r="B2269" t="str">
            <v>Suporte para eletrocalha, galvanizado a fogo, 150x50 mm</v>
          </cell>
          <cell r="C2269" t="str">
            <v>UN</v>
          </cell>
          <cell r="D2269">
            <v>14.62</v>
          </cell>
          <cell r="E2269">
            <v>14.69</v>
          </cell>
          <cell r="F2269">
            <v>29.31</v>
          </cell>
          <cell r="G2269">
            <v>15</v>
          </cell>
        </row>
        <row r="2270">
          <cell r="A2270" t="str">
            <v>38.23.040</v>
          </cell>
          <cell r="B2270" t="str">
            <v>Suporte para eletrocalha, galvanizado a fogo, 200x50 mm</v>
          </cell>
          <cell r="C2270" t="str">
            <v>UN</v>
          </cell>
          <cell r="D2270">
            <v>17.23</v>
          </cell>
          <cell r="E2270">
            <v>14.69</v>
          </cell>
          <cell r="F2270">
            <v>31.92</v>
          </cell>
          <cell r="G2270">
            <v>15</v>
          </cell>
        </row>
        <row r="2271">
          <cell r="A2271" t="str">
            <v>38.23.050</v>
          </cell>
          <cell r="B2271" t="str">
            <v>Suporte para eletrocalha, galvanizado a fogo, 250x50 mm</v>
          </cell>
          <cell r="C2271" t="str">
            <v>UN</v>
          </cell>
          <cell r="D2271">
            <v>19.63</v>
          </cell>
          <cell r="E2271">
            <v>14.69</v>
          </cell>
          <cell r="F2271">
            <v>34.32</v>
          </cell>
          <cell r="G2271">
            <v>15</v>
          </cell>
        </row>
        <row r="2272">
          <cell r="A2272" t="str">
            <v>38.23.060</v>
          </cell>
          <cell r="B2272" t="str">
            <v>Suporte para eletrocalha, galvanizado a fogo, 300x50 mm</v>
          </cell>
          <cell r="C2272" t="str">
            <v>UN</v>
          </cell>
          <cell r="D2272">
            <v>23.19</v>
          </cell>
          <cell r="E2272">
            <v>14.69</v>
          </cell>
          <cell r="F2272">
            <v>37.880000000000003</v>
          </cell>
          <cell r="G2272">
            <v>15</v>
          </cell>
        </row>
        <row r="2273">
          <cell r="A2273" t="str">
            <v>38.23.110</v>
          </cell>
          <cell r="B2273" t="str">
            <v>Suporte para eletrocalha, galvanizado a fogo, 100x100 mm</v>
          </cell>
          <cell r="C2273" t="str">
            <v>UN</v>
          </cell>
          <cell r="D2273">
            <v>15.27</v>
          </cell>
          <cell r="E2273">
            <v>14.69</v>
          </cell>
          <cell r="F2273">
            <v>29.96</v>
          </cell>
          <cell r="G2273">
            <v>15</v>
          </cell>
        </row>
        <row r="2274">
          <cell r="A2274" t="str">
            <v>38.23.120</v>
          </cell>
          <cell r="B2274" t="str">
            <v>Suporte para eletrocalha, galvanizado a fogo, 150x100 mm</v>
          </cell>
          <cell r="C2274" t="str">
            <v>UN</v>
          </cell>
          <cell r="D2274">
            <v>17.39</v>
          </cell>
          <cell r="E2274">
            <v>14.69</v>
          </cell>
          <cell r="F2274">
            <v>32.08</v>
          </cell>
          <cell r="G2274">
            <v>15</v>
          </cell>
        </row>
        <row r="2275">
          <cell r="A2275" t="str">
            <v>38.23.130</v>
          </cell>
          <cell r="B2275" t="str">
            <v>Suporte para eletrocalha, galvanizado a fogo, 200x100 mm</v>
          </cell>
          <cell r="C2275" t="str">
            <v>UN</v>
          </cell>
          <cell r="D2275">
            <v>21.5</v>
          </cell>
          <cell r="E2275">
            <v>14.69</v>
          </cell>
          <cell r="F2275">
            <v>36.19</v>
          </cell>
          <cell r="G2275">
            <v>15</v>
          </cell>
        </row>
        <row r="2276">
          <cell r="A2276" t="str">
            <v>38.23.140</v>
          </cell>
          <cell r="B2276" t="str">
            <v>Suporte para eletrocalha, galvanizado a fogo, 250x100 mm</v>
          </cell>
          <cell r="C2276" t="str">
            <v>UN</v>
          </cell>
          <cell r="D2276">
            <v>21.61</v>
          </cell>
          <cell r="E2276">
            <v>14.69</v>
          </cell>
          <cell r="F2276">
            <v>36.299999999999997</v>
          </cell>
          <cell r="G2276">
            <v>15</v>
          </cell>
        </row>
        <row r="2277">
          <cell r="A2277" t="str">
            <v>38.23.150</v>
          </cell>
          <cell r="B2277" t="str">
            <v>Suporte para eletrocalha, galvanizado a fogo, 300x100 mm</v>
          </cell>
          <cell r="C2277" t="str">
            <v>UN</v>
          </cell>
          <cell r="D2277">
            <v>25.63</v>
          </cell>
          <cell r="E2277">
            <v>14.69</v>
          </cell>
          <cell r="F2277">
            <v>40.32</v>
          </cell>
          <cell r="G2277">
            <v>15</v>
          </cell>
        </row>
        <row r="2278">
          <cell r="A2278" t="str">
            <v>38.23.160</v>
          </cell>
          <cell r="B2278" t="str">
            <v>Suporte para eletrocalha, galvanizado a fogo, 400x100 mm</v>
          </cell>
          <cell r="C2278" t="str">
            <v>UN</v>
          </cell>
          <cell r="D2278">
            <v>30.67</v>
          </cell>
          <cell r="E2278">
            <v>14.69</v>
          </cell>
          <cell r="F2278">
            <v>45.36</v>
          </cell>
          <cell r="G2278">
            <v>15</v>
          </cell>
        </row>
        <row r="2279">
          <cell r="A2279" t="str">
            <v>38.23.210</v>
          </cell>
          <cell r="B2279" t="str">
            <v>Mão francesa simples, galvanizada a fogo, L= 200 mm</v>
          </cell>
          <cell r="C2279" t="str">
            <v>UN</v>
          </cell>
          <cell r="D2279">
            <v>15.56</v>
          </cell>
          <cell r="E2279">
            <v>14.69</v>
          </cell>
          <cell r="F2279">
            <v>30.25</v>
          </cell>
          <cell r="G2279">
            <v>15</v>
          </cell>
        </row>
        <row r="2280">
          <cell r="A2280" t="str">
            <v>38.23.220</v>
          </cell>
          <cell r="B2280" t="str">
            <v>Mão francesa simples, galvanizada a fogo, L= 300 mm</v>
          </cell>
          <cell r="C2280" t="str">
            <v>UN</v>
          </cell>
          <cell r="D2280">
            <v>17.73</v>
          </cell>
          <cell r="E2280">
            <v>14.69</v>
          </cell>
          <cell r="F2280">
            <v>32.42</v>
          </cell>
          <cell r="G2280">
            <v>15</v>
          </cell>
        </row>
        <row r="2281">
          <cell r="A2281" t="str">
            <v>38.23.230</v>
          </cell>
          <cell r="B2281" t="str">
            <v>Mão francesa simples, galvanizada a fogo, L= 400 mm</v>
          </cell>
          <cell r="C2281" t="str">
            <v>UN</v>
          </cell>
          <cell r="D2281">
            <v>22.69</v>
          </cell>
          <cell r="E2281">
            <v>14.69</v>
          </cell>
          <cell r="F2281">
            <v>37.380000000000003</v>
          </cell>
          <cell r="G2281">
            <v>15</v>
          </cell>
        </row>
        <row r="2282">
          <cell r="A2282" t="str">
            <v>38.23.240</v>
          </cell>
          <cell r="B2282" t="str">
            <v>Mão francesa simples, galvanizada a fogo, L= 500 mm</v>
          </cell>
          <cell r="C2282" t="str">
            <v>UN</v>
          </cell>
          <cell r="D2282">
            <v>27.87</v>
          </cell>
          <cell r="E2282">
            <v>14.69</v>
          </cell>
          <cell r="F2282">
            <v>42.56</v>
          </cell>
          <cell r="G2282">
            <v>15</v>
          </cell>
        </row>
        <row r="2283">
          <cell r="A2283" t="str">
            <v>38.23.310</v>
          </cell>
          <cell r="B2283" t="str">
            <v>Mão francesa dupla, galvanizada a fogo, L= 300 mm</v>
          </cell>
          <cell r="C2283" t="str">
            <v>UN</v>
          </cell>
          <cell r="D2283">
            <v>26.25</v>
          </cell>
          <cell r="E2283">
            <v>20.56</v>
          </cell>
          <cell r="F2283">
            <v>46.81</v>
          </cell>
          <cell r="G2283">
            <v>15</v>
          </cell>
        </row>
        <row r="2284">
          <cell r="A2284" t="str">
            <v>38.23.320</v>
          </cell>
          <cell r="B2284" t="str">
            <v>Mão francesa dupla, galvanizada a fogo, L= 400 mm</v>
          </cell>
          <cell r="C2284" t="str">
            <v>UN</v>
          </cell>
          <cell r="D2284">
            <v>35.369999999999997</v>
          </cell>
          <cell r="E2284">
            <v>20.56</v>
          </cell>
          <cell r="F2284">
            <v>55.93</v>
          </cell>
          <cell r="G2284">
            <v>15</v>
          </cell>
        </row>
        <row r="2285">
          <cell r="A2285" t="str">
            <v>38.23.330</v>
          </cell>
          <cell r="B2285" t="str">
            <v>Mão francesa dupla, galvanizada a fogo, L= 500 mm</v>
          </cell>
          <cell r="C2285" t="str">
            <v>UN</v>
          </cell>
          <cell r="D2285">
            <v>48.48</v>
          </cell>
          <cell r="E2285">
            <v>20.56</v>
          </cell>
          <cell r="F2285">
            <v>69.040000000000006</v>
          </cell>
          <cell r="G2285">
            <v>15</v>
          </cell>
        </row>
        <row r="2286">
          <cell r="A2286" t="str">
            <v>39</v>
          </cell>
          <cell r="B2286" t="str">
            <v>CONDUTOR E ENFIACAO DE ENERGIA ELETRICA E TELEFONIA</v>
          </cell>
        </row>
        <row r="2287">
          <cell r="A2287" t="str">
            <v>39.02</v>
          </cell>
          <cell r="B2287" t="str">
            <v>Cabo de cobre, isolamento 450V / 750 V, isolacao em PVC 70°C</v>
          </cell>
        </row>
        <row r="2288">
          <cell r="A2288" t="str">
            <v>39.02.010</v>
          </cell>
          <cell r="B2288" t="str">
            <v>Cabo de cobre de 1,5 mm², isolamento 750 V - isolação em PVC 70°C</v>
          </cell>
          <cell r="C2288" t="str">
            <v>M</v>
          </cell>
          <cell r="D2288">
            <v>1.93</v>
          </cell>
          <cell r="E2288">
            <v>2.35</v>
          </cell>
          <cell r="F2288">
            <v>4.28</v>
          </cell>
          <cell r="G2288">
            <v>15</v>
          </cell>
        </row>
        <row r="2289">
          <cell r="A2289" t="str">
            <v>39.02.016</v>
          </cell>
          <cell r="B2289" t="str">
            <v>Cabo de cobre de 2,5 mm², isolamento 750 V - isolação em PVC 70°C</v>
          </cell>
          <cell r="C2289" t="str">
            <v>M</v>
          </cell>
          <cell r="D2289">
            <v>3.04</v>
          </cell>
          <cell r="E2289">
            <v>2.35</v>
          </cell>
          <cell r="F2289">
            <v>5.39</v>
          </cell>
          <cell r="G2289">
            <v>15</v>
          </cell>
        </row>
        <row r="2290">
          <cell r="A2290" t="str">
            <v>39.02.020</v>
          </cell>
          <cell r="B2290" t="str">
            <v>Cabo de cobre de 4 mm², isolamento 750 V - isolação em PVC 70°C</v>
          </cell>
          <cell r="C2290" t="str">
            <v>M</v>
          </cell>
          <cell r="D2290">
            <v>4.9000000000000004</v>
          </cell>
          <cell r="E2290">
            <v>3.52</v>
          </cell>
          <cell r="F2290">
            <v>8.42</v>
          </cell>
          <cell r="G2290">
            <v>15</v>
          </cell>
        </row>
        <row r="2291">
          <cell r="A2291" t="str">
            <v>39.02.030</v>
          </cell>
          <cell r="B2291" t="str">
            <v>Cabo de cobre de 6 mm², isolamento 750 V - isolação em PVC 70°C</v>
          </cell>
          <cell r="C2291" t="str">
            <v>M</v>
          </cell>
          <cell r="D2291">
            <v>7.26</v>
          </cell>
          <cell r="E2291">
            <v>4.1100000000000003</v>
          </cell>
          <cell r="F2291">
            <v>11.37</v>
          </cell>
          <cell r="G2291">
            <v>15</v>
          </cell>
        </row>
        <row r="2292">
          <cell r="A2292" t="str">
            <v>39.02.040</v>
          </cell>
          <cell r="B2292" t="str">
            <v>Cabo de cobre de 10 mm², isolamento 750 V - isolação em PVC 70°C</v>
          </cell>
          <cell r="C2292" t="str">
            <v>M</v>
          </cell>
          <cell r="D2292">
            <v>12.28</v>
          </cell>
          <cell r="E2292">
            <v>4.7</v>
          </cell>
          <cell r="F2292">
            <v>16.98</v>
          </cell>
          <cell r="G2292">
            <v>15</v>
          </cell>
        </row>
        <row r="2293">
          <cell r="A2293" t="str">
            <v>39.03</v>
          </cell>
          <cell r="B2293" t="str">
            <v>Cabo de cobre, isolamento 0,6/1kV, isolacao em PVC 70°C</v>
          </cell>
        </row>
        <row r="2294">
          <cell r="A2294" t="str">
            <v>39.03.160</v>
          </cell>
          <cell r="B2294" t="str">
            <v>Cabo de cobre de 1,5 mm², isolamento 0,6/1 kV - isolação em PVC 70°C</v>
          </cell>
          <cell r="C2294" t="str">
            <v>M</v>
          </cell>
          <cell r="D2294">
            <v>1.47</v>
          </cell>
          <cell r="E2294">
            <v>2.35</v>
          </cell>
          <cell r="F2294">
            <v>3.82</v>
          </cell>
          <cell r="G2294">
            <v>15</v>
          </cell>
        </row>
        <row r="2295">
          <cell r="A2295" t="str">
            <v>39.03.170</v>
          </cell>
          <cell r="B2295" t="str">
            <v>Cabo de cobre de 2,5 mm², isolamento 0,6/1 kV - isolação em PVC 70°C</v>
          </cell>
          <cell r="C2295" t="str">
            <v>M</v>
          </cell>
          <cell r="D2295">
            <v>2.2200000000000002</v>
          </cell>
          <cell r="E2295">
            <v>2.94</v>
          </cell>
          <cell r="F2295">
            <v>5.16</v>
          </cell>
          <cell r="G2295">
            <v>15</v>
          </cell>
        </row>
        <row r="2296">
          <cell r="A2296" t="str">
            <v>39.03.174</v>
          </cell>
          <cell r="B2296" t="str">
            <v>Cabo de cobre de 4 mm², isolamento 0,6/1 kV - isolação em PVC 70°C</v>
          </cell>
          <cell r="C2296" t="str">
            <v>M</v>
          </cell>
          <cell r="D2296">
            <v>3.43</v>
          </cell>
          <cell r="E2296">
            <v>3.52</v>
          </cell>
          <cell r="F2296">
            <v>6.95</v>
          </cell>
          <cell r="G2296">
            <v>15</v>
          </cell>
        </row>
        <row r="2297">
          <cell r="A2297" t="str">
            <v>39.03.178</v>
          </cell>
          <cell r="B2297" t="str">
            <v>Cabo de cobre de 6 mm², isolamento 0,6/1 kV - isolação em PVC 70°C</v>
          </cell>
          <cell r="C2297" t="str">
            <v>M</v>
          </cell>
          <cell r="D2297">
            <v>4.93</v>
          </cell>
          <cell r="E2297">
            <v>4.1100000000000003</v>
          </cell>
          <cell r="F2297">
            <v>9.0399999999999991</v>
          </cell>
          <cell r="G2297">
            <v>15</v>
          </cell>
        </row>
        <row r="2298">
          <cell r="A2298" t="str">
            <v>39.03.182</v>
          </cell>
          <cell r="B2298" t="str">
            <v>Cabo de cobre de 10 mm², isolamento 0,6/1 kV - isolação em PVC 70°C</v>
          </cell>
          <cell r="C2298" t="str">
            <v>M</v>
          </cell>
          <cell r="D2298">
            <v>9.1300000000000008</v>
          </cell>
          <cell r="E2298">
            <v>4.7</v>
          </cell>
          <cell r="F2298">
            <v>13.83</v>
          </cell>
          <cell r="G2298">
            <v>15</v>
          </cell>
        </row>
        <row r="2299">
          <cell r="A2299" t="str">
            <v>39.04</v>
          </cell>
          <cell r="B2299" t="str">
            <v>Cabo de cobre nu, tempera mole, classe 2</v>
          </cell>
        </row>
        <row r="2300">
          <cell r="A2300" t="str">
            <v>39.04.040</v>
          </cell>
          <cell r="B2300" t="str">
            <v>Cabo de cobre nu, têmpera mole, classe 2, de 10 mm²</v>
          </cell>
          <cell r="C2300" t="str">
            <v>M</v>
          </cell>
          <cell r="D2300">
            <v>12.79</v>
          </cell>
          <cell r="E2300">
            <v>2.94</v>
          </cell>
          <cell r="F2300">
            <v>15.73</v>
          </cell>
          <cell r="G2300">
            <v>15</v>
          </cell>
        </row>
        <row r="2301">
          <cell r="A2301" t="str">
            <v>39.04.050</v>
          </cell>
          <cell r="B2301" t="str">
            <v>Cabo de cobre nu, têmpera mole, classe 2, de 16 mm²</v>
          </cell>
          <cell r="C2301" t="str">
            <v>M</v>
          </cell>
          <cell r="D2301">
            <v>18.75</v>
          </cell>
          <cell r="E2301">
            <v>2.94</v>
          </cell>
          <cell r="F2301">
            <v>21.69</v>
          </cell>
          <cell r="G2301">
            <v>15</v>
          </cell>
        </row>
        <row r="2302">
          <cell r="A2302" t="str">
            <v>39.04.060</v>
          </cell>
          <cell r="B2302" t="str">
            <v>Cabo de cobre nu, têmpera mole, classe 2, de 25 mm²</v>
          </cell>
          <cell r="C2302" t="str">
            <v>M</v>
          </cell>
          <cell r="D2302">
            <v>29.2</v>
          </cell>
          <cell r="E2302">
            <v>5.87</v>
          </cell>
          <cell r="F2302">
            <v>35.07</v>
          </cell>
          <cell r="G2302">
            <v>15</v>
          </cell>
        </row>
        <row r="2303">
          <cell r="A2303" t="str">
            <v>39.04.070</v>
          </cell>
          <cell r="B2303" t="str">
            <v>Cabo de cobre nu, têmpera mole, classe 2, de 35 mm²</v>
          </cell>
          <cell r="C2303" t="str">
            <v>M</v>
          </cell>
          <cell r="D2303">
            <v>41.92</v>
          </cell>
          <cell r="E2303">
            <v>8.81</v>
          </cell>
          <cell r="F2303">
            <v>50.73</v>
          </cell>
          <cell r="G2303">
            <v>15</v>
          </cell>
        </row>
        <row r="2304">
          <cell r="A2304" t="str">
            <v>39.04.080</v>
          </cell>
          <cell r="B2304" t="str">
            <v>Cabo de cobre nu, têmpera mole, classe 2, de 50 mm²</v>
          </cell>
          <cell r="C2304" t="str">
            <v>M</v>
          </cell>
          <cell r="D2304">
            <v>58.55</v>
          </cell>
          <cell r="E2304">
            <v>11.75</v>
          </cell>
          <cell r="F2304">
            <v>70.3</v>
          </cell>
          <cell r="G2304">
            <v>15</v>
          </cell>
        </row>
        <row r="2305">
          <cell r="A2305" t="str">
            <v>39.04.100</v>
          </cell>
          <cell r="B2305" t="str">
            <v>Cabo de cobre nu, têmpera mole, classe 2, de 70 mm²</v>
          </cell>
          <cell r="C2305" t="str">
            <v>M</v>
          </cell>
          <cell r="D2305">
            <v>82.17</v>
          </cell>
          <cell r="E2305">
            <v>14.69</v>
          </cell>
          <cell r="F2305">
            <v>96.86</v>
          </cell>
          <cell r="G2305">
            <v>15</v>
          </cell>
        </row>
        <row r="2306">
          <cell r="A2306" t="str">
            <v>39.04.120</v>
          </cell>
          <cell r="B2306" t="str">
            <v>Cabo de cobre nu, têmpera mole, classe 2, de 95 mm²</v>
          </cell>
          <cell r="C2306" t="str">
            <v>M</v>
          </cell>
          <cell r="D2306">
            <v>101.78</v>
          </cell>
          <cell r="E2306">
            <v>17.62</v>
          </cell>
          <cell r="F2306">
            <v>119.4</v>
          </cell>
          <cell r="G2306">
            <v>15</v>
          </cell>
        </row>
        <row r="2307">
          <cell r="A2307" t="str">
            <v>39.04.180</v>
          </cell>
          <cell r="B2307" t="str">
            <v>Cabo de cobre nu, têmpera mole, classe 2, de 185 mm²</v>
          </cell>
          <cell r="C2307" t="str">
            <v>M</v>
          </cell>
          <cell r="D2307">
            <v>241.37</v>
          </cell>
          <cell r="E2307">
            <v>26.43</v>
          </cell>
          <cell r="F2307">
            <v>267.8</v>
          </cell>
          <cell r="G2307">
            <v>15</v>
          </cell>
        </row>
        <row r="2308">
          <cell r="A2308" t="str">
            <v>39.05</v>
          </cell>
          <cell r="B2308" t="str">
            <v>Cabo de cobre tripolar, isolamento 8,7/15 kV, isolacao EPR 90°C</v>
          </cell>
        </row>
        <row r="2309">
          <cell r="A2309" t="str">
            <v>39.05.070</v>
          </cell>
          <cell r="B2309" t="str">
            <v>Cabo de cobre de 3x35 mm², isolamento 8,7/15 kV - isolação EPR 90°C</v>
          </cell>
          <cell r="C2309" t="str">
            <v>M</v>
          </cell>
          <cell r="D2309">
            <v>244.01</v>
          </cell>
          <cell r="E2309">
            <v>53.27</v>
          </cell>
          <cell r="F2309">
            <v>297.27999999999997</v>
          </cell>
          <cell r="G2309">
            <v>15</v>
          </cell>
        </row>
        <row r="2310">
          <cell r="A2310" t="str">
            <v>39.06</v>
          </cell>
          <cell r="B2310" t="str">
            <v>Cabo de cobre unipolar, isolamento 8,7/15 kV, isolacao EPR 90°C</v>
          </cell>
        </row>
        <row r="2311">
          <cell r="A2311" t="str">
            <v>39.06.060</v>
          </cell>
          <cell r="B2311" t="str">
            <v>Cabo de cobre de 25 mm², isolamento 8,7/15 kV - isolação EPR 90°C</v>
          </cell>
          <cell r="C2311" t="str">
            <v>M</v>
          </cell>
          <cell r="D2311">
            <v>69.84</v>
          </cell>
          <cell r="E2311">
            <v>31.96</v>
          </cell>
          <cell r="F2311">
            <v>101.8</v>
          </cell>
          <cell r="G2311">
            <v>15</v>
          </cell>
        </row>
        <row r="2312">
          <cell r="A2312" t="str">
            <v>39.06.070</v>
          </cell>
          <cell r="B2312" t="str">
            <v>Cabo de cobre de 35 mm², isolamento 8,7/15 kV - isolação EPR 90°C</v>
          </cell>
          <cell r="C2312" t="str">
            <v>M</v>
          </cell>
          <cell r="D2312">
            <v>88.44</v>
          </cell>
          <cell r="E2312">
            <v>38.479999999999997</v>
          </cell>
          <cell r="F2312">
            <v>126.92</v>
          </cell>
          <cell r="G2312">
            <v>15</v>
          </cell>
        </row>
        <row r="2313">
          <cell r="A2313" t="str">
            <v>39.06.074</v>
          </cell>
          <cell r="B2313" t="str">
            <v>Cabo de cobre de 50 mm², isolamento 8,7/15 kV - isolação EPR 90°C</v>
          </cell>
          <cell r="C2313" t="str">
            <v>M</v>
          </cell>
          <cell r="D2313">
            <v>106.55</v>
          </cell>
          <cell r="E2313">
            <v>53.27</v>
          </cell>
          <cell r="F2313">
            <v>159.82</v>
          </cell>
          <cell r="G2313">
            <v>15</v>
          </cell>
        </row>
        <row r="2314">
          <cell r="A2314" t="str">
            <v>39.06.084</v>
          </cell>
          <cell r="B2314" t="str">
            <v>Cabo de cobre de 120 mm², isolamento 8,7/15 kV - isolação EPR 90°C</v>
          </cell>
          <cell r="C2314" t="str">
            <v>M</v>
          </cell>
          <cell r="D2314">
            <v>205.46</v>
          </cell>
          <cell r="E2314">
            <v>63.92</v>
          </cell>
          <cell r="F2314">
            <v>269.38</v>
          </cell>
          <cell r="G2314">
            <v>15</v>
          </cell>
        </row>
        <row r="2315">
          <cell r="A2315" t="str">
            <v>39.09</v>
          </cell>
          <cell r="B2315" t="str">
            <v>Conectores</v>
          </cell>
        </row>
        <row r="2316">
          <cell r="A2316" t="str">
            <v>39.09.010</v>
          </cell>
          <cell r="B2316" t="str">
            <v>Conector terminal tipo BNC para cabo coaxial RG 59</v>
          </cell>
          <cell r="C2316" t="str">
            <v>UN</v>
          </cell>
          <cell r="D2316">
            <v>13.13</v>
          </cell>
          <cell r="E2316">
            <v>5.87</v>
          </cell>
          <cell r="F2316">
            <v>19</v>
          </cell>
          <cell r="G2316">
            <v>15</v>
          </cell>
        </row>
        <row r="2317">
          <cell r="A2317" t="str">
            <v>39.09.015</v>
          </cell>
          <cell r="B2317" t="str">
            <v>Conector de emenda tipo BNC para cabo coaxial RG 59</v>
          </cell>
          <cell r="C2317" t="str">
            <v>UN</v>
          </cell>
          <cell r="D2317">
            <v>7.42</v>
          </cell>
          <cell r="E2317">
            <v>5.87</v>
          </cell>
          <cell r="F2317">
            <v>13.29</v>
          </cell>
          <cell r="G2317">
            <v>15</v>
          </cell>
        </row>
        <row r="2318">
          <cell r="A2318" t="str">
            <v>39.09.020</v>
          </cell>
          <cell r="B2318" t="str">
            <v>Conector split-bolt para cabo de 25 mm², latão, simples</v>
          </cell>
          <cell r="C2318" t="str">
            <v>UN</v>
          </cell>
          <cell r="D2318">
            <v>9.36</v>
          </cell>
          <cell r="E2318">
            <v>5.87</v>
          </cell>
          <cell r="F2318">
            <v>15.23</v>
          </cell>
          <cell r="G2318">
            <v>15</v>
          </cell>
        </row>
        <row r="2319">
          <cell r="A2319" t="str">
            <v>39.09.040</v>
          </cell>
          <cell r="B2319" t="str">
            <v>Conector split-bolt para cabo de 35 mm², latão, simples</v>
          </cell>
          <cell r="C2319" t="str">
            <v>UN</v>
          </cell>
          <cell r="D2319">
            <v>13.44</v>
          </cell>
          <cell r="E2319">
            <v>5.87</v>
          </cell>
          <cell r="F2319">
            <v>19.309999999999999</v>
          </cell>
          <cell r="G2319">
            <v>15</v>
          </cell>
        </row>
        <row r="2320">
          <cell r="A2320" t="str">
            <v>39.09.060</v>
          </cell>
          <cell r="B2320" t="str">
            <v>Conector split-bolt para cabo de 50 mm², latão, simples</v>
          </cell>
          <cell r="C2320" t="str">
            <v>UN</v>
          </cell>
          <cell r="D2320">
            <v>13.49</v>
          </cell>
          <cell r="E2320">
            <v>5.87</v>
          </cell>
          <cell r="F2320">
            <v>19.36</v>
          </cell>
          <cell r="G2320">
            <v>15</v>
          </cell>
        </row>
        <row r="2321">
          <cell r="A2321" t="str">
            <v>39.09.100</v>
          </cell>
          <cell r="B2321" t="str">
            <v>Conector split-bolt para cabo de 25 mm², latão, com rabicho</v>
          </cell>
          <cell r="C2321" t="str">
            <v>UN</v>
          </cell>
          <cell r="D2321">
            <v>13.66</v>
          </cell>
          <cell r="E2321">
            <v>5.87</v>
          </cell>
          <cell r="F2321">
            <v>19.53</v>
          </cell>
          <cell r="G2321">
            <v>15</v>
          </cell>
        </row>
        <row r="2322">
          <cell r="A2322" t="str">
            <v>39.09.120</v>
          </cell>
          <cell r="B2322" t="str">
            <v>Conector split-bolt para cabo de 35 mm², latão, com rabicho</v>
          </cell>
          <cell r="C2322" t="str">
            <v>UN</v>
          </cell>
          <cell r="D2322">
            <v>16.04</v>
          </cell>
          <cell r="E2322">
            <v>5.87</v>
          </cell>
          <cell r="F2322">
            <v>21.91</v>
          </cell>
          <cell r="G2322">
            <v>15</v>
          </cell>
        </row>
        <row r="2323">
          <cell r="A2323" t="str">
            <v>39.09.140</v>
          </cell>
          <cell r="B2323" t="str">
            <v>Conector split-bolt para cabo de 50 mm², latão, com rabicho</v>
          </cell>
          <cell r="C2323" t="str">
            <v>UN</v>
          </cell>
          <cell r="D2323">
            <v>18.12</v>
          </cell>
          <cell r="E2323">
            <v>5.87</v>
          </cell>
          <cell r="F2323">
            <v>23.99</v>
          </cell>
          <cell r="G2323">
            <v>15</v>
          </cell>
        </row>
        <row r="2324">
          <cell r="A2324" t="str">
            <v>39.10</v>
          </cell>
          <cell r="B2324" t="str">
            <v>Terminais de pressao e compressao</v>
          </cell>
        </row>
        <row r="2325">
          <cell r="A2325" t="str">
            <v>39.10.050</v>
          </cell>
          <cell r="B2325" t="str">
            <v>Terminal de compressão para cabo de 2,5 mm²</v>
          </cell>
          <cell r="C2325" t="str">
            <v>UN</v>
          </cell>
          <cell r="D2325">
            <v>0.98</v>
          </cell>
          <cell r="E2325">
            <v>4.7</v>
          </cell>
          <cell r="F2325">
            <v>5.68</v>
          </cell>
          <cell r="G2325">
            <v>15</v>
          </cell>
        </row>
        <row r="2326">
          <cell r="A2326" t="str">
            <v>39.10.060</v>
          </cell>
          <cell r="B2326" t="str">
            <v>Terminal de pressão/compressão para cabo de 6 até 10 mm²</v>
          </cell>
          <cell r="C2326" t="str">
            <v>UN</v>
          </cell>
          <cell r="D2326">
            <v>7.88</v>
          </cell>
          <cell r="E2326">
            <v>8.81</v>
          </cell>
          <cell r="F2326">
            <v>16.690000000000001</v>
          </cell>
          <cell r="G2326">
            <v>15</v>
          </cell>
        </row>
        <row r="2327">
          <cell r="A2327" t="str">
            <v>39.10.080</v>
          </cell>
          <cell r="B2327" t="str">
            <v>Terminal de pressão/compressão para cabo de 16 mm²</v>
          </cell>
          <cell r="C2327" t="str">
            <v>UN</v>
          </cell>
          <cell r="D2327">
            <v>9.07</v>
          </cell>
          <cell r="E2327">
            <v>8.81</v>
          </cell>
          <cell r="F2327">
            <v>17.88</v>
          </cell>
          <cell r="G2327">
            <v>15</v>
          </cell>
        </row>
        <row r="2328">
          <cell r="A2328" t="str">
            <v>39.10.120</v>
          </cell>
          <cell r="B2328" t="str">
            <v>Terminal de pressão/compressão para cabo de 25 mm²</v>
          </cell>
          <cell r="C2328" t="str">
            <v>UN</v>
          </cell>
          <cell r="D2328">
            <v>9.49</v>
          </cell>
          <cell r="E2328">
            <v>8.81</v>
          </cell>
          <cell r="F2328">
            <v>18.3</v>
          </cell>
          <cell r="G2328">
            <v>15</v>
          </cell>
        </row>
        <row r="2329">
          <cell r="A2329" t="str">
            <v>39.10.130</v>
          </cell>
          <cell r="B2329" t="str">
            <v>Terminal de pressão/compressão para cabo de 35 mm²</v>
          </cell>
          <cell r="C2329" t="str">
            <v>UN</v>
          </cell>
          <cell r="D2329">
            <v>10.49</v>
          </cell>
          <cell r="E2329">
            <v>8.81</v>
          </cell>
          <cell r="F2329">
            <v>19.3</v>
          </cell>
          <cell r="G2329">
            <v>15</v>
          </cell>
        </row>
        <row r="2330">
          <cell r="A2330" t="str">
            <v>39.10.160</v>
          </cell>
          <cell r="B2330" t="str">
            <v>Terminal de pressão/compressão para cabo de 50 mm²</v>
          </cell>
          <cell r="C2330" t="str">
            <v>UN</v>
          </cell>
          <cell r="D2330">
            <v>15.99</v>
          </cell>
          <cell r="E2330">
            <v>8.81</v>
          </cell>
          <cell r="F2330">
            <v>24.8</v>
          </cell>
          <cell r="G2330">
            <v>15</v>
          </cell>
        </row>
        <row r="2331">
          <cell r="A2331" t="str">
            <v>39.10.200</v>
          </cell>
          <cell r="B2331" t="str">
            <v>Terminal de pressão/compressão para cabo de 70 mm²</v>
          </cell>
          <cell r="C2331" t="str">
            <v>UN</v>
          </cell>
          <cell r="D2331">
            <v>16.149999999999999</v>
          </cell>
          <cell r="E2331">
            <v>8.81</v>
          </cell>
          <cell r="F2331">
            <v>24.96</v>
          </cell>
          <cell r="G2331">
            <v>15</v>
          </cell>
        </row>
        <row r="2332">
          <cell r="A2332" t="str">
            <v>39.10.240</v>
          </cell>
          <cell r="B2332" t="str">
            <v>Terminal de pressão/compressão para cabo de 95 mm²</v>
          </cell>
          <cell r="C2332" t="str">
            <v>UN</v>
          </cell>
          <cell r="D2332">
            <v>24.28</v>
          </cell>
          <cell r="E2332">
            <v>8.81</v>
          </cell>
          <cell r="F2332">
            <v>33.090000000000003</v>
          </cell>
          <cell r="G2332">
            <v>15</v>
          </cell>
        </row>
        <row r="2333">
          <cell r="A2333" t="str">
            <v>39.10.246</v>
          </cell>
          <cell r="B2333" t="str">
            <v>Terminal de pressão/compressão para cabo de 120 mm²</v>
          </cell>
          <cell r="C2333" t="str">
            <v>UN</v>
          </cell>
          <cell r="D2333">
            <v>34.07</v>
          </cell>
          <cell r="E2333">
            <v>11.75</v>
          </cell>
          <cell r="F2333">
            <v>45.82</v>
          </cell>
          <cell r="G2333">
            <v>15</v>
          </cell>
        </row>
        <row r="2334">
          <cell r="A2334" t="str">
            <v>39.10.250</v>
          </cell>
          <cell r="B2334" t="str">
            <v>Terminal de pressão/compressão para cabo de 150 mm²</v>
          </cell>
          <cell r="C2334" t="str">
            <v>UN</v>
          </cell>
          <cell r="D2334">
            <v>34.44</v>
          </cell>
          <cell r="E2334">
            <v>11.75</v>
          </cell>
          <cell r="F2334">
            <v>46.19</v>
          </cell>
          <cell r="G2334">
            <v>15</v>
          </cell>
        </row>
        <row r="2335">
          <cell r="A2335" t="str">
            <v>39.10.280</v>
          </cell>
          <cell r="B2335" t="str">
            <v>Terminal de pressão/compressão para cabo de 185 mm²</v>
          </cell>
          <cell r="C2335" t="str">
            <v>UN</v>
          </cell>
          <cell r="D2335">
            <v>43.98</v>
          </cell>
          <cell r="E2335">
            <v>11.75</v>
          </cell>
          <cell r="F2335">
            <v>55.73</v>
          </cell>
          <cell r="G2335">
            <v>15</v>
          </cell>
        </row>
        <row r="2336">
          <cell r="A2336" t="str">
            <v>39.10.300</v>
          </cell>
          <cell r="B2336" t="str">
            <v>Terminal de pressão/compressão para cabo de 240 mm²</v>
          </cell>
          <cell r="C2336" t="str">
            <v>UN</v>
          </cell>
          <cell r="D2336">
            <v>48.16</v>
          </cell>
          <cell r="E2336">
            <v>11.75</v>
          </cell>
          <cell r="F2336">
            <v>59.91</v>
          </cell>
          <cell r="G2336">
            <v>15</v>
          </cell>
        </row>
        <row r="2337">
          <cell r="A2337" t="str">
            <v>39.11</v>
          </cell>
          <cell r="B2337" t="str">
            <v>Fios e cabos telefônicos</v>
          </cell>
        </row>
        <row r="2338">
          <cell r="A2338" t="str">
            <v>39.11.020</v>
          </cell>
          <cell r="B2338" t="str">
            <v>Cabo telefônico CI, com 10 pares de 0,50 mm, para centrais telefônicas, equipamentos e rede interna</v>
          </cell>
          <cell r="C2338" t="str">
            <v>M</v>
          </cell>
          <cell r="D2338">
            <v>8.1</v>
          </cell>
          <cell r="E2338">
            <v>8.81</v>
          </cell>
          <cell r="F2338">
            <v>16.91</v>
          </cell>
          <cell r="G2338">
            <v>15</v>
          </cell>
        </row>
        <row r="2339">
          <cell r="A2339" t="str">
            <v>39.11.040</v>
          </cell>
          <cell r="B2339" t="str">
            <v>Cabo telefônico CI, com 20 pares de 0,50 mm, para centrais telefônicas, equipamentos e rede interna</v>
          </cell>
          <cell r="C2339" t="str">
            <v>M</v>
          </cell>
          <cell r="D2339">
            <v>14.2</v>
          </cell>
          <cell r="E2339">
            <v>8.81</v>
          </cell>
          <cell r="F2339">
            <v>23.01</v>
          </cell>
          <cell r="G2339">
            <v>15</v>
          </cell>
        </row>
        <row r="2340">
          <cell r="A2340" t="str">
            <v>39.11.080</v>
          </cell>
          <cell r="B2340" t="str">
            <v>Cabo telefônico CI, com 50 pares de 0,50 mm, para centrais telefônicas, equipamentos e rede interna</v>
          </cell>
          <cell r="C2340" t="str">
            <v>M</v>
          </cell>
          <cell r="D2340">
            <v>37.31</v>
          </cell>
          <cell r="E2340">
            <v>8.81</v>
          </cell>
          <cell r="F2340">
            <v>46.12</v>
          </cell>
          <cell r="G2340">
            <v>15</v>
          </cell>
        </row>
        <row r="2341">
          <cell r="A2341" t="str">
            <v>39.11.092</v>
          </cell>
          <cell r="B2341" t="str">
            <v>Cabo telefônico CCI, com 1 par de 0,50 mm, para ligação de aparelhos telefônicos</v>
          </cell>
          <cell r="C2341" t="str">
            <v>M</v>
          </cell>
          <cell r="D2341">
            <v>0.84</v>
          </cell>
          <cell r="E2341">
            <v>4.7</v>
          </cell>
          <cell r="F2341">
            <v>5.54</v>
          </cell>
          <cell r="G2341">
            <v>15</v>
          </cell>
        </row>
        <row r="2342">
          <cell r="A2342" t="str">
            <v>39.11.110</v>
          </cell>
          <cell r="B2342" t="str">
            <v>Fio telefônico externo tipo FE-160</v>
          </cell>
          <cell r="C2342" t="str">
            <v>M</v>
          </cell>
          <cell r="D2342">
            <v>1.91</v>
          </cell>
          <cell r="E2342">
            <v>17.62</v>
          </cell>
          <cell r="F2342">
            <v>19.53</v>
          </cell>
          <cell r="G2342">
            <v>15</v>
          </cell>
        </row>
        <row r="2343">
          <cell r="A2343" t="str">
            <v>39.11.120</v>
          </cell>
          <cell r="B2343" t="str">
            <v>Cabo telefônico CTP-APL-SN, com 10 pares de 0,50 mm, para cotos de transição em caixas e entradas</v>
          </cell>
          <cell r="C2343" t="str">
            <v>M</v>
          </cell>
          <cell r="D2343">
            <v>9.39</v>
          </cell>
          <cell r="E2343">
            <v>7.05</v>
          </cell>
          <cell r="F2343">
            <v>16.440000000000001</v>
          </cell>
          <cell r="G2343">
            <v>15</v>
          </cell>
        </row>
        <row r="2344">
          <cell r="A2344" t="str">
            <v>39.11.190</v>
          </cell>
          <cell r="B2344" t="str">
            <v>Cabo telefônico CCE-APL, com 4 pares de 0,50 mm, para conexões em rede externa</v>
          </cell>
          <cell r="C2344" t="str">
            <v>M</v>
          </cell>
          <cell r="D2344">
            <v>4.78</v>
          </cell>
          <cell r="E2344">
            <v>5.87</v>
          </cell>
          <cell r="F2344">
            <v>10.65</v>
          </cell>
          <cell r="G2344">
            <v>15</v>
          </cell>
        </row>
        <row r="2345">
          <cell r="A2345" t="str">
            <v>39.11.210</v>
          </cell>
          <cell r="B2345" t="str">
            <v>Cabo telefônico secundário de distribuição CTP-APL, com 20 pares de 0,50 mm, para rede externa</v>
          </cell>
          <cell r="C2345" t="str">
            <v>M</v>
          </cell>
          <cell r="D2345">
            <v>16.96</v>
          </cell>
          <cell r="E2345">
            <v>7.64</v>
          </cell>
          <cell r="F2345">
            <v>24.6</v>
          </cell>
          <cell r="G2345">
            <v>15</v>
          </cell>
        </row>
        <row r="2346">
          <cell r="A2346" t="str">
            <v>39.11.230</v>
          </cell>
          <cell r="B2346" t="str">
            <v>Cabo telefônico secundário de distribuição CTP-APL, com 50 pares de 0,50 mm, para rede externa</v>
          </cell>
          <cell r="C2346" t="str">
            <v>M</v>
          </cell>
          <cell r="D2346">
            <v>40.229999999999997</v>
          </cell>
          <cell r="E2346">
            <v>9.39</v>
          </cell>
          <cell r="F2346">
            <v>49.62</v>
          </cell>
          <cell r="G2346">
            <v>15</v>
          </cell>
        </row>
        <row r="2347">
          <cell r="A2347" t="str">
            <v>39.11.240</v>
          </cell>
          <cell r="B2347" t="str">
            <v>Cabo telefônico secundário de distribuição CTP-APL, com 100 pares de 0,50 mm, para rede externa</v>
          </cell>
          <cell r="C2347" t="str">
            <v>M</v>
          </cell>
          <cell r="D2347">
            <v>76.709999999999994</v>
          </cell>
          <cell r="E2347">
            <v>12.33</v>
          </cell>
          <cell r="F2347">
            <v>89.04</v>
          </cell>
          <cell r="G2347">
            <v>15</v>
          </cell>
        </row>
        <row r="2348">
          <cell r="A2348" t="str">
            <v>39.11.270</v>
          </cell>
          <cell r="B2348" t="str">
            <v>Cabo telefônico secundário de distribuição CTP-APL-G, com 10 pares de 0,50 mm, para rede subterrânea</v>
          </cell>
          <cell r="C2348" t="str">
            <v>M</v>
          </cell>
          <cell r="D2348">
            <v>13.86</v>
          </cell>
          <cell r="E2348">
            <v>7.05</v>
          </cell>
          <cell r="F2348">
            <v>20.91</v>
          </cell>
          <cell r="G2348">
            <v>15</v>
          </cell>
        </row>
        <row r="2349">
          <cell r="A2349" t="str">
            <v>39.11.280</v>
          </cell>
          <cell r="B2349" t="str">
            <v>Cabo telefônico secundário de distribuição CTP-APL-G, com 20 pares de 0,50 mm, para rede subterrânea</v>
          </cell>
          <cell r="C2349" t="str">
            <v>M</v>
          </cell>
          <cell r="D2349">
            <v>21.01</v>
          </cell>
          <cell r="E2349">
            <v>7.64</v>
          </cell>
          <cell r="F2349">
            <v>28.65</v>
          </cell>
          <cell r="G2349">
            <v>15</v>
          </cell>
        </row>
        <row r="2350">
          <cell r="A2350" t="str">
            <v>39.11.300</v>
          </cell>
          <cell r="B2350" t="str">
            <v>Cabo telefônico secundário de distribuição CTP-APL-G, com 50 pares de 0,50 mm, para rede subterrânea</v>
          </cell>
          <cell r="C2350" t="str">
            <v>M</v>
          </cell>
          <cell r="D2350">
            <v>43.59</v>
          </cell>
          <cell r="E2350">
            <v>9.39</v>
          </cell>
          <cell r="F2350">
            <v>52.98</v>
          </cell>
          <cell r="G2350">
            <v>15</v>
          </cell>
        </row>
        <row r="2351">
          <cell r="A2351" t="str">
            <v>39.11.400</v>
          </cell>
          <cell r="B2351" t="str">
            <v>Cabo telefônico secundário de distribuição CTP-APL, com 10 pares de 0,65 mm, para rede externa</v>
          </cell>
          <cell r="C2351" t="str">
            <v>M</v>
          </cell>
          <cell r="D2351">
            <v>14.69</v>
          </cell>
          <cell r="E2351">
            <v>7.05</v>
          </cell>
          <cell r="F2351">
            <v>21.74</v>
          </cell>
          <cell r="G2351">
            <v>15</v>
          </cell>
        </row>
        <row r="2352">
          <cell r="A2352" t="str">
            <v>39.11.410</v>
          </cell>
          <cell r="B2352" t="str">
            <v>Cabo telefônico secundário de distribuição CTP-APL, com 20 pares de 0,65 mm, para rede externa</v>
          </cell>
          <cell r="C2352" t="str">
            <v>M</v>
          </cell>
          <cell r="D2352">
            <v>21.96</v>
          </cell>
          <cell r="E2352">
            <v>7.64</v>
          </cell>
          <cell r="F2352">
            <v>29.6</v>
          </cell>
          <cell r="G2352">
            <v>15</v>
          </cell>
        </row>
        <row r="2353">
          <cell r="A2353" t="str">
            <v>39.11.430</v>
          </cell>
          <cell r="B2353" t="str">
            <v>Cabo telefônico secundário de distribuição CTP-APL, com 50 pares de 0,65 mm, para rede externa</v>
          </cell>
          <cell r="C2353" t="str">
            <v>M</v>
          </cell>
          <cell r="D2353">
            <v>54.93</v>
          </cell>
          <cell r="E2353">
            <v>9.39</v>
          </cell>
          <cell r="F2353">
            <v>64.319999999999993</v>
          </cell>
          <cell r="G2353">
            <v>15</v>
          </cell>
        </row>
        <row r="2354">
          <cell r="A2354" t="str">
            <v>39.12</v>
          </cell>
          <cell r="B2354" t="str">
            <v>Cabo de cobre flexivel, isolamento 600 V, isolacao em VC/E 105°C</v>
          </cell>
        </row>
        <row r="2355">
          <cell r="A2355" t="str">
            <v>39.12.510</v>
          </cell>
          <cell r="B2355" t="str">
            <v>Cabo de cobre flexível blindado de 2 x 1,5 mm², isolamento 600V, isolação em VC/E 105°C - para detecção de incêndio</v>
          </cell>
          <cell r="C2355" t="str">
            <v>M</v>
          </cell>
          <cell r="D2355">
            <v>6.02</v>
          </cell>
          <cell r="E2355">
            <v>5.87</v>
          </cell>
          <cell r="F2355">
            <v>11.89</v>
          </cell>
          <cell r="G2355">
            <v>15</v>
          </cell>
        </row>
        <row r="2356">
          <cell r="A2356" t="str">
            <v>39.12.520</v>
          </cell>
          <cell r="B2356" t="str">
            <v>Cabo de cobre flexível blindado de 3 x 1,5 mm², isolamento 600V, isolação em VC/E 105°C - para detecção de incêndio</v>
          </cell>
          <cell r="C2356" t="str">
            <v>M</v>
          </cell>
          <cell r="D2356">
            <v>8.11</v>
          </cell>
          <cell r="E2356">
            <v>5.87</v>
          </cell>
          <cell r="F2356">
            <v>13.98</v>
          </cell>
          <cell r="G2356">
            <v>15</v>
          </cell>
        </row>
        <row r="2357">
          <cell r="A2357" t="str">
            <v>39.12.530</v>
          </cell>
          <cell r="B2357" t="str">
            <v>Cabo de cobre flexível blindado de 2 x 2,5 mm², isolamento 600V, isolação em VC/E 105°C - para detecção de incêndio</v>
          </cell>
          <cell r="C2357" t="str">
            <v>M</v>
          </cell>
          <cell r="D2357">
            <v>8.61</v>
          </cell>
          <cell r="E2357">
            <v>5.87</v>
          </cell>
          <cell r="F2357">
            <v>14.48</v>
          </cell>
          <cell r="G2357">
            <v>15</v>
          </cell>
        </row>
        <row r="2358">
          <cell r="A2358" t="str">
            <v>39.14</v>
          </cell>
          <cell r="B2358" t="str">
            <v>Cabo de aluminio nu com alma de aco</v>
          </cell>
        </row>
        <row r="2359">
          <cell r="A2359" t="str">
            <v>39.14.010</v>
          </cell>
          <cell r="B2359" t="str">
            <v>Cabo de alumínio nu com alma de aço CAA, 1/0 AWG - Raven</v>
          </cell>
          <cell r="C2359" t="str">
            <v>M</v>
          </cell>
          <cell r="D2359">
            <v>7.52</v>
          </cell>
          <cell r="E2359">
            <v>8.3699999999999992</v>
          </cell>
          <cell r="F2359">
            <v>15.89</v>
          </cell>
          <cell r="G2359">
            <v>15</v>
          </cell>
        </row>
        <row r="2360">
          <cell r="A2360" t="str">
            <v>39.14.050</v>
          </cell>
          <cell r="B2360" t="str">
            <v>Cabo de alumínio nu com alma de aço CAA, 4 AWG - Swan</v>
          </cell>
          <cell r="C2360" t="str">
            <v>M</v>
          </cell>
          <cell r="D2360">
            <v>2.97</v>
          </cell>
          <cell r="E2360">
            <v>8.3699999999999992</v>
          </cell>
          <cell r="F2360">
            <v>11.34</v>
          </cell>
          <cell r="G2360">
            <v>15</v>
          </cell>
        </row>
        <row r="2361">
          <cell r="A2361" t="str">
            <v>39.15</v>
          </cell>
          <cell r="B2361" t="str">
            <v>Cabo de aluminio nu sem alma de aco</v>
          </cell>
        </row>
        <row r="2362">
          <cell r="A2362" t="str">
            <v>39.15.040</v>
          </cell>
          <cell r="B2362" t="str">
            <v>Cabo de alumínio nu sem alma de aço CA, 2 AWG - Iris</v>
          </cell>
          <cell r="C2362" t="str">
            <v>M</v>
          </cell>
          <cell r="D2362">
            <v>3.14</v>
          </cell>
          <cell r="E2362">
            <v>8.3699999999999992</v>
          </cell>
          <cell r="F2362">
            <v>11.51</v>
          </cell>
          <cell r="G2362">
            <v>15</v>
          </cell>
        </row>
        <row r="2363">
          <cell r="A2363" t="str">
            <v>39.15.070</v>
          </cell>
          <cell r="B2363" t="str">
            <v>Cabo de alumínio nu sem alma de aço CA, 2/0 AWG - Aster</v>
          </cell>
          <cell r="C2363" t="str">
            <v>M</v>
          </cell>
          <cell r="D2363">
            <v>6.29</v>
          </cell>
          <cell r="E2363">
            <v>8.3699999999999992</v>
          </cell>
          <cell r="F2363">
            <v>14.66</v>
          </cell>
          <cell r="G2363">
            <v>15</v>
          </cell>
        </row>
        <row r="2364">
          <cell r="A2364" t="str">
            <v>39.18</v>
          </cell>
          <cell r="B2364" t="str">
            <v>Cabo para transmissao de dados</v>
          </cell>
        </row>
        <row r="2365">
          <cell r="A2365" t="str">
            <v>39.18.100</v>
          </cell>
          <cell r="B2365" t="str">
            <v>Cabo coaxial tipo RG 6</v>
          </cell>
          <cell r="C2365" t="str">
            <v>M</v>
          </cell>
          <cell r="D2365">
            <v>2.1</v>
          </cell>
          <cell r="E2365">
            <v>6.46</v>
          </cell>
          <cell r="F2365">
            <v>8.56</v>
          </cell>
          <cell r="G2365">
            <v>15</v>
          </cell>
        </row>
        <row r="2366">
          <cell r="A2366" t="str">
            <v>39.18.104</v>
          </cell>
          <cell r="B2366" t="str">
            <v>Cabo coaxial tipo RG 11</v>
          </cell>
          <cell r="C2366" t="str">
            <v>M</v>
          </cell>
          <cell r="D2366">
            <v>22.51</v>
          </cell>
          <cell r="E2366">
            <v>6.46</v>
          </cell>
          <cell r="F2366">
            <v>28.97</v>
          </cell>
          <cell r="G2366">
            <v>15</v>
          </cell>
        </row>
        <row r="2367">
          <cell r="A2367" t="str">
            <v>39.18.106</v>
          </cell>
          <cell r="B2367" t="str">
            <v>Cabo coaxial tipo RG 59</v>
          </cell>
          <cell r="C2367" t="str">
            <v>M</v>
          </cell>
          <cell r="D2367">
            <v>9.1</v>
          </cell>
          <cell r="E2367">
            <v>4.99</v>
          </cell>
          <cell r="F2367">
            <v>14.09</v>
          </cell>
          <cell r="G2367">
            <v>15</v>
          </cell>
        </row>
        <row r="2368">
          <cell r="A2368" t="str">
            <v>39.18.110</v>
          </cell>
          <cell r="B2368" t="str">
            <v>Cabo coaxial tipo RGC 6</v>
          </cell>
          <cell r="C2368" t="str">
            <v>M</v>
          </cell>
          <cell r="D2368">
            <v>3.61</v>
          </cell>
          <cell r="E2368">
            <v>6.46</v>
          </cell>
          <cell r="F2368">
            <v>10.07</v>
          </cell>
          <cell r="G2368">
            <v>15</v>
          </cell>
        </row>
        <row r="2369">
          <cell r="A2369" t="str">
            <v>39.18.114</v>
          </cell>
          <cell r="B2369" t="str">
            <v>Cabo coaxial tipo RGC 59</v>
          </cell>
          <cell r="C2369" t="str">
            <v>M</v>
          </cell>
          <cell r="D2369">
            <v>4.74</v>
          </cell>
          <cell r="E2369">
            <v>4.99</v>
          </cell>
          <cell r="F2369">
            <v>9.73</v>
          </cell>
          <cell r="G2369">
            <v>15</v>
          </cell>
        </row>
        <row r="2370">
          <cell r="A2370" t="str">
            <v>39.18.120</v>
          </cell>
          <cell r="B2370" t="str">
            <v>Cabo para rede U/UTP 23 AWG com 4 pares - categoria 6A</v>
          </cell>
          <cell r="C2370" t="str">
            <v>M</v>
          </cell>
          <cell r="D2370">
            <v>18.55</v>
          </cell>
          <cell r="E2370">
            <v>8.99</v>
          </cell>
          <cell r="F2370">
            <v>27.54</v>
          </cell>
          <cell r="G2370">
            <v>15</v>
          </cell>
        </row>
        <row r="2371">
          <cell r="A2371" t="str">
            <v>39.18.126</v>
          </cell>
          <cell r="B2371" t="str">
            <v>Cabo para rede 24 AWG com 4 pares, categoria 6</v>
          </cell>
          <cell r="C2371" t="str">
            <v>M</v>
          </cell>
          <cell r="D2371">
            <v>5.2</v>
          </cell>
          <cell r="E2371">
            <v>8.99</v>
          </cell>
          <cell r="F2371">
            <v>14.19</v>
          </cell>
          <cell r="G2371">
            <v>15</v>
          </cell>
        </row>
        <row r="2372">
          <cell r="A2372" t="str">
            <v>39.20</v>
          </cell>
          <cell r="B2372" t="str">
            <v>Reparos, conservacoes e complementos - GRUPO 39</v>
          </cell>
        </row>
        <row r="2373">
          <cell r="A2373" t="str">
            <v>39.20.005</v>
          </cell>
          <cell r="B2373" t="str">
            <v>Conector prensa-cabo de 3/4´</v>
          </cell>
          <cell r="C2373" t="str">
            <v>UN</v>
          </cell>
          <cell r="D2373">
            <v>12.11</v>
          </cell>
          <cell r="E2373">
            <v>9.7899999999999991</v>
          </cell>
          <cell r="F2373">
            <v>21.9</v>
          </cell>
          <cell r="G2373">
            <v>15</v>
          </cell>
        </row>
        <row r="2374">
          <cell r="A2374" t="str">
            <v>39.20.010</v>
          </cell>
          <cell r="B2374" t="str">
            <v>Recolocação de condutor aparente com diâmetro externo até 6,5 mm</v>
          </cell>
          <cell r="C2374" t="str">
            <v>M</v>
          </cell>
          <cell r="E2374">
            <v>8.3699999999999992</v>
          </cell>
          <cell r="F2374">
            <v>8.3699999999999992</v>
          </cell>
          <cell r="G2374">
            <v>15</v>
          </cell>
        </row>
        <row r="2375">
          <cell r="A2375" t="str">
            <v>39.20.030</v>
          </cell>
          <cell r="B2375" t="str">
            <v>Recolocação de condutor aparente com diâmetro externo acima de 6,5 mm</v>
          </cell>
          <cell r="C2375" t="str">
            <v>M</v>
          </cell>
          <cell r="E2375">
            <v>16.739999999999998</v>
          </cell>
          <cell r="F2375">
            <v>16.739999999999998</v>
          </cell>
          <cell r="G2375">
            <v>15</v>
          </cell>
        </row>
        <row r="2376">
          <cell r="A2376" t="str">
            <v>39.21</v>
          </cell>
          <cell r="B2376" t="str">
            <v>Cabo de cobre flexivel, isolamento 0,6/1 kV, isolacao em HEPR 90°C</v>
          </cell>
        </row>
        <row r="2377">
          <cell r="A2377" t="str">
            <v>39.21.010</v>
          </cell>
          <cell r="B2377" t="str">
            <v>Cabo de cobre flexível de 1,5 mm², isolamento 0,6/1kV - isolação HEPR 90°C</v>
          </cell>
          <cell r="C2377" t="str">
            <v>M</v>
          </cell>
          <cell r="D2377">
            <v>2.13</v>
          </cell>
          <cell r="E2377">
            <v>1.18</v>
          </cell>
          <cell r="F2377">
            <v>3.31</v>
          </cell>
          <cell r="G2377">
            <v>15</v>
          </cell>
        </row>
        <row r="2378">
          <cell r="A2378" t="str">
            <v>39.21.020</v>
          </cell>
          <cell r="B2378" t="str">
            <v>Cabo de cobre flexível de 2,5 mm², isolamento 0,6/1kV - isolação HEPR 90°C</v>
          </cell>
          <cell r="C2378" t="str">
            <v>M</v>
          </cell>
          <cell r="D2378">
            <v>3.03</v>
          </cell>
          <cell r="E2378">
            <v>1.18</v>
          </cell>
          <cell r="F2378">
            <v>4.21</v>
          </cell>
          <cell r="G2378">
            <v>15</v>
          </cell>
        </row>
        <row r="2379">
          <cell r="A2379" t="str">
            <v>39.21.030</v>
          </cell>
          <cell r="B2379" t="str">
            <v>Cabo de cobre flexível de 4 mm², isolamento 0,6/1kV - isolação HEPR 90°C</v>
          </cell>
          <cell r="C2379" t="str">
            <v>M</v>
          </cell>
          <cell r="D2379">
            <v>4.59</v>
          </cell>
          <cell r="E2379">
            <v>1.18</v>
          </cell>
          <cell r="F2379">
            <v>5.77</v>
          </cell>
          <cell r="G2379">
            <v>15</v>
          </cell>
        </row>
        <row r="2380">
          <cell r="A2380" t="str">
            <v>39.21.040</v>
          </cell>
          <cell r="B2380" t="str">
            <v>Cabo de cobre flexível de 6 mm², isolamento 0,6/1kV - isolação HEPR 90°C</v>
          </cell>
          <cell r="C2380" t="str">
            <v>M</v>
          </cell>
          <cell r="D2380">
            <v>6.67</v>
          </cell>
          <cell r="E2380">
            <v>1.18</v>
          </cell>
          <cell r="F2380">
            <v>7.85</v>
          </cell>
          <cell r="G2380">
            <v>15</v>
          </cell>
        </row>
        <row r="2381">
          <cell r="A2381" t="str">
            <v>39.21.050</v>
          </cell>
          <cell r="B2381" t="str">
            <v>Cabo de cobre flexível de 10 mm², isolamento 0,6/1kV - isolação HEPR 90°C</v>
          </cell>
          <cell r="C2381" t="str">
            <v>M</v>
          </cell>
          <cell r="D2381">
            <v>10.07</v>
          </cell>
          <cell r="E2381">
            <v>4.7</v>
          </cell>
          <cell r="F2381">
            <v>14.77</v>
          </cell>
          <cell r="G2381">
            <v>15</v>
          </cell>
        </row>
        <row r="2382">
          <cell r="A2382" t="str">
            <v>39.21.060</v>
          </cell>
          <cell r="B2382" t="str">
            <v>Cabo de cobre flexível de 16 mm², isolamento 0,6/1kV - isolação HEPR 90°C</v>
          </cell>
          <cell r="C2382" t="str">
            <v>M</v>
          </cell>
          <cell r="D2382">
            <v>16.36</v>
          </cell>
          <cell r="E2382">
            <v>5.28</v>
          </cell>
          <cell r="F2382">
            <v>21.64</v>
          </cell>
          <cell r="G2382">
            <v>15</v>
          </cell>
        </row>
        <row r="2383">
          <cell r="A2383" t="str">
            <v>39.21.070</v>
          </cell>
          <cell r="B2383" t="str">
            <v>Cabo de cobre flexível de 25 mm², isolamento 0,6/1kV - isolação HEPR 90°C</v>
          </cell>
          <cell r="C2383" t="str">
            <v>M</v>
          </cell>
          <cell r="D2383">
            <v>24.88</v>
          </cell>
          <cell r="E2383">
            <v>5.87</v>
          </cell>
          <cell r="F2383">
            <v>30.75</v>
          </cell>
          <cell r="G2383">
            <v>15</v>
          </cell>
        </row>
        <row r="2384">
          <cell r="A2384" t="str">
            <v>39.21.080</v>
          </cell>
          <cell r="B2384" t="str">
            <v>Cabo de cobre flexível de 35 mm², isolamento 0,6/1kV - isolação HEPR 90°C</v>
          </cell>
          <cell r="C2384" t="str">
            <v>M</v>
          </cell>
          <cell r="D2384">
            <v>34.61</v>
          </cell>
          <cell r="E2384">
            <v>8.81</v>
          </cell>
          <cell r="F2384">
            <v>43.42</v>
          </cell>
          <cell r="G2384">
            <v>15</v>
          </cell>
        </row>
        <row r="2385">
          <cell r="A2385" t="str">
            <v>39.21.090</v>
          </cell>
          <cell r="B2385" t="str">
            <v>Cabo de cobre flexível de 50 mm², isolamento 0,6/1kV - isolação HEPR 90°C</v>
          </cell>
          <cell r="C2385" t="str">
            <v>M</v>
          </cell>
          <cell r="D2385">
            <v>50.34</v>
          </cell>
          <cell r="E2385">
            <v>11.75</v>
          </cell>
          <cell r="F2385">
            <v>62.09</v>
          </cell>
          <cell r="G2385">
            <v>15</v>
          </cell>
        </row>
        <row r="2386">
          <cell r="A2386" t="str">
            <v>39.21.100</v>
          </cell>
          <cell r="B2386" t="str">
            <v>Cabo de cobre flexível de 70 mm², isolamento 0,6/1kV - isolação HEPR 90°C</v>
          </cell>
          <cell r="C2386" t="str">
            <v>M</v>
          </cell>
          <cell r="D2386">
            <v>68.91</v>
          </cell>
          <cell r="E2386">
            <v>14.69</v>
          </cell>
          <cell r="F2386">
            <v>83.6</v>
          </cell>
          <cell r="G2386">
            <v>15</v>
          </cell>
        </row>
        <row r="2387">
          <cell r="A2387" t="str">
            <v>39.21.110</v>
          </cell>
          <cell r="B2387" t="str">
            <v>Cabo de cobre flexível de 95 mm², isolamento 0,6/1kV - isolação HEPR 90°C</v>
          </cell>
          <cell r="C2387" t="str">
            <v>M</v>
          </cell>
          <cell r="D2387">
            <v>93.1</v>
          </cell>
          <cell r="E2387">
            <v>17.62</v>
          </cell>
          <cell r="F2387">
            <v>110.72</v>
          </cell>
          <cell r="G2387">
            <v>15</v>
          </cell>
        </row>
        <row r="2388">
          <cell r="A2388" t="str">
            <v>39.21.120</v>
          </cell>
          <cell r="B2388" t="str">
            <v>Cabo de cobre flexível de 120 mm², isolamento 0,6/1kV - isolação HEPR 90°C</v>
          </cell>
          <cell r="C2388" t="str">
            <v>M</v>
          </cell>
          <cell r="D2388">
            <v>118.87</v>
          </cell>
          <cell r="E2388">
            <v>20.56</v>
          </cell>
          <cell r="F2388">
            <v>139.43</v>
          </cell>
          <cell r="G2388">
            <v>15</v>
          </cell>
        </row>
        <row r="2389">
          <cell r="A2389" t="str">
            <v>39.21.125</v>
          </cell>
          <cell r="B2389" t="str">
            <v>Cabo de cobre flexível de 150 mm², isolamento 0,6/1 kV - isolação HEPR 90°C</v>
          </cell>
          <cell r="C2389" t="str">
            <v>M</v>
          </cell>
          <cell r="D2389">
            <v>143.4</v>
          </cell>
          <cell r="E2389">
            <v>20.56</v>
          </cell>
          <cell r="F2389">
            <v>163.96</v>
          </cell>
          <cell r="G2389">
            <v>15</v>
          </cell>
        </row>
        <row r="2390">
          <cell r="A2390" t="str">
            <v>39.21.130</v>
          </cell>
          <cell r="B2390" t="str">
            <v>Cabo de cobre flexível de 185 mm², isolamento 0,6/1kV - isolação HEPR 90°C</v>
          </cell>
          <cell r="C2390" t="str">
            <v>M</v>
          </cell>
          <cell r="D2390">
            <v>173.58</v>
          </cell>
          <cell r="E2390">
            <v>23.49</v>
          </cell>
          <cell r="F2390">
            <v>197.07</v>
          </cell>
          <cell r="G2390">
            <v>15</v>
          </cell>
        </row>
        <row r="2391">
          <cell r="A2391" t="str">
            <v>39.21.140</v>
          </cell>
          <cell r="B2391" t="str">
            <v>Cabo de cobre flexível de 240 mm², isolamento 0,6/1kV - isolação HEPR 90°C</v>
          </cell>
          <cell r="C2391" t="str">
            <v>M</v>
          </cell>
          <cell r="D2391">
            <v>232.27</v>
          </cell>
          <cell r="E2391">
            <v>26.43</v>
          </cell>
          <cell r="F2391">
            <v>258.7</v>
          </cell>
          <cell r="G2391">
            <v>15</v>
          </cell>
        </row>
        <row r="2392">
          <cell r="A2392" t="str">
            <v>39.21.201</v>
          </cell>
          <cell r="B2392" t="str">
            <v>Cabo de cobre flexível de 2 x 2,5 mm², isolamento 0,6/1 kV - isolação HEPR 90°C</v>
          </cell>
          <cell r="C2392" t="str">
            <v>M</v>
          </cell>
          <cell r="D2392">
            <v>6.65</v>
          </cell>
          <cell r="E2392">
            <v>2.35</v>
          </cell>
          <cell r="F2392">
            <v>9</v>
          </cell>
          <cell r="G2392">
            <v>15</v>
          </cell>
        </row>
        <row r="2393">
          <cell r="A2393" t="str">
            <v>39.21.230</v>
          </cell>
          <cell r="B2393" t="str">
            <v>Cabo de cobre flexível de 3 x 1,5 mm², isolamento 0,6/1 kV - isolação HEPR 90°C</v>
          </cell>
          <cell r="C2393" t="str">
            <v>M</v>
          </cell>
          <cell r="D2393">
            <v>6.5</v>
          </cell>
          <cell r="E2393">
            <v>1.18</v>
          </cell>
          <cell r="F2393">
            <v>7.68</v>
          </cell>
          <cell r="G2393">
            <v>15</v>
          </cell>
        </row>
        <row r="2394">
          <cell r="A2394" t="str">
            <v>39.21.231</v>
          </cell>
          <cell r="B2394" t="str">
            <v>Cabo de cobre flexível de 3 x 2,5 mm², isolamento 0,6/1 kV - isolação HEPR 90°C</v>
          </cell>
          <cell r="C2394" t="str">
            <v>M</v>
          </cell>
          <cell r="D2394">
            <v>9.89</v>
          </cell>
          <cell r="E2394">
            <v>2.94</v>
          </cell>
          <cell r="F2394">
            <v>12.83</v>
          </cell>
          <cell r="G2394">
            <v>15</v>
          </cell>
        </row>
        <row r="2395">
          <cell r="A2395" t="str">
            <v>39.21.234</v>
          </cell>
          <cell r="B2395" t="str">
            <v>Cabo de cobre flexível de 3 x 10 mm², isolamento 0,6/1 kV - isolação HEPR 90°C</v>
          </cell>
          <cell r="C2395" t="str">
            <v>M</v>
          </cell>
          <cell r="D2395">
            <v>36.049999999999997</v>
          </cell>
          <cell r="E2395">
            <v>5.87</v>
          </cell>
          <cell r="F2395">
            <v>41.92</v>
          </cell>
          <cell r="G2395">
            <v>15</v>
          </cell>
        </row>
        <row r="2396">
          <cell r="A2396" t="str">
            <v>39.21.236</v>
          </cell>
          <cell r="B2396" t="str">
            <v>Cabo de cobre flexível de 3 x 25 mm², isolamento 0,6/1 kV - isolação HEPR 90°C</v>
          </cell>
          <cell r="C2396" t="str">
            <v>M</v>
          </cell>
          <cell r="D2396">
            <v>90.33</v>
          </cell>
          <cell r="E2396">
            <v>17.62</v>
          </cell>
          <cell r="F2396">
            <v>107.95</v>
          </cell>
          <cell r="G2396">
            <v>15</v>
          </cell>
        </row>
        <row r="2397">
          <cell r="A2397" t="str">
            <v>39.21.237</v>
          </cell>
          <cell r="B2397" t="str">
            <v>Cabo de cobre flexível de 3 x 35 mm², isolamento 0,6/1 kV - isolação HEPR 90°C</v>
          </cell>
          <cell r="C2397" t="str">
            <v>M</v>
          </cell>
          <cell r="D2397">
            <v>129.41999999999999</v>
          </cell>
          <cell r="E2397">
            <v>23.49</v>
          </cell>
          <cell r="F2397">
            <v>152.91</v>
          </cell>
          <cell r="G2397">
            <v>15</v>
          </cell>
        </row>
        <row r="2398">
          <cell r="A2398" t="str">
            <v>39.21.254</v>
          </cell>
          <cell r="B2398" t="str">
            <v>Cabo de cobre flexível de 4 x 10 mm², isolamento 0,6/1 kV - isolação HEPR 90°C</v>
          </cell>
          <cell r="C2398" t="str">
            <v>M</v>
          </cell>
          <cell r="D2398">
            <v>44.63</v>
          </cell>
          <cell r="E2398">
            <v>7.64</v>
          </cell>
          <cell r="F2398">
            <v>52.27</v>
          </cell>
          <cell r="G2398">
            <v>15</v>
          </cell>
        </row>
        <row r="2399">
          <cell r="A2399" t="str">
            <v>39.24</v>
          </cell>
          <cell r="B2399" t="str">
            <v>Cabo de cobre flexivel, isolamento 500 V, isolacao PP 70°C</v>
          </cell>
        </row>
        <row r="2400">
          <cell r="A2400" t="str">
            <v>39.24.151</v>
          </cell>
          <cell r="B2400" t="str">
            <v>Cabo de cobre flexível de 3 x 1,5 mm², isolamento 500 V - isolação PP 70°C</v>
          </cell>
          <cell r="C2400" t="str">
            <v>M</v>
          </cell>
          <cell r="D2400">
            <v>6.7</v>
          </cell>
          <cell r="E2400">
            <v>7.05</v>
          </cell>
          <cell r="F2400">
            <v>13.75</v>
          </cell>
          <cell r="G2400">
            <v>15</v>
          </cell>
        </row>
        <row r="2401">
          <cell r="A2401" t="str">
            <v>39.24.152</v>
          </cell>
          <cell r="B2401" t="str">
            <v>Cabo de cobre flexível de 3 x 2,5 mm², isolamento 500 V - isolação PP 70°C</v>
          </cell>
          <cell r="C2401" t="str">
            <v>M</v>
          </cell>
          <cell r="D2401">
            <v>11.2</v>
          </cell>
          <cell r="E2401">
            <v>8.81</v>
          </cell>
          <cell r="F2401">
            <v>20.010000000000002</v>
          </cell>
          <cell r="G2401">
            <v>15</v>
          </cell>
        </row>
        <row r="2402">
          <cell r="A2402" t="str">
            <v>39.24.153</v>
          </cell>
          <cell r="B2402" t="str">
            <v>Cabo de cobre flexível de 3 x 4 mm², isolamento 500 V - isolação PP 70°C</v>
          </cell>
          <cell r="C2402" t="str">
            <v>M</v>
          </cell>
          <cell r="D2402">
            <v>17.3</v>
          </cell>
          <cell r="E2402">
            <v>10.57</v>
          </cell>
          <cell r="F2402">
            <v>27.87</v>
          </cell>
          <cell r="G2402">
            <v>15</v>
          </cell>
        </row>
        <row r="2403">
          <cell r="A2403" t="str">
            <v>39.24.154</v>
          </cell>
          <cell r="B2403" t="str">
            <v>Cabo de cobre flexível de 3 x 6 mm², isolamento 500 V - isolação PP 70°C</v>
          </cell>
          <cell r="C2403" t="str">
            <v>M</v>
          </cell>
          <cell r="D2403">
            <v>25.27</v>
          </cell>
          <cell r="E2403">
            <v>12.33</v>
          </cell>
          <cell r="F2403">
            <v>37.6</v>
          </cell>
          <cell r="G2403">
            <v>15</v>
          </cell>
        </row>
        <row r="2404">
          <cell r="A2404" t="str">
            <v>39.24.173</v>
          </cell>
          <cell r="B2404" t="str">
            <v>Cabo de cobre flexível de 4 x 4 mm², isolamento 500 V - isolação PP 70°C</v>
          </cell>
          <cell r="C2404" t="str">
            <v>M</v>
          </cell>
          <cell r="D2404">
            <v>22.1</v>
          </cell>
          <cell r="E2404">
            <v>7.05</v>
          </cell>
          <cell r="F2404">
            <v>29.15</v>
          </cell>
          <cell r="G2404">
            <v>15</v>
          </cell>
        </row>
        <row r="2405">
          <cell r="A2405" t="str">
            <v>39.24.174</v>
          </cell>
          <cell r="B2405" t="str">
            <v>Cabo de cobre flexível de 4 x 6 mm², isolamento 500 V - isolação PP 70°C</v>
          </cell>
          <cell r="C2405" t="str">
            <v>M</v>
          </cell>
          <cell r="D2405">
            <v>35.24</v>
          </cell>
          <cell r="E2405">
            <v>16.440000000000001</v>
          </cell>
          <cell r="F2405">
            <v>51.68</v>
          </cell>
          <cell r="G2405">
            <v>15</v>
          </cell>
        </row>
        <row r="2406">
          <cell r="A2406" t="str">
            <v>39.25</v>
          </cell>
          <cell r="B2406" t="str">
            <v>Cabo de cobre unipolar, isolamento 15/25 kV, isolacao EPR 90 °C / 105 °C</v>
          </cell>
        </row>
        <row r="2407">
          <cell r="A2407" t="str">
            <v>39.25.020</v>
          </cell>
          <cell r="B2407" t="str">
            <v>Cabo de cobre de 35 mm², isolamento 15/25 kV - isolação EPR 105°C</v>
          </cell>
          <cell r="C2407" t="str">
            <v>M</v>
          </cell>
          <cell r="D2407">
            <v>113.43</v>
          </cell>
          <cell r="E2407">
            <v>1.76</v>
          </cell>
          <cell r="F2407">
            <v>115.19</v>
          </cell>
          <cell r="G2407">
            <v>15</v>
          </cell>
        </row>
        <row r="2408">
          <cell r="A2408" t="str">
            <v>39.25.030</v>
          </cell>
          <cell r="B2408" t="str">
            <v>Cabo de cobre de 50 mm², isolamento 15/25 kV - isolação EPR 105°C</v>
          </cell>
          <cell r="C2408" t="str">
            <v>M</v>
          </cell>
          <cell r="D2408">
            <v>130.41</v>
          </cell>
          <cell r="E2408">
            <v>1.76</v>
          </cell>
          <cell r="F2408">
            <v>132.16999999999999</v>
          </cell>
          <cell r="G2408">
            <v>15</v>
          </cell>
        </row>
        <row r="2409">
          <cell r="A2409" t="str">
            <v>39.26</v>
          </cell>
          <cell r="B2409" t="str">
            <v>Cabo de cobre flexivel, isolamento 0,6/1kV - isolacao HEPR 90° C - baixa emissao fumaca e gases</v>
          </cell>
        </row>
        <row r="2410">
          <cell r="A2410" t="str">
            <v>39.26.010</v>
          </cell>
          <cell r="B2410" t="str">
            <v>Cabo de cobre flexível de 1,5 mm², isolamento 0,6/1 kV - isolação HEPR 90°C - baixa emissão de fumaça e gases</v>
          </cell>
          <cell r="C2410" t="str">
            <v>M</v>
          </cell>
          <cell r="D2410">
            <v>2.25</v>
          </cell>
          <cell r="E2410">
            <v>2.35</v>
          </cell>
          <cell r="F2410">
            <v>4.5999999999999996</v>
          </cell>
          <cell r="G2410">
            <v>15</v>
          </cell>
        </row>
        <row r="2411">
          <cell r="A2411" t="str">
            <v>39.26.020</v>
          </cell>
          <cell r="B2411" t="str">
            <v>Cabo de cobre flexível de 2,5 mm², isolamento 0,6/1 kV - isolação HEPR 90°C - baixa emissão de fumaça e gases</v>
          </cell>
          <cell r="C2411" t="str">
            <v>M</v>
          </cell>
          <cell r="D2411">
            <v>3.51</v>
          </cell>
          <cell r="E2411">
            <v>2.94</v>
          </cell>
          <cell r="F2411">
            <v>6.45</v>
          </cell>
          <cell r="G2411">
            <v>15</v>
          </cell>
        </row>
        <row r="2412">
          <cell r="A2412" t="str">
            <v>39.26.030</v>
          </cell>
          <cell r="B2412" t="str">
            <v>Cabo de cobre flexível de 4 mm², isolamento 0,6/1 kV -  isolação HEPR 90°C - baixa emissão de fumaça e gases</v>
          </cell>
          <cell r="C2412" t="str">
            <v>M</v>
          </cell>
          <cell r="D2412">
            <v>5.12</v>
          </cell>
          <cell r="E2412">
            <v>3.52</v>
          </cell>
          <cell r="F2412">
            <v>8.64</v>
          </cell>
          <cell r="G2412">
            <v>15</v>
          </cell>
        </row>
        <row r="2413">
          <cell r="A2413" t="str">
            <v>39.26.040</v>
          </cell>
          <cell r="B2413" t="str">
            <v>Cabo de cobre flexível de 6 mm², isolamento 0,6/1 kV - isolação HEPR 90°C - baixa emissão de fumaça e gases</v>
          </cell>
          <cell r="C2413" t="str">
            <v>M</v>
          </cell>
          <cell r="D2413">
            <v>7.3</v>
          </cell>
          <cell r="E2413">
            <v>4.1100000000000003</v>
          </cell>
          <cell r="F2413">
            <v>11.41</v>
          </cell>
          <cell r="G2413">
            <v>15</v>
          </cell>
        </row>
        <row r="2414">
          <cell r="A2414" t="str">
            <v>39.26.050</v>
          </cell>
          <cell r="B2414" t="str">
            <v>Cabo de cobre flexível de 10 mm², isolamento 0,6/1 kV - isolação HEPR 90°C - baixa emissão de fumaça e gases</v>
          </cell>
          <cell r="C2414" t="str">
            <v>M</v>
          </cell>
          <cell r="D2414">
            <v>11.63</v>
          </cell>
          <cell r="E2414">
            <v>4.7</v>
          </cell>
          <cell r="F2414">
            <v>16.329999999999998</v>
          </cell>
          <cell r="G2414">
            <v>15</v>
          </cell>
        </row>
        <row r="2415">
          <cell r="A2415" t="str">
            <v>39.26.060</v>
          </cell>
          <cell r="B2415" t="str">
            <v>Cabo de cobre flexível de 16 mm², isolamento 0,6/1 kV - isolação HEPR 90°C - baixa emissão de fumaça e gases</v>
          </cell>
          <cell r="C2415" t="str">
            <v>M</v>
          </cell>
          <cell r="D2415">
            <v>17.86</v>
          </cell>
          <cell r="E2415">
            <v>5.28</v>
          </cell>
          <cell r="F2415">
            <v>23.14</v>
          </cell>
          <cell r="G2415">
            <v>15</v>
          </cell>
        </row>
        <row r="2416">
          <cell r="A2416" t="str">
            <v>39.26.070</v>
          </cell>
          <cell r="B2416" t="str">
            <v>Cabo de cobre flexível de 25 mm², isolamento 0,6/1 kV - isolação HEPR 90°C - baixa emissão de fumaça e gases</v>
          </cell>
          <cell r="C2416" t="str">
            <v>M</v>
          </cell>
          <cell r="D2416">
            <v>27.6</v>
          </cell>
          <cell r="E2416">
            <v>5.87</v>
          </cell>
          <cell r="F2416">
            <v>33.47</v>
          </cell>
          <cell r="G2416">
            <v>15</v>
          </cell>
        </row>
        <row r="2417">
          <cell r="A2417" t="str">
            <v>39.26.080</v>
          </cell>
          <cell r="B2417" t="str">
            <v>Cabo de cobre flexível de 35 mm², isolamento 0,6/1 kV - isolação HEPR 90°C - baixa emissão de fumaça e gases</v>
          </cell>
          <cell r="C2417" t="str">
            <v>M</v>
          </cell>
          <cell r="D2417">
            <v>37.78</v>
          </cell>
          <cell r="E2417">
            <v>8.81</v>
          </cell>
          <cell r="F2417">
            <v>46.59</v>
          </cell>
          <cell r="G2417">
            <v>15</v>
          </cell>
        </row>
        <row r="2418">
          <cell r="A2418" t="str">
            <v>39.26.090</v>
          </cell>
          <cell r="B2418" t="str">
            <v>Cabo de cobre flexível de 50 mm², isolamento 0,6/1 kV - isolação HEPR 90°C - baixa emissão de fumaça e gases</v>
          </cell>
          <cell r="C2418" t="str">
            <v>M</v>
          </cell>
          <cell r="D2418">
            <v>53.7</v>
          </cell>
          <cell r="E2418">
            <v>11.75</v>
          </cell>
          <cell r="F2418">
            <v>65.45</v>
          </cell>
          <cell r="G2418">
            <v>15</v>
          </cell>
        </row>
        <row r="2419">
          <cell r="A2419" t="str">
            <v>39.26.100</v>
          </cell>
          <cell r="B2419" t="str">
            <v>Cabo de cobre flexível de 70 mm², isolamento 0,6/1 kV - isolação HEPR 90°C - baixa emissão de fumaça e gases</v>
          </cell>
          <cell r="C2419" t="str">
            <v>M</v>
          </cell>
          <cell r="D2419">
            <v>75.180000000000007</v>
          </cell>
          <cell r="E2419">
            <v>14.69</v>
          </cell>
          <cell r="F2419">
            <v>89.87</v>
          </cell>
          <cell r="G2419">
            <v>15</v>
          </cell>
        </row>
        <row r="2420">
          <cell r="A2420" t="str">
            <v>39.26.110</v>
          </cell>
          <cell r="B2420" t="str">
            <v>Cabo de cobre flexível de 95 mm², isolamento 0,6/1 kV - isolação HEPR 90°C - baixa emissão de fumaça e gases</v>
          </cell>
          <cell r="C2420" t="str">
            <v>M</v>
          </cell>
          <cell r="D2420">
            <v>99.92</v>
          </cell>
          <cell r="E2420">
            <v>17.62</v>
          </cell>
          <cell r="F2420">
            <v>117.54</v>
          </cell>
          <cell r="G2420">
            <v>15</v>
          </cell>
        </row>
        <row r="2421">
          <cell r="A2421" t="str">
            <v>39.26.120</v>
          </cell>
          <cell r="B2421" t="str">
            <v>Cabo de cobre flexível de 120 mm², isolamento 0,6/1 kV - isolação HEPR 90°C - baixa emissão de fumaça e gases</v>
          </cell>
          <cell r="C2421" t="str">
            <v>M</v>
          </cell>
          <cell r="D2421">
            <v>127.86</v>
          </cell>
          <cell r="E2421">
            <v>20.56</v>
          </cell>
          <cell r="F2421">
            <v>148.41999999999999</v>
          </cell>
          <cell r="G2421">
            <v>15</v>
          </cell>
        </row>
        <row r="2422">
          <cell r="A2422" t="str">
            <v>39.26.130</v>
          </cell>
          <cell r="B2422" t="str">
            <v>Cabo de cobre flexível de 150 mm², isolamento 0,6/1 kV - isolação HEPR 90°C - baixa emissão de fumaça e gases</v>
          </cell>
          <cell r="C2422" t="str">
            <v>M</v>
          </cell>
          <cell r="D2422">
            <v>158.68</v>
          </cell>
          <cell r="E2422">
            <v>23.49</v>
          </cell>
          <cell r="F2422">
            <v>182.17</v>
          </cell>
          <cell r="G2422">
            <v>15</v>
          </cell>
        </row>
        <row r="2423">
          <cell r="A2423" t="str">
            <v>39.26.140</v>
          </cell>
          <cell r="B2423" t="str">
            <v>Cabo de cobre flexível de 185 mm², isolamento 0,6/1 kV - isolação HEPR 90°C - baixa emissão de fumaça e gases</v>
          </cell>
          <cell r="C2423" t="str">
            <v>M</v>
          </cell>
          <cell r="D2423">
            <v>191.09</v>
          </cell>
          <cell r="E2423">
            <v>26.43</v>
          </cell>
          <cell r="F2423">
            <v>217.52</v>
          </cell>
          <cell r="G2423">
            <v>15</v>
          </cell>
        </row>
        <row r="2424">
          <cell r="A2424" t="str">
            <v>39.26.150</v>
          </cell>
          <cell r="B2424" t="str">
            <v>Cabo de cobre flexível de 240 mm², isolamento 0,6/1 kV - isolação HEPR 90°C - baixa emissão de fumaça e gases</v>
          </cell>
          <cell r="C2424" t="str">
            <v>M</v>
          </cell>
          <cell r="D2424">
            <v>251.72</v>
          </cell>
          <cell r="E2424">
            <v>29.37</v>
          </cell>
          <cell r="F2424">
            <v>281.08999999999997</v>
          </cell>
          <cell r="G2424">
            <v>15</v>
          </cell>
        </row>
        <row r="2425">
          <cell r="A2425" t="str">
            <v>39.27</v>
          </cell>
          <cell r="B2425" t="str">
            <v>Cabo optico</v>
          </cell>
        </row>
        <row r="2426">
          <cell r="A2426" t="str">
            <v>39.27.010</v>
          </cell>
          <cell r="B2426" t="str">
            <v>Cabo óptico de terminação, 2 fibras, 50/125 µm - uso interno/externo</v>
          </cell>
          <cell r="C2426" t="str">
            <v>M</v>
          </cell>
          <cell r="D2426">
            <v>10.36</v>
          </cell>
          <cell r="E2426">
            <v>2.94</v>
          </cell>
          <cell r="F2426">
            <v>13.3</v>
          </cell>
          <cell r="G2426">
            <v>15</v>
          </cell>
        </row>
        <row r="2427">
          <cell r="A2427" t="str">
            <v>39.27.020</v>
          </cell>
          <cell r="B2427" t="str">
            <v>Cabo óptico multimodo, 4 fibras, 50/125 µm - uso interno/externo</v>
          </cell>
          <cell r="C2427" t="str">
            <v>M</v>
          </cell>
          <cell r="D2427">
            <v>15.71</v>
          </cell>
          <cell r="E2427">
            <v>5.87</v>
          </cell>
          <cell r="F2427">
            <v>21.58</v>
          </cell>
          <cell r="G2427">
            <v>15</v>
          </cell>
        </row>
        <row r="2428">
          <cell r="A2428" t="str">
            <v>39.27.030</v>
          </cell>
          <cell r="B2428" t="str">
            <v>Cabo óptico multimodo, 6 fibras, 50/125 µm - uso interno/externo</v>
          </cell>
          <cell r="C2428" t="str">
            <v>M</v>
          </cell>
          <cell r="D2428">
            <v>19.53</v>
          </cell>
          <cell r="E2428">
            <v>5.87</v>
          </cell>
          <cell r="F2428">
            <v>25.4</v>
          </cell>
          <cell r="G2428">
            <v>15</v>
          </cell>
        </row>
        <row r="2429">
          <cell r="A2429" t="str">
            <v>39.30</v>
          </cell>
          <cell r="B2429" t="str">
            <v>Fios e cabos - audio e video</v>
          </cell>
        </row>
        <row r="2430">
          <cell r="A2430" t="str">
            <v>39.30.010</v>
          </cell>
          <cell r="B2430" t="str">
            <v>Cabo torcido flexível de 2 x 2,5 mm², isolação em PVC antichama</v>
          </cell>
          <cell r="C2430" t="str">
            <v>M</v>
          </cell>
          <cell r="D2430">
            <v>5.69</v>
          </cell>
          <cell r="E2430">
            <v>14.69</v>
          </cell>
          <cell r="F2430">
            <v>20.38</v>
          </cell>
          <cell r="G2430">
            <v>15</v>
          </cell>
        </row>
        <row r="2431">
          <cell r="A2431" t="str">
            <v>40</v>
          </cell>
          <cell r="B2431" t="str">
            <v>DISTRIBUICAO DE FORCA E COMANDO DE ENERGIA ELETRICA E TELEFONIA</v>
          </cell>
        </row>
        <row r="2432">
          <cell r="A2432" t="str">
            <v>40.01</v>
          </cell>
          <cell r="B2432" t="str">
            <v>Caixa de passagem estampada</v>
          </cell>
        </row>
        <row r="2433">
          <cell r="A2433" t="str">
            <v>40.01.020</v>
          </cell>
          <cell r="B2433" t="str">
            <v>Caixa de ferro estampada 4´ x 2´</v>
          </cell>
          <cell r="C2433" t="str">
            <v>UN</v>
          </cell>
          <cell r="D2433">
            <v>1.97</v>
          </cell>
          <cell r="E2433">
            <v>14.69</v>
          </cell>
          <cell r="F2433">
            <v>16.66</v>
          </cell>
          <cell r="G2433">
            <v>15</v>
          </cell>
        </row>
        <row r="2434">
          <cell r="A2434" t="str">
            <v>40.01.040</v>
          </cell>
          <cell r="B2434" t="str">
            <v>Caixa de ferro estampada 4´ x 4´</v>
          </cell>
          <cell r="C2434" t="str">
            <v>UN</v>
          </cell>
          <cell r="D2434">
            <v>3.58</v>
          </cell>
          <cell r="E2434">
            <v>14.69</v>
          </cell>
          <cell r="F2434">
            <v>18.27</v>
          </cell>
          <cell r="G2434">
            <v>15</v>
          </cell>
        </row>
        <row r="2435">
          <cell r="A2435" t="str">
            <v>40.01.080</v>
          </cell>
          <cell r="B2435" t="str">
            <v>Caixa de ferro octogonal fundo móvel 4´ x 4´</v>
          </cell>
          <cell r="C2435" t="str">
            <v>UN</v>
          </cell>
          <cell r="D2435">
            <v>2.87</v>
          </cell>
          <cell r="E2435">
            <v>17.62</v>
          </cell>
          <cell r="F2435">
            <v>20.49</v>
          </cell>
          <cell r="G2435">
            <v>15</v>
          </cell>
        </row>
        <row r="2436">
          <cell r="A2436" t="str">
            <v>40.01.090</v>
          </cell>
          <cell r="B2436" t="str">
            <v>Caixa de ferro estampada octogonal de 3´ x 3´</v>
          </cell>
          <cell r="C2436" t="str">
            <v>UN</v>
          </cell>
          <cell r="D2436">
            <v>2.37</v>
          </cell>
          <cell r="E2436">
            <v>14.69</v>
          </cell>
          <cell r="F2436">
            <v>17.059999999999999</v>
          </cell>
          <cell r="G2436">
            <v>15</v>
          </cell>
        </row>
        <row r="2437">
          <cell r="A2437" t="str">
            <v>40.02</v>
          </cell>
          <cell r="B2437" t="str">
            <v>Caixa de passagem com tampa</v>
          </cell>
        </row>
        <row r="2438">
          <cell r="A2438" t="str">
            <v>40.02.010</v>
          </cell>
          <cell r="B2438" t="str">
            <v>Caixa de tomada em alumínio para piso 4´ x 4´</v>
          </cell>
          <cell r="C2438" t="str">
            <v>UN</v>
          </cell>
          <cell r="D2438">
            <v>43.04</v>
          </cell>
          <cell r="E2438">
            <v>46.98</v>
          </cell>
          <cell r="F2438">
            <v>90.02</v>
          </cell>
          <cell r="G2438">
            <v>15</v>
          </cell>
        </row>
        <row r="2439">
          <cell r="A2439" t="str">
            <v>40.02.020</v>
          </cell>
          <cell r="B2439" t="str">
            <v>Caixa de passagem em chapa, com tampa parafusada, 100 x 100 x 80 mm</v>
          </cell>
          <cell r="C2439" t="str">
            <v>UN</v>
          </cell>
          <cell r="D2439">
            <v>16.14</v>
          </cell>
          <cell r="E2439">
            <v>17.62</v>
          </cell>
          <cell r="F2439">
            <v>33.76</v>
          </cell>
          <cell r="G2439">
            <v>15</v>
          </cell>
        </row>
        <row r="2440">
          <cell r="A2440" t="str">
            <v>40.02.040</v>
          </cell>
          <cell r="B2440" t="str">
            <v>Caixa de passagem em chapa, com tampa parafusada, 150 x 150 x 80 mm</v>
          </cell>
          <cell r="C2440" t="str">
            <v>UN</v>
          </cell>
          <cell r="D2440">
            <v>19.29</v>
          </cell>
          <cell r="E2440">
            <v>17.62</v>
          </cell>
          <cell r="F2440">
            <v>36.909999999999997</v>
          </cell>
          <cell r="G2440">
            <v>15</v>
          </cell>
        </row>
        <row r="2441">
          <cell r="A2441" t="str">
            <v>40.02.060</v>
          </cell>
          <cell r="B2441" t="str">
            <v>Caixa de passagem em chapa, com tampa parafusada, 200 x 200 x 100 mm</v>
          </cell>
          <cell r="C2441" t="str">
            <v>UN</v>
          </cell>
          <cell r="D2441">
            <v>30.16</v>
          </cell>
          <cell r="E2441">
            <v>17.62</v>
          </cell>
          <cell r="F2441">
            <v>47.78</v>
          </cell>
          <cell r="G2441">
            <v>15</v>
          </cell>
        </row>
        <row r="2442">
          <cell r="A2442" t="str">
            <v>40.02.080</v>
          </cell>
          <cell r="B2442" t="str">
            <v>Caixa de passagem em chapa, com tampa parafusada, 300 x 300 x 120 mm</v>
          </cell>
          <cell r="C2442" t="str">
            <v>UN</v>
          </cell>
          <cell r="D2442">
            <v>57.6</v>
          </cell>
          <cell r="E2442">
            <v>23.49</v>
          </cell>
          <cell r="F2442">
            <v>81.09</v>
          </cell>
          <cell r="G2442">
            <v>15</v>
          </cell>
        </row>
        <row r="2443">
          <cell r="A2443" t="str">
            <v>40.02.100</v>
          </cell>
          <cell r="B2443" t="str">
            <v>Caixa de passagem em chapa, com tampa parafusada, 400 x 400 x 150 mm</v>
          </cell>
          <cell r="C2443" t="str">
            <v>UN</v>
          </cell>
          <cell r="D2443">
            <v>148.94999999999999</v>
          </cell>
          <cell r="E2443">
            <v>23.49</v>
          </cell>
          <cell r="F2443">
            <v>172.44</v>
          </cell>
          <cell r="G2443">
            <v>15</v>
          </cell>
        </row>
        <row r="2444">
          <cell r="A2444" t="str">
            <v>40.02.120</v>
          </cell>
          <cell r="B2444" t="str">
            <v>Caixa de passagem em chapa, com tampa parafusada, 500 x 500 x 150 mm</v>
          </cell>
          <cell r="C2444" t="str">
            <v>UN</v>
          </cell>
          <cell r="D2444">
            <v>183.15</v>
          </cell>
          <cell r="E2444">
            <v>29.37</v>
          </cell>
          <cell r="F2444">
            <v>212.52</v>
          </cell>
          <cell r="G2444">
            <v>15</v>
          </cell>
        </row>
        <row r="2445">
          <cell r="A2445" t="str">
            <v>40.02.440</v>
          </cell>
          <cell r="B2445" t="str">
            <v>Caixa em alumínio fundido à prova de tempo, umidade, gases, vapores e pó, 150 x 150 x 150 mm</v>
          </cell>
          <cell r="C2445" t="str">
            <v>UN</v>
          </cell>
          <cell r="D2445">
            <v>173</v>
          </cell>
          <cell r="E2445">
            <v>17.62</v>
          </cell>
          <cell r="F2445">
            <v>190.62</v>
          </cell>
          <cell r="G2445">
            <v>15</v>
          </cell>
        </row>
        <row r="2446">
          <cell r="A2446" t="str">
            <v>40.02.450</v>
          </cell>
          <cell r="B2446" t="str">
            <v>Caixa em alumínio fundido à prova de tempo, umidade, gases, vapores e pó, 200 x 200 x 200 mm</v>
          </cell>
          <cell r="C2446" t="str">
            <v>UN</v>
          </cell>
          <cell r="D2446">
            <v>509.31</v>
          </cell>
          <cell r="E2446">
            <v>17.62</v>
          </cell>
          <cell r="F2446">
            <v>526.92999999999995</v>
          </cell>
          <cell r="G2446">
            <v>15</v>
          </cell>
        </row>
        <row r="2447">
          <cell r="A2447" t="str">
            <v>40.02.460</v>
          </cell>
          <cell r="B2447" t="str">
            <v>Caixa em alumínio fundido à prova de tempo, umidade, gases, vapores e pó, 240 x 240 x 150 mm</v>
          </cell>
          <cell r="C2447" t="str">
            <v>UN</v>
          </cell>
          <cell r="D2447">
            <v>835.87</v>
          </cell>
          <cell r="E2447">
            <v>17.62</v>
          </cell>
          <cell r="F2447">
            <v>853.49</v>
          </cell>
          <cell r="G2447">
            <v>15</v>
          </cell>
        </row>
        <row r="2448">
          <cell r="A2448" t="str">
            <v>40.02.470</v>
          </cell>
          <cell r="B2448" t="str">
            <v>Caixa em alumínio fundido à prova de tempo, umidade, gases, vapores e pó, 445 x 350 x 220 mm</v>
          </cell>
          <cell r="C2448" t="str">
            <v>UN</v>
          </cell>
          <cell r="D2448">
            <v>1831.28</v>
          </cell>
          <cell r="E2448">
            <v>23.49</v>
          </cell>
          <cell r="F2448">
            <v>1854.77</v>
          </cell>
          <cell r="G2448">
            <v>15</v>
          </cell>
        </row>
        <row r="2449">
          <cell r="A2449" t="str">
            <v>40.02.600</v>
          </cell>
          <cell r="B2449" t="str">
            <v>Caixa de passagem em alumínio fundido à prova de tempo, 100 x 100 mm</v>
          </cell>
          <cell r="C2449" t="str">
            <v>UN</v>
          </cell>
          <cell r="D2449">
            <v>25.03</v>
          </cell>
          <cell r="E2449">
            <v>17.62</v>
          </cell>
          <cell r="F2449">
            <v>42.65</v>
          </cell>
          <cell r="G2449">
            <v>15</v>
          </cell>
        </row>
        <row r="2450">
          <cell r="A2450" t="str">
            <v>40.02.610</v>
          </cell>
          <cell r="B2450" t="str">
            <v>Caixa de passagem em alumínio fundido à prova de tempo, 200 x 200 mm</v>
          </cell>
          <cell r="C2450" t="str">
            <v>UN</v>
          </cell>
          <cell r="D2450">
            <v>83.12</v>
          </cell>
          <cell r="E2450">
            <v>17.62</v>
          </cell>
          <cell r="F2450">
            <v>100.74</v>
          </cell>
          <cell r="G2450">
            <v>15</v>
          </cell>
        </row>
        <row r="2451">
          <cell r="A2451" t="str">
            <v>40.02.620</v>
          </cell>
          <cell r="B2451" t="str">
            <v>Caixa de passagem em alumínio fundido à prova de tempo, 300 x 300 mm</v>
          </cell>
          <cell r="C2451" t="str">
            <v>UN</v>
          </cell>
          <cell r="D2451">
            <v>206.85</v>
          </cell>
          <cell r="E2451">
            <v>23.49</v>
          </cell>
          <cell r="F2451">
            <v>230.34</v>
          </cell>
          <cell r="G2451">
            <v>15</v>
          </cell>
        </row>
        <row r="2452">
          <cell r="A2452" t="str">
            <v>40.04</v>
          </cell>
          <cell r="B2452" t="str">
            <v>Tomadas</v>
          </cell>
        </row>
        <row r="2453">
          <cell r="A2453" t="str">
            <v>40.04.080</v>
          </cell>
          <cell r="B2453" t="str">
            <v>Tomada para telefone 4P, padrão TELEBRÁS, com placa</v>
          </cell>
          <cell r="C2453" t="str">
            <v>CJ</v>
          </cell>
          <cell r="D2453">
            <v>28.69</v>
          </cell>
          <cell r="E2453">
            <v>17.62</v>
          </cell>
          <cell r="F2453">
            <v>46.31</v>
          </cell>
          <cell r="G2453">
            <v>15</v>
          </cell>
        </row>
        <row r="2454">
          <cell r="A2454" t="str">
            <v>40.04.090</v>
          </cell>
          <cell r="B2454" t="str">
            <v>Tomada RJ 11 para telefone, sem placa</v>
          </cell>
          <cell r="C2454" t="str">
            <v>UN</v>
          </cell>
          <cell r="D2454">
            <v>32.549999999999997</v>
          </cell>
          <cell r="E2454">
            <v>17.62</v>
          </cell>
          <cell r="F2454">
            <v>50.17</v>
          </cell>
          <cell r="G2454">
            <v>15</v>
          </cell>
        </row>
        <row r="2455">
          <cell r="A2455" t="str">
            <v>40.04.096</v>
          </cell>
          <cell r="B2455" t="str">
            <v>Tomada RJ 45 para rede de dados, com placa</v>
          </cell>
          <cell r="C2455" t="str">
            <v>UN</v>
          </cell>
          <cell r="D2455">
            <v>80.53</v>
          </cell>
          <cell r="E2455">
            <v>17.62</v>
          </cell>
          <cell r="F2455">
            <v>98.15</v>
          </cell>
          <cell r="G2455">
            <v>15</v>
          </cell>
        </row>
        <row r="2456">
          <cell r="A2456" t="str">
            <v>40.04.140</v>
          </cell>
          <cell r="B2456" t="str">
            <v>Tomada 3P+T de 32 A, blindada industrial de sobrepor negativa</v>
          </cell>
          <cell r="C2456" t="str">
            <v>CJ</v>
          </cell>
          <cell r="D2456">
            <v>302.3</v>
          </cell>
          <cell r="E2456">
            <v>17.62</v>
          </cell>
          <cell r="F2456">
            <v>319.92</v>
          </cell>
          <cell r="G2456">
            <v>15</v>
          </cell>
        </row>
        <row r="2457">
          <cell r="A2457" t="str">
            <v>40.04.146</v>
          </cell>
          <cell r="B2457" t="str">
            <v>Tomada 3P+T de 63 A, blindada industrial de embutir</v>
          </cell>
          <cell r="C2457" t="str">
            <v>CJ</v>
          </cell>
          <cell r="D2457">
            <v>306.93</v>
          </cell>
          <cell r="E2457">
            <v>17.62</v>
          </cell>
          <cell r="F2457">
            <v>324.55</v>
          </cell>
          <cell r="G2457">
            <v>15</v>
          </cell>
        </row>
        <row r="2458">
          <cell r="A2458" t="str">
            <v>40.04.230</v>
          </cell>
          <cell r="B2458" t="str">
            <v>Tomada de canaleta/perfilado universal 2P+T, com caixa e tampa</v>
          </cell>
          <cell r="C2458" t="str">
            <v>CJ</v>
          </cell>
          <cell r="D2458">
            <v>20.329999999999998</v>
          </cell>
          <cell r="E2458">
            <v>17.62</v>
          </cell>
          <cell r="F2458">
            <v>37.950000000000003</v>
          </cell>
          <cell r="G2458">
            <v>15</v>
          </cell>
        </row>
        <row r="2459">
          <cell r="A2459" t="str">
            <v>40.04.340</v>
          </cell>
          <cell r="B2459" t="str">
            <v>Plugue e tomada 2P+T de 16 A de sobrepor - 380 / 440 V</v>
          </cell>
          <cell r="C2459" t="str">
            <v>CJ</v>
          </cell>
          <cell r="D2459">
            <v>353.98</v>
          </cell>
          <cell r="E2459">
            <v>17.62</v>
          </cell>
          <cell r="F2459">
            <v>371.6</v>
          </cell>
          <cell r="G2459">
            <v>15</v>
          </cell>
        </row>
        <row r="2460">
          <cell r="A2460" t="str">
            <v>40.04.390</v>
          </cell>
          <cell r="B2460" t="str">
            <v>Tomada de energia quadrada com rabicho de 10 A - 250 V , para instalação em painel / rodapé / caixa de tomadas</v>
          </cell>
          <cell r="C2460" t="str">
            <v>UN</v>
          </cell>
          <cell r="D2460">
            <v>21.88</v>
          </cell>
          <cell r="E2460">
            <v>17.62</v>
          </cell>
          <cell r="F2460">
            <v>39.5</v>
          </cell>
          <cell r="G2460">
            <v>15</v>
          </cell>
        </row>
        <row r="2461">
          <cell r="A2461" t="str">
            <v>40.04.450</v>
          </cell>
          <cell r="B2461" t="str">
            <v>Tomada 2P+T de 10 A - 250 V, completa</v>
          </cell>
          <cell r="C2461" t="str">
            <v>CJ</v>
          </cell>
          <cell r="D2461">
            <v>13.51</v>
          </cell>
          <cell r="E2461">
            <v>17.62</v>
          </cell>
          <cell r="F2461">
            <v>31.13</v>
          </cell>
          <cell r="G2461">
            <v>15</v>
          </cell>
        </row>
        <row r="2462">
          <cell r="A2462" t="str">
            <v>40.04.460</v>
          </cell>
          <cell r="B2462" t="str">
            <v>Tomada 2P+T de 20 A - 250 V, completa</v>
          </cell>
          <cell r="C2462" t="str">
            <v>CJ</v>
          </cell>
          <cell r="D2462">
            <v>15.28</v>
          </cell>
          <cell r="E2462">
            <v>17.62</v>
          </cell>
          <cell r="F2462">
            <v>32.9</v>
          </cell>
          <cell r="G2462">
            <v>15</v>
          </cell>
        </row>
        <row r="2463">
          <cell r="A2463" t="str">
            <v>40.04.470</v>
          </cell>
          <cell r="B2463" t="str">
            <v>Conjunto 2 tomadas 2P+T de 10 A, completo</v>
          </cell>
          <cell r="C2463" t="str">
            <v>CJ</v>
          </cell>
          <cell r="D2463">
            <v>34.020000000000003</v>
          </cell>
          <cell r="E2463">
            <v>17.62</v>
          </cell>
          <cell r="F2463">
            <v>51.64</v>
          </cell>
          <cell r="G2463">
            <v>15</v>
          </cell>
        </row>
        <row r="2464">
          <cell r="A2464" t="str">
            <v>40.04.480</v>
          </cell>
          <cell r="B2464" t="str">
            <v>Conjunto 1 interruptor simples e 1 tomada 2P+T de 10 A, completo</v>
          </cell>
          <cell r="C2464" t="str">
            <v>CJ</v>
          </cell>
          <cell r="D2464">
            <v>27.36</v>
          </cell>
          <cell r="E2464">
            <v>17.62</v>
          </cell>
          <cell r="F2464">
            <v>44.98</v>
          </cell>
          <cell r="G2464">
            <v>15</v>
          </cell>
        </row>
        <row r="2465">
          <cell r="A2465" t="str">
            <v>40.04.490</v>
          </cell>
          <cell r="B2465" t="str">
            <v>Conjunto 2 interruptores simples e 1 tomada 2P+T de 10 A, completo</v>
          </cell>
          <cell r="C2465" t="str">
            <v>CJ</v>
          </cell>
          <cell r="D2465">
            <v>34</v>
          </cell>
          <cell r="E2465">
            <v>17.62</v>
          </cell>
          <cell r="F2465">
            <v>51.62</v>
          </cell>
          <cell r="G2465">
            <v>15</v>
          </cell>
        </row>
        <row r="2466">
          <cell r="A2466" t="str">
            <v>40.04.492</v>
          </cell>
          <cell r="B2466" t="str">
            <v>Conjunto 4´ x 4´ de 1 interruptor simples, 1 tomada universal e 1 tomada de 3 polos</v>
          </cell>
          <cell r="C2466" t="str">
            <v>CJ</v>
          </cell>
          <cell r="D2466">
            <v>37.520000000000003</v>
          </cell>
          <cell r="E2466">
            <v>21.73</v>
          </cell>
          <cell r="F2466">
            <v>59.25</v>
          </cell>
          <cell r="G2466">
            <v>15</v>
          </cell>
        </row>
        <row r="2467">
          <cell r="A2467" t="str">
            <v>40.05</v>
          </cell>
          <cell r="B2467" t="str">
            <v>Interruptores e minuterias</v>
          </cell>
        </row>
        <row r="2468">
          <cell r="A2468" t="str">
            <v>40.05.020</v>
          </cell>
          <cell r="B2468" t="str">
            <v>Interruptor simples com 1 tecla e placa</v>
          </cell>
          <cell r="C2468" t="str">
            <v>CJ</v>
          </cell>
          <cell r="D2468">
            <v>14.98</v>
          </cell>
          <cell r="E2468">
            <v>19.97</v>
          </cell>
          <cell r="F2468">
            <v>34.950000000000003</v>
          </cell>
          <cell r="G2468">
            <v>15</v>
          </cell>
        </row>
        <row r="2469">
          <cell r="A2469" t="str">
            <v>40.05.040</v>
          </cell>
          <cell r="B2469" t="str">
            <v>Interruptor simples com 2 teclas e placa</v>
          </cell>
          <cell r="C2469" t="str">
            <v>CJ</v>
          </cell>
          <cell r="D2469">
            <v>25.07</v>
          </cell>
          <cell r="E2469">
            <v>20.56</v>
          </cell>
          <cell r="F2469">
            <v>45.63</v>
          </cell>
          <cell r="G2469">
            <v>15</v>
          </cell>
        </row>
        <row r="2470">
          <cell r="A2470" t="str">
            <v>40.05.060</v>
          </cell>
          <cell r="B2470" t="str">
            <v>Interruptor simples com 3 teclas e placa</v>
          </cell>
          <cell r="C2470" t="str">
            <v>CJ</v>
          </cell>
          <cell r="D2470">
            <v>27.85</v>
          </cell>
          <cell r="E2470">
            <v>29.37</v>
          </cell>
          <cell r="F2470">
            <v>57.22</v>
          </cell>
          <cell r="G2470">
            <v>15</v>
          </cell>
        </row>
        <row r="2471">
          <cell r="A2471" t="str">
            <v>40.05.080</v>
          </cell>
          <cell r="B2471" t="str">
            <v>Interruptor paralelo com 1 tecla e placa</v>
          </cell>
          <cell r="C2471" t="str">
            <v>CJ</v>
          </cell>
          <cell r="D2471">
            <v>19.54</v>
          </cell>
          <cell r="E2471">
            <v>15.85</v>
          </cell>
          <cell r="F2471">
            <v>35.39</v>
          </cell>
          <cell r="G2471">
            <v>15</v>
          </cell>
        </row>
        <row r="2472">
          <cell r="A2472" t="str">
            <v>40.05.100</v>
          </cell>
          <cell r="B2472" t="str">
            <v>Interruptor paralelo com 2 teclas e placa</v>
          </cell>
          <cell r="C2472" t="str">
            <v>CJ</v>
          </cell>
          <cell r="D2472">
            <v>13.36</v>
          </cell>
          <cell r="E2472">
            <v>26.43</v>
          </cell>
          <cell r="F2472">
            <v>39.79</v>
          </cell>
          <cell r="G2472">
            <v>15</v>
          </cell>
        </row>
        <row r="2473">
          <cell r="A2473" t="str">
            <v>40.05.120</v>
          </cell>
          <cell r="B2473" t="str">
            <v>Interruptor com 1 tecla simples, 1 tecla paralelo e placa</v>
          </cell>
          <cell r="C2473" t="str">
            <v>CJ</v>
          </cell>
          <cell r="D2473">
            <v>25.28</v>
          </cell>
          <cell r="E2473">
            <v>22.32</v>
          </cell>
          <cell r="F2473">
            <v>47.6</v>
          </cell>
          <cell r="G2473">
            <v>15</v>
          </cell>
        </row>
        <row r="2474">
          <cell r="A2474" t="str">
            <v>40.05.140</v>
          </cell>
          <cell r="B2474" t="str">
            <v>Interruptor com 2 teclas simples, 1 tecla paralelo e placa</v>
          </cell>
          <cell r="C2474" t="str">
            <v>CJ</v>
          </cell>
          <cell r="D2474">
            <v>13.52</v>
          </cell>
          <cell r="E2474">
            <v>26.43</v>
          </cell>
          <cell r="F2474">
            <v>39.950000000000003</v>
          </cell>
          <cell r="G2474">
            <v>15</v>
          </cell>
        </row>
        <row r="2475">
          <cell r="A2475" t="str">
            <v>40.05.160</v>
          </cell>
          <cell r="B2475" t="str">
            <v>Interruptor com 1 tecla simples, 2 teclas paralelo e placa</v>
          </cell>
          <cell r="C2475" t="str">
            <v>CJ</v>
          </cell>
          <cell r="D2475">
            <v>19.350000000000001</v>
          </cell>
          <cell r="E2475">
            <v>29.37</v>
          </cell>
          <cell r="F2475">
            <v>48.72</v>
          </cell>
          <cell r="G2475">
            <v>15</v>
          </cell>
        </row>
        <row r="2476">
          <cell r="A2476" t="str">
            <v>40.05.170</v>
          </cell>
          <cell r="B2476" t="str">
            <v>Interruptor bipolar com 1 tecla dupla paralelo e placa</v>
          </cell>
          <cell r="C2476" t="str">
            <v>CJ</v>
          </cell>
          <cell r="D2476">
            <v>53.82</v>
          </cell>
          <cell r="E2476">
            <v>20.56</v>
          </cell>
          <cell r="F2476">
            <v>74.38</v>
          </cell>
          <cell r="G2476">
            <v>15</v>
          </cell>
        </row>
        <row r="2477">
          <cell r="A2477" t="str">
            <v>40.05.180</v>
          </cell>
          <cell r="B2477" t="str">
            <v>Interruptor bipolar com 1 tecla dupla simples e placa</v>
          </cell>
          <cell r="C2477" t="str">
            <v>CJ</v>
          </cell>
          <cell r="D2477">
            <v>50.62</v>
          </cell>
          <cell r="E2477">
            <v>20.56</v>
          </cell>
          <cell r="F2477">
            <v>71.180000000000007</v>
          </cell>
          <cell r="G2477">
            <v>15</v>
          </cell>
        </row>
        <row r="2478">
          <cell r="A2478" t="str">
            <v>40.05.320</v>
          </cell>
          <cell r="B2478" t="str">
            <v>Pulsador 2 A - 250 V, para minuteria com placa</v>
          </cell>
          <cell r="C2478" t="str">
            <v>CJ</v>
          </cell>
          <cell r="D2478">
            <v>19.86</v>
          </cell>
          <cell r="E2478">
            <v>14.69</v>
          </cell>
          <cell r="F2478">
            <v>34.549999999999997</v>
          </cell>
          <cell r="G2478">
            <v>15</v>
          </cell>
        </row>
        <row r="2479">
          <cell r="A2479" t="str">
            <v>40.05.330</v>
          </cell>
          <cell r="B2479" t="str">
            <v>Variador de luminosidade rotativo até 600 W / 220 V, com placa</v>
          </cell>
          <cell r="C2479" t="str">
            <v>CJ</v>
          </cell>
          <cell r="D2479">
            <v>55.56</v>
          </cell>
          <cell r="E2479">
            <v>22.32</v>
          </cell>
          <cell r="F2479">
            <v>77.88</v>
          </cell>
          <cell r="G2479">
            <v>15</v>
          </cell>
        </row>
        <row r="2480">
          <cell r="A2480" t="str">
            <v>40.05.340</v>
          </cell>
          <cell r="B2480" t="str">
            <v>Sensor de presença para teto, com fotocélula, para lâmpada qualquer</v>
          </cell>
          <cell r="C2480" t="str">
            <v>UN</v>
          </cell>
          <cell r="D2480">
            <v>35.299999999999997</v>
          </cell>
          <cell r="E2480">
            <v>17.62</v>
          </cell>
          <cell r="F2480">
            <v>52.92</v>
          </cell>
          <cell r="G2480">
            <v>15</v>
          </cell>
        </row>
        <row r="2481">
          <cell r="A2481" t="str">
            <v>40.05.350</v>
          </cell>
          <cell r="B2481" t="str">
            <v>Sensor de presença infravermelho passivo e microondas, alcance de 12 m - sem fio</v>
          </cell>
          <cell r="C2481" t="str">
            <v>UN</v>
          </cell>
          <cell r="D2481">
            <v>100.24</v>
          </cell>
          <cell r="E2481">
            <v>29.37</v>
          </cell>
          <cell r="F2481">
            <v>129.61000000000001</v>
          </cell>
          <cell r="G2481">
            <v>15</v>
          </cell>
        </row>
        <row r="2482">
          <cell r="A2482" t="str">
            <v>40.06</v>
          </cell>
          <cell r="B2482" t="str">
            <v>Conduletes</v>
          </cell>
        </row>
        <row r="2483">
          <cell r="A2483" t="str">
            <v>40.06.040</v>
          </cell>
          <cell r="B2483" t="str">
            <v>Condulete metálico de 3/4´</v>
          </cell>
          <cell r="C2483" t="str">
            <v>CJ</v>
          </cell>
          <cell r="D2483">
            <v>15.85</v>
          </cell>
          <cell r="E2483">
            <v>29.37</v>
          </cell>
          <cell r="F2483">
            <v>45.22</v>
          </cell>
          <cell r="G2483">
            <v>15</v>
          </cell>
        </row>
        <row r="2484">
          <cell r="A2484" t="str">
            <v>40.06.060</v>
          </cell>
          <cell r="B2484" t="str">
            <v>Condulete metálico de 1´</v>
          </cell>
          <cell r="C2484" t="str">
            <v>CJ</v>
          </cell>
          <cell r="D2484">
            <v>25.47</v>
          </cell>
          <cell r="E2484">
            <v>29.37</v>
          </cell>
          <cell r="F2484">
            <v>54.84</v>
          </cell>
          <cell r="G2484">
            <v>15</v>
          </cell>
        </row>
        <row r="2485">
          <cell r="A2485" t="str">
            <v>40.06.080</v>
          </cell>
          <cell r="B2485" t="str">
            <v>Condulete metálico de 1 1/4´</v>
          </cell>
          <cell r="C2485" t="str">
            <v>CJ</v>
          </cell>
          <cell r="D2485">
            <v>47.87</v>
          </cell>
          <cell r="E2485">
            <v>29.37</v>
          </cell>
          <cell r="F2485">
            <v>77.239999999999995</v>
          </cell>
          <cell r="G2485">
            <v>15</v>
          </cell>
        </row>
        <row r="2486">
          <cell r="A2486" t="str">
            <v>40.06.100</v>
          </cell>
          <cell r="B2486" t="str">
            <v>Condulete metálico de 1 1/2´</v>
          </cell>
          <cell r="C2486" t="str">
            <v>CJ</v>
          </cell>
          <cell r="D2486">
            <v>61.57</v>
          </cell>
          <cell r="E2486">
            <v>29.37</v>
          </cell>
          <cell r="F2486">
            <v>90.94</v>
          </cell>
          <cell r="G2486">
            <v>15</v>
          </cell>
        </row>
        <row r="2487">
          <cell r="A2487" t="str">
            <v>40.06.120</v>
          </cell>
          <cell r="B2487" t="str">
            <v>Condulete metálico de 2´</v>
          </cell>
          <cell r="C2487" t="str">
            <v>CJ</v>
          </cell>
          <cell r="D2487">
            <v>83.14</v>
          </cell>
          <cell r="E2487">
            <v>29.37</v>
          </cell>
          <cell r="F2487">
            <v>112.51</v>
          </cell>
          <cell r="G2487">
            <v>15</v>
          </cell>
        </row>
        <row r="2488">
          <cell r="A2488" t="str">
            <v>40.06.140</v>
          </cell>
          <cell r="B2488" t="str">
            <v>Condulete metálico de 2 1/2´</v>
          </cell>
          <cell r="C2488" t="str">
            <v>CJ</v>
          </cell>
          <cell r="D2488">
            <v>251.54</v>
          </cell>
          <cell r="E2488">
            <v>29.37</v>
          </cell>
          <cell r="F2488">
            <v>280.91000000000003</v>
          </cell>
          <cell r="G2488">
            <v>15</v>
          </cell>
        </row>
        <row r="2489">
          <cell r="A2489" t="str">
            <v>40.06.160</v>
          </cell>
          <cell r="B2489" t="str">
            <v>Condulete metálico de 3´</v>
          </cell>
          <cell r="C2489" t="str">
            <v>CJ</v>
          </cell>
          <cell r="D2489">
            <v>302.92</v>
          </cell>
          <cell r="E2489">
            <v>29.37</v>
          </cell>
          <cell r="F2489">
            <v>332.29</v>
          </cell>
          <cell r="G2489">
            <v>15</v>
          </cell>
        </row>
        <row r="2490">
          <cell r="A2490" t="str">
            <v>40.06.170</v>
          </cell>
          <cell r="B2490" t="str">
            <v>Condulete metálico de 4´</v>
          </cell>
          <cell r="C2490" t="str">
            <v>CJ</v>
          </cell>
          <cell r="D2490">
            <v>487.99</v>
          </cell>
          <cell r="E2490">
            <v>29.37</v>
          </cell>
          <cell r="F2490">
            <v>517.36</v>
          </cell>
          <cell r="G2490">
            <v>15</v>
          </cell>
        </row>
        <row r="2491">
          <cell r="A2491" t="str">
            <v>40.06.510</v>
          </cell>
          <cell r="B2491" t="str">
            <v>Condulete em PVC de 1´ - com tampa</v>
          </cell>
          <cell r="C2491" t="str">
            <v>CJ</v>
          </cell>
          <cell r="D2491">
            <v>21.05</v>
          </cell>
          <cell r="E2491">
            <v>29.37</v>
          </cell>
          <cell r="F2491">
            <v>50.42</v>
          </cell>
          <cell r="G2491">
            <v>15</v>
          </cell>
        </row>
        <row r="2492">
          <cell r="A2492" t="str">
            <v>40.07</v>
          </cell>
          <cell r="B2492" t="str">
            <v>Caixa de passagem em PVC</v>
          </cell>
        </row>
        <row r="2493">
          <cell r="A2493" t="str">
            <v>40.07.010</v>
          </cell>
          <cell r="B2493" t="str">
            <v>Caixa em PVC de 4´ x 2´</v>
          </cell>
          <cell r="C2493" t="str">
            <v>UN</v>
          </cell>
          <cell r="D2493">
            <v>3.78</v>
          </cell>
          <cell r="E2493">
            <v>14.69</v>
          </cell>
          <cell r="F2493">
            <v>18.47</v>
          </cell>
          <cell r="G2493">
            <v>15</v>
          </cell>
        </row>
        <row r="2494">
          <cell r="A2494" t="str">
            <v>40.07.020</v>
          </cell>
          <cell r="B2494" t="str">
            <v>Caixa em PVC de 4´ x 4´</v>
          </cell>
          <cell r="C2494" t="str">
            <v>UN</v>
          </cell>
          <cell r="D2494">
            <v>7.62</v>
          </cell>
          <cell r="E2494">
            <v>14.69</v>
          </cell>
          <cell r="F2494">
            <v>22.31</v>
          </cell>
          <cell r="G2494">
            <v>15</v>
          </cell>
        </row>
        <row r="2495">
          <cell r="A2495" t="str">
            <v>40.07.040</v>
          </cell>
          <cell r="B2495" t="str">
            <v>Caixa em PVC octogonal de 4´ x 4´</v>
          </cell>
          <cell r="C2495" t="str">
            <v>UN</v>
          </cell>
          <cell r="D2495">
            <v>8.9600000000000009</v>
          </cell>
          <cell r="E2495">
            <v>14.69</v>
          </cell>
          <cell r="F2495">
            <v>23.65</v>
          </cell>
          <cell r="G2495">
            <v>15</v>
          </cell>
        </row>
        <row r="2496">
          <cell r="A2496" t="str">
            <v>40.10</v>
          </cell>
          <cell r="B2496" t="str">
            <v>Contator</v>
          </cell>
        </row>
        <row r="2497">
          <cell r="A2497" t="str">
            <v>40.10.016</v>
          </cell>
          <cell r="B2497" t="str">
            <v>Contator de potência 12 A - 1na+1nf</v>
          </cell>
          <cell r="C2497" t="str">
            <v>UN</v>
          </cell>
          <cell r="D2497">
            <v>295.18</v>
          </cell>
          <cell r="E2497">
            <v>29.37</v>
          </cell>
          <cell r="F2497">
            <v>324.55</v>
          </cell>
          <cell r="G2497">
            <v>15</v>
          </cell>
        </row>
        <row r="2498">
          <cell r="A2498" t="str">
            <v>40.10.020</v>
          </cell>
          <cell r="B2498" t="str">
            <v>Contator de potência 9 A - 2na+2nf</v>
          </cell>
          <cell r="C2498" t="str">
            <v>UN</v>
          </cell>
          <cell r="D2498">
            <v>327.88</v>
          </cell>
          <cell r="E2498">
            <v>29.37</v>
          </cell>
          <cell r="F2498">
            <v>357.25</v>
          </cell>
          <cell r="G2498">
            <v>15</v>
          </cell>
        </row>
        <row r="2499">
          <cell r="A2499" t="str">
            <v>40.10.040</v>
          </cell>
          <cell r="B2499" t="str">
            <v>Contator de potência 12 A - 2na+2nf</v>
          </cell>
          <cell r="C2499" t="str">
            <v>UN</v>
          </cell>
          <cell r="D2499">
            <v>315.70999999999998</v>
          </cell>
          <cell r="E2499">
            <v>29.37</v>
          </cell>
          <cell r="F2499">
            <v>345.08</v>
          </cell>
          <cell r="G2499">
            <v>15</v>
          </cell>
        </row>
        <row r="2500">
          <cell r="A2500" t="str">
            <v>40.10.060</v>
          </cell>
          <cell r="B2500" t="str">
            <v>Contator de potência 16 A - 2na+2nf</v>
          </cell>
          <cell r="C2500" t="str">
            <v>UN</v>
          </cell>
          <cell r="D2500">
            <v>327.66000000000003</v>
          </cell>
          <cell r="E2500">
            <v>29.37</v>
          </cell>
          <cell r="F2500">
            <v>357.03</v>
          </cell>
          <cell r="G2500">
            <v>15</v>
          </cell>
        </row>
        <row r="2501">
          <cell r="A2501" t="str">
            <v>40.10.080</v>
          </cell>
          <cell r="B2501" t="str">
            <v>Contator de potência 22 A/25 A - 2na+2nf</v>
          </cell>
          <cell r="C2501" t="str">
            <v>UN</v>
          </cell>
          <cell r="D2501">
            <v>358.94</v>
          </cell>
          <cell r="E2501">
            <v>29.37</v>
          </cell>
          <cell r="F2501">
            <v>388.31</v>
          </cell>
          <cell r="G2501">
            <v>15</v>
          </cell>
        </row>
        <row r="2502">
          <cell r="A2502" t="str">
            <v>40.10.100</v>
          </cell>
          <cell r="B2502" t="str">
            <v>Contator de potência 32 A - 2na+2nf</v>
          </cell>
          <cell r="C2502" t="str">
            <v>UN</v>
          </cell>
          <cell r="D2502">
            <v>552.45000000000005</v>
          </cell>
          <cell r="E2502">
            <v>29.37</v>
          </cell>
          <cell r="F2502">
            <v>581.82000000000005</v>
          </cell>
          <cell r="G2502">
            <v>15</v>
          </cell>
        </row>
        <row r="2503">
          <cell r="A2503" t="str">
            <v>40.10.106</v>
          </cell>
          <cell r="B2503" t="str">
            <v>Contator de potência 38 A/40 A - 2na+2nf</v>
          </cell>
          <cell r="C2503" t="str">
            <v>UN</v>
          </cell>
          <cell r="D2503">
            <v>726.01</v>
          </cell>
          <cell r="E2503">
            <v>29.37</v>
          </cell>
          <cell r="F2503">
            <v>755.38</v>
          </cell>
          <cell r="G2503">
            <v>15</v>
          </cell>
        </row>
        <row r="2504">
          <cell r="A2504" t="str">
            <v>40.10.110</v>
          </cell>
          <cell r="B2504" t="str">
            <v>Contator de potência 50 A - 2na+2nf</v>
          </cell>
          <cell r="C2504" t="str">
            <v>UN</v>
          </cell>
          <cell r="D2504">
            <v>1050.98</v>
          </cell>
          <cell r="E2504">
            <v>29.37</v>
          </cell>
          <cell r="F2504">
            <v>1080.3499999999999</v>
          </cell>
          <cell r="G2504">
            <v>15</v>
          </cell>
        </row>
        <row r="2505">
          <cell r="A2505" t="str">
            <v>40.10.132</v>
          </cell>
          <cell r="B2505" t="str">
            <v>Contator de potência 65 A - 2na+2nf</v>
          </cell>
          <cell r="C2505" t="str">
            <v>UN</v>
          </cell>
          <cell r="D2505">
            <v>1593.95</v>
          </cell>
          <cell r="E2505">
            <v>29.37</v>
          </cell>
          <cell r="F2505">
            <v>1623.32</v>
          </cell>
          <cell r="G2505">
            <v>15</v>
          </cell>
        </row>
        <row r="2506">
          <cell r="A2506" t="str">
            <v>40.10.136</v>
          </cell>
          <cell r="B2506" t="str">
            <v>Contator de potência 110 A - 2na+2nf</v>
          </cell>
          <cell r="C2506" t="str">
            <v>UN</v>
          </cell>
          <cell r="D2506">
            <v>3258.81</v>
          </cell>
          <cell r="E2506">
            <v>29.37</v>
          </cell>
          <cell r="F2506">
            <v>3288.18</v>
          </cell>
          <cell r="G2506">
            <v>15</v>
          </cell>
        </row>
        <row r="2507">
          <cell r="A2507" t="str">
            <v>40.10.140</v>
          </cell>
          <cell r="B2507" t="str">
            <v>Contator de potência 150 A - 2na+2nf</v>
          </cell>
          <cell r="C2507" t="str">
            <v>UN</v>
          </cell>
          <cell r="D2507">
            <v>2268.6799999999998</v>
          </cell>
          <cell r="E2507">
            <v>29.37</v>
          </cell>
          <cell r="F2507">
            <v>2298.0500000000002</v>
          </cell>
          <cell r="G2507">
            <v>15</v>
          </cell>
        </row>
        <row r="2508">
          <cell r="A2508" t="str">
            <v>40.10.150</v>
          </cell>
          <cell r="B2508" t="str">
            <v>Contator de potência 220 A - 2na+2nf</v>
          </cell>
          <cell r="C2508" t="str">
            <v>UN</v>
          </cell>
          <cell r="D2508">
            <v>5642.49</v>
          </cell>
          <cell r="E2508">
            <v>29.37</v>
          </cell>
          <cell r="F2508">
            <v>5671.86</v>
          </cell>
          <cell r="G2508">
            <v>15</v>
          </cell>
        </row>
        <row r="2509">
          <cell r="A2509" t="str">
            <v>40.10.500</v>
          </cell>
          <cell r="B2509" t="str">
            <v>Minicontator auxiliar - 4na</v>
          </cell>
          <cell r="C2509" t="str">
            <v>UN</v>
          </cell>
          <cell r="D2509">
            <v>102.25</v>
          </cell>
          <cell r="E2509">
            <v>29.37</v>
          </cell>
          <cell r="F2509">
            <v>131.62</v>
          </cell>
          <cell r="G2509">
            <v>15</v>
          </cell>
        </row>
        <row r="2510">
          <cell r="A2510" t="str">
            <v>40.10.510</v>
          </cell>
          <cell r="B2510" t="str">
            <v>Contator auxiliar - 2na+2nf</v>
          </cell>
          <cell r="C2510" t="str">
            <v>UN</v>
          </cell>
          <cell r="D2510">
            <v>123.79</v>
          </cell>
          <cell r="E2510">
            <v>29.37</v>
          </cell>
          <cell r="F2510">
            <v>153.16</v>
          </cell>
          <cell r="G2510">
            <v>15</v>
          </cell>
        </row>
        <row r="2511">
          <cell r="A2511" t="str">
            <v>40.10.520</v>
          </cell>
          <cell r="B2511" t="str">
            <v>Contator auxiliar - 4na+4nf</v>
          </cell>
          <cell r="C2511" t="str">
            <v>UN</v>
          </cell>
          <cell r="D2511">
            <v>150.41999999999999</v>
          </cell>
          <cell r="E2511">
            <v>29.37</v>
          </cell>
          <cell r="F2511">
            <v>179.79</v>
          </cell>
          <cell r="G2511">
            <v>15</v>
          </cell>
        </row>
        <row r="2512">
          <cell r="A2512" t="str">
            <v>40.11</v>
          </cell>
          <cell r="B2512" t="str">
            <v>Rele</v>
          </cell>
        </row>
        <row r="2513">
          <cell r="A2513" t="str">
            <v>40.11.010</v>
          </cell>
          <cell r="B2513" t="str">
            <v>Relé fotoelétrico 50/60 Hz, 110/220 V, 1200 VA, completo</v>
          </cell>
          <cell r="C2513" t="str">
            <v>UN</v>
          </cell>
          <cell r="D2513">
            <v>78.45</v>
          </cell>
          <cell r="E2513">
            <v>26.43</v>
          </cell>
          <cell r="F2513">
            <v>104.88</v>
          </cell>
          <cell r="G2513">
            <v>15</v>
          </cell>
        </row>
        <row r="2514">
          <cell r="A2514" t="str">
            <v>40.11.020</v>
          </cell>
          <cell r="B2514" t="str">
            <v>Relé bimetálico de sobrecarga para acoplamento direto, faixas de ajuste de 9/12 A</v>
          </cell>
          <cell r="C2514" t="str">
            <v>UN</v>
          </cell>
          <cell r="D2514">
            <v>261.02</v>
          </cell>
          <cell r="E2514">
            <v>29.37</v>
          </cell>
          <cell r="F2514">
            <v>290.39</v>
          </cell>
          <cell r="G2514">
            <v>15</v>
          </cell>
        </row>
        <row r="2515">
          <cell r="A2515" t="str">
            <v>40.11.030</v>
          </cell>
          <cell r="B2515" t="str">
            <v>Relé bimetálico de sobrecarga para acoplamento direto, faixas de ajuste de 20/32 A até 50/63 A</v>
          </cell>
          <cell r="C2515" t="str">
            <v>UN</v>
          </cell>
          <cell r="D2515">
            <v>470.03</v>
          </cell>
          <cell r="E2515">
            <v>29.37</v>
          </cell>
          <cell r="F2515">
            <v>499.4</v>
          </cell>
          <cell r="G2515">
            <v>15</v>
          </cell>
        </row>
        <row r="2516">
          <cell r="A2516" t="str">
            <v>40.11.050</v>
          </cell>
          <cell r="B2516" t="str">
            <v>Relé bimetálico de sobrecarga para acoplamento direto, faixas de ajuste 0,4/0,63 A até 16/25 A</v>
          </cell>
          <cell r="C2516" t="str">
            <v>UN</v>
          </cell>
          <cell r="D2516">
            <v>311.83999999999997</v>
          </cell>
          <cell r="E2516">
            <v>29.37</v>
          </cell>
          <cell r="F2516">
            <v>341.21</v>
          </cell>
          <cell r="G2516">
            <v>15</v>
          </cell>
        </row>
        <row r="2517">
          <cell r="A2517" t="str">
            <v>40.11.060</v>
          </cell>
          <cell r="B2517" t="str">
            <v>Relé de tempo eletrônico de 0,6 até 6 s - 220V - 50/60 Hz</v>
          </cell>
          <cell r="C2517" t="str">
            <v>UN</v>
          </cell>
          <cell r="D2517">
            <v>94.76</v>
          </cell>
          <cell r="E2517">
            <v>58.73</v>
          </cell>
          <cell r="F2517">
            <v>153.49</v>
          </cell>
          <cell r="G2517">
            <v>15</v>
          </cell>
        </row>
        <row r="2518">
          <cell r="A2518" t="str">
            <v>40.11.070</v>
          </cell>
          <cell r="B2518" t="str">
            <v>Relé supervisor trifásico contra falta de fase, inversão de fase e mínima tensão</v>
          </cell>
          <cell r="C2518" t="str">
            <v>UN</v>
          </cell>
          <cell r="D2518">
            <v>4377.6000000000004</v>
          </cell>
          <cell r="E2518">
            <v>58.73</v>
          </cell>
          <cell r="F2518">
            <v>4436.33</v>
          </cell>
          <cell r="G2518">
            <v>15</v>
          </cell>
        </row>
        <row r="2519">
          <cell r="A2519" t="str">
            <v>40.11.120</v>
          </cell>
          <cell r="B2519" t="str">
            <v>Relé de tempo eletrônico de 1,5 até 15 minutos - 110V/220V - 50/60Hz</v>
          </cell>
          <cell r="C2519" t="str">
            <v>UN</v>
          </cell>
          <cell r="D2519">
            <v>112.65</v>
          </cell>
          <cell r="E2519">
            <v>58.73</v>
          </cell>
          <cell r="F2519">
            <v>171.38</v>
          </cell>
          <cell r="G2519">
            <v>15</v>
          </cell>
        </row>
        <row r="2520">
          <cell r="A2520" t="str">
            <v>40.11.230</v>
          </cell>
          <cell r="B2520" t="str">
            <v>Relé de sobrecarga eletrônico para acoplamento direto, faixa de ajuste de 55 A até 250 A</v>
          </cell>
          <cell r="C2520" t="str">
            <v>UN</v>
          </cell>
          <cell r="D2520">
            <v>2769.28</v>
          </cell>
          <cell r="E2520">
            <v>29.37</v>
          </cell>
          <cell r="F2520">
            <v>2798.65</v>
          </cell>
          <cell r="G2520">
            <v>15</v>
          </cell>
        </row>
        <row r="2521">
          <cell r="A2521" t="str">
            <v>40.11.240</v>
          </cell>
          <cell r="B2521" t="str">
            <v>Relé de tempo eletrônico de 3 até 30s - 220V - 50/60Hz</v>
          </cell>
          <cell r="C2521" t="str">
            <v>UN</v>
          </cell>
          <cell r="D2521">
            <v>129.88</v>
          </cell>
          <cell r="E2521">
            <v>58.73</v>
          </cell>
          <cell r="F2521">
            <v>188.61</v>
          </cell>
          <cell r="G2521">
            <v>15</v>
          </cell>
        </row>
        <row r="2522">
          <cell r="A2522" t="str">
            <v>40.11.250</v>
          </cell>
          <cell r="B2522" t="str">
            <v>Relé de impulso bipolar, 16 A, 250 V CA</v>
          </cell>
          <cell r="C2522" t="str">
            <v>UN</v>
          </cell>
          <cell r="D2522">
            <v>275.36</v>
          </cell>
          <cell r="E2522">
            <v>35.24</v>
          </cell>
          <cell r="F2522">
            <v>310.60000000000002</v>
          </cell>
          <cell r="G2522">
            <v>15</v>
          </cell>
        </row>
        <row r="2523">
          <cell r="A2523" t="str">
            <v>40.12</v>
          </cell>
          <cell r="B2523" t="str">
            <v>Chave comutadora e seletora</v>
          </cell>
        </row>
        <row r="2524">
          <cell r="A2524" t="str">
            <v>40.12.020</v>
          </cell>
          <cell r="B2524" t="str">
            <v>Chave comutadora/seletora com 1 polo e 3 posições para 63 A</v>
          </cell>
          <cell r="C2524" t="str">
            <v>UN</v>
          </cell>
          <cell r="D2524">
            <v>666.15</v>
          </cell>
          <cell r="E2524">
            <v>23.49</v>
          </cell>
          <cell r="F2524">
            <v>689.64</v>
          </cell>
          <cell r="G2524">
            <v>15</v>
          </cell>
        </row>
        <row r="2525">
          <cell r="A2525" t="str">
            <v>40.12.030</v>
          </cell>
          <cell r="B2525" t="str">
            <v>Chave comutadora/seletora com 1 polo e 3 posições para 25 A</v>
          </cell>
          <cell r="C2525" t="str">
            <v>UN</v>
          </cell>
          <cell r="D2525">
            <v>342.58</v>
          </cell>
          <cell r="E2525">
            <v>23.49</v>
          </cell>
          <cell r="F2525">
            <v>366.07</v>
          </cell>
          <cell r="G2525">
            <v>15</v>
          </cell>
        </row>
        <row r="2526">
          <cell r="A2526" t="str">
            <v>40.12.200</v>
          </cell>
          <cell r="B2526" t="str">
            <v>Chave comutadora/seletora com 1 polo e 2 posições para 25 A</v>
          </cell>
          <cell r="C2526" t="str">
            <v>UN</v>
          </cell>
          <cell r="D2526">
            <v>189.59</v>
          </cell>
          <cell r="E2526">
            <v>23.49</v>
          </cell>
          <cell r="F2526">
            <v>213.08</v>
          </cell>
          <cell r="G2526">
            <v>15</v>
          </cell>
        </row>
        <row r="2527">
          <cell r="A2527" t="str">
            <v>40.12.210</v>
          </cell>
          <cell r="B2527" t="str">
            <v>Chave comutadora/seletora com 3 polos e 3 posições para 25 A</v>
          </cell>
          <cell r="C2527" t="str">
            <v>UN</v>
          </cell>
          <cell r="D2527">
            <v>480.65</v>
          </cell>
          <cell r="E2527">
            <v>23.49</v>
          </cell>
          <cell r="F2527">
            <v>504.14</v>
          </cell>
          <cell r="G2527">
            <v>15</v>
          </cell>
        </row>
        <row r="2528">
          <cell r="A2528" t="str">
            <v>40.13</v>
          </cell>
          <cell r="B2528" t="str">
            <v>Amperimetro</v>
          </cell>
        </row>
        <row r="2529">
          <cell r="A2529" t="str">
            <v>40.13.010</v>
          </cell>
          <cell r="B2529" t="str">
            <v>Chave comutadora para amperímetro</v>
          </cell>
          <cell r="C2529" t="str">
            <v>UN</v>
          </cell>
          <cell r="D2529">
            <v>187.05</v>
          </cell>
          <cell r="E2529">
            <v>23.49</v>
          </cell>
          <cell r="F2529">
            <v>210.54</v>
          </cell>
          <cell r="G2529">
            <v>15</v>
          </cell>
        </row>
        <row r="2530">
          <cell r="A2530" t="str">
            <v>40.13.040</v>
          </cell>
          <cell r="B2530" t="str">
            <v>Amperímetro de ferro móvel de 96 x 96 mm, para ligação em transformador de corrente, escala fixa de 0A/50 A até 0A/2 kA</v>
          </cell>
          <cell r="C2530" t="str">
            <v>UN</v>
          </cell>
          <cell r="D2530">
            <v>438</v>
          </cell>
          <cell r="E2530">
            <v>14.69</v>
          </cell>
          <cell r="F2530">
            <v>452.69</v>
          </cell>
          <cell r="G2530">
            <v>15</v>
          </cell>
        </row>
        <row r="2531">
          <cell r="A2531" t="str">
            <v>40.14</v>
          </cell>
          <cell r="B2531" t="str">
            <v>Voltimetro</v>
          </cell>
        </row>
        <row r="2532">
          <cell r="A2532" t="str">
            <v>40.14.010</v>
          </cell>
          <cell r="B2532" t="str">
            <v>Chave comutadora para voltímetro</v>
          </cell>
          <cell r="C2532" t="str">
            <v>UN</v>
          </cell>
          <cell r="D2532">
            <v>145.94</v>
          </cell>
          <cell r="E2532">
            <v>23.49</v>
          </cell>
          <cell r="F2532">
            <v>169.43</v>
          </cell>
          <cell r="G2532">
            <v>15</v>
          </cell>
        </row>
        <row r="2533">
          <cell r="A2533" t="str">
            <v>40.14.030</v>
          </cell>
          <cell r="B2533" t="str">
            <v>Voltímetro de ferro móvel de 96 x 96 mm, escalas variáveis de 0/150 V, 0/250 V, 0/300 V, 0/500 V e 0/600 V</v>
          </cell>
          <cell r="C2533" t="str">
            <v>UN</v>
          </cell>
          <cell r="D2533">
            <v>146.56</v>
          </cell>
          <cell r="E2533">
            <v>29.37</v>
          </cell>
          <cell r="F2533">
            <v>175.93</v>
          </cell>
          <cell r="G2533">
            <v>15</v>
          </cell>
        </row>
        <row r="2534">
          <cell r="A2534" t="str">
            <v>40.20</v>
          </cell>
          <cell r="B2534" t="str">
            <v>Reparos, conservacoes e complementos - GRUPO 40</v>
          </cell>
        </row>
        <row r="2535">
          <cell r="A2535" t="str">
            <v>40.20.050</v>
          </cell>
          <cell r="B2535" t="str">
            <v>Sinalizador com lâmpada</v>
          </cell>
          <cell r="C2535" t="str">
            <v>UN</v>
          </cell>
          <cell r="D2535">
            <v>67.37</v>
          </cell>
          <cell r="E2535">
            <v>46.98</v>
          </cell>
          <cell r="F2535">
            <v>114.35</v>
          </cell>
          <cell r="G2535">
            <v>15</v>
          </cell>
        </row>
        <row r="2536">
          <cell r="A2536" t="str">
            <v>40.20.060</v>
          </cell>
          <cell r="B2536" t="str">
            <v>Botão de comando duplo sem sinalizador</v>
          </cell>
          <cell r="C2536" t="str">
            <v>UN</v>
          </cell>
          <cell r="D2536">
            <v>53.19</v>
          </cell>
          <cell r="E2536">
            <v>46.98</v>
          </cell>
          <cell r="F2536">
            <v>100.17</v>
          </cell>
          <cell r="G2536">
            <v>15</v>
          </cell>
        </row>
        <row r="2537">
          <cell r="A2537" t="str">
            <v>40.20.090</v>
          </cell>
          <cell r="B2537" t="str">
            <v>Botoeira com retenção para quadro/painel</v>
          </cell>
          <cell r="C2537" t="str">
            <v>UN</v>
          </cell>
          <cell r="D2537">
            <v>37.94</v>
          </cell>
          <cell r="E2537">
            <v>17.62</v>
          </cell>
          <cell r="F2537">
            <v>55.56</v>
          </cell>
          <cell r="G2537">
            <v>15</v>
          </cell>
        </row>
        <row r="2538">
          <cell r="A2538" t="str">
            <v>40.20.100</v>
          </cell>
          <cell r="B2538" t="str">
            <v>Botoeira de comando liga-desliga, sem sinalização</v>
          </cell>
          <cell r="C2538" t="str">
            <v>UN</v>
          </cell>
          <cell r="D2538">
            <v>126.82</v>
          </cell>
          <cell r="E2538">
            <v>17.62</v>
          </cell>
          <cell r="F2538">
            <v>144.44</v>
          </cell>
          <cell r="G2538">
            <v>15</v>
          </cell>
        </row>
        <row r="2539">
          <cell r="A2539" t="str">
            <v>40.20.110</v>
          </cell>
          <cell r="B2539" t="str">
            <v>Alarme sonoro bitonal 220 V para painel de comando</v>
          </cell>
          <cell r="C2539" t="str">
            <v>UN</v>
          </cell>
          <cell r="D2539">
            <v>461.64</v>
          </cell>
          <cell r="E2539">
            <v>17.62</v>
          </cell>
          <cell r="F2539">
            <v>479.26</v>
          </cell>
          <cell r="G2539">
            <v>15</v>
          </cell>
        </row>
        <row r="2540">
          <cell r="A2540" t="str">
            <v>40.20.120</v>
          </cell>
          <cell r="B2540" t="str">
            <v>Placa de 4´ x 2´</v>
          </cell>
          <cell r="C2540" t="str">
            <v>UN</v>
          </cell>
          <cell r="D2540">
            <v>4.37</v>
          </cell>
          <cell r="E2540">
            <v>1.91</v>
          </cell>
          <cell r="F2540">
            <v>6.28</v>
          </cell>
          <cell r="G2540">
            <v>15</v>
          </cell>
        </row>
        <row r="2541">
          <cell r="A2541" t="str">
            <v>40.20.140</v>
          </cell>
          <cell r="B2541" t="str">
            <v>Placa de 4´ x 4´</v>
          </cell>
          <cell r="C2541" t="str">
            <v>UN</v>
          </cell>
          <cell r="D2541">
            <v>10.050000000000001</v>
          </cell>
          <cell r="E2541">
            <v>1.91</v>
          </cell>
          <cell r="F2541">
            <v>11.96</v>
          </cell>
          <cell r="G2541">
            <v>15</v>
          </cell>
        </row>
        <row r="2542">
          <cell r="A2542" t="str">
            <v>40.20.200</v>
          </cell>
          <cell r="B2542" t="str">
            <v>Chave de boia normalmente fechada ou aberta</v>
          </cell>
          <cell r="C2542" t="str">
            <v>UN</v>
          </cell>
          <cell r="D2542">
            <v>45.54</v>
          </cell>
          <cell r="E2542">
            <v>23.49</v>
          </cell>
          <cell r="F2542">
            <v>69.03</v>
          </cell>
          <cell r="G2542">
            <v>15</v>
          </cell>
        </row>
        <row r="2543">
          <cell r="A2543" t="str">
            <v>40.20.240</v>
          </cell>
          <cell r="B2543" t="str">
            <v>Plugue com 2P+T de 10A, 250V</v>
          </cell>
          <cell r="C2543" t="str">
            <v>UN</v>
          </cell>
          <cell r="D2543">
            <v>9.84</v>
          </cell>
          <cell r="E2543">
            <v>11.75</v>
          </cell>
          <cell r="F2543">
            <v>21.59</v>
          </cell>
          <cell r="G2543">
            <v>15</v>
          </cell>
        </row>
        <row r="2544">
          <cell r="A2544" t="str">
            <v>40.20.250</v>
          </cell>
          <cell r="B2544" t="str">
            <v>Plugue prolongador com 2P+T de 10A, 250V</v>
          </cell>
          <cell r="C2544" t="str">
            <v>UN</v>
          </cell>
          <cell r="D2544">
            <v>11.11</v>
          </cell>
          <cell r="E2544">
            <v>11.75</v>
          </cell>
          <cell r="F2544">
            <v>22.86</v>
          </cell>
          <cell r="G2544">
            <v>15</v>
          </cell>
        </row>
        <row r="2545">
          <cell r="A2545" t="str">
            <v>40.20.300</v>
          </cell>
          <cell r="B2545" t="str">
            <v>Chave de nível tipo boia pendular (pera), com contato micro switch</v>
          </cell>
          <cell r="C2545" t="str">
            <v>UN</v>
          </cell>
          <cell r="D2545">
            <v>460.6</v>
          </cell>
          <cell r="E2545">
            <v>58.73</v>
          </cell>
          <cell r="F2545">
            <v>519.33000000000004</v>
          </cell>
          <cell r="G2545">
            <v>15</v>
          </cell>
        </row>
        <row r="2546">
          <cell r="A2546" t="str">
            <v>40.20.302</v>
          </cell>
          <cell r="B2546" t="str">
            <v>Placa suporte (tampa) 4´ x 4´ para áreas úmidas, grau de proteção IP55</v>
          </cell>
          <cell r="C2546" t="str">
            <v>UN</v>
          </cell>
          <cell r="D2546">
            <v>105.22</v>
          </cell>
          <cell r="E2546">
            <v>17.62</v>
          </cell>
          <cell r="F2546">
            <v>122.84</v>
          </cell>
          <cell r="G2546">
            <v>15</v>
          </cell>
        </row>
        <row r="2547">
          <cell r="A2547" t="str">
            <v>40.20.310</v>
          </cell>
          <cell r="B2547" t="str">
            <v>Placa/espelho em latão escovado 4´ x 4´, para 02 tomadas elétrica</v>
          </cell>
          <cell r="C2547" t="str">
            <v>UN</v>
          </cell>
          <cell r="D2547">
            <v>56.21</v>
          </cell>
          <cell r="E2547">
            <v>26.69</v>
          </cell>
          <cell r="F2547">
            <v>82.9</v>
          </cell>
          <cell r="G2547">
            <v>15</v>
          </cell>
        </row>
        <row r="2548">
          <cell r="A2548" t="str">
            <v>40.20.320</v>
          </cell>
          <cell r="B2548" t="str">
            <v>Placa/espelho em latão escovado 4´ x 4´, para 01 tomada elétrica</v>
          </cell>
          <cell r="C2548" t="str">
            <v>UN</v>
          </cell>
          <cell r="D2548">
            <v>47.9</v>
          </cell>
          <cell r="E2548">
            <v>26.69</v>
          </cell>
          <cell r="F2548">
            <v>74.59</v>
          </cell>
          <cell r="G2548">
            <v>15</v>
          </cell>
        </row>
        <row r="2549">
          <cell r="A2549" t="str">
            <v>41</v>
          </cell>
          <cell r="B2549" t="str">
            <v>ILUMINACAO</v>
          </cell>
        </row>
        <row r="2550">
          <cell r="A2550" t="str">
            <v>41.02</v>
          </cell>
          <cell r="B2550" t="str">
            <v>Lampadas</v>
          </cell>
        </row>
        <row r="2551">
          <cell r="A2551" t="str">
            <v>41.02.541</v>
          </cell>
          <cell r="B2551" t="str">
            <v>Lâmpada LED tubular T8 com base G13, de 900 até 1050 Im - 9 a 10 W</v>
          </cell>
          <cell r="C2551" t="str">
            <v>UN</v>
          </cell>
          <cell r="D2551">
            <v>13.83</v>
          </cell>
          <cell r="E2551">
            <v>4.78</v>
          </cell>
          <cell r="F2551">
            <v>18.61</v>
          </cell>
          <cell r="G2551">
            <v>15</v>
          </cell>
        </row>
        <row r="2552">
          <cell r="A2552" t="str">
            <v>41.02.551</v>
          </cell>
          <cell r="B2552" t="str">
            <v>Lâmpada LED tubular T8 com base G13, de 1850 até 2000 Im - 18 a 20 W</v>
          </cell>
          <cell r="C2552" t="str">
            <v>UN</v>
          </cell>
          <cell r="D2552">
            <v>16.32</v>
          </cell>
          <cell r="E2552">
            <v>4.78</v>
          </cell>
          <cell r="F2552">
            <v>21.1</v>
          </cell>
          <cell r="G2552">
            <v>15</v>
          </cell>
        </row>
        <row r="2553">
          <cell r="A2553" t="str">
            <v>41.02.562</v>
          </cell>
          <cell r="B2553" t="str">
            <v>Lâmpada LED tubular T8 com base G13, de 3400 até 4000 Im - 36 a 40 W</v>
          </cell>
          <cell r="C2553" t="str">
            <v>UN</v>
          </cell>
          <cell r="D2553">
            <v>52.82</v>
          </cell>
          <cell r="E2553">
            <v>4.78</v>
          </cell>
          <cell r="F2553">
            <v>57.6</v>
          </cell>
          <cell r="G2553">
            <v>15</v>
          </cell>
        </row>
        <row r="2554">
          <cell r="A2554" t="str">
            <v>41.02.580</v>
          </cell>
          <cell r="B2554" t="str">
            <v>Lâmpada LED 13,5W, com base E-27, 1400 até 1510 lm</v>
          </cell>
          <cell r="C2554" t="str">
            <v>UN</v>
          </cell>
          <cell r="D2554">
            <v>15.03</v>
          </cell>
          <cell r="E2554">
            <v>4.78</v>
          </cell>
          <cell r="F2554">
            <v>19.809999999999999</v>
          </cell>
          <cell r="G2554">
            <v>15</v>
          </cell>
        </row>
        <row r="2555">
          <cell r="A2555" t="str">
            <v>41.04</v>
          </cell>
          <cell r="B2555" t="str">
            <v>Acessorios para iluminacao</v>
          </cell>
        </row>
        <row r="2556">
          <cell r="A2556" t="str">
            <v>41.04.020</v>
          </cell>
          <cell r="B2556" t="str">
            <v>Receptáculo de porcelana com parafuso de fixação com rosca E-27</v>
          </cell>
          <cell r="C2556" t="str">
            <v>UN</v>
          </cell>
          <cell r="D2556">
            <v>7.11</v>
          </cell>
          <cell r="E2556">
            <v>4.68</v>
          </cell>
          <cell r="F2556">
            <v>11.79</v>
          </cell>
          <cell r="G2556">
            <v>15</v>
          </cell>
        </row>
        <row r="2557">
          <cell r="A2557" t="str">
            <v>41.04.050</v>
          </cell>
          <cell r="B2557" t="str">
            <v>Trilho eletrificado de alimentação com 1 circuito, em alumínio com pintura na cor branco, inclusive acessórios</v>
          </cell>
          <cell r="C2557" t="str">
            <v>M</v>
          </cell>
          <cell r="D2557">
            <v>86.35</v>
          </cell>
          <cell r="E2557">
            <v>23.49</v>
          </cell>
          <cell r="F2557">
            <v>109.84</v>
          </cell>
          <cell r="G2557">
            <v>15</v>
          </cell>
        </row>
        <row r="2558">
          <cell r="A2558" t="str">
            <v>41.06</v>
          </cell>
          <cell r="B2558" t="str">
            <v>Lampada halogena</v>
          </cell>
        </row>
        <row r="2559">
          <cell r="A2559" t="str">
            <v>41.06.100</v>
          </cell>
          <cell r="B2559" t="str">
            <v>Lâmpada halógena refletora PAR20, base E27 de 50 W - 220 V</v>
          </cell>
          <cell r="C2559" t="str">
            <v>UN</v>
          </cell>
          <cell r="D2559">
            <v>23.51</v>
          </cell>
          <cell r="E2559">
            <v>4.78</v>
          </cell>
          <cell r="F2559">
            <v>28.29</v>
          </cell>
          <cell r="G2559">
            <v>15</v>
          </cell>
        </row>
        <row r="2560">
          <cell r="A2560" t="str">
            <v>41.06.130</v>
          </cell>
          <cell r="B2560" t="str">
            <v>Lâmpada halógena com refletor dicroico de 50 W - 12 V</v>
          </cell>
          <cell r="C2560" t="str">
            <v>UN</v>
          </cell>
          <cell r="D2560">
            <v>8.08</v>
          </cell>
          <cell r="E2560">
            <v>4.78</v>
          </cell>
          <cell r="F2560">
            <v>12.86</v>
          </cell>
          <cell r="G2560">
            <v>15</v>
          </cell>
        </row>
        <row r="2561">
          <cell r="A2561" t="str">
            <v>41.06.410</v>
          </cell>
          <cell r="B2561" t="str">
            <v>Lâmpada halógena tubular, base R7s bilateral de 300 W - 110 ou 220 V</v>
          </cell>
          <cell r="C2561" t="str">
            <v>UN</v>
          </cell>
          <cell r="D2561">
            <v>11.58</v>
          </cell>
          <cell r="E2561">
            <v>4.78</v>
          </cell>
          <cell r="F2561">
            <v>16.36</v>
          </cell>
          <cell r="G2561">
            <v>15</v>
          </cell>
        </row>
        <row r="2562">
          <cell r="A2562" t="str">
            <v>41.07</v>
          </cell>
          <cell r="B2562" t="str">
            <v>Lampada fluorescente</v>
          </cell>
        </row>
        <row r="2563">
          <cell r="A2563" t="str">
            <v>41.07.030</v>
          </cell>
          <cell r="B2563" t="str">
            <v>Lâmpada fluorescente tubular, base bipino bilateral de 16 W</v>
          </cell>
          <cell r="C2563" t="str">
            <v>UN</v>
          </cell>
          <cell r="D2563">
            <v>18.07</v>
          </cell>
          <cell r="E2563">
            <v>4.78</v>
          </cell>
          <cell r="F2563">
            <v>22.85</v>
          </cell>
          <cell r="G2563">
            <v>15</v>
          </cell>
        </row>
        <row r="2564">
          <cell r="A2564" t="str">
            <v>41.07.050</v>
          </cell>
          <cell r="B2564" t="str">
            <v>Lâmpada fluorescente tubular, base bipino bilateral de 20 W</v>
          </cell>
          <cell r="C2564" t="str">
            <v>UN</v>
          </cell>
          <cell r="D2564">
            <v>11.13</v>
          </cell>
          <cell r="E2564">
            <v>4.78</v>
          </cell>
          <cell r="F2564">
            <v>15.91</v>
          </cell>
          <cell r="G2564">
            <v>15</v>
          </cell>
        </row>
        <row r="2565">
          <cell r="A2565" t="str">
            <v>41.07.060</v>
          </cell>
          <cell r="B2565" t="str">
            <v>Lâmpada fluorescente tubular, base bipino bilateral de 28 W</v>
          </cell>
          <cell r="C2565" t="str">
            <v>UN</v>
          </cell>
          <cell r="D2565">
            <v>18.350000000000001</v>
          </cell>
          <cell r="E2565">
            <v>4.78</v>
          </cell>
          <cell r="F2565">
            <v>23.13</v>
          </cell>
          <cell r="G2565">
            <v>15</v>
          </cell>
        </row>
        <row r="2566">
          <cell r="A2566" t="str">
            <v>41.07.070</v>
          </cell>
          <cell r="B2566" t="str">
            <v>Lâmpada fluorescente tubular, base bipino bilateral de 32 W</v>
          </cell>
          <cell r="C2566" t="str">
            <v>UN</v>
          </cell>
          <cell r="D2566">
            <v>17.55</v>
          </cell>
          <cell r="E2566">
            <v>4.78</v>
          </cell>
          <cell r="F2566">
            <v>22.33</v>
          </cell>
          <cell r="G2566">
            <v>15</v>
          </cell>
        </row>
        <row r="2567">
          <cell r="A2567" t="str">
            <v>41.07.200</v>
          </cell>
          <cell r="B2567" t="str">
            <v>Lâmpada fluorescente tubular, base bipino bilateral de 32 W, com camada trifósforo</v>
          </cell>
          <cell r="C2567" t="str">
            <v>UN</v>
          </cell>
          <cell r="D2567">
            <v>28.66</v>
          </cell>
          <cell r="E2567">
            <v>4.78</v>
          </cell>
          <cell r="F2567">
            <v>33.44</v>
          </cell>
          <cell r="G2567">
            <v>15</v>
          </cell>
        </row>
        <row r="2568">
          <cell r="A2568" t="str">
            <v>41.07.430</v>
          </cell>
          <cell r="B2568" t="str">
            <v>Lâmpada fluorescente compacta eletrônica "3U", base E27 de 20 W - 110 ou 220 V</v>
          </cell>
          <cell r="C2568" t="str">
            <v>UN</v>
          </cell>
          <cell r="D2568">
            <v>17.920000000000002</v>
          </cell>
          <cell r="E2568">
            <v>4.78</v>
          </cell>
          <cell r="F2568">
            <v>22.7</v>
          </cell>
          <cell r="G2568">
            <v>15</v>
          </cell>
        </row>
        <row r="2569">
          <cell r="A2569" t="str">
            <v>41.07.450</v>
          </cell>
          <cell r="B2569" t="str">
            <v>Lâmpada fluorescente compacta eletrônica "3U", base E27 de 25 W - 110 ou 220 V</v>
          </cell>
          <cell r="C2569" t="str">
            <v>UN</v>
          </cell>
          <cell r="D2569">
            <v>14.29</v>
          </cell>
          <cell r="E2569">
            <v>4.78</v>
          </cell>
          <cell r="F2569">
            <v>19.07</v>
          </cell>
          <cell r="G2569">
            <v>15</v>
          </cell>
        </row>
        <row r="2570">
          <cell r="A2570" t="str">
            <v>41.07.800</v>
          </cell>
          <cell r="B2570" t="str">
            <v>Lâmpada fluorescente compacta "1U", base G-23 de 9 W</v>
          </cell>
          <cell r="C2570" t="str">
            <v>UN</v>
          </cell>
          <cell r="D2570">
            <v>17.010000000000002</v>
          </cell>
          <cell r="E2570">
            <v>4.78</v>
          </cell>
          <cell r="F2570">
            <v>21.79</v>
          </cell>
          <cell r="G2570">
            <v>15</v>
          </cell>
        </row>
        <row r="2571">
          <cell r="A2571" t="str">
            <v>41.07.810</v>
          </cell>
          <cell r="B2571" t="str">
            <v>Lâmpada fluorescente compacta "2U", base G-24D-2 de 18 W</v>
          </cell>
          <cell r="C2571" t="str">
            <v>UN</v>
          </cell>
          <cell r="D2571">
            <v>16.87</v>
          </cell>
          <cell r="E2571">
            <v>4.78</v>
          </cell>
          <cell r="F2571">
            <v>21.65</v>
          </cell>
          <cell r="G2571">
            <v>15</v>
          </cell>
        </row>
        <row r="2572">
          <cell r="A2572" t="str">
            <v>41.07.820</v>
          </cell>
          <cell r="B2572" t="str">
            <v>Lâmpada fluorescente compacta "2U", base G-24D-3 de 26 W</v>
          </cell>
          <cell r="C2572" t="str">
            <v>UN</v>
          </cell>
          <cell r="D2572">
            <v>18.39</v>
          </cell>
          <cell r="E2572">
            <v>4.78</v>
          </cell>
          <cell r="F2572">
            <v>23.17</v>
          </cell>
          <cell r="G2572">
            <v>15</v>
          </cell>
        </row>
        <row r="2573">
          <cell r="A2573" t="str">
            <v>41.07.860</v>
          </cell>
          <cell r="B2573" t="str">
            <v>Lâmpada fluorescente compacta "2U", base G-24Q-3 de 26 W</v>
          </cell>
          <cell r="C2573" t="str">
            <v>UN</v>
          </cell>
          <cell r="D2573">
            <v>15.1</v>
          </cell>
          <cell r="E2573">
            <v>4.78</v>
          </cell>
          <cell r="F2573">
            <v>19.88</v>
          </cell>
          <cell r="G2573">
            <v>15</v>
          </cell>
        </row>
        <row r="2574">
          <cell r="A2574" t="str">
            <v>41.08</v>
          </cell>
          <cell r="B2574" t="str">
            <v>Reator e equipamentos para lampada de descarga de alta potencia</v>
          </cell>
        </row>
        <row r="2575">
          <cell r="A2575" t="str">
            <v>41.08.010</v>
          </cell>
          <cell r="B2575" t="str">
            <v>Transformador eletrônico para lâmpada halógena dicroica de 50 W - 220 V</v>
          </cell>
          <cell r="C2575" t="str">
            <v>UN</v>
          </cell>
          <cell r="D2575">
            <v>35.35</v>
          </cell>
          <cell r="E2575">
            <v>11.75</v>
          </cell>
          <cell r="F2575">
            <v>47.1</v>
          </cell>
          <cell r="G2575">
            <v>15</v>
          </cell>
        </row>
        <row r="2576">
          <cell r="A2576" t="str">
            <v>41.09</v>
          </cell>
          <cell r="B2576" t="str">
            <v>Reator e equipamentos para lampada fluorescente</v>
          </cell>
        </row>
        <row r="2577">
          <cell r="A2577" t="str">
            <v>41.09.720</v>
          </cell>
          <cell r="B2577" t="str">
            <v>Reator eletrônico de alto fator de potência com partida instantânea, para 2 lâmpadas fluorescentes tubulares, base bipino bilateral, 16 W - 127 V / 220 V</v>
          </cell>
          <cell r="C2577" t="str">
            <v>UN</v>
          </cell>
          <cell r="D2577">
            <v>55.62</v>
          </cell>
          <cell r="E2577">
            <v>23.49</v>
          </cell>
          <cell r="F2577">
            <v>79.11</v>
          </cell>
          <cell r="G2577">
            <v>15</v>
          </cell>
        </row>
        <row r="2578">
          <cell r="A2578" t="str">
            <v>41.09.740</v>
          </cell>
          <cell r="B2578" t="str">
            <v>Reator eletrônico de alto fator de potência com partida instantânea, para 2 lâmpadas fluorescentes tubulares, base bipino bilateral, 28 W - 127 V / 220 V</v>
          </cell>
          <cell r="C2578" t="str">
            <v>UN</v>
          </cell>
          <cell r="D2578">
            <v>102.26</v>
          </cell>
          <cell r="E2578">
            <v>11.75</v>
          </cell>
          <cell r="F2578">
            <v>114.01</v>
          </cell>
          <cell r="G2578">
            <v>15</v>
          </cell>
        </row>
        <row r="2579">
          <cell r="A2579" t="str">
            <v>41.09.750</v>
          </cell>
          <cell r="B2579" t="str">
            <v>Reator eletrônico de alto fator de potência com partida instantânea, para 2 lâmpadas fluorescentes tubulares, base bipino bilateral, 32 W - 127 V / 220 V</v>
          </cell>
          <cell r="C2579" t="str">
            <v>UN</v>
          </cell>
          <cell r="D2579">
            <v>53.08</v>
          </cell>
          <cell r="E2579">
            <v>23.49</v>
          </cell>
          <cell r="F2579">
            <v>76.569999999999993</v>
          </cell>
          <cell r="G2579">
            <v>15</v>
          </cell>
        </row>
        <row r="2580">
          <cell r="A2580" t="str">
            <v>41.09.830</v>
          </cell>
          <cell r="B2580" t="str">
            <v>Reator eletrônico de alto fator de potência com partida instantânea, para 2 lâmpadas fluorescentes tubulares "HO", base bipino bilateral, 110 W - 220 V</v>
          </cell>
          <cell r="C2580" t="str">
            <v>UN</v>
          </cell>
          <cell r="D2580">
            <v>86.45</v>
          </cell>
          <cell r="E2580">
            <v>23.49</v>
          </cell>
          <cell r="F2580">
            <v>109.94</v>
          </cell>
          <cell r="G2580">
            <v>15</v>
          </cell>
        </row>
        <row r="2581">
          <cell r="A2581" t="str">
            <v>41.09.870</v>
          </cell>
          <cell r="B2581" t="str">
            <v>Reator eletrônico de alto fator de potência com partida instantânea, para uma lâmpada fluorescente compacta "2U", base G24q-3, 26 W - 220 V</v>
          </cell>
          <cell r="C2581" t="str">
            <v>UN</v>
          </cell>
          <cell r="D2581">
            <v>54.89</v>
          </cell>
          <cell r="E2581">
            <v>11.75</v>
          </cell>
          <cell r="F2581">
            <v>66.64</v>
          </cell>
          <cell r="G2581">
            <v>15</v>
          </cell>
        </row>
        <row r="2582">
          <cell r="A2582" t="str">
            <v>41.09.890</v>
          </cell>
          <cell r="B2582" t="str">
            <v>Reator eletrônico de alto fator de potência com partida instantânea, para 2 lâmpadas fluorescentes compactas "2U", base G24q-3, 26 W - 220 V</v>
          </cell>
          <cell r="C2582" t="str">
            <v>UN</v>
          </cell>
          <cell r="D2582">
            <v>61.6</v>
          </cell>
          <cell r="E2582">
            <v>23.49</v>
          </cell>
          <cell r="F2582">
            <v>85.09</v>
          </cell>
          <cell r="G2582">
            <v>15</v>
          </cell>
        </row>
        <row r="2583">
          <cell r="A2583" t="str">
            <v>41.10</v>
          </cell>
          <cell r="B2583" t="str">
            <v>Postes e acessorios</v>
          </cell>
        </row>
        <row r="2584">
          <cell r="A2584" t="str">
            <v>41.10.060</v>
          </cell>
          <cell r="B2584" t="str">
            <v>Braço em tubo de ferro galvanizado de 1" x 1,00 m para fixação de uma luminária</v>
          </cell>
          <cell r="C2584" t="str">
            <v>UN</v>
          </cell>
          <cell r="D2584">
            <v>44.5</v>
          </cell>
          <cell r="E2584">
            <v>82.63</v>
          </cell>
          <cell r="F2584">
            <v>127.13</v>
          </cell>
          <cell r="G2584">
            <v>15</v>
          </cell>
        </row>
        <row r="2585">
          <cell r="A2585" t="str">
            <v>41.10.070</v>
          </cell>
          <cell r="B2585" t="str">
            <v>Cruzeta reforçada em ferro galvanizado para fixação de quatro luminárias</v>
          </cell>
          <cell r="C2585" t="str">
            <v>UN</v>
          </cell>
          <cell r="D2585">
            <v>662.3</v>
          </cell>
          <cell r="E2585">
            <v>82.63</v>
          </cell>
          <cell r="F2585">
            <v>744.93</v>
          </cell>
          <cell r="G2585">
            <v>15</v>
          </cell>
        </row>
        <row r="2586">
          <cell r="A2586" t="str">
            <v>41.10.080</v>
          </cell>
          <cell r="B2586" t="str">
            <v>Cruzeta reforçada em ferro galvanizado para fixação de duas luminárias</v>
          </cell>
          <cell r="C2586" t="str">
            <v>UN</v>
          </cell>
          <cell r="D2586">
            <v>353.07</v>
          </cell>
          <cell r="E2586">
            <v>82.63</v>
          </cell>
          <cell r="F2586">
            <v>435.7</v>
          </cell>
          <cell r="G2586">
            <v>15</v>
          </cell>
        </row>
        <row r="2587">
          <cell r="A2587" t="str">
            <v>41.10.260</v>
          </cell>
          <cell r="B2587" t="str">
            <v>Poste telecônico curvo em aço SAE 1010/1020 galvanizado a fogo, altura de 8,00 m</v>
          </cell>
          <cell r="C2587" t="str">
            <v>UN</v>
          </cell>
          <cell r="D2587">
            <v>2128.59</v>
          </cell>
          <cell r="E2587">
            <v>358.8</v>
          </cell>
          <cell r="F2587">
            <v>2487.39</v>
          </cell>
          <cell r="G2587">
            <v>15</v>
          </cell>
        </row>
        <row r="2588">
          <cell r="A2588" t="str">
            <v>41.10.330</v>
          </cell>
          <cell r="B2588" t="str">
            <v>Poste telecônico reto em aço SAE 1010/1020 galvanizado a fogo, altura de 10,00 m</v>
          </cell>
          <cell r="C2588" t="str">
            <v>UN</v>
          </cell>
          <cell r="D2588">
            <v>2477.37</v>
          </cell>
          <cell r="E2588">
            <v>132.74</v>
          </cell>
          <cell r="F2588">
            <v>2610.11</v>
          </cell>
          <cell r="G2588">
            <v>15</v>
          </cell>
        </row>
        <row r="2589">
          <cell r="A2589" t="str">
            <v>41.10.340</v>
          </cell>
          <cell r="B2589" t="str">
            <v>Poste telecônico reto em aço SAE 1010/1020 galvanizado a fogo, altura de 8,00 m</v>
          </cell>
          <cell r="C2589" t="str">
            <v>UN</v>
          </cell>
          <cell r="D2589">
            <v>2055.83</v>
          </cell>
          <cell r="E2589">
            <v>132.74</v>
          </cell>
          <cell r="F2589">
            <v>2188.5700000000002</v>
          </cell>
          <cell r="G2589">
            <v>15</v>
          </cell>
        </row>
        <row r="2590">
          <cell r="A2590" t="str">
            <v>41.10.400</v>
          </cell>
          <cell r="B2590" t="str">
            <v>Poste telecônico em aço SAE 1010/1020 galvanizado a fogo, com espera para uma luminária, altura de 3,00 m</v>
          </cell>
          <cell r="C2590" t="str">
            <v>UN</v>
          </cell>
          <cell r="D2590">
            <v>644.98</v>
          </cell>
          <cell r="E2590">
            <v>85.59</v>
          </cell>
          <cell r="F2590">
            <v>730.57</v>
          </cell>
          <cell r="G2590">
            <v>15</v>
          </cell>
        </row>
        <row r="2591">
          <cell r="A2591" t="str">
            <v>41.10.410</v>
          </cell>
          <cell r="B2591" t="str">
            <v>Poste telecônico em aço SAE 1010/1020 galvanizado a fogo, com espera para duas luminárias, altura de 3,00 m</v>
          </cell>
          <cell r="C2591" t="str">
            <v>UN</v>
          </cell>
          <cell r="D2591">
            <v>675.29</v>
          </cell>
          <cell r="E2591">
            <v>85.59</v>
          </cell>
          <cell r="F2591">
            <v>760.88</v>
          </cell>
          <cell r="G2591">
            <v>15</v>
          </cell>
        </row>
        <row r="2592">
          <cell r="A2592" t="str">
            <v>41.10.430</v>
          </cell>
          <cell r="B2592" t="str">
            <v>Poste telecônico reto em aço SAE 1010/1020 galvanizado a fogo, altura de 6,00 m</v>
          </cell>
          <cell r="C2592" t="str">
            <v>UN</v>
          </cell>
          <cell r="D2592">
            <v>1611.23</v>
          </cell>
          <cell r="E2592">
            <v>132.74</v>
          </cell>
          <cell r="F2592">
            <v>1743.97</v>
          </cell>
          <cell r="G2592">
            <v>15</v>
          </cell>
        </row>
        <row r="2593">
          <cell r="A2593" t="str">
            <v>41.10.490</v>
          </cell>
          <cell r="B2593" t="str">
            <v>Poste telecônico reto em aço SAE 1010/1020 galvanizado a fogo, com base, altura de 7,00 m</v>
          </cell>
          <cell r="C2593" t="str">
            <v>UN</v>
          </cell>
          <cell r="D2593">
            <v>1480.45</v>
          </cell>
          <cell r="E2593">
            <v>593.91999999999996</v>
          </cell>
          <cell r="F2593">
            <v>2074.37</v>
          </cell>
          <cell r="G2593">
            <v>15</v>
          </cell>
        </row>
        <row r="2594">
          <cell r="A2594" t="str">
            <v>41.10.500</v>
          </cell>
          <cell r="B2594" t="str">
            <v>Poste telecônico reto em aço SAE 1010/1020 galvanizado a fogo, altura de 4,00 m</v>
          </cell>
          <cell r="C2594" t="str">
            <v>UN</v>
          </cell>
          <cell r="D2594">
            <v>1082.68</v>
          </cell>
          <cell r="E2594">
            <v>132.74</v>
          </cell>
          <cell r="F2594">
            <v>1215.42</v>
          </cell>
          <cell r="G2594">
            <v>15</v>
          </cell>
        </row>
        <row r="2595">
          <cell r="A2595" t="str">
            <v>41.11</v>
          </cell>
          <cell r="B2595" t="str">
            <v>Aparelho de iluminacao publica e decorativa</v>
          </cell>
        </row>
        <row r="2596">
          <cell r="A2596" t="str">
            <v>41.11.060</v>
          </cell>
          <cell r="B2596" t="str">
            <v>Luminária fechada para iluminação pública tipo pétala pequena</v>
          </cell>
          <cell r="C2596" t="str">
            <v>UN</v>
          </cell>
          <cell r="D2596">
            <v>493.68</v>
          </cell>
          <cell r="E2596">
            <v>41.32</v>
          </cell>
          <cell r="F2596">
            <v>535</v>
          </cell>
          <cell r="G2596">
            <v>15</v>
          </cell>
        </row>
        <row r="2597">
          <cell r="A2597" t="str">
            <v>41.11.090</v>
          </cell>
          <cell r="B2597" t="str">
            <v>Luminária com corpo em tubo de alumínio tipo balizador para uso externo</v>
          </cell>
          <cell r="C2597" t="str">
            <v>UN</v>
          </cell>
          <cell r="D2597">
            <v>143.49</v>
          </cell>
          <cell r="E2597">
            <v>17.62</v>
          </cell>
          <cell r="F2597">
            <v>161.11000000000001</v>
          </cell>
          <cell r="G2597">
            <v>15</v>
          </cell>
        </row>
        <row r="2598">
          <cell r="A2598" t="str">
            <v>41.11.094</v>
          </cell>
          <cell r="B2598" t="str">
            <v>Luminária LED de embutir para caixa de luz 4 x 2cm, para uso externo, tipo balizador de 3 W</v>
          </cell>
          <cell r="C2598" t="str">
            <v>UN</v>
          </cell>
          <cell r="D2598">
            <v>35.729999999999997</v>
          </cell>
          <cell r="E2598">
            <v>17.62</v>
          </cell>
          <cell r="F2598">
            <v>53.35</v>
          </cell>
          <cell r="G2598">
            <v>15</v>
          </cell>
        </row>
        <row r="2599">
          <cell r="A2599" t="str">
            <v>41.11.100</v>
          </cell>
          <cell r="B2599" t="str">
            <v>Luminária retangular fechada para iluminação externa em poste, tipo pétala grande</v>
          </cell>
          <cell r="C2599" t="str">
            <v>UN</v>
          </cell>
          <cell r="D2599">
            <v>388.4</v>
          </cell>
          <cell r="E2599">
            <v>41.32</v>
          </cell>
          <cell r="F2599">
            <v>429.72</v>
          </cell>
          <cell r="G2599">
            <v>15</v>
          </cell>
        </row>
        <row r="2600">
          <cell r="A2600" t="str">
            <v>41.11.110</v>
          </cell>
          <cell r="B2600" t="str">
            <v>Luminária retangular fechada para iluminação externa em poste, tipo pétala pequena</v>
          </cell>
          <cell r="C2600" t="str">
            <v>UN</v>
          </cell>
          <cell r="D2600">
            <v>403.24</v>
          </cell>
          <cell r="E2600">
            <v>41.32</v>
          </cell>
          <cell r="F2600">
            <v>444.56</v>
          </cell>
          <cell r="G2600">
            <v>15</v>
          </cell>
        </row>
        <row r="2601">
          <cell r="A2601" t="str">
            <v>41.11.115</v>
          </cell>
          <cell r="B2601" t="str">
            <v>Luminária retangular tipo arandela externa para 2 lâmpadas, com difusor em polietileno ou vidro leitoso</v>
          </cell>
          <cell r="C2601" t="str">
            <v>UN</v>
          </cell>
          <cell r="D2601">
            <v>132.03</v>
          </cell>
          <cell r="E2601">
            <v>29.37</v>
          </cell>
          <cell r="F2601">
            <v>161.4</v>
          </cell>
          <cell r="G2601">
            <v>15</v>
          </cell>
        </row>
        <row r="2602">
          <cell r="A2602" t="str">
            <v>41.11.116</v>
          </cell>
          <cell r="B2602" t="str">
            <v>Luminária LED retangular para poste, fluxo luminoso de 5000 a 5500 lm - potência de 50W</v>
          </cell>
          <cell r="C2602" t="str">
            <v>UN</v>
          </cell>
          <cell r="D2602">
            <v>259.32</v>
          </cell>
          <cell r="E2602">
            <v>41.32</v>
          </cell>
          <cell r="F2602">
            <v>300.64</v>
          </cell>
          <cell r="G2602">
            <v>15</v>
          </cell>
        </row>
        <row r="2603">
          <cell r="A2603" t="str">
            <v>41.11.440</v>
          </cell>
          <cell r="B2603" t="str">
            <v>Suporte tubular de fixação em poste para 1 luminária tipo pétala</v>
          </cell>
          <cell r="C2603" t="str">
            <v>UN</v>
          </cell>
          <cell r="D2603">
            <v>68.62</v>
          </cell>
          <cell r="E2603">
            <v>17.62</v>
          </cell>
          <cell r="F2603">
            <v>86.24</v>
          </cell>
          <cell r="G2603">
            <v>15</v>
          </cell>
        </row>
        <row r="2604">
          <cell r="A2604" t="str">
            <v>41.11.450</v>
          </cell>
          <cell r="B2604" t="str">
            <v>Suporte tubular de fixação em poste para 2 luminárias tipo pétala</v>
          </cell>
          <cell r="C2604" t="str">
            <v>UN</v>
          </cell>
          <cell r="D2604">
            <v>95.45</v>
          </cell>
          <cell r="E2604">
            <v>17.62</v>
          </cell>
          <cell r="F2604">
            <v>113.07</v>
          </cell>
          <cell r="G2604">
            <v>15</v>
          </cell>
        </row>
        <row r="2605">
          <cell r="A2605" t="str">
            <v>41.11.702</v>
          </cell>
          <cell r="B2605" t="str">
            <v>Luminária LED solar integrada para poste, fluxo luminoso de 8000 lm, eficiência mínima de 130,5 lm/W - potência de 80 W</v>
          </cell>
          <cell r="C2605" t="str">
            <v>UN</v>
          </cell>
          <cell r="D2605">
            <v>7801.36</v>
          </cell>
          <cell r="E2605">
            <v>41.32</v>
          </cell>
          <cell r="F2605">
            <v>7842.68</v>
          </cell>
          <cell r="G2605">
            <v>15</v>
          </cell>
        </row>
        <row r="2606">
          <cell r="A2606" t="str">
            <v>41.11.703</v>
          </cell>
          <cell r="B2606" t="str">
            <v>Luminária pública LED retangular para poste, fluxo luminoso de 14200 a 18000 lm, eficiência mínima de 120 lm/W - potência de 100 W/120 W</v>
          </cell>
          <cell r="C2606" t="str">
            <v>UN</v>
          </cell>
          <cell r="D2606">
            <v>680.33</v>
          </cell>
          <cell r="E2606">
            <v>41.32</v>
          </cell>
          <cell r="F2606">
            <v>721.65</v>
          </cell>
          <cell r="G2606">
            <v>15</v>
          </cell>
        </row>
        <row r="2607">
          <cell r="A2607" t="str">
            <v>41.11.704</v>
          </cell>
          <cell r="B2607" t="str">
            <v>Luminária LED retangular para poste, fluxo luminoso de 18000 lm, eficiência mínima 180 lm/W - potência de 100 W</v>
          </cell>
          <cell r="C2607" t="str">
            <v>UN</v>
          </cell>
          <cell r="D2607">
            <v>651.41</v>
          </cell>
          <cell r="E2607">
            <v>41.32</v>
          </cell>
          <cell r="F2607">
            <v>692.73</v>
          </cell>
          <cell r="G2607">
            <v>15</v>
          </cell>
        </row>
        <row r="2608">
          <cell r="A2608" t="str">
            <v>41.11.707</v>
          </cell>
          <cell r="B2608" t="str">
            <v>Luminária LED retangular para poste, fluxo luminoso de 36000 lm, eficiência mínima 180 lm/W - potência de 200 W</v>
          </cell>
          <cell r="C2608" t="str">
            <v>UN</v>
          </cell>
          <cell r="D2608">
            <v>1048.42</v>
          </cell>
          <cell r="E2608">
            <v>41.32</v>
          </cell>
          <cell r="F2608">
            <v>1089.74</v>
          </cell>
          <cell r="G2608">
            <v>15</v>
          </cell>
        </row>
        <row r="2609">
          <cell r="A2609" t="str">
            <v>41.11.711</v>
          </cell>
          <cell r="B2609" t="str">
            <v>Luminária LED retangular para parede ou piso, fluxo luminoso de 11838 a 12150 lm, eficiência mínima 107 lm/W - potência de 86 W/120 W</v>
          </cell>
          <cell r="C2609" t="str">
            <v>UN</v>
          </cell>
          <cell r="D2609">
            <v>326.91000000000003</v>
          </cell>
          <cell r="E2609">
            <v>41.32</v>
          </cell>
          <cell r="F2609">
            <v>368.23</v>
          </cell>
          <cell r="G2609">
            <v>15</v>
          </cell>
        </row>
        <row r="2610">
          <cell r="A2610" t="str">
            <v>41.11.712</v>
          </cell>
          <cell r="B2610" t="str">
            <v>Luminária LED redonda de embutir para parede ou piso, área interna ou externa, bivolt - potência 6 W</v>
          </cell>
          <cell r="C2610" t="str">
            <v>UN</v>
          </cell>
          <cell r="D2610">
            <v>116.62</v>
          </cell>
          <cell r="E2610">
            <v>41.32</v>
          </cell>
          <cell r="F2610">
            <v>157.94</v>
          </cell>
          <cell r="G2610">
            <v>15</v>
          </cell>
        </row>
        <row r="2611">
          <cell r="A2611" t="str">
            <v>41.11.721</v>
          </cell>
          <cell r="B2611" t="str">
            <v>Luminária pública LED retangular para poste, fluxo luminoso de 6250 a 6674 lm, eficiência mínima 113 lm/W - potência 40 W/59 W</v>
          </cell>
          <cell r="C2611" t="str">
            <v>UN</v>
          </cell>
          <cell r="D2611">
            <v>421.67</v>
          </cell>
          <cell r="E2611">
            <v>41.32</v>
          </cell>
          <cell r="F2611">
            <v>462.99</v>
          </cell>
          <cell r="G2611">
            <v>15</v>
          </cell>
        </row>
        <row r="2612">
          <cell r="A2612" t="str">
            <v>41.12</v>
          </cell>
          <cell r="B2612" t="str">
            <v>Aparelho de iluminacao de longo alcance e especifica</v>
          </cell>
        </row>
        <row r="2613">
          <cell r="A2613" t="str">
            <v>41.12.210</v>
          </cell>
          <cell r="B2613" t="str">
            <v>Projetor LED modular, fluxo luminoso de 26294 lm, eficiência mínima de 125 l/W - 150 W/200 W</v>
          </cell>
          <cell r="C2613" t="str">
            <v>UN</v>
          </cell>
          <cell r="D2613">
            <v>975.96</v>
          </cell>
          <cell r="E2613">
            <v>29.37</v>
          </cell>
          <cell r="F2613">
            <v>1005.33</v>
          </cell>
          <cell r="G2613">
            <v>15</v>
          </cell>
        </row>
        <row r="2614">
          <cell r="A2614" t="str">
            <v>41.13</v>
          </cell>
          <cell r="B2614" t="str">
            <v>Aparelho de iluminacao a prova de tempo, gases e vapores</v>
          </cell>
        </row>
        <row r="2615">
          <cell r="A2615" t="str">
            <v>41.13.050</v>
          </cell>
          <cell r="B2615" t="str">
            <v>Luminária blindada de sobrepor ou pendente em calha fechada, para 2 lâmpadas fluorescentes de 32 W/36 W/40 W</v>
          </cell>
          <cell r="C2615" t="str">
            <v>UN</v>
          </cell>
          <cell r="D2615">
            <v>244.53</v>
          </cell>
          <cell r="E2615">
            <v>23.49</v>
          </cell>
          <cell r="F2615">
            <v>268.02</v>
          </cell>
          <cell r="G2615">
            <v>15</v>
          </cell>
        </row>
        <row r="2616">
          <cell r="A2616" t="str">
            <v>41.13.102</v>
          </cell>
          <cell r="B2616" t="str">
            <v>Luminária blindada tipo arandela de 45º e 90º, para lâmpada LED</v>
          </cell>
          <cell r="C2616" t="str">
            <v>UN</v>
          </cell>
          <cell r="D2616">
            <v>277.62</v>
          </cell>
          <cell r="E2616">
            <v>23.49</v>
          </cell>
          <cell r="F2616">
            <v>301.11</v>
          </cell>
          <cell r="G2616">
            <v>15</v>
          </cell>
        </row>
        <row r="2617">
          <cell r="A2617" t="str">
            <v>41.13.200</v>
          </cell>
          <cell r="B2617" t="str">
            <v>Luminária blindada oval de sobrepor ou arandela, para lâmpada fluorescentes compacta</v>
          </cell>
          <cell r="C2617" t="str">
            <v>UN</v>
          </cell>
          <cell r="D2617">
            <v>160.16</v>
          </cell>
          <cell r="E2617">
            <v>23.49</v>
          </cell>
          <cell r="F2617">
            <v>183.65</v>
          </cell>
          <cell r="G2617">
            <v>15</v>
          </cell>
        </row>
        <row r="2618">
          <cell r="A2618" t="str">
            <v>41.14</v>
          </cell>
          <cell r="B2618" t="str">
            <v>Aparelho de iluminacao comercial e industrial</v>
          </cell>
        </row>
        <row r="2619">
          <cell r="A2619" t="str">
            <v>41.14.020</v>
          </cell>
          <cell r="B2619" t="str">
            <v>Luminária retangular de embutir tipo calha fechada, com difusor plano, para 2 lâmpadas fluorescentes tubulares de 28 W/32 W/36 W/54 W</v>
          </cell>
          <cell r="C2619" t="str">
            <v>UN</v>
          </cell>
          <cell r="D2619">
            <v>150.1</v>
          </cell>
          <cell r="E2619">
            <v>23.49</v>
          </cell>
          <cell r="F2619">
            <v>173.59</v>
          </cell>
          <cell r="G2619">
            <v>15</v>
          </cell>
        </row>
        <row r="2620">
          <cell r="A2620" t="str">
            <v>41.14.070</v>
          </cell>
          <cell r="B2620" t="str">
            <v>Luminária retangular de sobrepor tipo calha aberta, para 2 lâmpadas fluorescentes tubulares de 32 W</v>
          </cell>
          <cell r="C2620" t="str">
            <v>UN</v>
          </cell>
          <cell r="D2620">
            <v>51.73</v>
          </cell>
          <cell r="E2620">
            <v>23.49</v>
          </cell>
          <cell r="F2620">
            <v>75.22</v>
          </cell>
          <cell r="G2620">
            <v>15</v>
          </cell>
        </row>
        <row r="2621">
          <cell r="A2621" t="str">
            <v>41.14.090</v>
          </cell>
          <cell r="B2621" t="str">
            <v>Luminária retangular de sobrepor tipo calha fechada, com difusor translúcido, para 2 lâmpadas fluorescentes de 28 W/32 W/36 W/54 W</v>
          </cell>
          <cell r="C2621" t="str">
            <v>UN</v>
          </cell>
          <cell r="D2621">
            <v>124.61</v>
          </cell>
          <cell r="E2621">
            <v>23.49</v>
          </cell>
          <cell r="F2621">
            <v>148.1</v>
          </cell>
          <cell r="G2621">
            <v>15</v>
          </cell>
        </row>
        <row r="2622">
          <cell r="A2622" t="str">
            <v>41.14.210</v>
          </cell>
          <cell r="B2622" t="str">
            <v>Luminária quadrada de embutir tipo calha aberta com aletas planas, para 2 lâmpadas fluorescentes compactas de 18 W/26 W</v>
          </cell>
          <cell r="C2622" t="str">
            <v>UN</v>
          </cell>
          <cell r="D2622">
            <v>89.99</v>
          </cell>
          <cell r="E2622">
            <v>29.37</v>
          </cell>
          <cell r="F2622">
            <v>119.36</v>
          </cell>
          <cell r="G2622">
            <v>15</v>
          </cell>
        </row>
        <row r="2623">
          <cell r="A2623" t="str">
            <v>41.14.390</v>
          </cell>
          <cell r="B2623" t="str">
            <v>Luminária retangular de sobrepor tipo calha aberta, com refletor em alumínio de alto brilho, para 2 lâmpadas tubulares 32 W/36 W</v>
          </cell>
          <cell r="C2623" t="str">
            <v>UN</v>
          </cell>
          <cell r="D2623">
            <v>125.61</v>
          </cell>
          <cell r="E2623">
            <v>23.49</v>
          </cell>
          <cell r="F2623">
            <v>149.1</v>
          </cell>
          <cell r="G2623">
            <v>15</v>
          </cell>
        </row>
        <row r="2624">
          <cell r="A2624" t="str">
            <v>41.14.430</v>
          </cell>
          <cell r="B2624" t="str">
            <v>Luminária quadrada de embutir tipo calha aberta, com refletor e aleta parabólicas em alumínio de alto brilho, para 4 lâmpadas fluorescentes de 14 W/16 W/18 W</v>
          </cell>
          <cell r="C2624" t="str">
            <v>UN</v>
          </cell>
          <cell r="D2624">
            <v>178.51</v>
          </cell>
          <cell r="E2624">
            <v>23.49</v>
          </cell>
          <cell r="F2624">
            <v>202</v>
          </cell>
          <cell r="G2624">
            <v>15</v>
          </cell>
        </row>
        <row r="2625">
          <cell r="A2625" t="str">
            <v>41.14.530</v>
          </cell>
          <cell r="B2625" t="str">
            <v>Luminária redonda de sobrepor com difusor em vidro temperado jateado para 1 ou 2 lâmpadas fluorescentes compactas de 18 W/26 W</v>
          </cell>
          <cell r="C2625" t="str">
            <v>UN</v>
          </cell>
          <cell r="D2625">
            <v>126</v>
          </cell>
          <cell r="E2625">
            <v>17.62</v>
          </cell>
          <cell r="F2625">
            <v>143.62</v>
          </cell>
          <cell r="G2625">
            <v>15</v>
          </cell>
        </row>
        <row r="2626">
          <cell r="A2626" t="str">
            <v>41.14.560</v>
          </cell>
          <cell r="B2626" t="str">
            <v>Luminária retangular de embutir tipo calha aberta com aletas parabólicas para 2 lâmpadas fluorescentes tubulares de 28 W/54 W</v>
          </cell>
          <cell r="C2626" t="str">
            <v>UN</v>
          </cell>
          <cell r="D2626">
            <v>149.97</v>
          </cell>
          <cell r="E2626">
            <v>23.49</v>
          </cell>
          <cell r="F2626">
            <v>173.46</v>
          </cell>
          <cell r="G2626">
            <v>15</v>
          </cell>
        </row>
        <row r="2627">
          <cell r="A2627" t="str">
            <v>41.14.590</v>
          </cell>
          <cell r="B2627" t="str">
            <v>Luminária industrial pendente tipo calha aberta instalação em perfilado para 1 ou 2 lâmpadas fluorescentes tubulares 14 W</v>
          </cell>
          <cell r="C2627" t="str">
            <v>UN</v>
          </cell>
          <cell r="D2627">
            <v>86.53</v>
          </cell>
          <cell r="E2627">
            <v>29.37</v>
          </cell>
          <cell r="F2627">
            <v>115.9</v>
          </cell>
          <cell r="G2627">
            <v>15</v>
          </cell>
        </row>
        <row r="2628">
          <cell r="A2628" t="str">
            <v>41.14.600</v>
          </cell>
          <cell r="B2628" t="str">
            <v>Luminária industrial pendente tipo calha aberta instalação em perfilado para 1 ou 2 lâmpadas tubulares 28 W/54 W</v>
          </cell>
          <cell r="C2628" t="str">
            <v>UN</v>
          </cell>
          <cell r="D2628">
            <v>119.76</v>
          </cell>
          <cell r="E2628">
            <v>29.37</v>
          </cell>
          <cell r="F2628">
            <v>149.13</v>
          </cell>
          <cell r="G2628">
            <v>15</v>
          </cell>
        </row>
        <row r="2629">
          <cell r="A2629" t="str">
            <v>41.14.620</v>
          </cell>
          <cell r="B2629" t="str">
            <v>Luminária retangular de sobrepor tipo calha aberta com refletor e aletas parabólicas para 2 lâmpadas fluorescentes tubulares 28 W/54 W</v>
          </cell>
          <cell r="C2629" t="str">
            <v>UN</v>
          </cell>
          <cell r="D2629">
            <v>168.41</v>
          </cell>
          <cell r="E2629">
            <v>29.37</v>
          </cell>
          <cell r="F2629">
            <v>197.78</v>
          </cell>
          <cell r="G2629">
            <v>15</v>
          </cell>
        </row>
        <row r="2630">
          <cell r="A2630" t="str">
            <v>41.14.640</v>
          </cell>
          <cell r="B2630" t="str">
            <v>Luminária retangular de embutir tipo calha aberta com refletor em alumínio de alto brilho para 2 lâmpadas tubulares de 28 W/54 W</v>
          </cell>
          <cell r="C2630" t="str">
            <v>UN</v>
          </cell>
          <cell r="D2630">
            <v>145.46</v>
          </cell>
          <cell r="E2630">
            <v>29.37</v>
          </cell>
          <cell r="F2630">
            <v>174.83</v>
          </cell>
          <cell r="G2630">
            <v>15</v>
          </cell>
        </row>
        <row r="2631">
          <cell r="A2631" t="str">
            <v>41.14.670</v>
          </cell>
          <cell r="B2631" t="str">
            <v>Luminária triangular de sobrepor tipo arandela para fluorescente compacta de 15 W/20 W/23 W</v>
          </cell>
          <cell r="C2631" t="str">
            <v>UN</v>
          </cell>
          <cell r="D2631">
            <v>72.790000000000006</v>
          </cell>
          <cell r="E2631">
            <v>29.37</v>
          </cell>
          <cell r="F2631">
            <v>102.16</v>
          </cell>
          <cell r="G2631">
            <v>15</v>
          </cell>
        </row>
        <row r="2632">
          <cell r="A2632" t="str">
            <v>41.14.730</v>
          </cell>
          <cell r="B2632" t="str">
            <v>Luminária redonda de embutir com refletor em alumínio jateado e difusor em vidro para 2 lâmpadas fluorescentes compactas duplas de 18 W/26 W</v>
          </cell>
          <cell r="C2632" t="str">
            <v>UN</v>
          </cell>
          <cell r="D2632">
            <v>62.95</v>
          </cell>
          <cell r="E2632">
            <v>23.49</v>
          </cell>
          <cell r="F2632">
            <v>86.44</v>
          </cell>
          <cell r="G2632">
            <v>15</v>
          </cell>
        </row>
        <row r="2633">
          <cell r="A2633" t="str">
            <v>41.14.740</v>
          </cell>
          <cell r="B2633" t="str">
            <v>Luminária retangular de embutir assimétrica para 1 lâmpada fluorescente tubular de 14 W</v>
          </cell>
          <cell r="C2633" t="str">
            <v>UN</v>
          </cell>
          <cell r="D2633">
            <v>92.42</v>
          </cell>
          <cell r="E2633">
            <v>23.49</v>
          </cell>
          <cell r="F2633">
            <v>115.91</v>
          </cell>
          <cell r="G2633">
            <v>15</v>
          </cell>
        </row>
        <row r="2634">
          <cell r="A2634" t="str">
            <v>41.14.790</v>
          </cell>
          <cell r="B2634" t="str">
            <v>Luminária retangular de embutir tipo calha aberta com refletor assimétrico em alumínio de alto brilho para 2 lâmpadas tubulares de 28 W/54 W</v>
          </cell>
          <cell r="C2634" t="str">
            <v>UN</v>
          </cell>
          <cell r="D2634">
            <v>84.83</v>
          </cell>
          <cell r="E2634">
            <v>23.49</v>
          </cell>
          <cell r="F2634">
            <v>108.32</v>
          </cell>
          <cell r="G2634">
            <v>15</v>
          </cell>
        </row>
        <row r="2635">
          <cell r="A2635" t="str">
            <v>41.14.792</v>
          </cell>
          <cell r="B2635" t="str">
            <v>Luminária hermética de sobrepor, com difusor em policarbonato, para lâmpadas de 2 x 28 W/32 W/54 W</v>
          </cell>
          <cell r="C2635" t="str">
            <v>UN</v>
          </cell>
          <cell r="D2635">
            <v>116.78</v>
          </cell>
          <cell r="E2635">
            <v>23.49</v>
          </cell>
          <cell r="F2635">
            <v>140.27000000000001</v>
          </cell>
          <cell r="G2635">
            <v>15</v>
          </cell>
        </row>
        <row r="2636">
          <cell r="A2636" t="str">
            <v>41.15</v>
          </cell>
          <cell r="B2636" t="str">
            <v>Aparelho de iluminacao interna decorativa</v>
          </cell>
        </row>
        <row r="2637">
          <cell r="A2637" t="str">
            <v>41.15.170</v>
          </cell>
          <cell r="B2637" t="str">
            <v>Luminária redonda de embutir, com foco orientável e acessório antiofuscante, para 1 lâmpada dicroica de 50 W</v>
          </cell>
          <cell r="C2637" t="str">
            <v>UN</v>
          </cell>
          <cell r="D2637">
            <v>46.09</v>
          </cell>
          <cell r="E2637">
            <v>17.62</v>
          </cell>
          <cell r="F2637">
            <v>63.71</v>
          </cell>
          <cell r="G2637">
            <v>15</v>
          </cell>
        </row>
        <row r="2638">
          <cell r="A2638" t="str">
            <v>41.20</v>
          </cell>
          <cell r="B2638" t="str">
            <v>Reparos, conservacoes e complementos - GRUPO 41</v>
          </cell>
        </row>
        <row r="2639">
          <cell r="A2639" t="str">
            <v>41.20.020</v>
          </cell>
          <cell r="B2639" t="str">
            <v>Recolocação de aparelhos de iluminação ou projetores fixos em teto, piso ou parede</v>
          </cell>
          <cell r="C2639" t="str">
            <v>UN</v>
          </cell>
          <cell r="D2639">
            <v>0.51</v>
          </cell>
          <cell r="E2639">
            <v>23.49</v>
          </cell>
          <cell r="F2639">
            <v>24</v>
          </cell>
          <cell r="G2639">
            <v>15</v>
          </cell>
        </row>
        <row r="2640">
          <cell r="A2640" t="str">
            <v>41.20.080</v>
          </cell>
          <cell r="B2640" t="str">
            <v>Plafon plástico e/ou PVC para acabamento de ponto de luz, com soquete E-27 para lâmpada fluorescente compacta</v>
          </cell>
          <cell r="C2640" t="str">
            <v>UN</v>
          </cell>
          <cell r="D2640">
            <v>7.65</v>
          </cell>
          <cell r="E2640">
            <v>4.78</v>
          </cell>
          <cell r="F2640">
            <v>12.43</v>
          </cell>
          <cell r="G2640">
            <v>15</v>
          </cell>
        </row>
        <row r="2641">
          <cell r="A2641" t="str">
            <v>41.20.120</v>
          </cell>
          <cell r="B2641" t="str">
            <v>Recolocação de reator</v>
          </cell>
          <cell r="C2641" t="str">
            <v>UN</v>
          </cell>
          <cell r="E2641">
            <v>23.49</v>
          </cell>
          <cell r="F2641">
            <v>23.49</v>
          </cell>
          <cell r="G2641">
            <v>15</v>
          </cell>
        </row>
        <row r="2642">
          <cell r="A2642" t="str">
            <v>41.20.130</v>
          </cell>
          <cell r="B2642" t="str">
            <v>Recolocação de lâmpada</v>
          </cell>
          <cell r="C2642" t="str">
            <v>UN</v>
          </cell>
          <cell r="E2642">
            <v>4.78</v>
          </cell>
          <cell r="F2642">
            <v>4.78</v>
          </cell>
          <cell r="G2642">
            <v>15</v>
          </cell>
        </row>
        <row r="2643">
          <cell r="A2643" t="str">
            <v>41.31</v>
          </cell>
          <cell r="B2643" t="str">
            <v>Iluminacao LED</v>
          </cell>
        </row>
        <row r="2644">
          <cell r="A2644" t="str">
            <v>41.31.040</v>
          </cell>
          <cell r="B2644" t="str">
            <v>Luminária LED retangular de sobrepor com difusor translúcido, 4000 K, fluxo luminoso de 3690 a 4800 lm, potência de 35 W a 41 W</v>
          </cell>
          <cell r="C2644" t="str">
            <v>UN</v>
          </cell>
          <cell r="D2644">
            <v>340.54</v>
          </cell>
          <cell r="E2644">
            <v>23.49</v>
          </cell>
          <cell r="F2644">
            <v>364.03</v>
          </cell>
          <cell r="G2644">
            <v>15</v>
          </cell>
        </row>
        <row r="2645">
          <cell r="A2645" t="str">
            <v>41.31.070</v>
          </cell>
          <cell r="B2645" t="str">
            <v>Luminária LED quadrada de sobrepor com difusor prismático translúcido, 4000 K, fluxo luminoso de 1363 a 1800 lm, potência de 15 W a 24 W</v>
          </cell>
          <cell r="C2645" t="str">
            <v>UN</v>
          </cell>
          <cell r="D2645">
            <v>210.09</v>
          </cell>
          <cell r="E2645">
            <v>17.62</v>
          </cell>
          <cell r="F2645">
            <v>227.71</v>
          </cell>
          <cell r="G2645">
            <v>15</v>
          </cell>
        </row>
        <row r="2646">
          <cell r="A2646" t="str">
            <v>41.31.080</v>
          </cell>
          <cell r="B2646" t="str">
            <v>Luminária LED redonda de embutir com difusor translúcido, 4000 K, fluxo luminoso de 800 a 1060 lm, potência de 9 W a 12 W</v>
          </cell>
          <cell r="C2646" t="str">
            <v>UN</v>
          </cell>
          <cell r="D2646">
            <v>158.16</v>
          </cell>
          <cell r="E2646">
            <v>23.49</v>
          </cell>
          <cell r="F2646">
            <v>181.65</v>
          </cell>
          <cell r="G2646">
            <v>15</v>
          </cell>
        </row>
        <row r="2647">
          <cell r="A2647" t="str">
            <v>41.31.087</v>
          </cell>
          <cell r="B2647" t="str">
            <v>Luminária LED redonda de sobrepor com difusor translucido, 4000 K, fluxo luminoso de 1900 a 2000 lm, potência de 17 W a 19 W</v>
          </cell>
          <cell r="C2647" t="str">
            <v>UN</v>
          </cell>
          <cell r="D2647">
            <v>265.72000000000003</v>
          </cell>
          <cell r="E2647">
            <v>17.62</v>
          </cell>
          <cell r="F2647">
            <v>283.33999999999997</v>
          </cell>
          <cell r="G2647">
            <v>15</v>
          </cell>
        </row>
        <row r="2648">
          <cell r="A2648" t="str">
            <v>41.31.101</v>
          </cell>
          <cell r="B2648" t="str">
            <v>Projetor LED retangular, potência de 30 W, fluxo luminoso de 2250 a 2400 lm, temperatura cor 6.500 K, bivolt</v>
          </cell>
          <cell r="C2648" t="str">
            <v>UN</v>
          </cell>
          <cell r="D2648">
            <v>79.61</v>
          </cell>
          <cell r="E2648">
            <v>29.37</v>
          </cell>
          <cell r="F2648">
            <v>108.98</v>
          </cell>
          <cell r="G2648">
            <v>15</v>
          </cell>
        </row>
        <row r="2649">
          <cell r="A2649" t="str">
            <v>42</v>
          </cell>
          <cell r="B2649" t="str">
            <v>PARA-RAIOS PARA EDIFICACAO</v>
          </cell>
        </row>
        <row r="2650">
          <cell r="A2650" t="str">
            <v>42.01</v>
          </cell>
          <cell r="B2650" t="str">
            <v>Complementos para para-raios</v>
          </cell>
        </row>
        <row r="2651">
          <cell r="A2651" t="str">
            <v>42.01.020</v>
          </cell>
          <cell r="B2651" t="str">
            <v>Captor tipo Franklin, h= 300 mm, 4 pontos, 1 descida, acabamento cromado</v>
          </cell>
          <cell r="C2651" t="str">
            <v>UN</v>
          </cell>
          <cell r="D2651">
            <v>84.31</v>
          </cell>
          <cell r="E2651">
            <v>14.69</v>
          </cell>
          <cell r="F2651">
            <v>99</v>
          </cell>
          <cell r="G2651">
            <v>15</v>
          </cell>
        </row>
        <row r="2652">
          <cell r="A2652" t="str">
            <v>42.01.040</v>
          </cell>
          <cell r="B2652" t="str">
            <v>Captor tipo Franklin, h= 300 mm, 4 pontos, 2 descidas, acabamento cromado</v>
          </cell>
          <cell r="C2652" t="str">
            <v>UN</v>
          </cell>
          <cell r="D2652">
            <v>118.16</v>
          </cell>
          <cell r="E2652">
            <v>14.69</v>
          </cell>
          <cell r="F2652">
            <v>132.85</v>
          </cell>
          <cell r="G2652">
            <v>15</v>
          </cell>
        </row>
        <row r="2653">
          <cell r="A2653" t="str">
            <v>42.01.060</v>
          </cell>
          <cell r="B2653" t="str">
            <v>Luva de redução galvanizada de 2´ x 3/4´</v>
          </cell>
          <cell r="C2653" t="str">
            <v>UN</v>
          </cell>
          <cell r="D2653">
            <v>69.25</v>
          </cell>
          <cell r="E2653">
            <v>14.69</v>
          </cell>
          <cell r="F2653">
            <v>83.94</v>
          </cell>
          <cell r="G2653">
            <v>15</v>
          </cell>
        </row>
        <row r="2654">
          <cell r="A2654" t="str">
            <v>42.01.080</v>
          </cell>
          <cell r="B2654" t="str">
            <v>Niple duplo galvanizado de 2´</v>
          </cell>
          <cell r="C2654" t="str">
            <v>UN</v>
          </cell>
          <cell r="D2654">
            <v>45.67</v>
          </cell>
          <cell r="E2654">
            <v>14.69</v>
          </cell>
          <cell r="F2654">
            <v>60.36</v>
          </cell>
          <cell r="G2654">
            <v>15</v>
          </cell>
        </row>
        <row r="2655">
          <cell r="A2655" t="str">
            <v>42.01.086</v>
          </cell>
          <cell r="B2655" t="str">
            <v>Captor tipo terminal aéreo, h= 300 mm em alumínio</v>
          </cell>
          <cell r="C2655" t="str">
            <v>UN</v>
          </cell>
          <cell r="D2655">
            <v>4.4000000000000004</v>
          </cell>
          <cell r="E2655">
            <v>14.69</v>
          </cell>
          <cell r="F2655">
            <v>19.09</v>
          </cell>
          <cell r="G2655">
            <v>15</v>
          </cell>
        </row>
        <row r="2656">
          <cell r="A2656" t="str">
            <v>42.01.090</v>
          </cell>
          <cell r="B2656" t="str">
            <v>Captor tipo terminal aéreo, h= 300 mm, diâmetro de 1/4´ em cobre</v>
          </cell>
          <cell r="C2656" t="str">
            <v>UN</v>
          </cell>
          <cell r="D2656">
            <v>29.62</v>
          </cell>
          <cell r="E2656">
            <v>14.69</v>
          </cell>
          <cell r="F2656">
            <v>44.31</v>
          </cell>
          <cell r="G2656">
            <v>15</v>
          </cell>
        </row>
        <row r="2657">
          <cell r="A2657" t="str">
            <v>42.01.096</v>
          </cell>
          <cell r="B2657" t="str">
            <v>Captor tipo terminal aéreo, h= 250 mm, diâmetro de 3/8´ galvanizado a fogo</v>
          </cell>
          <cell r="C2657" t="str">
            <v>UN</v>
          </cell>
          <cell r="D2657">
            <v>8.9700000000000006</v>
          </cell>
          <cell r="E2657">
            <v>14.69</v>
          </cell>
          <cell r="F2657">
            <v>23.66</v>
          </cell>
          <cell r="G2657">
            <v>15</v>
          </cell>
        </row>
        <row r="2658">
          <cell r="A2658" t="str">
            <v>42.01.098</v>
          </cell>
          <cell r="B2658" t="str">
            <v>Captor tipo terminal aéreo, h= 600 mm, diâmetro de 3/8´ galvanizado a fogo</v>
          </cell>
          <cell r="C2658" t="str">
            <v>UN</v>
          </cell>
          <cell r="D2658">
            <v>13.78</v>
          </cell>
          <cell r="E2658">
            <v>14.69</v>
          </cell>
          <cell r="F2658">
            <v>28.47</v>
          </cell>
          <cell r="G2658">
            <v>15</v>
          </cell>
        </row>
        <row r="2659">
          <cell r="A2659" t="str">
            <v>42.02</v>
          </cell>
          <cell r="B2659" t="str">
            <v>Isolador galvanizado uso geral</v>
          </cell>
        </row>
        <row r="2660">
          <cell r="A2660" t="str">
            <v>42.02.010</v>
          </cell>
          <cell r="B2660" t="str">
            <v>Isolador galvanizado uso geral, simples com rosca mecânica</v>
          </cell>
          <cell r="C2660" t="str">
            <v>UN</v>
          </cell>
          <cell r="D2660">
            <v>6.14</v>
          </cell>
          <cell r="E2660">
            <v>14.69</v>
          </cell>
          <cell r="F2660">
            <v>20.83</v>
          </cell>
          <cell r="G2660">
            <v>15</v>
          </cell>
        </row>
        <row r="2661">
          <cell r="A2661" t="str">
            <v>42.02.020</v>
          </cell>
          <cell r="B2661" t="str">
            <v>Isolador galvanizado uso geral, reforçado para fixação a 90°</v>
          </cell>
          <cell r="C2661" t="str">
            <v>UN</v>
          </cell>
          <cell r="D2661">
            <v>17.510000000000002</v>
          </cell>
          <cell r="E2661">
            <v>14.69</v>
          </cell>
          <cell r="F2661">
            <v>32.200000000000003</v>
          </cell>
          <cell r="G2661">
            <v>15</v>
          </cell>
        </row>
        <row r="2662">
          <cell r="A2662" t="str">
            <v>42.02.040</v>
          </cell>
          <cell r="B2662" t="str">
            <v>Isolador galvanizado uso geral, simples com chapa de encosto</v>
          </cell>
          <cell r="C2662" t="str">
            <v>UN</v>
          </cell>
          <cell r="D2662">
            <v>5.93</v>
          </cell>
          <cell r="E2662">
            <v>14.69</v>
          </cell>
          <cell r="F2662">
            <v>20.62</v>
          </cell>
          <cell r="G2662">
            <v>15</v>
          </cell>
        </row>
        <row r="2663">
          <cell r="A2663" t="str">
            <v>42.02.060</v>
          </cell>
          <cell r="B2663" t="str">
            <v>Isolador galvanizado uso geral, reforçado com chapa de encosto</v>
          </cell>
          <cell r="C2663" t="str">
            <v>UN</v>
          </cell>
          <cell r="D2663">
            <v>8.83</v>
          </cell>
          <cell r="E2663">
            <v>14.69</v>
          </cell>
          <cell r="F2663">
            <v>23.52</v>
          </cell>
          <cell r="G2663">
            <v>15</v>
          </cell>
        </row>
        <row r="2664">
          <cell r="A2664" t="str">
            <v>42.02.080</v>
          </cell>
          <cell r="B2664" t="str">
            <v>Isolador galvanizado uso geral, simples com calha para telha ondulada</v>
          </cell>
          <cell r="C2664" t="str">
            <v>UN</v>
          </cell>
          <cell r="D2664">
            <v>14.52</v>
          </cell>
          <cell r="E2664">
            <v>14.69</v>
          </cell>
          <cell r="F2664">
            <v>29.21</v>
          </cell>
          <cell r="G2664">
            <v>15</v>
          </cell>
        </row>
        <row r="2665">
          <cell r="A2665" t="str">
            <v>42.02.100</v>
          </cell>
          <cell r="B2665" t="str">
            <v>Isolador galvanizado uso geral, reforçado com calha para telha ondulada</v>
          </cell>
          <cell r="C2665" t="str">
            <v>UN</v>
          </cell>
          <cell r="D2665">
            <v>18.7</v>
          </cell>
          <cell r="E2665">
            <v>14.69</v>
          </cell>
          <cell r="F2665">
            <v>33.39</v>
          </cell>
          <cell r="G2665">
            <v>15</v>
          </cell>
        </row>
        <row r="2666">
          <cell r="A2666" t="str">
            <v>42.03</v>
          </cell>
          <cell r="B2666" t="str">
            <v>Isolador galvanizado para mastro</v>
          </cell>
        </row>
        <row r="2667">
          <cell r="A2667" t="str">
            <v>42.03.020</v>
          </cell>
          <cell r="B2667" t="str">
            <v>Isolador galvanizado para mastro de diâmetro 2´, simples com 1 descida</v>
          </cell>
          <cell r="C2667" t="str">
            <v>UN</v>
          </cell>
          <cell r="D2667">
            <v>11.41</v>
          </cell>
          <cell r="E2667">
            <v>14.69</v>
          </cell>
          <cell r="F2667">
            <v>26.1</v>
          </cell>
          <cell r="G2667">
            <v>15</v>
          </cell>
        </row>
        <row r="2668">
          <cell r="A2668" t="str">
            <v>42.03.040</v>
          </cell>
          <cell r="B2668" t="str">
            <v>Isolador galvanizado para mastro de diâmetro 2´, simples com 2 descidas</v>
          </cell>
          <cell r="C2668" t="str">
            <v>UN</v>
          </cell>
          <cell r="D2668">
            <v>16.989999999999998</v>
          </cell>
          <cell r="E2668">
            <v>14.69</v>
          </cell>
          <cell r="F2668">
            <v>31.68</v>
          </cell>
          <cell r="G2668">
            <v>15</v>
          </cell>
        </row>
        <row r="2669">
          <cell r="A2669" t="str">
            <v>42.03.060</v>
          </cell>
          <cell r="B2669" t="str">
            <v>Isolador galvanizado para mastro de diâmetro 2´, reforçado com 1 descida</v>
          </cell>
          <cell r="C2669" t="str">
            <v>UN</v>
          </cell>
          <cell r="D2669">
            <v>15.27</v>
          </cell>
          <cell r="E2669">
            <v>14.69</v>
          </cell>
          <cell r="F2669">
            <v>29.96</v>
          </cell>
          <cell r="G2669">
            <v>15</v>
          </cell>
        </row>
        <row r="2670">
          <cell r="A2670" t="str">
            <v>42.03.080</v>
          </cell>
          <cell r="B2670" t="str">
            <v>Isolador galvanizado para mastro de diâmetro 2´, reforçado com 2 descidas</v>
          </cell>
          <cell r="C2670" t="str">
            <v>UN</v>
          </cell>
          <cell r="D2670">
            <v>19.739999999999998</v>
          </cell>
          <cell r="E2670">
            <v>14.69</v>
          </cell>
          <cell r="F2670">
            <v>34.43</v>
          </cell>
          <cell r="G2670">
            <v>15</v>
          </cell>
        </row>
        <row r="2671">
          <cell r="A2671" t="str">
            <v>42.04</v>
          </cell>
          <cell r="B2671" t="str">
            <v>Componentes de sustentacao para mastro galvanizado</v>
          </cell>
        </row>
        <row r="2672">
          <cell r="A2672" t="str">
            <v>42.04.020</v>
          </cell>
          <cell r="B2672" t="str">
            <v>Braçadeira de contraventagem para mastro de diâmetro 2´</v>
          </cell>
          <cell r="C2672" t="str">
            <v>UN</v>
          </cell>
          <cell r="D2672">
            <v>13.23</v>
          </cell>
          <cell r="E2672">
            <v>14.69</v>
          </cell>
          <cell r="F2672">
            <v>27.92</v>
          </cell>
          <cell r="G2672">
            <v>15</v>
          </cell>
        </row>
        <row r="2673">
          <cell r="A2673" t="str">
            <v>42.04.040</v>
          </cell>
          <cell r="B2673" t="str">
            <v>Apoio para mastro de diâmetro 2´</v>
          </cell>
          <cell r="C2673" t="str">
            <v>UN</v>
          </cell>
          <cell r="D2673">
            <v>11.82</v>
          </cell>
          <cell r="E2673">
            <v>14.69</v>
          </cell>
          <cell r="F2673">
            <v>26.51</v>
          </cell>
          <cell r="G2673">
            <v>15</v>
          </cell>
        </row>
        <row r="2674">
          <cell r="A2674" t="str">
            <v>42.04.060</v>
          </cell>
          <cell r="B2674" t="str">
            <v>Base para mastro de diâmetro 2´</v>
          </cell>
          <cell r="C2674" t="str">
            <v>UN</v>
          </cell>
          <cell r="D2674">
            <v>53.15</v>
          </cell>
          <cell r="E2674">
            <v>14.69</v>
          </cell>
          <cell r="F2674">
            <v>67.84</v>
          </cell>
          <cell r="G2674">
            <v>15</v>
          </cell>
        </row>
        <row r="2675">
          <cell r="A2675" t="str">
            <v>42.04.080</v>
          </cell>
          <cell r="B2675" t="str">
            <v>Contraventagem com cabo para mastro de diâmetro 2´</v>
          </cell>
          <cell r="C2675" t="str">
            <v>UN</v>
          </cell>
          <cell r="D2675">
            <v>151.22</v>
          </cell>
          <cell r="E2675">
            <v>17.62</v>
          </cell>
          <cell r="F2675">
            <v>168.84</v>
          </cell>
          <cell r="G2675">
            <v>15</v>
          </cell>
        </row>
        <row r="2676">
          <cell r="A2676" t="str">
            <v>42.04.120</v>
          </cell>
          <cell r="B2676" t="str">
            <v>Mastro simples galvanizado de diâmetro 2´</v>
          </cell>
          <cell r="C2676" t="str">
            <v>M</v>
          </cell>
          <cell r="D2676">
            <v>71.58</v>
          </cell>
          <cell r="E2676">
            <v>17.62</v>
          </cell>
          <cell r="F2676">
            <v>89.2</v>
          </cell>
          <cell r="G2676">
            <v>15</v>
          </cell>
        </row>
        <row r="2677">
          <cell r="A2677" t="str">
            <v>42.04.140</v>
          </cell>
          <cell r="B2677" t="str">
            <v>Suporte porta bandeira simples para mastro de diâmetro 2´</v>
          </cell>
          <cell r="C2677" t="str">
            <v>UN</v>
          </cell>
          <cell r="D2677">
            <v>17.98</v>
          </cell>
          <cell r="E2677">
            <v>14.69</v>
          </cell>
          <cell r="F2677">
            <v>32.67</v>
          </cell>
          <cell r="G2677">
            <v>15</v>
          </cell>
        </row>
        <row r="2678">
          <cell r="A2678" t="str">
            <v>42.04.160</v>
          </cell>
          <cell r="B2678" t="str">
            <v>Suporte porta bandeira reforçado para mastro de diâmetro 2´</v>
          </cell>
          <cell r="C2678" t="str">
            <v>UN</v>
          </cell>
          <cell r="D2678">
            <v>28</v>
          </cell>
          <cell r="E2678">
            <v>14.69</v>
          </cell>
          <cell r="F2678">
            <v>42.69</v>
          </cell>
          <cell r="G2678">
            <v>15</v>
          </cell>
        </row>
        <row r="2679">
          <cell r="A2679" t="str">
            <v>42.05</v>
          </cell>
          <cell r="B2679" t="str">
            <v>Componentes para cabo de descida</v>
          </cell>
        </row>
        <row r="2680">
          <cell r="A2680" t="str">
            <v>42.05.010</v>
          </cell>
          <cell r="B2680" t="str">
            <v>Sinalizador de obstáculo simples, sem célula fotoelétrica</v>
          </cell>
          <cell r="C2680" t="str">
            <v>UN</v>
          </cell>
          <cell r="D2680">
            <v>33.97</v>
          </cell>
          <cell r="E2680">
            <v>14.69</v>
          </cell>
          <cell r="F2680">
            <v>48.66</v>
          </cell>
          <cell r="G2680">
            <v>15</v>
          </cell>
        </row>
        <row r="2681">
          <cell r="A2681" t="str">
            <v>42.05.020</v>
          </cell>
          <cell r="B2681" t="str">
            <v>Braçadeira para fixação do aparelho sinalizador para mastro de diâmetro 2´</v>
          </cell>
          <cell r="C2681" t="str">
            <v>UN</v>
          </cell>
          <cell r="D2681">
            <v>15.01</v>
          </cell>
          <cell r="E2681">
            <v>14.69</v>
          </cell>
          <cell r="F2681">
            <v>29.7</v>
          </cell>
          <cell r="G2681">
            <v>15</v>
          </cell>
        </row>
        <row r="2682">
          <cell r="A2682" t="str">
            <v>42.05.030</v>
          </cell>
          <cell r="B2682" t="str">
            <v>Sinalizador de obstáculo duplo, sem célula fotoelétrica</v>
          </cell>
          <cell r="C2682" t="str">
            <v>UN</v>
          </cell>
          <cell r="D2682">
            <v>79.11</v>
          </cell>
          <cell r="E2682">
            <v>14.69</v>
          </cell>
          <cell r="F2682">
            <v>93.8</v>
          </cell>
          <cell r="G2682">
            <v>15</v>
          </cell>
        </row>
        <row r="2683">
          <cell r="A2683" t="str">
            <v>42.05.050</v>
          </cell>
          <cell r="B2683" t="str">
            <v>Sinalizador de obstáculo simples, com célula fotoelétrica</v>
          </cell>
          <cell r="C2683" t="str">
            <v>UN</v>
          </cell>
          <cell r="D2683">
            <v>69.09</v>
          </cell>
          <cell r="E2683">
            <v>14.69</v>
          </cell>
          <cell r="F2683">
            <v>83.78</v>
          </cell>
          <cell r="G2683">
            <v>15</v>
          </cell>
        </row>
        <row r="2684">
          <cell r="A2684" t="str">
            <v>42.05.070</v>
          </cell>
          <cell r="B2684" t="str">
            <v>Sinalizador de obstáculo duplo, com célula fotoelétrica</v>
          </cell>
          <cell r="C2684" t="str">
            <v>UN</v>
          </cell>
          <cell r="D2684">
            <v>141.52000000000001</v>
          </cell>
          <cell r="E2684">
            <v>14.69</v>
          </cell>
          <cell r="F2684">
            <v>156.21</v>
          </cell>
          <cell r="G2684">
            <v>15</v>
          </cell>
        </row>
        <row r="2685">
          <cell r="A2685" t="str">
            <v>42.05.100</v>
          </cell>
          <cell r="B2685" t="str">
            <v>Caixa de inspeção suspensa</v>
          </cell>
          <cell r="C2685" t="str">
            <v>UN</v>
          </cell>
          <cell r="D2685">
            <v>20.22</v>
          </cell>
          <cell r="E2685">
            <v>58.73</v>
          </cell>
          <cell r="F2685">
            <v>78.95</v>
          </cell>
          <cell r="G2685">
            <v>15</v>
          </cell>
        </row>
        <row r="2686">
          <cell r="A2686" t="str">
            <v>42.05.110</v>
          </cell>
          <cell r="B2686" t="str">
            <v>Conector cabo/haste de 3/4´</v>
          </cell>
          <cell r="C2686" t="str">
            <v>UN</v>
          </cell>
          <cell r="D2686">
            <v>20.18</v>
          </cell>
          <cell r="E2686">
            <v>5.87</v>
          </cell>
          <cell r="F2686">
            <v>26.05</v>
          </cell>
          <cell r="G2686">
            <v>15</v>
          </cell>
        </row>
        <row r="2687">
          <cell r="A2687" t="str">
            <v>42.05.120</v>
          </cell>
          <cell r="B2687" t="str">
            <v>Conector de emenda em latão para cabo de até 50 mm² com 4 parafusos</v>
          </cell>
          <cell r="C2687" t="str">
            <v>UN</v>
          </cell>
          <cell r="D2687">
            <v>26.95</v>
          </cell>
          <cell r="E2687">
            <v>5.87</v>
          </cell>
          <cell r="F2687">
            <v>32.82</v>
          </cell>
          <cell r="G2687">
            <v>15</v>
          </cell>
        </row>
        <row r="2688">
          <cell r="A2688" t="str">
            <v>42.05.140</v>
          </cell>
          <cell r="B2688" t="str">
            <v>Conector olhal cabo/haste de 3/4´</v>
          </cell>
          <cell r="C2688" t="str">
            <v>UN</v>
          </cell>
          <cell r="D2688">
            <v>17.45</v>
          </cell>
          <cell r="E2688">
            <v>5.87</v>
          </cell>
          <cell r="F2688">
            <v>23.32</v>
          </cell>
          <cell r="G2688">
            <v>15</v>
          </cell>
        </row>
        <row r="2689">
          <cell r="A2689" t="str">
            <v>42.05.160</v>
          </cell>
          <cell r="B2689" t="str">
            <v>Conector olhal cabo/haste de 5/8´</v>
          </cell>
          <cell r="C2689" t="str">
            <v>UN</v>
          </cell>
          <cell r="D2689">
            <v>3.87</v>
          </cell>
          <cell r="E2689">
            <v>5.87</v>
          </cell>
          <cell r="F2689">
            <v>9.74</v>
          </cell>
          <cell r="G2689">
            <v>15</v>
          </cell>
        </row>
        <row r="2690">
          <cell r="A2690" t="str">
            <v>42.05.170</v>
          </cell>
          <cell r="B2690" t="str">
            <v>Vergalhão liso de aço galvanizado, diâmetro de 3/8´</v>
          </cell>
          <cell r="C2690" t="str">
            <v>M</v>
          </cell>
          <cell r="D2690">
            <v>13.53</v>
          </cell>
          <cell r="E2690">
            <v>23.49</v>
          </cell>
          <cell r="F2690">
            <v>37.020000000000003</v>
          </cell>
          <cell r="G2690">
            <v>15</v>
          </cell>
        </row>
        <row r="2691">
          <cell r="A2691" t="str">
            <v>42.05.180</v>
          </cell>
          <cell r="B2691" t="str">
            <v>Esticador em latão para cabo de cobre</v>
          </cell>
          <cell r="C2691" t="str">
            <v>UN</v>
          </cell>
          <cell r="D2691">
            <v>20.68</v>
          </cell>
          <cell r="E2691">
            <v>14.69</v>
          </cell>
          <cell r="F2691">
            <v>35.369999999999997</v>
          </cell>
          <cell r="G2691">
            <v>15</v>
          </cell>
        </row>
        <row r="2692">
          <cell r="A2692" t="str">
            <v>42.05.190</v>
          </cell>
          <cell r="B2692" t="str">
            <v>Haste de aterramento de 3/4´ x 3 m</v>
          </cell>
          <cell r="C2692" t="str">
            <v>UN</v>
          </cell>
          <cell r="D2692">
            <v>286.98</v>
          </cell>
          <cell r="E2692">
            <v>29.37</v>
          </cell>
          <cell r="F2692">
            <v>316.35000000000002</v>
          </cell>
          <cell r="G2692">
            <v>15</v>
          </cell>
        </row>
        <row r="2693">
          <cell r="A2693" t="str">
            <v>42.05.200</v>
          </cell>
          <cell r="B2693" t="str">
            <v>Haste de aterramento de 5/8" x 2,4 m</v>
          </cell>
          <cell r="C2693" t="str">
            <v>UN</v>
          </cell>
          <cell r="D2693">
            <v>183.13</v>
          </cell>
          <cell r="E2693">
            <v>29.37</v>
          </cell>
          <cell r="F2693">
            <v>212.5</v>
          </cell>
          <cell r="G2693">
            <v>15</v>
          </cell>
        </row>
        <row r="2694">
          <cell r="A2694" t="str">
            <v>42.05.210</v>
          </cell>
          <cell r="B2694" t="str">
            <v>Haste de aterramento de 5/8´ x 3 m</v>
          </cell>
          <cell r="C2694" t="str">
            <v>UN</v>
          </cell>
          <cell r="D2694">
            <v>170.92</v>
          </cell>
          <cell r="E2694">
            <v>29.37</v>
          </cell>
          <cell r="F2694">
            <v>200.29</v>
          </cell>
          <cell r="G2694">
            <v>15</v>
          </cell>
        </row>
        <row r="2695">
          <cell r="A2695" t="str">
            <v>42.05.220</v>
          </cell>
          <cell r="B2695" t="str">
            <v>Mastro para sinalizador de obstáculo, de 1,5 m x 3/4´</v>
          </cell>
          <cell r="C2695" t="str">
            <v>UN</v>
          </cell>
          <cell r="D2695">
            <v>50.89</v>
          </cell>
          <cell r="E2695">
            <v>14.69</v>
          </cell>
          <cell r="F2695">
            <v>65.58</v>
          </cell>
          <cell r="G2695">
            <v>15</v>
          </cell>
        </row>
        <row r="2696">
          <cell r="A2696" t="str">
            <v>42.05.230</v>
          </cell>
          <cell r="B2696" t="str">
            <v>Clips de fixação para vergalhão em aço galvanizado de 3/8´</v>
          </cell>
          <cell r="C2696" t="str">
            <v>UN</v>
          </cell>
          <cell r="D2696">
            <v>2.8</v>
          </cell>
          <cell r="E2696">
            <v>11.75</v>
          </cell>
          <cell r="F2696">
            <v>14.55</v>
          </cell>
          <cell r="G2696">
            <v>15</v>
          </cell>
        </row>
        <row r="2697">
          <cell r="A2697" t="str">
            <v>42.05.240</v>
          </cell>
          <cell r="B2697" t="str">
            <v>Suporte para tubo de proteção com chapa de encosto, diâmetro 2´</v>
          </cell>
          <cell r="C2697" t="str">
            <v>UN</v>
          </cell>
          <cell r="D2697">
            <v>10.39</v>
          </cell>
          <cell r="E2697">
            <v>14.69</v>
          </cell>
          <cell r="F2697">
            <v>25.08</v>
          </cell>
          <cell r="G2697">
            <v>15</v>
          </cell>
        </row>
        <row r="2698">
          <cell r="A2698" t="str">
            <v>42.05.250</v>
          </cell>
          <cell r="B2698" t="str">
            <v>Barra condutora chata em alumínio de 3/4´ x 1/4´, inclusive acessórios de fixação</v>
          </cell>
          <cell r="C2698" t="str">
            <v>M</v>
          </cell>
          <cell r="D2698">
            <v>19.88</v>
          </cell>
          <cell r="E2698">
            <v>29.37</v>
          </cell>
          <cell r="F2698">
            <v>49.25</v>
          </cell>
          <cell r="G2698">
            <v>15</v>
          </cell>
        </row>
        <row r="2699">
          <cell r="A2699" t="str">
            <v>42.05.260</v>
          </cell>
          <cell r="B2699" t="str">
            <v>Suporte para tubo de proteção com grapa para chumbar, diâmetro 2´</v>
          </cell>
          <cell r="C2699" t="str">
            <v>UN</v>
          </cell>
          <cell r="D2699">
            <v>10.33</v>
          </cell>
          <cell r="E2699">
            <v>14.69</v>
          </cell>
          <cell r="F2699">
            <v>25.02</v>
          </cell>
          <cell r="G2699">
            <v>15</v>
          </cell>
        </row>
        <row r="2700">
          <cell r="A2700" t="str">
            <v>42.05.270</v>
          </cell>
          <cell r="B2700" t="str">
            <v>Conector em latão estanhado para cabos de 16 a 50 mm² e vergalhões até 3/8´</v>
          </cell>
          <cell r="C2700" t="str">
            <v>UN</v>
          </cell>
          <cell r="D2700">
            <v>52.56</v>
          </cell>
          <cell r="E2700">
            <v>11.75</v>
          </cell>
          <cell r="F2700">
            <v>64.31</v>
          </cell>
          <cell r="G2700">
            <v>15</v>
          </cell>
        </row>
        <row r="2701">
          <cell r="A2701" t="str">
            <v>42.05.290</v>
          </cell>
          <cell r="B2701" t="str">
            <v>Suporte para fixação de terminal aéreo e/ou de cabo de cobre nu, com base plana</v>
          </cell>
          <cell r="C2701" t="str">
            <v>UN</v>
          </cell>
          <cell r="D2701">
            <v>5.6</v>
          </cell>
          <cell r="E2701">
            <v>14.69</v>
          </cell>
          <cell r="F2701">
            <v>20.29</v>
          </cell>
          <cell r="G2701">
            <v>15</v>
          </cell>
        </row>
        <row r="2702">
          <cell r="A2702" t="str">
            <v>42.05.300</v>
          </cell>
          <cell r="B2702" t="str">
            <v>Tampa para caixa de inspeção cilíndrica, aço galvanizado</v>
          </cell>
          <cell r="C2702" t="str">
            <v>UN</v>
          </cell>
          <cell r="D2702">
            <v>48.15</v>
          </cell>
          <cell r="E2702">
            <v>2.94</v>
          </cell>
          <cell r="F2702">
            <v>51.09</v>
          </cell>
          <cell r="G2702">
            <v>15</v>
          </cell>
        </row>
        <row r="2703">
          <cell r="A2703" t="str">
            <v>42.05.310</v>
          </cell>
          <cell r="B2703" t="str">
            <v>Caixa de inspeção do terra cilíndrica em PVC rígido, diâmetro de 300 mm - h= 250 mm</v>
          </cell>
          <cell r="C2703" t="str">
            <v>UN</v>
          </cell>
          <cell r="D2703">
            <v>18.420000000000002</v>
          </cell>
          <cell r="E2703">
            <v>14.69</v>
          </cell>
          <cell r="F2703">
            <v>33.11</v>
          </cell>
          <cell r="G2703">
            <v>15</v>
          </cell>
        </row>
        <row r="2704">
          <cell r="A2704" t="str">
            <v>42.05.320</v>
          </cell>
          <cell r="B2704" t="str">
            <v>Caixa de inspeção do terra cilíndrica em PVC rígido, diâmetro de 300 mm - h= 400 mm</v>
          </cell>
          <cell r="C2704" t="str">
            <v>UN</v>
          </cell>
          <cell r="D2704">
            <v>32.22</v>
          </cell>
          <cell r="E2704">
            <v>14.69</v>
          </cell>
          <cell r="F2704">
            <v>46.91</v>
          </cell>
          <cell r="G2704">
            <v>15</v>
          </cell>
        </row>
        <row r="2705">
          <cell r="A2705" t="str">
            <v>42.05.330</v>
          </cell>
          <cell r="B2705" t="str">
            <v>Caixa de inspeção do terra cilíndrica em PVC rígido, diâmetro de 300 mm - h= 600 mm</v>
          </cell>
          <cell r="C2705" t="str">
            <v>UN</v>
          </cell>
          <cell r="D2705">
            <v>56.34</v>
          </cell>
          <cell r="E2705">
            <v>14.69</v>
          </cell>
          <cell r="F2705">
            <v>71.03</v>
          </cell>
          <cell r="G2705">
            <v>15</v>
          </cell>
        </row>
        <row r="2706">
          <cell r="A2706" t="str">
            <v>42.05.340</v>
          </cell>
          <cell r="B2706" t="str">
            <v>Barra condutora chata em cobre de 3/4´ x 3/16´, inclusive acessórios de fixação</v>
          </cell>
          <cell r="C2706" t="str">
            <v>M</v>
          </cell>
          <cell r="D2706">
            <v>201.03</v>
          </cell>
          <cell r="E2706">
            <v>29.37</v>
          </cell>
          <cell r="F2706">
            <v>230.4</v>
          </cell>
          <cell r="G2706">
            <v>15</v>
          </cell>
        </row>
        <row r="2707">
          <cell r="A2707" t="str">
            <v>42.05.370</v>
          </cell>
          <cell r="B2707" t="str">
            <v>Caixa de equalização, de embutir, em aço com barramento, de 400 x 400 mm e tampa</v>
          </cell>
          <cell r="C2707" t="str">
            <v>UN</v>
          </cell>
          <cell r="D2707">
            <v>441.39</v>
          </cell>
          <cell r="E2707">
            <v>58.73</v>
          </cell>
          <cell r="F2707">
            <v>500.12</v>
          </cell>
          <cell r="G2707">
            <v>15</v>
          </cell>
        </row>
        <row r="2708">
          <cell r="A2708" t="str">
            <v>42.05.380</v>
          </cell>
          <cell r="B2708" t="str">
            <v>Caixa de equalização, de embutir, em aço com barramento, de 200 x 200 mm e tampa</v>
          </cell>
          <cell r="C2708" t="str">
            <v>UN</v>
          </cell>
          <cell r="D2708">
            <v>300.75</v>
          </cell>
          <cell r="E2708">
            <v>58.73</v>
          </cell>
          <cell r="F2708">
            <v>359.48</v>
          </cell>
          <cell r="G2708">
            <v>15</v>
          </cell>
        </row>
        <row r="2709">
          <cell r="A2709" t="str">
            <v>42.05.390</v>
          </cell>
          <cell r="B2709" t="str">
            <v>Presilha em latão para cabos de 16 até 50 mm²</v>
          </cell>
          <cell r="C2709" t="str">
            <v>UN</v>
          </cell>
          <cell r="D2709">
            <v>1.1000000000000001</v>
          </cell>
          <cell r="E2709">
            <v>2.39</v>
          </cell>
          <cell r="F2709">
            <v>3.49</v>
          </cell>
          <cell r="G2709">
            <v>15</v>
          </cell>
        </row>
        <row r="2710">
          <cell r="A2710" t="str">
            <v>42.05.410</v>
          </cell>
          <cell r="B2710" t="str">
            <v>Suporte para fixação de terminal aéreo e/ou de cabo de cobre nu, com base ondulada</v>
          </cell>
          <cell r="C2710" t="str">
            <v>UN</v>
          </cell>
          <cell r="D2710">
            <v>8.01</v>
          </cell>
          <cell r="E2710">
            <v>14.69</v>
          </cell>
          <cell r="F2710">
            <v>22.7</v>
          </cell>
          <cell r="G2710">
            <v>15</v>
          </cell>
        </row>
        <row r="2711">
          <cell r="A2711" t="str">
            <v>42.05.440</v>
          </cell>
          <cell r="B2711" t="str">
            <v>Barra condutora chata em alumínio de 7/8´ x 1/8´, inclusive acessórios de fixação</v>
          </cell>
          <cell r="C2711" t="str">
            <v>M</v>
          </cell>
          <cell r="D2711">
            <v>10.86</v>
          </cell>
          <cell r="E2711">
            <v>29.37</v>
          </cell>
          <cell r="F2711">
            <v>40.229999999999997</v>
          </cell>
          <cell r="G2711">
            <v>15</v>
          </cell>
        </row>
        <row r="2712">
          <cell r="A2712" t="str">
            <v>42.05.450</v>
          </cell>
          <cell r="B2712" t="str">
            <v>Conector com rabicho e porca em latão para cabo de 16 a 35 mm²</v>
          </cell>
          <cell r="C2712" t="str">
            <v>UN</v>
          </cell>
          <cell r="D2712">
            <v>16.420000000000002</v>
          </cell>
          <cell r="E2712">
            <v>5.87</v>
          </cell>
          <cell r="F2712">
            <v>22.29</v>
          </cell>
          <cell r="G2712">
            <v>15</v>
          </cell>
        </row>
        <row r="2713">
          <cell r="A2713" t="str">
            <v>42.05.510</v>
          </cell>
          <cell r="B2713" t="str">
            <v>Suporte para fixação de fita de alumínio 7/8´ x 1/8´ e/ou cabo de cobre nu, com base ondulada</v>
          </cell>
          <cell r="C2713" t="str">
            <v>UN</v>
          </cell>
          <cell r="D2713">
            <v>7.86</v>
          </cell>
          <cell r="E2713">
            <v>14.69</v>
          </cell>
          <cell r="F2713">
            <v>22.55</v>
          </cell>
          <cell r="G2713">
            <v>15</v>
          </cell>
        </row>
        <row r="2714">
          <cell r="A2714" t="str">
            <v>42.05.520</v>
          </cell>
          <cell r="B2714" t="str">
            <v>Suporte para fixação de fita de alumínio 7/8´ x 1/8´, com base plana</v>
          </cell>
          <cell r="C2714" t="str">
            <v>UN</v>
          </cell>
          <cell r="D2714">
            <v>6.96</v>
          </cell>
          <cell r="E2714">
            <v>14.69</v>
          </cell>
          <cell r="F2714">
            <v>21.65</v>
          </cell>
          <cell r="G2714">
            <v>15</v>
          </cell>
        </row>
        <row r="2715">
          <cell r="A2715" t="str">
            <v>42.05.542</v>
          </cell>
          <cell r="B2715" t="str">
            <v>Tela para equipotencial em aço inoxidável</v>
          </cell>
          <cell r="C2715" t="str">
            <v>M</v>
          </cell>
          <cell r="D2715">
            <v>61.42</v>
          </cell>
          <cell r="E2715">
            <v>14.69</v>
          </cell>
          <cell r="F2715">
            <v>76.11</v>
          </cell>
          <cell r="G2715">
            <v>15</v>
          </cell>
        </row>
        <row r="2716">
          <cell r="A2716" t="str">
            <v>42.05.550</v>
          </cell>
          <cell r="B2716" t="str">
            <v>Cordoalha flexível "Jumpers" de 25 x 235 mm, com 4 furos de 11 mm</v>
          </cell>
          <cell r="C2716" t="str">
            <v>UN</v>
          </cell>
          <cell r="D2716">
            <v>45.48</v>
          </cell>
          <cell r="E2716">
            <v>14.69</v>
          </cell>
          <cell r="F2716">
            <v>60.17</v>
          </cell>
          <cell r="G2716">
            <v>15</v>
          </cell>
        </row>
        <row r="2717">
          <cell r="A2717" t="str">
            <v>42.05.560</v>
          </cell>
          <cell r="B2717" t="str">
            <v>Cordoalha flexível "Jumpers" de 25 x 300 mm, com 4 furos de 11 mm</v>
          </cell>
          <cell r="C2717" t="str">
            <v>UN</v>
          </cell>
          <cell r="D2717">
            <v>59.06</v>
          </cell>
          <cell r="E2717">
            <v>14.69</v>
          </cell>
          <cell r="F2717">
            <v>73.75</v>
          </cell>
          <cell r="G2717">
            <v>15</v>
          </cell>
        </row>
        <row r="2718">
          <cell r="A2718" t="str">
            <v>42.05.570</v>
          </cell>
          <cell r="B2718" t="str">
            <v>Terminal estanhado com 1 furo e 1 compressão - 16 mm²</v>
          </cell>
          <cell r="C2718" t="str">
            <v>UN</v>
          </cell>
          <cell r="D2718">
            <v>4.21</v>
          </cell>
          <cell r="E2718">
            <v>14.69</v>
          </cell>
          <cell r="F2718">
            <v>18.899999999999999</v>
          </cell>
          <cell r="G2718">
            <v>15</v>
          </cell>
        </row>
        <row r="2719">
          <cell r="A2719" t="str">
            <v>42.05.580</v>
          </cell>
          <cell r="B2719" t="str">
            <v>Terminal estanhado com 1 furo e 1 compressão - 35 mm²</v>
          </cell>
          <cell r="C2719" t="str">
            <v>UN</v>
          </cell>
          <cell r="D2719">
            <v>6.23</v>
          </cell>
          <cell r="E2719">
            <v>14.69</v>
          </cell>
          <cell r="F2719">
            <v>20.92</v>
          </cell>
          <cell r="G2719">
            <v>15</v>
          </cell>
        </row>
        <row r="2720">
          <cell r="A2720" t="str">
            <v>42.05.590</v>
          </cell>
          <cell r="B2720" t="str">
            <v>Terminal estanhado com 1 furo e 1 compressão - 50 mm²</v>
          </cell>
          <cell r="C2720" t="str">
            <v>UN</v>
          </cell>
          <cell r="D2720">
            <v>9.09</v>
          </cell>
          <cell r="E2720">
            <v>14.69</v>
          </cell>
          <cell r="F2720">
            <v>23.78</v>
          </cell>
          <cell r="G2720">
            <v>15</v>
          </cell>
        </row>
        <row r="2721">
          <cell r="A2721" t="str">
            <v>42.05.620</v>
          </cell>
          <cell r="B2721" t="str">
            <v>Terminal estanhado com 2 furos e 1 compressão - 50 mm²</v>
          </cell>
          <cell r="C2721" t="str">
            <v>UN</v>
          </cell>
          <cell r="D2721">
            <v>8.9</v>
          </cell>
          <cell r="E2721">
            <v>14.69</v>
          </cell>
          <cell r="F2721">
            <v>23.59</v>
          </cell>
          <cell r="G2721">
            <v>15</v>
          </cell>
        </row>
        <row r="2722">
          <cell r="A2722" t="str">
            <v>42.05.630</v>
          </cell>
          <cell r="B2722" t="str">
            <v>Conector tipo ´X´ para aterramento de telas, acabamento estanhado, para cabo de 16 - 50 mm²</v>
          </cell>
          <cell r="C2722" t="str">
            <v>UN</v>
          </cell>
          <cell r="D2722">
            <v>101.91</v>
          </cell>
          <cell r="E2722">
            <v>14.69</v>
          </cell>
          <cell r="F2722">
            <v>116.6</v>
          </cell>
          <cell r="G2722">
            <v>15</v>
          </cell>
        </row>
        <row r="2723">
          <cell r="A2723" t="str">
            <v>42.05.650</v>
          </cell>
          <cell r="B2723" t="str">
            <v>Malha fechada pré-fabricada em fio de cobre de 16mm e mesch 30 x 30cm para aterramento</v>
          </cell>
          <cell r="C2723" t="str">
            <v>M2</v>
          </cell>
          <cell r="D2723">
            <v>276</v>
          </cell>
          <cell r="E2723">
            <v>5.98</v>
          </cell>
          <cell r="F2723">
            <v>281.98</v>
          </cell>
          <cell r="G2723">
            <v>15</v>
          </cell>
        </row>
        <row r="2724">
          <cell r="A2724" t="str">
            <v>42.20</v>
          </cell>
          <cell r="B2724" t="str">
            <v>Reparos, conservacoes e complementos - GRUPO 42</v>
          </cell>
        </row>
        <row r="2725">
          <cell r="A2725" t="str">
            <v>42.20.080</v>
          </cell>
          <cell r="B2725" t="str">
            <v>Solda exotérmica conexão cabo-cabo horizontal em X, bitola do cabo de 16-16mm² a 35-35mm²</v>
          </cell>
          <cell r="C2725" t="str">
            <v>UN</v>
          </cell>
          <cell r="D2725">
            <v>12.39</v>
          </cell>
          <cell r="E2725">
            <v>29.37</v>
          </cell>
          <cell r="F2725">
            <v>41.76</v>
          </cell>
          <cell r="G2725">
            <v>15</v>
          </cell>
        </row>
        <row r="2726">
          <cell r="A2726" t="str">
            <v>42.20.090</v>
          </cell>
          <cell r="B2726" t="str">
            <v>Solda exotérmica conexão cabo-cabo horizontal em X, bitola do cabo de 50-25mm² a 95-50mm²</v>
          </cell>
          <cell r="C2726" t="str">
            <v>UN</v>
          </cell>
          <cell r="D2726">
            <v>22.77</v>
          </cell>
          <cell r="E2726">
            <v>29.37</v>
          </cell>
          <cell r="F2726">
            <v>52.14</v>
          </cell>
          <cell r="G2726">
            <v>15</v>
          </cell>
        </row>
        <row r="2727">
          <cell r="A2727" t="str">
            <v>42.20.120</v>
          </cell>
          <cell r="B2727" t="str">
            <v>Solda exotérmica conexão cabo-cabo horizontal em X sobreposto, bitola do cabo de 35-35mm² a 50-35mm²</v>
          </cell>
          <cell r="C2727" t="str">
            <v>UN</v>
          </cell>
          <cell r="D2727">
            <v>23.11</v>
          </cell>
          <cell r="E2727">
            <v>29.37</v>
          </cell>
          <cell r="F2727">
            <v>52.48</v>
          </cell>
          <cell r="G2727">
            <v>15</v>
          </cell>
        </row>
        <row r="2728">
          <cell r="A2728" t="str">
            <v>42.20.130</v>
          </cell>
          <cell r="B2728" t="str">
            <v>Solda exotérmica conexão cabo-cabo horizontal em X sobreposto, bitola do cabo de 50-50mm² a 95-50mm²</v>
          </cell>
          <cell r="C2728" t="str">
            <v>UN</v>
          </cell>
          <cell r="D2728">
            <v>45.84</v>
          </cell>
          <cell r="E2728">
            <v>29.37</v>
          </cell>
          <cell r="F2728">
            <v>75.209999999999994</v>
          </cell>
          <cell r="G2728">
            <v>15</v>
          </cell>
        </row>
        <row r="2729">
          <cell r="A2729" t="str">
            <v>42.20.150</v>
          </cell>
          <cell r="B2729" t="str">
            <v>Solda exotérmica conexão cabo-cabo horizontal em T, bitola do cabo de 16-16mm² a 50-35mm², 70-35mm² e 95-35mm²</v>
          </cell>
          <cell r="C2729" t="str">
            <v>UN</v>
          </cell>
          <cell r="D2729">
            <v>12.25</v>
          </cell>
          <cell r="E2729">
            <v>29.37</v>
          </cell>
          <cell r="F2729">
            <v>41.62</v>
          </cell>
          <cell r="G2729">
            <v>15</v>
          </cell>
        </row>
        <row r="2730">
          <cell r="A2730" t="str">
            <v>42.20.160</v>
          </cell>
          <cell r="B2730" t="str">
            <v>Solda exotérmica conexão cabo-cabo horizontal em T, bitola do cabo de 50-50mm² a 95-50mm²</v>
          </cell>
          <cell r="C2730" t="str">
            <v>UN</v>
          </cell>
          <cell r="D2730">
            <v>22.23</v>
          </cell>
          <cell r="E2730">
            <v>29.37</v>
          </cell>
          <cell r="F2730">
            <v>51.6</v>
          </cell>
          <cell r="G2730">
            <v>15</v>
          </cell>
        </row>
        <row r="2731">
          <cell r="A2731" t="str">
            <v>42.20.170</v>
          </cell>
          <cell r="B2731" t="str">
            <v>Solda exotérmica conexão cabo-cabo horizontal reto, bitola do cabo de 16mm² a 70mm²</v>
          </cell>
          <cell r="C2731" t="str">
            <v>UN</v>
          </cell>
          <cell r="D2731">
            <v>12.4</v>
          </cell>
          <cell r="E2731">
            <v>29.37</v>
          </cell>
          <cell r="F2731">
            <v>41.77</v>
          </cell>
          <cell r="G2731">
            <v>15</v>
          </cell>
        </row>
        <row r="2732">
          <cell r="A2732" t="str">
            <v>42.20.190</v>
          </cell>
          <cell r="B2732" t="str">
            <v>Solda exotérmica conexão cabo-haste em X sobreposto, bitola do cabo de 35mm² a 50mm² para haste de 5/8" e 3/4"</v>
          </cell>
          <cell r="C2732" t="str">
            <v>UN</v>
          </cell>
          <cell r="D2732">
            <v>46.24</v>
          </cell>
          <cell r="E2732">
            <v>29.37</v>
          </cell>
          <cell r="F2732">
            <v>75.61</v>
          </cell>
          <cell r="G2732">
            <v>15</v>
          </cell>
        </row>
        <row r="2733">
          <cell r="A2733" t="str">
            <v>42.20.210</v>
          </cell>
          <cell r="B2733" t="str">
            <v>Solda exotérmica conexão cabo-haste em T, bitola do cabo de 35mm² para haste de 5/8" e 3/4"</v>
          </cell>
          <cell r="C2733" t="str">
            <v>UN</v>
          </cell>
          <cell r="D2733">
            <v>23.57</v>
          </cell>
          <cell r="E2733">
            <v>29.37</v>
          </cell>
          <cell r="F2733">
            <v>52.94</v>
          </cell>
          <cell r="G2733">
            <v>15</v>
          </cell>
        </row>
        <row r="2734">
          <cell r="A2734" t="str">
            <v>42.20.220</v>
          </cell>
          <cell r="B2734" t="str">
            <v>Solda exotérmica conexão cabo-haste em T, bitola do cabo de 50mm² a 95mm² para haste de 5/8" e 3/4"</v>
          </cell>
          <cell r="C2734" t="str">
            <v>UN</v>
          </cell>
          <cell r="D2734">
            <v>46.32</v>
          </cell>
          <cell r="E2734">
            <v>29.37</v>
          </cell>
          <cell r="F2734">
            <v>75.69</v>
          </cell>
          <cell r="G2734">
            <v>15</v>
          </cell>
        </row>
        <row r="2735">
          <cell r="A2735" t="str">
            <v>42.20.230</v>
          </cell>
          <cell r="B2735" t="str">
            <v>Solda exotérmica conexão cabo-haste na lateral, bitola do cabo de 25mm² a 70mm² para haste de 5/8" e 3/4"</v>
          </cell>
          <cell r="C2735" t="str">
            <v>UN</v>
          </cell>
          <cell r="D2735">
            <v>23.81</v>
          </cell>
          <cell r="E2735">
            <v>29.37</v>
          </cell>
          <cell r="F2735">
            <v>53.18</v>
          </cell>
          <cell r="G2735">
            <v>15</v>
          </cell>
        </row>
        <row r="2736">
          <cell r="A2736" t="str">
            <v>42.20.240</v>
          </cell>
          <cell r="B2736" t="str">
            <v>Solda exotérmica conexão cabo-haste no topo, bitola do cabo de 25mm² a 35mm² para haste de 5/8"</v>
          </cell>
          <cell r="C2736" t="str">
            <v>UN</v>
          </cell>
          <cell r="D2736">
            <v>22.77</v>
          </cell>
          <cell r="E2736">
            <v>29.37</v>
          </cell>
          <cell r="F2736">
            <v>52.14</v>
          </cell>
          <cell r="G2736">
            <v>15</v>
          </cell>
        </row>
        <row r="2737">
          <cell r="A2737" t="str">
            <v>42.20.250</v>
          </cell>
          <cell r="B2737" t="str">
            <v>Solda exotérmica conexão cabo-haste no topo, bitola do cabo de 50mm² a 95mm² para haste de 5/8" e 3/4"</v>
          </cell>
          <cell r="C2737" t="str">
            <v>UN</v>
          </cell>
          <cell r="D2737">
            <v>22.3</v>
          </cell>
          <cell r="E2737">
            <v>29.37</v>
          </cell>
          <cell r="F2737">
            <v>51.67</v>
          </cell>
          <cell r="G2737">
            <v>15</v>
          </cell>
        </row>
        <row r="2738">
          <cell r="A2738" t="str">
            <v>42.20.260</v>
          </cell>
          <cell r="B2738" t="str">
            <v>Solda exotérmica conexão cabo-ferro de construção com cabo paralelo, bitola do cabo de 35mm² para haste de 5/8" e 3/4"</v>
          </cell>
          <cell r="C2738" t="str">
            <v>UN</v>
          </cell>
          <cell r="D2738">
            <v>12.03</v>
          </cell>
          <cell r="E2738">
            <v>29.37</v>
          </cell>
          <cell r="F2738">
            <v>41.4</v>
          </cell>
          <cell r="G2738">
            <v>15</v>
          </cell>
        </row>
        <row r="2739">
          <cell r="A2739" t="str">
            <v>42.20.270</v>
          </cell>
          <cell r="B2739" t="str">
            <v>Solda exotérmica conexão cabo-ferro de construção com cabo paralelo, bitola do cabo de 50mm² a 70mm² para haste de 5/8" e 3/4"</v>
          </cell>
          <cell r="C2739" t="str">
            <v>UN</v>
          </cell>
          <cell r="D2739">
            <v>25.26</v>
          </cell>
          <cell r="E2739">
            <v>29.37</v>
          </cell>
          <cell r="F2739">
            <v>54.63</v>
          </cell>
          <cell r="G2739">
            <v>15</v>
          </cell>
        </row>
        <row r="2740">
          <cell r="A2740" t="str">
            <v>42.20.280</v>
          </cell>
          <cell r="B2740" t="str">
            <v>Solda exotérmica conexão cabo-ferro de construção com cabo em X sobreposto, bitola do cabo de 35mm² a 70mm² para haste de 5/8"</v>
          </cell>
          <cell r="C2740" t="str">
            <v>UN</v>
          </cell>
          <cell r="D2740">
            <v>23.12</v>
          </cell>
          <cell r="E2740">
            <v>29.37</v>
          </cell>
          <cell r="F2740">
            <v>52.49</v>
          </cell>
          <cell r="G2740">
            <v>15</v>
          </cell>
        </row>
        <row r="2741">
          <cell r="A2741" t="str">
            <v>42.20.290</v>
          </cell>
          <cell r="B2741" t="str">
            <v>Solda exotérmica conexão cabo-ferro de construção com cabo em X sobreposto, bitola do cabo de 35mm² a 70mm² para haste de 3/8"</v>
          </cell>
          <cell r="C2741" t="str">
            <v>UN</v>
          </cell>
          <cell r="D2741">
            <v>23.11</v>
          </cell>
          <cell r="E2741">
            <v>29.37</v>
          </cell>
          <cell r="F2741">
            <v>52.48</v>
          </cell>
          <cell r="G2741">
            <v>15</v>
          </cell>
        </row>
        <row r="2742">
          <cell r="A2742" t="str">
            <v>42.20.300</v>
          </cell>
          <cell r="B2742" t="str">
            <v>Solda exotérmica conexão cabo-terminal com duas fixações, bitola do cabo de 25mm² a 50mm² para terminal 3x25</v>
          </cell>
          <cell r="C2742" t="str">
            <v>UN</v>
          </cell>
          <cell r="D2742">
            <v>12.41</v>
          </cell>
          <cell r="E2742">
            <v>29.37</v>
          </cell>
          <cell r="F2742">
            <v>41.78</v>
          </cell>
          <cell r="G2742">
            <v>15</v>
          </cell>
        </row>
        <row r="2743">
          <cell r="A2743" t="str">
            <v>42.20.310</v>
          </cell>
          <cell r="B2743" t="str">
            <v>Solda exotérmica conexão cabo-superfície de aço, bitola do cabo de 16mm² a 35mm²</v>
          </cell>
          <cell r="C2743" t="str">
            <v>UN</v>
          </cell>
          <cell r="D2743">
            <v>11.9</v>
          </cell>
          <cell r="E2743">
            <v>29.37</v>
          </cell>
          <cell r="F2743">
            <v>41.27</v>
          </cell>
          <cell r="G2743">
            <v>15</v>
          </cell>
        </row>
        <row r="2744">
          <cell r="A2744" t="str">
            <v>42.20.320</v>
          </cell>
          <cell r="B2744" t="str">
            <v>Solda exotérmica conexão cabo-superfície de aço, bitola do cabo de 50mm² a 95mm²</v>
          </cell>
          <cell r="C2744" t="str">
            <v>UN</v>
          </cell>
          <cell r="D2744">
            <v>22.32</v>
          </cell>
          <cell r="E2744">
            <v>29.37</v>
          </cell>
          <cell r="F2744">
            <v>51.69</v>
          </cell>
          <cell r="G2744">
            <v>15</v>
          </cell>
        </row>
        <row r="2745">
          <cell r="A2745" t="str">
            <v>43</v>
          </cell>
          <cell r="B2745" t="str">
            <v>APARELHOS ELETRICOS, HIDRAULICOS E A GAS.</v>
          </cell>
        </row>
        <row r="2746">
          <cell r="A2746" t="str">
            <v>43.01</v>
          </cell>
          <cell r="B2746" t="str">
            <v>Bebedouros</v>
          </cell>
        </row>
        <row r="2747">
          <cell r="A2747" t="str">
            <v>43.01.012</v>
          </cell>
          <cell r="B2747" t="str">
            <v>Purificador de pressão elétrico em chapa eletrozincado pré-pintada e tampo em aço inoxidável, tipo coluna, capacidade de refrigeração de 2 l/h - simples</v>
          </cell>
          <cell r="C2747" t="str">
            <v>UN</v>
          </cell>
          <cell r="D2747">
            <v>1437.95</v>
          </cell>
          <cell r="E2747">
            <v>82.63</v>
          </cell>
          <cell r="F2747">
            <v>1520.58</v>
          </cell>
          <cell r="G2747">
            <v>15</v>
          </cell>
        </row>
        <row r="2748">
          <cell r="A2748" t="str">
            <v>43.01.032</v>
          </cell>
          <cell r="B2748" t="str">
            <v>Purificador de pressão elétrico em chapa eletrozincado pré-pintada e tampo em aço inoxidável, tipo coluna, capacidade de refrigeração de 2 l/h - conjugado</v>
          </cell>
          <cell r="C2748" t="str">
            <v>UN</v>
          </cell>
          <cell r="D2748">
            <v>1697.35</v>
          </cell>
          <cell r="E2748">
            <v>82.63</v>
          </cell>
          <cell r="F2748">
            <v>1779.98</v>
          </cell>
          <cell r="G2748">
            <v>15</v>
          </cell>
        </row>
        <row r="2749">
          <cell r="A2749" t="str">
            <v>43.02</v>
          </cell>
          <cell r="B2749" t="str">
            <v>Chuveiros</v>
          </cell>
        </row>
        <row r="2750">
          <cell r="A2750" t="str">
            <v>43.02.010</v>
          </cell>
          <cell r="B2750" t="str">
            <v>Chuveiro frio em PVC, diâmetro de 10 cm</v>
          </cell>
          <cell r="C2750" t="str">
            <v>UN</v>
          </cell>
          <cell r="D2750">
            <v>26.84</v>
          </cell>
          <cell r="E2750">
            <v>29.37</v>
          </cell>
          <cell r="F2750">
            <v>56.21</v>
          </cell>
          <cell r="G2750">
            <v>15</v>
          </cell>
        </row>
        <row r="2751">
          <cell r="A2751" t="str">
            <v>43.02.070</v>
          </cell>
          <cell r="B2751" t="str">
            <v>Chuveiro com válvula de acionamento antivandalismo, DN= 3/4´</v>
          </cell>
          <cell r="C2751" t="str">
            <v>UN</v>
          </cell>
          <cell r="D2751">
            <v>1354.47</v>
          </cell>
          <cell r="E2751">
            <v>55.8</v>
          </cell>
          <cell r="F2751">
            <v>1410.27</v>
          </cell>
          <cell r="G2751">
            <v>15</v>
          </cell>
        </row>
        <row r="2752">
          <cell r="A2752" t="str">
            <v>43.02.080</v>
          </cell>
          <cell r="B2752" t="str">
            <v>Chuveiro elétrico de 6.500W / 220V com resistência blindada</v>
          </cell>
          <cell r="C2752" t="str">
            <v>UN</v>
          </cell>
          <cell r="D2752">
            <v>317.72000000000003</v>
          </cell>
          <cell r="E2752">
            <v>46.79</v>
          </cell>
          <cell r="F2752">
            <v>364.51</v>
          </cell>
          <cell r="G2752">
            <v>15</v>
          </cell>
        </row>
        <row r="2753">
          <cell r="A2753" t="str">
            <v>43.02.100</v>
          </cell>
          <cell r="B2753" t="str">
            <v>Chuveiro com jato regulável em metal com acabamento cromado</v>
          </cell>
          <cell r="C2753" t="str">
            <v>UN</v>
          </cell>
          <cell r="D2753">
            <v>169.66</v>
          </cell>
          <cell r="E2753">
            <v>29.37</v>
          </cell>
          <cell r="F2753">
            <v>199.03</v>
          </cell>
          <cell r="G2753">
            <v>15</v>
          </cell>
        </row>
        <row r="2754">
          <cell r="A2754" t="str">
            <v>43.02.122</v>
          </cell>
          <cell r="B2754" t="str">
            <v>Chuveiro frio em PVC, com registro e tubo de ligação acoplados</v>
          </cell>
          <cell r="C2754" t="str">
            <v>UN</v>
          </cell>
          <cell r="D2754">
            <v>16.16</v>
          </cell>
          <cell r="E2754">
            <v>35.35</v>
          </cell>
          <cell r="F2754">
            <v>51.51</v>
          </cell>
          <cell r="G2754">
            <v>15</v>
          </cell>
        </row>
        <row r="2755">
          <cell r="A2755" t="str">
            <v>43.02.140</v>
          </cell>
          <cell r="B2755" t="str">
            <v>Chuveiro elétrico de 5.500 W / 220 V em PVC</v>
          </cell>
          <cell r="C2755" t="str">
            <v>UN</v>
          </cell>
          <cell r="D2755">
            <v>95.2</v>
          </cell>
          <cell r="E2755">
            <v>46.79</v>
          </cell>
          <cell r="F2755">
            <v>141.99</v>
          </cell>
          <cell r="G2755">
            <v>15</v>
          </cell>
        </row>
        <row r="2756">
          <cell r="A2756" t="str">
            <v>43.02.160</v>
          </cell>
          <cell r="B2756" t="str">
            <v>Chuveiro lava-olhos, acionamento manual, tubulação em ferro galvanizado com pintura epóxi cor verde</v>
          </cell>
          <cell r="C2756" t="str">
            <v>UN</v>
          </cell>
          <cell r="D2756">
            <v>3072.02</v>
          </cell>
          <cell r="E2756">
            <v>117.46</v>
          </cell>
          <cell r="F2756">
            <v>3189.48</v>
          </cell>
          <cell r="G2756">
            <v>15</v>
          </cell>
        </row>
        <row r="2757">
          <cell r="A2757" t="str">
            <v>43.02.180</v>
          </cell>
          <cell r="B2757" t="str">
            <v>Ducha eletrônica de 6.800W até 7.900 W / 220 V</v>
          </cell>
          <cell r="C2757" t="str">
            <v>UN</v>
          </cell>
          <cell r="D2757">
            <v>179.87</v>
          </cell>
          <cell r="E2757">
            <v>46.79</v>
          </cell>
          <cell r="F2757">
            <v>226.66</v>
          </cell>
          <cell r="G2757">
            <v>15</v>
          </cell>
        </row>
        <row r="2758">
          <cell r="A2758" t="str">
            <v>43.03</v>
          </cell>
          <cell r="B2758" t="str">
            <v>Aquecedores</v>
          </cell>
        </row>
        <row r="2759">
          <cell r="A2759" t="str">
            <v>43.03.050</v>
          </cell>
          <cell r="B2759" t="str">
            <v>Aquecedor a gás de acumulação, capacidade 300 l</v>
          </cell>
          <cell r="C2759" t="str">
            <v>UN</v>
          </cell>
          <cell r="D2759">
            <v>41311.01</v>
          </cell>
          <cell r="E2759">
            <v>234.92</v>
          </cell>
          <cell r="F2759">
            <v>41545.93</v>
          </cell>
          <cell r="G2759">
            <v>15</v>
          </cell>
        </row>
        <row r="2760">
          <cell r="A2760" t="str">
            <v>43.03.130</v>
          </cell>
          <cell r="B2760" t="str">
            <v>Aquecedor a gás de acumulação, capacidade 500 l</v>
          </cell>
          <cell r="C2760" t="str">
            <v>UN</v>
          </cell>
          <cell r="D2760">
            <v>49462.99</v>
          </cell>
          <cell r="E2760">
            <v>264.29000000000002</v>
          </cell>
          <cell r="F2760">
            <v>49727.28</v>
          </cell>
          <cell r="G2760">
            <v>15</v>
          </cell>
        </row>
        <row r="2761">
          <cell r="A2761" t="str">
            <v>43.03.212</v>
          </cell>
          <cell r="B2761" t="str">
            <v>Aquecedor de passagem elétrico individual, baixa pressão - 5.000 W / 6.400 W</v>
          </cell>
          <cell r="C2761" t="str">
            <v>UN</v>
          </cell>
          <cell r="D2761">
            <v>615.83000000000004</v>
          </cell>
          <cell r="E2761">
            <v>293.64999999999998</v>
          </cell>
          <cell r="F2761">
            <v>909.48</v>
          </cell>
          <cell r="G2761">
            <v>15</v>
          </cell>
        </row>
        <row r="2762">
          <cell r="A2762" t="str">
            <v>43.03.220</v>
          </cell>
          <cell r="B2762" t="str">
            <v>Sistema de aquecimento de passagem a gás com sistema misturador para abastecimento de até 08 duchas</v>
          </cell>
          <cell r="C2762" t="str">
            <v>CJ</v>
          </cell>
          <cell r="D2762">
            <v>20841.27</v>
          </cell>
          <cell r="E2762">
            <v>6228</v>
          </cell>
          <cell r="F2762">
            <v>27069.27</v>
          </cell>
          <cell r="G2762">
            <v>15</v>
          </cell>
        </row>
        <row r="2763">
          <cell r="A2763" t="str">
            <v>43.03.222</v>
          </cell>
          <cell r="B2763" t="str">
            <v>Sistema de aquecimento de passagem a gás com sistema misturador para abastecimento de até 04 duchas</v>
          </cell>
          <cell r="C2763" t="str">
            <v>CJ</v>
          </cell>
          <cell r="D2763">
            <v>12800.98</v>
          </cell>
          <cell r="E2763">
            <v>5535.96</v>
          </cell>
          <cell r="F2763">
            <v>18336.939999999999</v>
          </cell>
          <cell r="G2763">
            <v>15</v>
          </cell>
        </row>
        <row r="2764">
          <cell r="A2764" t="str">
            <v>43.03.500</v>
          </cell>
          <cell r="B2764" t="str">
            <v>Coletor em alumínio para sistema de aquecimento solar com área coletora até 1,60 m²</v>
          </cell>
          <cell r="C2764" t="str">
            <v>UN</v>
          </cell>
          <cell r="D2764">
            <v>1230.42</v>
          </cell>
          <cell r="E2764">
            <v>60.91</v>
          </cell>
          <cell r="F2764">
            <v>1291.33</v>
          </cell>
          <cell r="G2764">
            <v>15</v>
          </cell>
        </row>
        <row r="2765">
          <cell r="A2765" t="str">
            <v>43.03.510</v>
          </cell>
          <cell r="B2765" t="str">
            <v>Coletor em alumínio para sistema de aquecimento solar com área coletora até 2,00 m²</v>
          </cell>
          <cell r="C2765" t="str">
            <v>UN</v>
          </cell>
          <cell r="D2765">
            <v>1885.69</v>
          </cell>
          <cell r="E2765">
            <v>76.150000000000006</v>
          </cell>
          <cell r="F2765">
            <v>1961.84</v>
          </cell>
          <cell r="G2765">
            <v>15</v>
          </cell>
        </row>
        <row r="2766">
          <cell r="A2766" t="str">
            <v>43.03.550</v>
          </cell>
          <cell r="B2766" t="str">
            <v>Reservatório térmico horizontal em aço inoxidável AISI 304, capacidade de 500 litros</v>
          </cell>
          <cell r="C2766" t="str">
            <v>UN</v>
          </cell>
          <cell r="D2766">
            <v>3349.19</v>
          </cell>
          <cell r="E2766">
            <v>82.63</v>
          </cell>
          <cell r="F2766">
            <v>3431.82</v>
          </cell>
          <cell r="G2766">
            <v>15</v>
          </cell>
        </row>
        <row r="2767">
          <cell r="A2767" t="str">
            <v>43.04</v>
          </cell>
          <cell r="B2767" t="str">
            <v>Torneiras eletricas</v>
          </cell>
        </row>
        <row r="2768">
          <cell r="A2768" t="str">
            <v>43.04.020</v>
          </cell>
          <cell r="B2768" t="str">
            <v>Torneira elétrica</v>
          </cell>
          <cell r="C2768" t="str">
            <v>UN</v>
          </cell>
          <cell r="D2768">
            <v>224.93</v>
          </cell>
          <cell r="E2768">
            <v>46.79</v>
          </cell>
          <cell r="F2768">
            <v>271.72000000000003</v>
          </cell>
          <cell r="G2768">
            <v>15</v>
          </cell>
        </row>
        <row r="2769">
          <cell r="A2769" t="str">
            <v>43.05</v>
          </cell>
          <cell r="B2769" t="str">
            <v>Exaustor, ventilador e circulador de ar</v>
          </cell>
        </row>
        <row r="2770">
          <cell r="A2770" t="str">
            <v>43.05.030</v>
          </cell>
          <cell r="B2770" t="str">
            <v>Exaustor elétrico em plástico, vazão de 150 a 190m³/h</v>
          </cell>
          <cell r="C2770" t="str">
            <v>UN</v>
          </cell>
          <cell r="D2770">
            <v>412.98</v>
          </cell>
          <cell r="E2770">
            <v>58.73</v>
          </cell>
          <cell r="F2770">
            <v>471.71</v>
          </cell>
          <cell r="G2770">
            <v>15</v>
          </cell>
        </row>
        <row r="2771">
          <cell r="A2771" t="str">
            <v>43.05.100</v>
          </cell>
          <cell r="B2771" t="str">
            <v>Insuflador de ar compacto, para renovação de ar em ambientes, vazão máxima 93 m³/h</v>
          </cell>
          <cell r="C2771" t="str">
            <v>UN</v>
          </cell>
          <cell r="D2771">
            <v>300.17</v>
          </cell>
          <cell r="E2771">
            <v>58.73</v>
          </cell>
          <cell r="F2771">
            <v>358.9</v>
          </cell>
          <cell r="G2771">
            <v>15</v>
          </cell>
        </row>
        <row r="2772">
          <cell r="A2772" t="str">
            <v>43.06</v>
          </cell>
          <cell r="B2772" t="str">
            <v>Emissores de som</v>
          </cell>
        </row>
        <row r="2773">
          <cell r="A2773" t="str">
            <v>43.06.010</v>
          </cell>
          <cell r="B2773" t="str">
            <v>Cigarra de embutir 50/60HZ até 127V, com placa</v>
          </cell>
          <cell r="C2773" t="str">
            <v>UN</v>
          </cell>
          <cell r="D2773">
            <v>40.479999999999997</v>
          </cell>
          <cell r="E2773">
            <v>29.37</v>
          </cell>
          <cell r="F2773">
            <v>69.849999999999994</v>
          </cell>
          <cell r="G2773">
            <v>15</v>
          </cell>
        </row>
        <row r="2774">
          <cell r="A2774" t="str">
            <v>43.07</v>
          </cell>
          <cell r="B2774" t="str">
            <v>Aparelho condicionador de ar</v>
          </cell>
        </row>
        <row r="2775">
          <cell r="A2775" t="str">
            <v>43.07.070</v>
          </cell>
          <cell r="B2775" t="str">
            <v>Ar condicionado a frio, tipo split piso teto com capacidade de 48.000 BTU/h</v>
          </cell>
          <cell r="C2775" t="str">
            <v>CJ</v>
          </cell>
          <cell r="D2775">
            <v>12751.53</v>
          </cell>
          <cell r="E2775">
            <v>476.55</v>
          </cell>
          <cell r="F2775">
            <v>13228.08</v>
          </cell>
          <cell r="G2775">
            <v>15</v>
          </cell>
        </row>
        <row r="2776">
          <cell r="A2776" t="str">
            <v>43.07.300</v>
          </cell>
          <cell r="B2776" t="str">
            <v>Ar condicionado a frio, tipo split cassete com capacidade de 18.000 BTU/h</v>
          </cell>
          <cell r="C2776" t="str">
            <v>CJ</v>
          </cell>
          <cell r="D2776">
            <v>9139.9500000000007</v>
          </cell>
          <cell r="E2776">
            <v>461.58</v>
          </cell>
          <cell r="F2776">
            <v>9601.5300000000007</v>
          </cell>
          <cell r="G2776">
            <v>15</v>
          </cell>
        </row>
        <row r="2777">
          <cell r="A2777" t="str">
            <v>43.07.310</v>
          </cell>
          <cell r="B2777" t="str">
            <v>Ar condicionado a frio, tipo split cassete com capacidade de 24.000 BTU/h</v>
          </cell>
          <cell r="C2777" t="str">
            <v>CJ</v>
          </cell>
          <cell r="D2777">
            <v>10572.06</v>
          </cell>
          <cell r="E2777">
            <v>476.55</v>
          </cell>
          <cell r="F2777">
            <v>11048.61</v>
          </cell>
          <cell r="G2777">
            <v>15</v>
          </cell>
        </row>
        <row r="2778">
          <cell r="A2778" t="str">
            <v>43.07.320</v>
          </cell>
          <cell r="B2778" t="str">
            <v>Ar condicionado a frio, tipo split cassete com capacidade de 36.000 BTU/h</v>
          </cell>
          <cell r="C2778" t="str">
            <v>CJ</v>
          </cell>
          <cell r="D2778">
            <v>14341.9</v>
          </cell>
          <cell r="E2778">
            <v>476.55</v>
          </cell>
          <cell r="F2778">
            <v>14818.45</v>
          </cell>
          <cell r="G2778">
            <v>15</v>
          </cell>
        </row>
        <row r="2779">
          <cell r="A2779" t="str">
            <v>43.07.330</v>
          </cell>
          <cell r="B2779" t="str">
            <v>Ar condicionado a frio, tipo split parede com capacidade de 12.000 BTU/h</v>
          </cell>
          <cell r="C2779" t="str">
            <v>CJ</v>
          </cell>
          <cell r="D2779">
            <v>3681.15</v>
          </cell>
          <cell r="E2779">
            <v>461.58</v>
          </cell>
          <cell r="F2779">
            <v>4142.7299999999996</v>
          </cell>
          <cell r="G2779">
            <v>15</v>
          </cell>
        </row>
        <row r="2780">
          <cell r="A2780" t="str">
            <v>43.07.340</v>
          </cell>
          <cell r="B2780" t="str">
            <v>Ar condicionado a frio, tipo split parede com capacidade de 18.000 BTU/h</v>
          </cell>
          <cell r="C2780" t="str">
            <v>CJ</v>
          </cell>
          <cell r="D2780">
            <v>4835.3999999999996</v>
          </cell>
          <cell r="E2780">
            <v>461.58</v>
          </cell>
          <cell r="F2780">
            <v>5296.98</v>
          </cell>
          <cell r="G2780">
            <v>15</v>
          </cell>
        </row>
        <row r="2781">
          <cell r="A2781" t="str">
            <v>43.07.350</v>
          </cell>
          <cell r="B2781" t="str">
            <v>Ar condicionado a frio, tipo split parede com capacidade de 24.000 BTU/h</v>
          </cell>
          <cell r="C2781" t="str">
            <v>CJ</v>
          </cell>
          <cell r="D2781">
            <v>7602.3</v>
          </cell>
          <cell r="E2781">
            <v>476.55</v>
          </cell>
          <cell r="F2781">
            <v>8078.85</v>
          </cell>
          <cell r="G2781">
            <v>15</v>
          </cell>
        </row>
        <row r="2782">
          <cell r="A2782" t="str">
            <v>43.07.360</v>
          </cell>
          <cell r="B2782" t="str">
            <v>Ar condicionado a frio, tipo split parede com capacidade de 30.000 BTU/h</v>
          </cell>
          <cell r="C2782" t="str">
            <v>CJ</v>
          </cell>
          <cell r="D2782">
            <v>8716.08</v>
          </cell>
          <cell r="E2782">
            <v>476.55</v>
          </cell>
          <cell r="F2782">
            <v>9192.6299999999992</v>
          </cell>
          <cell r="G2782">
            <v>15</v>
          </cell>
        </row>
        <row r="2783">
          <cell r="A2783" t="str">
            <v>43.07.380</v>
          </cell>
          <cell r="B2783" t="str">
            <v>Ar condicionado a frio, tipo split piso teto com capacidade de 24.000 BTU/h</v>
          </cell>
          <cell r="C2783" t="str">
            <v>CJ</v>
          </cell>
          <cell r="D2783">
            <v>7777.91</v>
          </cell>
          <cell r="E2783">
            <v>476.55</v>
          </cell>
          <cell r="F2783">
            <v>8254.4599999999991</v>
          </cell>
          <cell r="G2783">
            <v>15</v>
          </cell>
        </row>
        <row r="2784">
          <cell r="A2784" t="str">
            <v>43.07.390</v>
          </cell>
          <cell r="B2784" t="str">
            <v>Ar condicionado a frio, tipo split piso teto com capacidade de 36.000 BTU/h</v>
          </cell>
          <cell r="C2784" t="str">
            <v>CJ</v>
          </cell>
          <cell r="D2784">
            <v>12038.42</v>
          </cell>
          <cell r="E2784">
            <v>476.55</v>
          </cell>
          <cell r="F2784">
            <v>12514.97</v>
          </cell>
          <cell r="G2784">
            <v>15</v>
          </cell>
        </row>
        <row r="2785">
          <cell r="A2785" t="str">
            <v>43.08</v>
          </cell>
          <cell r="B2785" t="str">
            <v>Equipamentos para sistema VRF ar condicionado</v>
          </cell>
        </row>
        <row r="2786">
          <cell r="A2786" t="str">
            <v>43.08.001</v>
          </cell>
          <cell r="B2786" t="str">
            <v>Condensador para sistema VRF de ar condicionado, capacidade até 6 TR</v>
          </cell>
          <cell r="C2786" t="str">
            <v>UN</v>
          </cell>
          <cell r="D2786">
            <v>45947.01</v>
          </cell>
          <cell r="E2786">
            <v>1077.68</v>
          </cell>
          <cell r="F2786">
            <v>47024.69</v>
          </cell>
          <cell r="G2786">
            <v>15</v>
          </cell>
        </row>
        <row r="2787">
          <cell r="A2787" t="str">
            <v>43.08.002</v>
          </cell>
          <cell r="B2787" t="str">
            <v>Condensador para sistema VRF de ar condicionado, capacidade de 8 TR a 10 TR</v>
          </cell>
          <cell r="C2787" t="str">
            <v>UN</v>
          </cell>
          <cell r="D2787">
            <v>53112.7</v>
          </cell>
          <cell r="E2787">
            <v>1077.68</v>
          </cell>
          <cell r="F2787">
            <v>54190.38</v>
          </cell>
          <cell r="G2787">
            <v>15</v>
          </cell>
        </row>
        <row r="2788">
          <cell r="A2788" t="str">
            <v>43.08.003</v>
          </cell>
          <cell r="B2788" t="str">
            <v>Condensador para sistema VRF de ar condicionado, capacidade de 11 TR a 13 TR</v>
          </cell>
          <cell r="C2788" t="str">
            <v>UN</v>
          </cell>
          <cell r="D2788">
            <v>61367.82</v>
          </cell>
          <cell r="E2788">
            <v>1077.68</v>
          </cell>
          <cell r="F2788">
            <v>62445.5</v>
          </cell>
          <cell r="G2788">
            <v>15</v>
          </cell>
        </row>
        <row r="2789">
          <cell r="A2789" t="str">
            <v>43.08.004</v>
          </cell>
          <cell r="B2789" t="str">
            <v>Condensador para sistema VRF de ar condicionado, capacidade de 14 TR a 16 TR</v>
          </cell>
          <cell r="C2789" t="str">
            <v>UN</v>
          </cell>
          <cell r="D2789">
            <v>68387.5</v>
          </cell>
          <cell r="E2789">
            <v>1077.68</v>
          </cell>
          <cell r="F2789">
            <v>69465.179999999993</v>
          </cell>
          <cell r="G2789">
            <v>15</v>
          </cell>
        </row>
        <row r="2790">
          <cell r="A2790" t="str">
            <v>43.08.020</v>
          </cell>
          <cell r="B2790" t="str">
            <v>Evaporador para sistema VRF de ar condicionado, tipo parede, capacidade de 1 TR</v>
          </cell>
          <cell r="C2790" t="str">
            <v>UN</v>
          </cell>
          <cell r="D2790">
            <v>4417.82</v>
          </cell>
          <cell r="E2790">
            <v>942.97</v>
          </cell>
          <cell r="F2790">
            <v>5360.79</v>
          </cell>
          <cell r="G2790">
            <v>15</v>
          </cell>
        </row>
        <row r="2791">
          <cell r="A2791" t="str">
            <v>43.08.021</v>
          </cell>
          <cell r="B2791" t="str">
            <v>Evaporador para sistema VRF de ar condicionado, tipo parede, capacidade de 2 TR</v>
          </cell>
          <cell r="C2791" t="str">
            <v>UN</v>
          </cell>
          <cell r="D2791">
            <v>5711.48</v>
          </cell>
          <cell r="E2791">
            <v>942.97</v>
          </cell>
          <cell r="F2791">
            <v>6654.45</v>
          </cell>
          <cell r="G2791">
            <v>15</v>
          </cell>
        </row>
        <row r="2792">
          <cell r="A2792" t="str">
            <v>43.08.022</v>
          </cell>
          <cell r="B2792" t="str">
            <v>Evaporador para sistema VRF de ar condicionado, tipo parede, capacidade de 3 TR</v>
          </cell>
          <cell r="C2792" t="str">
            <v>UN</v>
          </cell>
          <cell r="D2792">
            <v>7679.67</v>
          </cell>
          <cell r="E2792">
            <v>942.97</v>
          </cell>
          <cell r="F2792">
            <v>8622.64</v>
          </cell>
          <cell r="G2792">
            <v>15</v>
          </cell>
        </row>
        <row r="2793">
          <cell r="A2793" t="str">
            <v>43.08.030</v>
          </cell>
          <cell r="B2793" t="str">
            <v>Evaporador para sistema VRF de ar condicionado, tipo piso teto, capacidade de 1 TR</v>
          </cell>
          <cell r="C2793" t="str">
            <v>UN</v>
          </cell>
          <cell r="D2793">
            <v>4918.05</v>
          </cell>
          <cell r="E2793">
            <v>942.97</v>
          </cell>
          <cell r="F2793">
            <v>5861.02</v>
          </cell>
          <cell r="G2793">
            <v>15</v>
          </cell>
        </row>
        <row r="2794">
          <cell r="A2794" t="str">
            <v>43.08.031</v>
          </cell>
          <cell r="B2794" t="str">
            <v>Evaporador para sistema VRF de ar condicionado, tipo piso teto, capacidade de 2 TR</v>
          </cell>
          <cell r="C2794" t="str">
            <v>UN</v>
          </cell>
          <cell r="D2794">
            <v>5662.96</v>
          </cell>
          <cell r="E2794">
            <v>942.97</v>
          </cell>
          <cell r="F2794">
            <v>6605.93</v>
          </cell>
          <cell r="G2794">
            <v>15</v>
          </cell>
        </row>
        <row r="2795">
          <cell r="A2795" t="str">
            <v>43.08.032</v>
          </cell>
          <cell r="B2795" t="str">
            <v>Evaporador para sistema VRF de ar condicionado, tipo piso teto, capacidade de 3 TR</v>
          </cell>
          <cell r="C2795" t="str">
            <v>UN</v>
          </cell>
          <cell r="D2795">
            <v>6723.34</v>
          </cell>
          <cell r="E2795">
            <v>942.97</v>
          </cell>
          <cell r="F2795">
            <v>7666.31</v>
          </cell>
          <cell r="G2795">
            <v>15</v>
          </cell>
        </row>
        <row r="2796">
          <cell r="A2796" t="str">
            <v>43.08.033</v>
          </cell>
          <cell r="B2796" t="str">
            <v>Evaporador para sistema VRF de ar condicionado, tipo piso teto, capacidade de 4 TR</v>
          </cell>
          <cell r="C2796" t="str">
            <v>UN</v>
          </cell>
          <cell r="D2796">
            <v>7787.12</v>
          </cell>
          <cell r="E2796">
            <v>942.97</v>
          </cell>
          <cell r="F2796">
            <v>8730.09</v>
          </cell>
          <cell r="G2796">
            <v>15</v>
          </cell>
        </row>
        <row r="2797">
          <cell r="A2797" t="str">
            <v>43.08.040</v>
          </cell>
          <cell r="B2797" t="str">
            <v>Evaporador para sistema VRF de ar condicionado, tipo cassete, capacidade de 1 TR</v>
          </cell>
          <cell r="C2797" t="str">
            <v>UN</v>
          </cell>
          <cell r="D2797">
            <v>4538.91</v>
          </cell>
          <cell r="E2797">
            <v>942.97</v>
          </cell>
          <cell r="F2797">
            <v>5481.88</v>
          </cell>
          <cell r="G2797">
            <v>15</v>
          </cell>
        </row>
        <row r="2798">
          <cell r="A2798" t="str">
            <v>43.08.041</v>
          </cell>
          <cell r="B2798" t="str">
            <v>Evaporador para sistema VRF de ar condicionado, tipo cassete, capacidade de 2 TR</v>
          </cell>
          <cell r="C2798" t="str">
            <v>UN</v>
          </cell>
          <cell r="D2798">
            <v>5156.8</v>
          </cell>
          <cell r="E2798">
            <v>942.97</v>
          </cell>
          <cell r="F2798">
            <v>6099.77</v>
          </cell>
          <cell r="G2798">
            <v>15</v>
          </cell>
        </row>
        <row r="2799">
          <cell r="A2799" t="str">
            <v>43.08.042</v>
          </cell>
          <cell r="B2799" t="str">
            <v>Evaporador para sistema VRF de ar condicionado, tipo cassete, capacidade de 3 TR</v>
          </cell>
          <cell r="C2799" t="str">
            <v>UN</v>
          </cell>
          <cell r="D2799">
            <v>5597.14</v>
          </cell>
          <cell r="E2799">
            <v>942.97</v>
          </cell>
          <cell r="F2799">
            <v>6540.11</v>
          </cell>
          <cell r="G2799">
            <v>15</v>
          </cell>
        </row>
        <row r="2800">
          <cell r="A2800" t="str">
            <v>43.08.043</v>
          </cell>
          <cell r="B2800" t="str">
            <v>Evaporador para sistema VRF de ar condicionado, tipo cassete, capacidade de 4 TR</v>
          </cell>
          <cell r="C2800" t="str">
            <v>UN</v>
          </cell>
          <cell r="D2800">
            <v>5780.72</v>
          </cell>
          <cell r="E2800">
            <v>942.97</v>
          </cell>
          <cell r="F2800">
            <v>6723.69</v>
          </cell>
          <cell r="G2800">
            <v>15</v>
          </cell>
        </row>
        <row r="2801">
          <cell r="A2801" t="str">
            <v>43.10</v>
          </cell>
          <cell r="B2801" t="str">
            <v>Bombas centrifugas, uso geral</v>
          </cell>
        </row>
        <row r="2802">
          <cell r="A2802" t="str">
            <v>43.10.050</v>
          </cell>
          <cell r="B2802" t="str">
            <v>Conjunto motor-bomba (centrífuga) 10 cv, monoestágio, Hman= 24 a 36 mca, Q= 53 a 45 m³/h</v>
          </cell>
          <cell r="C2802" t="str">
            <v>UN</v>
          </cell>
          <cell r="D2802">
            <v>11617.65</v>
          </cell>
          <cell r="E2802">
            <v>330.52</v>
          </cell>
          <cell r="F2802">
            <v>11948.17</v>
          </cell>
          <cell r="G2802">
            <v>15</v>
          </cell>
        </row>
        <row r="2803">
          <cell r="A2803" t="str">
            <v>43.10.090</v>
          </cell>
          <cell r="B2803" t="str">
            <v>Conjunto motor-bomba (centrífuga) 20 cv, monoestágio, Hman= 40 a 70 mca, Q= 76 a 28 m³/h</v>
          </cell>
          <cell r="C2803" t="str">
            <v>UN</v>
          </cell>
          <cell r="D2803">
            <v>20171.96</v>
          </cell>
          <cell r="E2803">
            <v>330.52</v>
          </cell>
          <cell r="F2803">
            <v>20502.48</v>
          </cell>
          <cell r="G2803">
            <v>15</v>
          </cell>
        </row>
        <row r="2804">
          <cell r="A2804" t="str">
            <v>43.10.110</v>
          </cell>
          <cell r="B2804" t="str">
            <v>Conjunto motor-bomba (centrífuga) 5 cv, monoestágio, Hmam= 14 a 26 mca, Q= 56 a 30 m³/h</v>
          </cell>
          <cell r="C2804" t="str">
            <v>UN</v>
          </cell>
          <cell r="D2804">
            <v>5622.33</v>
          </cell>
          <cell r="E2804">
            <v>330.52</v>
          </cell>
          <cell r="F2804">
            <v>5952.85</v>
          </cell>
          <cell r="G2804">
            <v>15</v>
          </cell>
        </row>
        <row r="2805">
          <cell r="A2805" t="str">
            <v>43.10.130</v>
          </cell>
          <cell r="B2805" t="str">
            <v>Conjunto motor-bomba (centrífuga) 3/4 cv, monoestágio, Hman= 10 a 16 mca, Q= 12,7 a 8 m³/h</v>
          </cell>
          <cell r="C2805" t="str">
            <v>UN</v>
          </cell>
          <cell r="D2805">
            <v>2719.2</v>
          </cell>
          <cell r="E2805">
            <v>330.52</v>
          </cell>
          <cell r="F2805">
            <v>3049.72</v>
          </cell>
          <cell r="G2805">
            <v>15</v>
          </cell>
        </row>
        <row r="2806">
          <cell r="A2806" t="str">
            <v>43.10.210</v>
          </cell>
          <cell r="B2806" t="str">
            <v>Conjunto motor-bomba (centrífuga) 60 cv, monoestágio, Hman= 90 a 125 mca, Q= 115 a 50 m³/h</v>
          </cell>
          <cell r="C2806" t="str">
            <v>UN</v>
          </cell>
          <cell r="D2806">
            <v>50957.66</v>
          </cell>
          <cell r="E2806">
            <v>330.52</v>
          </cell>
          <cell r="F2806">
            <v>51288.18</v>
          </cell>
          <cell r="G2806">
            <v>15</v>
          </cell>
        </row>
        <row r="2807">
          <cell r="A2807" t="str">
            <v>43.10.230</v>
          </cell>
          <cell r="B2807" t="str">
            <v>Conjunto motor-bomba (centrífuga) 2 cv, monoestágio, Hman= 12 a 27 mca, Q= 25 a 8 m³/h</v>
          </cell>
          <cell r="C2807" t="str">
            <v>UN</v>
          </cell>
          <cell r="D2807">
            <v>3959.42</v>
          </cell>
          <cell r="E2807">
            <v>330.52</v>
          </cell>
          <cell r="F2807">
            <v>4289.9399999999996</v>
          </cell>
          <cell r="G2807">
            <v>15</v>
          </cell>
        </row>
        <row r="2808">
          <cell r="A2808" t="str">
            <v>43.10.250</v>
          </cell>
          <cell r="B2808" t="str">
            <v>Conjunto motor-bomba (centrífuga) 15 cv, monoestágio, Hman= 30 a 60 mca, Q= 82 a 20 m³/h</v>
          </cell>
          <cell r="C2808" t="str">
            <v>UN</v>
          </cell>
          <cell r="D2808">
            <v>12187.32</v>
          </cell>
          <cell r="E2808">
            <v>330.52</v>
          </cell>
          <cell r="F2808">
            <v>12517.84</v>
          </cell>
          <cell r="G2808">
            <v>15</v>
          </cell>
        </row>
        <row r="2809">
          <cell r="A2809" t="str">
            <v>43.10.290</v>
          </cell>
          <cell r="B2809" t="str">
            <v>Conjunto motor-bomba (centrífuga) 5 cv, monoestágio, Hman= 24 a 33 mca, Q= 41,6 a 35,2 m³/h</v>
          </cell>
          <cell r="C2809" t="str">
            <v>UN</v>
          </cell>
          <cell r="D2809">
            <v>5411.68</v>
          </cell>
          <cell r="E2809">
            <v>330.52</v>
          </cell>
          <cell r="F2809">
            <v>5742.2</v>
          </cell>
          <cell r="G2809">
            <v>15</v>
          </cell>
        </row>
        <row r="2810">
          <cell r="A2810" t="str">
            <v>43.10.450</v>
          </cell>
          <cell r="B2810" t="str">
            <v>Conjunto motor-bomba (centrífuga) 30 cv, monoestágio, Hman= 20 a 50 mca, Q= 197 a 112 m³/h</v>
          </cell>
          <cell r="C2810" t="str">
            <v>UN</v>
          </cell>
          <cell r="D2810">
            <v>18866.95</v>
          </cell>
          <cell r="E2810">
            <v>330.52</v>
          </cell>
          <cell r="F2810">
            <v>19197.47</v>
          </cell>
          <cell r="G2810">
            <v>15</v>
          </cell>
        </row>
        <row r="2811">
          <cell r="A2811" t="str">
            <v>43.10.452</v>
          </cell>
          <cell r="B2811" t="str">
            <v>Conjunto motor-bomba (centrífuga) 1,5 cv, multiestágio, Hman= 20 a 35 mca, Q= 7,1 a 4,5 m³/h</v>
          </cell>
          <cell r="C2811" t="str">
            <v>UN</v>
          </cell>
          <cell r="D2811">
            <v>3981.91</v>
          </cell>
          <cell r="E2811">
            <v>330.52</v>
          </cell>
          <cell r="F2811">
            <v>4312.43</v>
          </cell>
          <cell r="G2811">
            <v>15</v>
          </cell>
        </row>
        <row r="2812">
          <cell r="A2812" t="str">
            <v>43.10.454</v>
          </cell>
          <cell r="B2812" t="str">
            <v>Conjunto motor-bomba (centrífuga) 3 cv, multiestágio, Hman= 30 a 45 mca, Q= 12,4 a 8,4 m³/h</v>
          </cell>
          <cell r="C2812" t="str">
            <v>UN</v>
          </cell>
          <cell r="D2812">
            <v>7091.35</v>
          </cell>
          <cell r="E2812">
            <v>330.52</v>
          </cell>
          <cell r="F2812">
            <v>7421.87</v>
          </cell>
          <cell r="G2812">
            <v>15</v>
          </cell>
        </row>
        <row r="2813">
          <cell r="A2813" t="str">
            <v>43.10.456</v>
          </cell>
          <cell r="B2813" t="str">
            <v>Conjunto motor-bomba (centrífuga) 3 cv, multiestágio, Hman= 35 a 60 mca, Q= 7,8 a 5,8 m³/h</v>
          </cell>
          <cell r="C2813" t="str">
            <v>UN</v>
          </cell>
          <cell r="D2813">
            <v>6237.06</v>
          </cell>
          <cell r="E2813">
            <v>330.52</v>
          </cell>
          <cell r="F2813">
            <v>6567.58</v>
          </cell>
          <cell r="G2813">
            <v>15</v>
          </cell>
        </row>
        <row r="2814">
          <cell r="A2814" t="str">
            <v>43.10.480</v>
          </cell>
          <cell r="B2814" t="str">
            <v>Conjunto motor-bomba (centrífuga) 7,5 cv, multiestágio, Hman= 30 a 80 mca, Q= 21,6 a 12,0 m³/h</v>
          </cell>
          <cell r="C2814" t="str">
            <v>UN</v>
          </cell>
          <cell r="D2814">
            <v>9701.24</v>
          </cell>
          <cell r="E2814">
            <v>330.52</v>
          </cell>
          <cell r="F2814">
            <v>10031.76</v>
          </cell>
          <cell r="G2814">
            <v>15</v>
          </cell>
        </row>
        <row r="2815">
          <cell r="A2815" t="str">
            <v>43.10.490</v>
          </cell>
          <cell r="B2815" t="str">
            <v>Conjunto motor-bomba (centrífuga) 5 cv, multiestágio, Hman= 25 a 50 mca, Q= 21,0 a 13,3 m³/h</v>
          </cell>
          <cell r="C2815" t="str">
            <v>UN</v>
          </cell>
          <cell r="D2815">
            <v>6776.55</v>
          </cell>
          <cell r="E2815">
            <v>330.52</v>
          </cell>
          <cell r="F2815">
            <v>7107.07</v>
          </cell>
          <cell r="G2815">
            <v>15</v>
          </cell>
        </row>
        <row r="2816">
          <cell r="A2816" t="str">
            <v>43.10.620</v>
          </cell>
          <cell r="B2816" t="str">
            <v>Conjunto motor-bomba (centrífuga), 0,5 cv, monoestágio, Hman= 10 a 20 mca, Q= 7,5 a 1,5 m³/h</v>
          </cell>
          <cell r="C2816" t="str">
            <v>UN</v>
          </cell>
          <cell r="D2816">
            <v>2103.58</v>
          </cell>
          <cell r="E2816">
            <v>330.52</v>
          </cell>
          <cell r="F2816">
            <v>2434.1</v>
          </cell>
          <cell r="G2816">
            <v>15</v>
          </cell>
        </row>
        <row r="2817">
          <cell r="A2817" t="str">
            <v>43.10.670</v>
          </cell>
          <cell r="B2817" t="str">
            <v>Conjunto motor-bomba (centrífuga) 0,5 cv, monoestágio, trifásico, Hman= 9 a 21 mca, Q= 8,3 a 2,0 m³/h</v>
          </cell>
          <cell r="C2817" t="str">
            <v>UN</v>
          </cell>
          <cell r="D2817">
            <v>1936.94</v>
          </cell>
          <cell r="E2817">
            <v>330.52</v>
          </cell>
          <cell r="F2817">
            <v>2267.46</v>
          </cell>
          <cell r="G2817">
            <v>15</v>
          </cell>
        </row>
        <row r="2818">
          <cell r="A2818" t="str">
            <v>43.10.730</v>
          </cell>
          <cell r="B2818" t="str">
            <v>Conjunto motor-bomba (centrífuga) 30 cv, monoestágio trifásico, Hman= 70 a 94 mca, Q= 34,80 a 61,7 m³/h</v>
          </cell>
          <cell r="C2818" t="str">
            <v>UN</v>
          </cell>
          <cell r="D2818">
            <v>22994.560000000001</v>
          </cell>
          <cell r="E2818">
            <v>330.52</v>
          </cell>
          <cell r="F2818">
            <v>23325.08</v>
          </cell>
          <cell r="G2818">
            <v>15</v>
          </cell>
        </row>
        <row r="2819">
          <cell r="A2819" t="str">
            <v>43.10.740</v>
          </cell>
          <cell r="B2819" t="str">
            <v>Conjunto motor-bomba (centrífuga) 20 cv, monoestágio trifásico, Hman= 62 a 90 mca, Q= 21,1 a 43,8 m³/h</v>
          </cell>
          <cell r="C2819" t="str">
            <v>UN</v>
          </cell>
          <cell r="D2819">
            <v>16421.91</v>
          </cell>
          <cell r="E2819">
            <v>330.52</v>
          </cell>
          <cell r="F2819">
            <v>16752.43</v>
          </cell>
          <cell r="G2819">
            <v>15</v>
          </cell>
        </row>
        <row r="2820">
          <cell r="A2820" t="str">
            <v>43.10.750</v>
          </cell>
          <cell r="B2820" t="str">
            <v>Conjunto motor-bomba (centrífuga) 1 cv, monoestágio trifásico, Hman= 8 a 25 mca e Q= 11 a 1,50 m³/h</v>
          </cell>
          <cell r="C2820" t="str">
            <v>UN</v>
          </cell>
          <cell r="D2820">
            <v>2827.72</v>
          </cell>
          <cell r="E2820">
            <v>330.52</v>
          </cell>
          <cell r="F2820">
            <v>3158.24</v>
          </cell>
          <cell r="G2820">
            <v>15</v>
          </cell>
        </row>
        <row r="2821">
          <cell r="A2821" t="str">
            <v>43.10.770</v>
          </cell>
          <cell r="B2821" t="str">
            <v>Conjunto motor-bomba (centrífuga) 40 cv, monoestágio trifásico, Hman= 45 a 75 mca e Q= 120 a 75 m³/h</v>
          </cell>
          <cell r="C2821" t="str">
            <v>UN</v>
          </cell>
          <cell r="D2821">
            <v>25493.25</v>
          </cell>
          <cell r="E2821">
            <v>330.52</v>
          </cell>
          <cell r="F2821">
            <v>25823.77</v>
          </cell>
          <cell r="G2821">
            <v>15</v>
          </cell>
        </row>
        <row r="2822">
          <cell r="A2822" t="str">
            <v>43.10.780</v>
          </cell>
          <cell r="B2822" t="str">
            <v>Conjunto motor-bomba (centrífuga) 50 cv, monoestágio trifásico, Hman= 61 a 81 mca e Q= 170 a 80 m³/h</v>
          </cell>
          <cell r="C2822" t="str">
            <v>UN</v>
          </cell>
          <cell r="D2822">
            <v>30148.59</v>
          </cell>
          <cell r="E2822">
            <v>330.52</v>
          </cell>
          <cell r="F2822">
            <v>30479.11</v>
          </cell>
          <cell r="G2822">
            <v>15</v>
          </cell>
        </row>
        <row r="2823">
          <cell r="A2823" t="str">
            <v>43.10.790</v>
          </cell>
          <cell r="B2823" t="str">
            <v>Conjunto motor-bomba (centrífuga) 1 cv, multiestágio trifásico, Hman= 15 a 30 mca, Q= 6,5 a 4,2 m³/h</v>
          </cell>
          <cell r="C2823" t="str">
            <v>UN</v>
          </cell>
          <cell r="D2823">
            <v>2209.52</v>
          </cell>
          <cell r="E2823">
            <v>330.52</v>
          </cell>
          <cell r="F2823">
            <v>2540.04</v>
          </cell>
          <cell r="G2823">
            <v>15</v>
          </cell>
        </row>
        <row r="2824">
          <cell r="A2824" t="str">
            <v>43.10.794</v>
          </cell>
          <cell r="B2824" t="str">
            <v>Conjunto motor-bomba (centrífuga) 1 cv, multiestágio trifásico, Hman= 70 a 115 mca e Q= 1,0 a 1,6 m³/h</v>
          </cell>
          <cell r="C2824" t="str">
            <v>UN</v>
          </cell>
          <cell r="D2824">
            <v>4698.9399999999996</v>
          </cell>
          <cell r="E2824">
            <v>330.52</v>
          </cell>
          <cell r="F2824">
            <v>5029.46</v>
          </cell>
          <cell r="G2824">
            <v>15</v>
          </cell>
        </row>
        <row r="2825">
          <cell r="A2825" t="str">
            <v>43.11</v>
          </cell>
          <cell r="B2825" t="str">
            <v>Bombas submersiveis</v>
          </cell>
        </row>
        <row r="2826">
          <cell r="A2826" t="str">
            <v>43.11.050</v>
          </cell>
          <cell r="B2826" t="str">
            <v>Conjunto motor-bomba submersível para poço profundo de 6´, Q= 10 a 20m³/h, Hman= 80 a 48 mca, até 6 HP</v>
          </cell>
          <cell r="C2826" t="str">
            <v>UN</v>
          </cell>
          <cell r="D2826">
            <v>10966.06</v>
          </cell>
          <cell r="E2826">
            <v>704.76</v>
          </cell>
          <cell r="F2826">
            <v>11670.82</v>
          </cell>
          <cell r="G2826">
            <v>15</v>
          </cell>
        </row>
        <row r="2827">
          <cell r="A2827" t="str">
            <v>43.11.060</v>
          </cell>
          <cell r="B2827" t="str">
            <v>Conjunto motor-bomba submersível para poço profundo de 6´, Q= 10 a 20m³/h, Hman= 108 a 64,5 mca, 8 HP</v>
          </cell>
          <cell r="C2827" t="str">
            <v>UN</v>
          </cell>
          <cell r="D2827">
            <v>10149.89</v>
          </cell>
          <cell r="E2827">
            <v>704.76</v>
          </cell>
          <cell r="F2827">
            <v>10854.65</v>
          </cell>
          <cell r="G2827">
            <v>15</v>
          </cell>
        </row>
        <row r="2828">
          <cell r="A2828" t="str">
            <v>43.11.100</v>
          </cell>
          <cell r="B2828" t="str">
            <v>Conjunto motor-bomba submersível para poço profundo de 6´, Q= 10 a 20m³/h, Hman= 274 a 170 mca, 20 HP</v>
          </cell>
          <cell r="C2828" t="str">
            <v>UN</v>
          </cell>
          <cell r="D2828">
            <v>19215.25</v>
          </cell>
          <cell r="E2828">
            <v>704.76</v>
          </cell>
          <cell r="F2828">
            <v>19920.009999999998</v>
          </cell>
          <cell r="G2828">
            <v>15</v>
          </cell>
        </row>
        <row r="2829">
          <cell r="A2829" t="str">
            <v>43.11.110</v>
          </cell>
          <cell r="B2829" t="str">
            <v>Conjunto motor-bomba submersível para poço profundo de 6´, Q= 20 a 34m³/h, Hman= 56,5 a 32 mca, até 8 HP</v>
          </cell>
          <cell r="C2829" t="str">
            <v>UN</v>
          </cell>
          <cell r="D2829">
            <v>11166.05</v>
          </cell>
          <cell r="E2829">
            <v>704.76</v>
          </cell>
          <cell r="F2829">
            <v>11870.81</v>
          </cell>
          <cell r="G2829">
            <v>15</v>
          </cell>
        </row>
        <row r="2830">
          <cell r="A2830" t="str">
            <v>43.11.130</v>
          </cell>
          <cell r="B2830" t="str">
            <v>Conjunto motor-bomba submersível para poço profundo de 6´, Q= 20 a 34m³/h, Hman= 92,5 a 53 mca, 12,5 HP</v>
          </cell>
          <cell r="C2830" t="str">
            <v>UN</v>
          </cell>
          <cell r="D2830">
            <v>13014.48</v>
          </cell>
          <cell r="E2830">
            <v>704.76</v>
          </cell>
          <cell r="F2830">
            <v>13719.24</v>
          </cell>
          <cell r="G2830">
            <v>15</v>
          </cell>
        </row>
        <row r="2831">
          <cell r="A2831" t="str">
            <v>43.11.150</v>
          </cell>
          <cell r="B2831" t="str">
            <v>Conjunto motor-bomba submersível para poço profundo de 6´, Q= 20 a 34m³/h, Hman= 152 a 88 mca, 20 HP</v>
          </cell>
          <cell r="C2831" t="str">
            <v>UN</v>
          </cell>
          <cell r="D2831">
            <v>17220.830000000002</v>
          </cell>
          <cell r="E2831">
            <v>704.76</v>
          </cell>
          <cell r="F2831">
            <v>17925.59</v>
          </cell>
          <cell r="G2831">
            <v>15</v>
          </cell>
        </row>
        <row r="2832">
          <cell r="A2832" t="str">
            <v>43.11.320</v>
          </cell>
          <cell r="B2832" t="str">
            <v>Conjunto motor-bomba submersível vertical para esgoto, Q= 4,8 a 25,8 m³/h, Hmam= 19 a 5 mca, potência 1 cv, diâmetro de sólidos até 20mm</v>
          </cell>
          <cell r="C2832" t="str">
            <v>UN</v>
          </cell>
          <cell r="D2832">
            <v>8591.0499999999993</v>
          </cell>
          <cell r="E2832">
            <v>469.84</v>
          </cell>
          <cell r="F2832">
            <v>9060.89</v>
          </cell>
          <cell r="G2832">
            <v>15</v>
          </cell>
        </row>
        <row r="2833">
          <cell r="A2833" t="str">
            <v>43.11.330</v>
          </cell>
          <cell r="B2833" t="str">
            <v>Conjunto motor-bomba submersível vertical para esgoto, Q= 4,6 a 57,2 m³/h, Hman= 13 a 4 mca, potência 2 a 3,5 cv, diâmetro de sólidos até 50mm</v>
          </cell>
          <cell r="C2833" t="str">
            <v>UN</v>
          </cell>
          <cell r="D2833">
            <v>11973.6</v>
          </cell>
          <cell r="E2833">
            <v>469.84</v>
          </cell>
          <cell r="F2833">
            <v>12443.44</v>
          </cell>
          <cell r="G2833">
            <v>15</v>
          </cell>
        </row>
        <row r="2834">
          <cell r="A2834" t="str">
            <v>43.11.360</v>
          </cell>
          <cell r="B2834" t="str">
            <v>Conjunto motor-bomba submersível vertical para águas residuais, Q= 2 a16 m³/h, Hman= 12 a 2 mca, potência de 0,5 cv</v>
          </cell>
          <cell r="C2834" t="str">
            <v>UN</v>
          </cell>
          <cell r="D2834">
            <v>3012.78</v>
          </cell>
          <cell r="E2834">
            <v>469.84</v>
          </cell>
          <cell r="F2834">
            <v>3482.62</v>
          </cell>
          <cell r="G2834">
            <v>15</v>
          </cell>
        </row>
        <row r="2835">
          <cell r="A2835" t="str">
            <v>43.11.370</v>
          </cell>
          <cell r="B2835" t="str">
            <v>Conjunto motor-bomba submersível vertical para águas residuais, Q= 3 a 20 m³/h, Hman= 13 a 5 mca, potência de 1 cv</v>
          </cell>
          <cell r="C2835" t="str">
            <v>UN</v>
          </cell>
          <cell r="D2835">
            <v>3664.1</v>
          </cell>
          <cell r="E2835">
            <v>469.84</v>
          </cell>
          <cell r="F2835">
            <v>4133.9399999999996</v>
          </cell>
          <cell r="G2835">
            <v>15</v>
          </cell>
        </row>
        <row r="2836">
          <cell r="A2836" t="str">
            <v>43.11.380</v>
          </cell>
          <cell r="B2836" t="str">
            <v>Conjunto motor-bomba submersível vertical para águas residuais, Q= 10 a 50 m³/h, Hman= 22 a 4 mca, potência 4 cv</v>
          </cell>
          <cell r="C2836" t="str">
            <v>UN</v>
          </cell>
          <cell r="D2836">
            <v>7354.46</v>
          </cell>
          <cell r="E2836">
            <v>469.84</v>
          </cell>
          <cell r="F2836">
            <v>7824.3</v>
          </cell>
          <cell r="G2836">
            <v>15</v>
          </cell>
        </row>
        <row r="2837">
          <cell r="A2837" t="str">
            <v>43.11.390</v>
          </cell>
          <cell r="B2837" t="str">
            <v>Conjunto motor-bomba submersível vertical para águas residuais, Q= 8 a 45 m³/h, Hman= 10,5 a 3,5 mca, potência 1,5 cv</v>
          </cell>
          <cell r="C2837" t="str">
            <v>UN</v>
          </cell>
          <cell r="D2837">
            <v>4260.8500000000004</v>
          </cell>
          <cell r="E2837">
            <v>469.84</v>
          </cell>
          <cell r="F2837">
            <v>4730.6899999999996</v>
          </cell>
          <cell r="G2837">
            <v>15</v>
          </cell>
        </row>
        <row r="2838">
          <cell r="A2838" t="str">
            <v>43.11.400</v>
          </cell>
          <cell r="B2838" t="str">
            <v>Conjunto motor-bomba submersível vertical para esgoto, Q= 3,4 a 86,3 m³/h, Hman= 14 a 5 mca, potência 5 cv</v>
          </cell>
          <cell r="C2838" t="str">
            <v>UN</v>
          </cell>
          <cell r="D2838">
            <v>13511.61</v>
          </cell>
          <cell r="E2838">
            <v>469.84</v>
          </cell>
          <cell r="F2838">
            <v>13981.45</v>
          </cell>
          <cell r="G2838">
            <v>15</v>
          </cell>
        </row>
        <row r="2839">
          <cell r="A2839" t="str">
            <v>43.11.410</v>
          </cell>
          <cell r="B2839" t="str">
            <v>Conjunto motor-bomba submersível vertical para esgoto, Q= 9,1 a 113,6m³/h, Hman= 20 a 15 mca, potência 10 cv</v>
          </cell>
          <cell r="C2839" t="str">
            <v>UN</v>
          </cell>
          <cell r="D2839">
            <v>29490.62</v>
          </cell>
          <cell r="E2839">
            <v>469.84</v>
          </cell>
          <cell r="F2839">
            <v>29960.46</v>
          </cell>
          <cell r="G2839">
            <v>15</v>
          </cell>
        </row>
        <row r="2840">
          <cell r="A2840" t="str">
            <v>43.11.420</v>
          </cell>
          <cell r="B2840" t="str">
            <v>Conjunto motor-bomba submersível vertical para esgoto, Q=9,3 a 69,0 m³/h, Hman=15 a 7 mca, potência 3cv, diâmetro de sólidos 50/65mm</v>
          </cell>
          <cell r="C2840" t="str">
            <v>UN</v>
          </cell>
          <cell r="D2840">
            <v>8404.24</v>
          </cell>
          <cell r="E2840">
            <v>469.84</v>
          </cell>
          <cell r="F2840">
            <v>8874.08</v>
          </cell>
          <cell r="G2840">
            <v>15</v>
          </cell>
        </row>
        <row r="2841">
          <cell r="A2841" t="str">
            <v>43.11.460</v>
          </cell>
          <cell r="B2841" t="str">
            <v>Conjunto motor-bomba submersível vertical para esgoto, Q= 40 m³/h, Hman= 40 mca, diâmetro de sólidos até 50 mm</v>
          </cell>
          <cell r="C2841" t="str">
            <v>UN</v>
          </cell>
          <cell r="D2841">
            <v>33401.57</v>
          </cell>
          <cell r="E2841">
            <v>469.84</v>
          </cell>
          <cell r="F2841">
            <v>33871.410000000003</v>
          </cell>
          <cell r="G2841">
            <v>15</v>
          </cell>
        </row>
        <row r="2842">
          <cell r="A2842" t="str">
            <v>43.12</v>
          </cell>
          <cell r="B2842" t="str">
            <v>Bombas especiais, uso industrial</v>
          </cell>
        </row>
        <row r="2843">
          <cell r="A2843" t="str">
            <v>43.12.500</v>
          </cell>
          <cell r="B2843" t="str">
            <v>Filtro de areia com carga de areia filtrante, vazão de 16,9 m³/h</v>
          </cell>
          <cell r="C2843" t="str">
            <v>UN</v>
          </cell>
          <cell r="D2843">
            <v>3942.21</v>
          </cell>
          <cell r="E2843">
            <v>165.26</v>
          </cell>
          <cell r="F2843">
            <v>4107.47</v>
          </cell>
          <cell r="G2843">
            <v>15</v>
          </cell>
        </row>
        <row r="2844">
          <cell r="A2844" t="str">
            <v>43.20</v>
          </cell>
          <cell r="B2844" t="str">
            <v>Reparos, conservacoes e complementos - GRUPO 43</v>
          </cell>
        </row>
        <row r="2845">
          <cell r="A2845" t="str">
            <v>43.20.130</v>
          </cell>
          <cell r="B2845" t="str">
            <v>Caixa de passagem para condicionamento de ar tipo Split, com saída de dreno único na vertical - 39 x 22 x 6 cm</v>
          </cell>
          <cell r="C2845" t="str">
            <v>UN</v>
          </cell>
          <cell r="D2845">
            <v>29.61</v>
          </cell>
          <cell r="E2845">
            <v>15.89</v>
          </cell>
          <cell r="F2845">
            <v>45.5</v>
          </cell>
          <cell r="G2845">
            <v>15</v>
          </cell>
        </row>
        <row r="2846">
          <cell r="A2846" t="str">
            <v>43.20.140</v>
          </cell>
          <cell r="B2846" t="str">
            <v>Bomba de remoção de condensados para condicionadores de ar</v>
          </cell>
          <cell r="C2846" t="str">
            <v>UN</v>
          </cell>
          <cell r="D2846">
            <v>608.85</v>
          </cell>
          <cell r="E2846">
            <v>58.73</v>
          </cell>
          <cell r="F2846">
            <v>667.58</v>
          </cell>
          <cell r="G2846">
            <v>15</v>
          </cell>
        </row>
        <row r="2847">
          <cell r="A2847" t="str">
            <v>43.20.200</v>
          </cell>
          <cell r="B2847" t="str">
            <v>Controlador de temperatura digital</v>
          </cell>
          <cell r="C2847" t="str">
            <v>UN</v>
          </cell>
          <cell r="D2847">
            <v>210.99</v>
          </cell>
          <cell r="E2847">
            <v>29.37</v>
          </cell>
          <cell r="F2847">
            <v>240.36</v>
          </cell>
          <cell r="G2847">
            <v>15</v>
          </cell>
        </row>
        <row r="2848">
          <cell r="A2848" t="str">
            <v>43.20.210</v>
          </cell>
          <cell r="B2848" t="str">
            <v>Bomba de circulação para água quente</v>
          </cell>
          <cell r="C2848" t="str">
            <v>UN</v>
          </cell>
          <cell r="D2848">
            <v>620.41</v>
          </cell>
          <cell r="E2848">
            <v>29.37</v>
          </cell>
          <cell r="F2848">
            <v>649.78</v>
          </cell>
          <cell r="G2848">
            <v>15</v>
          </cell>
        </row>
        <row r="2849">
          <cell r="A2849" t="str">
            <v>43.20.250</v>
          </cell>
          <cell r="B2849" t="str">
            <v>Poço termométrico em alumínio, com haste de 30mm e rosca 1/2" npt</v>
          </cell>
          <cell r="C2849" t="str">
            <v>UN</v>
          </cell>
          <cell r="D2849">
            <v>94.71</v>
          </cell>
          <cell r="E2849">
            <v>11.75</v>
          </cell>
          <cell r="F2849">
            <v>106.46</v>
          </cell>
          <cell r="G2849">
            <v>15</v>
          </cell>
        </row>
        <row r="2850">
          <cell r="A2850" t="str">
            <v>43.20.260</v>
          </cell>
          <cell r="B2850" t="str">
            <v>Termostato para aquecimento ou refrigeração com programação horária</v>
          </cell>
          <cell r="C2850" t="str">
            <v>UN</v>
          </cell>
          <cell r="D2850">
            <v>445.83</v>
          </cell>
          <cell r="E2850">
            <v>29.37</v>
          </cell>
          <cell r="F2850">
            <v>475.2</v>
          </cell>
          <cell r="G2850">
            <v>15</v>
          </cell>
        </row>
        <row r="2851">
          <cell r="A2851" t="str">
            <v>44</v>
          </cell>
          <cell r="B2851" t="str">
            <v>APARELHOS E METAIS HIDRAULICOS</v>
          </cell>
        </row>
        <row r="2852">
          <cell r="A2852" t="str">
            <v>44.01</v>
          </cell>
          <cell r="B2852" t="str">
            <v>Aparelhos e loucas</v>
          </cell>
        </row>
        <row r="2853">
          <cell r="A2853" t="str">
            <v>44.01.030</v>
          </cell>
          <cell r="B2853" t="str">
            <v>Bacia turca de louça - 6 litros</v>
          </cell>
          <cell r="C2853" t="str">
            <v>UN</v>
          </cell>
          <cell r="D2853">
            <v>708.81</v>
          </cell>
          <cell r="E2853">
            <v>70.680000000000007</v>
          </cell>
          <cell r="F2853">
            <v>779.49</v>
          </cell>
          <cell r="G2853">
            <v>15</v>
          </cell>
        </row>
        <row r="2854">
          <cell r="A2854" t="str">
            <v>44.01.040</v>
          </cell>
          <cell r="B2854" t="str">
            <v xml:space="preserve">Bacia sifonada com caixa de descarga acoplada e tampa - infantil	</v>
          </cell>
          <cell r="C2854" t="str">
            <v>UN</v>
          </cell>
          <cell r="D2854">
            <v>1065.9100000000001</v>
          </cell>
          <cell r="E2854">
            <v>82.63</v>
          </cell>
          <cell r="F2854">
            <v>1148.54</v>
          </cell>
          <cell r="G2854">
            <v>15</v>
          </cell>
        </row>
        <row r="2855">
          <cell r="A2855" t="str">
            <v>44.01.050</v>
          </cell>
          <cell r="B2855" t="str">
            <v>Bacia sifonada de louça sem tampa - 6 litros</v>
          </cell>
          <cell r="C2855" t="str">
            <v>UN</v>
          </cell>
          <cell r="D2855">
            <v>261.69</v>
          </cell>
          <cell r="E2855">
            <v>70.680000000000007</v>
          </cell>
          <cell r="F2855">
            <v>332.37</v>
          </cell>
          <cell r="G2855">
            <v>15</v>
          </cell>
        </row>
        <row r="2856">
          <cell r="A2856" t="str">
            <v>44.01.052</v>
          </cell>
          <cell r="B2856" t="str">
            <v>Bacia sifonada de louça com tampa - 6 litros</v>
          </cell>
          <cell r="C2856" t="str">
            <v>UN</v>
          </cell>
          <cell r="D2856">
            <v>300.33999999999997</v>
          </cell>
          <cell r="E2856">
            <v>74.27</v>
          </cell>
          <cell r="F2856">
            <v>374.61</v>
          </cell>
          <cell r="G2856">
            <v>15</v>
          </cell>
        </row>
        <row r="2857">
          <cell r="A2857" t="str">
            <v>44.01.070</v>
          </cell>
          <cell r="B2857" t="str">
            <v>Bacia sifonada de louça sem tampa, com saída horizontal - 6 litros</v>
          </cell>
          <cell r="C2857" t="str">
            <v>UN</v>
          </cell>
          <cell r="D2857">
            <v>475.93</v>
          </cell>
          <cell r="E2857">
            <v>70.680000000000007</v>
          </cell>
          <cell r="F2857">
            <v>546.61</v>
          </cell>
          <cell r="G2857">
            <v>15</v>
          </cell>
        </row>
        <row r="2858">
          <cell r="A2858" t="str">
            <v>44.01.072</v>
          </cell>
          <cell r="B2858" t="str">
            <v>Bacia sifonada de louça com tampa, com saída horizontal - 6 litros</v>
          </cell>
          <cell r="C2858" t="str">
            <v>UN</v>
          </cell>
          <cell r="D2858">
            <v>514.58000000000004</v>
          </cell>
          <cell r="E2858">
            <v>74.27</v>
          </cell>
          <cell r="F2858">
            <v>588.85</v>
          </cell>
          <cell r="G2858">
            <v>15</v>
          </cell>
        </row>
        <row r="2859">
          <cell r="A2859" t="str">
            <v>44.01.100</v>
          </cell>
          <cell r="B2859" t="str">
            <v>Lavatório de louça sem coluna</v>
          </cell>
          <cell r="C2859" t="str">
            <v>UN</v>
          </cell>
          <cell r="D2859">
            <v>105.41</v>
          </cell>
          <cell r="E2859">
            <v>82.63</v>
          </cell>
          <cell r="F2859">
            <v>188.04</v>
          </cell>
          <cell r="G2859">
            <v>15</v>
          </cell>
        </row>
        <row r="2860">
          <cell r="A2860" t="str">
            <v>44.01.110</v>
          </cell>
          <cell r="B2860" t="str">
            <v>Lavatório de louça com coluna</v>
          </cell>
          <cell r="C2860" t="str">
            <v>UN</v>
          </cell>
          <cell r="D2860">
            <v>550.04999999999995</v>
          </cell>
          <cell r="E2860">
            <v>82.63</v>
          </cell>
          <cell r="F2860">
            <v>632.67999999999995</v>
          </cell>
          <cell r="G2860">
            <v>15</v>
          </cell>
        </row>
        <row r="2861">
          <cell r="A2861" t="str">
            <v>44.01.160</v>
          </cell>
          <cell r="B2861" t="str">
            <v>Lavatório de louça pequeno com coluna suspensa - linha especial</v>
          </cell>
          <cell r="C2861" t="str">
            <v>UN</v>
          </cell>
          <cell r="D2861">
            <v>1001.52</v>
          </cell>
          <cell r="E2861">
            <v>82.63</v>
          </cell>
          <cell r="F2861">
            <v>1084.1500000000001</v>
          </cell>
          <cell r="G2861">
            <v>15</v>
          </cell>
        </row>
        <row r="2862">
          <cell r="A2862" t="str">
            <v>44.01.170</v>
          </cell>
          <cell r="B2862" t="str">
            <v>Lavatório em polipropileno</v>
          </cell>
          <cell r="C2862" t="str">
            <v>UN</v>
          </cell>
          <cell r="D2862">
            <v>51.96</v>
          </cell>
          <cell r="E2862">
            <v>29.37</v>
          </cell>
          <cell r="F2862">
            <v>81.33</v>
          </cell>
          <cell r="G2862">
            <v>15</v>
          </cell>
        </row>
        <row r="2863">
          <cell r="A2863" t="str">
            <v>44.01.200</v>
          </cell>
          <cell r="B2863" t="str">
            <v>Mictório de louça sifonado auto aspirante</v>
          </cell>
          <cell r="C2863" t="str">
            <v>UN</v>
          </cell>
          <cell r="D2863">
            <v>472.49</v>
          </cell>
          <cell r="E2863">
            <v>82.63</v>
          </cell>
          <cell r="F2863">
            <v>555.12</v>
          </cell>
          <cell r="G2863">
            <v>15</v>
          </cell>
        </row>
        <row r="2864">
          <cell r="A2864" t="str">
            <v>44.01.240</v>
          </cell>
          <cell r="B2864" t="str">
            <v>Lavatório em louça com coluna suspensa</v>
          </cell>
          <cell r="C2864" t="str">
            <v>UN</v>
          </cell>
          <cell r="D2864">
            <v>592.27</v>
          </cell>
          <cell r="E2864">
            <v>82.63</v>
          </cell>
          <cell r="F2864">
            <v>674.9</v>
          </cell>
          <cell r="G2864">
            <v>15</v>
          </cell>
        </row>
        <row r="2865">
          <cell r="A2865" t="str">
            <v>44.01.270</v>
          </cell>
          <cell r="B2865" t="str">
            <v>Cuba de louça de embutir oval</v>
          </cell>
          <cell r="C2865" t="str">
            <v>UN</v>
          </cell>
          <cell r="D2865">
            <v>120.78</v>
          </cell>
          <cell r="E2865">
            <v>29.37</v>
          </cell>
          <cell r="F2865">
            <v>150.15</v>
          </cell>
          <cell r="G2865">
            <v>15</v>
          </cell>
        </row>
        <row r="2866">
          <cell r="A2866" t="str">
            <v>44.01.310</v>
          </cell>
          <cell r="B2866" t="str">
            <v>Tanque de louça com coluna de 30 litros</v>
          </cell>
          <cell r="C2866" t="str">
            <v>UN</v>
          </cell>
          <cell r="D2866">
            <v>904.61</v>
          </cell>
          <cell r="E2866">
            <v>176.19</v>
          </cell>
          <cell r="F2866">
            <v>1080.8</v>
          </cell>
          <cell r="G2866">
            <v>15</v>
          </cell>
        </row>
        <row r="2867">
          <cell r="A2867" t="str">
            <v>44.01.360</v>
          </cell>
          <cell r="B2867" t="str">
            <v>Tanque de louça com coluna de 18 a 20 litros</v>
          </cell>
          <cell r="C2867" t="str">
            <v>UN</v>
          </cell>
          <cell r="D2867">
            <v>643.17999999999995</v>
          </cell>
          <cell r="E2867">
            <v>176.19</v>
          </cell>
          <cell r="F2867">
            <v>819.37</v>
          </cell>
          <cell r="G2867">
            <v>15</v>
          </cell>
        </row>
        <row r="2868">
          <cell r="A2868" t="str">
            <v>44.01.370</v>
          </cell>
          <cell r="B2868" t="str">
            <v>Tanque em granito sintético, linha comercial - sem pertences</v>
          </cell>
          <cell r="C2868" t="str">
            <v>UN</v>
          </cell>
          <cell r="D2868">
            <v>212.45</v>
          </cell>
          <cell r="E2868">
            <v>58.73</v>
          </cell>
          <cell r="F2868">
            <v>271.18</v>
          </cell>
          <cell r="G2868">
            <v>15</v>
          </cell>
        </row>
        <row r="2869">
          <cell r="A2869" t="str">
            <v>44.01.610</v>
          </cell>
          <cell r="B2869" t="str">
            <v>Lavatório de louça para canto, sem coluna - sem pertences</v>
          </cell>
          <cell r="C2869" t="str">
            <v>UN</v>
          </cell>
          <cell r="D2869">
            <v>243.9</v>
          </cell>
          <cell r="E2869">
            <v>29.37</v>
          </cell>
          <cell r="F2869">
            <v>273.27</v>
          </cell>
          <cell r="G2869">
            <v>15</v>
          </cell>
        </row>
        <row r="2870">
          <cell r="A2870" t="str">
            <v>44.01.680</v>
          </cell>
          <cell r="B2870" t="str">
            <v>Caixa de descarga em plástico, de sobrepor, capacidade 9 litros com engate flexível</v>
          </cell>
          <cell r="C2870" t="str">
            <v>UN</v>
          </cell>
          <cell r="D2870">
            <v>80.87</v>
          </cell>
          <cell r="E2870">
            <v>19.38</v>
          </cell>
          <cell r="F2870">
            <v>100.25</v>
          </cell>
          <cell r="G2870">
            <v>15</v>
          </cell>
        </row>
        <row r="2871">
          <cell r="A2871" t="str">
            <v>44.01.690</v>
          </cell>
          <cell r="B2871" t="str">
            <v>Tanque de louça sem coluna de 30 litros</v>
          </cell>
          <cell r="C2871" t="str">
            <v>UN</v>
          </cell>
          <cell r="D2871">
            <v>747.73</v>
          </cell>
          <cell r="E2871">
            <v>176.19</v>
          </cell>
          <cell r="F2871">
            <v>923.92</v>
          </cell>
          <cell r="G2871">
            <v>15</v>
          </cell>
        </row>
        <row r="2872">
          <cell r="A2872" t="str">
            <v>44.01.800</v>
          </cell>
          <cell r="B2872" t="str">
            <v>Bacia sifonada com caixa de descarga acoplada sem tampa - 6 litros</v>
          </cell>
          <cell r="C2872" t="str">
            <v>UN</v>
          </cell>
          <cell r="D2872">
            <v>1130.56</v>
          </cell>
          <cell r="E2872">
            <v>70.680000000000007</v>
          </cell>
          <cell r="F2872">
            <v>1201.24</v>
          </cell>
          <cell r="G2872">
            <v>15</v>
          </cell>
        </row>
        <row r="2873">
          <cell r="A2873" t="str">
            <v>44.01.820</v>
          </cell>
          <cell r="B2873" t="str">
            <v>Bacia sifonada com caixa de descarga acoplada com tampa - 6 litros</v>
          </cell>
          <cell r="C2873" t="str">
            <v>UN</v>
          </cell>
          <cell r="D2873">
            <v>1169.21</v>
          </cell>
          <cell r="E2873">
            <v>74.27</v>
          </cell>
          <cell r="F2873">
            <v>1243.48</v>
          </cell>
          <cell r="G2873">
            <v>15</v>
          </cell>
        </row>
        <row r="2874">
          <cell r="A2874" t="str">
            <v>44.01.850</v>
          </cell>
          <cell r="B2874" t="str">
            <v>Cuba de louça de embutir redonda</v>
          </cell>
          <cell r="C2874" t="str">
            <v>UN</v>
          </cell>
          <cell r="D2874">
            <v>115.57</v>
          </cell>
          <cell r="E2874">
            <v>29.37</v>
          </cell>
          <cell r="F2874">
            <v>144.94</v>
          </cell>
          <cell r="G2874">
            <v>15</v>
          </cell>
        </row>
        <row r="2875">
          <cell r="A2875" t="str">
            <v>44.02</v>
          </cell>
          <cell r="B2875" t="str">
            <v>Bancadas e tampos</v>
          </cell>
        </row>
        <row r="2876">
          <cell r="A2876" t="str">
            <v>44.02.062</v>
          </cell>
          <cell r="B2876" t="str">
            <v>Tampo/bancada em granito, com frontão, espessura de 2 cm, acabamento polido</v>
          </cell>
          <cell r="C2876" t="str">
            <v>M2</v>
          </cell>
          <cell r="D2876">
            <v>976.3</v>
          </cell>
          <cell r="E2876">
            <v>97.06</v>
          </cell>
          <cell r="F2876">
            <v>1073.3599999999999</v>
          </cell>
          <cell r="G2876">
            <v>15</v>
          </cell>
        </row>
        <row r="2877">
          <cell r="A2877" t="str">
            <v>44.02.100</v>
          </cell>
          <cell r="B2877" t="str">
            <v>Tampo/bancada em mármore nacional espessura de 3 cm</v>
          </cell>
          <cell r="C2877" t="str">
            <v>M2</v>
          </cell>
          <cell r="D2877">
            <v>1910.82</v>
          </cell>
          <cell r="F2877">
            <v>1910.82</v>
          </cell>
          <cell r="G2877">
            <v>15</v>
          </cell>
        </row>
        <row r="2878">
          <cell r="A2878" t="str">
            <v>44.02.200</v>
          </cell>
          <cell r="B2878" t="str">
            <v>Tampo/bancada em concreto armado, revestido em aço inoxidável fosco polido</v>
          </cell>
          <cell r="C2878" t="str">
            <v>M2</v>
          </cell>
          <cell r="D2878">
            <v>1546.19</v>
          </cell>
          <cell r="E2878">
            <v>214.63</v>
          </cell>
          <cell r="F2878">
            <v>1760.82</v>
          </cell>
          <cell r="G2878">
            <v>15</v>
          </cell>
        </row>
        <row r="2879">
          <cell r="A2879" t="str">
            <v>44.02.300</v>
          </cell>
          <cell r="B2879" t="str">
            <v>Superfície sólido mineral para bancadas, saias, frontões e/ou cubas</v>
          </cell>
          <cell r="C2879" t="str">
            <v>M2</v>
          </cell>
          <cell r="D2879">
            <v>2922.38</v>
          </cell>
          <cell r="F2879">
            <v>2922.38</v>
          </cell>
          <cell r="G2879">
            <v>15</v>
          </cell>
        </row>
        <row r="2880">
          <cell r="A2880" t="str">
            <v>44.03</v>
          </cell>
          <cell r="B2880" t="str">
            <v>Acessorios e metais</v>
          </cell>
        </row>
        <row r="2881">
          <cell r="A2881" t="str">
            <v>44.03.010</v>
          </cell>
          <cell r="B2881" t="str">
            <v>Dispenser toalheiro em ABS e policarbonato para bobina de 20 cm x 200 m, com alavanca</v>
          </cell>
          <cell r="C2881" t="str">
            <v>UN</v>
          </cell>
          <cell r="D2881">
            <v>261.70999999999998</v>
          </cell>
          <cell r="E2881">
            <v>7.27</v>
          </cell>
          <cell r="F2881">
            <v>268.98</v>
          </cell>
          <cell r="G2881">
            <v>15</v>
          </cell>
        </row>
        <row r="2882">
          <cell r="A2882" t="str">
            <v>44.03.020</v>
          </cell>
          <cell r="B2882" t="str">
            <v>Meia saboneteira de louça de embutir</v>
          </cell>
          <cell r="C2882" t="str">
            <v>UN</v>
          </cell>
          <cell r="D2882">
            <v>26.66</v>
          </cell>
          <cell r="E2882">
            <v>17.489999999999998</v>
          </cell>
          <cell r="F2882">
            <v>44.15</v>
          </cell>
          <cell r="G2882">
            <v>15</v>
          </cell>
        </row>
        <row r="2883">
          <cell r="A2883" t="str">
            <v>44.03.030</v>
          </cell>
          <cell r="B2883" t="str">
            <v>Dispenser toalheiro metálico esmaltado para bobina de 25cm x 50m, sem alavanca</v>
          </cell>
          <cell r="C2883" t="str">
            <v>UN</v>
          </cell>
          <cell r="D2883">
            <v>99.25</v>
          </cell>
          <cell r="E2883">
            <v>7.27</v>
          </cell>
          <cell r="F2883">
            <v>106.52</v>
          </cell>
          <cell r="G2883">
            <v>15</v>
          </cell>
        </row>
        <row r="2884">
          <cell r="A2884" t="str">
            <v>44.03.040</v>
          </cell>
          <cell r="B2884" t="str">
            <v>Saboneteira de louça de embutir</v>
          </cell>
          <cell r="C2884" t="str">
            <v>UN</v>
          </cell>
          <cell r="D2884">
            <v>45.81</v>
          </cell>
          <cell r="E2884">
            <v>17.489999999999998</v>
          </cell>
          <cell r="F2884">
            <v>63.3</v>
          </cell>
          <cell r="G2884">
            <v>15</v>
          </cell>
        </row>
        <row r="2885">
          <cell r="A2885" t="str">
            <v>44.03.050</v>
          </cell>
          <cell r="B2885" t="str">
            <v>Dispenser papel higiênico em ABS para rolão 300 / 600 m, com visor</v>
          </cell>
          <cell r="C2885" t="str">
            <v>UN</v>
          </cell>
          <cell r="D2885">
            <v>73.69</v>
          </cell>
          <cell r="E2885">
            <v>7.27</v>
          </cell>
          <cell r="F2885">
            <v>80.959999999999994</v>
          </cell>
          <cell r="G2885">
            <v>15</v>
          </cell>
        </row>
        <row r="2886">
          <cell r="A2886" t="str">
            <v>44.03.080</v>
          </cell>
          <cell r="B2886" t="str">
            <v>Porta-papel de louça de embutir</v>
          </cell>
          <cell r="C2886" t="str">
            <v>UN</v>
          </cell>
          <cell r="D2886">
            <v>20.5</v>
          </cell>
          <cell r="E2886">
            <v>17.489999999999998</v>
          </cell>
          <cell r="F2886">
            <v>37.99</v>
          </cell>
          <cell r="G2886">
            <v>15</v>
          </cell>
        </row>
        <row r="2887">
          <cell r="A2887" t="str">
            <v>44.03.090</v>
          </cell>
          <cell r="B2887" t="str">
            <v>Cabide cromado para banheiro</v>
          </cell>
          <cell r="C2887" t="str">
            <v>UN</v>
          </cell>
          <cell r="D2887">
            <v>71.430000000000007</v>
          </cell>
          <cell r="E2887">
            <v>7.27</v>
          </cell>
          <cell r="F2887">
            <v>78.7</v>
          </cell>
          <cell r="G2887">
            <v>15</v>
          </cell>
        </row>
        <row r="2888">
          <cell r="A2888" t="str">
            <v>44.03.130</v>
          </cell>
          <cell r="B2888" t="str">
            <v>Saboneteira tipo dispenser, para refil de 800 ml</v>
          </cell>
          <cell r="C2888" t="str">
            <v>UN</v>
          </cell>
          <cell r="D2888">
            <v>64.28</v>
          </cell>
          <cell r="E2888">
            <v>7.27</v>
          </cell>
          <cell r="F2888">
            <v>71.55</v>
          </cell>
          <cell r="G2888">
            <v>15</v>
          </cell>
        </row>
        <row r="2889">
          <cell r="A2889" t="str">
            <v>44.03.180</v>
          </cell>
          <cell r="B2889" t="str">
            <v>Dispenser toalheiro em ABS, para folhas</v>
          </cell>
          <cell r="C2889" t="str">
            <v>UN</v>
          </cell>
          <cell r="D2889">
            <v>62.89</v>
          </cell>
          <cell r="E2889">
            <v>7.27</v>
          </cell>
          <cell r="F2889">
            <v>70.16</v>
          </cell>
          <cell r="G2889">
            <v>15</v>
          </cell>
        </row>
        <row r="2890">
          <cell r="A2890" t="str">
            <v>44.03.210</v>
          </cell>
          <cell r="B2890" t="str">
            <v>Ducha cromada simples</v>
          </cell>
          <cell r="C2890" t="str">
            <v>UN</v>
          </cell>
          <cell r="D2890">
            <v>71.63</v>
          </cell>
          <cell r="E2890">
            <v>29.37</v>
          </cell>
          <cell r="F2890">
            <v>101</v>
          </cell>
          <cell r="G2890">
            <v>15</v>
          </cell>
        </row>
        <row r="2891">
          <cell r="A2891" t="str">
            <v>44.03.260</v>
          </cell>
          <cell r="B2891" t="str">
            <v>Armário de plástico de embutir, para lavatório</v>
          </cell>
          <cell r="C2891" t="str">
            <v>UN</v>
          </cell>
          <cell r="D2891">
            <v>108.57</v>
          </cell>
          <cell r="E2891">
            <v>52.98</v>
          </cell>
          <cell r="F2891">
            <v>161.55000000000001</v>
          </cell>
          <cell r="G2891">
            <v>15</v>
          </cell>
        </row>
        <row r="2892">
          <cell r="A2892" t="str">
            <v>44.03.300</v>
          </cell>
          <cell r="B2892" t="str">
            <v>Torneira clínica com volante tipo alavanca</v>
          </cell>
          <cell r="C2892" t="str">
            <v>UN</v>
          </cell>
          <cell r="D2892">
            <v>375.21</v>
          </cell>
          <cell r="E2892">
            <v>22.4</v>
          </cell>
          <cell r="F2892">
            <v>397.61</v>
          </cell>
          <cell r="G2892">
            <v>15</v>
          </cell>
        </row>
        <row r="2893">
          <cell r="A2893" t="str">
            <v>44.03.315</v>
          </cell>
          <cell r="B2893" t="str">
            <v>Torneira de mesa com bica móvel e alavanca</v>
          </cell>
          <cell r="C2893" t="str">
            <v>UN</v>
          </cell>
          <cell r="D2893">
            <v>86.63</v>
          </cell>
          <cell r="E2893">
            <v>22.4</v>
          </cell>
          <cell r="F2893">
            <v>109.03</v>
          </cell>
          <cell r="G2893">
            <v>15</v>
          </cell>
        </row>
        <row r="2894">
          <cell r="A2894" t="str">
            <v>44.03.316</v>
          </cell>
          <cell r="B2894" t="str">
            <v>Torneira misturador clínica de mesa com arejador articulado, acionamento cotovelo</v>
          </cell>
          <cell r="C2894" t="str">
            <v>UN</v>
          </cell>
          <cell r="D2894">
            <v>316.02999999999997</v>
          </cell>
          <cell r="E2894">
            <v>82.22</v>
          </cell>
          <cell r="F2894">
            <v>398.25</v>
          </cell>
          <cell r="G2894">
            <v>15</v>
          </cell>
        </row>
        <row r="2895">
          <cell r="A2895" t="str">
            <v>44.03.360</v>
          </cell>
          <cell r="B2895" t="str">
            <v>Ducha higiênica cromada</v>
          </cell>
          <cell r="C2895" t="str">
            <v>UN</v>
          </cell>
          <cell r="D2895">
            <v>500.58</v>
          </cell>
          <cell r="E2895">
            <v>29.37</v>
          </cell>
          <cell r="F2895">
            <v>529.95000000000005</v>
          </cell>
          <cell r="G2895">
            <v>15</v>
          </cell>
        </row>
        <row r="2896">
          <cell r="A2896" t="str">
            <v>44.03.370</v>
          </cell>
          <cell r="B2896" t="str">
            <v>Torneira curta com rosca para uso geral, em latão fundido sem acabamento, DN= 1/2´</v>
          </cell>
          <cell r="C2896" t="str">
            <v>UN</v>
          </cell>
          <cell r="D2896">
            <v>44.93</v>
          </cell>
          <cell r="E2896">
            <v>20.66</v>
          </cell>
          <cell r="F2896">
            <v>65.59</v>
          </cell>
          <cell r="G2896">
            <v>15</v>
          </cell>
        </row>
        <row r="2897">
          <cell r="A2897" t="str">
            <v>44.03.380</v>
          </cell>
          <cell r="B2897" t="str">
            <v>Torneira curta com rosca para uso geral, em latão fundido sem acabamento, DN= 3/4´</v>
          </cell>
          <cell r="C2897" t="str">
            <v>UN</v>
          </cell>
          <cell r="D2897">
            <v>49.42</v>
          </cell>
          <cell r="E2897">
            <v>20.66</v>
          </cell>
          <cell r="F2897">
            <v>70.08</v>
          </cell>
          <cell r="G2897">
            <v>15</v>
          </cell>
        </row>
        <row r="2898">
          <cell r="A2898" t="str">
            <v>44.03.400</v>
          </cell>
          <cell r="B2898" t="str">
            <v>Torneira curta com rosca para uso geral, em latão fundido cromado, DN= 3/4´</v>
          </cell>
          <cell r="C2898" t="str">
            <v>UN</v>
          </cell>
          <cell r="D2898">
            <v>45.47</v>
          </cell>
          <cell r="E2898">
            <v>20.66</v>
          </cell>
          <cell r="F2898">
            <v>66.13</v>
          </cell>
          <cell r="G2898">
            <v>15</v>
          </cell>
        </row>
        <row r="2899">
          <cell r="A2899" t="str">
            <v>44.03.420</v>
          </cell>
          <cell r="B2899" t="str">
            <v>Torneira curta sem rosca para uso geral, em latão fundido sem acabamento, DN= 3/4´</v>
          </cell>
          <cell r="C2899" t="str">
            <v>UN</v>
          </cell>
          <cell r="D2899">
            <v>34.590000000000003</v>
          </cell>
          <cell r="E2899">
            <v>20.66</v>
          </cell>
          <cell r="F2899">
            <v>55.25</v>
          </cell>
          <cell r="G2899">
            <v>15</v>
          </cell>
        </row>
        <row r="2900">
          <cell r="A2900" t="str">
            <v>44.03.430</v>
          </cell>
          <cell r="B2900" t="str">
            <v>Torneira curta sem rosca para uso geral, em latão fundido cromado, DN= 1/2"</v>
          </cell>
          <cell r="C2900" t="str">
            <v>UN</v>
          </cell>
          <cell r="D2900">
            <v>31.34</v>
          </cell>
          <cell r="E2900">
            <v>20.66</v>
          </cell>
          <cell r="F2900">
            <v>52</v>
          </cell>
          <cell r="G2900">
            <v>15</v>
          </cell>
        </row>
        <row r="2901">
          <cell r="A2901" t="str">
            <v>44.03.440</v>
          </cell>
          <cell r="B2901" t="str">
            <v>Torneira curta sem rosca para uso geral, em latão fundido cromado, DN= 3/4"</v>
          </cell>
          <cell r="C2901" t="str">
            <v>UN</v>
          </cell>
          <cell r="D2901">
            <v>33.85</v>
          </cell>
          <cell r="E2901">
            <v>20.66</v>
          </cell>
          <cell r="F2901">
            <v>54.51</v>
          </cell>
          <cell r="G2901">
            <v>15</v>
          </cell>
        </row>
        <row r="2902">
          <cell r="A2902" t="str">
            <v>44.03.450</v>
          </cell>
          <cell r="B2902" t="str">
            <v>Torneira longa sem rosca para uso geral, em latão fundido cromado</v>
          </cell>
          <cell r="C2902" t="str">
            <v>UN</v>
          </cell>
          <cell r="D2902">
            <v>62.34</v>
          </cell>
          <cell r="E2902">
            <v>20.66</v>
          </cell>
          <cell r="F2902">
            <v>83</v>
          </cell>
          <cell r="G2902">
            <v>15</v>
          </cell>
        </row>
        <row r="2903">
          <cell r="A2903" t="str">
            <v>44.03.470</v>
          </cell>
          <cell r="B2903" t="str">
            <v>Torneira de parede para pia com bica móvel e arejador, em latão fundido cromado</v>
          </cell>
          <cell r="C2903" t="str">
            <v>UN</v>
          </cell>
          <cell r="D2903">
            <v>82.34</v>
          </cell>
          <cell r="E2903">
            <v>20.66</v>
          </cell>
          <cell r="F2903">
            <v>103</v>
          </cell>
          <cell r="G2903">
            <v>15</v>
          </cell>
        </row>
        <row r="2904">
          <cell r="A2904" t="str">
            <v>44.03.500</v>
          </cell>
          <cell r="B2904" t="str">
            <v>Aparelho misturador de parede, para pia, com bica móvel, acabamento cromado</v>
          </cell>
          <cell r="C2904" t="str">
            <v>UN</v>
          </cell>
          <cell r="D2904">
            <v>451.04</v>
          </cell>
          <cell r="E2904">
            <v>82.22</v>
          </cell>
          <cell r="F2904">
            <v>533.26</v>
          </cell>
          <cell r="G2904">
            <v>15</v>
          </cell>
        </row>
        <row r="2905">
          <cell r="A2905" t="str">
            <v>44.03.510</v>
          </cell>
          <cell r="B2905" t="str">
            <v>Torneira de parede antivandalismo, DN= 3/4´</v>
          </cell>
          <cell r="C2905" t="str">
            <v>UN</v>
          </cell>
          <cell r="D2905">
            <v>823.31</v>
          </cell>
          <cell r="E2905">
            <v>47.09</v>
          </cell>
          <cell r="F2905">
            <v>870.4</v>
          </cell>
          <cell r="G2905">
            <v>15</v>
          </cell>
        </row>
        <row r="2906">
          <cell r="A2906" t="str">
            <v>44.03.590</v>
          </cell>
          <cell r="B2906" t="str">
            <v>Torneira de mesa para pia com bica móvel e arejador em latão fundido cromado</v>
          </cell>
          <cell r="C2906" t="str">
            <v>UN</v>
          </cell>
          <cell r="D2906">
            <v>199.02</v>
          </cell>
          <cell r="E2906">
            <v>22.4</v>
          </cell>
          <cell r="F2906">
            <v>221.42</v>
          </cell>
          <cell r="G2906">
            <v>15</v>
          </cell>
        </row>
        <row r="2907">
          <cell r="A2907" t="str">
            <v>44.03.630</v>
          </cell>
          <cell r="B2907" t="str">
            <v>Torneira de acionamento restrito em latão cromado, DN= 1/2´ com adaptador para 3/4´</v>
          </cell>
          <cell r="C2907" t="str">
            <v>UN</v>
          </cell>
          <cell r="D2907">
            <v>95.09</v>
          </cell>
          <cell r="E2907">
            <v>20.66</v>
          </cell>
          <cell r="F2907">
            <v>115.75</v>
          </cell>
          <cell r="G2907">
            <v>15</v>
          </cell>
        </row>
        <row r="2908">
          <cell r="A2908" t="str">
            <v>44.03.640</v>
          </cell>
          <cell r="B2908" t="str">
            <v>Torneira de parede acionamento hidromecânico, em latão cromado, DN= 1/2´ ou 3/4´</v>
          </cell>
          <cell r="C2908" t="str">
            <v>UN</v>
          </cell>
          <cell r="D2908">
            <v>643.85</v>
          </cell>
          <cell r="E2908">
            <v>20.66</v>
          </cell>
          <cell r="F2908">
            <v>664.51</v>
          </cell>
          <cell r="G2908">
            <v>15</v>
          </cell>
        </row>
        <row r="2909">
          <cell r="A2909" t="str">
            <v>44.03.645</v>
          </cell>
          <cell r="B2909" t="str">
            <v>Torneira de mesa automática, acionamento hidromecânico, em latão cromado, DN= 1/2´ou 3/4´</v>
          </cell>
          <cell r="C2909" t="str">
            <v>UN</v>
          </cell>
          <cell r="D2909">
            <v>138.35</v>
          </cell>
          <cell r="E2909">
            <v>22.4</v>
          </cell>
          <cell r="F2909">
            <v>160.75</v>
          </cell>
          <cell r="G2909">
            <v>15</v>
          </cell>
        </row>
        <row r="2910">
          <cell r="A2910" t="str">
            <v>44.03.670</v>
          </cell>
          <cell r="B2910" t="str">
            <v>Caixa de descarga de embutir, acionamento frontal, completa</v>
          </cell>
          <cell r="C2910" t="str">
            <v>CJ</v>
          </cell>
          <cell r="D2910">
            <v>2302.2199999999998</v>
          </cell>
          <cell r="E2910">
            <v>82.35</v>
          </cell>
          <cell r="F2910">
            <v>2384.5700000000002</v>
          </cell>
          <cell r="G2910">
            <v>15</v>
          </cell>
        </row>
        <row r="2911">
          <cell r="A2911" t="str">
            <v>44.03.690</v>
          </cell>
          <cell r="B2911" t="str">
            <v>Torneira de parede em ABS, DN 1/2´ ou 3/4´, 10cm</v>
          </cell>
          <cell r="C2911" t="str">
            <v>UN</v>
          </cell>
          <cell r="D2911">
            <v>2.62</v>
          </cell>
          <cell r="E2911">
            <v>20.66</v>
          </cell>
          <cell r="F2911">
            <v>23.28</v>
          </cell>
          <cell r="G2911">
            <v>15</v>
          </cell>
        </row>
        <row r="2912">
          <cell r="A2912" t="str">
            <v>44.03.700</v>
          </cell>
          <cell r="B2912" t="str">
            <v>Torneira de parede em ABS, DN 1/2´ ou 3/4´, 15cm</v>
          </cell>
          <cell r="C2912" t="str">
            <v>UN</v>
          </cell>
          <cell r="D2912">
            <v>4.08</v>
          </cell>
          <cell r="E2912">
            <v>20.66</v>
          </cell>
          <cell r="F2912">
            <v>24.74</v>
          </cell>
          <cell r="G2912">
            <v>15</v>
          </cell>
        </row>
        <row r="2913">
          <cell r="A2913" t="str">
            <v>44.03.720</v>
          </cell>
          <cell r="B2913" t="str">
            <v>Torneira de mesa para lavatório, acionamento hidromecânico com alavanca, registro integrado regulador de vazão, em latão cromado, DN= 1/2´</v>
          </cell>
          <cell r="C2913" t="str">
            <v>UN</v>
          </cell>
          <cell r="D2913">
            <v>932.8</v>
          </cell>
          <cell r="E2913">
            <v>22.4</v>
          </cell>
          <cell r="F2913">
            <v>955.2</v>
          </cell>
          <cell r="G2913">
            <v>15</v>
          </cell>
        </row>
        <row r="2914">
          <cell r="A2914" t="str">
            <v>44.03.810</v>
          </cell>
          <cell r="B2914" t="str">
            <v>Aparelho misturador de mesa para pia com bica móvel, acabamento cromado</v>
          </cell>
          <cell r="C2914" t="str">
            <v>UN</v>
          </cell>
          <cell r="D2914">
            <v>1003.07</v>
          </cell>
          <cell r="E2914">
            <v>82.22</v>
          </cell>
          <cell r="F2914">
            <v>1085.29</v>
          </cell>
          <cell r="G2914">
            <v>15</v>
          </cell>
        </row>
        <row r="2915">
          <cell r="A2915" t="str">
            <v>44.03.825</v>
          </cell>
          <cell r="B2915" t="str">
            <v>Misturador termostato para chuveiro ou ducha, acabamento cromado</v>
          </cell>
          <cell r="C2915" t="str">
            <v>UN</v>
          </cell>
          <cell r="D2915">
            <v>3568.88</v>
          </cell>
          <cell r="E2915">
            <v>82.22</v>
          </cell>
          <cell r="F2915">
            <v>3651.1</v>
          </cell>
          <cell r="G2915">
            <v>15</v>
          </cell>
        </row>
        <row r="2916">
          <cell r="A2916" t="str">
            <v>44.03.900</v>
          </cell>
          <cell r="B2916" t="str">
            <v>Secador de mãos em ABS</v>
          </cell>
          <cell r="C2916" t="str">
            <v>UN</v>
          </cell>
          <cell r="D2916">
            <v>1343.1</v>
          </cell>
          <cell r="E2916">
            <v>7.27</v>
          </cell>
          <cell r="F2916">
            <v>1350.37</v>
          </cell>
          <cell r="G2916">
            <v>15</v>
          </cell>
        </row>
        <row r="2917">
          <cell r="A2917" t="str">
            <v>44.03.920</v>
          </cell>
          <cell r="B2917" t="str">
            <v>Ducha higiênica com registro</v>
          </cell>
          <cell r="C2917" t="str">
            <v>UN</v>
          </cell>
          <cell r="D2917">
            <v>225.72</v>
          </cell>
          <cell r="E2917">
            <v>29.37</v>
          </cell>
          <cell r="F2917">
            <v>255.09</v>
          </cell>
          <cell r="G2917">
            <v>15</v>
          </cell>
        </row>
        <row r="2918">
          <cell r="A2918" t="str">
            <v>44.03.931</v>
          </cell>
          <cell r="B2918" t="str">
            <v>Desviador para duchas e chuveiros</v>
          </cell>
          <cell r="C2918" t="str">
            <v>UN</v>
          </cell>
          <cell r="D2918">
            <v>54.41</v>
          </cell>
          <cell r="E2918">
            <v>34.83</v>
          </cell>
          <cell r="F2918">
            <v>89.24</v>
          </cell>
          <cell r="G2918">
            <v>15</v>
          </cell>
        </row>
        <row r="2919">
          <cell r="A2919" t="str">
            <v>44.03.940</v>
          </cell>
          <cell r="B2919" t="str">
            <v>Válvula dupla para bancada de laboratório, uso em GLP, com bico para mangueira - diâmetro de 1/4´ a 1/2´</v>
          </cell>
          <cell r="C2919" t="str">
            <v>UN</v>
          </cell>
          <cell r="D2919">
            <v>568.42999999999995</v>
          </cell>
          <cell r="E2919">
            <v>29.37</v>
          </cell>
          <cell r="F2919">
            <v>597.79999999999995</v>
          </cell>
          <cell r="G2919">
            <v>15</v>
          </cell>
        </row>
        <row r="2920">
          <cell r="A2920" t="str">
            <v>44.03.950</v>
          </cell>
          <cell r="B2920" t="str">
            <v>Válvula para cuba de laboratório, com nuca giratória e bico escalonado para mangueira</v>
          </cell>
          <cell r="C2920" t="str">
            <v>UN</v>
          </cell>
          <cell r="D2920">
            <v>600.04</v>
          </cell>
          <cell r="E2920">
            <v>29.37</v>
          </cell>
          <cell r="F2920">
            <v>629.41</v>
          </cell>
          <cell r="G2920">
            <v>15</v>
          </cell>
        </row>
        <row r="2921">
          <cell r="A2921" t="str">
            <v>44.04</v>
          </cell>
          <cell r="B2921" t="str">
            <v>Prateleiras</v>
          </cell>
        </row>
        <row r="2922">
          <cell r="A2922" t="str">
            <v>44.04.030</v>
          </cell>
          <cell r="B2922" t="str">
            <v>Prateleira em granito com espessura de 2 cm</v>
          </cell>
          <cell r="C2922" t="str">
            <v>M2</v>
          </cell>
          <cell r="D2922">
            <v>599.29</v>
          </cell>
          <cell r="E2922">
            <v>34.44</v>
          </cell>
          <cell r="F2922">
            <v>633.73</v>
          </cell>
          <cell r="G2922">
            <v>15</v>
          </cell>
        </row>
        <row r="2923">
          <cell r="A2923" t="str">
            <v>44.04.040</v>
          </cell>
          <cell r="B2923" t="str">
            <v>Prateleira em granilite</v>
          </cell>
          <cell r="C2923" t="str">
            <v>M2</v>
          </cell>
          <cell r="D2923">
            <v>287.99</v>
          </cell>
          <cell r="E2923">
            <v>105.96</v>
          </cell>
          <cell r="F2923">
            <v>393.95</v>
          </cell>
          <cell r="G2923">
            <v>15</v>
          </cell>
        </row>
        <row r="2924">
          <cell r="A2924" t="str">
            <v>44.04.050</v>
          </cell>
          <cell r="B2924" t="str">
            <v>Prateleira em granito com espessura de 3 cm</v>
          </cell>
          <cell r="C2924" t="str">
            <v>M2</v>
          </cell>
          <cell r="D2924">
            <v>927.67</v>
          </cell>
          <cell r="E2924">
            <v>34.44</v>
          </cell>
          <cell r="F2924">
            <v>962.11</v>
          </cell>
          <cell r="G2924">
            <v>15</v>
          </cell>
        </row>
        <row r="2925">
          <cell r="A2925" t="str">
            <v>44.06</v>
          </cell>
          <cell r="B2925" t="str">
            <v>Aparelhos de aco inoxidavel</v>
          </cell>
        </row>
        <row r="2926">
          <cell r="A2926" t="str">
            <v>44.06.010</v>
          </cell>
          <cell r="B2926" t="str">
            <v>Lavatório coletivo em aço inoxidável</v>
          </cell>
          <cell r="C2926" t="str">
            <v>M</v>
          </cell>
          <cell r="D2926">
            <v>2381.23</v>
          </cell>
          <cell r="E2926">
            <v>82.63</v>
          </cell>
          <cell r="F2926">
            <v>2463.86</v>
          </cell>
          <cell r="G2926">
            <v>15</v>
          </cell>
        </row>
        <row r="2927">
          <cell r="A2927" t="str">
            <v>44.06.100</v>
          </cell>
          <cell r="B2927" t="str">
            <v>Mictório coletivo em aço inoxidável</v>
          </cell>
          <cell r="C2927" t="str">
            <v>M</v>
          </cell>
          <cell r="D2927">
            <v>836.49</v>
          </cell>
          <cell r="E2927">
            <v>82.63</v>
          </cell>
          <cell r="F2927">
            <v>919.12</v>
          </cell>
          <cell r="G2927">
            <v>15</v>
          </cell>
        </row>
        <row r="2928">
          <cell r="A2928" t="str">
            <v>44.06.200</v>
          </cell>
          <cell r="B2928" t="str">
            <v>Tanque em aço inoxidável</v>
          </cell>
          <cell r="C2928" t="str">
            <v>UN</v>
          </cell>
          <cell r="D2928">
            <v>1270.08</v>
          </cell>
          <cell r="E2928">
            <v>176.19</v>
          </cell>
          <cell r="F2928">
            <v>1446.27</v>
          </cell>
          <cell r="G2928">
            <v>15</v>
          </cell>
        </row>
        <row r="2929">
          <cell r="A2929" t="str">
            <v>44.06.250</v>
          </cell>
          <cell r="B2929" t="str">
            <v>Cuba em aço inoxidável simples de 300 x 140mm</v>
          </cell>
          <cell r="C2929" t="str">
            <v>UN</v>
          </cell>
          <cell r="D2929">
            <v>212.27</v>
          </cell>
          <cell r="E2929">
            <v>29.37</v>
          </cell>
          <cell r="F2929">
            <v>241.64</v>
          </cell>
          <cell r="G2929">
            <v>15</v>
          </cell>
        </row>
        <row r="2930">
          <cell r="A2930" t="str">
            <v>44.06.300</v>
          </cell>
          <cell r="B2930" t="str">
            <v>Cuba em aço inoxidável simples de 400x340x140mm</v>
          </cell>
          <cell r="C2930" t="str">
            <v>UN</v>
          </cell>
          <cell r="D2930">
            <v>273.45</v>
          </cell>
          <cell r="E2930">
            <v>29.37</v>
          </cell>
          <cell r="F2930">
            <v>302.82</v>
          </cell>
          <cell r="G2930">
            <v>15</v>
          </cell>
        </row>
        <row r="2931">
          <cell r="A2931" t="str">
            <v>44.06.310</v>
          </cell>
          <cell r="B2931" t="str">
            <v>Cuba em aço inoxidável simples de 465x300x140mm</v>
          </cell>
          <cell r="C2931" t="str">
            <v>UN</v>
          </cell>
          <cell r="D2931">
            <v>282.75</v>
          </cell>
          <cell r="E2931">
            <v>29.37</v>
          </cell>
          <cell r="F2931">
            <v>312.12</v>
          </cell>
          <cell r="G2931">
            <v>15</v>
          </cell>
        </row>
        <row r="2932">
          <cell r="A2932" t="str">
            <v>44.06.320</v>
          </cell>
          <cell r="B2932" t="str">
            <v>Cuba em aço inoxidável simples de 560x330x140mm</v>
          </cell>
          <cell r="C2932" t="str">
            <v>UN</v>
          </cell>
          <cell r="D2932">
            <v>449.02</v>
          </cell>
          <cell r="E2932">
            <v>29.37</v>
          </cell>
          <cell r="F2932">
            <v>478.39</v>
          </cell>
          <cell r="G2932">
            <v>15</v>
          </cell>
        </row>
        <row r="2933">
          <cell r="A2933" t="str">
            <v>44.06.330</v>
          </cell>
          <cell r="B2933" t="str">
            <v>Cuba em aço inoxidável simples de 500x400x400mm</v>
          </cell>
          <cell r="C2933" t="str">
            <v>UN</v>
          </cell>
          <cell r="D2933">
            <v>1219.51</v>
          </cell>
          <cell r="E2933">
            <v>29.37</v>
          </cell>
          <cell r="F2933">
            <v>1248.8800000000001</v>
          </cell>
          <cell r="G2933">
            <v>15</v>
          </cell>
        </row>
        <row r="2934">
          <cell r="A2934" t="str">
            <v>44.06.360</v>
          </cell>
          <cell r="B2934" t="str">
            <v>Cuba em aço inoxidável simples de 500x400x200mm</v>
          </cell>
          <cell r="C2934" t="str">
            <v>UN</v>
          </cell>
          <cell r="D2934">
            <v>362.76</v>
          </cell>
          <cell r="E2934">
            <v>29.37</v>
          </cell>
          <cell r="F2934">
            <v>392.13</v>
          </cell>
          <cell r="G2934">
            <v>15</v>
          </cell>
        </row>
        <row r="2935">
          <cell r="A2935" t="str">
            <v>44.06.370</v>
          </cell>
          <cell r="B2935" t="str">
            <v>Cuba em aço inoxidável simples de 500x400x250mm</v>
          </cell>
          <cell r="C2935" t="str">
            <v>UN</v>
          </cell>
          <cell r="D2935">
            <v>426.32</v>
          </cell>
          <cell r="E2935">
            <v>29.37</v>
          </cell>
          <cell r="F2935">
            <v>455.69</v>
          </cell>
          <cell r="G2935">
            <v>15</v>
          </cell>
        </row>
        <row r="2936">
          <cell r="A2936" t="str">
            <v>44.06.400</v>
          </cell>
          <cell r="B2936" t="str">
            <v>Cuba em aço inoxidável simples de 500x400x300mm</v>
          </cell>
          <cell r="C2936" t="str">
            <v>UN</v>
          </cell>
          <cell r="D2936">
            <v>730.66</v>
          </cell>
          <cell r="E2936">
            <v>29.37</v>
          </cell>
          <cell r="F2936">
            <v>760.03</v>
          </cell>
          <cell r="G2936">
            <v>15</v>
          </cell>
        </row>
        <row r="2937">
          <cell r="A2937" t="str">
            <v>44.06.410</v>
          </cell>
          <cell r="B2937" t="str">
            <v>Cuba em aço inoxidável simples de 600x500x300mm</v>
          </cell>
          <cell r="C2937" t="str">
            <v>UN</v>
          </cell>
          <cell r="D2937">
            <v>786.8</v>
          </cell>
          <cell r="E2937">
            <v>29.37</v>
          </cell>
          <cell r="F2937">
            <v>816.17</v>
          </cell>
          <cell r="G2937">
            <v>15</v>
          </cell>
        </row>
        <row r="2938">
          <cell r="A2938" t="str">
            <v>44.06.470</v>
          </cell>
          <cell r="B2938" t="str">
            <v>Cuba em aço inoxidável simples de 600x500x350mm</v>
          </cell>
          <cell r="C2938" t="str">
            <v>UN</v>
          </cell>
          <cell r="D2938">
            <v>1388.48</v>
          </cell>
          <cell r="E2938">
            <v>29.37</v>
          </cell>
          <cell r="F2938">
            <v>1417.85</v>
          </cell>
          <cell r="G2938">
            <v>15</v>
          </cell>
        </row>
        <row r="2939">
          <cell r="A2939" t="str">
            <v>44.06.520</v>
          </cell>
          <cell r="B2939" t="str">
            <v>Cuba em aço inoxidável simples de 600x500x400mm</v>
          </cell>
          <cell r="C2939" t="str">
            <v>UN</v>
          </cell>
          <cell r="D2939">
            <v>1484.8</v>
          </cell>
          <cell r="E2939">
            <v>29.37</v>
          </cell>
          <cell r="F2939">
            <v>1514.17</v>
          </cell>
          <cell r="G2939">
            <v>15</v>
          </cell>
        </row>
        <row r="2940">
          <cell r="A2940" t="str">
            <v>44.06.570</v>
          </cell>
          <cell r="B2940" t="str">
            <v>Cuba em aço inoxidável simples de 700x600x450mm</v>
          </cell>
          <cell r="C2940" t="str">
            <v>UN</v>
          </cell>
          <cell r="D2940">
            <v>1697.62</v>
          </cell>
          <cell r="E2940">
            <v>29.37</v>
          </cell>
          <cell r="F2940">
            <v>1726.99</v>
          </cell>
          <cell r="G2940">
            <v>15</v>
          </cell>
        </row>
        <row r="2941">
          <cell r="A2941" t="str">
            <v>44.06.600</v>
          </cell>
          <cell r="B2941" t="str">
            <v>Cuba em aço inoxidável simples de 1400x900x500mm</v>
          </cell>
          <cell r="C2941" t="str">
            <v>UN</v>
          </cell>
          <cell r="D2941">
            <v>5251.32</v>
          </cell>
          <cell r="E2941">
            <v>29.37</v>
          </cell>
          <cell r="F2941">
            <v>5280.69</v>
          </cell>
          <cell r="G2941">
            <v>15</v>
          </cell>
        </row>
        <row r="2942">
          <cell r="A2942" t="str">
            <v>44.06.610</v>
          </cell>
          <cell r="B2942" t="str">
            <v>Cuba em aço inoxidável simples de 1100x600x400mm</v>
          </cell>
          <cell r="C2942" t="str">
            <v>UN</v>
          </cell>
          <cell r="D2942">
            <v>2296.29</v>
          </cell>
          <cell r="E2942">
            <v>29.37</v>
          </cell>
          <cell r="F2942">
            <v>2325.66</v>
          </cell>
          <cell r="G2942">
            <v>15</v>
          </cell>
        </row>
        <row r="2943">
          <cell r="A2943" t="str">
            <v>44.06.700</v>
          </cell>
          <cell r="B2943" t="str">
            <v>Cuba em aço inoxidável dupla de 715x400x140mm</v>
          </cell>
          <cell r="C2943" t="str">
            <v>UN</v>
          </cell>
          <cell r="D2943">
            <v>779.28</v>
          </cell>
          <cell r="E2943">
            <v>29.37</v>
          </cell>
          <cell r="F2943">
            <v>808.65</v>
          </cell>
          <cell r="G2943">
            <v>15</v>
          </cell>
        </row>
        <row r="2944">
          <cell r="A2944" t="str">
            <v>44.06.710</v>
          </cell>
          <cell r="B2944" t="str">
            <v>Cuba em aço inoxidável dupla de 835x340x140mm</v>
          </cell>
          <cell r="C2944" t="str">
            <v>UN</v>
          </cell>
          <cell r="D2944">
            <v>785.02</v>
          </cell>
          <cell r="E2944">
            <v>29.37</v>
          </cell>
          <cell r="F2944">
            <v>814.39</v>
          </cell>
          <cell r="G2944">
            <v>15</v>
          </cell>
        </row>
        <row r="2945">
          <cell r="A2945" t="str">
            <v>44.06.750</v>
          </cell>
          <cell r="B2945" t="str">
            <v>Cuba em aço inoxidável dupla de 1020x400x250mm</v>
          </cell>
          <cell r="C2945" t="str">
            <v>UN</v>
          </cell>
          <cell r="D2945">
            <v>1015.03</v>
          </cell>
          <cell r="E2945">
            <v>29.37</v>
          </cell>
          <cell r="F2945">
            <v>1044.4000000000001</v>
          </cell>
          <cell r="G2945">
            <v>15</v>
          </cell>
        </row>
        <row r="2946">
          <cell r="A2946" t="str">
            <v>44.20</v>
          </cell>
          <cell r="B2946" t="str">
            <v>Reparos, conservacoes e complementos - GRUPO 44</v>
          </cell>
        </row>
        <row r="2947">
          <cell r="A2947" t="str">
            <v>44.20.010</v>
          </cell>
          <cell r="B2947" t="str">
            <v>Sifão plástico sanfonado universal de 1´</v>
          </cell>
          <cell r="C2947" t="str">
            <v>UN</v>
          </cell>
          <cell r="D2947">
            <v>10.33</v>
          </cell>
          <cell r="E2947">
            <v>23.49</v>
          </cell>
          <cell r="F2947">
            <v>33.82</v>
          </cell>
          <cell r="G2947">
            <v>15</v>
          </cell>
        </row>
        <row r="2948">
          <cell r="A2948" t="str">
            <v>44.20.020</v>
          </cell>
          <cell r="B2948" t="str">
            <v>Recolocação de torneiras</v>
          </cell>
          <cell r="C2948" t="str">
            <v>UN</v>
          </cell>
          <cell r="D2948">
            <v>0.05</v>
          </cell>
          <cell r="E2948">
            <v>29.37</v>
          </cell>
          <cell r="F2948">
            <v>29.42</v>
          </cell>
          <cell r="G2948">
            <v>15</v>
          </cell>
        </row>
        <row r="2949">
          <cell r="A2949" t="str">
            <v>44.20.040</v>
          </cell>
          <cell r="B2949" t="str">
            <v>Recolocação de sifões</v>
          </cell>
          <cell r="C2949" t="str">
            <v>UN</v>
          </cell>
          <cell r="D2949">
            <v>0.06</v>
          </cell>
          <cell r="E2949">
            <v>29.37</v>
          </cell>
          <cell r="F2949">
            <v>29.43</v>
          </cell>
          <cell r="G2949">
            <v>15</v>
          </cell>
        </row>
        <row r="2950">
          <cell r="A2950" t="str">
            <v>44.20.060</v>
          </cell>
          <cell r="B2950" t="str">
            <v>Recolocação de aparelhos sanitários, incluindo acessórios</v>
          </cell>
          <cell r="C2950" t="str">
            <v>UN</v>
          </cell>
          <cell r="D2950">
            <v>1.98</v>
          </cell>
          <cell r="E2950">
            <v>82.63</v>
          </cell>
          <cell r="F2950">
            <v>84.61</v>
          </cell>
          <cell r="G2950">
            <v>15</v>
          </cell>
        </row>
        <row r="2951">
          <cell r="A2951" t="str">
            <v>44.20.080</v>
          </cell>
          <cell r="B2951" t="str">
            <v>Recolocação de caixas de descarga de sobrepor</v>
          </cell>
          <cell r="C2951" t="str">
            <v>UN</v>
          </cell>
          <cell r="E2951">
            <v>146.83000000000001</v>
          </cell>
          <cell r="F2951">
            <v>146.83000000000001</v>
          </cell>
          <cell r="G2951">
            <v>15</v>
          </cell>
        </row>
        <row r="2952">
          <cell r="A2952" t="str">
            <v>44.20.100</v>
          </cell>
          <cell r="B2952" t="str">
            <v>Engate flexível metálico DN= 1/2´</v>
          </cell>
          <cell r="C2952" t="str">
            <v>UN</v>
          </cell>
          <cell r="D2952">
            <v>26.38</v>
          </cell>
          <cell r="E2952">
            <v>7.17</v>
          </cell>
          <cell r="F2952">
            <v>33.549999999999997</v>
          </cell>
          <cell r="G2952">
            <v>15</v>
          </cell>
        </row>
        <row r="2953">
          <cell r="A2953" t="str">
            <v>44.20.110</v>
          </cell>
          <cell r="B2953" t="str">
            <v>Engate flexível de PVC DN= 1/2´</v>
          </cell>
          <cell r="C2953" t="str">
            <v>UN</v>
          </cell>
          <cell r="D2953">
            <v>7.31</v>
          </cell>
          <cell r="E2953">
            <v>7.17</v>
          </cell>
          <cell r="F2953">
            <v>14.48</v>
          </cell>
          <cell r="G2953">
            <v>15</v>
          </cell>
        </row>
        <row r="2954">
          <cell r="A2954" t="str">
            <v>44.20.120</v>
          </cell>
          <cell r="B2954" t="str">
            <v>Canopla para válvula de descarga</v>
          </cell>
          <cell r="C2954" t="str">
            <v>UN</v>
          </cell>
          <cell r="D2954">
            <v>135.63999999999999</v>
          </cell>
          <cell r="E2954">
            <v>4.0599999999999996</v>
          </cell>
          <cell r="F2954">
            <v>139.69999999999999</v>
          </cell>
          <cell r="G2954">
            <v>15</v>
          </cell>
        </row>
        <row r="2955">
          <cell r="A2955" t="str">
            <v>44.20.121</v>
          </cell>
          <cell r="B2955" t="str">
            <v>Arejador com articulador em ABS cromado para torneira padrão, completo</v>
          </cell>
          <cell r="C2955" t="str">
            <v>UN</v>
          </cell>
          <cell r="D2955">
            <v>52.68</v>
          </cell>
          <cell r="E2955">
            <v>2.39</v>
          </cell>
          <cell r="F2955">
            <v>55.07</v>
          </cell>
          <cell r="G2955">
            <v>15</v>
          </cell>
        </row>
        <row r="2956">
          <cell r="A2956" t="str">
            <v>44.20.130</v>
          </cell>
          <cell r="B2956" t="str">
            <v>Tubo de ligação para mictório, DN= 1/2´</v>
          </cell>
          <cell r="C2956" t="str">
            <v>UN</v>
          </cell>
          <cell r="D2956">
            <v>80.459999999999994</v>
          </cell>
          <cell r="E2956">
            <v>7.17</v>
          </cell>
          <cell r="F2956">
            <v>87.63</v>
          </cell>
          <cell r="G2956">
            <v>15</v>
          </cell>
        </row>
        <row r="2957">
          <cell r="A2957" t="str">
            <v>44.20.150</v>
          </cell>
          <cell r="B2957" t="str">
            <v>Acabamento cromado para registro</v>
          </cell>
          <cell r="C2957" t="str">
            <v>UN</v>
          </cell>
          <cell r="D2957">
            <v>57.41</v>
          </cell>
          <cell r="E2957">
            <v>4.0599999999999996</v>
          </cell>
          <cell r="F2957">
            <v>61.47</v>
          </cell>
          <cell r="G2957">
            <v>15</v>
          </cell>
        </row>
        <row r="2958">
          <cell r="A2958" t="str">
            <v>44.20.160</v>
          </cell>
          <cell r="B2958" t="str">
            <v>Botão para válvula de descarga</v>
          </cell>
          <cell r="C2958" t="str">
            <v>UN</v>
          </cell>
          <cell r="D2958">
            <v>51.03</v>
          </cell>
          <cell r="E2958">
            <v>4.0599999999999996</v>
          </cell>
          <cell r="F2958">
            <v>55.09</v>
          </cell>
          <cell r="G2958">
            <v>15</v>
          </cell>
        </row>
        <row r="2959">
          <cell r="A2959" t="str">
            <v>44.20.180</v>
          </cell>
          <cell r="B2959" t="str">
            <v>Reparo para válvula de descarga</v>
          </cell>
          <cell r="C2959" t="str">
            <v>UN</v>
          </cell>
          <cell r="D2959">
            <v>80.930000000000007</v>
          </cell>
          <cell r="E2959">
            <v>52.86</v>
          </cell>
          <cell r="F2959">
            <v>133.79</v>
          </cell>
          <cell r="G2959">
            <v>15</v>
          </cell>
        </row>
        <row r="2960">
          <cell r="A2960" t="str">
            <v>44.20.200</v>
          </cell>
          <cell r="B2960" t="str">
            <v>Sifão de metal cromado de 1 1/2´ x 2´</v>
          </cell>
          <cell r="C2960" t="str">
            <v>UN</v>
          </cell>
          <cell r="D2960">
            <v>122.47</v>
          </cell>
          <cell r="E2960">
            <v>29.37</v>
          </cell>
          <cell r="F2960">
            <v>151.84</v>
          </cell>
          <cell r="G2960">
            <v>15</v>
          </cell>
        </row>
        <row r="2961">
          <cell r="A2961" t="str">
            <v>44.20.220</v>
          </cell>
          <cell r="B2961" t="str">
            <v>Sifão de metal cromado de 1´ x 1 1/2´</v>
          </cell>
          <cell r="C2961" t="str">
            <v>UN</v>
          </cell>
          <cell r="D2961">
            <v>168.48</v>
          </cell>
          <cell r="E2961">
            <v>29.37</v>
          </cell>
          <cell r="F2961">
            <v>197.85</v>
          </cell>
          <cell r="G2961">
            <v>15</v>
          </cell>
        </row>
        <row r="2962">
          <cell r="A2962" t="str">
            <v>44.20.230</v>
          </cell>
          <cell r="B2962" t="str">
            <v>Tubo de ligação para sanitário</v>
          </cell>
          <cell r="C2962" t="str">
            <v>UN</v>
          </cell>
          <cell r="D2962">
            <v>34.01</v>
          </cell>
          <cell r="E2962">
            <v>7.17</v>
          </cell>
          <cell r="F2962">
            <v>41.18</v>
          </cell>
          <cell r="G2962">
            <v>15</v>
          </cell>
        </row>
        <row r="2963">
          <cell r="A2963" t="str">
            <v>44.20.240</v>
          </cell>
          <cell r="B2963" t="str">
            <v>Sifão plástico com copo, rígido, de 1´ x 1 1/2´</v>
          </cell>
          <cell r="C2963" t="str">
            <v>UN</v>
          </cell>
          <cell r="D2963">
            <v>17.850000000000001</v>
          </cell>
          <cell r="E2963">
            <v>23.49</v>
          </cell>
          <cell r="F2963">
            <v>41.34</v>
          </cell>
          <cell r="G2963">
            <v>15</v>
          </cell>
        </row>
        <row r="2964">
          <cell r="A2964" t="str">
            <v>44.20.260</v>
          </cell>
          <cell r="B2964" t="str">
            <v>Sifão plástico com copo, rígido, de 1 1/4´ x 2´</v>
          </cell>
          <cell r="C2964" t="str">
            <v>UN</v>
          </cell>
          <cell r="D2964">
            <v>14.46</v>
          </cell>
          <cell r="E2964">
            <v>23.49</v>
          </cell>
          <cell r="F2964">
            <v>37.950000000000003</v>
          </cell>
          <cell r="G2964">
            <v>15</v>
          </cell>
        </row>
        <row r="2965">
          <cell r="A2965" t="str">
            <v>44.20.280</v>
          </cell>
          <cell r="B2965" t="str">
            <v>Tampa de plástico para bacia sanitária</v>
          </cell>
          <cell r="C2965" t="str">
            <v>UN</v>
          </cell>
          <cell r="D2965">
            <v>38.65</v>
          </cell>
          <cell r="E2965">
            <v>3.59</v>
          </cell>
          <cell r="F2965">
            <v>42.24</v>
          </cell>
          <cell r="G2965">
            <v>15</v>
          </cell>
        </row>
        <row r="2966">
          <cell r="A2966" t="str">
            <v>44.20.300</v>
          </cell>
          <cell r="B2966" t="str">
            <v>Bolsa para bacia sanitária</v>
          </cell>
          <cell r="C2966" t="str">
            <v>UN</v>
          </cell>
          <cell r="D2966">
            <v>9.27</v>
          </cell>
          <cell r="E2966">
            <v>9.98</v>
          </cell>
          <cell r="F2966">
            <v>19.25</v>
          </cell>
          <cell r="G2966">
            <v>15</v>
          </cell>
        </row>
        <row r="2967">
          <cell r="A2967" t="str">
            <v>44.20.310</v>
          </cell>
          <cell r="B2967" t="str">
            <v>Filtro de pressão em ABS, para 360 l/h</v>
          </cell>
          <cell r="C2967" t="str">
            <v>UN</v>
          </cell>
          <cell r="D2967">
            <v>334.54</v>
          </cell>
          <cell r="E2967">
            <v>41.32</v>
          </cell>
          <cell r="F2967">
            <v>375.86</v>
          </cell>
          <cell r="G2967">
            <v>15</v>
          </cell>
        </row>
        <row r="2968">
          <cell r="A2968" t="str">
            <v>44.20.390</v>
          </cell>
          <cell r="B2968" t="str">
            <v>Válvula de PVC para lavatório</v>
          </cell>
          <cell r="C2968" t="str">
            <v>UN</v>
          </cell>
          <cell r="D2968">
            <v>8.26</v>
          </cell>
          <cell r="E2968">
            <v>2.39</v>
          </cell>
          <cell r="F2968">
            <v>10.65</v>
          </cell>
          <cell r="G2968">
            <v>15</v>
          </cell>
        </row>
        <row r="2969">
          <cell r="A2969" t="str">
            <v>44.20.620</v>
          </cell>
          <cell r="B2969" t="str">
            <v>Válvula americana</v>
          </cell>
          <cell r="C2969" t="str">
            <v>UN</v>
          </cell>
          <cell r="D2969">
            <v>68.510000000000005</v>
          </cell>
          <cell r="E2969">
            <v>2.39</v>
          </cell>
          <cell r="F2969">
            <v>70.900000000000006</v>
          </cell>
          <cell r="G2969">
            <v>15</v>
          </cell>
        </row>
        <row r="2970">
          <cell r="A2970" t="str">
            <v>44.20.640</v>
          </cell>
          <cell r="B2970" t="str">
            <v>Válvula de metal cromado de 1 1/2´</v>
          </cell>
          <cell r="C2970" t="str">
            <v>UN</v>
          </cell>
          <cell r="D2970">
            <v>105.24</v>
          </cell>
          <cell r="E2970">
            <v>11.75</v>
          </cell>
          <cell r="F2970">
            <v>116.99</v>
          </cell>
          <cell r="G2970">
            <v>15</v>
          </cell>
        </row>
        <row r="2971">
          <cell r="A2971" t="str">
            <v>44.20.650</v>
          </cell>
          <cell r="B2971" t="str">
            <v>Válvula de metal cromado de 1´</v>
          </cell>
          <cell r="C2971" t="str">
            <v>UN</v>
          </cell>
          <cell r="D2971">
            <v>37.450000000000003</v>
          </cell>
          <cell r="E2971">
            <v>11.75</v>
          </cell>
          <cell r="F2971">
            <v>49.2</v>
          </cell>
          <cell r="G2971">
            <v>15</v>
          </cell>
        </row>
        <row r="2972">
          <cell r="A2972" t="str">
            <v>45</v>
          </cell>
          <cell r="B2972" t="str">
            <v>ENTRADA DE AGUA, INCÊNDIO E GAS</v>
          </cell>
        </row>
        <row r="2973">
          <cell r="A2973" t="str">
            <v>45.01</v>
          </cell>
          <cell r="B2973" t="str">
            <v>Entrada de agua</v>
          </cell>
        </row>
        <row r="2974">
          <cell r="A2974" t="str">
            <v>45.01.020</v>
          </cell>
          <cell r="B2974" t="str">
            <v>Entrada completa de água com abrigo e registro de gaveta, DN= 3/4´</v>
          </cell>
          <cell r="C2974" t="str">
            <v>UN</v>
          </cell>
          <cell r="D2974">
            <v>880.39</v>
          </cell>
          <cell r="E2974">
            <v>722.79</v>
          </cell>
          <cell r="F2974">
            <v>1603.18</v>
          </cell>
          <cell r="G2974">
            <v>15</v>
          </cell>
        </row>
        <row r="2975">
          <cell r="A2975" t="str">
            <v>45.01.040</v>
          </cell>
          <cell r="B2975" t="str">
            <v>Entrada completa de água com abrigo e registro de gaveta, DN= 1´</v>
          </cell>
          <cell r="C2975" t="str">
            <v>UN</v>
          </cell>
          <cell r="D2975">
            <v>918.13</v>
          </cell>
          <cell r="E2975">
            <v>722.79</v>
          </cell>
          <cell r="F2975">
            <v>1640.92</v>
          </cell>
          <cell r="G2975">
            <v>15</v>
          </cell>
        </row>
        <row r="2976">
          <cell r="A2976" t="str">
            <v>45.01.060</v>
          </cell>
          <cell r="B2976" t="str">
            <v>Entrada completa de água com abrigo e registro de gaveta, DN= 1 1/2´</v>
          </cell>
          <cell r="C2976" t="str">
            <v>UN</v>
          </cell>
          <cell r="D2976">
            <v>2607</v>
          </cell>
          <cell r="E2976">
            <v>1274.6199999999999</v>
          </cell>
          <cell r="F2976">
            <v>3881.62</v>
          </cell>
          <cell r="G2976">
            <v>15</v>
          </cell>
        </row>
        <row r="2977">
          <cell r="A2977" t="str">
            <v>45.01.066</v>
          </cell>
          <cell r="B2977" t="str">
            <v>Entrada completa de água com abrigo e registro de gaveta, DN= 2´</v>
          </cell>
          <cell r="C2977" t="str">
            <v>UN</v>
          </cell>
          <cell r="D2977">
            <v>2763.08</v>
          </cell>
          <cell r="E2977">
            <v>1274.6199999999999</v>
          </cell>
          <cell r="F2977">
            <v>4037.7</v>
          </cell>
          <cell r="G2977">
            <v>15</v>
          </cell>
        </row>
        <row r="2978">
          <cell r="A2978" t="str">
            <v>45.01.080</v>
          </cell>
          <cell r="B2978" t="str">
            <v>Entrada completa de água com abrigo e registro de gaveta, DN= 2 1/2´</v>
          </cell>
          <cell r="C2978" t="str">
            <v>UN</v>
          </cell>
          <cell r="D2978">
            <v>3095.25</v>
          </cell>
          <cell r="E2978">
            <v>1274.6199999999999</v>
          </cell>
          <cell r="F2978">
            <v>4369.87</v>
          </cell>
          <cell r="G2978">
            <v>15</v>
          </cell>
        </row>
        <row r="2979">
          <cell r="A2979" t="str">
            <v>45.01.082</v>
          </cell>
          <cell r="B2979" t="str">
            <v>Entrada completa de água com abrigo e registro de gaveta, DN= 3´</v>
          </cell>
          <cell r="C2979" t="str">
            <v>UN</v>
          </cell>
          <cell r="D2979">
            <v>3453.28</v>
          </cell>
          <cell r="E2979">
            <v>1274.6199999999999</v>
          </cell>
          <cell r="F2979">
            <v>4727.8999999999996</v>
          </cell>
          <cell r="G2979">
            <v>15</v>
          </cell>
        </row>
        <row r="2980">
          <cell r="A2980" t="str">
            <v>45.02</v>
          </cell>
          <cell r="B2980" t="str">
            <v>Entrada de gas</v>
          </cell>
        </row>
        <row r="2981">
          <cell r="A2981" t="str">
            <v>45.02.020</v>
          </cell>
          <cell r="B2981" t="str">
            <v>Entrada completa de gás GLP domiciliar com 2 botijões de 13 kg</v>
          </cell>
          <cell r="C2981" t="str">
            <v>UN</v>
          </cell>
          <cell r="D2981">
            <v>2518.0700000000002</v>
          </cell>
          <cell r="E2981">
            <v>921.44</v>
          </cell>
          <cell r="F2981">
            <v>3439.51</v>
          </cell>
          <cell r="G2981">
            <v>15</v>
          </cell>
        </row>
        <row r="2982">
          <cell r="A2982" t="str">
            <v>45.02.040</v>
          </cell>
          <cell r="B2982" t="str">
            <v>Entrada completa de gás GLP com 2 cilindros de 45 kg</v>
          </cell>
          <cell r="C2982" t="str">
            <v>UN</v>
          </cell>
          <cell r="D2982">
            <v>5917.13</v>
          </cell>
          <cell r="E2982">
            <v>1968.29</v>
          </cell>
          <cell r="F2982">
            <v>7885.42</v>
          </cell>
          <cell r="G2982">
            <v>15</v>
          </cell>
        </row>
        <row r="2983">
          <cell r="A2983" t="str">
            <v>45.02.060</v>
          </cell>
          <cell r="B2983" t="str">
            <v>Entrada completa de gás GLP com 4 cilindros de 45 kg</v>
          </cell>
          <cell r="C2983" t="str">
            <v>UN</v>
          </cell>
          <cell r="D2983">
            <v>9796.93</v>
          </cell>
          <cell r="E2983">
            <v>2594.54</v>
          </cell>
          <cell r="F2983">
            <v>12391.47</v>
          </cell>
          <cell r="G2983">
            <v>15</v>
          </cell>
        </row>
        <row r="2984">
          <cell r="A2984" t="str">
            <v>45.02.080</v>
          </cell>
          <cell r="B2984" t="str">
            <v>Entrada completa de gás GLP com 6 cilindros de 45 kg</v>
          </cell>
          <cell r="C2984" t="str">
            <v>UN</v>
          </cell>
          <cell r="D2984">
            <v>13658.11</v>
          </cell>
          <cell r="E2984">
            <v>3145.63</v>
          </cell>
          <cell r="F2984">
            <v>16803.740000000002</v>
          </cell>
          <cell r="G2984">
            <v>15</v>
          </cell>
        </row>
        <row r="2985">
          <cell r="A2985" t="str">
            <v>45.02.200</v>
          </cell>
          <cell r="B2985" t="str">
            <v>Abrigo padronizado de gás GLP encanado</v>
          </cell>
          <cell r="C2985" t="str">
            <v>UN</v>
          </cell>
          <cell r="D2985">
            <v>607.35</v>
          </cell>
          <cell r="E2985">
            <v>626.04999999999995</v>
          </cell>
          <cell r="F2985">
            <v>1233.4000000000001</v>
          </cell>
          <cell r="G2985">
            <v>15</v>
          </cell>
        </row>
        <row r="2986">
          <cell r="A2986" t="str">
            <v>45.03</v>
          </cell>
          <cell r="B2986" t="str">
            <v>Hidrômetro</v>
          </cell>
        </row>
        <row r="2987">
          <cell r="A2987" t="str">
            <v>45.03.010</v>
          </cell>
          <cell r="B2987" t="str">
            <v>Hidrômetro em ferro fundido, diâmetro 50 mm (2´)</v>
          </cell>
          <cell r="C2987" t="str">
            <v>UN</v>
          </cell>
          <cell r="D2987">
            <v>1910.45</v>
          </cell>
          <cell r="E2987">
            <v>44.05</v>
          </cell>
          <cell r="F2987">
            <v>1954.5</v>
          </cell>
          <cell r="G2987">
            <v>15</v>
          </cell>
        </row>
        <row r="2988">
          <cell r="A2988" t="str">
            <v>45.03.030</v>
          </cell>
          <cell r="B2988" t="str">
            <v>Hidrômetro em ferro fundido, diâmetro 100 mm (4´)</v>
          </cell>
          <cell r="C2988" t="str">
            <v>UN</v>
          </cell>
          <cell r="D2988">
            <v>3374.57</v>
          </cell>
          <cell r="E2988">
            <v>44.05</v>
          </cell>
          <cell r="F2988">
            <v>3418.62</v>
          </cell>
          <cell r="G2988">
            <v>15</v>
          </cell>
        </row>
        <row r="2989">
          <cell r="A2989" t="str">
            <v>45.03.100</v>
          </cell>
          <cell r="B2989" t="str">
            <v>Hidrômetro em bronze, diâmetro de 25 mm (1´)</v>
          </cell>
          <cell r="C2989" t="str">
            <v>UN</v>
          </cell>
          <cell r="D2989">
            <v>567.89</v>
          </cell>
          <cell r="E2989">
            <v>70.48</v>
          </cell>
          <cell r="F2989">
            <v>638.37</v>
          </cell>
          <cell r="G2989">
            <v>15</v>
          </cell>
        </row>
        <row r="2990">
          <cell r="A2990" t="str">
            <v>45.03.110</v>
          </cell>
          <cell r="B2990" t="str">
            <v>Hidrômetro em bronze, diâmetro de 40 mm (1 1/2´)</v>
          </cell>
          <cell r="C2990" t="str">
            <v>UN</v>
          </cell>
          <cell r="D2990">
            <v>1045.3399999999999</v>
          </cell>
          <cell r="E2990">
            <v>70.48</v>
          </cell>
          <cell r="F2990">
            <v>1115.82</v>
          </cell>
          <cell r="G2990">
            <v>15</v>
          </cell>
        </row>
        <row r="2991">
          <cell r="A2991" t="str">
            <v>45.03.200</v>
          </cell>
          <cell r="B2991" t="str">
            <v>Filtro tipo cesto para hidrômetro de 50 mm (2´)</v>
          </cell>
          <cell r="C2991" t="str">
            <v>UN</v>
          </cell>
          <cell r="D2991">
            <v>2482.12</v>
          </cell>
          <cell r="E2991">
            <v>44.05</v>
          </cell>
          <cell r="F2991">
            <v>2526.17</v>
          </cell>
          <cell r="G2991">
            <v>15</v>
          </cell>
        </row>
        <row r="2992">
          <cell r="A2992" t="str">
            <v>45.20</v>
          </cell>
          <cell r="B2992" t="str">
            <v>Reparos, conservacoes e complementos - GRUPO 45</v>
          </cell>
        </row>
        <row r="2993">
          <cell r="A2993" t="str">
            <v>45.20.020</v>
          </cell>
          <cell r="B2993" t="str">
            <v>Cilindro de gás (GLP) de 45 kg, com carga</v>
          </cell>
          <cell r="C2993" t="str">
            <v>UN</v>
          </cell>
          <cell r="D2993">
            <v>1070.1300000000001</v>
          </cell>
          <cell r="F2993">
            <v>1070.1300000000001</v>
          </cell>
          <cell r="G2993">
            <v>15</v>
          </cell>
        </row>
        <row r="2994">
          <cell r="A2994" t="str">
            <v>46</v>
          </cell>
          <cell r="B2994" t="str">
            <v>TUBULACAO E CONDUTORES PARA LIQUIDOS E GASES.</v>
          </cell>
        </row>
        <row r="2995">
          <cell r="A2995" t="str">
            <v>46.01</v>
          </cell>
          <cell r="B2995" t="str">
            <v>Tubulacao em PVC rigido marrom para sistemas prediais de agua fria</v>
          </cell>
        </row>
        <row r="2996">
          <cell r="A2996" t="str">
            <v>46.01.010</v>
          </cell>
          <cell r="B2996" t="str">
            <v>Tubo de PVC rígido soldável marrom, DN= 20 mm, (1/2´), inclusive conexões</v>
          </cell>
          <cell r="C2996" t="str">
            <v>M</v>
          </cell>
          <cell r="D2996">
            <v>6.08</v>
          </cell>
          <cell r="E2996">
            <v>29.37</v>
          </cell>
          <cell r="F2996">
            <v>35.450000000000003</v>
          </cell>
          <cell r="G2996">
            <v>15</v>
          </cell>
        </row>
        <row r="2997">
          <cell r="A2997" t="str">
            <v>46.01.020</v>
          </cell>
          <cell r="B2997" t="str">
            <v>Tubo de PVC rígido soldável marrom, DN= 25 mm, (3/4´), inclusive conexões</v>
          </cell>
          <cell r="C2997" t="str">
            <v>M</v>
          </cell>
          <cell r="D2997">
            <v>6.44</v>
          </cell>
          <cell r="E2997">
            <v>29.37</v>
          </cell>
          <cell r="F2997">
            <v>35.81</v>
          </cell>
          <cell r="G2997">
            <v>15</v>
          </cell>
        </row>
        <row r="2998">
          <cell r="A2998" t="str">
            <v>46.01.030</v>
          </cell>
          <cell r="B2998" t="str">
            <v>Tubo de PVC rígido soldável marrom, DN= 32 mm, (1´), inclusive conexões</v>
          </cell>
          <cell r="C2998" t="str">
            <v>M</v>
          </cell>
          <cell r="D2998">
            <v>13.57</v>
          </cell>
          <cell r="E2998">
            <v>29.37</v>
          </cell>
          <cell r="F2998">
            <v>42.94</v>
          </cell>
          <cell r="G2998">
            <v>15</v>
          </cell>
        </row>
        <row r="2999">
          <cell r="A2999" t="str">
            <v>46.01.040</v>
          </cell>
          <cell r="B2999" t="str">
            <v>Tubo de PVC rígido soldável marrom, DN= 40 mm, (1 1/4´), inclusive conexões</v>
          </cell>
          <cell r="C2999" t="str">
            <v>M</v>
          </cell>
          <cell r="D2999">
            <v>21.79</v>
          </cell>
          <cell r="E2999">
            <v>29.37</v>
          </cell>
          <cell r="F2999">
            <v>51.16</v>
          </cell>
          <cell r="G2999">
            <v>15</v>
          </cell>
        </row>
        <row r="3000">
          <cell r="A3000" t="str">
            <v>46.01.050</v>
          </cell>
          <cell r="B3000" t="str">
            <v>Tubo de PVC rígido soldável marrom, DN= 50 mm, (1 1/2´), inclusive conexões</v>
          </cell>
          <cell r="C3000" t="str">
            <v>M</v>
          </cell>
          <cell r="D3000">
            <v>22.02</v>
          </cell>
          <cell r="E3000">
            <v>35.24</v>
          </cell>
          <cell r="F3000">
            <v>57.26</v>
          </cell>
          <cell r="G3000">
            <v>15</v>
          </cell>
        </row>
        <row r="3001">
          <cell r="A3001" t="str">
            <v>46.01.060</v>
          </cell>
          <cell r="B3001" t="str">
            <v>Tubo de PVC rígido soldável marrom, DN= 60 mm, (2´), inclusive conexões</v>
          </cell>
          <cell r="C3001" t="str">
            <v>M</v>
          </cell>
          <cell r="D3001">
            <v>42.94</v>
          </cell>
          <cell r="E3001">
            <v>41.11</v>
          </cell>
          <cell r="F3001">
            <v>84.05</v>
          </cell>
          <cell r="G3001">
            <v>15</v>
          </cell>
        </row>
        <row r="3002">
          <cell r="A3002" t="str">
            <v>46.01.070</v>
          </cell>
          <cell r="B3002" t="str">
            <v>Tubo de PVC rígido soldável marrom, DN= 75 mm, (2 1/2´), inclusive conexões</v>
          </cell>
          <cell r="C3002" t="str">
            <v>M</v>
          </cell>
          <cell r="D3002">
            <v>63.95</v>
          </cell>
          <cell r="E3002">
            <v>52.86</v>
          </cell>
          <cell r="F3002">
            <v>116.81</v>
          </cell>
          <cell r="G3002">
            <v>15</v>
          </cell>
        </row>
        <row r="3003">
          <cell r="A3003" t="str">
            <v>46.01.080</v>
          </cell>
          <cell r="B3003" t="str">
            <v>Tubo de PVC rígido soldável marrom, DN= 85 mm, (3´), inclusive conexões</v>
          </cell>
          <cell r="C3003" t="str">
            <v>M</v>
          </cell>
          <cell r="D3003">
            <v>80.91</v>
          </cell>
          <cell r="E3003">
            <v>58.73</v>
          </cell>
          <cell r="F3003">
            <v>139.63999999999999</v>
          </cell>
          <cell r="G3003">
            <v>15</v>
          </cell>
        </row>
        <row r="3004">
          <cell r="A3004" t="str">
            <v>46.01.090</v>
          </cell>
          <cell r="B3004" t="str">
            <v>Tubo de PVC rígido soldável marrom, DN= 110 mm, (4´), inclusive conexões</v>
          </cell>
          <cell r="C3004" t="str">
            <v>M</v>
          </cell>
          <cell r="D3004">
            <v>148.74</v>
          </cell>
          <cell r="E3004">
            <v>64.599999999999994</v>
          </cell>
          <cell r="F3004">
            <v>213.34</v>
          </cell>
          <cell r="G3004">
            <v>15</v>
          </cell>
        </row>
        <row r="3005">
          <cell r="A3005" t="str">
            <v>46.02</v>
          </cell>
          <cell r="B3005" t="str">
            <v>Tubulacao em PVC rigido branco para esgoto domiciliar</v>
          </cell>
        </row>
        <row r="3006">
          <cell r="A3006" t="str">
            <v>46.02.010</v>
          </cell>
          <cell r="B3006" t="str">
            <v>Tubo de PVC rígido branco, pontas lisas, soldável, linha esgoto série normal, DN= 40 mm, inclusive conexões</v>
          </cell>
          <cell r="C3006" t="str">
            <v>M</v>
          </cell>
          <cell r="D3006">
            <v>13.17</v>
          </cell>
          <cell r="E3006">
            <v>29.37</v>
          </cell>
          <cell r="F3006">
            <v>42.54</v>
          </cell>
          <cell r="G3006">
            <v>15</v>
          </cell>
        </row>
        <row r="3007">
          <cell r="A3007" t="str">
            <v>46.02.050</v>
          </cell>
          <cell r="B3007" t="str">
            <v>Tubo de PVC rígido branco PxB com virola e anel de borracha, linha esgoto série normal, DN= 50 mm, inclusive conexões</v>
          </cell>
          <cell r="C3007" t="str">
            <v>M</v>
          </cell>
          <cell r="D3007">
            <v>17.010000000000002</v>
          </cell>
          <cell r="E3007">
            <v>35.24</v>
          </cell>
          <cell r="F3007">
            <v>52.25</v>
          </cell>
          <cell r="G3007">
            <v>15</v>
          </cell>
        </row>
        <row r="3008">
          <cell r="A3008" t="str">
            <v>46.02.060</v>
          </cell>
          <cell r="B3008" t="str">
            <v>Tubo de PVC rígido branco PxB com virola e anel de borracha, linha esgoto série normal, DN= 75 mm, inclusive conexões</v>
          </cell>
          <cell r="C3008" t="str">
            <v>M</v>
          </cell>
          <cell r="D3008">
            <v>29.28</v>
          </cell>
          <cell r="E3008">
            <v>52.86</v>
          </cell>
          <cell r="F3008">
            <v>82.14</v>
          </cell>
          <cell r="G3008">
            <v>15</v>
          </cell>
        </row>
        <row r="3009">
          <cell r="A3009" t="str">
            <v>46.02.070</v>
          </cell>
          <cell r="B3009" t="str">
            <v>Tubo de PVC rígido branco PxB com virola e anel de borracha, linha esgoto série normal, DN= 100 mm, inclusive conexões</v>
          </cell>
          <cell r="C3009" t="str">
            <v>M</v>
          </cell>
          <cell r="D3009">
            <v>25.34</v>
          </cell>
          <cell r="E3009">
            <v>64.599999999999994</v>
          </cell>
          <cell r="F3009">
            <v>89.94</v>
          </cell>
          <cell r="G3009">
            <v>15</v>
          </cell>
        </row>
        <row r="3010">
          <cell r="A3010" t="str">
            <v>46.03</v>
          </cell>
          <cell r="B3010" t="str">
            <v>Tubulacao em PVC rigido branco serie R - A.P e esgoto domiciliar</v>
          </cell>
        </row>
        <row r="3011">
          <cell r="A3011" t="str">
            <v>46.03.038</v>
          </cell>
          <cell r="B3011" t="str">
            <v>Tubo de PVC rígido PxB com virola e anel de borracha, linha esgoto série reforçada ´R´, DN= 50 mm, inclusive conexões</v>
          </cell>
          <cell r="C3011" t="str">
            <v>M</v>
          </cell>
          <cell r="D3011">
            <v>23.66</v>
          </cell>
          <cell r="E3011">
            <v>35.24</v>
          </cell>
          <cell r="F3011">
            <v>58.9</v>
          </cell>
          <cell r="G3011">
            <v>15</v>
          </cell>
        </row>
        <row r="3012">
          <cell r="A3012" t="str">
            <v>46.03.040</v>
          </cell>
          <cell r="B3012" t="str">
            <v>Tubo de PVC rígido PxB com virola e anel de borracha, linha esgoto série reforçada ´R´, DN= 75 mm, inclusive conexões</v>
          </cell>
          <cell r="C3012" t="str">
            <v>M</v>
          </cell>
          <cell r="D3012">
            <v>42.43</v>
          </cell>
          <cell r="E3012">
            <v>52.86</v>
          </cell>
          <cell r="F3012">
            <v>95.29</v>
          </cell>
          <cell r="G3012">
            <v>15</v>
          </cell>
        </row>
        <row r="3013">
          <cell r="A3013" t="str">
            <v>46.03.050</v>
          </cell>
          <cell r="B3013" t="str">
            <v>Tubo de PVC rígido PxB com virola e anel de borracha, linha esgoto série reforçada ´R´, DN= 100 mm, inclusive conexões</v>
          </cell>
          <cell r="C3013" t="str">
            <v>M</v>
          </cell>
          <cell r="D3013">
            <v>53.85</v>
          </cell>
          <cell r="E3013">
            <v>64.599999999999994</v>
          </cell>
          <cell r="F3013">
            <v>118.45</v>
          </cell>
          <cell r="G3013">
            <v>15</v>
          </cell>
        </row>
        <row r="3014">
          <cell r="A3014" t="str">
            <v>46.03.060</v>
          </cell>
          <cell r="B3014" t="str">
            <v>Tubo de PVC rígido PxB com virola e anel de borracha, linha esgoto série reforçada ´R´. DN= 150 mm, inclusive conexões</v>
          </cell>
          <cell r="C3014" t="str">
            <v>M</v>
          </cell>
          <cell r="D3014">
            <v>110.19</v>
          </cell>
          <cell r="E3014">
            <v>64.599999999999994</v>
          </cell>
          <cell r="F3014">
            <v>174.79</v>
          </cell>
          <cell r="G3014">
            <v>15</v>
          </cell>
        </row>
        <row r="3015">
          <cell r="A3015" t="str">
            <v>46.03.080</v>
          </cell>
          <cell r="B3015" t="str">
            <v>Tubo de PVC rígido, pontas lisas, soldável, linha esgoto série reforçada ´R´, DN= 40 mm, inclusive conexões</v>
          </cell>
          <cell r="C3015" t="str">
            <v>M</v>
          </cell>
          <cell r="D3015">
            <v>20.66</v>
          </cell>
          <cell r="E3015">
            <v>29.37</v>
          </cell>
          <cell r="F3015">
            <v>50.03</v>
          </cell>
          <cell r="G3015">
            <v>15</v>
          </cell>
        </row>
        <row r="3016">
          <cell r="A3016" t="str">
            <v>46.04</v>
          </cell>
          <cell r="B3016" t="str">
            <v>Tubulacao em PVC rigido com junta elastica - aducao e distribuicao de agua</v>
          </cell>
        </row>
        <row r="3017">
          <cell r="A3017" t="str">
            <v>46.04.010</v>
          </cell>
          <cell r="B3017" t="str">
            <v>Tubo de PVC rígido tipo PBA classe 15, DN= 50mm, (DE= 60mm), inclusive conexões</v>
          </cell>
          <cell r="C3017" t="str">
            <v>M</v>
          </cell>
          <cell r="D3017">
            <v>27.44</v>
          </cell>
          <cell r="E3017">
            <v>20.66</v>
          </cell>
          <cell r="F3017">
            <v>48.1</v>
          </cell>
          <cell r="G3017">
            <v>15</v>
          </cell>
        </row>
        <row r="3018">
          <cell r="A3018" t="str">
            <v>46.04.020</v>
          </cell>
          <cell r="B3018" t="str">
            <v>Tubo de PVC rígido tipo PBA classe 15, DN= 75mm, (DE= 85mm), inclusive conexões</v>
          </cell>
          <cell r="C3018" t="str">
            <v>M</v>
          </cell>
          <cell r="D3018">
            <v>52.64</v>
          </cell>
          <cell r="E3018">
            <v>20.66</v>
          </cell>
          <cell r="F3018">
            <v>73.3</v>
          </cell>
          <cell r="G3018">
            <v>15</v>
          </cell>
        </row>
        <row r="3019">
          <cell r="A3019" t="str">
            <v>46.04.030</v>
          </cell>
          <cell r="B3019" t="str">
            <v>Tubo de PVC rígido tipo PBA classe 15, DN= 100mm, (DE= 110mm), inclusive conexões</v>
          </cell>
          <cell r="C3019" t="str">
            <v>M</v>
          </cell>
          <cell r="D3019">
            <v>99.73</v>
          </cell>
          <cell r="E3019">
            <v>20.66</v>
          </cell>
          <cell r="F3019">
            <v>120.39</v>
          </cell>
          <cell r="G3019">
            <v>15</v>
          </cell>
        </row>
        <row r="3020">
          <cell r="A3020" t="str">
            <v>46.04.040</v>
          </cell>
          <cell r="B3020" t="str">
            <v>Tubo de PVC rígido DEFoFo, DN= 100mm (DE= 118mm), inclusive conexões</v>
          </cell>
          <cell r="C3020" t="str">
            <v>M</v>
          </cell>
          <cell r="D3020">
            <v>88.02</v>
          </cell>
          <cell r="E3020">
            <v>20.66</v>
          </cell>
          <cell r="F3020">
            <v>108.68</v>
          </cell>
          <cell r="G3020">
            <v>15</v>
          </cell>
        </row>
        <row r="3021">
          <cell r="A3021" t="str">
            <v>46.04.050</v>
          </cell>
          <cell r="B3021" t="str">
            <v>Tubo de PVC rígido DEFoFo, DN= 150mm (DE= 170mm), inclusive conexões</v>
          </cell>
          <cell r="C3021" t="str">
            <v>M</v>
          </cell>
          <cell r="D3021">
            <v>157.29</v>
          </cell>
          <cell r="E3021">
            <v>20.66</v>
          </cell>
          <cell r="F3021">
            <v>177.95</v>
          </cell>
          <cell r="G3021">
            <v>15</v>
          </cell>
        </row>
        <row r="3022">
          <cell r="A3022" t="str">
            <v>46.04.070</v>
          </cell>
          <cell r="B3022" t="str">
            <v>Tubo de PVC rígido DEFoFo, DN= 200mm (DE= 222mm), inclusive conexões</v>
          </cell>
          <cell r="C3022" t="str">
            <v>M</v>
          </cell>
          <cell r="D3022">
            <v>261.22000000000003</v>
          </cell>
          <cell r="E3022">
            <v>41.32</v>
          </cell>
          <cell r="F3022">
            <v>302.54000000000002</v>
          </cell>
          <cell r="G3022">
            <v>15</v>
          </cell>
        </row>
        <row r="3023">
          <cell r="A3023" t="str">
            <v>46.04.080</v>
          </cell>
          <cell r="B3023" t="str">
            <v>Tubo de PVC rígido DEFoFo, DN= 250mm (DE= 274mm), inclusive conexões</v>
          </cell>
          <cell r="C3023" t="str">
            <v>M</v>
          </cell>
          <cell r="D3023">
            <v>428.21</v>
          </cell>
          <cell r="E3023">
            <v>41.32</v>
          </cell>
          <cell r="F3023">
            <v>469.53</v>
          </cell>
          <cell r="G3023">
            <v>15</v>
          </cell>
        </row>
        <row r="3024">
          <cell r="A3024" t="str">
            <v>46.04.090</v>
          </cell>
          <cell r="B3024" t="str">
            <v>Tubo de PVC rígido DEFoFo, DN= 300mm (DE= 326mm), inclusive conexões</v>
          </cell>
          <cell r="C3024" t="str">
            <v>M</v>
          </cell>
          <cell r="D3024">
            <v>547.63</v>
          </cell>
          <cell r="E3024">
            <v>41.32</v>
          </cell>
          <cell r="F3024">
            <v>588.95000000000005</v>
          </cell>
          <cell r="G3024">
            <v>15</v>
          </cell>
        </row>
        <row r="3025">
          <cell r="A3025" t="str">
            <v>46.05</v>
          </cell>
          <cell r="B3025" t="str">
            <v>Tubulacao em PVC rigido com junta elastica - rede de esgoto</v>
          </cell>
        </row>
        <row r="3026">
          <cell r="A3026" t="str">
            <v>46.05.020</v>
          </cell>
          <cell r="B3026" t="str">
            <v>Tubo PVC rígido, tipo Coletor Esgoto, junta elástica, DN= 100 mm, inclusive conexões</v>
          </cell>
          <cell r="C3026" t="str">
            <v>M</v>
          </cell>
          <cell r="D3026">
            <v>28.18</v>
          </cell>
          <cell r="E3026">
            <v>20.66</v>
          </cell>
          <cell r="F3026">
            <v>48.84</v>
          </cell>
          <cell r="G3026">
            <v>15</v>
          </cell>
        </row>
        <row r="3027">
          <cell r="A3027" t="str">
            <v>46.05.040</v>
          </cell>
          <cell r="B3027" t="str">
            <v>Tubo PVC rígido, tipo Coletor Esgoto, junta elástica, DN= 150 mm, inclusive conexões</v>
          </cell>
          <cell r="C3027" t="str">
            <v>M</v>
          </cell>
          <cell r="D3027">
            <v>57.54</v>
          </cell>
          <cell r="E3027">
            <v>20.66</v>
          </cell>
          <cell r="F3027">
            <v>78.2</v>
          </cell>
          <cell r="G3027">
            <v>15</v>
          </cell>
        </row>
        <row r="3028">
          <cell r="A3028" t="str">
            <v>46.05.050</v>
          </cell>
          <cell r="B3028" t="str">
            <v>Tubo PVC rígido, tipo Coletor Esgoto, junta elástica, DN= 200 mm, inclusive conexões</v>
          </cell>
          <cell r="C3028" t="str">
            <v>M</v>
          </cell>
          <cell r="D3028">
            <v>91.38</v>
          </cell>
          <cell r="E3028">
            <v>41.32</v>
          </cell>
          <cell r="F3028">
            <v>132.69999999999999</v>
          </cell>
          <cell r="G3028">
            <v>15</v>
          </cell>
        </row>
        <row r="3029">
          <cell r="A3029" t="str">
            <v>46.05.060</v>
          </cell>
          <cell r="B3029" t="str">
            <v>Tubo PVC rígido, tipo Coletor Esgoto, junta elástica, DN= 250 mm, inclusive conexões</v>
          </cell>
          <cell r="C3029" t="str">
            <v>M</v>
          </cell>
          <cell r="D3029">
            <v>163.16999999999999</v>
          </cell>
          <cell r="E3029">
            <v>41.32</v>
          </cell>
          <cell r="F3029">
            <v>204.49</v>
          </cell>
          <cell r="G3029">
            <v>15</v>
          </cell>
        </row>
        <row r="3030">
          <cell r="A3030" t="str">
            <v>46.05.070</v>
          </cell>
          <cell r="B3030" t="str">
            <v>Tubo PVC rígido, tipo Coletor Esgoto, junta elástica, DN= 300 mm, inclusive conexões</v>
          </cell>
          <cell r="C3030" t="str">
            <v>M</v>
          </cell>
          <cell r="D3030">
            <v>251.85</v>
          </cell>
          <cell r="E3030">
            <v>41.32</v>
          </cell>
          <cell r="F3030">
            <v>293.17</v>
          </cell>
          <cell r="G3030">
            <v>15</v>
          </cell>
        </row>
        <row r="3031">
          <cell r="A3031" t="str">
            <v>46.05.090</v>
          </cell>
          <cell r="B3031" t="str">
            <v>Tubo PVC rígido, tipo Coletor Esgoto, junta elástica, DN= 400 mm, inclusive conexões</v>
          </cell>
          <cell r="C3031" t="str">
            <v>M</v>
          </cell>
          <cell r="D3031">
            <v>420.38</v>
          </cell>
          <cell r="E3031">
            <v>41.32</v>
          </cell>
          <cell r="F3031">
            <v>461.7</v>
          </cell>
          <cell r="G3031">
            <v>15</v>
          </cell>
        </row>
        <row r="3032">
          <cell r="A3032" t="str">
            <v>46.07</v>
          </cell>
          <cell r="B3032" t="str">
            <v>Tubulacao galvanizado</v>
          </cell>
        </row>
        <row r="3033">
          <cell r="A3033" t="str">
            <v>46.07.010</v>
          </cell>
          <cell r="B3033" t="str">
            <v>Tubo galvanizado DN= 1/2´, inclusive conexões</v>
          </cell>
          <cell r="C3033" t="str">
            <v>M</v>
          </cell>
          <cell r="D3033">
            <v>31.46</v>
          </cell>
          <cell r="E3033">
            <v>58.73</v>
          </cell>
          <cell r="F3033">
            <v>90.19</v>
          </cell>
          <cell r="G3033">
            <v>15</v>
          </cell>
        </row>
        <row r="3034">
          <cell r="A3034" t="str">
            <v>46.07.020</v>
          </cell>
          <cell r="B3034" t="str">
            <v>Tubo galvanizado DN= 3/4´, inclusive conexões</v>
          </cell>
          <cell r="C3034" t="str">
            <v>M</v>
          </cell>
          <cell r="D3034">
            <v>38.54</v>
          </cell>
          <cell r="E3034">
            <v>64.599999999999994</v>
          </cell>
          <cell r="F3034">
            <v>103.14</v>
          </cell>
          <cell r="G3034">
            <v>15</v>
          </cell>
        </row>
        <row r="3035">
          <cell r="A3035" t="str">
            <v>46.07.030</v>
          </cell>
          <cell r="B3035" t="str">
            <v>Tubo galvanizado DN= 1´, inclusive conexões</v>
          </cell>
          <cell r="C3035" t="str">
            <v>M</v>
          </cell>
          <cell r="D3035">
            <v>52.76</v>
          </cell>
          <cell r="E3035">
            <v>76.349999999999994</v>
          </cell>
          <cell r="F3035">
            <v>129.11000000000001</v>
          </cell>
          <cell r="G3035">
            <v>15</v>
          </cell>
        </row>
        <row r="3036">
          <cell r="A3036" t="str">
            <v>46.07.040</v>
          </cell>
          <cell r="B3036" t="str">
            <v>Tubo galvanizado DN= 1 1/4´, inclusive conexões</v>
          </cell>
          <cell r="C3036" t="str">
            <v>M</v>
          </cell>
          <cell r="D3036">
            <v>68.37</v>
          </cell>
          <cell r="E3036">
            <v>82.22</v>
          </cell>
          <cell r="F3036">
            <v>150.59</v>
          </cell>
          <cell r="G3036">
            <v>15</v>
          </cell>
        </row>
        <row r="3037">
          <cell r="A3037" t="str">
            <v>46.07.050</v>
          </cell>
          <cell r="B3037" t="str">
            <v>Tubo galvanizado DN= 1 1/2´, inclusive conexões</v>
          </cell>
          <cell r="C3037" t="str">
            <v>M</v>
          </cell>
          <cell r="D3037">
            <v>74.569999999999993</v>
          </cell>
          <cell r="E3037">
            <v>93.97</v>
          </cell>
          <cell r="F3037">
            <v>168.54</v>
          </cell>
          <cell r="G3037">
            <v>15</v>
          </cell>
        </row>
        <row r="3038">
          <cell r="A3038" t="str">
            <v>46.07.060</v>
          </cell>
          <cell r="B3038" t="str">
            <v>Tubo galvanizado DN= 2´, inclusive conexões</v>
          </cell>
          <cell r="C3038" t="str">
            <v>M</v>
          </cell>
          <cell r="D3038">
            <v>103.05</v>
          </cell>
          <cell r="E3038">
            <v>105.71</v>
          </cell>
          <cell r="F3038">
            <v>208.76</v>
          </cell>
          <cell r="G3038">
            <v>15</v>
          </cell>
        </row>
        <row r="3039">
          <cell r="A3039" t="str">
            <v>46.07.070</v>
          </cell>
          <cell r="B3039" t="str">
            <v>Tubo galvanizado DN= 2 1/2´, inclusive conexões</v>
          </cell>
          <cell r="C3039" t="str">
            <v>M</v>
          </cell>
          <cell r="D3039">
            <v>133.44999999999999</v>
          </cell>
          <cell r="E3039">
            <v>117.46</v>
          </cell>
          <cell r="F3039">
            <v>250.91</v>
          </cell>
          <cell r="G3039">
            <v>15</v>
          </cell>
        </row>
        <row r="3040">
          <cell r="A3040" t="str">
            <v>46.07.080</v>
          </cell>
          <cell r="B3040" t="str">
            <v>Tubo galvanizado DN= 3´, inclusive conexões</v>
          </cell>
          <cell r="C3040" t="str">
            <v>M</v>
          </cell>
          <cell r="D3040">
            <v>152.19</v>
          </cell>
          <cell r="E3040">
            <v>132.15</v>
          </cell>
          <cell r="F3040">
            <v>284.33999999999997</v>
          </cell>
          <cell r="G3040">
            <v>15</v>
          </cell>
        </row>
        <row r="3041">
          <cell r="A3041" t="str">
            <v>46.07.090</v>
          </cell>
          <cell r="B3041" t="str">
            <v>Tubo galvanizado DN= 4´, inclusive conexões</v>
          </cell>
          <cell r="C3041" t="str">
            <v>M</v>
          </cell>
          <cell r="D3041">
            <v>220.6</v>
          </cell>
          <cell r="E3041">
            <v>146.83000000000001</v>
          </cell>
          <cell r="F3041">
            <v>367.43</v>
          </cell>
          <cell r="G3041">
            <v>15</v>
          </cell>
        </row>
        <row r="3042">
          <cell r="A3042" t="str">
            <v>46.07.100</v>
          </cell>
          <cell r="B3042" t="str">
            <v>Tubo galvanizado DN= 6´, inclusive conexões</v>
          </cell>
          <cell r="C3042" t="str">
            <v>M</v>
          </cell>
          <cell r="D3042">
            <v>344.52</v>
          </cell>
          <cell r="E3042">
            <v>161.51</v>
          </cell>
          <cell r="F3042">
            <v>506.03</v>
          </cell>
          <cell r="G3042">
            <v>15</v>
          </cell>
        </row>
        <row r="3043">
          <cell r="A3043" t="str">
            <v>46.08</v>
          </cell>
          <cell r="B3043" t="str">
            <v>Tubulacao em aco carbono galvanizado classe schedule</v>
          </cell>
        </row>
        <row r="3044">
          <cell r="A3044" t="str">
            <v>46.08.006</v>
          </cell>
          <cell r="B3044" t="str">
            <v>Tubo galvanizado sem costura schedule 40, DN= 1/2´, inclusive conexões</v>
          </cell>
          <cell r="C3044" t="str">
            <v>M</v>
          </cell>
          <cell r="D3044">
            <v>67.7</v>
          </cell>
          <cell r="E3044">
            <v>58.73</v>
          </cell>
          <cell r="F3044">
            <v>126.43</v>
          </cell>
          <cell r="G3044">
            <v>15</v>
          </cell>
        </row>
        <row r="3045">
          <cell r="A3045" t="str">
            <v>46.08.010</v>
          </cell>
          <cell r="B3045" t="str">
            <v>Tubo galvanizado sem costura schedule 40, DN= 3/4´, inclusive conexões</v>
          </cell>
          <cell r="C3045" t="str">
            <v>M</v>
          </cell>
          <cell r="D3045">
            <v>90.64</v>
          </cell>
          <cell r="E3045">
            <v>64.599999999999994</v>
          </cell>
          <cell r="F3045">
            <v>155.24</v>
          </cell>
          <cell r="G3045">
            <v>15</v>
          </cell>
        </row>
        <row r="3046">
          <cell r="A3046" t="str">
            <v>46.08.020</v>
          </cell>
          <cell r="B3046" t="str">
            <v>Tubo galvanizado sem costura schedule 40, DN= 1´, inclusive conexões</v>
          </cell>
          <cell r="C3046" t="str">
            <v>M</v>
          </cell>
          <cell r="D3046">
            <v>93.92</v>
          </cell>
          <cell r="E3046">
            <v>76.349999999999994</v>
          </cell>
          <cell r="F3046">
            <v>170.27</v>
          </cell>
          <cell r="G3046">
            <v>15</v>
          </cell>
        </row>
        <row r="3047">
          <cell r="A3047" t="str">
            <v>46.08.030</v>
          </cell>
          <cell r="B3047" t="str">
            <v>Tubo galvanizado sem costura schedule 40, DN= 1 1/4´, inclusive conexões</v>
          </cell>
          <cell r="C3047" t="str">
            <v>M</v>
          </cell>
          <cell r="D3047">
            <v>128.43</v>
          </cell>
          <cell r="E3047">
            <v>82.22</v>
          </cell>
          <cell r="F3047">
            <v>210.65</v>
          </cell>
          <cell r="G3047">
            <v>15</v>
          </cell>
        </row>
        <row r="3048">
          <cell r="A3048" t="str">
            <v>46.08.040</v>
          </cell>
          <cell r="B3048" t="str">
            <v>Tubo galvanizado sem costura schedule 40, DN= 1 1/2´, inclusive conexões</v>
          </cell>
          <cell r="C3048" t="str">
            <v>M</v>
          </cell>
          <cell r="D3048">
            <v>128.61000000000001</v>
          </cell>
          <cell r="E3048">
            <v>93.97</v>
          </cell>
          <cell r="F3048">
            <v>222.58</v>
          </cell>
          <cell r="G3048">
            <v>15</v>
          </cell>
        </row>
        <row r="3049">
          <cell r="A3049" t="str">
            <v>46.08.050</v>
          </cell>
          <cell r="B3049" t="str">
            <v>Tubo galvanizado sem costura schedule 40, DN= 2´, inclusive conexões</v>
          </cell>
          <cell r="C3049" t="str">
            <v>M</v>
          </cell>
          <cell r="D3049">
            <v>155.85</v>
          </cell>
          <cell r="E3049">
            <v>105.71</v>
          </cell>
          <cell r="F3049">
            <v>261.56</v>
          </cell>
          <cell r="G3049">
            <v>15</v>
          </cell>
        </row>
        <row r="3050">
          <cell r="A3050" t="str">
            <v>46.08.070</v>
          </cell>
          <cell r="B3050" t="str">
            <v>Tubo galvanizado sem costura schedule 40, DN= 2 1/2´, inclusive conexões</v>
          </cell>
          <cell r="C3050" t="str">
            <v>M</v>
          </cell>
          <cell r="D3050">
            <v>243.94</v>
          </cell>
          <cell r="E3050">
            <v>117.46</v>
          </cell>
          <cell r="F3050">
            <v>361.4</v>
          </cell>
          <cell r="G3050">
            <v>15</v>
          </cell>
        </row>
        <row r="3051">
          <cell r="A3051" t="str">
            <v>46.08.080</v>
          </cell>
          <cell r="B3051" t="str">
            <v>Tubo galvanizado sem costura schedule 40, DN= 3´, inclusive conexões</v>
          </cell>
          <cell r="C3051" t="str">
            <v>M</v>
          </cell>
          <cell r="D3051">
            <v>288.64999999999998</v>
          </cell>
          <cell r="E3051">
            <v>132.15</v>
          </cell>
          <cell r="F3051">
            <v>420.8</v>
          </cell>
          <cell r="G3051">
            <v>15</v>
          </cell>
        </row>
        <row r="3052">
          <cell r="A3052" t="str">
            <v>46.08.100</v>
          </cell>
          <cell r="B3052" t="str">
            <v>Tubo galvanizado sem costura schedule 40, DN= 4´, inclusive conexões</v>
          </cell>
          <cell r="C3052" t="str">
            <v>M</v>
          </cell>
          <cell r="D3052">
            <v>403.14</v>
          </cell>
          <cell r="E3052">
            <v>146.83000000000001</v>
          </cell>
          <cell r="F3052">
            <v>549.97</v>
          </cell>
          <cell r="G3052">
            <v>15</v>
          </cell>
        </row>
        <row r="3053">
          <cell r="A3053" t="str">
            <v>46.08.110</v>
          </cell>
          <cell r="B3053" t="str">
            <v>Tubo galvanizado sem costura schedule 40, DN= 6´, inclusive conexões</v>
          </cell>
          <cell r="C3053" t="str">
            <v>M</v>
          </cell>
          <cell r="D3053">
            <v>666.54</v>
          </cell>
          <cell r="E3053">
            <v>161.51</v>
          </cell>
          <cell r="F3053">
            <v>828.05</v>
          </cell>
          <cell r="G3053">
            <v>15</v>
          </cell>
        </row>
        <row r="3054">
          <cell r="A3054" t="str">
            <v>46.09</v>
          </cell>
          <cell r="B3054" t="str">
            <v>Conexoes e acessorios em ferro fundido, predial e tradicional, esgoto e pluvial</v>
          </cell>
        </row>
        <row r="3055">
          <cell r="A3055" t="str">
            <v>46.09.050</v>
          </cell>
          <cell r="B3055" t="str">
            <v>Joelho 45° em ferro fundido, linha predial tradicional, DN= 50 mm</v>
          </cell>
          <cell r="C3055" t="str">
            <v>UN</v>
          </cell>
          <cell r="D3055">
            <v>91.28</v>
          </cell>
          <cell r="E3055">
            <v>17.62</v>
          </cell>
          <cell r="F3055">
            <v>108.9</v>
          </cell>
          <cell r="G3055">
            <v>15</v>
          </cell>
        </row>
        <row r="3056">
          <cell r="A3056" t="str">
            <v>46.09.060</v>
          </cell>
          <cell r="B3056" t="str">
            <v>Joelho 45° em ferro fundido, linha predial tradicional, DN= 75 mm</v>
          </cell>
          <cell r="C3056" t="str">
            <v>UN</v>
          </cell>
          <cell r="D3056">
            <v>132.15</v>
          </cell>
          <cell r="E3056">
            <v>17.62</v>
          </cell>
          <cell r="F3056">
            <v>149.77000000000001</v>
          </cell>
          <cell r="G3056">
            <v>15</v>
          </cell>
        </row>
        <row r="3057">
          <cell r="A3057" t="str">
            <v>46.09.070</v>
          </cell>
          <cell r="B3057" t="str">
            <v>Joelho 45° em ferro fundido, linha predial tradicional, DN= 100 mm</v>
          </cell>
          <cell r="C3057" t="str">
            <v>UN</v>
          </cell>
          <cell r="D3057">
            <v>142.28</v>
          </cell>
          <cell r="E3057">
            <v>23.49</v>
          </cell>
          <cell r="F3057">
            <v>165.77</v>
          </cell>
          <cell r="G3057">
            <v>15</v>
          </cell>
        </row>
        <row r="3058">
          <cell r="A3058" t="str">
            <v>46.09.080</v>
          </cell>
          <cell r="B3058" t="str">
            <v>Joelho 45° em ferro fundido, linha predial tradicional, DN= 150 mm</v>
          </cell>
          <cell r="C3058" t="str">
            <v>UN</v>
          </cell>
          <cell r="D3058">
            <v>252.06</v>
          </cell>
          <cell r="E3058">
            <v>23.49</v>
          </cell>
          <cell r="F3058">
            <v>275.55</v>
          </cell>
          <cell r="G3058">
            <v>15</v>
          </cell>
        </row>
        <row r="3059">
          <cell r="A3059" t="str">
            <v>46.09.100</v>
          </cell>
          <cell r="B3059" t="str">
            <v>Joelho 87° 30´ em ferro fundido, linha predial tradicional, DN= 50 mm</v>
          </cell>
          <cell r="C3059" t="str">
            <v>UN</v>
          </cell>
          <cell r="D3059">
            <v>120.93</v>
          </cell>
          <cell r="E3059">
            <v>17.62</v>
          </cell>
          <cell r="F3059">
            <v>138.55000000000001</v>
          </cell>
          <cell r="G3059">
            <v>15</v>
          </cell>
        </row>
        <row r="3060">
          <cell r="A3060" t="str">
            <v>46.09.110</v>
          </cell>
          <cell r="B3060" t="str">
            <v>Joelho 87° 30´ em ferro fundido, linha predial tradicional, DN= 75 mm</v>
          </cell>
          <cell r="C3060" t="str">
            <v>UN</v>
          </cell>
          <cell r="D3060">
            <v>173.33</v>
          </cell>
          <cell r="E3060">
            <v>17.62</v>
          </cell>
          <cell r="F3060">
            <v>190.95</v>
          </cell>
          <cell r="G3060">
            <v>15</v>
          </cell>
        </row>
        <row r="3061">
          <cell r="A3061" t="str">
            <v>46.09.120</v>
          </cell>
          <cell r="B3061" t="str">
            <v>Joelho 87° 30´ em ferro fundido, linha predial tradicional, DN= 100 mm</v>
          </cell>
          <cell r="C3061" t="str">
            <v>UN</v>
          </cell>
          <cell r="D3061">
            <v>233</v>
          </cell>
          <cell r="E3061">
            <v>23.49</v>
          </cell>
          <cell r="F3061">
            <v>256.49</v>
          </cell>
          <cell r="G3061">
            <v>15</v>
          </cell>
        </row>
        <row r="3062">
          <cell r="A3062" t="str">
            <v>46.09.130</v>
          </cell>
          <cell r="B3062" t="str">
            <v>Joelho 87° 30´ em ferro fundido, linha predial tradicional, DN= 150 mm</v>
          </cell>
          <cell r="C3062" t="str">
            <v>UN</v>
          </cell>
          <cell r="D3062">
            <v>400.01</v>
          </cell>
          <cell r="E3062">
            <v>23.49</v>
          </cell>
          <cell r="F3062">
            <v>423.5</v>
          </cell>
          <cell r="G3062">
            <v>15</v>
          </cell>
        </row>
        <row r="3063">
          <cell r="A3063" t="str">
            <v>46.09.150</v>
          </cell>
          <cell r="B3063" t="str">
            <v>Luva bolsa e bolsa em ferro fundido, linha predial tradicional, DN= 50 mm</v>
          </cell>
          <cell r="C3063" t="str">
            <v>UN</v>
          </cell>
          <cell r="D3063">
            <v>85.23</v>
          </cell>
          <cell r="E3063">
            <v>17.62</v>
          </cell>
          <cell r="F3063">
            <v>102.85</v>
          </cell>
          <cell r="G3063">
            <v>15</v>
          </cell>
        </row>
        <row r="3064">
          <cell r="A3064" t="str">
            <v>46.09.160</v>
          </cell>
          <cell r="B3064" t="str">
            <v>Luva bolsa e bolsa em ferro fundido, linha predial tradicional, DN= 75 mm</v>
          </cell>
          <cell r="C3064" t="str">
            <v>UN</v>
          </cell>
          <cell r="D3064">
            <v>97.11</v>
          </cell>
          <cell r="E3064">
            <v>17.62</v>
          </cell>
          <cell r="F3064">
            <v>114.73</v>
          </cell>
          <cell r="G3064">
            <v>15</v>
          </cell>
        </row>
        <row r="3065">
          <cell r="A3065" t="str">
            <v>46.09.170</v>
          </cell>
          <cell r="B3065" t="str">
            <v>Luva bolsa e bolsa em ferro fundido, linha predial tradicional, DN= 100 mm</v>
          </cell>
          <cell r="C3065" t="str">
            <v>UN</v>
          </cell>
          <cell r="D3065">
            <v>124.27</v>
          </cell>
          <cell r="E3065">
            <v>23.49</v>
          </cell>
          <cell r="F3065">
            <v>147.76</v>
          </cell>
          <cell r="G3065">
            <v>15</v>
          </cell>
        </row>
        <row r="3066">
          <cell r="A3066" t="str">
            <v>46.09.180</v>
          </cell>
          <cell r="B3066" t="str">
            <v>Luva bolsa e bolsa em ferro fundido, linha predial tradicional, DN= 150 mm</v>
          </cell>
          <cell r="C3066" t="str">
            <v>UN</v>
          </cell>
          <cell r="D3066">
            <v>170.32</v>
          </cell>
          <cell r="E3066">
            <v>23.49</v>
          </cell>
          <cell r="F3066">
            <v>193.81</v>
          </cell>
          <cell r="G3066">
            <v>15</v>
          </cell>
        </row>
        <row r="3067">
          <cell r="A3067" t="str">
            <v>46.09.200</v>
          </cell>
          <cell r="B3067" t="str">
            <v>Placa cega em ferro fundido, linha predial tradicional, DN= 75 mm</v>
          </cell>
          <cell r="C3067" t="str">
            <v>UN</v>
          </cell>
          <cell r="D3067">
            <v>67.33</v>
          </cell>
          <cell r="E3067">
            <v>17.62</v>
          </cell>
          <cell r="F3067">
            <v>84.95</v>
          </cell>
          <cell r="G3067">
            <v>15</v>
          </cell>
        </row>
        <row r="3068">
          <cell r="A3068" t="str">
            <v>46.09.210</v>
          </cell>
          <cell r="B3068" t="str">
            <v>Placa cega em ferro fundido, linha predial tradicional, DN= 100 mm</v>
          </cell>
          <cell r="C3068" t="str">
            <v>UN</v>
          </cell>
          <cell r="D3068">
            <v>92.55</v>
          </cell>
          <cell r="E3068">
            <v>23.49</v>
          </cell>
          <cell r="F3068">
            <v>116.04</v>
          </cell>
          <cell r="G3068">
            <v>15</v>
          </cell>
        </row>
        <row r="3069">
          <cell r="A3069" t="str">
            <v>46.09.230</v>
          </cell>
          <cell r="B3069" t="str">
            <v>Junção 45° em ferro fundido, linha predial tradicional, DN= 50 x 50 mm</v>
          </cell>
          <cell r="C3069" t="str">
            <v>UN</v>
          </cell>
          <cell r="D3069">
            <v>163.43</v>
          </cell>
          <cell r="E3069">
            <v>17.62</v>
          </cell>
          <cell r="F3069">
            <v>181.05</v>
          </cell>
          <cell r="G3069">
            <v>15</v>
          </cell>
        </row>
        <row r="3070">
          <cell r="A3070" t="str">
            <v>46.09.240</v>
          </cell>
          <cell r="B3070" t="str">
            <v>Junção 45° em ferro fundido, linha predial tradicional, DN= 75 x 50 mm</v>
          </cell>
          <cell r="C3070" t="str">
            <v>UN</v>
          </cell>
          <cell r="D3070">
            <v>208.88</v>
          </cell>
          <cell r="E3070">
            <v>23.49</v>
          </cell>
          <cell r="F3070">
            <v>232.37</v>
          </cell>
          <cell r="G3070">
            <v>15</v>
          </cell>
        </row>
        <row r="3071">
          <cell r="A3071" t="str">
            <v>46.09.250</v>
          </cell>
          <cell r="B3071" t="str">
            <v>Junção 45° em ferro fundido, linha predial tradicional, DN= 75 x 75 mm</v>
          </cell>
          <cell r="C3071" t="str">
            <v>UN</v>
          </cell>
          <cell r="D3071">
            <v>227.88</v>
          </cell>
          <cell r="E3071">
            <v>23.49</v>
          </cell>
          <cell r="F3071">
            <v>251.37</v>
          </cell>
          <cell r="G3071">
            <v>15</v>
          </cell>
        </row>
        <row r="3072">
          <cell r="A3072" t="str">
            <v>46.09.260</v>
          </cell>
          <cell r="B3072" t="str">
            <v>Junção 45° em ferro fundido, linha predial tradicional, DN= 100 x 50 mm</v>
          </cell>
          <cell r="C3072" t="str">
            <v>UN</v>
          </cell>
          <cell r="D3072">
            <v>239.19</v>
          </cell>
          <cell r="E3072">
            <v>23.49</v>
          </cell>
          <cell r="F3072">
            <v>262.68</v>
          </cell>
          <cell r="G3072">
            <v>15</v>
          </cell>
        </row>
        <row r="3073">
          <cell r="A3073" t="str">
            <v>46.09.270</v>
          </cell>
          <cell r="B3073" t="str">
            <v>Junção 45° em ferro fundido, linha predial tradicional, DN= 100 x 75 mm</v>
          </cell>
          <cell r="C3073" t="str">
            <v>UN</v>
          </cell>
          <cell r="D3073">
            <v>273.69</v>
          </cell>
          <cell r="E3073">
            <v>23.49</v>
          </cell>
          <cell r="F3073">
            <v>297.18</v>
          </cell>
          <cell r="G3073">
            <v>15</v>
          </cell>
        </row>
        <row r="3074">
          <cell r="A3074" t="str">
            <v>46.09.280</v>
          </cell>
          <cell r="B3074" t="str">
            <v>Junção 45° em ferro fundido, linha predial tradicional, DN= 100 x 100 mm</v>
          </cell>
          <cell r="C3074" t="str">
            <v>UN</v>
          </cell>
          <cell r="D3074">
            <v>281.7</v>
          </cell>
          <cell r="E3074">
            <v>23.49</v>
          </cell>
          <cell r="F3074">
            <v>305.19</v>
          </cell>
          <cell r="G3074">
            <v>15</v>
          </cell>
        </row>
        <row r="3075">
          <cell r="A3075" t="str">
            <v>46.09.290</v>
          </cell>
          <cell r="B3075" t="str">
            <v>Junção 45° em ferro fundido, linha predial tradicional, DN= 150 x 100 mm</v>
          </cell>
          <cell r="C3075" t="str">
            <v>UN</v>
          </cell>
          <cell r="D3075">
            <v>383.73</v>
          </cell>
          <cell r="E3075">
            <v>29.37</v>
          </cell>
          <cell r="F3075">
            <v>413.1</v>
          </cell>
          <cell r="G3075">
            <v>15</v>
          </cell>
        </row>
        <row r="3076">
          <cell r="A3076" t="str">
            <v>46.09.300</v>
          </cell>
          <cell r="B3076" t="str">
            <v>Junção dupla 45° em ferro fundido, linha predial tradicional, DN= 100 mm</v>
          </cell>
          <cell r="C3076" t="str">
            <v>UN</v>
          </cell>
          <cell r="D3076">
            <v>303.39</v>
          </cell>
          <cell r="E3076">
            <v>23.49</v>
          </cell>
          <cell r="F3076">
            <v>326.88</v>
          </cell>
          <cell r="G3076">
            <v>15</v>
          </cell>
        </row>
        <row r="3077">
          <cell r="A3077" t="str">
            <v>46.09.320</v>
          </cell>
          <cell r="B3077" t="str">
            <v>Te sanitário 87° 30´ em ferro fundido, linha predial tradicional, DN= 50 x 50 mm</v>
          </cell>
          <cell r="C3077" t="str">
            <v>UN</v>
          </cell>
          <cell r="D3077">
            <v>151.24</v>
          </cell>
          <cell r="E3077">
            <v>17.62</v>
          </cell>
          <cell r="F3077">
            <v>168.86</v>
          </cell>
          <cell r="G3077">
            <v>15</v>
          </cell>
        </row>
        <row r="3078">
          <cell r="A3078" t="str">
            <v>46.09.330</v>
          </cell>
          <cell r="B3078" t="str">
            <v>Te sanitário 87° 30´ em ferro fundido, linha predial tradicional, DN= 75 x 50 mm</v>
          </cell>
          <cell r="C3078" t="str">
            <v>UN</v>
          </cell>
          <cell r="D3078">
            <v>191.58</v>
          </cell>
          <cell r="E3078">
            <v>23.49</v>
          </cell>
          <cell r="F3078">
            <v>215.07</v>
          </cell>
          <cell r="G3078">
            <v>15</v>
          </cell>
        </row>
        <row r="3079">
          <cell r="A3079" t="str">
            <v>46.09.340</v>
          </cell>
          <cell r="B3079" t="str">
            <v>Te sanitário 87° 30´ em ferro fundido, linha predial tradicional, DN= 75 x 75 mm</v>
          </cell>
          <cell r="C3079" t="str">
            <v>UN</v>
          </cell>
          <cell r="D3079">
            <v>229.1</v>
          </cell>
          <cell r="E3079">
            <v>23.49</v>
          </cell>
          <cell r="F3079">
            <v>252.59</v>
          </cell>
          <cell r="G3079">
            <v>15</v>
          </cell>
        </row>
        <row r="3080">
          <cell r="A3080" t="str">
            <v>46.09.350</v>
          </cell>
          <cell r="B3080" t="str">
            <v>Te sanitário 87° 30´ em ferro fundido, linha predial tradicional, DN= 100 x 50 mm</v>
          </cell>
          <cell r="C3080" t="str">
            <v>UN</v>
          </cell>
          <cell r="D3080">
            <v>236.44</v>
          </cell>
          <cell r="E3080">
            <v>23.49</v>
          </cell>
          <cell r="F3080">
            <v>259.93</v>
          </cell>
          <cell r="G3080">
            <v>15</v>
          </cell>
        </row>
        <row r="3081">
          <cell r="A3081" t="str">
            <v>46.09.360</v>
          </cell>
          <cell r="B3081" t="str">
            <v>Te sanitário 87° 30´ em ferro fundido, linha predial tradicional, DN= 100 x 75 mm</v>
          </cell>
          <cell r="C3081" t="str">
            <v>UN</v>
          </cell>
          <cell r="D3081">
            <v>247.79</v>
          </cell>
          <cell r="E3081">
            <v>23.49</v>
          </cell>
          <cell r="F3081">
            <v>271.27999999999997</v>
          </cell>
          <cell r="G3081">
            <v>15</v>
          </cell>
        </row>
        <row r="3082">
          <cell r="A3082" t="str">
            <v>46.09.370</v>
          </cell>
          <cell r="B3082" t="str">
            <v>Te sanitário 87° 30´ em ferro fundido, linha predial tradicional, DN= 100 x 100 mm</v>
          </cell>
          <cell r="C3082" t="str">
            <v>UN</v>
          </cell>
          <cell r="D3082">
            <v>293.94</v>
          </cell>
          <cell r="E3082">
            <v>23.49</v>
          </cell>
          <cell r="F3082">
            <v>317.43</v>
          </cell>
          <cell r="G3082">
            <v>15</v>
          </cell>
        </row>
        <row r="3083">
          <cell r="A3083" t="str">
            <v>46.09.400</v>
          </cell>
          <cell r="B3083" t="str">
            <v>Bucha de redução em ferro fundido, linha predial tradicional, DN= 75 x 50 mm</v>
          </cell>
          <cell r="C3083" t="str">
            <v>UN</v>
          </cell>
          <cell r="D3083">
            <v>57.38</v>
          </cell>
          <cell r="E3083">
            <v>23.49</v>
          </cell>
          <cell r="F3083">
            <v>80.87</v>
          </cell>
          <cell r="G3083">
            <v>15</v>
          </cell>
        </row>
        <row r="3084">
          <cell r="A3084" t="str">
            <v>46.09.410</v>
          </cell>
          <cell r="B3084" t="str">
            <v>Bucha de redução em ferro fundido, linha predial tradicional, DN= 100 x 75 mm</v>
          </cell>
          <cell r="C3084" t="str">
            <v>UN</v>
          </cell>
          <cell r="D3084">
            <v>68.319999999999993</v>
          </cell>
          <cell r="E3084">
            <v>23.49</v>
          </cell>
          <cell r="F3084">
            <v>91.81</v>
          </cell>
          <cell r="G3084">
            <v>15</v>
          </cell>
        </row>
        <row r="3085">
          <cell r="A3085" t="str">
            <v>46.09.420</v>
          </cell>
          <cell r="B3085" t="str">
            <v>Bucha de redução em ferro fundido, linha predial tradicional, DN= 150 x 100 mm</v>
          </cell>
          <cell r="C3085" t="str">
            <v>UN</v>
          </cell>
          <cell r="D3085">
            <v>165.87</v>
          </cell>
          <cell r="E3085">
            <v>29.37</v>
          </cell>
          <cell r="F3085">
            <v>195.24</v>
          </cell>
          <cell r="G3085">
            <v>15</v>
          </cell>
        </row>
        <row r="3086">
          <cell r="A3086" t="str">
            <v>46.10</v>
          </cell>
          <cell r="B3086" t="str">
            <v>Tubulacao em cobre para agua quente, gas e vapor</v>
          </cell>
        </row>
        <row r="3087">
          <cell r="A3087" t="str">
            <v>46.10.010</v>
          </cell>
          <cell r="B3087" t="str">
            <v>Tubo de cobre classe A, DN= 15mm (1/2´), inclusive conexões</v>
          </cell>
          <cell r="C3087" t="str">
            <v>M</v>
          </cell>
          <cell r="D3087">
            <v>86.74</v>
          </cell>
          <cell r="E3087">
            <v>19.38</v>
          </cell>
          <cell r="F3087">
            <v>106.12</v>
          </cell>
          <cell r="G3087">
            <v>15</v>
          </cell>
        </row>
        <row r="3088">
          <cell r="A3088" t="str">
            <v>46.10.020</v>
          </cell>
          <cell r="B3088" t="str">
            <v>Tubo de cobre classe A, DN= 22mm (3/4´), inclusive conexões</v>
          </cell>
          <cell r="C3088" t="str">
            <v>M</v>
          </cell>
          <cell r="D3088">
            <v>128.69</v>
          </cell>
          <cell r="E3088">
            <v>21.14</v>
          </cell>
          <cell r="F3088">
            <v>149.83000000000001</v>
          </cell>
          <cell r="G3088">
            <v>15</v>
          </cell>
        </row>
        <row r="3089">
          <cell r="A3089" t="str">
            <v>46.10.030</v>
          </cell>
          <cell r="B3089" t="str">
            <v>Tubo de cobre classe A, DN= 28mm (1´), inclusive conexões</v>
          </cell>
          <cell r="C3089" t="str">
            <v>M</v>
          </cell>
          <cell r="D3089">
            <v>152.91999999999999</v>
          </cell>
          <cell r="E3089">
            <v>26.43</v>
          </cell>
          <cell r="F3089">
            <v>179.35</v>
          </cell>
          <cell r="G3089">
            <v>15</v>
          </cell>
        </row>
        <row r="3090">
          <cell r="A3090" t="str">
            <v>46.10.040</v>
          </cell>
          <cell r="B3090" t="str">
            <v>Tubo de cobre classe A, DN= 35mm (1 1/4´), inclusive conexões</v>
          </cell>
          <cell r="C3090" t="str">
            <v>M</v>
          </cell>
          <cell r="D3090">
            <v>261.76</v>
          </cell>
          <cell r="E3090">
            <v>29.95</v>
          </cell>
          <cell r="F3090">
            <v>291.70999999999998</v>
          </cell>
          <cell r="G3090">
            <v>15</v>
          </cell>
        </row>
        <row r="3091">
          <cell r="A3091" t="str">
            <v>46.10.050</v>
          </cell>
          <cell r="B3091" t="str">
            <v>Tubo de cobre classe A, DN= 42mm (1 1/2´), inclusive conexões</v>
          </cell>
          <cell r="C3091" t="str">
            <v>M</v>
          </cell>
          <cell r="D3091">
            <v>306.54000000000002</v>
          </cell>
          <cell r="E3091">
            <v>29.95</v>
          </cell>
          <cell r="F3091">
            <v>336.49</v>
          </cell>
          <cell r="G3091">
            <v>15</v>
          </cell>
        </row>
        <row r="3092">
          <cell r="A3092" t="str">
            <v>46.10.060</v>
          </cell>
          <cell r="B3092" t="str">
            <v>Tubo de cobre classe A, DN= 54mm (2´), inclusive conexões</v>
          </cell>
          <cell r="C3092" t="str">
            <v>M</v>
          </cell>
          <cell r="D3092">
            <v>399.9</v>
          </cell>
          <cell r="E3092">
            <v>40.520000000000003</v>
          </cell>
          <cell r="F3092">
            <v>440.42</v>
          </cell>
          <cell r="G3092">
            <v>15</v>
          </cell>
        </row>
        <row r="3093">
          <cell r="A3093" t="str">
            <v>46.10.070</v>
          </cell>
          <cell r="B3093" t="str">
            <v>Tubo de cobre classe A, DN= 66mm (2 1/2´), inclusive conexões</v>
          </cell>
          <cell r="C3093" t="str">
            <v>M</v>
          </cell>
          <cell r="D3093">
            <v>542.37</v>
          </cell>
          <cell r="E3093">
            <v>47.57</v>
          </cell>
          <cell r="F3093">
            <v>589.94000000000005</v>
          </cell>
          <cell r="G3093">
            <v>15</v>
          </cell>
        </row>
        <row r="3094">
          <cell r="A3094" t="str">
            <v>46.10.080</v>
          </cell>
          <cell r="B3094" t="str">
            <v>Tubo de cobre classe A, DN= 79mm (3´), inclusive conexões</v>
          </cell>
          <cell r="C3094" t="str">
            <v>M</v>
          </cell>
          <cell r="D3094">
            <v>707.17</v>
          </cell>
          <cell r="E3094">
            <v>51.09</v>
          </cell>
          <cell r="F3094">
            <v>758.26</v>
          </cell>
          <cell r="G3094">
            <v>15</v>
          </cell>
        </row>
        <row r="3095">
          <cell r="A3095" t="str">
            <v>46.10.090</v>
          </cell>
          <cell r="B3095" t="str">
            <v>Tubo de cobre classe A, DN= 104mm (4´), inclusive conexões</v>
          </cell>
          <cell r="C3095" t="str">
            <v>M</v>
          </cell>
          <cell r="D3095">
            <v>914.99</v>
          </cell>
          <cell r="E3095">
            <v>58.14</v>
          </cell>
          <cell r="F3095">
            <v>973.13</v>
          </cell>
          <cell r="G3095">
            <v>15</v>
          </cell>
        </row>
        <row r="3096">
          <cell r="A3096" t="str">
            <v>46.10.200</v>
          </cell>
          <cell r="B3096" t="str">
            <v>Tubo de cobre classe E, DN= 22mm (3/4´), inclusive conexões</v>
          </cell>
          <cell r="C3096" t="str">
            <v>M</v>
          </cell>
          <cell r="D3096">
            <v>93.18</v>
          </cell>
          <cell r="E3096">
            <v>21.14</v>
          </cell>
          <cell r="F3096">
            <v>114.32</v>
          </cell>
          <cell r="G3096">
            <v>15</v>
          </cell>
        </row>
        <row r="3097">
          <cell r="A3097" t="str">
            <v>46.10.210</v>
          </cell>
          <cell r="B3097" t="str">
            <v>Tubo de cobre classe E, DN= 28mm (1´), inclusive conexões</v>
          </cell>
          <cell r="C3097" t="str">
            <v>M</v>
          </cell>
          <cell r="D3097">
            <v>109.91</v>
          </cell>
          <cell r="E3097">
            <v>26.43</v>
          </cell>
          <cell r="F3097">
            <v>136.34</v>
          </cell>
          <cell r="G3097">
            <v>15</v>
          </cell>
        </row>
        <row r="3098">
          <cell r="A3098" t="str">
            <v>46.10.220</v>
          </cell>
          <cell r="B3098" t="str">
            <v>Tubo de cobre classe E, DN= 35mm (1 1/4´), inclusive conexões</v>
          </cell>
          <cell r="C3098" t="str">
            <v>M</v>
          </cell>
          <cell r="D3098">
            <v>205.31</v>
          </cell>
          <cell r="E3098">
            <v>29.95</v>
          </cell>
          <cell r="F3098">
            <v>235.26</v>
          </cell>
          <cell r="G3098">
            <v>15</v>
          </cell>
        </row>
        <row r="3099">
          <cell r="A3099" t="str">
            <v>46.10.230</v>
          </cell>
          <cell r="B3099" t="str">
            <v>Tubo de cobre classe E, DN= 42mm (1 1/2´), inclusive conexões</v>
          </cell>
          <cell r="C3099" t="str">
            <v>M</v>
          </cell>
          <cell r="D3099">
            <v>263.2</v>
          </cell>
          <cell r="E3099">
            <v>29.95</v>
          </cell>
          <cell r="F3099">
            <v>293.14999999999998</v>
          </cell>
          <cell r="G3099">
            <v>15</v>
          </cell>
        </row>
        <row r="3100">
          <cell r="A3100" t="str">
            <v>46.10.240</v>
          </cell>
          <cell r="B3100" t="str">
            <v>Tubo de cobre classe E, DN= 54mm (2´), inclusive conexões</v>
          </cell>
          <cell r="C3100" t="str">
            <v>M</v>
          </cell>
          <cell r="D3100">
            <v>279.79000000000002</v>
          </cell>
          <cell r="E3100">
            <v>40.520000000000003</v>
          </cell>
          <cell r="F3100">
            <v>320.31</v>
          </cell>
          <cell r="G3100">
            <v>15</v>
          </cell>
        </row>
        <row r="3101">
          <cell r="A3101" t="str">
            <v>46.10.250</v>
          </cell>
          <cell r="B3101" t="str">
            <v>Tubo de cobre classe E, DN= 66mm (2 1/2´), inclusive conexões</v>
          </cell>
          <cell r="C3101" t="str">
            <v>M</v>
          </cell>
          <cell r="D3101">
            <v>452.3</v>
          </cell>
          <cell r="E3101">
            <v>47.57</v>
          </cell>
          <cell r="F3101">
            <v>499.87</v>
          </cell>
          <cell r="G3101">
            <v>15</v>
          </cell>
        </row>
        <row r="3102">
          <cell r="A3102" t="str">
            <v>46.12</v>
          </cell>
          <cell r="B3102" t="str">
            <v>Tubulacao em concreto para rede de aguas pluviais</v>
          </cell>
        </row>
        <row r="3103">
          <cell r="A3103" t="str">
            <v>46.12.010</v>
          </cell>
          <cell r="B3103" t="str">
            <v>Tubo de concreto (PS-1), DN= 300mm</v>
          </cell>
          <cell r="C3103" t="str">
            <v>M</v>
          </cell>
          <cell r="D3103">
            <v>69.12</v>
          </cell>
          <cell r="E3103">
            <v>38.86</v>
          </cell>
          <cell r="F3103">
            <v>107.98</v>
          </cell>
          <cell r="G3103">
            <v>15</v>
          </cell>
        </row>
        <row r="3104">
          <cell r="A3104" t="str">
            <v>46.12.020</v>
          </cell>
          <cell r="B3104" t="str">
            <v>Tubo de concreto (PS-1), DN= 400mm</v>
          </cell>
          <cell r="C3104" t="str">
            <v>M</v>
          </cell>
          <cell r="D3104">
            <v>90.4</v>
          </cell>
          <cell r="E3104">
            <v>45.09</v>
          </cell>
          <cell r="F3104">
            <v>135.49</v>
          </cell>
          <cell r="G3104">
            <v>15</v>
          </cell>
        </row>
        <row r="3105">
          <cell r="A3105" t="str">
            <v>46.12.050</v>
          </cell>
          <cell r="B3105" t="str">
            <v>Tubo de concreto (PS-2), DN= 300mm</v>
          </cell>
          <cell r="C3105" t="str">
            <v>M</v>
          </cell>
          <cell r="D3105">
            <v>76.52</v>
          </cell>
          <cell r="E3105">
            <v>38.86</v>
          </cell>
          <cell r="F3105">
            <v>115.38</v>
          </cell>
          <cell r="G3105">
            <v>15</v>
          </cell>
        </row>
        <row r="3106">
          <cell r="A3106" t="str">
            <v>46.12.060</v>
          </cell>
          <cell r="B3106" t="str">
            <v>Tubo de concreto (PS-2), DN= 400mm</v>
          </cell>
          <cell r="C3106" t="str">
            <v>M</v>
          </cell>
          <cell r="D3106">
            <v>94.33</v>
          </cell>
          <cell r="E3106">
            <v>45.09</v>
          </cell>
          <cell r="F3106">
            <v>139.41999999999999</v>
          </cell>
          <cell r="G3106">
            <v>15</v>
          </cell>
        </row>
        <row r="3107">
          <cell r="A3107" t="str">
            <v>46.12.070</v>
          </cell>
          <cell r="B3107" t="str">
            <v>Tubo de concreto (PS-2), DN= 500mm</v>
          </cell>
          <cell r="C3107" t="str">
            <v>M</v>
          </cell>
          <cell r="D3107">
            <v>131.76</v>
          </cell>
          <cell r="E3107">
            <v>55.69</v>
          </cell>
          <cell r="F3107">
            <v>187.45</v>
          </cell>
          <cell r="G3107">
            <v>15</v>
          </cell>
        </row>
        <row r="3108">
          <cell r="A3108" t="str">
            <v>46.12.080</v>
          </cell>
          <cell r="B3108" t="str">
            <v>Tubo de concreto (PA-1), DN= 600mm</v>
          </cell>
          <cell r="C3108" t="str">
            <v>M</v>
          </cell>
          <cell r="D3108">
            <v>250.94</v>
          </cell>
          <cell r="E3108">
            <v>63.38</v>
          </cell>
          <cell r="F3108">
            <v>314.32</v>
          </cell>
          <cell r="G3108">
            <v>15</v>
          </cell>
        </row>
        <row r="3109">
          <cell r="A3109" t="str">
            <v>46.12.100</v>
          </cell>
          <cell r="B3109" t="str">
            <v>Tubo de concreto (PA-1), DN= 800mm</v>
          </cell>
          <cell r="C3109" t="str">
            <v>M</v>
          </cell>
          <cell r="D3109">
            <v>397.02</v>
          </cell>
          <cell r="E3109">
            <v>81.66</v>
          </cell>
          <cell r="F3109">
            <v>478.68</v>
          </cell>
          <cell r="G3109">
            <v>15</v>
          </cell>
        </row>
        <row r="3110">
          <cell r="A3110" t="str">
            <v>46.12.120</v>
          </cell>
          <cell r="B3110" t="str">
            <v>Tubo de concreto (PA-1), DN= 1000mm</v>
          </cell>
          <cell r="C3110" t="str">
            <v>M</v>
          </cell>
          <cell r="D3110">
            <v>564.20000000000005</v>
          </cell>
          <cell r="E3110">
            <v>102.85</v>
          </cell>
          <cell r="F3110">
            <v>667.05</v>
          </cell>
          <cell r="G3110">
            <v>15</v>
          </cell>
        </row>
        <row r="3111">
          <cell r="A3111" t="str">
            <v>46.12.140</v>
          </cell>
          <cell r="B3111" t="str">
            <v>Tubo de concreto (PA-1), DN= 1200mm</v>
          </cell>
          <cell r="C3111" t="str">
            <v>M</v>
          </cell>
          <cell r="D3111">
            <v>832.65</v>
          </cell>
          <cell r="E3111">
            <v>153.76</v>
          </cell>
          <cell r="F3111">
            <v>986.41</v>
          </cell>
          <cell r="G3111">
            <v>15</v>
          </cell>
        </row>
        <row r="3112">
          <cell r="A3112" t="str">
            <v>46.12.150</v>
          </cell>
          <cell r="B3112" t="str">
            <v>Tubo de concreto (PA-2), DN= 600mm</v>
          </cell>
          <cell r="C3112" t="str">
            <v>M</v>
          </cell>
          <cell r="D3112">
            <v>196.91</v>
          </cell>
          <cell r="E3112">
            <v>63.38</v>
          </cell>
          <cell r="F3112">
            <v>260.29000000000002</v>
          </cell>
          <cell r="G3112">
            <v>15</v>
          </cell>
        </row>
        <row r="3113">
          <cell r="A3113" t="str">
            <v>46.12.160</v>
          </cell>
          <cell r="B3113" t="str">
            <v>Tubo de concreto (PA-2), DN= 800mm</v>
          </cell>
          <cell r="C3113" t="str">
            <v>M</v>
          </cell>
          <cell r="D3113">
            <v>400.07</v>
          </cell>
          <cell r="E3113">
            <v>81.66</v>
          </cell>
          <cell r="F3113">
            <v>481.73</v>
          </cell>
          <cell r="G3113">
            <v>15</v>
          </cell>
        </row>
        <row r="3114">
          <cell r="A3114" t="str">
            <v>46.12.170</v>
          </cell>
          <cell r="B3114" t="str">
            <v>Tubo de concreto (PA-2), DN= 1000mm</v>
          </cell>
          <cell r="C3114" t="str">
            <v>M</v>
          </cell>
          <cell r="D3114">
            <v>558.41999999999996</v>
          </cell>
          <cell r="E3114">
            <v>102.85</v>
          </cell>
          <cell r="F3114">
            <v>661.27</v>
          </cell>
          <cell r="G3114">
            <v>15</v>
          </cell>
        </row>
        <row r="3115">
          <cell r="A3115" t="str">
            <v>46.12.180</v>
          </cell>
          <cell r="B3115" t="str">
            <v>Tubo de concreto (PA-3), DN= 600mm</v>
          </cell>
          <cell r="C3115" t="str">
            <v>M</v>
          </cell>
          <cell r="D3115">
            <v>305.08999999999997</v>
          </cell>
          <cell r="E3115">
            <v>63.38</v>
          </cell>
          <cell r="F3115">
            <v>368.47</v>
          </cell>
          <cell r="G3115">
            <v>15</v>
          </cell>
        </row>
        <row r="3116">
          <cell r="A3116" t="str">
            <v>46.12.190</v>
          </cell>
          <cell r="B3116" t="str">
            <v>Tubo de concreto (PA-3), DN= 800mm</v>
          </cell>
          <cell r="C3116" t="str">
            <v>M</v>
          </cell>
          <cell r="D3116">
            <v>490.08</v>
          </cell>
          <cell r="E3116">
            <v>81.66</v>
          </cell>
          <cell r="F3116">
            <v>571.74</v>
          </cell>
          <cell r="G3116">
            <v>15</v>
          </cell>
        </row>
        <row r="3117">
          <cell r="A3117" t="str">
            <v>46.12.200</v>
          </cell>
          <cell r="B3117" t="str">
            <v>Tubo de concreto (PA-3), DN= 1000mm</v>
          </cell>
          <cell r="C3117" t="str">
            <v>M</v>
          </cell>
          <cell r="D3117">
            <v>716.11</v>
          </cell>
          <cell r="E3117">
            <v>102.85</v>
          </cell>
          <cell r="F3117">
            <v>818.96</v>
          </cell>
          <cell r="G3117">
            <v>15</v>
          </cell>
        </row>
        <row r="3118">
          <cell r="A3118" t="str">
            <v>46.12.210</v>
          </cell>
          <cell r="B3118" t="str">
            <v>Meio tubo de concreto, DN= 300mm</v>
          </cell>
          <cell r="C3118" t="str">
            <v>M</v>
          </cell>
          <cell r="D3118">
            <v>36.450000000000003</v>
          </cell>
          <cell r="E3118">
            <v>37.64</v>
          </cell>
          <cell r="F3118">
            <v>74.09</v>
          </cell>
          <cell r="G3118">
            <v>15</v>
          </cell>
        </row>
        <row r="3119">
          <cell r="A3119" t="str">
            <v>46.12.220</v>
          </cell>
          <cell r="B3119" t="str">
            <v>Meio tubo de concreto, DN= 400mm</v>
          </cell>
          <cell r="C3119" t="str">
            <v>M</v>
          </cell>
          <cell r="D3119">
            <v>50.15</v>
          </cell>
          <cell r="E3119">
            <v>47.96</v>
          </cell>
          <cell r="F3119">
            <v>98.11</v>
          </cell>
          <cell r="G3119">
            <v>15</v>
          </cell>
        </row>
        <row r="3120">
          <cell r="A3120" t="str">
            <v>46.12.240</v>
          </cell>
          <cell r="B3120" t="str">
            <v>Meio tubo de concreto, DN= 600mm</v>
          </cell>
          <cell r="C3120" t="str">
            <v>M</v>
          </cell>
          <cell r="D3120">
            <v>88.32</v>
          </cell>
          <cell r="E3120">
            <v>81.069999999999993</v>
          </cell>
          <cell r="F3120">
            <v>169.39</v>
          </cell>
          <cell r="G3120">
            <v>15</v>
          </cell>
        </row>
        <row r="3121">
          <cell r="A3121" t="str">
            <v>46.12.250</v>
          </cell>
          <cell r="B3121" t="str">
            <v>Tubo de concreto (PA-2), DN= 1500mm</v>
          </cell>
          <cell r="C3121" t="str">
            <v>M</v>
          </cell>
          <cell r="D3121">
            <v>1191.53</v>
          </cell>
          <cell r="E3121">
            <v>230.64</v>
          </cell>
          <cell r="F3121">
            <v>1422.17</v>
          </cell>
          <cell r="G3121">
            <v>15</v>
          </cell>
        </row>
        <row r="3122">
          <cell r="A3122" t="str">
            <v>46.12.260</v>
          </cell>
          <cell r="B3122" t="str">
            <v>Tubo de concreto (PA-1), DN= 400mm</v>
          </cell>
          <cell r="C3122" t="str">
            <v>M</v>
          </cell>
          <cell r="D3122">
            <v>140.19999999999999</v>
          </cell>
          <cell r="E3122">
            <v>45.09</v>
          </cell>
          <cell r="F3122">
            <v>185.29</v>
          </cell>
          <cell r="G3122">
            <v>15</v>
          </cell>
        </row>
        <row r="3123">
          <cell r="A3123" t="str">
            <v>46.12.270</v>
          </cell>
          <cell r="B3123" t="str">
            <v>Tubo de concreto (PA-2), DN= 400mm</v>
          </cell>
          <cell r="C3123" t="str">
            <v>M</v>
          </cell>
          <cell r="D3123">
            <v>112.98</v>
          </cell>
          <cell r="E3123">
            <v>45.09</v>
          </cell>
          <cell r="F3123">
            <v>158.07</v>
          </cell>
          <cell r="G3123">
            <v>15</v>
          </cell>
        </row>
        <row r="3124">
          <cell r="A3124" t="str">
            <v>46.12.280</v>
          </cell>
          <cell r="B3124" t="str">
            <v>Tubo de concreto (PA-3), DN= 400mm</v>
          </cell>
          <cell r="C3124" t="str">
            <v>M</v>
          </cell>
          <cell r="D3124">
            <v>154.88</v>
          </cell>
          <cell r="E3124">
            <v>45.09</v>
          </cell>
          <cell r="F3124">
            <v>199.97</v>
          </cell>
          <cell r="G3124">
            <v>15</v>
          </cell>
        </row>
        <row r="3125">
          <cell r="A3125" t="str">
            <v>46.12.290</v>
          </cell>
          <cell r="B3125" t="str">
            <v>Tubo de concreto (PA-2), DN= 700mm</v>
          </cell>
          <cell r="C3125" t="str">
            <v>M</v>
          </cell>
          <cell r="D3125">
            <v>257.79000000000002</v>
          </cell>
          <cell r="E3125">
            <v>71.06</v>
          </cell>
          <cell r="F3125">
            <v>328.85</v>
          </cell>
          <cell r="G3125">
            <v>15</v>
          </cell>
        </row>
        <row r="3126">
          <cell r="A3126" t="str">
            <v>46.12.300</v>
          </cell>
          <cell r="B3126" t="str">
            <v>Tubo de concreto (PA-2), DN= 500mm</v>
          </cell>
          <cell r="C3126" t="str">
            <v>M</v>
          </cell>
          <cell r="D3126">
            <v>154.28</v>
          </cell>
          <cell r="E3126">
            <v>55.69</v>
          </cell>
          <cell r="F3126">
            <v>209.97</v>
          </cell>
          <cell r="G3126">
            <v>15</v>
          </cell>
        </row>
        <row r="3127">
          <cell r="A3127" t="str">
            <v>46.12.310</v>
          </cell>
          <cell r="B3127" t="str">
            <v>Tubo de concreto (PA-2), DN= 900mm</v>
          </cell>
          <cell r="C3127" t="str">
            <v>M</v>
          </cell>
          <cell r="D3127">
            <v>468.52</v>
          </cell>
          <cell r="E3127">
            <v>92.26</v>
          </cell>
          <cell r="F3127">
            <v>560.78</v>
          </cell>
          <cell r="G3127">
            <v>15</v>
          </cell>
        </row>
        <row r="3128">
          <cell r="A3128" t="str">
            <v>46.12.320</v>
          </cell>
          <cell r="B3128" t="str">
            <v>Tubo de concreto (PA-1), DN= 300mm</v>
          </cell>
          <cell r="C3128" t="str">
            <v>M</v>
          </cell>
          <cell r="D3128">
            <v>114.91</v>
          </cell>
          <cell r="E3128">
            <v>38.86</v>
          </cell>
          <cell r="F3128">
            <v>153.77000000000001</v>
          </cell>
          <cell r="G3128">
            <v>15</v>
          </cell>
        </row>
        <row r="3129">
          <cell r="A3129" t="str">
            <v>46.12.330</v>
          </cell>
          <cell r="B3129" t="str">
            <v>Tubo de concreto (PA-2), DN= 300mm</v>
          </cell>
          <cell r="C3129" t="str">
            <v>M</v>
          </cell>
          <cell r="D3129">
            <v>104.91</v>
          </cell>
          <cell r="E3129">
            <v>38.86</v>
          </cell>
          <cell r="F3129">
            <v>143.77000000000001</v>
          </cell>
          <cell r="G3129">
            <v>15</v>
          </cell>
        </row>
        <row r="3130">
          <cell r="A3130" t="str">
            <v>46.12.340</v>
          </cell>
          <cell r="B3130" t="str">
            <v>Meio tubo de concreto, DN= 200mm</v>
          </cell>
          <cell r="C3130" t="str">
            <v>M</v>
          </cell>
          <cell r="D3130">
            <v>25.44</v>
          </cell>
          <cell r="E3130">
            <v>13.71</v>
          </cell>
          <cell r="F3130">
            <v>39.15</v>
          </cell>
          <cell r="G3130">
            <v>15</v>
          </cell>
        </row>
        <row r="3131">
          <cell r="A3131" t="str">
            <v>46.13</v>
          </cell>
          <cell r="B3131" t="str">
            <v>Tubulacao em PEAD corrugado perfurado para rede drenagem</v>
          </cell>
        </row>
        <row r="3132">
          <cell r="A3132" t="str">
            <v>46.13.006</v>
          </cell>
          <cell r="B3132" t="str">
            <v>Tubo em polietileno de alta densidade corrugado perfurado, DN= 2 1/2´, inclusive conexões</v>
          </cell>
          <cell r="C3132" t="str">
            <v>M</v>
          </cell>
          <cell r="D3132">
            <v>7.67</v>
          </cell>
          <cell r="E3132">
            <v>1.96</v>
          </cell>
          <cell r="F3132">
            <v>9.6300000000000008</v>
          </cell>
          <cell r="G3132">
            <v>15</v>
          </cell>
        </row>
        <row r="3133">
          <cell r="A3133" t="str">
            <v>46.13.010</v>
          </cell>
          <cell r="B3133" t="str">
            <v>Tubo em polietileno de alta densidade corrugado perfurado, DN= 3´, inclusive conexões</v>
          </cell>
          <cell r="C3133" t="str">
            <v>M</v>
          </cell>
          <cell r="D3133">
            <v>8.76</v>
          </cell>
          <cell r="E3133">
            <v>1.96</v>
          </cell>
          <cell r="F3133">
            <v>10.72</v>
          </cell>
          <cell r="G3133">
            <v>15</v>
          </cell>
        </row>
        <row r="3134">
          <cell r="A3134" t="str">
            <v>46.13.020</v>
          </cell>
          <cell r="B3134" t="str">
            <v>Tubo em polietileno de alta densidade corrugado perfurado, DN= 4´, inclusive conexões</v>
          </cell>
          <cell r="C3134" t="str">
            <v>M</v>
          </cell>
          <cell r="D3134">
            <v>11.17</v>
          </cell>
          <cell r="E3134">
            <v>1.96</v>
          </cell>
          <cell r="F3134">
            <v>13.13</v>
          </cell>
          <cell r="G3134">
            <v>15</v>
          </cell>
        </row>
        <row r="3135">
          <cell r="A3135" t="str">
            <v>46.13.026</v>
          </cell>
          <cell r="B3135" t="str">
            <v>Tubo em polietileno de alta densidade corrugado perfurado, DN= 6´, inclusive conexões</v>
          </cell>
          <cell r="C3135" t="str">
            <v>M</v>
          </cell>
          <cell r="D3135">
            <v>22.77</v>
          </cell>
          <cell r="E3135">
            <v>1.96</v>
          </cell>
          <cell r="F3135">
            <v>24.73</v>
          </cell>
          <cell r="G3135">
            <v>15</v>
          </cell>
        </row>
        <row r="3136">
          <cell r="A3136" t="str">
            <v>46.13.030</v>
          </cell>
          <cell r="B3136" t="str">
            <v>Tubo em polietileno de alta densidade corrugado perfurado, DN= 8´, inclusive conexões</v>
          </cell>
          <cell r="C3136" t="str">
            <v>M</v>
          </cell>
          <cell r="D3136">
            <v>35.979999999999997</v>
          </cell>
          <cell r="E3136">
            <v>1.96</v>
          </cell>
          <cell r="F3136">
            <v>37.94</v>
          </cell>
          <cell r="G3136">
            <v>15</v>
          </cell>
        </row>
        <row r="3137">
          <cell r="A3137" t="str">
            <v>46.13.100</v>
          </cell>
          <cell r="B3137" t="str">
            <v>Tubo em polietileno de alta densidade corrugado, DN/DI= 250 mm</v>
          </cell>
          <cell r="C3137" t="str">
            <v>M</v>
          </cell>
          <cell r="D3137">
            <v>83.42</v>
          </cell>
          <cell r="E3137">
            <v>2.94</v>
          </cell>
          <cell r="F3137">
            <v>86.36</v>
          </cell>
          <cell r="G3137">
            <v>15</v>
          </cell>
        </row>
        <row r="3138">
          <cell r="A3138" t="str">
            <v>46.13.101</v>
          </cell>
          <cell r="B3138" t="str">
            <v>Tubo em polietileno de alta densidade corrugado, DN/DI= 300 mm</v>
          </cell>
          <cell r="C3138" t="str">
            <v>M</v>
          </cell>
          <cell r="D3138">
            <v>114.12</v>
          </cell>
          <cell r="E3138">
            <v>2.94</v>
          </cell>
          <cell r="F3138">
            <v>117.06</v>
          </cell>
          <cell r="G3138">
            <v>15</v>
          </cell>
        </row>
        <row r="3139">
          <cell r="A3139" t="str">
            <v>46.13.102</v>
          </cell>
          <cell r="B3139" t="str">
            <v>Tubo em polietileno de alta densidade corrugado, DN/DI= 400 mm</v>
          </cell>
          <cell r="C3139" t="str">
            <v>M</v>
          </cell>
          <cell r="D3139">
            <v>196.14</v>
          </cell>
          <cell r="E3139">
            <v>2.94</v>
          </cell>
          <cell r="F3139">
            <v>199.08</v>
          </cell>
          <cell r="G3139">
            <v>15</v>
          </cell>
        </row>
        <row r="3140">
          <cell r="A3140" t="str">
            <v>46.13.103</v>
          </cell>
          <cell r="B3140" t="str">
            <v>Tubo em polietileno de alta densidade corrugado, DN/DI= 500 mm</v>
          </cell>
          <cell r="C3140" t="str">
            <v>M</v>
          </cell>
          <cell r="D3140">
            <v>321.26</v>
          </cell>
          <cell r="E3140">
            <v>2.94</v>
          </cell>
          <cell r="F3140">
            <v>324.2</v>
          </cell>
          <cell r="G3140">
            <v>15</v>
          </cell>
        </row>
        <row r="3141">
          <cell r="A3141" t="str">
            <v>46.13.104</v>
          </cell>
          <cell r="B3141" t="str">
            <v>Tubo em polietileno de alta densidade corrugado, DN/DI= 600 mm</v>
          </cell>
          <cell r="C3141" t="str">
            <v>M</v>
          </cell>
          <cell r="D3141">
            <v>430.24</v>
          </cell>
          <cell r="E3141">
            <v>2.94</v>
          </cell>
          <cell r="F3141">
            <v>433.18</v>
          </cell>
          <cell r="G3141">
            <v>15</v>
          </cell>
        </row>
        <row r="3142">
          <cell r="A3142" t="str">
            <v>46.13.105</v>
          </cell>
          <cell r="B3142" t="str">
            <v>Tubo em polietileno de alta densidade corrugado, DN/DI= 800 mm</v>
          </cell>
          <cell r="C3142" t="str">
            <v>M</v>
          </cell>
          <cell r="D3142">
            <v>696.8</v>
          </cell>
          <cell r="E3142">
            <v>2.94</v>
          </cell>
          <cell r="F3142">
            <v>699.74</v>
          </cell>
          <cell r="G3142">
            <v>15</v>
          </cell>
        </row>
        <row r="3143">
          <cell r="A3143" t="str">
            <v>46.13.106</v>
          </cell>
          <cell r="B3143" t="str">
            <v>Tubo em polietileno de alta densidade corrugado, DN/DI= 1000 mm</v>
          </cell>
          <cell r="C3143" t="str">
            <v>M</v>
          </cell>
          <cell r="D3143">
            <v>991.4</v>
          </cell>
          <cell r="E3143">
            <v>2.94</v>
          </cell>
          <cell r="F3143">
            <v>994.34</v>
          </cell>
          <cell r="G3143">
            <v>15</v>
          </cell>
        </row>
        <row r="3144">
          <cell r="A3144" t="str">
            <v>46.13.107</v>
          </cell>
          <cell r="B3144" t="str">
            <v>Tubo em polietileno de alta densidade corrugado, DN/DI= 1200 mm</v>
          </cell>
          <cell r="C3144" t="str">
            <v>M</v>
          </cell>
          <cell r="D3144">
            <v>1341.26</v>
          </cell>
          <cell r="E3144">
            <v>2.94</v>
          </cell>
          <cell r="F3144">
            <v>1344.2</v>
          </cell>
          <cell r="G3144">
            <v>15</v>
          </cell>
        </row>
        <row r="3145">
          <cell r="A3145" t="str">
            <v>46.14</v>
          </cell>
          <cell r="B3145" t="str">
            <v>Tubulacao em ferro ductil para redes de saneamento</v>
          </cell>
        </row>
        <row r="3146">
          <cell r="A3146" t="str">
            <v>46.14.020</v>
          </cell>
          <cell r="B3146" t="str">
            <v>Tubo de ferro fundido classe K-7 com junta elástica, DN= 150mm, inclusive conexões</v>
          </cell>
          <cell r="C3146" t="str">
            <v>M</v>
          </cell>
          <cell r="D3146">
            <v>577.37</v>
          </cell>
          <cell r="E3146">
            <v>41.32</v>
          </cell>
          <cell r="F3146">
            <v>618.69000000000005</v>
          </cell>
          <cell r="G3146">
            <v>15</v>
          </cell>
        </row>
        <row r="3147">
          <cell r="A3147" t="str">
            <v>46.14.030</v>
          </cell>
          <cell r="B3147" t="str">
            <v>Tubo de ferro fundido classe K-7 com junta elástica, DN= 200mm, inclusive conexões</v>
          </cell>
          <cell r="C3147" t="str">
            <v>M</v>
          </cell>
          <cell r="D3147">
            <v>694.18</v>
          </cell>
          <cell r="E3147">
            <v>41.32</v>
          </cell>
          <cell r="F3147">
            <v>735.5</v>
          </cell>
          <cell r="G3147">
            <v>15</v>
          </cell>
        </row>
        <row r="3148">
          <cell r="A3148" t="str">
            <v>46.14.040</v>
          </cell>
          <cell r="B3148" t="str">
            <v>Tubo de ferro fundido classe K-7 com junta elástica, DN= 250mm, inclusive conexões</v>
          </cell>
          <cell r="C3148" t="str">
            <v>M</v>
          </cell>
          <cell r="D3148">
            <v>874.49</v>
          </cell>
          <cell r="E3148">
            <v>41.32</v>
          </cell>
          <cell r="F3148">
            <v>915.81</v>
          </cell>
          <cell r="G3148">
            <v>15</v>
          </cell>
        </row>
        <row r="3149">
          <cell r="A3149" t="str">
            <v>46.14.050</v>
          </cell>
          <cell r="B3149" t="str">
            <v>Tubo de ferro fundido classe K-7 com junta elástica, DN= 350mm, inclusive conexões</v>
          </cell>
          <cell r="C3149" t="str">
            <v>M</v>
          </cell>
          <cell r="D3149">
            <v>1305.27</v>
          </cell>
          <cell r="E3149">
            <v>41.32</v>
          </cell>
          <cell r="F3149">
            <v>1346.59</v>
          </cell>
          <cell r="G3149">
            <v>15</v>
          </cell>
        </row>
        <row r="3150">
          <cell r="A3150" t="str">
            <v>46.14.060</v>
          </cell>
          <cell r="B3150" t="str">
            <v>Tubo de ferro fundido classe K-7 com junta elástica, DN= 300mm, inclusive conexões</v>
          </cell>
          <cell r="C3150" t="str">
            <v>M</v>
          </cell>
          <cell r="D3150">
            <v>1041.4100000000001</v>
          </cell>
          <cell r="E3150">
            <v>41.32</v>
          </cell>
          <cell r="F3150">
            <v>1082.73</v>
          </cell>
          <cell r="G3150">
            <v>15</v>
          </cell>
        </row>
        <row r="3151">
          <cell r="A3151" t="str">
            <v>46.14.490</v>
          </cell>
          <cell r="B3151" t="str">
            <v>Tubo de ferro fundido classe k-9 com junta elástica, DN= 80mm, inclusive conexões</v>
          </cell>
          <cell r="C3151" t="str">
            <v>M</v>
          </cell>
          <cell r="D3151">
            <v>524.01</v>
          </cell>
          <cell r="E3151">
            <v>41.32</v>
          </cell>
          <cell r="F3151">
            <v>565.33000000000004</v>
          </cell>
          <cell r="G3151">
            <v>15</v>
          </cell>
        </row>
        <row r="3152">
          <cell r="A3152" t="str">
            <v>46.14.510</v>
          </cell>
          <cell r="B3152" t="str">
            <v>Tubo de ferro fundido classe K-9 com junta elástica, DN= 100mm, inclusive conexões</v>
          </cell>
          <cell r="C3152" t="str">
            <v>M</v>
          </cell>
          <cell r="D3152">
            <v>538.64</v>
          </cell>
          <cell r="E3152">
            <v>41.32</v>
          </cell>
          <cell r="F3152">
            <v>579.96</v>
          </cell>
          <cell r="G3152">
            <v>15</v>
          </cell>
        </row>
        <row r="3153">
          <cell r="A3153" t="str">
            <v>46.14.520</v>
          </cell>
          <cell r="B3153" t="str">
            <v>Tubo de ferro fundido classe K-9 com junta elástica, DN= 150mm, inclusive conexões</v>
          </cell>
          <cell r="C3153" t="str">
            <v>M</v>
          </cell>
          <cell r="D3153">
            <v>634.35</v>
          </cell>
          <cell r="E3153">
            <v>41.32</v>
          </cell>
          <cell r="F3153">
            <v>675.67</v>
          </cell>
          <cell r="G3153">
            <v>15</v>
          </cell>
        </row>
        <row r="3154">
          <cell r="A3154" t="str">
            <v>46.14.530</v>
          </cell>
          <cell r="B3154" t="str">
            <v>Tubo de ferro fundido classe K-9 com junta elástica, DN= 200mm, inclusive conexões</v>
          </cell>
          <cell r="C3154" t="str">
            <v>M</v>
          </cell>
          <cell r="D3154">
            <v>760.42</v>
          </cell>
          <cell r="E3154">
            <v>41.32</v>
          </cell>
          <cell r="F3154">
            <v>801.74</v>
          </cell>
          <cell r="G3154">
            <v>15</v>
          </cell>
        </row>
        <row r="3155">
          <cell r="A3155" t="str">
            <v>46.14.540</v>
          </cell>
          <cell r="B3155" t="str">
            <v>Tubo de ferro fundido classe k-9 com junta elástica, DN= 250mm, inclusive conexões</v>
          </cell>
          <cell r="C3155" t="str">
            <v>M</v>
          </cell>
          <cell r="D3155">
            <v>964.44</v>
          </cell>
          <cell r="E3155">
            <v>41.32</v>
          </cell>
          <cell r="F3155">
            <v>1005.76</v>
          </cell>
          <cell r="G3155">
            <v>15</v>
          </cell>
        </row>
        <row r="3156">
          <cell r="A3156" t="str">
            <v>46.14.550</v>
          </cell>
          <cell r="B3156" t="str">
            <v>Tubo de ferro fundido classe K-9 com junta elástica, DN= 300mm, inclusive conexões</v>
          </cell>
          <cell r="C3156" t="str">
            <v>M</v>
          </cell>
          <cell r="D3156">
            <v>1156.5</v>
          </cell>
          <cell r="E3156">
            <v>41.32</v>
          </cell>
          <cell r="F3156">
            <v>1197.82</v>
          </cell>
          <cell r="G3156">
            <v>15</v>
          </cell>
        </row>
        <row r="3157">
          <cell r="A3157" t="str">
            <v>46.14.560</v>
          </cell>
          <cell r="B3157" t="str">
            <v>Tubo de ferro fundido classe k-9 com junta elástica, DN= 350mm, inclusive conexões</v>
          </cell>
          <cell r="C3157" t="str">
            <v>M</v>
          </cell>
          <cell r="D3157">
            <v>1484.07</v>
          </cell>
          <cell r="E3157">
            <v>41.32</v>
          </cell>
          <cell r="F3157">
            <v>1525.39</v>
          </cell>
          <cell r="G3157">
            <v>15</v>
          </cell>
        </row>
        <row r="3158">
          <cell r="A3158" t="str">
            <v>46.15</v>
          </cell>
          <cell r="B3158" t="str">
            <v>Tubulacao em PEAD - recalque de tratamento de esgoto</v>
          </cell>
        </row>
        <row r="3159">
          <cell r="A3159" t="str">
            <v>46.15.111</v>
          </cell>
          <cell r="B3159" t="str">
            <v>Tubo em polietileno de alta densidade DE=160 mm - PN-10, inclusive conexões</v>
          </cell>
          <cell r="C3159" t="str">
            <v>M</v>
          </cell>
          <cell r="D3159">
            <v>131.26</v>
          </cell>
          <cell r="E3159">
            <v>24.79</v>
          </cell>
          <cell r="F3159">
            <v>156.05000000000001</v>
          </cell>
          <cell r="G3159">
            <v>15</v>
          </cell>
        </row>
        <row r="3160">
          <cell r="A3160" t="str">
            <v>46.15.112</v>
          </cell>
          <cell r="B3160" t="str">
            <v>Tubo em polietileno de alta densidade DE=200 mm - PN-10, inclusive conexões</v>
          </cell>
          <cell r="C3160" t="str">
            <v>M</v>
          </cell>
          <cell r="D3160">
            <v>182.27</v>
          </cell>
          <cell r="E3160">
            <v>33.049999999999997</v>
          </cell>
          <cell r="F3160">
            <v>215.32</v>
          </cell>
          <cell r="G3160">
            <v>15</v>
          </cell>
        </row>
        <row r="3161">
          <cell r="A3161" t="str">
            <v>46.15.113</v>
          </cell>
          <cell r="B3161" t="str">
            <v>Tubo em polietileno de alta densidade DE=225 mm - PN-10, inclusive conexões</v>
          </cell>
          <cell r="C3161" t="str">
            <v>M</v>
          </cell>
          <cell r="D3161">
            <v>211.04</v>
          </cell>
          <cell r="E3161">
            <v>33.049999999999997</v>
          </cell>
          <cell r="F3161">
            <v>244.09</v>
          </cell>
          <cell r="G3161">
            <v>15</v>
          </cell>
        </row>
        <row r="3162">
          <cell r="A3162" t="str">
            <v>46.18</v>
          </cell>
          <cell r="B3162" t="str">
            <v>Tubulacao flangeada em ferro ductil para redes de saneamento</v>
          </cell>
        </row>
        <row r="3163">
          <cell r="A3163" t="str">
            <v>46.18.010</v>
          </cell>
          <cell r="B3163" t="str">
            <v>Tubo em ferro fundido com ponta e ponta TCLA - DN= 80mm, sem juntas e conexões</v>
          </cell>
          <cell r="C3163" t="str">
            <v>M</v>
          </cell>
          <cell r="D3163">
            <v>695.79</v>
          </cell>
          <cell r="E3163">
            <v>47.19</v>
          </cell>
          <cell r="F3163">
            <v>742.98</v>
          </cell>
          <cell r="G3163">
            <v>15</v>
          </cell>
        </row>
        <row r="3164">
          <cell r="A3164" t="str">
            <v>46.18.020</v>
          </cell>
          <cell r="B3164" t="str">
            <v>Tubo em ferro fundido com ponta e ponta TCLA - DN= 100mm, sem juntas e conexões</v>
          </cell>
          <cell r="C3164" t="str">
            <v>M</v>
          </cell>
          <cell r="D3164">
            <v>746.91</v>
          </cell>
          <cell r="E3164">
            <v>47.19</v>
          </cell>
          <cell r="F3164">
            <v>794.1</v>
          </cell>
          <cell r="G3164">
            <v>15</v>
          </cell>
        </row>
        <row r="3165">
          <cell r="A3165" t="str">
            <v>46.18.030</v>
          </cell>
          <cell r="B3165" t="str">
            <v>Tubo em ferro fundido com ponta e ponta TCLA - DN= 150mm, sem juntas e conexões</v>
          </cell>
          <cell r="C3165" t="str">
            <v>M</v>
          </cell>
          <cell r="D3165">
            <v>802.82</v>
          </cell>
          <cell r="E3165">
            <v>47.19</v>
          </cell>
          <cell r="F3165">
            <v>850.01</v>
          </cell>
          <cell r="G3165">
            <v>15</v>
          </cell>
        </row>
        <row r="3166">
          <cell r="A3166" t="str">
            <v>46.18.040</v>
          </cell>
          <cell r="B3166" t="str">
            <v>Tubo em ferro fundido com ponta e ponta TCLA - DN= 200mm, sem juntas e conexões</v>
          </cell>
          <cell r="C3166" t="str">
            <v>M</v>
          </cell>
          <cell r="D3166">
            <v>955.7</v>
          </cell>
          <cell r="E3166">
            <v>47.19</v>
          </cell>
          <cell r="F3166">
            <v>1002.89</v>
          </cell>
          <cell r="G3166">
            <v>15</v>
          </cell>
        </row>
        <row r="3167">
          <cell r="A3167" t="str">
            <v>46.18.050</v>
          </cell>
          <cell r="B3167" t="str">
            <v>Tubo em ferro fundido com ponta e ponta TCLA - DN= 250mm, sem juntas e conexões</v>
          </cell>
          <cell r="C3167" t="str">
            <v>M</v>
          </cell>
          <cell r="D3167">
            <v>1292.6400000000001</v>
          </cell>
          <cell r="E3167">
            <v>50.71</v>
          </cell>
          <cell r="F3167">
            <v>1343.35</v>
          </cell>
          <cell r="G3167">
            <v>15</v>
          </cell>
        </row>
        <row r="3168">
          <cell r="A3168" t="str">
            <v>46.18.060</v>
          </cell>
          <cell r="B3168" t="str">
            <v>Tubo em ferro fundido com ponta e ponta TCLA - DN= 300mm, sem juntas e conexões</v>
          </cell>
          <cell r="C3168" t="str">
            <v>M</v>
          </cell>
          <cell r="D3168">
            <v>1469.38</v>
          </cell>
          <cell r="E3168">
            <v>50.71</v>
          </cell>
          <cell r="F3168">
            <v>1520.09</v>
          </cell>
          <cell r="G3168">
            <v>15</v>
          </cell>
        </row>
        <row r="3169">
          <cell r="A3169" t="str">
            <v>46.18.089</v>
          </cell>
          <cell r="B3169" t="str">
            <v>Flange avulso em ferro fundido, classe PN-10, DN= 50mm</v>
          </cell>
          <cell r="C3169" t="str">
            <v>UN</v>
          </cell>
          <cell r="D3169">
            <v>148.80000000000001</v>
          </cell>
          <cell r="E3169">
            <v>25.85</v>
          </cell>
          <cell r="F3169">
            <v>174.65</v>
          </cell>
          <cell r="G3169">
            <v>15</v>
          </cell>
        </row>
        <row r="3170">
          <cell r="A3170" t="str">
            <v>46.18.090</v>
          </cell>
          <cell r="B3170" t="str">
            <v>Flange avulso em ferro fundido, classe PN-10, DN= 80mm</v>
          </cell>
          <cell r="C3170" t="str">
            <v>UN</v>
          </cell>
          <cell r="D3170">
            <v>187.91</v>
          </cell>
          <cell r="E3170">
            <v>25.85</v>
          </cell>
          <cell r="F3170">
            <v>213.76</v>
          </cell>
          <cell r="G3170">
            <v>15</v>
          </cell>
        </row>
        <row r="3171">
          <cell r="A3171" t="str">
            <v>46.18.100</v>
          </cell>
          <cell r="B3171" t="str">
            <v>Flange avulso em ferro fundido, classe PN-10, DN= 100mm</v>
          </cell>
          <cell r="C3171" t="str">
            <v>UN</v>
          </cell>
          <cell r="D3171">
            <v>238.89</v>
          </cell>
          <cell r="E3171">
            <v>28.19</v>
          </cell>
          <cell r="F3171">
            <v>267.08</v>
          </cell>
          <cell r="G3171">
            <v>15</v>
          </cell>
        </row>
        <row r="3172">
          <cell r="A3172" t="str">
            <v>46.18.110</v>
          </cell>
          <cell r="B3172" t="str">
            <v>Flange avulso em ferro fundido, classe PN-10, DN= 150mm</v>
          </cell>
          <cell r="C3172" t="str">
            <v>UN</v>
          </cell>
          <cell r="D3172">
            <v>343.69</v>
          </cell>
          <cell r="E3172">
            <v>30.54</v>
          </cell>
          <cell r="F3172">
            <v>374.23</v>
          </cell>
          <cell r="G3172">
            <v>15</v>
          </cell>
        </row>
        <row r="3173">
          <cell r="A3173" t="str">
            <v>46.18.120</v>
          </cell>
          <cell r="B3173" t="str">
            <v>Flange avulso em ferro fundido, classe PN-10, DN= 200mm</v>
          </cell>
          <cell r="C3173" t="str">
            <v>UN</v>
          </cell>
          <cell r="D3173">
            <v>436.67</v>
          </cell>
          <cell r="E3173">
            <v>32.880000000000003</v>
          </cell>
          <cell r="F3173">
            <v>469.55</v>
          </cell>
          <cell r="G3173">
            <v>15</v>
          </cell>
        </row>
        <row r="3174">
          <cell r="A3174" t="str">
            <v>46.18.130</v>
          </cell>
          <cell r="B3174" t="str">
            <v>Flange avulso em ferro fundido, classe PN-10, DN= 250mm</v>
          </cell>
          <cell r="C3174" t="str">
            <v>UN</v>
          </cell>
          <cell r="D3174">
            <v>612.82000000000005</v>
          </cell>
          <cell r="E3174">
            <v>35.24</v>
          </cell>
          <cell r="F3174">
            <v>648.05999999999995</v>
          </cell>
          <cell r="G3174">
            <v>15</v>
          </cell>
        </row>
        <row r="3175">
          <cell r="A3175" t="str">
            <v>46.18.140</v>
          </cell>
          <cell r="B3175" t="str">
            <v>Flange avulso em ferro fundido, classe PN-10, DN= 300mm</v>
          </cell>
          <cell r="C3175" t="str">
            <v>UN</v>
          </cell>
          <cell r="D3175">
            <v>805.75</v>
          </cell>
          <cell r="E3175">
            <v>37.590000000000003</v>
          </cell>
          <cell r="F3175">
            <v>843.34</v>
          </cell>
          <cell r="G3175">
            <v>15</v>
          </cell>
        </row>
        <row r="3176">
          <cell r="A3176" t="str">
            <v>46.18.168</v>
          </cell>
          <cell r="B3176" t="str">
            <v>Curva de 90° em ferro fundido com flanges, classe PN-10, DN= 50mm</v>
          </cell>
          <cell r="C3176" t="str">
            <v>UN</v>
          </cell>
          <cell r="D3176">
            <v>295.33999999999997</v>
          </cell>
          <cell r="E3176">
            <v>32.880000000000003</v>
          </cell>
          <cell r="F3176">
            <v>328.22</v>
          </cell>
          <cell r="G3176">
            <v>15</v>
          </cell>
        </row>
        <row r="3177">
          <cell r="A3177" t="str">
            <v>46.18.170</v>
          </cell>
          <cell r="B3177" t="str">
            <v>Curva de 90° em ferro fundido, com flanges, classe PN-10, DN= 80mm</v>
          </cell>
          <cell r="C3177" t="str">
            <v>UN</v>
          </cell>
          <cell r="D3177">
            <v>328.25</v>
          </cell>
          <cell r="E3177">
            <v>25.85</v>
          </cell>
          <cell r="F3177">
            <v>354.1</v>
          </cell>
          <cell r="G3177">
            <v>15</v>
          </cell>
        </row>
        <row r="3178">
          <cell r="A3178" t="str">
            <v>46.18.180</v>
          </cell>
          <cell r="B3178" t="str">
            <v>Curva de 90° em ferro fundido, com flanges, classe PN-10, DN= 100mm</v>
          </cell>
          <cell r="C3178" t="str">
            <v>UN</v>
          </cell>
          <cell r="D3178">
            <v>442.29</v>
          </cell>
          <cell r="E3178">
            <v>32.880000000000003</v>
          </cell>
          <cell r="F3178">
            <v>475.17</v>
          </cell>
          <cell r="G3178">
            <v>15</v>
          </cell>
        </row>
        <row r="3179">
          <cell r="A3179" t="str">
            <v>46.18.190</v>
          </cell>
          <cell r="B3179" t="str">
            <v>Curva de 90° em ferro fundido, com flanges, classe PN-10, DN= 150mm</v>
          </cell>
          <cell r="C3179" t="str">
            <v>UN</v>
          </cell>
          <cell r="D3179">
            <v>786.13</v>
          </cell>
          <cell r="E3179">
            <v>37.590000000000003</v>
          </cell>
          <cell r="F3179">
            <v>823.72</v>
          </cell>
          <cell r="G3179">
            <v>15</v>
          </cell>
        </row>
        <row r="3180">
          <cell r="A3180" t="str">
            <v>46.18.410</v>
          </cell>
          <cell r="B3180" t="str">
            <v>Te em ferro fundido, com flanges, classe PN-10, DN= 80mm, com derivação de 80mm</v>
          </cell>
          <cell r="C3180" t="str">
            <v>UN</v>
          </cell>
          <cell r="D3180">
            <v>584.62</v>
          </cell>
          <cell r="E3180">
            <v>28.19</v>
          </cell>
          <cell r="F3180">
            <v>612.80999999999995</v>
          </cell>
          <cell r="G3180">
            <v>15</v>
          </cell>
        </row>
        <row r="3181">
          <cell r="A3181" t="str">
            <v>46.18.420</v>
          </cell>
          <cell r="B3181" t="str">
            <v>Te em ferro fundido, com flanges, classe PN-10, DN= 100mm, com derivações de 80 até 100mm</v>
          </cell>
          <cell r="C3181" t="str">
            <v>UN</v>
          </cell>
          <cell r="D3181">
            <v>702.17</v>
          </cell>
          <cell r="E3181">
            <v>32.880000000000003</v>
          </cell>
          <cell r="F3181">
            <v>735.05</v>
          </cell>
          <cell r="G3181">
            <v>15</v>
          </cell>
        </row>
        <row r="3182">
          <cell r="A3182" t="str">
            <v>46.18.430</v>
          </cell>
          <cell r="B3182" t="str">
            <v>Te em ferro fundido, com flanges, classe PN-10, DN= 150mm, com derivações de 80 até 150mm</v>
          </cell>
          <cell r="C3182" t="str">
            <v>UN</v>
          </cell>
          <cell r="D3182">
            <v>1114.9000000000001</v>
          </cell>
          <cell r="E3182">
            <v>37.590000000000003</v>
          </cell>
          <cell r="F3182">
            <v>1152.49</v>
          </cell>
          <cell r="G3182">
            <v>15</v>
          </cell>
        </row>
        <row r="3183">
          <cell r="A3183" t="str">
            <v>46.18.560</v>
          </cell>
          <cell r="B3183" t="str">
            <v>Junta Gibault em ferro fundido, DN= 80mm, completa</v>
          </cell>
          <cell r="C3183" t="str">
            <v>UN</v>
          </cell>
          <cell r="D3183">
            <v>375.8</v>
          </cell>
          <cell r="E3183">
            <v>25.85</v>
          </cell>
          <cell r="F3183">
            <v>401.65</v>
          </cell>
          <cell r="G3183">
            <v>15</v>
          </cell>
        </row>
        <row r="3184">
          <cell r="A3184" t="str">
            <v>46.18.570</v>
          </cell>
          <cell r="B3184" t="str">
            <v>Junta Gibault em ferro fundido, DN= 100 mm, completa</v>
          </cell>
          <cell r="C3184" t="str">
            <v>UN</v>
          </cell>
          <cell r="D3184">
            <v>428</v>
          </cell>
          <cell r="E3184">
            <v>28.19</v>
          </cell>
          <cell r="F3184">
            <v>456.19</v>
          </cell>
          <cell r="G3184">
            <v>15</v>
          </cell>
        </row>
        <row r="3185">
          <cell r="A3185" t="str">
            <v>46.19</v>
          </cell>
          <cell r="B3185" t="str">
            <v>Tubulacao flangeada em ferro ductil para redes de saneamento.</v>
          </cell>
        </row>
        <row r="3186">
          <cell r="A3186" t="str">
            <v>46.19.500</v>
          </cell>
          <cell r="B3186" t="str">
            <v>Redução excêntrica em ferro fundido, com flanges, classe PN-10, DN= 100mm x 80mm</v>
          </cell>
          <cell r="C3186" t="str">
            <v>UN</v>
          </cell>
          <cell r="D3186">
            <v>444.37</v>
          </cell>
          <cell r="E3186">
            <v>32.880000000000003</v>
          </cell>
          <cell r="F3186">
            <v>477.25</v>
          </cell>
          <cell r="G3186">
            <v>15</v>
          </cell>
        </row>
        <row r="3187">
          <cell r="A3187" t="str">
            <v>46.19.510</v>
          </cell>
          <cell r="B3187" t="str">
            <v>Redução excêntrica em ferro fundido, com flanges, classe PN-10, DN= 150mm x 80/100mm</v>
          </cell>
          <cell r="C3187" t="str">
            <v>UN</v>
          </cell>
          <cell r="D3187">
            <v>662.24</v>
          </cell>
          <cell r="E3187">
            <v>37.590000000000003</v>
          </cell>
          <cell r="F3187">
            <v>699.83</v>
          </cell>
          <cell r="G3187">
            <v>15</v>
          </cell>
        </row>
        <row r="3188">
          <cell r="A3188" t="str">
            <v>46.19.520</v>
          </cell>
          <cell r="B3188" t="str">
            <v>Redução excêntrica em ferro fundido, com flanges, classe PN-10, DN= 200mm x 100/150mm</v>
          </cell>
          <cell r="C3188" t="str">
            <v>UN</v>
          </cell>
          <cell r="D3188">
            <v>948.56</v>
          </cell>
          <cell r="E3188">
            <v>42.29</v>
          </cell>
          <cell r="F3188">
            <v>990.85</v>
          </cell>
          <cell r="G3188">
            <v>15</v>
          </cell>
        </row>
        <row r="3189">
          <cell r="A3189" t="str">
            <v>46.19.530</v>
          </cell>
          <cell r="B3189" t="str">
            <v>Redução excêntrica em ferro fundido, com flanges, classe PN-10, DN= 250mm x 150/200mm</v>
          </cell>
          <cell r="C3189" t="str">
            <v>UN</v>
          </cell>
          <cell r="D3189">
            <v>1459.69</v>
          </cell>
          <cell r="E3189">
            <v>46.98</v>
          </cell>
          <cell r="F3189">
            <v>1506.67</v>
          </cell>
          <cell r="G3189">
            <v>15</v>
          </cell>
        </row>
        <row r="3190">
          <cell r="A3190" t="str">
            <v>46.19.590</v>
          </cell>
          <cell r="B3190" t="str">
            <v>Redução concêntrica em ferro fundido, com flanges, classe PN-10, DN= 80 x 50mm</v>
          </cell>
          <cell r="C3190" t="str">
            <v>UN</v>
          </cell>
          <cell r="D3190">
            <v>348.95</v>
          </cell>
          <cell r="E3190">
            <v>32.880000000000003</v>
          </cell>
          <cell r="F3190">
            <v>381.83</v>
          </cell>
          <cell r="G3190">
            <v>15</v>
          </cell>
        </row>
        <row r="3191">
          <cell r="A3191" t="str">
            <v>46.19.600</v>
          </cell>
          <cell r="B3191" t="str">
            <v>Redução concêntrica em ferro fundido, com flanges, classe PN-10, DN= 100mm x 80mm</v>
          </cell>
          <cell r="C3191" t="str">
            <v>UN</v>
          </cell>
          <cell r="D3191">
            <v>401.76</v>
          </cell>
          <cell r="E3191">
            <v>32.880000000000003</v>
          </cell>
          <cell r="F3191">
            <v>434.64</v>
          </cell>
          <cell r="G3191">
            <v>15</v>
          </cell>
        </row>
        <row r="3192">
          <cell r="A3192" t="str">
            <v>46.19.610</v>
          </cell>
          <cell r="B3192" t="str">
            <v>Redução concêntrica em ferro fundido, com flanges, classe PN-10, DN= 150mm x 80/100mm</v>
          </cell>
          <cell r="C3192" t="str">
            <v>UN</v>
          </cell>
          <cell r="D3192">
            <v>752.48</v>
          </cell>
          <cell r="E3192">
            <v>37.590000000000003</v>
          </cell>
          <cell r="F3192">
            <v>790.07</v>
          </cell>
          <cell r="G3192">
            <v>15</v>
          </cell>
        </row>
        <row r="3193">
          <cell r="A3193" t="str">
            <v>46.19.620</v>
          </cell>
          <cell r="B3193" t="str">
            <v>Redução concêntrica em ferro fundido, com flanges, classe PN-10, DN= 200mm x 100/150mm</v>
          </cell>
          <cell r="C3193" t="str">
            <v>UN</v>
          </cell>
          <cell r="D3193">
            <v>865.09</v>
          </cell>
          <cell r="E3193">
            <v>42.29</v>
          </cell>
          <cell r="F3193">
            <v>907.38</v>
          </cell>
          <cell r="G3193">
            <v>15</v>
          </cell>
        </row>
        <row r="3194">
          <cell r="A3194" t="str">
            <v>46.19.630</v>
          </cell>
          <cell r="B3194" t="str">
            <v>Redução concêntrica em ferro fundido, com flanges, classe PN-10, DN= 250mm x 150/200mm</v>
          </cell>
          <cell r="C3194" t="str">
            <v>UN</v>
          </cell>
          <cell r="D3194">
            <v>1334.29</v>
          </cell>
          <cell r="E3194">
            <v>46.98</v>
          </cell>
          <cell r="F3194">
            <v>1381.27</v>
          </cell>
          <cell r="G3194">
            <v>15</v>
          </cell>
        </row>
        <row r="3195">
          <cell r="A3195" t="str">
            <v>46.20</v>
          </cell>
          <cell r="B3195" t="str">
            <v>Reparos, conservacoes e complementos - GRUPO 46</v>
          </cell>
        </row>
        <row r="3196">
          <cell r="A3196" t="str">
            <v>46.20.010</v>
          </cell>
          <cell r="B3196" t="str">
            <v>Assentamento de tubo de concreto com diâmetro até 600 mm</v>
          </cell>
          <cell r="C3196" t="str">
            <v>M</v>
          </cell>
          <cell r="D3196">
            <v>1.94</v>
          </cell>
          <cell r="E3196">
            <v>81.069999999999993</v>
          </cell>
          <cell r="F3196">
            <v>83.01</v>
          </cell>
          <cell r="G3196">
            <v>15</v>
          </cell>
        </row>
        <row r="3197">
          <cell r="A3197" t="str">
            <v>46.20.020</v>
          </cell>
          <cell r="B3197" t="str">
            <v>Assentamento de tubo de concreto com diâmetro de 700 até 1500 mm</v>
          </cell>
          <cell r="C3197" t="str">
            <v>M</v>
          </cell>
          <cell r="D3197">
            <v>73.09</v>
          </cell>
          <cell r="E3197">
            <v>47.16</v>
          </cell>
          <cell r="F3197">
            <v>120.25</v>
          </cell>
          <cell r="G3197">
            <v>15</v>
          </cell>
        </row>
        <row r="3198">
          <cell r="A3198" t="str">
            <v>46.21</v>
          </cell>
          <cell r="B3198" t="str">
            <v>Tubulacao em aco preto schedule</v>
          </cell>
        </row>
        <row r="3199">
          <cell r="A3199" t="str">
            <v>46.21.012</v>
          </cell>
          <cell r="B3199" t="str">
            <v>Tubo de aço carbono preto sem costura Schedule 40, DN= 1´ - inclusive conexões</v>
          </cell>
          <cell r="C3199" t="str">
            <v>M</v>
          </cell>
          <cell r="D3199">
            <v>82.31</v>
          </cell>
          <cell r="E3199">
            <v>82.22</v>
          </cell>
          <cell r="F3199">
            <v>164.53</v>
          </cell>
          <cell r="G3199">
            <v>15</v>
          </cell>
        </row>
        <row r="3200">
          <cell r="A3200" t="str">
            <v>46.21.036</v>
          </cell>
          <cell r="B3200" t="str">
            <v>Tubo de aço carbono preto sem costura Schedule 40, DN= 1 1/4´ - inclusive conexões</v>
          </cell>
          <cell r="C3200" t="str">
            <v>M</v>
          </cell>
          <cell r="D3200">
            <v>96.73</v>
          </cell>
          <cell r="E3200">
            <v>93.97</v>
          </cell>
          <cell r="F3200">
            <v>190.7</v>
          </cell>
          <cell r="G3200">
            <v>15</v>
          </cell>
        </row>
        <row r="3201">
          <cell r="A3201" t="str">
            <v>46.21.040</v>
          </cell>
          <cell r="B3201" t="str">
            <v>Tubo de aço carbono preto sem costura Schedule 40, DN= 1 1/2´ - inclusive conexões</v>
          </cell>
          <cell r="C3201" t="str">
            <v>M</v>
          </cell>
          <cell r="D3201">
            <v>101.24</v>
          </cell>
          <cell r="E3201">
            <v>93.97</v>
          </cell>
          <cell r="F3201">
            <v>195.21</v>
          </cell>
          <cell r="G3201">
            <v>15</v>
          </cell>
        </row>
        <row r="3202">
          <cell r="A3202" t="str">
            <v>46.21.046</v>
          </cell>
          <cell r="B3202" t="str">
            <v>Tubo de aço carbono preto sem costura Schedule 40, DN= 2´ - inclusive conexões</v>
          </cell>
          <cell r="C3202" t="str">
            <v>M</v>
          </cell>
          <cell r="D3202">
            <v>132.38</v>
          </cell>
          <cell r="E3202">
            <v>105.71</v>
          </cell>
          <cell r="F3202">
            <v>238.09</v>
          </cell>
          <cell r="G3202">
            <v>15</v>
          </cell>
        </row>
        <row r="3203">
          <cell r="A3203" t="str">
            <v>46.21.056</v>
          </cell>
          <cell r="B3203" t="str">
            <v>Tubo de aço carbono preto sem costura Schedule 40, DN= 2 1/2´ - inclusive conexões</v>
          </cell>
          <cell r="C3203" t="str">
            <v>M</v>
          </cell>
          <cell r="D3203">
            <v>207.37</v>
          </cell>
          <cell r="E3203">
            <v>117.46</v>
          </cell>
          <cell r="F3203">
            <v>324.83</v>
          </cell>
          <cell r="G3203">
            <v>15</v>
          </cell>
        </row>
        <row r="3204">
          <cell r="A3204" t="str">
            <v>46.21.060</v>
          </cell>
          <cell r="B3204" t="str">
            <v>Tubo de aço carbono preto sem costura Schedule 40, DN= 3´ - inclusive conexões</v>
          </cell>
          <cell r="C3204" t="str">
            <v>M</v>
          </cell>
          <cell r="D3204">
            <v>230.56</v>
          </cell>
          <cell r="E3204">
            <v>132.15</v>
          </cell>
          <cell r="F3204">
            <v>362.71</v>
          </cell>
          <cell r="G3204">
            <v>15</v>
          </cell>
        </row>
        <row r="3205">
          <cell r="A3205" t="str">
            <v>46.21.066</v>
          </cell>
          <cell r="B3205" t="str">
            <v>Tubo de aço carbono preto sem costura Schedule 40, DN= 3 1/2´ - inclusive conexões</v>
          </cell>
          <cell r="C3205" t="str">
            <v>M</v>
          </cell>
          <cell r="D3205">
            <v>279.8</v>
          </cell>
          <cell r="E3205">
            <v>140.94999999999999</v>
          </cell>
          <cell r="F3205">
            <v>420.75</v>
          </cell>
          <cell r="G3205">
            <v>15</v>
          </cell>
        </row>
        <row r="3206">
          <cell r="A3206" t="str">
            <v>46.21.080</v>
          </cell>
          <cell r="B3206" t="str">
            <v>Tubo de aço carbono preto sem costura Schedule 40, DN= 4´ - inclusive conexões</v>
          </cell>
          <cell r="C3206" t="str">
            <v>M</v>
          </cell>
          <cell r="D3206">
            <v>320.81</v>
          </cell>
          <cell r="E3206">
            <v>146.83000000000001</v>
          </cell>
          <cell r="F3206">
            <v>467.64</v>
          </cell>
          <cell r="G3206">
            <v>15</v>
          </cell>
        </row>
        <row r="3207">
          <cell r="A3207" t="str">
            <v>46.21.090</v>
          </cell>
          <cell r="B3207" t="str">
            <v>Tubo de aço carbono preto sem costura Schedule 40, DN= 5´ - inclusive conexões</v>
          </cell>
          <cell r="C3207" t="str">
            <v>M</v>
          </cell>
          <cell r="D3207">
            <v>434.73</v>
          </cell>
          <cell r="E3207">
            <v>155.63999999999999</v>
          </cell>
          <cell r="F3207">
            <v>590.37</v>
          </cell>
          <cell r="G3207">
            <v>15</v>
          </cell>
        </row>
        <row r="3208">
          <cell r="A3208" t="str">
            <v>46.21.100</v>
          </cell>
          <cell r="B3208" t="str">
            <v>Tubo de aço carbono preto sem costura Schedule 40, DN= 6´ - inclusive conexões</v>
          </cell>
          <cell r="C3208" t="str">
            <v>M</v>
          </cell>
          <cell r="D3208">
            <v>556.08000000000004</v>
          </cell>
          <cell r="E3208">
            <v>161.51</v>
          </cell>
          <cell r="F3208">
            <v>717.59</v>
          </cell>
          <cell r="G3208">
            <v>15</v>
          </cell>
        </row>
        <row r="3209">
          <cell r="A3209" t="str">
            <v>46.21.110</v>
          </cell>
          <cell r="B3209" t="str">
            <v>Tubo de aço carbono preto sem costura Schedule 40, DN= 8´ - inclusive conexões</v>
          </cell>
          <cell r="C3209" t="str">
            <v>M</v>
          </cell>
          <cell r="D3209">
            <v>854.3</v>
          </cell>
          <cell r="E3209">
            <v>176.19</v>
          </cell>
          <cell r="F3209">
            <v>1030.49</v>
          </cell>
          <cell r="G3209">
            <v>15</v>
          </cell>
        </row>
        <row r="3210">
          <cell r="A3210" t="str">
            <v>46.21.140</v>
          </cell>
          <cell r="B3210" t="str">
            <v>Tubo de aço carbono preto com costura Schedule 40, DN= 10´ - inclusive conexões</v>
          </cell>
          <cell r="C3210" t="str">
            <v>M</v>
          </cell>
          <cell r="D3210">
            <v>676.25</v>
          </cell>
          <cell r="E3210">
            <v>193.81</v>
          </cell>
          <cell r="F3210">
            <v>870.06</v>
          </cell>
          <cell r="G3210">
            <v>15</v>
          </cell>
        </row>
        <row r="3211">
          <cell r="A3211" t="str">
            <v>46.21.150</v>
          </cell>
          <cell r="B3211" t="str">
            <v>Tubo de aço carbono preto com costura Schedule 40, DN= 12´ - inclusive conexões</v>
          </cell>
          <cell r="C3211" t="str">
            <v>M</v>
          </cell>
          <cell r="D3211">
            <v>936.99</v>
          </cell>
          <cell r="E3211">
            <v>205.56</v>
          </cell>
          <cell r="F3211">
            <v>1142.55</v>
          </cell>
          <cell r="G3211">
            <v>15</v>
          </cell>
        </row>
        <row r="3212">
          <cell r="A3212" t="str">
            <v>46.23</v>
          </cell>
          <cell r="B3212" t="str">
            <v>Tubulacao em concreto para rede de esgoto sanitario</v>
          </cell>
        </row>
        <row r="3213">
          <cell r="A3213" t="str">
            <v>46.23.110</v>
          </cell>
          <cell r="B3213" t="str">
            <v>Tubo de concreto classe EA-3, DN= 400 mm</v>
          </cell>
          <cell r="C3213" t="str">
            <v>M</v>
          </cell>
          <cell r="D3213">
            <v>148.33000000000001</v>
          </cell>
          <cell r="E3213">
            <v>19.12</v>
          </cell>
          <cell r="F3213">
            <v>167.45</v>
          </cell>
          <cell r="G3213">
            <v>15</v>
          </cell>
        </row>
        <row r="3214">
          <cell r="A3214" t="str">
            <v>46.23.120</v>
          </cell>
          <cell r="B3214" t="str">
            <v>Tubo de concreto classe EA-3, DN= 500 mm</v>
          </cell>
          <cell r="C3214" t="str">
            <v>M</v>
          </cell>
          <cell r="D3214">
            <v>208.58</v>
          </cell>
          <cell r="E3214">
            <v>28.68</v>
          </cell>
          <cell r="F3214">
            <v>237.26</v>
          </cell>
          <cell r="G3214">
            <v>15</v>
          </cell>
        </row>
        <row r="3215">
          <cell r="A3215" t="str">
            <v>46.23.130</v>
          </cell>
          <cell r="B3215" t="str">
            <v>Tubo de concreto classe EA-3, DN= 600 mm</v>
          </cell>
          <cell r="C3215" t="str">
            <v>M</v>
          </cell>
          <cell r="D3215">
            <v>241.38</v>
          </cell>
          <cell r="E3215">
            <v>33.46</v>
          </cell>
          <cell r="F3215">
            <v>274.83999999999997</v>
          </cell>
          <cell r="G3215">
            <v>15</v>
          </cell>
        </row>
        <row r="3216">
          <cell r="A3216" t="str">
            <v>46.23.140</v>
          </cell>
          <cell r="B3216" t="str">
            <v>Tubo de concreto classe EA-3, DN= 700 mm</v>
          </cell>
          <cell r="C3216" t="str">
            <v>M</v>
          </cell>
          <cell r="D3216">
            <v>331.75</v>
          </cell>
          <cell r="E3216">
            <v>38.24</v>
          </cell>
          <cell r="F3216">
            <v>369.99</v>
          </cell>
          <cell r="G3216">
            <v>15</v>
          </cell>
        </row>
        <row r="3217">
          <cell r="A3217" t="str">
            <v>46.23.150</v>
          </cell>
          <cell r="B3217" t="str">
            <v>Tubo de concreto classe EA-3, DN= 800 mm</v>
          </cell>
          <cell r="C3217" t="str">
            <v>M</v>
          </cell>
          <cell r="D3217">
            <v>401.13</v>
          </cell>
          <cell r="E3217">
            <v>47.8</v>
          </cell>
          <cell r="F3217">
            <v>448.93</v>
          </cell>
          <cell r="G3217">
            <v>15</v>
          </cell>
        </row>
        <row r="3218">
          <cell r="A3218" t="str">
            <v>46.23.160</v>
          </cell>
          <cell r="B3218" t="str">
            <v>Tubo de concreto classe EA-3, DN= 900 mm</v>
          </cell>
          <cell r="C3218" t="str">
            <v>M</v>
          </cell>
          <cell r="D3218">
            <v>844.53</v>
          </cell>
          <cell r="E3218">
            <v>57.36</v>
          </cell>
          <cell r="F3218">
            <v>901.89</v>
          </cell>
          <cell r="G3218">
            <v>15</v>
          </cell>
        </row>
        <row r="3219">
          <cell r="A3219" t="str">
            <v>46.23.170</v>
          </cell>
          <cell r="B3219" t="str">
            <v>Tubo de concreto classe EA-3, DN= 1000 mm</v>
          </cell>
          <cell r="C3219" t="str">
            <v>M</v>
          </cell>
          <cell r="D3219">
            <v>805.47</v>
          </cell>
          <cell r="E3219">
            <v>71.7</v>
          </cell>
          <cell r="F3219">
            <v>877.17</v>
          </cell>
          <cell r="G3219">
            <v>15</v>
          </cell>
        </row>
        <row r="3220">
          <cell r="A3220" t="str">
            <v>46.23.180</v>
          </cell>
          <cell r="B3220" t="str">
            <v>Tubo de concreto classe EA-3, DN= 1200 mm</v>
          </cell>
          <cell r="C3220" t="str">
            <v>M</v>
          </cell>
          <cell r="D3220">
            <v>898.32</v>
          </cell>
          <cell r="E3220">
            <v>143.4</v>
          </cell>
          <cell r="F3220">
            <v>1041.72</v>
          </cell>
          <cell r="G3220">
            <v>15</v>
          </cell>
        </row>
        <row r="3221">
          <cell r="A3221" t="str">
            <v>46.25</v>
          </cell>
          <cell r="B3221" t="str">
            <v>Tubulação em CPVC</v>
          </cell>
        </row>
        <row r="3222">
          <cell r="A3222" t="str">
            <v>46.25.050</v>
          </cell>
          <cell r="B3222" t="str">
            <v>Condutor em PVC 88mm, inclusive conexões - AP</v>
          </cell>
          <cell r="C3222" t="str">
            <v>M</v>
          </cell>
          <cell r="D3222">
            <v>73.650000000000006</v>
          </cell>
          <cell r="E3222">
            <v>48.75</v>
          </cell>
          <cell r="F3222">
            <v>122.4</v>
          </cell>
          <cell r="G3222">
            <v>15</v>
          </cell>
        </row>
        <row r="3223">
          <cell r="A3223" t="str">
            <v>46.26</v>
          </cell>
          <cell r="B3223" t="str">
            <v>Tubulacao em ferro fundido predial SMU - esgoto e pluvial</v>
          </cell>
        </row>
        <row r="3224">
          <cell r="A3224" t="str">
            <v>46.26.010</v>
          </cell>
          <cell r="B3224" t="str">
            <v>Tubo em ferro fundido com ponta e ponta, predial SMU, DN= 50 mm</v>
          </cell>
          <cell r="C3224" t="str">
            <v>M</v>
          </cell>
          <cell r="D3224">
            <v>173.65</v>
          </cell>
          <cell r="E3224">
            <v>29.37</v>
          </cell>
          <cell r="F3224">
            <v>203.02</v>
          </cell>
          <cell r="G3224">
            <v>15</v>
          </cell>
        </row>
        <row r="3225">
          <cell r="A3225" t="str">
            <v>46.26.020</v>
          </cell>
          <cell r="B3225" t="str">
            <v>Tubo em ferro fundido com ponta e ponta, predial SMU, DN= 75 mm</v>
          </cell>
          <cell r="C3225" t="str">
            <v>M</v>
          </cell>
          <cell r="D3225">
            <v>263.31</v>
          </cell>
          <cell r="E3225">
            <v>29.37</v>
          </cell>
          <cell r="F3225">
            <v>292.68</v>
          </cell>
          <cell r="G3225">
            <v>15</v>
          </cell>
        </row>
        <row r="3226">
          <cell r="A3226" t="str">
            <v>46.26.030</v>
          </cell>
          <cell r="B3226" t="str">
            <v>Tubo em ferro fundido com ponta e ponta, predial SMU, DN= 100 mm</v>
          </cell>
          <cell r="C3226" t="str">
            <v>M</v>
          </cell>
          <cell r="D3226">
            <v>278.13</v>
          </cell>
          <cell r="E3226">
            <v>41.32</v>
          </cell>
          <cell r="F3226">
            <v>319.45</v>
          </cell>
          <cell r="G3226">
            <v>15</v>
          </cell>
        </row>
        <row r="3227">
          <cell r="A3227" t="str">
            <v>46.26.040</v>
          </cell>
          <cell r="B3227" t="str">
            <v>Tubo em ferro fundido com ponta e ponta, predial SMU, DN= 150 mm</v>
          </cell>
          <cell r="C3227" t="str">
            <v>M</v>
          </cell>
          <cell r="D3227">
            <v>384.02</v>
          </cell>
          <cell r="E3227">
            <v>41.32</v>
          </cell>
          <cell r="F3227">
            <v>425.34</v>
          </cell>
          <cell r="G3227">
            <v>15</v>
          </cell>
        </row>
        <row r="3228">
          <cell r="A3228" t="str">
            <v>46.26.050</v>
          </cell>
          <cell r="B3228" t="str">
            <v>Tubo em ferro fundido com ponta e ponta, predial SMU, DN= 200 mm</v>
          </cell>
          <cell r="C3228" t="str">
            <v>M</v>
          </cell>
          <cell r="D3228">
            <v>644.55999999999995</v>
          </cell>
          <cell r="E3228">
            <v>41.32</v>
          </cell>
          <cell r="F3228">
            <v>685.88</v>
          </cell>
          <cell r="G3228">
            <v>15</v>
          </cell>
        </row>
        <row r="3229">
          <cell r="A3229" t="str">
            <v>46.26.060</v>
          </cell>
          <cell r="B3229" t="str">
            <v>Junta de união em aço inoxidável para tubo em ferro fundido predial SMU, DN= 50 mm</v>
          </cell>
          <cell r="C3229" t="str">
            <v>UN</v>
          </cell>
          <cell r="D3229">
            <v>59.98</v>
          </cell>
          <cell r="E3229">
            <v>23.49</v>
          </cell>
          <cell r="F3229">
            <v>83.47</v>
          </cell>
          <cell r="G3229">
            <v>15</v>
          </cell>
        </row>
        <row r="3230">
          <cell r="A3230" t="str">
            <v>46.26.070</v>
          </cell>
          <cell r="B3230" t="str">
            <v>Junta de união em aço inoxidável para tubo em ferro fundido predial SMU, DN= 75 mm</v>
          </cell>
          <cell r="C3230" t="str">
            <v>UN</v>
          </cell>
          <cell r="D3230">
            <v>68.14</v>
          </cell>
          <cell r="E3230">
            <v>23.49</v>
          </cell>
          <cell r="F3230">
            <v>91.63</v>
          </cell>
          <cell r="G3230">
            <v>15</v>
          </cell>
        </row>
        <row r="3231">
          <cell r="A3231" t="str">
            <v>46.26.080</v>
          </cell>
          <cell r="B3231" t="str">
            <v>Junta de união em aço inoxidável para tubo em ferro fundido predial SMU, DN= 100 mm</v>
          </cell>
          <cell r="C3231" t="str">
            <v>UN</v>
          </cell>
          <cell r="D3231">
            <v>87.47</v>
          </cell>
          <cell r="E3231">
            <v>29.37</v>
          </cell>
          <cell r="F3231">
            <v>116.84</v>
          </cell>
          <cell r="G3231">
            <v>15</v>
          </cell>
        </row>
        <row r="3232">
          <cell r="A3232" t="str">
            <v>46.26.090</v>
          </cell>
          <cell r="B3232" t="str">
            <v>Junta de união em aço inoxidável para tubo em ferro fundido predial SMU, DN= 150 mm</v>
          </cell>
          <cell r="C3232" t="str">
            <v>UN</v>
          </cell>
          <cell r="D3232">
            <v>139.69999999999999</v>
          </cell>
          <cell r="E3232">
            <v>29.37</v>
          </cell>
          <cell r="F3232">
            <v>169.07</v>
          </cell>
          <cell r="G3232">
            <v>15</v>
          </cell>
        </row>
        <row r="3233">
          <cell r="A3233" t="str">
            <v>46.26.100</v>
          </cell>
          <cell r="B3233" t="str">
            <v>Junta de união em aço inoxidável para tubo em ferro fundido predial SMU, DN= 200 mm</v>
          </cell>
          <cell r="C3233" t="str">
            <v>UN</v>
          </cell>
          <cell r="D3233">
            <v>196.98</v>
          </cell>
          <cell r="E3233">
            <v>29.37</v>
          </cell>
          <cell r="F3233">
            <v>226.35</v>
          </cell>
          <cell r="G3233">
            <v>15</v>
          </cell>
        </row>
        <row r="3234">
          <cell r="A3234" t="str">
            <v>46.26.110</v>
          </cell>
          <cell r="B3234" t="str">
            <v>Conjunto de ancoragem para tubo em ferro fundido predial SMU, DN= 50 mm</v>
          </cell>
          <cell r="C3234" t="str">
            <v>CJ</v>
          </cell>
          <cell r="D3234">
            <v>917.45</v>
          </cell>
          <cell r="E3234">
            <v>23.49</v>
          </cell>
          <cell r="F3234">
            <v>940.94</v>
          </cell>
          <cell r="G3234">
            <v>15</v>
          </cell>
        </row>
        <row r="3235">
          <cell r="A3235" t="str">
            <v>46.26.120</v>
          </cell>
          <cell r="B3235" t="str">
            <v>Conjunto de ancoragem para tubo em ferro fundido predial SMU, DN= 75 mm</v>
          </cell>
          <cell r="C3235" t="str">
            <v>CJ</v>
          </cell>
          <cell r="D3235">
            <v>957.07</v>
          </cell>
          <cell r="E3235">
            <v>23.49</v>
          </cell>
          <cell r="F3235">
            <v>980.56</v>
          </cell>
          <cell r="G3235">
            <v>15</v>
          </cell>
        </row>
        <row r="3236">
          <cell r="A3236" t="str">
            <v>46.26.130</v>
          </cell>
          <cell r="B3236" t="str">
            <v>Conjunto de ancoragem para tubo em ferro fundido predial SMU, DN= 100 mm</v>
          </cell>
          <cell r="C3236" t="str">
            <v>CJ</v>
          </cell>
          <cell r="D3236">
            <v>902.22</v>
          </cell>
          <cell r="E3236">
            <v>29.37</v>
          </cell>
          <cell r="F3236">
            <v>931.59</v>
          </cell>
          <cell r="G3236">
            <v>15</v>
          </cell>
        </row>
        <row r="3237">
          <cell r="A3237" t="str">
            <v>46.26.136</v>
          </cell>
          <cell r="B3237" t="str">
            <v>Conjunto de ancoragem para tubo em ferro fundido predial SMU, DN= 125 mm</v>
          </cell>
          <cell r="C3237" t="str">
            <v>CJ</v>
          </cell>
          <cell r="D3237">
            <v>961.69</v>
          </cell>
          <cell r="E3237">
            <v>29.37</v>
          </cell>
          <cell r="F3237">
            <v>991.06</v>
          </cell>
          <cell r="G3237">
            <v>15</v>
          </cell>
        </row>
        <row r="3238">
          <cell r="A3238" t="str">
            <v>46.26.140</v>
          </cell>
          <cell r="B3238" t="str">
            <v>Conjunto de ancoragem para tubo em ferro fundido predial SMU, DN= 150 mm</v>
          </cell>
          <cell r="C3238" t="str">
            <v>CJ</v>
          </cell>
          <cell r="D3238">
            <v>1130.77</v>
          </cell>
          <cell r="E3238">
            <v>29.37</v>
          </cell>
          <cell r="F3238">
            <v>1160.1400000000001</v>
          </cell>
          <cell r="G3238">
            <v>15</v>
          </cell>
        </row>
        <row r="3239">
          <cell r="A3239" t="str">
            <v>46.26.150</v>
          </cell>
          <cell r="B3239" t="str">
            <v>Conjunto de ancoragem para tubo em ferro fundido predial SMU, DN= 200 mm</v>
          </cell>
          <cell r="C3239" t="str">
            <v>CJ</v>
          </cell>
          <cell r="D3239">
            <v>1888.8</v>
          </cell>
          <cell r="E3239">
            <v>29.37</v>
          </cell>
          <cell r="F3239">
            <v>1918.17</v>
          </cell>
          <cell r="G3239">
            <v>15</v>
          </cell>
        </row>
        <row r="3240">
          <cell r="A3240" t="str">
            <v>46.26.200</v>
          </cell>
          <cell r="B3240" t="str">
            <v>Tubo em ferro fundido com ponta e ponta, predial SMU, DN= 125 mm</v>
          </cell>
          <cell r="C3240" t="str">
            <v>M</v>
          </cell>
          <cell r="D3240">
            <v>388.14</v>
          </cell>
          <cell r="E3240">
            <v>41.32</v>
          </cell>
          <cell r="F3240">
            <v>429.46</v>
          </cell>
          <cell r="G3240">
            <v>15</v>
          </cell>
        </row>
        <row r="3241">
          <cell r="A3241" t="str">
            <v>46.26.210</v>
          </cell>
          <cell r="B3241" t="str">
            <v>Tubo em ferro fundido com ponta e ponta, predial SMU, DN= 250 mm</v>
          </cell>
          <cell r="C3241" t="str">
            <v>M</v>
          </cell>
          <cell r="D3241">
            <v>1068.83</v>
          </cell>
          <cell r="E3241">
            <v>41.32</v>
          </cell>
          <cell r="F3241">
            <v>1110.1500000000001</v>
          </cell>
          <cell r="G3241">
            <v>15</v>
          </cell>
        </row>
        <row r="3242">
          <cell r="A3242" t="str">
            <v>46.26.400</v>
          </cell>
          <cell r="B3242" t="str">
            <v>Joelho 45° em ferro fundido, predial SMU, DN= 50 mm</v>
          </cell>
          <cell r="C3242" t="str">
            <v>UN</v>
          </cell>
          <cell r="D3242">
            <v>100.55</v>
          </cell>
          <cell r="E3242">
            <v>23.49</v>
          </cell>
          <cell r="F3242">
            <v>124.04</v>
          </cell>
          <cell r="G3242">
            <v>15</v>
          </cell>
        </row>
        <row r="3243">
          <cell r="A3243" t="str">
            <v>46.26.410</v>
          </cell>
          <cell r="B3243" t="str">
            <v>Joelho 45° em ferro fundido, predial SMU, DN= 75 mm</v>
          </cell>
          <cell r="C3243" t="str">
            <v>UN</v>
          </cell>
          <cell r="D3243">
            <v>138.68</v>
          </cell>
          <cell r="E3243">
            <v>23.49</v>
          </cell>
          <cell r="F3243">
            <v>162.16999999999999</v>
          </cell>
          <cell r="G3243">
            <v>15</v>
          </cell>
        </row>
        <row r="3244">
          <cell r="A3244" t="str">
            <v>46.26.420</v>
          </cell>
          <cell r="B3244" t="str">
            <v>Joelho 45° em ferro fundido, predial SMU, DN= 100 mm</v>
          </cell>
          <cell r="C3244" t="str">
            <v>UN</v>
          </cell>
          <cell r="D3244">
            <v>151.55000000000001</v>
          </cell>
          <cell r="E3244">
            <v>29.37</v>
          </cell>
          <cell r="F3244">
            <v>180.92</v>
          </cell>
          <cell r="G3244">
            <v>15</v>
          </cell>
        </row>
        <row r="3245">
          <cell r="A3245" t="str">
            <v>46.26.426</v>
          </cell>
          <cell r="B3245" t="str">
            <v>Joelho 45° em ferro fundido, predial SMU, DN= 125 mm</v>
          </cell>
          <cell r="C3245" t="str">
            <v>UN</v>
          </cell>
          <cell r="D3245">
            <v>250.83</v>
          </cell>
          <cell r="E3245">
            <v>29.37</v>
          </cell>
          <cell r="F3245">
            <v>280.2</v>
          </cell>
          <cell r="G3245">
            <v>15</v>
          </cell>
        </row>
        <row r="3246">
          <cell r="A3246" t="str">
            <v>46.26.430</v>
          </cell>
          <cell r="B3246" t="str">
            <v>Joelho 45° em ferro fundido, predial SMU, DN= 150 mm</v>
          </cell>
          <cell r="C3246" t="str">
            <v>UN</v>
          </cell>
          <cell r="D3246">
            <v>283.97000000000003</v>
          </cell>
          <cell r="E3246">
            <v>29.37</v>
          </cell>
          <cell r="F3246">
            <v>313.33999999999997</v>
          </cell>
          <cell r="G3246">
            <v>15</v>
          </cell>
        </row>
        <row r="3247">
          <cell r="A3247" t="str">
            <v>46.26.440</v>
          </cell>
          <cell r="B3247" t="str">
            <v>Joelho 45° em ferro fundido, predial SMU, DN= 200 mm</v>
          </cell>
          <cell r="C3247" t="str">
            <v>UN</v>
          </cell>
          <cell r="D3247">
            <v>575.07000000000005</v>
          </cell>
          <cell r="E3247">
            <v>29.37</v>
          </cell>
          <cell r="F3247">
            <v>604.44000000000005</v>
          </cell>
          <cell r="G3247">
            <v>15</v>
          </cell>
        </row>
        <row r="3248">
          <cell r="A3248" t="str">
            <v>46.26.460</v>
          </cell>
          <cell r="B3248" t="str">
            <v>Joelho 88° em ferro fundido, predial SMU, DN= 50 mm</v>
          </cell>
          <cell r="C3248" t="str">
            <v>UN</v>
          </cell>
          <cell r="D3248">
            <v>176.26</v>
          </cell>
          <cell r="E3248">
            <v>23.49</v>
          </cell>
          <cell r="F3248">
            <v>199.75</v>
          </cell>
          <cell r="G3248">
            <v>15</v>
          </cell>
        </row>
        <row r="3249">
          <cell r="A3249" t="str">
            <v>46.26.470</v>
          </cell>
          <cell r="B3249" t="str">
            <v>Joelho 88° em ferro fundido, predial SMU, DN= 75 mm</v>
          </cell>
          <cell r="C3249" t="str">
            <v>UN</v>
          </cell>
          <cell r="D3249">
            <v>177.54</v>
          </cell>
          <cell r="E3249">
            <v>23.49</v>
          </cell>
          <cell r="F3249">
            <v>201.03</v>
          </cell>
          <cell r="G3249">
            <v>15</v>
          </cell>
        </row>
        <row r="3250">
          <cell r="A3250" t="str">
            <v>46.26.480</v>
          </cell>
          <cell r="B3250" t="str">
            <v>Joelho 88° em ferro fundido, predial SMU, DN= 100 mm</v>
          </cell>
          <cell r="C3250" t="str">
            <v>UN</v>
          </cell>
          <cell r="D3250">
            <v>184.85</v>
          </cell>
          <cell r="E3250">
            <v>29.37</v>
          </cell>
          <cell r="F3250">
            <v>214.22</v>
          </cell>
          <cell r="G3250">
            <v>15</v>
          </cell>
        </row>
        <row r="3251">
          <cell r="A3251" t="str">
            <v>46.26.490</v>
          </cell>
          <cell r="B3251" t="str">
            <v>Joelho 88° em ferro fundido, predial SMU, DN= 150 mm</v>
          </cell>
          <cell r="C3251" t="str">
            <v>UN</v>
          </cell>
          <cell r="D3251">
            <v>239.4</v>
          </cell>
          <cell r="E3251">
            <v>29.37</v>
          </cell>
          <cell r="F3251">
            <v>268.77</v>
          </cell>
          <cell r="G3251">
            <v>15</v>
          </cell>
        </row>
        <row r="3252">
          <cell r="A3252" t="str">
            <v>46.26.500</v>
          </cell>
          <cell r="B3252" t="str">
            <v>Joelho 88° em ferro fundido, predial SMU, DN= 200 mm</v>
          </cell>
          <cell r="C3252" t="str">
            <v>UN</v>
          </cell>
          <cell r="D3252">
            <v>416.96</v>
          </cell>
          <cell r="E3252">
            <v>29.37</v>
          </cell>
          <cell r="F3252">
            <v>446.33</v>
          </cell>
          <cell r="G3252">
            <v>15</v>
          </cell>
        </row>
        <row r="3253">
          <cell r="A3253" t="str">
            <v>46.26.510</v>
          </cell>
          <cell r="B3253" t="str">
            <v>Junção 45° em ferro fundido, predial SMU, DN= 50 x 50 mm</v>
          </cell>
          <cell r="C3253" t="str">
            <v>UN</v>
          </cell>
          <cell r="D3253">
            <v>128.87</v>
          </cell>
          <cell r="E3253">
            <v>23.49</v>
          </cell>
          <cell r="F3253">
            <v>152.36000000000001</v>
          </cell>
          <cell r="G3253">
            <v>15</v>
          </cell>
        </row>
        <row r="3254">
          <cell r="A3254" t="str">
            <v>46.26.516</v>
          </cell>
          <cell r="B3254" t="str">
            <v>Junção 45° em ferro fundido, predial SMU, DN= 75 x 50 mm</v>
          </cell>
          <cell r="C3254" t="str">
            <v>UN</v>
          </cell>
          <cell r="D3254">
            <v>199.44</v>
          </cell>
          <cell r="E3254">
            <v>23.49</v>
          </cell>
          <cell r="F3254">
            <v>222.93</v>
          </cell>
          <cell r="G3254">
            <v>15</v>
          </cell>
        </row>
        <row r="3255">
          <cell r="A3255" t="str">
            <v>46.26.520</v>
          </cell>
          <cell r="B3255" t="str">
            <v>Junção 45° em ferro fundido, predial SMU, DN= 75 x 75 mm</v>
          </cell>
          <cell r="C3255" t="str">
            <v>UN</v>
          </cell>
          <cell r="D3255">
            <v>239.15</v>
          </cell>
          <cell r="E3255">
            <v>23.49</v>
          </cell>
          <cell r="F3255">
            <v>262.64</v>
          </cell>
          <cell r="G3255">
            <v>15</v>
          </cell>
        </row>
        <row r="3256">
          <cell r="A3256" t="str">
            <v>46.26.540</v>
          </cell>
          <cell r="B3256" t="str">
            <v>Junção 45° em ferro fundido, predial SMU, DN= 100 x 75 mm</v>
          </cell>
          <cell r="C3256" t="str">
            <v>UN</v>
          </cell>
          <cell r="D3256">
            <v>298.16000000000003</v>
          </cell>
          <cell r="E3256">
            <v>29.37</v>
          </cell>
          <cell r="F3256">
            <v>327.52999999999997</v>
          </cell>
          <cell r="G3256">
            <v>15</v>
          </cell>
        </row>
        <row r="3257">
          <cell r="A3257" t="str">
            <v>46.26.550</v>
          </cell>
          <cell r="B3257" t="str">
            <v>Junção 45° em ferro fundido, predial SMU, DN= 100 x 100 mm</v>
          </cell>
          <cell r="C3257" t="str">
            <v>UN</v>
          </cell>
          <cell r="D3257">
            <v>345.73</v>
          </cell>
          <cell r="E3257">
            <v>29.37</v>
          </cell>
          <cell r="F3257">
            <v>375.1</v>
          </cell>
          <cell r="G3257">
            <v>15</v>
          </cell>
        </row>
        <row r="3258">
          <cell r="A3258" t="str">
            <v>46.26.560</v>
          </cell>
          <cell r="B3258" t="str">
            <v>Junção 45° em ferro fundido, predial SMU, DN= 150 x 150 mm</v>
          </cell>
          <cell r="C3258" t="str">
            <v>UN</v>
          </cell>
          <cell r="D3258">
            <v>960.5</v>
          </cell>
          <cell r="E3258">
            <v>29.37</v>
          </cell>
          <cell r="F3258">
            <v>989.87</v>
          </cell>
          <cell r="G3258">
            <v>15</v>
          </cell>
        </row>
        <row r="3259">
          <cell r="A3259" t="str">
            <v>46.26.580</v>
          </cell>
          <cell r="B3259" t="str">
            <v>Junta de união em aço inoxidável para tubo em ferro fundido predial SMU, DN= 125 mm</v>
          </cell>
          <cell r="C3259" t="str">
            <v>UN</v>
          </cell>
          <cell r="D3259">
            <v>112.05</v>
          </cell>
          <cell r="E3259">
            <v>29.37</v>
          </cell>
          <cell r="F3259">
            <v>141.41999999999999</v>
          </cell>
          <cell r="G3259">
            <v>15</v>
          </cell>
        </row>
        <row r="3260">
          <cell r="A3260" t="str">
            <v>46.26.590</v>
          </cell>
          <cell r="B3260" t="str">
            <v>Junta de união em aço inoxidável para tubo em ferro fundido predial SMU, DN= 250 mm</v>
          </cell>
          <cell r="C3260" t="str">
            <v>UN</v>
          </cell>
          <cell r="D3260">
            <v>556.91</v>
          </cell>
          <cell r="E3260">
            <v>29.37</v>
          </cell>
          <cell r="F3260">
            <v>586.28</v>
          </cell>
          <cell r="G3260">
            <v>15</v>
          </cell>
        </row>
        <row r="3261">
          <cell r="A3261" t="str">
            <v>46.26.600</v>
          </cell>
          <cell r="B3261" t="str">
            <v>Redução excêntrica em ferro fundido, predial SMU, DN= 75 x 50 mm</v>
          </cell>
          <cell r="C3261" t="str">
            <v>UN</v>
          </cell>
          <cell r="D3261">
            <v>133.96</v>
          </cell>
          <cell r="E3261">
            <v>23.49</v>
          </cell>
          <cell r="F3261">
            <v>157.44999999999999</v>
          </cell>
          <cell r="G3261">
            <v>15</v>
          </cell>
        </row>
        <row r="3262">
          <cell r="A3262" t="str">
            <v>46.26.610</v>
          </cell>
          <cell r="B3262" t="str">
            <v>Redução excêntrica em ferro fundido, predial SMU, DN= 100 x 75 mm</v>
          </cell>
          <cell r="C3262" t="str">
            <v>UN</v>
          </cell>
          <cell r="D3262">
            <v>203.1</v>
          </cell>
          <cell r="E3262">
            <v>29.37</v>
          </cell>
          <cell r="F3262">
            <v>232.47</v>
          </cell>
          <cell r="G3262">
            <v>15</v>
          </cell>
        </row>
        <row r="3263">
          <cell r="A3263" t="str">
            <v>46.26.612</v>
          </cell>
          <cell r="B3263" t="str">
            <v>Redução excêntrica em ferro fundido, predial SMU, DN= 125 x 75 mm</v>
          </cell>
          <cell r="C3263" t="str">
            <v>UN</v>
          </cell>
          <cell r="D3263">
            <v>236.79</v>
          </cell>
          <cell r="E3263">
            <v>29.37</v>
          </cell>
          <cell r="F3263">
            <v>266.16000000000003</v>
          </cell>
          <cell r="G3263">
            <v>15</v>
          </cell>
        </row>
        <row r="3264">
          <cell r="A3264" t="str">
            <v>46.26.614</v>
          </cell>
          <cell r="B3264" t="str">
            <v>Redução excêntrica em ferro fundido, predial SMU, DN= 125 x 100 mm</v>
          </cell>
          <cell r="C3264" t="str">
            <v>UN</v>
          </cell>
          <cell r="D3264">
            <v>241.1</v>
          </cell>
          <cell r="E3264">
            <v>29.37</v>
          </cell>
          <cell r="F3264">
            <v>270.47000000000003</v>
          </cell>
          <cell r="G3264">
            <v>15</v>
          </cell>
        </row>
        <row r="3265">
          <cell r="A3265" t="str">
            <v>46.26.616</v>
          </cell>
          <cell r="B3265" t="str">
            <v>Redução excêntrica em ferro fundido, predial SMU, DN= 150 x 75 mm</v>
          </cell>
          <cell r="C3265" t="str">
            <v>UN</v>
          </cell>
          <cell r="D3265">
            <v>492.61</v>
          </cell>
          <cell r="E3265">
            <v>29.37</v>
          </cell>
          <cell r="F3265">
            <v>521.98</v>
          </cell>
          <cell r="G3265">
            <v>15</v>
          </cell>
        </row>
        <row r="3266">
          <cell r="A3266" t="str">
            <v>46.26.632</v>
          </cell>
          <cell r="B3266" t="str">
            <v>Redução excêntrica em ferro fundido, predial SMU, DN= 150 x 100 mm</v>
          </cell>
          <cell r="C3266" t="str">
            <v>UN</v>
          </cell>
          <cell r="D3266">
            <v>520.36</v>
          </cell>
          <cell r="E3266">
            <v>29.37</v>
          </cell>
          <cell r="F3266">
            <v>549.73</v>
          </cell>
          <cell r="G3266">
            <v>15</v>
          </cell>
        </row>
        <row r="3267">
          <cell r="A3267" t="str">
            <v>46.26.634</v>
          </cell>
          <cell r="B3267" t="str">
            <v>Redução excêntrica em ferro fundido, predial SMU, DN= 150 x 125 mm</v>
          </cell>
          <cell r="C3267" t="str">
            <v>UN</v>
          </cell>
          <cell r="D3267">
            <v>553.54</v>
          </cell>
          <cell r="E3267">
            <v>29.37</v>
          </cell>
          <cell r="F3267">
            <v>582.91</v>
          </cell>
          <cell r="G3267">
            <v>15</v>
          </cell>
        </row>
        <row r="3268">
          <cell r="A3268" t="str">
            <v>46.26.636</v>
          </cell>
          <cell r="B3268" t="str">
            <v>Redução excêntrica em ferro fundido, predial SMU, DN= 200 x 125 mm</v>
          </cell>
          <cell r="C3268" t="str">
            <v>UN</v>
          </cell>
          <cell r="D3268">
            <v>582.30999999999995</v>
          </cell>
          <cell r="E3268">
            <v>29.37</v>
          </cell>
          <cell r="F3268">
            <v>611.67999999999995</v>
          </cell>
          <cell r="G3268">
            <v>15</v>
          </cell>
        </row>
        <row r="3269">
          <cell r="A3269" t="str">
            <v>46.26.640</v>
          </cell>
          <cell r="B3269" t="str">
            <v>Redução excêntrica em ferro fundido, predial SMU, DN= 200 x 150 mm</v>
          </cell>
          <cell r="C3269" t="str">
            <v>UN</v>
          </cell>
          <cell r="D3269">
            <v>631.97</v>
          </cell>
          <cell r="E3269">
            <v>29.37</v>
          </cell>
          <cell r="F3269">
            <v>661.34</v>
          </cell>
          <cell r="G3269">
            <v>15</v>
          </cell>
        </row>
        <row r="3270">
          <cell r="A3270" t="str">
            <v>46.26.690</v>
          </cell>
          <cell r="B3270" t="str">
            <v>Redução excêntrica em ferro fundido, predial SMU, DN= 250 x 200 mm</v>
          </cell>
          <cell r="C3270" t="str">
            <v>UN</v>
          </cell>
          <cell r="D3270">
            <v>1324.34</v>
          </cell>
          <cell r="E3270">
            <v>29.37</v>
          </cell>
          <cell r="F3270">
            <v>1353.71</v>
          </cell>
          <cell r="G3270">
            <v>15</v>
          </cell>
        </row>
        <row r="3271">
          <cell r="A3271" t="str">
            <v>46.26.700</v>
          </cell>
          <cell r="B3271" t="str">
            <v>Te de visita em ferro fundido, predial SMU, DN= 75 mm</v>
          </cell>
          <cell r="C3271" t="str">
            <v>UN</v>
          </cell>
          <cell r="D3271">
            <v>462</v>
          </cell>
          <cell r="E3271">
            <v>23.49</v>
          </cell>
          <cell r="F3271">
            <v>485.49</v>
          </cell>
          <cell r="G3271">
            <v>15</v>
          </cell>
        </row>
        <row r="3272">
          <cell r="A3272" t="str">
            <v>46.26.710</v>
          </cell>
          <cell r="B3272" t="str">
            <v>Te de visita em ferro fundido, predial SMU, DN= 100 mm</v>
          </cell>
          <cell r="C3272" t="str">
            <v>UN</v>
          </cell>
          <cell r="D3272">
            <v>896.3</v>
          </cell>
          <cell r="E3272">
            <v>29.37</v>
          </cell>
          <cell r="F3272">
            <v>925.67</v>
          </cell>
          <cell r="G3272">
            <v>15</v>
          </cell>
        </row>
        <row r="3273">
          <cell r="A3273" t="str">
            <v>46.26.720</v>
          </cell>
          <cell r="B3273" t="str">
            <v>Te de visita em ferro fundido, predial SMU, DN= 125 mm</v>
          </cell>
          <cell r="C3273" t="str">
            <v>UN</v>
          </cell>
          <cell r="D3273">
            <v>1140.5999999999999</v>
          </cell>
          <cell r="E3273">
            <v>29.37</v>
          </cell>
          <cell r="F3273">
            <v>1169.97</v>
          </cell>
          <cell r="G3273">
            <v>15</v>
          </cell>
        </row>
        <row r="3274">
          <cell r="A3274" t="str">
            <v>46.26.730</v>
          </cell>
          <cell r="B3274" t="str">
            <v>Te de visita em ferro fundido, predial SMU, DN= 150 mm</v>
          </cell>
          <cell r="C3274" t="str">
            <v>UN</v>
          </cell>
          <cell r="D3274">
            <v>1511.81</v>
          </cell>
          <cell r="E3274">
            <v>29.37</v>
          </cell>
          <cell r="F3274">
            <v>1541.18</v>
          </cell>
          <cell r="G3274">
            <v>15</v>
          </cell>
        </row>
        <row r="3275">
          <cell r="A3275" t="str">
            <v>46.26.740</v>
          </cell>
          <cell r="B3275" t="str">
            <v>Te de visita em ferro fundido, predial SMU, DN= 200 mm</v>
          </cell>
          <cell r="C3275" t="str">
            <v>UN</v>
          </cell>
          <cell r="D3275">
            <v>3234.22</v>
          </cell>
          <cell r="E3275">
            <v>29.37</v>
          </cell>
          <cell r="F3275">
            <v>3263.59</v>
          </cell>
          <cell r="G3275">
            <v>15</v>
          </cell>
        </row>
        <row r="3276">
          <cell r="A3276" t="str">
            <v>46.26.800</v>
          </cell>
          <cell r="B3276" t="str">
            <v>Abraçadeira dentada para travamento em aço inoxidável, com parafuso de aço zincado, para tubo em ferro fundido predial SMU, DN= 50 mm</v>
          </cell>
          <cell r="C3276" t="str">
            <v>UN</v>
          </cell>
          <cell r="D3276">
            <v>205.31</v>
          </cell>
          <cell r="E3276">
            <v>23.49</v>
          </cell>
          <cell r="F3276">
            <v>228.8</v>
          </cell>
          <cell r="G3276">
            <v>15</v>
          </cell>
        </row>
        <row r="3277">
          <cell r="A3277" t="str">
            <v>46.26.810</v>
          </cell>
          <cell r="B3277" t="str">
            <v>Abraçadeira dentada para travamento em aço inoxidável, com parafuso de aço zincado, para tubo em ferro fundido predial SMU, DN= 75 mm</v>
          </cell>
          <cell r="C3277" t="str">
            <v>UN</v>
          </cell>
          <cell r="D3277">
            <v>242.43</v>
          </cell>
          <cell r="E3277">
            <v>23.49</v>
          </cell>
          <cell r="F3277">
            <v>265.92</v>
          </cell>
          <cell r="G3277">
            <v>15</v>
          </cell>
        </row>
        <row r="3278">
          <cell r="A3278" t="str">
            <v>46.26.820</v>
          </cell>
          <cell r="B3278" t="str">
            <v>Abraçadeira dentada para travamento em aço inoxidável, com parafuso de aço zincado, para tubo em ferro fundido predial SMU, DN= 100 mm</v>
          </cell>
          <cell r="C3278" t="str">
            <v>UN</v>
          </cell>
          <cell r="D3278">
            <v>502.38</v>
          </cell>
          <cell r="E3278">
            <v>29.37</v>
          </cell>
          <cell r="F3278">
            <v>531.75</v>
          </cell>
          <cell r="G3278">
            <v>15</v>
          </cell>
        </row>
        <row r="3279">
          <cell r="A3279" t="str">
            <v>46.26.825</v>
          </cell>
          <cell r="B3279" t="str">
            <v>Abraçadeira dentada para travamento em aço inoxidável, com parafuso de aço zincado, para tubo em ferro fundido predial SMU, DN= 125 mm</v>
          </cell>
          <cell r="C3279" t="str">
            <v>UN</v>
          </cell>
          <cell r="D3279">
            <v>647.88</v>
          </cell>
          <cell r="E3279">
            <v>29.37</v>
          </cell>
          <cell r="F3279">
            <v>677.25</v>
          </cell>
          <cell r="G3279">
            <v>15</v>
          </cell>
        </row>
        <row r="3280">
          <cell r="A3280" t="str">
            <v>46.26.830</v>
          </cell>
          <cell r="B3280" t="str">
            <v>Abraçadeira dentada para travamento em aço inoxidável, com parafuso de aço zincado, para tubo em ferro fundido predial SMU, DN= 150 mm</v>
          </cell>
          <cell r="C3280" t="str">
            <v>UN</v>
          </cell>
          <cell r="D3280">
            <v>817.85</v>
          </cell>
          <cell r="E3280">
            <v>29.37</v>
          </cell>
          <cell r="F3280">
            <v>847.22</v>
          </cell>
          <cell r="G3280">
            <v>15</v>
          </cell>
        </row>
        <row r="3281">
          <cell r="A3281" t="str">
            <v>46.26.840</v>
          </cell>
          <cell r="B3281" t="str">
            <v>Tampão simples em ferro fundido, predial SMU, DN= 150 mm</v>
          </cell>
          <cell r="C3281" t="str">
            <v>UN</v>
          </cell>
          <cell r="D3281">
            <v>178.42</v>
          </cell>
          <cell r="E3281">
            <v>29.37</v>
          </cell>
          <cell r="F3281">
            <v>207.79</v>
          </cell>
          <cell r="G3281">
            <v>15</v>
          </cell>
        </row>
        <row r="3282">
          <cell r="A3282" t="str">
            <v>46.26.843</v>
          </cell>
          <cell r="B3282" t="str">
            <v>Tampão simples em ferro fundido, predial SMU, DN= 200 mm</v>
          </cell>
          <cell r="C3282" t="str">
            <v>UN</v>
          </cell>
          <cell r="D3282">
            <v>538.15</v>
          </cell>
          <cell r="E3282">
            <v>29.37</v>
          </cell>
          <cell r="F3282">
            <v>567.52</v>
          </cell>
          <cell r="G3282">
            <v>15</v>
          </cell>
        </row>
        <row r="3283">
          <cell r="A3283" t="str">
            <v>46.26.900</v>
          </cell>
          <cell r="B3283" t="str">
            <v>Junção 45° em ferro fundido, predial SMU, DN= 125 x 100 mm</v>
          </cell>
          <cell r="C3283" t="str">
            <v>UN</v>
          </cell>
          <cell r="D3283">
            <v>549.78</v>
          </cell>
          <cell r="E3283">
            <v>29.37</v>
          </cell>
          <cell r="F3283">
            <v>579.15</v>
          </cell>
          <cell r="G3283">
            <v>15</v>
          </cell>
        </row>
        <row r="3284">
          <cell r="A3284" t="str">
            <v>46.26.910</v>
          </cell>
          <cell r="B3284" t="str">
            <v>Junção 45° em ferro fundido, predial SMU, DN= 150 x 100 mm</v>
          </cell>
          <cell r="C3284" t="str">
            <v>UN</v>
          </cell>
          <cell r="D3284">
            <v>786.03</v>
          </cell>
          <cell r="E3284">
            <v>29.37</v>
          </cell>
          <cell r="F3284">
            <v>815.4</v>
          </cell>
          <cell r="G3284">
            <v>15</v>
          </cell>
        </row>
        <row r="3285">
          <cell r="A3285" t="str">
            <v>46.26.920</v>
          </cell>
          <cell r="B3285" t="str">
            <v>Junção 45° em ferro fundido, predial SMU, DN= 200 x 100 mm</v>
          </cell>
          <cell r="C3285" t="str">
            <v>UN</v>
          </cell>
          <cell r="D3285">
            <v>1056.93</v>
          </cell>
          <cell r="E3285">
            <v>29.37</v>
          </cell>
          <cell r="F3285">
            <v>1086.3</v>
          </cell>
          <cell r="G3285">
            <v>15</v>
          </cell>
        </row>
        <row r="3286">
          <cell r="A3286" t="str">
            <v>46.26.930</v>
          </cell>
          <cell r="B3286" t="str">
            <v>Junção 45° em ferro fundido, predial SMU, DN= 200 x 200 mm</v>
          </cell>
          <cell r="C3286" t="str">
            <v>UN</v>
          </cell>
          <cell r="D3286">
            <v>3419.2</v>
          </cell>
          <cell r="E3286">
            <v>29.37</v>
          </cell>
          <cell r="F3286">
            <v>3448.57</v>
          </cell>
          <cell r="G3286">
            <v>15</v>
          </cell>
        </row>
        <row r="3287">
          <cell r="A3287" t="str">
            <v>46.27</v>
          </cell>
          <cell r="B3287" t="str">
            <v>Tubulacao em cobre, para sistema de ar condicionado</v>
          </cell>
        </row>
        <row r="3288">
          <cell r="A3288" t="str">
            <v>46.27.050</v>
          </cell>
          <cell r="B3288" t="str">
            <v>Tubo de cobre flexível, espessura 1/32" - diâmetro 3/16", inclusive conexões</v>
          </cell>
          <cell r="C3288" t="str">
            <v>M</v>
          </cell>
          <cell r="D3288">
            <v>10.09</v>
          </cell>
          <cell r="E3288">
            <v>9.69</v>
          </cell>
          <cell r="F3288">
            <v>19.78</v>
          </cell>
          <cell r="G3288">
            <v>15</v>
          </cell>
        </row>
        <row r="3289">
          <cell r="A3289" t="str">
            <v>46.27.060</v>
          </cell>
          <cell r="B3289" t="str">
            <v>Tubo de cobre flexível, espessura 1/32" - diâmetro 1/4", inclusive conexões</v>
          </cell>
          <cell r="C3289" t="str">
            <v>M</v>
          </cell>
          <cell r="D3289">
            <v>15</v>
          </cell>
          <cell r="E3289">
            <v>9.69</v>
          </cell>
          <cell r="F3289">
            <v>24.69</v>
          </cell>
          <cell r="G3289">
            <v>15</v>
          </cell>
        </row>
        <row r="3290">
          <cell r="A3290" t="str">
            <v>46.27.070</v>
          </cell>
          <cell r="B3290" t="str">
            <v>Tubo de cobre flexível, espessura 1/32" - diâmetro 5/16", inclusive conexões</v>
          </cell>
          <cell r="C3290" t="str">
            <v>M</v>
          </cell>
          <cell r="D3290">
            <v>19.079999999999998</v>
          </cell>
          <cell r="E3290">
            <v>9.69</v>
          </cell>
          <cell r="F3290">
            <v>28.77</v>
          </cell>
          <cell r="G3290">
            <v>15</v>
          </cell>
        </row>
        <row r="3291">
          <cell r="A3291" t="str">
            <v>46.27.080</v>
          </cell>
          <cell r="B3291" t="str">
            <v>Tubo de cobre flexível, espessura 1/32" - diâmetro 3/8", inclusive conexões</v>
          </cell>
          <cell r="C3291" t="str">
            <v>M</v>
          </cell>
          <cell r="D3291">
            <v>23.82</v>
          </cell>
          <cell r="E3291">
            <v>14.69</v>
          </cell>
          <cell r="F3291">
            <v>38.51</v>
          </cell>
          <cell r="G3291">
            <v>15</v>
          </cell>
        </row>
        <row r="3292">
          <cell r="A3292" t="str">
            <v>46.27.090</v>
          </cell>
          <cell r="B3292" t="str">
            <v>Tubo de cobre flexível, espessura 1/32" - diâmetro 1/2", inclusive conexões</v>
          </cell>
          <cell r="C3292" t="str">
            <v>M</v>
          </cell>
          <cell r="D3292">
            <v>31.47</v>
          </cell>
          <cell r="E3292">
            <v>14.69</v>
          </cell>
          <cell r="F3292">
            <v>46.16</v>
          </cell>
          <cell r="G3292">
            <v>15</v>
          </cell>
        </row>
        <row r="3293">
          <cell r="A3293" t="str">
            <v>46.27.100</v>
          </cell>
          <cell r="B3293" t="str">
            <v>Tubo de cobre flexível, espessura 1/32" - diâmetro 5/8", inclusive conexões</v>
          </cell>
          <cell r="C3293" t="str">
            <v>M</v>
          </cell>
          <cell r="D3293">
            <v>40.130000000000003</v>
          </cell>
          <cell r="E3293">
            <v>14.69</v>
          </cell>
          <cell r="F3293">
            <v>54.82</v>
          </cell>
          <cell r="G3293">
            <v>15</v>
          </cell>
        </row>
        <row r="3294">
          <cell r="A3294" t="str">
            <v>46.27.110</v>
          </cell>
          <cell r="B3294" t="str">
            <v>Tubo de cobre flexível, espessura 1/32" - diâmetro 3/4", inclusive conexões</v>
          </cell>
          <cell r="C3294" t="str">
            <v>M</v>
          </cell>
          <cell r="D3294">
            <v>49.49</v>
          </cell>
          <cell r="E3294">
            <v>14.69</v>
          </cell>
          <cell r="F3294">
            <v>64.180000000000007</v>
          </cell>
          <cell r="G3294">
            <v>15</v>
          </cell>
        </row>
        <row r="3295">
          <cell r="A3295" t="str">
            <v>46.32</v>
          </cell>
          <cell r="B3295" t="str">
            <v>Tubulacao em cobre rigido, para sistema VRF de ar condicionado</v>
          </cell>
        </row>
        <row r="3296">
          <cell r="A3296" t="str">
            <v>46.32.001</v>
          </cell>
          <cell r="B3296" t="str">
            <v>Tubo de cobre sem costura, rígido, espessura 1/16" - diâmetro 3/8", inclusive conexões</v>
          </cell>
          <cell r="C3296" t="str">
            <v>M</v>
          </cell>
          <cell r="D3296">
            <v>59.84</v>
          </cell>
          <cell r="E3296">
            <v>21.14</v>
          </cell>
          <cell r="F3296">
            <v>80.98</v>
          </cell>
          <cell r="G3296">
            <v>15</v>
          </cell>
        </row>
        <row r="3297">
          <cell r="A3297" t="str">
            <v>46.32.002</v>
          </cell>
          <cell r="B3297" t="str">
            <v>Tubo de cobre sem costura, rígido, espessura 1/16" - diâmetro 1/2", inclusive conexões</v>
          </cell>
          <cell r="C3297" t="str">
            <v>M</v>
          </cell>
          <cell r="D3297">
            <v>84.73</v>
          </cell>
          <cell r="E3297">
            <v>21.14</v>
          </cell>
          <cell r="F3297">
            <v>105.87</v>
          </cell>
          <cell r="G3297">
            <v>15</v>
          </cell>
        </row>
        <row r="3298">
          <cell r="A3298" t="str">
            <v>46.32.003</v>
          </cell>
          <cell r="B3298" t="str">
            <v>Tubo de cobre sem costura, rígido, espessura 1/16" - diâmetro 5/8", inclusive conexões</v>
          </cell>
          <cell r="C3298" t="str">
            <v>M</v>
          </cell>
          <cell r="D3298">
            <v>104.13</v>
          </cell>
          <cell r="E3298">
            <v>21.14</v>
          </cell>
          <cell r="F3298">
            <v>125.27</v>
          </cell>
          <cell r="G3298">
            <v>15</v>
          </cell>
        </row>
        <row r="3299">
          <cell r="A3299" t="str">
            <v>46.32.004</v>
          </cell>
          <cell r="B3299" t="str">
            <v>Tubo de cobre sem costura, rígido, espessura 1/16" - diâmetro 3/4", inclusive conexões</v>
          </cell>
          <cell r="C3299" t="str">
            <v>M</v>
          </cell>
          <cell r="D3299">
            <v>127.46</v>
          </cell>
          <cell r="E3299">
            <v>21.14</v>
          </cell>
          <cell r="F3299">
            <v>148.6</v>
          </cell>
          <cell r="G3299">
            <v>15</v>
          </cell>
        </row>
        <row r="3300">
          <cell r="A3300" t="str">
            <v>46.32.005</v>
          </cell>
          <cell r="B3300" t="str">
            <v>Tubo de cobre sem costura, rígido, espessura 1/16" - diâmetro 7/8", inclusive conexões</v>
          </cell>
          <cell r="C3300" t="str">
            <v>M</v>
          </cell>
          <cell r="D3300">
            <v>155.6</v>
          </cell>
          <cell r="E3300">
            <v>21.14</v>
          </cell>
          <cell r="F3300">
            <v>176.74</v>
          </cell>
          <cell r="G3300">
            <v>15</v>
          </cell>
        </row>
        <row r="3301">
          <cell r="A3301" t="str">
            <v>46.32.006</v>
          </cell>
          <cell r="B3301" t="str">
            <v>Tubo de cobre sem costura, rígido, espessura 1/16" - diâmetro 1", inclusive conexões</v>
          </cell>
          <cell r="C3301" t="str">
            <v>M</v>
          </cell>
          <cell r="D3301">
            <v>173.88</v>
          </cell>
          <cell r="E3301">
            <v>21.14</v>
          </cell>
          <cell r="F3301">
            <v>195.02</v>
          </cell>
          <cell r="G3301">
            <v>15</v>
          </cell>
        </row>
        <row r="3302">
          <cell r="A3302" t="str">
            <v>46.32.007</v>
          </cell>
          <cell r="B3302" t="str">
            <v>Tubo de cobre sem costura, rígido, espessura 1/16" - diâmetro 1.1/8", inclusive conexões</v>
          </cell>
          <cell r="C3302" t="str">
            <v>M</v>
          </cell>
          <cell r="D3302">
            <v>206.78</v>
          </cell>
          <cell r="E3302">
            <v>21.14</v>
          </cell>
          <cell r="F3302">
            <v>227.92</v>
          </cell>
          <cell r="G3302">
            <v>15</v>
          </cell>
        </row>
        <row r="3303">
          <cell r="A3303" t="str">
            <v>46.32.008</v>
          </cell>
          <cell r="B3303" t="str">
            <v>Tubo de cobre sem costura, rígido, espessura 1/16" - diâmetro 1.1/4", inclusive conexões</v>
          </cell>
          <cell r="C3303" t="str">
            <v>M</v>
          </cell>
          <cell r="D3303">
            <v>232.47</v>
          </cell>
          <cell r="E3303">
            <v>21.14</v>
          </cell>
          <cell r="F3303">
            <v>253.61</v>
          </cell>
          <cell r="G3303">
            <v>15</v>
          </cell>
        </row>
        <row r="3304">
          <cell r="A3304" t="str">
            <v>46.32.009</v>
          </cell>
          <cell r="B3304" t="str">
            <v>Tubo de cobre sem costura, rígido, espessura 1/16" - diâmetro 1.3/8", inclusive conexões</v>
          </cell>
          <cell r="C3304" t="str">
            <v>M</v>
          </cell>
          <cell r="D3304">
            <v>250.68</v>
          </cell>
          <cell r="E3304">
            <v>21.14</v>
          </cell>
          <cell r="F3304">
            <v>271.82</v>
          </cell>
          <cell r="G3304">
            <v>15</v>
          </cell>
        </row>
        <row r="3305">
          <cell r="A3305" t="str">
            <v>46.32.010</v>
          </cell>
          <cell r="B3305" t="str">
            <v>Tubo de cobre sem costura, rígido, espessura 1/16" - diâmetro 1.1/2", inclusive conexões</v>
          </cell>
          <cell r="C3305" t="str">
            <v>M</v>
          </cell>
          <cell r="D3305">
            <v>296.67</v>
          </cell>
          <cell r="E3305">
            <v>21.14</v>
          </cell>
          <cell r="F3305">
            <v>317.81</v>
          </cell>
          <cell r="G3305">
            <v>15</v>
          </cell>
        </row>
        <row r="3306">
          <cell r="A3306" t="str">
            <v>46.32.011</v>
          </cell>
          <cell r="B3306" t="str">
            <v>Tubo de cobre sem costura, rígido, espessura 1/16" - diâmetro 1.5/8", inclusive conexões</v>
          </cell>
          <cell r="C3306" t="str">
            <v>M</v>
          </cell>
          <cell r="D3306">
            <v>311.42</v>
          </cell>
          <cell r="E3306">
            <v>21.14</v>
          </cell>
          <cell r="F3306">
            <v>332.56</v>
          </cell>
          <cell r="G3306">
            <v>15</v>
          </cell>
        </row>
        <row r="3307">
          <cell r="A3307" t="str">
            <v>46.33</v>
          </cell>
          <cell r="B3307" t="str">
            <v>Tubulacao em PP - aguas pluviais / esgoto</v>
          </cell>
        </row>
        <row r="3308">
          <cell r="A3308" t="str">
            <v>46.33.001</v>
          </cell>
          <cell r="B3308" t="str">
            <v>Tubo de esgoto em polipropileno de alta resistência - PP, DN= 40mm, preto, com união deslizante e guarnição elastomérica de duplo lábio</v>
          </cell>
          <cell r="C3308" t="str">
            <v>M</v>
          </cell>
          <cell r="D3308">
            <v>38.090000000000003</v>
          </cell>
          <cell r="E3308">
            <v>20.66</v>
          </cell>
          <cell r="F3308">
            <v>58.75</v>
          </cell>
          <cell r="G3308">
            <v>15</v>
          </cell>
        </row>
        <row r="3309">
          <cell r="A3309" t="str">
            <v>46.33.002</v>
          </cell>
          <cell r="B3309" t="str">
            <v>Tubo de esgoto em polipropileno de alta resistência - PP, DN= 50mm, preto, com união deslizante e guarnição elastomérica de duplo lábio</v>
          </cell>
          <cell r="C3309" t="str">
            <v>M</v>
          </cell>
          <cell r="D3309">
            <v>45.32</v>
          </cell>
          <cell r="E3309">
            <v>20.66</v>
          </cell>
          <cell r="F3309">
            <v>65.98</v>
          </cell>
          <cell r="G3309">
            <v>15</v>
          </cell>
        </row>
        <row r="3310">
          <cell r="A3310" t="str">
            <v>46.33.003</v>
          </cell>
          <cell r="B3310" t="str">
            <v>Tubo de esgoto em polipropileno de alta resistência - PP, DN= 63mm, preto, com união deslizante e guarnição elastomérica de duplo lábio</v>
          </cell>
          <cell r="C3310" t="str">
            <v>M</v>
          </cell>
          <cell r="D3310">
            <v>51.95</v>
          </cell>
          <cell r="E3310">
            <v>20.66</v>
          </cell>
          <cell r="F3310">
            <v>72.61</v>
          </cell>
          <cell r="G3310">
            <v>15</v>
          </cell>
        </row>
        <row r="3311">
          <cell r="A3311" t="str">
            <v>46.33.004</v>
          </cell>
          <cell r="B3311" t="str">
            <v>Tubo de esgoto em polipropileno de alta resistência - PP, DN= 110mm, preto, com união deslizante e guarnição elastomérica de duplo lábio</v>
          </cell>
          <cell r="C3311" t="str">
            <v>M</v>
          </cell>
          <cell r="D3311">
            <v>124.26</v>
          </cell>
          <cell r="E3311">
            <v>30.99</v>
          </cell>
          <cell r="F3311">
            <v>155.25</v>
          </cell>
          <cell r="G3311">
            <v>15</v>
          </cell>
        </row>
        <row r="3312">
          <cell r="A3312" t="str">
            <v>46.33.020</v>
          </cell>
          <cell r="B3312" t="str">
            <v>Joelho 45° em polipropileno de alta resistência, preto, tipo PB, DN= 40mm</v>
          </cell>
          <cell r="C3312" t="str">
            <v>UN</v>
          </cell>
          <cell r="D3312">
            <v>13.74</v>
          </cell>
          <cell r="E3312">
            <v>13.51</v>
          </cell>
          <cell r="F3312">
            <v>27.25</v>
          </cell>
          <cell r="G3312">
            <v>15</v>
          </cell>
        </row>
        <row r="3313">
          <cell r="A3313" t="str">
            <v>46.33.021</v>
          </cell>
          <cell r="B3313" t="str">
            <v>Joelho 45° em polipropileno de alta resistência - PP, preto, tipo PB, DN= 50mm</v>
          </cell>
          <cell r="C3313" t="str">
            <v>UN</v>
          </cell>
          <cell r="D3313">
            <v>20.8</v>
          </cell>
          <cell r="E3313">
            <v>13.51</v>
          </cell>
          <cell r="F3313">
            <v>34.31</v>
          </cell>
          <cell r="G3313">
            <v>15</v>
          </cell>
        </row>
        <row r="3314">
          <cell r="A3314" t="str">
            <v>46.33.022</v>
          </cell>
          <cell r="B3314" t="str">
            <v>Joelho 45° em polipropileno de alta resistência - PP, preto, tipo PB, DN= 63mm</v>
          </cell>
          <cell r="C3314" t="str">
            <v>UN</v>
          </cell>
          <cell r="D3314">
            <v>21.43</v>
          </cell>
          <cell r="E3314">
            <v>20.56</v>
          </cell>
          <cell r="F3314">
            <v>41.99</v>
          </cell>
          <cell r="G3314">
            <v>15</v>
          </cell>
        </row>
        <row r="3315">
          <cell r="A3315" t="str">
            <v>46.33.023</v>
          </cell>
          <cell r="B3315" t="str">
            <v>Joelho 45° em polipropileno de alta resistência - PP, preto, tipo PB, DN= 110mm</v>
          </cell>
          <cell r="C3315" t="str">
            <v>UN</v>
          </cell>
          <cell r="D3315">
            <v>33.44</v>
          </cell>
          <cell r="E3315">
            <v>23.49</v>
          </cell>
          <cell r="F3315">
            <v>56.93</v>
          </cell>
          <cell r="G3315">
            <v>15</v>
          </cell>
        </row>
        <row r="3316">
          <cell r="A3316" t="str">
            <v>46.33.047</v>
          </cell>
          <cell r="B3316" t="str">
            <v>Joelho 87°30' em polipropileno de alta resistência - PP, preto, tipo PB, DN= 40mm</v>
          </cell>
          <cell r="C3316" t="str">
            <v>UN</v>
          </cell>
          <cell r="D3316">
            <v>13.42</v>
          </cell>
          <cell r="E3316">
            <v>13.51</v>
          </cell>
          <cell r="F3316">
            <v>26.93</v>
          </cell>
          <cell r="G3316">
            <v>15</v>
          </cell>
        </row>
        <row r="3317">
          <cell r="A3317" t="str">
            <v>46.33.048</v>
          </cell>
          <cell r="B3317" t="str">
            <v>Joelho 87°30' em polipropileno de alta resistência - PP, preto, tipo PB, DN= 50mm</v>
          </cell>
          <cell r="C3317" t="str">
            <v>UN</v>
          </cell>
          <cell r="D3317">
            <v>18.59</v>
          </cell>
          <cell r="E3317">
            <v>13.51</v>
          </cell>
          <cell r="F3317">
            <v>32.1</v>
          </cell>
          <cell r="G3317">
            <v>15</v>
          </cell>
        </row>
        <row r="3318">
          <cell r="A3318" t="str">
            <v>46.33.049</v>
          </cell>
          <cell r="B3318" t="str">
            <v>Joelho 87°30' em polipropileno de alta resistência - PP, preto, tipo PB, DN= 63mm</v>
          </cell>
          <cell r="C3318" t="str">
            <v>UN</v>
          </cell>
          <cell r="D3318">
            <v>25.88</v>
          </cell>
          <cell r="E3318">
            <v>20.56</v>
          </cell>
          <cell r="F3318">
            <v>46.44</v>
          </cell>
          <cell r="G3318">
            <v>15</v>
          </cell>
        </row>
        <row r="3319">
          <cell r="A3319" t="str">
            <v>46.33.074</v>
          </cell>
          <cell r="B3319" t="str">
            <v>Joelho 87°30' em polipropileno de alta resistência - PP, preto, tipo PB, DN= 110mm, com base de apoio</v>
          </cell>
          <cell r="C3319" t="str">
            <v>UN</v>
          </cell>
          <cell r="D3319">
            <v>41.91</v>
          </cell>
          <cell r="E3319">
            <v>23.49</v>
          </cell>
          <cell r="F3319">
            <v>65.400000000000006</v>
          </cell>
          <cell r="G3319">
            <v>15</v>
          </cell>
        </row>
        <row r="3320">
          <cell r="A3320" t="str">
            <v>46.33.102</v>
          </cell>
          <cell r="B3320" t="str">
            <v>Luva dupla em polipropileno de alta resistência - PP,  preto,  DN= 40mm</v>
          </cell>
          <cell r="C3320" t="str">
            <v>UN</v>
          </cell>
          <cell r="D3320">
            <v>17.3</v>
          </cell>
          <cell r="E3320">
            <v>13.51</v>
          </cell>
          <cell r="F3320">
            <v>30.81</v>
          </cell>
          <cell r="G3320">
            <v>15</v>
          </cell>
        </row>
        <row r="3321">
          <cell r="A3321" t="str">
            <v>46.33.103</v>
          </cell>
          <cell r="B3321" t="str">
            <v>Luva dupla em polipropileno de alta resistência - PP,  preto,  DN= 50mm</v>
          </cell>
          <cell r="C3321" t="str">
            <v>UN</v>
          </cell>
          <cell r="D3321">
            <v>21.09</v>
          </cell>
          <cell r="E3321">
            <v>13.51</v>
          </cell>
          <cell r="F3321">
            <v>34.6</v>
          </cell>
          <cell r="G3321">
            <v>15</v>
          </cell>
        </row>
        <row r="3322">
          <cell r="A3322" t="str">
            <v>46.33.104</v>
          </cell>
          <cell r="B3322" t="str">
            <v>Luva dupla em polipropileno de alta resistência - PP,  preto,  DN= 63mm</v>
          </cell>
          <cell r="C3322" t="str">
            <v>UN</v>
          </cell>
          <cell r="D3322">
            <v>24.83</v>
          </cell>
          <cell r="E3322">
            <v>20.56</v>
          </cell>
          <cell r="F3322">
            <v>45.39</v>
          </cell>
          <cell r="G3322">
            <v>15</v>
          </cell>
        </row>
        <row r="3323">
          <cell r="A3323" t="str">
            <v>46.33.105</v>
          </cell>
          <cell r="B3323" t="str">
            <v>Luva dupla em polipropileno de alta resistência - PP,  preto,  DN= 110mm</v>
          </cell>
          <cell r="C3323" t="str">
            <v>UN</v>
          </cell>
          <cell r="D3323">
            <v>40.39</v>
          </cell>
          <cell r="E3323">
            <v>23.49</v>
          </cell>
          <cell r="F3323">
            <v>63.88</v>
          </cell>
          <cell r="G3323">
            <v>15</v>
          </cell>
        </row>
        <row r="3324">
          <cell r="A3324" t="str">
            <v>46.33.116</v>
          </cell>
          <cell r="B3324" t="str">
            <v>Luva de Redução em polipropileno de alta resistência - PP, preto, tipo PB, DN= 50x40mm</v>
          </cell>
          <cell r="C3324" t="str">
            <v>UN</v>
          </cell>
          <cell r="D3324">
            <v>13.11</v>
          </cell>
          <cell r="E3324">
            <v>13.51</v>
          </cell>
          <cell r="F3324">
            <v>26.62</v>
          </cell>
          <cell r="G3324">
            <v>15</v>
          </cell>
        </row>
        <row r="3325">
          <cell r="A3325" t="str">
            <v>46.33.117</v>
          </cell>
          <cell r="B3325" t="str">
            <v>Luva de Redução em polipropileno de alta resistência - PP, preto, tipo PB, DN= 63x50mm</v>
          </cell>
          <cell r="C3325" t="str">
            <v>UN</v>
          </cell>
          <cell r="D3325">
            <v>19.100000000000001</v>
          </cell>
          <cell r="E3325">
            <v>20.56</v>
          </cell>
          <cell r="F3325">
            <v>39.659999999999997</v>
          </cell>
          <cell r="G3325">
            <v>15</v>
          </cell>
        </row>
        <row r="3326">
          <cell r="A3326" t="str">
            <v>46.33.118</v>
          </cell>
          <cell r="B3326" t="str">
            <v>Luva de Redução em polipropileno de alta resistência - PP, preto, tipo PB, DN= 110x63mm</v>
          </cell>
          <cell r="C3326" t="str">
            <v>UN</v>
          </cell>
          <cell r="D3326">
            <v>32.67</v>
          </cell>
          <cell r="E3326">
            <v>23.49</v>
          </cell>
          <cell r="F3326">
            <v>56.16</v>
          </cell>
          <cell r="G3326">
            <v>15</v>
          </cell>
        </row>
        <row r="3327">
          <cell r="A3327" t="str">
            <v>46.33.130</v>
          </cell>
          <cell r="B3327" t="str">
            <v>Tê 87°30' simples em polipropileno de alta resistência - PP, preto, tipo PB, DN= 50x50mm</v>
          </cell>
          <cell r="C3327" t="str">
            <v>UN</v>
          </cell>
          <cell r="D3327">
            <v>39.71</v>
          </cell>
          <cell r="E3327">
            <v>13.51</v>
          </cell>
          <cell r="F3327">
            <v>53.22</v>
          </cell>
          <cell r="G3327">
            <v>15</v>
          </cell>
        </row>
        <row r="3328">
          <cell r="A3328" t="str">
            <v>46.33.131</v>
          </cell>
          <cell r="B3328" t="str">
            <v>Tê 87°30' simples em polipropileno de alta resistência - PP, preto, tipo PB, DN= 63x63mm</v>
          </cell>
          <cell r="C3328" t="str">
            <v>UN</v>
          </cell>
          <cell r="D3328">
            <v>50.31</v>
          </cell>
          <cell r="E3328">
            <v>20.56</v>
          </cell>
          <cell r="F3328">
            <v>70.87</v>
          </cell>
          <cell r="G3328">
            <v>15</v>
          </cell>
        </row>
        <row r="3329">
          <cell r="A3329" t="str">
            <v>46.33.132</v>
          </cell>
          <cell r="B3329" t="str">
            <v>Tê 87°30' simples em polipropileno de alta resistência - PP, preto, tipo PB, DN= 110x110mm</v>
          </cell>
          <cell r="C3329" t="str">
            <v>UN</v>
          </cell>
          <cell r="D3329">
            <v>89.21</v>
          </cell>
          <cell r="E3329">
            <v>23.49</v>
          </cell>
          <cell r="F3329">
            <v>112.7</v>
          </cell>
          <cell r="G3329">
            <v>15</v>
          </cell>
        </row>
        <row r="3330">
          <cell r="A3330" t="str">
            <v>46.33.137</v>
          </cell>
          <cell r="B3330" t="str">
            <v>Tê 87°30' simples de redução em polipropileno de alta resistência - PP, preto, tipo PB, DN= 110x63mm</v>
          </cell>
          <cell r="C3330" t="str">
            <v>UN</v>
          </cell>
          <cell r="D3330">
            <v>73.25</v>
          </cell>
          <cell r="E3330">
            <v>23.49</v>
          </cell>
          <cell r="F3330">
            <v>96.74</v>
          </cell>
          <cell r="G3330">
            <v>15</v>
          </cell>
        </row>
        <row r="3331">
          <cell r="A3331" t="str">
            <v>46.33.140</v>
          </cell>
          <cell r="B3331" t="str">
            <v>Tê 87°30' de inspeção em polipropileno de alta resistência - PP, preto (PxB), DN 110mm</v>
          </cell>
          <cell r="C3331" t="str">
            <v>UN</v>
          </cell>
          <cell r="D3331">
            <v>217.05</v>
          </cell>
          <cell r="E3331">
            <v>20.56</v>
          </cell>
          <cell r="F3331">
            <v>237.61</v>
          </cell>
          <cell r="G3331">
            <v>15</v>
          </cell>
        </row>
        <row r="3332">
          <cell r="A3332" t="str">
            <v>46.33.149</v>
          </cell>
          <cell r="B3332" t="str">
            <v>Junção 45° simples em polipropileno de alta resistência - PP, preto, tipo PB, DN= 50x50mm</v>
          </cell>
          <cell r="C3332" t="str">
            <v>UN</v>
          </cell>
          <cell r="D3332">
            <v>37.28</v>
          </cell>
          <cell r="E3332">
            <v>13.51</v>
          </cell>
          <cell r="F3332">
            <v>50.79</v>
          </cell>
          <cell r="G3332">
            <v>15</v>
          </cell>
        </row>
        <row r="3333">
          <cell r="A3333" t="str">
            <v>46.33.150</v>
          </cell>
          <cell r="B3333" t="str">
            <v>Junção 45° simples em polipropileno de alta resistência - PP, preto, tipo PB, DN= 63x63mm</v>
          </cell>
          <cell r="C3333" t="str">
            <v>UN</v>
          </cell>
          <cell r="D3333">
            <v>45.18</v>
          </cell>
          <cell r="E3333">
            <v>20.56</v>
          </cell>
          <cell r="F3333">
            <v>65.739999999999995</v>
          </cell>
          <cell r="G3333">
            <v>15</v>
          </cell>
        </row>
        <row r="3334">
          <cell r="A3334" t="str">
            <v>46.33.151</v>
          </cell>
          <cell r="B3334" t="str">
            <v>Junção 45° simples em polipropileno de alta resistência - PP, preto, tipo PB, DN= 110x110mm</v>
          </cell>
          <cell r="C3334" t="str">
            <v>UN</v>
          </cell>
          <cell r="D3334">
            <v>83.83</v>
          </cell>
          <cell r="E3334">
            <v>23.49</v>
          </cell>
          <cell r="F3334">
            <v>107.32</v>
          </cell>
          <cell r="G3334">
            <v>15</v>
          </cell>
        </row>
        <row r="3335">
          <cell r="A3335" t="str">
            <v>46.33.159</v>
          </cell>
          <cell r="B3335" t="str">
            <v>Junção 45° simples de redução em polipropileno de alta resistência - PP, preto, tipo PB, DN= 63x50mm</v>
          </cell>
          <cell r="C3335" t="str">
            <v>UN</v>
          </cell>
          <cell r="D3335">
            <v>38.28</v>
          </cell>
          <cell r="E3335">
            <v>20.56</v>
          </cell>
          <cell r="F3335">
            <v>58.84</v>
          </cell>
          <cell r="G3335">
            <v>15</v>
          </cell>
        </row>
        <row r="3336">
          <cell r="A3336" t="str">
            <v>46.33.160</v>
          </cell>
          <cell r="B3336" t="str">
            <v>Junção 45° simples de redução em polipropileno de alta resistência - PP, preto, tipo PB, DN= 110x50mm</v>
          </cell>
          <cell r="C3336" t="str">
            <v>UN</v>
          </cell>
          <cell r="D3336">
            <v>69.59</v>
          </cell>
          <cell r="E3336">
            <v>23.49</v>
          </cell>
          <cell r="F3336">
            <v>93.08</v>
          </cell>
          <cell r="G3336">
            <v>15</v>
          </cell>
        </row>
        <row r="3337">
          <cell r="A3337" t="str">
            <v>46.33.161</v>
          </cell>
          <cell r="B3337" t="str">
            <v>Junção 45° simples de redução em polipropileno de alta resistência - PP, preto, tipo PB, DN= 110x63mm</v>
          </cell>
          <cell r="C3337" t="str">
            <v>UN</v>
          </cell>
          <cell r="D3337">
            <v>54.99</v>
          </cell>
          <cell r="E3337">
            <v>23.49</v>
          </cell>
          <cell r="F3337">
            <v>78.48</v>
          </cell>
          <cell r="G3337">
            <v>15</v>
          </cell>
        </row>
        <row r="3338">
          <cell r="A3338" t="str">
            <v>46.33.170</v>
          </cell>
          <cell r="B3338" t="str">
            <v>Curva 87°30' em polipropileno de alta resistência - PP, preto, tipo PB, DN= 110mm</v>
          </cell>
          <cell r="C3338" t="str">
            <v>UN</v>
          </cell>
          <cell r="D3338">
            <v>72.25</v>
          </cell>
          <cell r="E3338">
            <v>23.49</v>
          </cell>
          <cell r="F3338">
            <v>95.74</v>
          </cell>
          <cell r="G3338">
            <v>15</v>
          </cell>
        </row>
        <row r="3339">
          <cell r="A3339" t="str">
            <v>46.33.186</v>
          </cell>
          <cell r="B3339" t="str">
            <v>Caixa sifonada de piso, em polipropileno de alta resistência PP, preto,  DN=125mm, uma saída de 63mm</v>
          </cell>
          <cell r="C3339" t="str">
            <v>UN</v>
          </cell>
          <cell r="D3339">
            <v>118.27</v>
          </cell>
          <cell r="E3339">
            <v>20.56</v>
          </cell>
          <cell r="F3339">
            <v>138.83000000000001</v>
          </cell>
          <cell r="G3339">
            <v>15</v>
          </cell>
        </row>
        <row r="3340">
          <cell r="A3340" t="str">
            <v>46.33.197</v>
          </cell>
          <cell r="B3340" t="str">
            <v>Prolongamento para caixa sifonada em prolipropileno de alta resistência PP, preto, DN= 125mm</v>
          </cell>
          <cell r="C3340" t="str">
            <v>UN</v>
          </cell>
          <cell r="D3340">
            <v>80.69</v>
          </cell>
          <cell r="E3340">
            <v>23.49</v>
          </cell>
          <cell r="F3340">
            <v>104.18</v>
          </cell>
          <cell r="G3340">
            <v>15</v>
          </cell>
        </row>
        <row r="3341">
          <cell r="A3341" t="str">
            <v>46.33.201</v>
          </cell>
          <cell r="B3341" t="str">
            <v>Tampa tê de inspeção oval, em polipropileno de alta resistência preto (PxB), DN=110mm</v>
          </cell>
          <cell r="C3341" t="str">
            <v>UN</v>
          </cell>
          <cell r="D3341">
            <v>74.14</v>
          </cell>
          <cell r="E3341">
            <v>13.51</v>
          </cell>
          <cell r="F3341">
            <v>87.65</v>
          </cell>
          <cell r="G3341">
            <v>15</v>
          </cell>
        </row>
        <row r="3342">
          <cell r="A3342" t="str">
            <v>46.33.206</v>
          </cell>
          <cell r="B3342" t="str">
            <v>Tampão em polipropileno de alta resistência PP, preto (PxB), DN=63mm</v>
          </cell>
          <cell r="C3342" t="str">
            <v>UN</v>
          </cell>
          <cell r="D3342">
            <v>13.56</v>
          </cell>
          <cell r="E3342">
            <v>13.51</v>
          </cell>
          <cell r="F3342">
            <v>27.07</v>
          </cell>
          <cell r="G3342">
            <v>15</v>
          </cell>
        </row>
        <row r="3343">
          <cell r="A3343" t="str">
            <v>46.33.207</v>
          </cell>
          <cell r="B3343" t="str">
            <v>Tampão em polipropileno de alta resistência PP, preto (PxB), DN=110mm</v>
          </cell>
          <cell r="C3343" t="str">
            <v>UN</v>
          </cell>
          <cell r="D3343">
            <v>32.729999999999997</v>
          </cell>
          <cell r="E3343">
            <v>13.51</v>
          </cell>
          <cell r="F3343">
            <v>46.24</v>
          </cell>
          <cell r="G3343">
            <v>15</v>
          </cell>
        </row>
        <row r="3344">
          <cell r="A3344" t="str">
            <v>46.33.210</v>
          </cell>
          <cell r="B3344" t="str">
            <v>Porta marco para grelha de 12x12 cm, em prolipropileno de alta resistência PP,  preto</v>
          </cell>
          <cell r="C3344" t="str">
            <v>UN</v>
          </cell>
          <cell r="D3344">
            <v>45.19</v>
          </cell>
          <cell r="E3344">
            <v>20.56</v>
          </cell>
          <cell r="F3344">
            <v>65.75</v>
          </cell>
          <cell r="G3344">
            <v>15</v>
          </cell>
        </row>
        <row r="3345">
          <cell r="A3345" t="str">
            <v>46.33.211</v>
          </cell>
          <cell r="B3345" t="str">
            <v>Marco de bronze com grelha em aço inoxidável de 12x12cm</v>
          </cell>
          <cell r="C3345" t="str">
            <v>CJ</v>
          </cell>
          <cell r="D3345">
            <v>74.61</v>
          </cell>
          <cell r="E3345">
            <v>5.87</v>
          </cell>
          <cell r="F3345">
            <v>80.48</v>
          </cell>
          <cell r="G3345">
            <v>15</v>
          </cell>
        </row>
        <row r="3346">
          <cell r="A3346" t="str">
            <v>47</v>
          </cell>
          <cell r="B3346" t="str">
            <v>VALVULAS E APARELHOS DE MEDICAO E CONTROLE PARA LIQUIDOS E GASES</v>
          </cell>
        </row>
        <row r="3347">
          <cell r="A3347" t="str">
            <v>47.01</v>
          </cell>
          <cell r="B3347" t="str">
            <v>Registro e / ou valvula em latao fundido sem acabamento</v>
          </cell>
        </row>
        <row r="3348">
          <cell r="A3348" t="str">
            <v>47.01.010</v>
          </cell>
          <cell r="B3348" t="str">
            <v>Registro de gaveta em latão fundido sem acabamento, DN= 1/2´</v>
          </cell>
          <cell r="C3348" t="str">
            <v>UN</v>
          </cell>
          <cell r="D3348">
            <v>46.58</v>
          </cell>
          <cell r="E3348">
            <v>26.43</v>
          </cell>
          <cell r="F3348">
            <v>73.010000000000005</v>
          </cell>
          <cell r="G3348">
            <v>15</v>
          </cell>
        </row>
        <row r="3349">
          <cell r="A3349" t="str">
            <v>47.01.020</v>
          </cell>
          <cell r="B3349" t="str">
            <v>Registro de gaveta em latão fundido sem acabamento, DN= 3/4´</v>
          </cell>
          <cell r="C3349" t="str">
            <v>UN</v>
          </cell>
          <cell r="D3349">
            <v>62.45</v>
          </cell>
          <cell r="E3349">
            <v>35.24</v>
          </cell>
          <cell r="F3349">
            <v>97.69</v>
          </cell>
          <cell r="G3349">
            <v>15</v>
          </cell>
        </row>
        <row r="3350">
          <cell r="A3350" t="str">
            <v>47.01.030</v>
          </cell>
          <cell r="B3350" t="str">
            <v>Registro de gaveta em latão fundido sem acabamento, DN= 1´</v>
          </cell>
          <cell r="C3350" t="str">
            <v>UN</v>
          </cell>
          <cell r="D3350">
            <v>75.319999999999993</v>
          </cell>
          <cell r="E3350">
            <v>44.05</v>
          </cell>
          <cell r="F3350">
            <v>119.37</v>
          </cell>
          <cell r="G3350">
            <v>15</v>
          </cell>
        </row>
        <row r="3351">
          <cell r="A3351" t="str">
            <v>47.01.040</v>
          </cell>
          <cell r="B3351" t="str">
            <v>Registro de gaveta em latão fundido sem acabamento, DN= 1 1/4´</v>
          </cell>
          <cell r="C3351" t="str">
            <v>UN</v>
          </cell>
          <cell r="D3351">
            <v>100.04</v>
          </cell>
          <cell r="E3351">
            <v>52.86</v>
          </cell>
          <cell r="F3351">
            <v>152.9</v>
          </cell>
          <cell r="G3351">
            <v>15</v>
          </cell>
        </row>
        <row r="3352">
          <cell r="A3352" t="str">
            <v>47.01.050</v>
          </cell>
          <cell r="B3352" t="str">
            <v>Registro de gaveta em latão fundido sem acabamento, DN= 1 1/2´</v>
          </cell>
          <cell r="C3352" t="str">
            <v>UN</v>
          </cell>
          <cell r="D3352">
            <v>123.24</v>
          </cell>
          <cell r="E3352">
            <v>58.73</v>
          </cell>
          <cell r="F3352">
            <v>181.97</v>
          </cell>
          <cell r="G3352">
            <v>15</v>
          </cell>
        </row>
        <row r="3353">
          <cell r="A3353" t="str">
            <v>47.01.060</v>
          </cell>
          <cell r="B3353" t="str">
            <v>Registro de gaveta em latão fundido sem acabamento, DN= 2´</v>
          </cell>
          <cell r="C3353" t="str">
            <v>UN</v>
          </cell>
          <cell r="D3353">
            <v>198.2</v>
          </cell>
          <cell r="E3353">
            <v>73.42</v>
          </cell>
          <cell r="F3353">
            <v>271.62</v>
          </cell>
          <cell r="G3353">
            <v>15</v>
          </cell>
        </row>
        <row r="3354">
          <cell r="A3354" t="str">
            <v>47.01.070</v>
          </cell>
          <cell r="B3354" t="str">
            <v>Registro de gaveta em latão fundido sem acabamento, DN= 2 1/2´</v>
          </cell>
          <cell r="C3354" t="str">
            <v>UN</v>
          </cell>
          <cell r="D3354">
            <v>443.78</v>
          </cell>
          <cell r="E3354">
            <v>88.1</v>
          </cell>
          <cell r="F3354">
            <v>531.88</v>
          </cell>
          <cell r="G3354">
            <v>15</v>
          </cell>
        </row>
        <row r="3355">
          <cell r="A3355" t="str">
            <v>47.01.080</v>
          </cell>
          <cell r="B3355" t="str">
            <v>Registro de gaveta em latão fundido sem acabamento, DN= 3´</v>
          </cell>
          <cell r="C3355" t="str">
            <v>UN</v>
          </cell>
          <cell r="D3355">
            <v>715.17</v>
          </cell>
          <cell r="E3355">
            <v>117.46</v>
          </cell>
          <cell r="F3355">
            <v>832.63</v>
          </cell>
          <cell r="G3355">
            <v>15</v>
          </cell>
        </row>
        <row r="3356">
          <cell r="A3356" t="str">
            <v>47.01.090</v>
          </cell>
          <cell r="B3356" t="str">
            <v>Registro de gaveta em latão fundido sem acabamento, DN= 4´</v>
          </cell>
          <cell r="C3356" t="str">
            <v>UN</v>
          </cell>
          <cell r="D3356">
            <v>1274.8800000000001</v>
          </cell>
          <cell r="E3356">
            <v>176.19</v>
          </cell>
          <cell r="F3356">
            <v>1451.07</v>
          </cell>
          <cell r="G3356">
            <v>15</v>
          </cell>
        </row>
        <row r="3357">
          <cell r="A3357" t="str">
            <v>47.01.130</v>
          </cell>
          <cell r="B3357" t="str">
            <v>Registro de pressão em latão fundido sem acabamento, DN= 3/4´</v>
          </cell>
          <cell r="C3357" t="str">
            <v>UN</v>
          </cell>
          <cell r="D3357">
            <v>82.68</v>
          </cell>
          <cell r="E3357">
            <v>35.24</v>
          </cell>
          <cell r="F3357">
            <v>117.92</v>
          </cell>
          <cell r="G3357">
            <v>15</v>
          </cell>
        </row>
        <row r="3358">
          <cell r="A3358" t="str">
            <v>47.01.170</v>
          </cell>
          <cell r="B3358" t="str">
            <v>Válvula de esfera monobloco em latão, passagem plena, acionamento com alavanca, DN= 1/2´</v>
          </cell>
          <cell r="C3358" t="str">
            <v>UN</v>
          </cell>
          <cell r="D3358">
            <v>35.56</v>
          </cell>
          <cell r="E3358">
            <v>26.43</v>
          </cell>
          <cell r="F3358">
            <v>61.99</v>
          </cell>
          <cell r="G3358">
            <v>15</v>
          </cell>
        </row>
        <row r="3359">
          <cell r="A3359" t="str">
            <v>47.01.180</v>
          </cell>
          <cell r="B3359" t="str">
            <v>Válvula de esfera monobloco em latão, passagem plena, acionamento com alavanca, DN= 3/4´</v>
          </cell>
          <cell r="C3359" t="str">
            <v>UN</v>
          </cell>
          <cell r="D3359">
            <v>84.24</v>
          </cell>
          <cell r="E3359">
            <v>26.43</v>
          </cell>
          <cell r="F3359">
            <v>110.67</v>
          </cell>
          <cell r="G3359">
            <v>15</v>
          </cell>
        </row>
        <row r="3360">
          <cell r="A3360" t="str">
            <v>47.01.190</v>
          </cell>
          <cell r="B3360" t="str">
            <v>Válvula de esfera monobloco em latão, passagem plena, acionamento com alavanca, DN= 1´</v>
          </cell>
          <cell r="C3360" t="str">
            <v>UN</v>
          </cell>
          <cell r="D3360">
            <v>76.040000000000006</v>
          </cell>
          <cell r="E3360">
            <v>26.43</v>
          </cell>
          <cell r="F3360">
            <v>102.47</v>
          </cell>
          <cell r="G3360">
            <v>15</v>
          </cell>
        </row>
        <row r="3361">
          <cell r="A3361" t="str">
            <v>47.01.191</v>
          </cell>
          <cell r="B3361" t="str">
            <v>Válvula de esfera monobloco em latão, passagem plena, acionamento com alavanca, DN= 1.1/4´</v>
          </cell>
          <cell r="C3361" t="str">
            <v>UN</v>
          </cell>
          <cell r="D3361">
            <v>103.99</v>
          </cell>
          <cell r="E3361">
            <v>29.37</v>
          </cell>
          <cell r="F3361">
            <v>133.36000000000001</v>
          </cell>
          <cell r="G3361">
            <v>15</v>
          </cell>
        </row>
        <row r="3362">
          <cell r="A3362" t="str">
            <v>47.01.210</v>
          </cell>
          <cell r="B3362" t="str">
            <v>Válvula de esfera monobloco em latão, passagem plena, acionamento com alavanca, DN= 2´</v>
          </cell>
          <cell r="C3362" t="str">
            <v>UN</v>
          </cell>
          <cell r="D3362">
            <v>262.44</v>
          </cell>
          <cell r="E3362">
            <v>26.43</v>
          </cell>
          <cell r="F3362">
            <v>288.87</v>
          </cell>
          <cell r="G3362">
            <v>15</v>
          </cell>
        </row>
        <row r="3363">
          <cell r="A3363" t="str">
            <v>47.01.220</v>
          </cell>
          <cell r="B3363" t="str">
            <v>Válvula de esfera monobloco em latão, passagem plena, acionamento com alavanca, DN= 4´</v>
          </cell>
          <cell r="C3363" t="str">
            <v>UN</v>
          </cell>
          <cell r="D3363">
            <v>1281.1400000000001</v>
          </cell>
          <cell r="E3363">
            <v>58.73</v>
          </cell>
          <cell r="F3363">
            <v>1339.87</v>
          </cell>
          <cell r="G3363">
            <v>15</v>
          </cell>
        </row>
        <row r="3364">
          <cell r="A3364" t="str">
            <v>47.02</v>
          </cell>
          <cell r="B3364" t="str">
            <v>Registro e / ou valvula em latao fundido com acabamento cromado</v>
          </cell>
        </row>
        <row r="3365">
          <cell r="A3365" t="str">
            <v>47.02.010</v>
          </cell>
          <cell r="B3365" t="str">
            <v>Registro de gaveta em latão fundido cromado com canopla, DN= 1/2´ - linha especial</v>
          </cell>
          <cell r="C3365" t="str">
            <v>UN</v>
          </cell>
          <cell r="D3365">
            <v>57.37</v>
          </cell>
          <cell r="E3365">
            <v>26.43</v>
          </cell>
          <cell r="F3365">
            <v>83.8</v>
          </cell>
          <cell r="G3365">
            <v>15</v>
          </cell>
        </row>
        <row r="3366">
          <cell r="A3366" t="str">
            <v>47.02.020</v>
          </cell>
          <cell r="B3366" t="str">
            <v>Registro de gaveta em latão fundido cromado com canopla, DN= 3/4´ - linha especial</v>
          </cell>
          <cell r="C3366" t="str">
            <v>UN</v>
          </cell>
          <cell r="D3366">
            <v>64.59</v>
          </cell>
          <cell r="E3366">
            <v>26.43</v>
          </cell>
          <cell r="F3366">
            <v>91.02</v>
          </cell>
          <cell r="G3366">
            <v>15</v>
          </cell>
        </row>
        <row r="3367">
          <cell r="A3367" t="str">
            <v>47.02.030</v>
          </cell>
          <cell r="B3367" t="str">
            <v>Registro de gaveta em latão fundido cromado com canopla, DN= 1´ - linha especial</v>
          </cell>
          <cell r="C3367" t="str">
            <v>UN</v>
          </cell>
          <cell r="D3367">
            <v>89.79</v>
          </cell>
          <cell r="E3367">
            <v>26.43</v>
          </cell>
          <cell r="F3367">
            <v>116.22</v>
          </cell>
          <cell r="G3367">
            <v>15</v>
          </cell>
        </row>
        <row r="3368">
          <cell r="A3368" t="str">
            <v>47.02.040</v>
          </cell>
          <cell r="B3368" t="str">
            <v>Registro de gaveta em latão fundido cromado com canopla, DN= 1 1/4´ - linha especial</v>
          </cell>
          <cell r="C3368" t="str">
            <v>UN</v>
          </cell>
          <cell r="D3368">
            <v>150.62</v>
          </cell>
          <cell r="E3368">
            <v>26.43</v>
          </cell>
          <cell r="F3368">
            <v>177.05</v>
          </cell>
          <cell r="G3368">
            <v>15</v>
          </cell>
        </row>
        <row r="3369">
          <cell r="A3369" t="str">
            <v>47.02.050</v>
          </cell>
          <cell r="B3369" t="str">
            <v>Registro de gaveta em latão fundido cromado com canopla, DN= 1 1/2´ - linha especial</v>
          </cell>
          <cell r="C3369" t="str">
            <v>UN</v>
          </cell>
          <cell r="D3369">
            <v>181.77</v>
          </cell>
          <cell r="E3369">
            <v>26.43</v>
          </cell>
          <cell r="F3369">
            <v>208.2</v>
          </cell>
          <cell r="G3369">
            <v>15</v>
          </cell>
        </row>
        <row r="3370">
          <cell r="A3370" t="str">
            <v>47.02.100</v>
          </cell>
          <cell r="B3370" t="str">
            <v>Registro de pressão em latão fundido cromado com canopla, DN= 1/2´ - linha especial</v>
          </cell>
          <cell r="C3370" t="str">
            <v>UN</v>
          </cell>
          <cell r="D3370">
            <v>55.73</v>
          </cell>
          <cell r="E3370">
            <v>26.43</v>
          </cell>
          <cell r="F3370">
            <v>82.16</v>
          </cell>
          <cell r="G3370">
            <v>15</v>
          </cell>
        </row>
        <row r="3371">
          <cell r="A3371" t="str">
            <v>47.02.110</v>
          </cell>
          <cell r="B3371" t="str">
            <v>Registro de pressão em latão fundido cromado com canopla, DN= 3/4´ - linha especial</v>
          </cell>
          <cell r="C3371" t="str">
            <v>UN</v>
          </cell>
          <cell r="D3371">
            <v>53.4</v>
          </cell>
          <cell r="E3371">
            <v>26.43</v>
          </cell>
          <cell r="F3371">
            <v>79.83</v>
          </cell>
          <cell r="G3371">
            <v>15</v>
          </cell>
        </row>
        <row r="3372">
          <cell r="A3372" t="str">
            <v>47.02.200</v>
          </cell>
          <cell r="B3372" t="str">
            <v>Registro regulador de vazão para chuveiro e ducha em latão cromado com canopla, DN= 1/2´</v>
          </cell>
          <cell r="C3372" t="str">
            <v>UN</v>
          </cell>
          <cell r="D3372">
            <v>93.68</v>
          </cell>
          <cell r="E3372">
            <v>26.43</v>
          </cell>
          <cell r="F3372">
            <v>120.11</v>
          </cell>
          <cell r="G3372">
            <v>15</v>
          </cell>
        </row>
        <row r="3373">
          <cell r="A3373" t="str">
            <v>47.02.210</v>
          </cell>
          <cell r="B3373" t="str">
            <v>Registro regulador de vazão para torneira, misturador e bidê, em latão cromado com canopla, DN= 1/2´</v>
          </cell>
          <cell r="C3373" t="str">
            <v>UN</v>
          </cell>
          <cell r="D3373">
            <v>102.39</v>
          </cell>
          <cell r="E3373">
            <v>26.43</v>
          </cell>
          <cell r="F3373">
            <v>128.82</v>
          </cell>
          <cell r="G3373">
            <v>15</v>
          </cell>
        </row>
        <row r="3374">
          <cell r="A3374" t="str">
            <v>47.04</v>
          </cell>
          <cell r="B3374" t="str">
            <v>Valvula de descarga ou para acionamento de metais sanitarios</v>
          </cell>
        </row>
        <row r="3375">
          <cell r="A3375" t="str">
            <v>47.04.020</v>
          </cell>
          <cell r="B3375" t="str">
            <v>Válvula de descarga com registro próprio, duplo acionamento limitador de fluxo, DN= 1 1/4´</v>
          </cell>
          <cell r="C3375" t="str">
            <v>UN</v>
          </cell>
          <cell r="D3375">
            <v>363.47</v>
          </cell>
          <cell r="E3375">
            <v>88.1</v>
          </cell>
          <cell r="F3375">
            <v>451.57</v>
          </cell>
          <cell r="G3375">
            <v>15</v>
          </cell>
        </row>
        <row r="3376">
          <cell r="A3376" t="str">
            <v>47.04.030</v>
          </cell>
          <cell r="B3376" t="str">
            <v>Válvula de descarga com registro próprio, DN= 1 1/4´</v>
          </cell>
          <cell r="C3376" t="str">
            <v>UN</v>
          </cell>
          <cell r="D3376">
            <v>275.12</v>
          </cell>
          <cell r="E3376">
            <v>88.1</v>
          </cell>
          <cell r="F3376">
            <v>363.22</v>
          </cell>
          <cell r="G3376">
            <v>15</v>
          </cell>
        </row>
        <row r="3377">
          <cell r="A3377" t="str">
            <v>47.04.040</v>
          </cell>
          <cell r="B3377" t="str">
            <v>Válvula de descarga com registro próprio, DN= 1 1/2´</v>
          </cell>
          <cell r="C3377" t="str">
            <v>UN</v>
          </cell>
          <cell r="D3377">
            <v>309.35000000000002</v>
          </cell>
          <cell r="E3377">
            <v>88.1</v>
          </cell>
          <cell r="F3377">
            <v>397.45</v>
          </cell>
          <cell r="G3377">
            <v>15</v>
          </cell>
        </row>
        <row r="3378">
          <cell r="A3378" t="str">
            <v>47.04.050</v>
          </cell>
          <cell r="B3378" t="str">
            <v>Válvula de descarga antivandalismo, DN= 1 1/2´</v>
          </cell>
          <cell r="C3378" t="str">
            <v>UN</v>
          </cell>
          <cell r="D3378">
            <v>509.36</v>
          </cell>
          <cell r="E3378">
            <v>88.1</v>
          </cell>
          <cell r="F3378">
            <v>597.46</v>
          </cell>
          <cell r="G3378">
            <v>15</v>
          </cell>
        </row>
        <row r="3379">
          <cell r="A3379" t="str">
            <v>47.04.080</v>
          </cell>
          <cell r="B3379" t="str">
            <v>Válvula de descarga externa, tipo alavanca com registro próprio, DN= 1 1/4´ e DN= 1 1/2´</v>
          </cell>
          <cell r="C3379" t="str">
            <v>UN</v>
          </cell>
          <cell r="D3379">
            <v>1900.85</v>
          </cell>
          <cell r="E3379">
            <v>88.1</v>
          </cell>
          <cell r="F3379">
            <v>1988.95</v>
          </cell>
          <cell r="G3379">
            <v>15</v>
          </cell>
        </row>
        <row r="3380">
          <cell r="A3380" t="str">
            <v>47.04.090</v>
          </cell>
          <cell r="B3380" t="str">
            <v>Válvula de mictório antivandalismo, DN= 3/4´</v>
          </cell>
          <cell r="C3380" t="str">
            <v>UN</v>
          </cell>
          <cell r="D3380">
            <v>580.53</v>
          </cell>
          <cell r="E3380">
            <v>35.24</v>
          </cell>
          <cell r="F3380">
            <v>615.77</v>
          </cell>
          <cell r="G3380">
            <v>15</v>
          </cell>
        </row>
        <row r="3381">
          <cell r="A3381" t="str">
            <v>47.04.100</v>
          </cell>
          <cell r="B3381" t="str">
            <v>Válvula de mictório padrão, vazão automática, DN= 3/4´</v>
          </cell>
          <cell r="C3381" t="str">
            <v>UN</v>
          </cell>
          <cell r="D3381">
            <v>492.95</v>
          </cell>
          <cell r="E3381">
            <v>35.24</v>
          </cell>
          <cell r="F3381">
            <v>528.19000000000005</v>
          </cell>
          <cell r="G3381">
            <v>15</v>
          </cell>
        </row>
        <row r="3382">
          <cell r="A3382" t="str">
            <v>47.04.110</v>
          </cell>
          <cell r="B3382" t="str">
            <v>Válvula de acionamento hidromecânico para piso</v>
          </cell>
          <cell r="C3382" t="str">
            <v>UN</v>
          </cell>
          <cell r="D3382">
            <v>1102.97</v>
          </cell>
          <cell r="E3382">
            <v>88.1</v>
          </cell>
          <cell r="F3382">
            <v>1191.07</v>
          </cell>
          <cell r="G3382">
            <v>15</v>
          </cell>
        </row>
        <row r="3383">
          <cell r="A3383" t="str">
            <v>47.04.120</v>
          </cell>
          <cell r="B3383" t="str">
            <v>Válvula de acionamento hidromecânico para ducha, em latão cromado, DN= 3/4´</v>
          </cell>
          <cell r="C3383" t="str">
            <v>UN</v>
          </cell>
          <cell r="D3383">
            <v>697.31</v>
          </cell>
          <cell r="E3383">
            <v>26.43</v>
          </cell>
          <cell r="F3383">
            <v>723.74</v>
          </cell>
          <cell r="G3383">
            <v>15</v>
          </cell>
        </row>
        <row r="3384">
          <cell r="A3384" t="str">
            <v>47.04.180</v>
          </cell>
          <cell r="B3384" t="str">
            <v>Válvula de descarga com registro próprio, duplo acionamento limitador de fluxo, DN = 1 1/2´</v>
          </cell>
          <cell r="C3384" t="str">
            <v>UN</v>
          </cell>
          <cell r="D3384">
            <v>417.82</v>
          </cell>
          <cell r="E3384">
            <v>88.1</v>
          </cell>
          <cell r="F3384">
            <v>505.92</v>
          </cell>
          <cell r="G3384">
            <v>15</v>
          </cell>
        </row>
        <row r="3385">
          <cell r="A3385" t="str">
            <v>47.05</v>
          </cell>
          <cell r="B3385" t="str">
            <v>Registro e / ou valvula em bronze</v>
          </cell>
        </row>
        <row r="3386">
          <cell r="A3386" t="str">
            <v>47.05.010</v>
          </cell>
          <cell r="B3386" t="str">
            <v>Válvula de retenção horizontal em bronze, DN= 3/4´</v>
          </cell>
          <cell r="C3386" t="str">
            <v>UN</v>
          </cell>
          <cell r="D3386">
            <v>125.45</v>
          </cell>
          <cell r="E3386">
            <v>26.43</v>
          </cell>
          <cell r="F3386">
            <v>151.88</v>
          </cell>
          <cell r="G3386">
            <v>15</v>
          </cell>
        </row>
        <row r="3387">
          <cell r="A3387" t="str">
            <v>47.05.020</v>
          </cell>
          <cell r="B3387" t="str">
            <v>Válvula de retenção horizontal em bronze, DN= 1´</v>
          </cell>
          <cell r="C3387" t="str">
            <v>UN</v>
          </cell>
          <cell r="D3387">
            <v>151.71</v>
          </cell>
          <cell r="E3387">
            <v>26.43</v>
          </cell>
          <cell r="F3387">
            <v>178.14</v>
          </cell>
          <cell r="G3387">
            <v>15</v>
          </cell>
        </row>
        <row r="3388">
          <cell r="A3388" t="str">
            <v>47.05.030</v>
          </cell>
          <cell r="B3388" t="str">
            <v>Válvula de retenção horizontal em bronze, DN= 1 1/4´</v>
          </cell>
          <cell r="C3388" t="str">
            <v>UN</v>
          </cell>
          <cell r="D3388">
            <v>212.53</v>
          </cell>
          <cell r="E3388">
            <v>26.43</v>
          </cell>
          <cell r="F3388">
            <v>238.96</v>
          </cell>
          <cell r="G3388">
            <v>15</v>
          </cell>
        </row>
        <row r="3389">
          <cell r="A3389" t="str">
            <v>47.05.040</v>
          </cell>
          <cell r="B3389" t="str">
            <v>Válvula de retenção horizontal em bronze, DN= 1 1/2´</v>
          </cell>
          <cell r="C3389" t="str">
            <v>UN</v>
          </cell>
          <cell r="D3389">
            <v>248.12</v>
          </cell>
          <cell r="E3389">
            <v>26.43</v>
          </cell>
          <cell r="F3389">
            <v>274.55</v>
          </cell>
          <cell r="G3389">
            <v>15</v>
          </cell>
        </row>
        <row r="3390">
          <cell r="A3390" t="str">
            <v>47.05.050</v>
          </cell>
          <cell r="B3390" t="str">
            <v>Válvula de retenção horizontal em bronze, DN= 2´</v>
          </cell>
          <cell r="C3390" t="str">
            <v>UN</v>
          </cell>
          <cell r="D3390">
            <v>381.8</v>
          </cell>
          <cell r="E3390">
            <v>26.43</v>
          </cell>
          <cell r="F3390">
            <v>408.23</v>
          </cell>
          <cell r="G3390">
            <v>15</v>
          </cell>
        </row>
        <row r="3391">
          <cell r="A3391" t="str">
            <v>47.05.060</v>
          </cell>
          <cell r="B3391" t="str">
            <v>Válvula de retenção horizontal em bronze, DN= 2 1/2´</v>
          </cell>
          <cell r="C3391" t="str">
            <v>UN</v>
          </cell>
          <cell r="D3391">
            <v>659.12</v>
          </cell>
          <cell r="E3391">
            <v>26.43</v>
          </cell>
          <cell r="F3391">
            <v>685.55</v>
          </cell>
          <cell r="G3391">
            <v>15</v>
          </cell>
        </row>
        <row r="3392">
          <cell r="A3392" t="str">
            <v>47.05.070</v>
          </cell>
          <cell r="B3392" t="str">
            <v>Válvula de retenção horizontal em bronze, DN= 3´</v>
          </cell>
          <cell r="C3392" t="str">
            <v>UN</v>
          </cell>
          <cell r="D3392">
            <v>795.62</v>
          </cell>
          <cell r="E3392">
            <v>26.43</v>
          </cell>
          <cell r="F3392">
            <v>822.05</v>
          </cell>
          <cell r="G3392">
            <v>15</v>
          </cell>
        </row>
        <row r="3393">
          <cell r="A3393" t="str">
            <v>47.05.100</v>
          </cell>
          <cell r="B3393" t="str">
            <v>Válvula de retenção vertical em bronze, DN= 1´</v>
          </cell>
          <cell r="C3393" t="str">
            <v>UN</v>
          </cell>
          <cell r="D3393">
            <v>118.44</v>
          </cell>
          <cell r="E3393">
            <v>26.43</v>
          </cell>
          <cell r="F3393">
            <v>144.87</v>
          </cell>
          <cell r="G3393">
            <v>15</v>
          </cell>
        </row>
        <row r="3394">
          <cell r="A3394" t="str">
            <v>47.05.110</v>
          </cell>
          <cell r="B3394" t="str">
            <v>Válvula de retenção vertical em bronze, DN= 1 1/4´</v>
          </cell>
          <cell r="C3394" t="str">
            <v>UN</v>
          </cell>
          <cell r="D3394">
            <v>157.61000000000001</v>
          </cell>
          <cell r="E3394">
            <v>26.43</v>
          </cell>
          <cell r="F3394">
            <v>184.04</v>
          </cell>
          <cell r="G3394">
            <v>15</v>
          </cell>
        </row>
        <row r="3395">
          <cell r="A3395" t="str">
            <v>47.05.120</v>
          </cell>
          <cell r="B3395" t="str">
            <v>Válvula de retenção vertical em bronze, DN= 1 1/2´</v>
          </cell>
          <cell r="C3395" t="str">
            <v>UN</v>
          </cell>
          <cell r="D3395">
            <v>192.04</v>
          </cell>
          <cell r="E3395">
            <v>26.43</v>
          </cell>
          <cell r="F3395">
            <v>218.47</v>
          </cell>
          <cell r="G3395">
            <v>15</v>
          </cell>
        </row>
        <row r="3396">
          <cell r="A3396" t="str">
            <v>47.05.130</v>
          </cell>
          <cell r="B3396" t="str">
            <v>Válvula de retenção vertical em bronze, DN= 2´</v>
          </cell>
          <cell r="C3396" t="str">
            <v>UN</v>
          </cell>
          <cell r="D3396">
            <v>278.54000000000002</v>
          </cell>
          <cell r="E3396">
            <v>26.43</v>
          </cell>
          <cell r="F3396">
            <v>304.97000000000003</v>
          </cell>
          <cell r="G3396">
            <v>15</v>
          </cell>
        </row>
        <row r="3397">
          <cell r="A3397" t="str">
            <v>47.05.140</v>
          </cell>
          <cell r="B3397" t="str">
            <v>Válvula de retenção vertical em bronze, DN= 2 1/2´</v>
          </cell>
          <cell r="C3397" t="str">
            <v>UN</v>
          </cell>
          <cell r="D3397">
            <v>450.76</v>
          </cell>
          <cell r="E3397">
            <v>26.43</v>
          </cell>
          <cell r="F3397">
            <v>477.19</v>
          </cell>
          <cell r="G3397">
            <v>15</v>
          </cell>
        </row>
        <row r="3398">
          <cell r="A3398" t="str">
            <v>47.05.150</v>
          </cell>
          <cell r="B3398" t="str">
            <v>Válvula de retenção vertical em bronze, DN= 3´</v>
          </cell>
          <cell r="C3398" t="str">
            <v>UN</v>
          </cell>
          <cell r="D3398">
            <v>693.96</v>
          </cell>
          <cell r="E3398">
            <v>26.43</v>
          </cell>
          <cell r="F3398">
            <v>720.39</v>
          </cell>
          <cell r="G3398">
            <v>15</v>
          </cell>
        </row>
        <row r="3399">
          <cell r="A3399" t="str">
            <v>47.05.160</v>
          </cell>
          <cell r="B3399" t="str">
            <v>Válvula de retenção vertical em bronze, DN= 4´</v>
          </cell>
          <cell r="C3399" t="str">
            <v>UN</v>
          </cell>
          <cell r="D3399">
            <v>1117.03</v>
          </cell>
          <cell r="E3399">
            <v>35.24</v>
          </cell>
          <cell r="F3399">
            <v>1152.27</v>
          </cell>
          <cell r="G3399">
            <v>15</v>
          </cell>
        </row>
        <row r="3400">
          <cell r="A3400" t="str">
            <v>47.05.170</v>
          </cell>
          <cell r="B3400" t="str">
            <v>Válvula de retenção de pé com crivo em bronze, DN= 1´</v>
          </cell>
          <cell r="C3400" t="str">
            <v>UN</v>
          </cell>
          <cell r="D3400">
            <v>108.8</v>
          </cell>
          <cell r="E3400">
            <v>26.43</v>
          </cell>
          <cell r="F3400">
            <v>135.22999999999999</v>
          </cell>
          <cell r="G3400">
            <v>15</v>
          </cell>
        </row>
        <row r="3401">
          <cell r="A3401" t="str">
            <v>47.05.180</v>
          </cell>
          <cell r="B3401" t="str">
            <v>Válvula de retenção de pé com crivo em bronze, DN= 1 1/4´</v>
          </cell>
          <cell r="C3401" t="str">
            <v>UN</v>
          </cell>
          <cell r="D3401">
            <v>147.25</v>
          </cell>
          <cell r="E3401">
            <v>26.43</v>
          </cell>
          <cell r="F3401">
            <v>173.68</v>
          </cell>
          <cell r="G3401">
            <v>15</v>
          </cell>
        </row>
        <row r="3402">
          <cell r="A3402" t="str">
            <v>47.05.190</v>
          </cell>
          <cell r="B3402" t="str">
            <v>Válvula de retenção de pé com crivo em bronze, DN= 1 1/2´</v>
          </cell>
          <cell r="C3402" t="str">
            <v>UN</v>
          </cell>
          <cell r="D3402">
            <v>172.05</v>
          </cell>
          <cell r="E3402">
            <v>26.43</v>
          </cell>
          <cell r="F3402">
            <v>198.48</v>
          </cell>
          <cell r="G3402">
            <v>15</v>
          </cell>
        </row>
        <row r="3403">
          <cell r="A3403" t="str">
            <v>47.05.200</v>
          </cell>
          <cell r="B3403" t="str">
            <v>Válvula de retenção de pé com crivo em bronze, DN= 2´</v>
          </cell>
          <cell r="C3403" t="str">
            <v>UN</v>
          </cell>
          <cell r="D3403">
            <v>234.92</v>
          </cell>
          <cell r="E3403">
            <v>26.43</v>
          </cell>
          <cell r="F3403">
            <v>261.35000000000002</v>
          </cell>
          <cell r="G3403">
            <v>15</v>
          </cell>
        </row>
        <row r="3404">
          <cell r="A3404" t="str">
            <v>47.05.210</v>
          </cell>
          <cell r="B3404" t="str">
            <v>Válvula de retenção de pé com crivo em bronze, DN= 2 1/2´</v>
          </cell>
          <cell r="C3404" t="str">
            <v>UN</v>
          </cell>
          <cell r="D3404">
            <v>391.26</v>
          </cell>
          <cell r="E3404">
            <v>26.43</v>
          </cell>
          <cell r="F3404">
            <v>417.69</v>
          </cell>
          <cell r="G3404">
            <v>15</v>
          </cell>
        </row>
        <row r="3405">
          <cell r="A3405" t="str">
            <v>47.05.220</v>
          </cell>
          <cell r="B3405" t="str">
            <v>Válvula de gaveta em bronze, com haste não ascendente, classe 125 libras para vapor e classe 200 libras para água, óleo e gás, DN= 6´</v>
          </cell>
          <cell r="C3405" t="str">
            <v>UN</v>
          </cell>
          <cell r="D3405">
            <v>9807.6200000000008</v>
          </cell>
          <cell r="E3405">
            <v>44.05</v>
          </cell>
          <cell r="F3405">
            <v>9851.67</v>
          </cell>
          <cell r="G3405">
            <v>15</v>
          </cell>
        </row>
        <row r="3406">
          <cell r="A3406" t="str">
            <v>47.05.230</v>
          </cell>
          <cell r="B3406" t="str">
            <v>Válvula de gaveta em bronze, com haste não ascendente, classe 125 libras para vapor e classe 200 libras para água, óleo e gás, DN= 2´</v>
          </cell>
          <cell r="C3406" t="str">
            <v>UN</v>
          </cell>
          <cell r="D3406">
            <v>228.93</v>
          </cell>
          <cell r="E3406">
            <v>26.43</v>
          </cell>
          <cell r="F3406">
            <v>255.36</v>
          </cell>
          <cell r="G3406">
            <v>15</v>
          </cell>
        </row>
        <row r="3407">
          <cell r="A3407" t="str">
            <v>47.05.240</v>
          </cell>
          <cell r="B3407" t="str">
            <v>Válvula globo em bronze, classe 125 libras para vapor e classe 200 libras para água, óleo e gás, DN= 2´</v>
          </cell>
          <cell r="C3407" t="str">
            <v>UN</v>
          </cell>
          <cell r="D3407">
            <v>601.67999999999995</v>
          </cell>
          <cell r="E3407">
            <v>26.43</v>
          </cell>
          <cell r="F3407">
            <v>628.11</v>
          </cell>
          <cell r="G3407">
            <v>15</v>
          </cell>
        </row>
        <row r="3408">
          <cell r="A3408" t="str">
            <v>47.05.260</v>
          </cell>
          <cell r="B3408" t="str">
            <v>Válvula de retenção de pé com crivo em bronze, DN= 3´</v>
          </cell>
          <cell r="C3408" t="str">
            <v>UN</v>
          </cell>
          <cell r="D3408">
            <v>559.23</v>
          </cell>
          <cell r="E3408">
            <v>26.43</v>
          </cell>
          <cell r="F3408">
            <v>585.66</v>
          </cell>
          <cell r="G3408">
            <v>15</v>
          </cell>
        </row>
        <row r="3409">
          <cell r="A3409" t="str">
            <v>47.05.270</v>
          </cell>
          <cell r="B3409" t="str">
            <v>Válvula de retenção de pé com crivo em bronze, DN= 4´</v>
          </cell>
          <cell r="C3409" t="str">
            <v>UN</v>
          </cell>
          <cell r="D3409">
            <v>1090.32</v>
          </cell>
          <cell r="E3409">
            <v>35.24</v>
          </cell>
          <cell r="F3409">
            <v>1125.56</v>
          </cell>
          <cell r="G3409">
            <v>15</v>
          </cell>
        </row>
        <row r="3410">
          <cell r="A3410" t="str">
            <v>47.05.280</v>
          </cell>
          <cell r="B3410" t="str">
            <v>Válvula globo angular de 45° em bronze, DN= 2 1/2´</v>
          </cell>
          <cell r="C3410" t="str">
            <v>UN</v>
          </cell>
          <cell r="D3410">
            <v>436.42</v>
          </cell>
          <cell r="E3410">
            <v>26.43</v>
          </cell>
          <cell r="F3410">
            <v>462.85</v>
          </cell>
          <cell r="G3410">
            <v>15</v>
          </cell>
        </row>
        <row r="3411">
          <cell r="A3411" t="str">
            <v>47.05.290</v>
          </cell>
          <cell r="B3411" t="str">
            <v>Válvula de gaveta em bronze, haste ascendente, classe 150 libras para vapor saturado e 300 libras para água, óleo e gás, DN= 1/2´</v>
          </cell>
          <cell r="C3411" t="str">
            <v>UN</v>
          </cell>
          <cell r="D3411">
            <v>190.96</v>
          </cell>
          <cell r="E3411">
            <v>14.69</v>
          </cell>
          <cell r="F3411">
            <v>205.65</v>
          </cell>
          <cell r="G3411">
            <v>15</v>
          </cell>
        </row>
        <row r="3412">
          <cell r="A3412" t="str">
            <v>47.05.296</v>
          </cell>
          <cell r="B3412" t="str">
            <v>Válvula de gaveta em bronze, haste ascendente, classe 150 libras para vapor saturado e 300 libras para água, óleo e gás, DN= 4´</v>
          </cell>
          <cell r="C3412" t="str">
            <v>UN</v>
          </cell>
          <cell r="D3412">
            <v>6749.87</v>
          </cell>
          <cell r="E3412">
            <v>35.24</v>
          </cell>
          <cell r="F3412">
            <v>6785.11</v>
          </cell>
          <cell r="G3412">
            <v>15</v>
          </cell>
        </row>
        <row r="3413">
          <cell r="A3413" t="str">
            <v>47.05.300</v>
          </cell>
          <cell r="B3413" t="str">
            <v>Válvula de gaveta em bronze, haste não ascendente, classe 150 libras para vapor saturado e 300 libras para água, óleo e gás, DN= 4´</v>
          </cell>
          <cell r="C3413" t="str">
            <v>UN</v>
          </cell>
          <cell r="D3413">
            <v>1855.27</v>
          </cell>
          <cell r="E3413">
            <v>35.24</v>
          </cell>
          <cell r="F3413">
            <v>1890.51</v>
          </cell>
          <cell r="G3413">
            <v>15</v>
          </cell>
        </row>
        <row r="3414">
          <cell r="A3414" t="str">
            <v>47.05.310</v>
          </cell>
          <cell r="B3414" t="str">
            <v>Válvula de gaveta em bronze, haste não ascendente, classe 150 libras para vapor saturado e 300 libras para água, óleo e gás, DN= 2´</v>
          </cell>
          <cell r="C3414" t="str">
            <v>UN</v>
          </cell>
          <cell r="D3414">
            <v>508.04</v>
          </cell>
          <cell r="E3414">
            <v>26.43</v>
          </cell>
          <cell r="F3414">
            <v>534.47</v>
          </cell>
          <cell r="G3414">
            <v>15</v>
          </cell>
        </row>
        <row r="3415">
          <cell r="A3415" t="str">
            <v>47.05.340</v>
          </cell>
          <cell r="B3415" t="str">
            <v>Válvula globo em bronze, classe 150 libras para vapor saturado e 300 libras para água, óleo e gás, DN= 3/4´</v>
          </cell>
          <cell r="C3415" t="str">
            <v>UN</v>
          </cell>
          <cell r="D3415">
            <v>237.38</v>
          </cell>
          <cell r="E3415">
            <v>26.43</v>
          </cell>
          <cell r="F3415">
            <v>263.81</v>
          </cell>
          <cell r="G3415">
            <v>15</v>
          </cell>
        </row>
        <row r="3416">
          <cell r="A3416" t="str">
            <v>47.05.350</v>
          </cell>
          <cell r="B3416" t="str">
            <v>Válvula globo em bronze, classe 150 libras para vapor saturado e 300 libras para água, óleo e gás, DN= 1´</v>
          </cell>
          <cell r="C3416" t="str">
            <v>UN</v>
          </cell>
          <cell r="D3416">
            <v>346.45</v>
          </cell>
          <cell r="E3416">
            <v>26.43</v>
          </cell>
          <cell r="F3416">
            <v>372.88</v>
          </cell>
          <cell r="G3416">
            <v>15</v>
          </cell>
        </row>
        <row r="3417">
          <cell r="A3417" t="str">
            <v>47.05.360</v>
          </cell>
          <cell r="B3417" t="str">
            <v>Válvula globo em bronze, classe 150 libras para vapor saturado e 300 libras para água, óleo e gás, DN= 1 1/2´</v>
          </cell>
          <cell r="C3417" t="str">
            <v>UN</v>
          </cell>
          <cell r="D3417">
            <v>671.72</v>
          </cell>
          <cell r="E3417">
            <v>26.43</v>
          </cell>
          <cell r="F3417">
            <v>698.15</v>
          </cell>
          <cell r="G3417">
            <v>15</v>
          </cell>
        </row>
        <row r="3418">
          <cell r="A3418" t="str">
            <v>47.05.370</v>
          </cell>
          <cell r="B3418" t="str">
            <v>Válvula globo em bronze, classe 150 libras para vapor saturado e 300 libras para água, óleo e gás, DN= 2´</v>
          </cell>
          <cell r="C3418" t="str">
            <v>UN</v>
          </cell>
          <cell r="D3418">
            <v>932.01</v>
          </cell>
          <cell r="E3418">
            <v>26.43</v>
          </cell>
          <cell r="F3418">
            <v>958.44</v>
          </cell>
          <cell r="G3418">
            <v>15</v>
          </cell>
        </row>
        <row r="3419">
          <cell r="A3419" t="str">
            <v>47.05.390</v>
          </cell>
          <cell r="B3419" t="str">
            <v>Válvula globo em bronze, classe 150 libras para vapor saturado e 300 libras para água, óleo e gás, DN= 2 1/2´</v>
          </cell>
          <cell r="C3419" t="str">
            <v>UN</v>
          </cell>
          <cell r="D3419">
            <v>1495.97</v>
          </cell>
          <cell r="E3419">
            <v>26.43</v>
          </cell>
          <cell r="F3419">
            <v>1522.4</v>
          </cell>
          <cell r="G3419">
            <v>15</v>
          </cell>
        </row>
        <row r="3420">
          <cell r="A3420" t="str">
            <v>47.05.392</v>
          </cell>
          <cell r="B3420" t="str">
            <v>Válvula globo em bronze, classe 150 libras para vapor saturado e 300 libras para água, óleo e gás, DN= 3´</v>
          </cell>
          <cell r="C3420" t="str">
            <v>UN</v>
          </cell>
          <cell r="D3420">
            <v>2803.63</v>
          </cell>
          <cell r="E3420">
            <v>35.24</v>
          </cell>
          <cell r="F3420">
            <v>2838.87</v>
          </cell>
          <cell r="G3420">
            <v>15</v>
          </cell>
        </row>
        <row r="3421">
          <cell r="A3421" t="str">
            <v>47.05.394</v>
          </cell>
          <cell r="B3421" t="str">
            <v>Válvula globo em bronze, classe 150 libras para vapor saturado e 300 libras para água, óleo e gás, DN= 4´</v>
          </cell>
          <cell r="C3421" t="str">
            <v>UN</v>
          </cell>
          <cell r="D3421">
            <v>7496.83</v>
          </cell>
          <cell r="E3421">
            <v>35.24</v>
          </cell>
          <cell r="F3421">
            <v>7532.07</v>
          </cell>
          <cell r="G3421">
            <v>15</v>
          </cell>
        </row>
        <row r="3422">
          <cell r="A3422" t="str">
            <v>47.05.398</v>
          </cell>
          <cell r="B3422" t="str">
            <v>Válvula de gaveta em bronze, haste não ascendente, classe 125 libras para vapor e classe 200 libras para água, óleo e gás, DN= 3/4´</v>
          </cell>
          <cell r="C3422" t="str">
            <v>UN</v>
          </cell>
          <cell r="D3422">
            <v>83.01</v>
          </cell>
          <cell r="E3422">
            <v>17.62</v>
          </cell>
          <cell r="F3422">
            <v>100.63</v>
          </cell>
          <cell r="G3422">
            <v>15</v>
          </cell>
        </row>
        <row r="3423">
          <cell r="A3423" t="str">
            <v>47.05.400</v>
          </cell>
          <cell r="B3423" t="str">
            <v>Válvula de gaveta em bronze, haste não ascendente, classe 125 libras para vapor e classe 200 libras para água, óleo e gás, DN= 1´</v>
          </cell>
          <cell r="C3423" t="str">
            <v>UN</v>
          </cell>
          <cell r="D3423">
            <v>108.12</v>
          </cell>
          <cell r="E3423">
            <v>26.43</v>
          </cell>
          <cell r="F3423">
            <v>134.55000000000001</v>
          </cell>
          <cell r="G3423">
            <v>15</v>
          </cell>
        </row>
        <row r="3424">
          <cell r="A3424" t="str">
            <v>47.05.406</v>
          </cell>
          <cell r="B3424" t="str">
            <v>Válvula de gaveta em bronze, haste não ascendente, classe 125 libras para vapor e classe 200 libras para água, óleo e gás, DN= 1.1/4´</v>
          </cell>
          <cell r="C3424" t="str">
            <v>UN</v>
          </cell>
          <cell r="D3424">
            <v>130.77000000000001</v>
          </cell>
          <cell r="E3424">
            <v>23.49</v>
          </cell>
          <cell r="F3424">
            <v>154.26</v>
          </cell>
          <cell r="G3424">
            <v>15</v>
          </cell>
        </row>
        <row r="3425">
          <cell r="A3425" t="str">
            <v>47.05.410</v>
          </cell>
          <cell r="B3425" t="str">
            <v>Válvula de gaveta em bronze, haste não ascendente, classe 125 libras para vapor e classe 200 libras para água, óleo e gás, DN= 1 1/2´</v>
          </cell>
          <cell r="C3425" t="str">
            <v>UN</v>
          </cell>
          <cell r="D3425">
            <v>147.16999999999999</v>
          </cell>
          <cell r="E3425">
            <v>26.43</v>
          </cell>
          <cell r="F3425">
            <v>173.6</v>
          </cell>
          <cell r="G3425">
            <v>15</v>
          </cell>
        </row>
        <row r="3426">
          <cell r="A3426" t="str">
            <v>47.05.420</v>
          </cell>
          <cell r="B3426" t="str">
            <v>Válvula de gaveta em bronze, haste não ascendente, classe 125 libras para vapor e classe 200 libras para água, óleo e gás, DN= 2 1/2´</v>
          </cell>
          <cell r="C3426" t="str">
            <v>UN</v>
          </cell>
          <cell r="D3426">
            <v>559.33000000000004</v>
          </cell>
          <cell r="E3426">
            <v>26.43</v>
          </cell>
          <cell r="F3426">
            <v>585.76</v>
          </cell>
          <cell r="G3426">
            <v>15</v>
          </cell>
        </row>
        <row r="3427">
          <cell r="A3427" t="str">
            <v>47.05.430</v>
          </cell>
          <cell r="B3427" t="str">
            <v>Válvula de gaveta em bronze, haste não ascendente, classe 125 libras para vapor e classe 200 libras para água, óleo e gás, DN= 3´</v>
          </cell>
          <cell r="C3427" t="str">
            <v>UN</v>
          </cell>
          <cell r="D3427">
            <v>805.19</v>
          </cell>
          <cell r="E3427">
            <v>26.43</v>
          </cell>
          <cell r="F3427">
            <v>831.62</v>
          </cell>
          <cell r="G3427">
            <v>15</v>
          </cell>
        </row>
        <row r="3428">
          <cell r="A3428" t="str">
            <v>47.05.450</v>
          </cell>
          <cell r="B3428" t="str">
            <v>Válvula redutora de pressão de ação direta em bronze, extremidade roscada, para água, ar, óleo e gás, PE= 200 psi e PS= 20 à 90 psi, DN= 1 1/4´</v>
          </cell>
          <cell r="C3428" t="str">
            <v>UN</v>
          </cell>
          <cell r="D3428">
            <v>6406.44</v>
          </cell>
          <cell r="E3428">
            <v>117.46</v>
          </cell>
          <cell r="F3428">
            <v>6523.9</v>
          </cell>
          <cell r="G3428">
            <v>15</v>
          </cell>
        </row>
        <row r="3429">
          <cell r="A3429" t="str">
            <v>47.05.460</v>
          </cell>
          <cell r="B3429" t="str">
            <v>Válvula redutora de pressão de ação direta em bronze, extremidade roscada, para água, ar, óleo e gás, PE= 200 psi e PS= 20 à 90 psi, DN= 2´</v>
          </cell>
          <cell r="C3429" t="str">
            <v>UN</v>
          </cell>
          <cell r="D3429">
            <v>7563.07</v>
          </cell>
          <cell r="E3429">
            <v>117.46</v>
          </cell>
          <cell r="F3429">
            <v>7680.53</v>
          </cell>
          <cell r="G3429">
            <v>15</v>
          </cell>
        </row>
        <row r="3430">
          <cell r="A3430" t="str">
            <v>47.05.580</v>
          </cell>
          <cell r="B3430" t="str">
            <v>Válvula de gaveta em bronze com fecho rápido, DN= 1 1/2´</v>
          </cell>
          <cell r="C3430" t="str">
            <v>UN</v>
          </cell>
          <cell r="D3430">
            <v>579.38</v>
          </cell>
          <cell r="E3430">
            <v>58.73</v>
          </cell>
          <cell r="F3430">
            <v>638.11</v>
          </cell>
          <cell r="G3430">
            <v>15</v>
          </cell>
        </row>
        <row r="3431">
          <cell r="A3431" t="str">
            <v>47.06</v>
          </cell>
          <cell r="B3431" t="str">
            <v>Registro e / ou valvula em ferro fundido</v>
          </cell>
        </row>
        <row r="3432">
          <cell r="A3432" t="str">
            <v>47.06.030</v>
          </cell>
          <cell r="B3432" t="str">
            <v>Válvula de gaveta em ferro fundido, haste ascendente com flange, classe 125 libras, DN= 2´</v>
          </cell>
          <cell r="C3432" t="str">
            <v>UN</v>
          </cell>
          <cell r="D3432">
            <v>1405.27</v>
          </cell>
          <cell r="E3432">
            <v>73.42</v>
          </cell>
          <cell r="F3432">
            <v>1478.69</v>
          </cell>
          <cell r="G3432">
            <v>15</v>
          </cell>
        </row>
        <row r="3433">
          <cell r="A3433" t="str">
            <v>47.06.040</v>
          </cell>
          <cell r="B3433" t="str">
            <v>Válvula de retenção de pé com crivo em ferro fundido, flangeada, DN= 6´</v>
          </cell>
          <cell r="C3433" t="str">
            <v>UN</v>
          </cell>
          <cell r="D3433">
            <v>2330.5500000000002</v>
          </cell>
          <cell r="E3433">
            <v>205.56</v>
          </cell>
          <cell r="F3433">
            <v>2536.11</v>
          </cell>
          <cell r="G3433">
            <v>15</v>
          </cell>
        </row>
        <row r="3434">
          <cell r="A3434" t="str">
            <v>47.06.050</v>
          </cell>
          <cell r="B3434" t="str">
            <v>Válvula de retenção tipo portinhola dupla em ferro fundido, DN= 6´</v>
          </cell>
          <cell r="C3434" t="str">
            <v>UN</v>
          </cell>
          <cell r="D3434">
            <v>1410.67</v>
          </cell>
          <cell r="E3434">
            <v>205.56</v>
          </cell>
          <cell r="F3434">
            <v>1616.23</v>
          </cell>
          <cell r="G3434">
            <v>15</v>
          </cell>
        </row>
        <row r="3435">
          <cell r="A3435" t="str">
            <v>47.06.051</v>
          </cell>
          <cell r="B3435" t="str">
            <v>Válvula de retenção tipo portinhola simples em ferro fundido, flangeada, DN= 6´</v>
          </cell>
          <cell r="C3435" t="str">
            <v>UN</v>
          </cell>
          <cell r="D3435">
            <v>3884.1</v>
          </cell>
          <cell r="E3435">
            <v>205.56</v>
          </cell>
          <cell r="F3435">
            <v>4089.66</v>
          </cell>
          <cell r="G3435">
            <v>15</v>
          </cell>
        </row>
        <row r="3436">
          <cell r="A3436" t="str">
            <v>47.06.060</v>
          </cell>
          <cell r="B3436" t="str">
            <v>Válvula de gaveta em ferro fundido com bolsa, DN= 150 mm</v>
          </cell>
          <cell r="C3436" t="str">
            <v>UN</v>
          </cell>
          <cell r="D3436">
            <v>1907.04</v>
          </cell>
          <cell r="E3436">
            <v>117.46</v>
          </cell>
          <cell r="F3436">
            <v>2024.5</v>
          </cell>
          <cell r="G3436">
            <v>15</v>
          </cell>
        </row>
        <row r="3437">
          <cell r="A3437" t="str">
            <v>47.06.070</v>
          </cell>
          <cell r="B3437" t="str">
            <v>Válvula de gaveta em ferro fundido com bolsa, DN= 200 mm</v>
          </cell>
          <cell r="C3437" t="str">
            <v>UN</v>
          </cell>
          <cell r="D3437">
            <v>3215.46</v>
          </cell>
          <cell r="E3437">
            <v>117.46</v>
          </cell>
          <cell r="F3437">
            <v>3332.92</v>
          </cell>
          <cell r="G3437">
            <v>15</v>
          </cell>
        </row>
        <row r="3438">
          <cell r="A3438" t="str">
            <v>47.06.080</v>
          </cell>
          <cell r="B3438" t="str">
            <v>Válvula de retenção tipo portinhola simples em ferro fundido, DN= 4´</v>
          </cell>
          <cell r="C3438" t="str">
            <v>UN</v>
          </cell>
          <cell r="D3438">
            <v>972.32</v>
          </cell>
          <cell r="E3438">
            <v>117.46</v>
          </cell>
          <cell r="F3438">
            <v>1089.78</v>
          </cell>
          <cell r="G3438">
            <v>15</v>
          </cell>
        </row>
        <row r="3439">
          <cell r="A3439" t="str">
            <v>47.06.090</v>
          </cell>
          <cell r="B3439" t="str">
            <v>Válvula de retenção tipo portinhola dupla em ferro fundido, DN= 4´</v>
          </cell>
          <cell r="C3439" t="str">
            <v>UN</v>
          </cell>
          <cell r="D3439">
            <v>828.98</v>
          </cell>
          <cell r="E3439">
            <v>117.46</v>
          </cell>
          <cell r="F3439">
            <v>946.44</v>
          </cell>
          <cell r="G3439">
            <v>15</v>
          </cell>
        </row>
        <row r="3440">
          <cell r="A3440" t="str">
            <v>47.06.100</v>
          </cell>
          <cell r="B3440" t="str">
            <v>Válvula de segurança em ferro fundido rosqueada com pressão de ajuste 0,4 até 0,75kgf/cm², DN= 2´</v>
          </cell>
          <cell r="C3440" t="str">
            <v>UN</v>
          </cell>
          <cell r="D3440">
            <v>6635.21</v>
          </cell>
          <cell r="E3440">
            <v>73.42</v>
          </cell>
          <cell r="F3440">
            <v>6708.63</v>
          </cell>
          <cell r="G3440">
            <v>15</v>
          </cell>
        </row>
        <row r="3441">
          <cell r="A3441" t="str">
            <v>47.06.110</v>
          </cell>
          <cell r="B3441" t="str">
            <v>Válvula de segurança em ferro fundido rosqueada com pressão de ajuste 6,1 até 10,0kgf/cm², DN= 3/4´</v>
          </cell>
          <cell r="C3441" t="str">
            <v>UN</v>
          </cell>
          <cell r="D3441">
            <v>3391.78</v>
          </cell>
          <cell r="E3441">
            <v>35.24</v>
          </cell>
          <cell r="F3441">
            <v>3427.02</v>
          </cell>
          <cell r="G3441">
            <v>15</v>
          </cell>
        </row>
        <row r="3442">
          <cell r="A3442" t="str">
            <v>47.06.180</v>
          </cell>
          <cell r="B3442" t="str">
            <v>Válvula de gaveta em ferro fundido com bolsa, DN= 100mm</v>
          </cell>
          <cell r="C3442" t="str">
            <v>UN</v>
          </cell>
          <cell r="D3442">
            <v>1095.58</v>
          </cell>
          <cell r="E3442">
            <v>117.46</v>
          </cell>
          <cell r="F3442">
            <v>1213.04</v>
          </cell>
          <cell r="G3442">
            <v>15</v>
          </cell>
        </row>
        <row r="3443">
          <cell r="A3443" t="str">
            <v>47.06.310</v>
          </cell>
          <cell r="B3443" t="str">
            <v>Visor de fluxo com janela simples, corpo em ferro fundido ou aço carbono, DN = 1´</v>
          </cell>
          <cell r="C3443" t="str">
            <v>UN</v>
          </cell>
          <cell r="D3443">
            <v>963.9</v>
          </cell>
          <cell r="E3443">
            <v>44.05</v>
          </cell>
          <cell r="F3443">
            <v>1007.95</v>
          </cell>
          <cell r="G3443">
            <v>15</v>
          </cell>
        </row>
        <row r="3444">
          <cell r="A3444" t="str">
            <v>47.06.320</v>
          </cell>
          <cell r="B3444" t="str">
            <v>Válvula de governo (retenção e alarme) completa, corpo em ferro fundido, classe 125 libras, DN= 4´</v>
          </cell>
          <cell r="C3444" t="str">
            <v>UN</v>
          </cell>
          <cell r="D3444">
            <v>6828.01</v>
          </cell>
          <cell r="E3444">
            <v>176.19</v>
          </cell>
          <cell r="F3444">
            <v>7004.2</v>
          </cell>
          <cell r="G3444">
            <v>15</v>
          </cell>
        </row>
        <row r="3445">
          <cell r="A3445" t="str">
            <v>47.06.330</v>
          </cell>
          <cell r="B3445" t="str">
            <v>Válvula de gaveta em ferro fundido, haste ascendente com flange, classe 125 libras, DN= 4´</v>
          </cell>
          <cell r="C3445" t="str">
            <v>UN</v>
          </cell>
          <cell r="D3445">
            <v>2197.9899999999998</v>
          </cell>
          <cell r="E3445">
            <v>117.46</v>
          </cell>
          <cell r="F3445">
            <v>2315.4499999999998</v>
          </cell>
          <cell r="G3445">
            <v>15</v>
          </cell>
        </row>
        <row r="3446">
          <cell r="A3446" t="str">
            <v>47.06.340</v>
          </cell>
          <cell r="B3446" t="str">
            <v>Válvula de gaveta em ferro fundido, haste ascendente com flange, classe 125 libras, DN= 6´</v>
          </cell>
          <cell r="C3446" t="str">
            <v>UN</v>
          </cell>
          <cell r="D3446">
            <v>3469.2</v>
          </cell>
          <cell r="E3446">
            <v>117.46</v>
          </cell>
          <cell r="F3446">
            <v>3586.66</v>
          </cell>
          <cell r="G3446">
            <v>15</v>
          </cell>
        </row>
        <row r="3447">
          <cell r="A3447" t="str">
            <v>47.06.350</v>
          </cell>
          <cell r="B3447" t="str">
            <v>Válvula de retenção vertical em ferro fundido com flange, classe 125 libras, DN= 4´</v>
          </cell>
          <cell r="C3447" t="str">
            <v>UN</v>
          </cell>
          <cell r="D3447">
            <v>2413</v>
          </cell>
          <cell r="E3447">
            <v>117.46</v>
          </cell>
          <cell r="F3447">
            <v>2530.46</v>
          </cell>
          <cell r="G3447">
            <v>15</v>
          </cell>
        </row>
        <row r="3448">
          <cell r="A3448" t="str">
            <v>47.07</v>
          </cell>
          <cell r="B3448" t="str">
            <v>Registro e / ou valvula em aco carbono fundido</v>
          </cell>
        </row>
        <row r="3449">
          <cell r="A3449" t="str">
            <v>47.07.010</v>
          </cell>
          <cell r="B3449" t="str">
            <v>Válvula de esfera em aço carbono fundido, passagem plena, extremidades rosqueáveis, classe 300 libras para vapor e classe 600 libras para água, óleo e gás, DN= 1/2"</v>
          </cell>
          <cell r="C3449" t="str">
            <v>UN</v>
          </cell>
          <cell r="D3449">
            <v>98.89</v>
          </cell>
          <cell r="E3449">
            <v>26.43</v>
          </cell>
          <cell r="F3449">
            <v>125.32</v>
          </cell>
          <cell r="G3449">
            <v>15</v>
          </cell>
        </row>
        <row r="3450">
          <cell r="A3450" t="str">
            <v>47.07.020</v>
          </cell>
          <cell r="B3450" t="str">
            <v>Válvula de esfera em aço carbono fundido, passagem plena, extremidades rosqueáveis, classe 300 libras para vapor e classe 600 libras para água, óleo e gás, DN= 3/4"</v>
          </cell>
          <cell r="C3450" t="str">
            <v>UN</v>
          </cell>
          <cell r="D3450">
            <v>135.15</v>
          </cell>
          <cell r="E3450">
            <v>35.24</v>
          </cell>
          <cell r="F3450">
            <v>170.39</v>
          </cell>
          <cell r="G3450">
            <v>15</v>
          </cell>
        </row>
        <row r="3451">
          <cell r="A3451" t="str">
            <v>47.07.030</v>
          </cell>
          <cell r="B3451" t="str">
            <v>Válvula de esfera em aço carbono fundido, passagem plena, extremidades rosqueáveis, classe 300 libras para vapor e classe 600 libras para água, óleo e gás, DN= 1"</v>
          </cell>
          <cell r="C3451" t="str">
            <v>UN</v>
          </cell>
          <cell r="D3451">
            <v>201.01</v>
          </cell>
          <cell r="E3451">
            <v>44.05</v>
          </cell>
          <cell r="F3451">
            <v>245.06</v>
          </cell>
          <cell r="G3451">
            <v>15</v>
          </cell>
        </row>
        <row r="3452">
          <cell r="A3452" t="str">
            <v>47.07.031</v>
          </cell>
          <cell r="B3452" t="str">
            <v>Válvula de esfera em aço carbono fundido, passagem plena, extremidades rosqueáveis, classe 300 libras para vapor e classe 600 libras para água, óleo e gás, DN= 1.1/4"</v>
          </cell>
          <cell r="C3452" t="str">
            <v>UN</v>
          </cell>
          <cell r="D3452">
            <v>262.11</v>
          </cell>
          <cell r="E3452">
            <v>46.98</v>
          </cell>
          <cell r="F3452">
            <v>309.08999999999997</v>
          </cell>
          <cell r="G3452">
            <v>15</v>
          </cell>
        </row>
        <row r="3453">
          <cell r="A3453" t="str">
            <v>47.07.090</v>
          </cell>
          <cell r="B3453" t="str">
            <v>Válvula de esfera em aço carbono fundido, passagem plena, extremidades rosqueáveis, classe 300 libras para vapor saturado, DN= 2"</v>
          </cell>
          <cell r="C3453" t="str">
            <v>UN</v>
          </cell>
          <cell r="D3453">
            <v>576</v>
          </cell>
          <cell r="E3453">
            <v>73.42</v>
          </cell>
          <cell r="F3453">
            <v>649.41999999999996</v>
          </cell>
          <cell r="G3453">
            <v>15</v>
          </cell>
        </row>
        <row r="3454">
          <cell r="A3454" t="str">
            <v>47.09</v>
          </cell>
          <cell r="B3454" t="str">
            <v>Registro e / ou valvula em aco carbono forjado</v>
          </cell>
        </row>
        <row r="3455">
          <cell r="A3455" t="str">
            <v>47.09.010</v>
          </cell>
          <cell r="B3455" t="str">
            <v>Válvula globo em aço carbono forjado, classe 800 libras para vapor e classe 2000 libras para água, óleo e gás, DN= 3/4´</v>
          </cell>
          <cell r="C3455" t="str">
            <v>UN</v>
          </cell>
          <cell r="D3455">
            <v>432.83</v>
          </cell>
          <cell r="E3455">
            <v>35.24</v>
          </cell>
          <cell r="F3455">
            <v>468.07</v>
          </cell>
          <cell r="G3455">
            <v>15</v>
          </cell>
        </row>
        <row r="3456">
          <cell r="A3456" t="str">
            <v>47.09.020</v>
          </cell>
          <cell r="B3456" t="str">
            <v>Válvula globo em aço carbono forjado, classe 800 libras para vapor e classe 2000 libras para água, óleo e gás, DN= 1´</v>
          </cell>
          <cell r="C3456" t="str">
            <v>UN</v>
          </cell>
          <cell r="D3456">
            <v>539.16</v>
          </cell>
          <cell r="E3456">
            <v>44.05</v>
          </cell>
          <cell r="F3456">
            <v>583.21</v>
          </cell>
          <cell r="G3456">
            <v>15</v>
          </cell>
        </row>
        <row r="3457">
          <cell r="A3457" t="str">
            <v>47.09.030</v>
          </cell>
          <cell r="B3457" t="str">
            <v>Válvula globo em aço carbono forjado, classe 800 libras para vapor e classe 2000 libras para água, óleo e gás, DN= 1 1/2´</v>
          </cell>
          <cell r="C3457" t="str">
            <v>UN</v>
          </cell>
          <cell r="D3457">
            <v>1063.8</v>
          </cell>
          <cell r="E3457">
            <v>58.73</v>
          </cell>
          <cell r="F3457">
            <v>1122.53</v>
          </cell>
          <cell r="G3457">
            <v>15</v>
          </cell>
        </row>
        <row r="3458">
          <cell r="A3458" t="str">
            <v>47.09.040</v>
          </cell>
          <cell r="B3458" t="str">
            <v>Válvula globo em aço carbono forjado, classe 800 libras para vapor e classe 2000 libras para água, óleo e gás, DN= 2´</v>
          </cell>
          <cell r="C3458" t="str">
            <v>UN</v>
          </cell>
          <cell r="D3458">
            <v>1380.35</v>
          </cell>
          <cell r="E3458">
            <v>73.42</v>
          </cell>
          <cell r="F3458">
            <v>1453.77</v>
          </cell>
          <cell r="G3458">
            <v>15</v>
          </cell>
        </row>
        <row r="3459">
          <cell r="A3459" t="str">
            <v>47.10</v>
          </cell>
          <cell r="B3459" t="str">
            <v>Registro e / ou valvula em aco inoxidavel forjado</v>
          </cell>
        </row>
        <row r="3460">
          <cell r="A3460" t="str">
            <v>47.10.010</v>
          </cell>
          <cell r="B3460" t="str">
            <v>Purgador termodinâmico com filtro incorporado, em aço inoxidável forjado, pressão de 0,25 a 42 kg/cm², temperatura até 425°C, DN= 1/2´</v>
          </cell>
          <cell r="C3460" t="str">
            <v>UN</v>
          </cell>
          <cell r="D3460">
            <v>638.07000000000005</v>
          </cell>
          <cell r="E3460">
            <v>26.43</v>
          </cell>
          <cell r="F3460">
            <v>664.5</v>
          </cell>
          <cell r="G3460">
            <v>15</v>
          </cell>
        </row>
        <row r="3461">
          <cell r="A3461" t="str">
            <v>47.11</v>
          </cell>
          <cell r="B3461" t="str">
            <v>Aparelho de medicao e controle</v>
          </cell>
        </row>
        <row r="3462">
          <cell r="A3462" t="str">
            <v>47.11.021</v>
          </cell>
          <cell r="B3462" t="str">
            <v>Pressostato diferencial ajustável mecânico, montagem inferior com diâmetro de 1/2" e/ou 1/4", faixa de operação até 16 bar</v>
          </cell>
          <cell r="C3462" t="str">
            <v>UN</v>
          </cell>
          <cell r="D3462">
            <v>510.93</v>
          </cell>
          <cell r="E3462">
            <v>122.93</v>
          </cell>
          <cell r="F3462">
            <v>633.86</v>
          </cell>
          <cell r="G3462">
            <v>15</v>
          </cell>
        </row>
        <row r="3463">
          <cell r="A3463" t="str">
            <v>47.11.080</v>
          </cell>
          <cell r="B3463" t="str">
            <v>Termômetro bimetálico, mostrador com 4´, saída angular, escala 0-100°C</v>
          </cell>
          <cell r="C3463" t="str">
            <v>UN</v>
          </cell>
          <cell r="D3463">
            <v>216.13</v>
          </cell>
          <cell r="E3463">
            <v>11.75</v>
          </cell>
          <cell r="F3463">
            <v>227.88</v>
          </cell>
          <cell r="G3463">
            <v>15</v>
          </cell>
        </row>
        <row r="3464">
          <cell r="A3464" t="str">
            <v>47.11.100</v>
          </cell>
          <cell r="B3464" t="str">
            <v>Manômetro com mostrador de 4´, escalas: 0-4 / 0-7 / 0-10 / 0-17 / 0-21 / 0-28 kg/cm²</v>
          </cell>
          <cell r="C3464" t="str">
            <v>UN</v>
          </cell>
          <cell r="D3464">
            <v>258.10000000000002</v>
          </cell>
          <cell r="E3464">
            <v>29.37</v>
          </cell>
          <cell r="F3464">
            <v>287.47000000000003</v>
          </cell>
          <cell r="G3464">
            <v>15</v>
          </cell>
        </row>
        <row r="3465">
          <cell r="A3465" t="str">
            <v>47.11.111</v>
          </cell>
          <cell r="B3465" t="str">
            <v>Pressostato diferencial ajustável, caixa à prova de água, unidade sensora em aço inoxidável 316, faixa de operação entre 1,4 a 14 bar, para fluídos corrosivos, DN=1/2´</v>
          </cell>
          <cell r="C3465" t="str">
            <v>UN</v>
          </cell>
          <cell r="D3465">
            <v>14042.52</v>
          </cell>
          <cell r="E3465">
            <v>122.93</v>
          </cell>
          <cell r="F3465">
            <v>14165.45</v>
          </cell>
          <cell r="G3465">
            <v>15</v>
          </cell>
        </row>
        <row r="3466">
          <cell r="A3466" t="str">
            <v>47.12</v>
          </cell>
          <cell r="B3466" t="str">
            <v>Registro e / ou valvula em ferro ductil</v>
          </cell>
        </row>
        <row r="3467">
          <cell r="A3467" t="str">
            <v>47.12.040</v>
          </cell>
          <cell r="B3467" t="str">
            <v>Válvula de gaveta em ferro dúctil com flanges, classe PN-10, DN= 200mm</v>
          </cell>
          <cell r="C3467" t="str">
            <v>UN</v>
          </cell>
          <cell r="D3467">
            <v>3097.51</v>
          </cell>
          <cell r="E3467">
            <v>203.33</v>
          </cell>
          <cell r="F3467">
            <v>3300.84</v>
          </cell>
          <cell r="G3467">
            <v>15</v>
          </cell>
        </row>
        <row r="3468">
          <cell r="A3468" t="str">
            <v>47.12.270</v>
          </cell>
          <cell r="B3468" t="str">
            <v>Válvula de gaveta em ferro dúctil com flanges, classe PN-10, DN= 80mm</v>
          </cell>
          <cell r="C3468" t="str">
            <v>UN</v>
          </cell>
          <cell r="D3468">
            <v>1045.79</v>
          </cell>
          <cell r="E3468">
            <v>203.33</v>
          </cell>
          <cell r="F3468">
            <v>1249.1199999999999</v>
          </cell>
          <cell r="G3468">
            <v>15</v>
          </cell>
        </row>
        <row r="3469">
          <cell r="A3469" t="str">
            <v>47.12.280</v>
          </cell>
          <cell r="B3469" t="str">
            <v>Válvula globo auto-operada hidraulicamente, em ferro dúctil, classe PN-10/16, DN= 50mm</v>
          </cell>
          <cell r="C3469" t="str">
            <v>UN</v>
          </cell>
          <cell r="D3469">
            <v>1208.99</v>
          </cell>
          <cell r="E3469">
            <v>73.42</v>
          </cell>
          <cell r="F3469">
            <v>1282.4100000000001</v>
          </cell>
          <cell r="G3469">
            <v>15</v>
          </cell>
        </row>
        <row r="3470">
          <cell r="A3470" t="str">
            <v>47.12.290</v>
          </cell>
          <cell r="B3470" t="str">
            <v>Válvula globo auto-operada hidraulicamente, comandada por solenóide, em ferro dúctil, classe PN-10, DN= 50mm</v>
          </cell>
          <cell r="C3470" t="str">
            <v>UN</v>
          </cell>
          <cell r="D3470">
            <v>1602.38</v>
          </cell>
          <cell r="E3470">
            <v>132.15</v>
          </cell>
          <cell r="F3470">
            <v>1734.53</v>
          </cell>
          <cell r="G3470">
            <v>15</v>
          </cell>
        </row>
        <row r="3471">
          <cell r="A3471" t="str">
            <v>47.12.300</v>
          </cell>
          <cell r="B3471" t="str">
            <v>Válvula globo auto-operada hidraulicamente, comandada por solenóide, em ferro dúctil, classe PN-10, DN= 100mm</v>
          </cell>
          <cell r="C3471" t="str">
            <v>UN</v>
          </cell>
          <cell r="D3471">
            <v>2365.4</v>
          </cell>
          <cell r="E3471">
            <v>132.15</v>
          </cell>
          <cell r="F3471">
            <v>2497.5500000000002</v>
          </cell>
          <cell r="G3471">
            <v>15</v>
          </cell>
        </row>
        <row r="3472">
          <cell r="A3472" t="str">
            <v>47.12.310</v>
          </cell>
          <cell r="B3472" t="str">
            <v>Válvula de gaveta em ferro dúctil com flanges, classe PN-10, DN= 300mm</v>
          </cell>
          <cell r="C3472" t="str">
            <v>UN</v>
          </cell>
          <cell r="D3472">
            <v>7328.36</v>
          </cell>
          <cell r="E3472">
            <v>203.33</v>
          </cell>
          <cell r="F3472">
            <v>7531.69</v>
          </cell>
          <cell r="G3472">
            <v>15</v>
          </cell>
        </row>
        <row r="3473">
          <cell r="A3473" t="str">
            <v>47.12.320</v>
          </cell>
          <cell r="B3473" t="str">
            <v>Válvula de gaveta em ferro dúctil com flanges, classe PN-10, DN= 100mm</v>
          </cell>
          <cell r="C3473" t="str">
            <v>UN</v>
          </cell>
          <cell r="D3473">
            <v>1261.29</v>
          </cell>
          <cell r="E3473">
            <v>203.33</v>
          </cell>
          <cell r="F3473">
            <v>1464.62</v>
          </cell>
          <cell r="G3473">
            <v>15</v>
          </cell>
        </row>
        <row r="3474">
          <cell r="A3474" t="str">
            <v>47.12.330</v>
          </cell>
          <cell r="B3474" t="str">
            <v>Válvula de gaveta em ferro dúctil com flanges, classe PN-10, DN= 150mm</v>
          </cell>
          <cell r="C3474" t="str">
            <v>UN</v>
          </cell>
          <cell r="D3474">
            <v>1905.18</v>
          </cell>
          <cell r="E3474">
            <v>203.33</v>
          </cell>
          <cell r="F3474">
            <v>2108.5100000000002</v>
          </cell>
          <cell r="G3474">
            <v>15</v>
          </cell>
        </row>
        <row r="3475">
          <cell r="A3475" t="str">
            <v>47.12.340</v>
          </cell>
          <cell r="B3475" t="str">
            <v>Ventosa simples rosqueada em ferro dúctil, classe PN-25, DN= 3/4´</v>
          </cell>
          <cell r="C3475" t="str">
            <v>UN</v>
          </cell>
          <cell r="D3475">
            <v>1196.55</v>
          </cell>
          <cell r="E3475">
            <v>17.62</v>
          </cell>
          <cell r="F3475">
            <v>1214.17</v>
          </cell>
          <cell r="G3475">
            <v>15</v>
          </cell>
        </row>
        <row r="3476">
          <cell r="A3476" t="str">
            <v>47.12.350</v>
          </cell>
          <cell r="B3476" t="str">
            <v>Ventosa de tríplice função em ferro dúctil flangeada, classe PN-10/16/25, DN= 50mm</v>
          </cell>
          <cell r="C3476" t="str">
            <v>UN</v>
          </cell>
          <cell r="D3476">
            <v>2964.83</v>
          </cell>
          <cell r="E3476">
            <v>25.85</v>
          </cell>
          <cell r="F3476">
            <v>2990.68</v>
          </cell>
          <cell r="G3476">
            <v>15</v>
          </cell>
        </row>
        <row r="3477">
          <cell r="A3477" t="str">
            <v>47.14</v>
          </cell>
          <cell r="B3477" t="str">
            <v>Registro e / ou valvula em PVC rigido ou ABS</v>
          </cell>
        </row>
        <row r="3478">
          <cell r="A3478" t="str">
            <v>47.14.020</v>
          </cell>
          <cell r="B3478" t="str">
            <v>Registro de pressão em PVC rígido, soldável, DN= 25mm (3/4´)</v>
          </cell>
          <cell r="C3478" t="str">
            <v>UN</v>
          </cell>
          <cell r="D3478">
            <v>13.11</v>
          </cell>
          <cell r="E3478">
            <v>26.43</v>
          </cell>
          <cell r="F3478">
            <v>39.54</v>
          </cell>
          <cell r="G3478">
            <v>15</v>
          </cell>
        </row>
        <row r="3479">
          <cell r="A3479" t="str">
            <v>47.14.200</v>
          </cell>
          <cell r="B3479" t="str">
            <v>Registro regulador de vazão para torneira, misturador e bidê, em ABS com canopla, DN= 1/2´</v>
          </cell>
          <cell r="C3479" t="str">
            <v>UN</v>
          </cell>
          <cell r="D3479">
            <v>58.88</v>
          </cell>
          <cell r="E3479">
            <v>26.43</v>
          </cell>
          <cell r="F3479">
            <v>85.31</v>
          </cell>
          <cell r="G3479">
            <v>15</v>
          </cell>
        </row>
        <row r="3480">
          <cell r="A3480" t="str">
            <v>47.20</v>
          </cell>
          <cell r="B3480" t="str">
            <v>Reparos, conservacoes e complementos - GRUPO 47</v>
          </cell>
        </row>
        <row r="3481">
          <cell r="A3481" t="str">
            <v>47.20.010</v>
          </cell>
          <cell r="B3481" t="str">
            <v>Pigtail em latão para manômetro, DN= 1/2´</v>
          </cell>
          <cell r="C3481" t="str">
            <v>UN</v>
          </cell>
          <cell r="D3481">
            <v>135.65</v>
          </cell>
          <cell r="E3481">
            <v>8.81</v>
          </cell>
          <cell r="F3481">
            <v>144.46</v>
          </cell>
          <cell r="G3481">
            <v>15</v>
          </cell>
        </row>
        <row r="3482">
          <cell r="A3482" t="str">
            <v>47.20.020</v>
          </cell>
          <cell r="B3482" t="str">
            <v>Filtro ´Y´ em bronze para gás combustível, DN= 2´</v>
          </cell>
          <cell r="C3482" t="str">
            <v>UN</v>
          </cell>
          <cell r="D3482">
            <v>573</v>
          </cell>
          <cell r="E3482">
            <v>73.42</v>
          </cell>
          <cell r="F3482">
            <v>646.41999999999996</v>
          </cell>
          <cell r="G3482">
            <v>15</v>
          </cell>
        </row>
        <row r="3483">
          <cell r="A3483" t="str">
            <v>47.20.030</v>
          </cell>
          <cell r="B3483" t="str">
            <v>Filtro ´Y´ em ferro fundido, classe 125 libras para vapor saturado, com extremidades rosqueáveis, DN= 2´</v>
          </cell>
          <cell r="C3483" t="str">
            <v>UN</v>
          </cell>
          <cell r="D3483">
            <v>489.33</v>
          </cell>
          <cell r="E3483">
            <v>73.42</v>
          </cell>
          <cell r="F3483">
            <v>562.75</v>
          </cell>
          <cell r="G3483">
            <v>15</v>
          </cell>
        </row>
        <row r="3484">
          <cell r="A3484" t="str">
            <v>47.20.070</v>
          </cell>
          <cell r="B3484" t="str">
            <v>Pigtail flexível, revestido com borracha sintética resistente, DN= 7/16´ comprimento até 1,00 m</v>
          </cell>
          <cell r="C3484" t="str">
            <v>UN</v>
          </cell>
          <cell r="D3484">
            <v>29.18</v>
          </cell>
          <cell r="E3484">
            <v>12.39</v>
          </cell>
          <cell r="F3484">
            <v>41.57</v>
          </cell>
          <cell r="G3484">
            <v>15</v>
          </cell>
        </row>
        <row r="3485">
          <cell r="A3485" t="str">
            <v>47.20.080</v>
          </cell>
          <cell r="B3485" t="str">
            <v>Regulador de primeiro estágio de alta pressão até 2 kgf/cm², vazão de 90 kg GLP/hora</v>
          </cell>
          <cell r="C3485" t="str">
            <v>UN</v>
          </cell>
          <cell r="D3485">
            <v>643.02</v>
          </cell>
          <cell r="E3485">
            <v>41.32</v>
          </cell>
          <cell r="F3485">
            <v>684.34</v>
          </cell>
          <cell r="G3485">
            <v>15</v>
          </cell>
        </row>
        <row r="3486">
          <cell r="A3486" t="str">
            <v>47.20.100</v>
          </cell>
          <cell r="B3486" t="str">
            <v>Regulador de primeiro estágio de alta pressão até 1,3 kgf/cm², vazão de 50 kg GLP/hora</v>
          </cell>
          <cell r="C3486" t="str">
            <v>UN</v>
          </cell>
          <cell r="D3486">
            <v>330.96</v>
          </cell>
          <cell r="E3486">
            <v>41.32</v>
          </cell>
          <cell r="F3486">
            <v>372.28</v>
          </cell>
          <cell r="G3486">
            <v>15</v>
          </cell>
        </row>
        <row r="3487">
          <cell r="A3487" t="str">
            <v>47.20.120</v>
          </cell>
          <cell r="B3487" t="str">
            <v>Regulador de segundo estágio para gás, uso industrial, vazão até 12 kg GLP/hora</v>
          </cell>
          <cell r="C3487" t="str">
            <v>UN</v>
          </cell>
          <cell r="D3487">
            <v>97.19</v>
          </cell>
          <cell r="E3487">
            <v>29.37</v>
          </cell>
          <cell r="F3487">
            <v>126.56</v>
          </cell>
          <cell r="G3487">
            <v>15</v>
          </cell>
        </row>
        <row r="3488">
          <cell r="A3488" t="str">
            <v>47.20.181</v>
          </cell>
          <cell r="B3488" t="str">
            <v>Filtro Y em aço carbono, classe 150 libras, conexões flangeadas, DN= 4´</v>
          </cell>
          <cell r="C3488" t="str">
            <v>UN</v>
          </cell>
          <cell r="D3488">
            <v>4435.92</v>
          </cell>
          <cell r="E3488">
            <v>176.19</v>
          </cell>
          <cell r="F3488">
            <v>4612.1099999999997</v>
          </cell>
          <cell r="G3488">
            <v>15</v>
          </cell>
        </row>
        <row r="3489">
          <cell r="A3489" t="str">
            <v>47.20.190</v>
          </cell>
          <cell r="B3489" t="str">
            <v>Chave de fluxo tipo palheta para tubulação de líquidos</v>
          </cell>
          <cell r="C3489" t="str">
            <v>UN</v>
          </cell>
          <cell r="D3489">
            <v>131.36000000000001</v>
          </cell>
          <cell r="E3489">
            <v>23.49</v>
          </cell>
          <cell r="F3489">
            <v>154.85</v>
          </cell>
          <cell r="G3489">
            <v>15</v>
          </cell>
        </row>
        <row r="3490">
          <cell r="A3490" t="str">
            <v>47.20.300</v>
          </cell>
          <cell r="B3490" t="str">
            <v>Chave de fluxo de água com retardo para tubulações com diâmetro nominal de 1´ a 6´ - conexão BSP</v>
          </cell>
          <cell r="C3490" t="str">
            <v>UN</v>
          </cell>
          <cell r="D3490">
            <v>472.67</v>
          </cell>
          <cell r="E3490">
            <v>69.66</v>
          </cell>
          <cell r="F3490">
            <v>542.33000000000004</v>
          </cell>
          <cell r="G3490">
            <v>15</v>
          </cell>
        </row>
        <row r="3491">
          <cell r="A3491" t="str">
            <v>47.20.320</v>
          </cell>
          <cell r="B3491" t="str">
            <v>Filtro ´Y´ corpo em bronze, pressão de serviço até 20,7 bar (PN 20), DN= 1 1/2´</v>
          </cell>
          <cell r="C3491" t="str">
            <v>UN</v>
          </cell>
          <cell r="D3491">
            <v>335.89</v>
          </cell>
          <cell r="E3491">
            <v>73.42</v>
          </cell>
          <cell r="F3491">
            <v>409.31</v>
          </cell>
          <cell r="G3491">
            <v>15</v>
          </cell>
        </row>
        <row r="3492">
          <cell r="A3492" t="str">
            <v>47.20.330</v>
          </cell>
          <cell r="B3492" t="str">
            <v>Filtro ´Y´ corpo em bronze, pressão de serviço até 20,7 bar (PN 20), DN= 2´</v>
          </cell>
          <cell r="C3492" t="str">
            <v>UN</v>
          </cell>
          <cell r="D3492">
            <v>450.7</v>
          </cell>
          <cell r="E3492">
            <v>73.42</v>
          </cell>
          <cell r="F3492">
            <v>524.12</v>
          </cell>
          <cell r="G3492">
            <v>15</v>
          </cell>
        </row>
        <row r="3493">
          <cell r="A3493" t="str">
            <v>48</v>
          </cell>
          <cell r="B3493" t="str">
            <v>RESERVATORIO E TANQUE PARA LIQUIDOS E GASES</v>
          </cell>
        </row>
        <row r="3494">
          <cell r="A3494" t="str">
            <v>48.02</v>
          </cell>
          <cell r="B3494" t="str">
            <v>Reservatorio em material sintetico</v>
          </cell>
        </row>
        <row r="3495">
          <cell r="A3495" t="str">
            <v>48.02.008</v>
          </cell>
          <cell r="B3495" t="str">
            <v>Reservatório de fibra de vidro - capacidade de 15.000 litros</v>
          </cell>
          <cell r="C3495" t="str">
            <v>UN</v>
          </cell>
          <cell r="D3495">
            <v>9179.17</v>
          </cell>
          <cell r="E3495">
            <v>130.43</v>
          </cell>
          <cell r="F3495">
            <v>9309.6</v>
          </cell>
          <cell r="G3495">
            <v>15</v>
          </cell>
        </row>
        <row r="3496">
          <cell r="A3496" t="str">
            <v>48.02.009</v>
          </cell>
          <cell r="B3496" t="str">
            <v>Reservatório de fibra de vidro - capacidade de 20.000 litros</v>
          </cell>
          <cell r="C3496" t="str">
            <v>UN</v>
          </cell>
          <cell r="D3496">
            <v>11244.86</v>
          </cell>
          <cell r="E3496">
            <v>178.23</v>
          </cell>
          <cell r="F3496">
            <v>11423.09</v>
          </cell>
          <cell r="G3496">
            <v>15</v>
          </cell>
        </row>
        <row r="3497">
          <cell r="A3497" t="str">
            <v>48.02.204</v>
          </cell>
          <cell r="B3497" t="str">
            <v>Reservatório em polietileno com tampa de encaixar - capacidade de 2.000 litros</v>
          </cell>
          <cell r="C3497" t="str">
            <v>UN</v>
          </cell>
          <cell r="D3497">
            <v>1077</v>
          </cell>
          <cell r="E3497">
            <v>70.680000000000007</v>
          </cell>
          <cell r="F3497">
            <v>1147.68</v>
          </cell>
          <cell r="G3497">
            <v>15</v>
          </cell>
        </row>
        <row r="3498">
          <cell r="A3498" t="str">
            <v>48.02.205</v>
          </cell>
          <cell r="B3498" t="str">
            <v>Reservatório em polietileno com tampa de encaixar - capacidade de 3.000 litros</v>
          </cell>
          <cell r="C3498" t="str">
            <v>UN</v>
          </cell>
          <cell r="D3498">
            <v>1992.79</v>
          </cell>
          <cell r="E3498">
            <v>70.680000000000007</v>
          </cell>
          <cell r="F3498">
            <v>2063.4699999999998</v>
          </cell>
          <cell r="G3498">
            <v>15</v>
          </cell>
        </row>
        <row r="3499">
          <cell r="A3499" t="str">
            <v>48.02.206</v>
          </cell>
          <cell r="B3499" t="str">
            <v>Reservatório em polietileno com tampa de encaixar - capacidade de 5.000 litros</v>
          </cell>
          <cell r="C3499" t="str">
            <v>UN</v>
          </cell>
          <cell r="D3499">
            <v>3160.3</v>
          </cell>
          <cell r="E3499">
            <v>82.63</v>
          </cell>
          <cell r="F3499">
            <v>3242.93</v>
          </cell>
          <cell r="G3499">
            <v>15</v>
          </cell>
        </row>
        <row r="3500">
          <cell r="A3500" t="str">
            <v>48.02.207</v>
          </cell>
          <cell r="B3500" t="str">
            <v>Reservatório em polietileno com tampa de encaixar - capacidade de 10.000 litros</v>
          </cell>
          <cell r="C3500" t="str">
            <v>UN</v>
          </cell>
          <cell r="D3500">
            <v>5651.89</v>
          </cell>
          <cell r="E3500">
            <v>106.53</v>
          </cell>
          <cell r="F3500">
            <v>5758.42</v>
          </cell>
          <cell r="G3500">
            <v>15</v>
          </cell>
        </row>
        <row r="3501">
          <cell r="A3501" t="str">
            <v>48.02.300</v>
          </cell>
          <cell r="B3501" t="str">
            <v>Reservatório em polietileno de alta densidade (cisterna) com antioxidante e proteção contra raios ultravioleta (UV) - capacidade de 5.000 litros</v>
          </cell>
          <cell r="C3501" t="str">
            <v>UN</v>
          </cell>
          <cell r="D3501">
            <v>7540.66</v>
          </cell>
          <cell r="E3501">
            <v>94.58</v>
          </cell>
          <cell r="F3501">
            <v>7635.24</v>
          </cell>
          <cell r="G3501">
            <v>15</v>
          </cell>
        </row>
        <row r="3502">
          <cell r="A3502" t="str">
            <v>48.02.310</v>
          </cell>
          <cell r="B3502" t="str">
            <v>Reservatório em polietileno de alta densidade (cisterna) com antioxidante e proteção contra raios ultravioleta (UV) - capacidade de 10.000 litros</v>
          </cell>
          <cell r="C3502" t="str">
            <v>UN</v>
          </cell>
          <cell r="D3502">
            <v>16134.74</v>
          </cell>
          <cell r="E3502">
            <v>130.43</v>
          </cell>
          <cell r="F3502">
            <v>16265.17</v>
          </cell>
          <cell r="G3502">
            <v>15</v>
          </cell>
        </row>
        <row r="3503">
          <cell r="A3503" t="str">
            <v>48.02.400</v>
          </cell>
          <cell r="B3503" t="str">
            <v>Reservatório em polietileno com tampa de rosca - capacidade de 1.000 litros</v>
          </cell>
          <cell r="C3503" t="str">
            <v>UN</v>
          </cell>
          <cell r="D3503">
            <v>933.3</v>
          </cell>
          <cell r="E3503">
            <v>82.63</v>
          </cell>
          <cell r="F3503">
            <v>1015.93</v>
          </cell>
          <cell r="G3503">
            <v>15</v>
          </cell>
        </row>
        <row r="3504">
          <cell r="A3504" t="str">
            <v>48.02.401</v>
          </cell>
          <cell r="B3504" t="str">
            <v>Reservatório em polietileno com tampa de rosca - capacidade de 500 litros</v>
          </cell>
          <cell r="C3504" t="str">
            <v>UN</v>
          </cell>
          <cell r="D3504">
            <v>574.17999999999995</v>
          </cell>
          <cell r="E3504">
            <v>82.63</v>
          </cell>
          <cell r="F3504">
            <v>656.81</v>
          </cell>
          <cell r="G3504">
            <v>15</v>
          </cell>
        </row>
        <row r="3505">
          <cell r="A3505" t="str">
            <v>48.03</v>
          </cell>
          <cell r="B3505" t="str">
            <v>Reservatorio metalico</v>
          </cell>
        </row>
        <row r="3506">
          <cell r="A3506" t="str">
            <v>48.03.112</v>
          </cell>
          <cell r="B3506" t="str">
            <v>Reservatório metálico cilíndrico horizontal - capacidade de 3.000 litros</v>
          </cell>
          <cell r="C3506" t="str">
            <v>CJ</v>
          </cell>
          <cell r="D3506">
            <v>5367.74</v>
          </cell>
          <cell r="E3506">
            <v>82.63</v>
          </cell>
          <cell r="F3506">
            <v>5450.37</v>
          </cell>
          <cell r="G3506">
            <v>15</v>
          </cell>
        </row>
        <row r="3507">
          <cell r="A3507" t="str">
            <v>48.03.130</v>
          </cell>
          <cell r="B3507" t="str">
            <v>Reservatório metálico cilíndrico horizontal - capacidade de 5.000 litros</v>
          </cell>
          <cell r="C3507" t="str">
            <v>CJ</v>
          </cell>
          <cell r="D3507">
            <v>7437.52</v>
          </cell>
          <cell r="E3507">
            <v>82.63</v>
          </cell>
          <cell r="F3507">
            <v>7520.15</v>
          </cell>
          <cell r="G3507">
            <v>15</v>
          </cell>
        </row>
        <row r="3508">
          <cell r="A3508" t="str">
            <v>48.03.138</v>
          </cell>
          <cell r="B3508" t="str">
            <v>Reservatório metálico cilíndrico horizontal - capacidade de 10.000 litros</v>
          </cell>
          <cell r="C3508" t="str">
            <v>CJ</v>
          </cell>
          <cell r="D3508">
            <v>13908.52</v>
          </cell>
          <cell r="E3508">
            <v>82.63</v>
          </cell>
          <cell r="F3508">
            <v>13991.15</v>
          </cell>
          <cell r="G3508">
            <v>15</v>
          </cell>
        </row>
        <row r="3509">
          <cell r="A3509" t="str">
            <v>48.04</v>
          </cell>
          <cell r="B3509" t="str">
            <v>Reservatorio em concreto</v>
          </cell>
        </row>
        <row r="3510">
          <cell r="A3510" t="str">
            <v>48.04.381</v>
          </cell>
          <cell r="B3510" t="str">
            <v>Reservatório em concreto armado cilíndrico, vertical, bipartido, método construtivo em formas deslizantes, diâmetro interno de 3,50m a 4,00m, altura de 15,00m a 25,00m</v>
          </cell>
          <cell r="C3510" t="str">
            <v>M</v>
          </cell>
          <cell r="D3510">
            <v>18187.71</v>
          </cell>
          <cell r="E3510">
            <v>4405.72</v>
          </cell>
          <cell r="F3510">
            <v>22593.43</v>
          </cell>
          <cell r="G3510">
            <v>15</v>
          </cell>
        </row>
        <row r="3511">
          <cell r="A3511" t="str">
            <v>48.04.391</v>
          </cell>
          <cell r="B3511" t="str">
            <v>Reservatório em concreto armado cilíndrico, vertical, bipartido, método construtivo em formas deslizantes, diâmetro interno de 5,5m a 6,00m, altura de 25,00m a 30,00m</v>
          </cell>
          <cell r="C3511" t="str">
            <v>M</v>
          </cell>
          <cell r="D3511">
            <v>34483.870000000003</v>
          </cell>
          <cell r="E3511">
            <v>9437.67</v>
          </cell>
          <cell r="F3511">
            <v>43921.54</v>
          </cell>
          <cell r="G3511">
            <v>15</v>
          </cell>
        </row>
        <row r="3512">
          <cell r="A3512" t="str">
            <v>48.05</v>
          </cell>
          <cell r="B3512" t="str">
            <v>Torneira de boia</v>
          </cell>
        </row>
        <row r="3513">
          <cell r="A3513" t="str">
            <v>48.05.010</v>
          </cell>
          <cell r="B3513" t="str">
            <v>Torneira de boia, DN= 3/4´</v>
          </cell>
          <cell r="C3513" t="str">
            <v>UN</v>
          </cell>
          <cell r="D3513">
            <v>94.91</v>
          </cell>
          <cell r="E3513">
            <v>17.62</v>
          </cell>
          <cell r="F3513">
            <v>112.53</v>
          </cell>
          <cell r="G3513">
            <v>15</v>
          </cell>
        </row>
        <row r="3514">
          <cell r="A3514" t="str">
            <v>48.05.020</v>
          </cell>
          <cell r="B3514" t="str">
            <v>Torneira de boia, DN= 1´</v>
          </cell>
          <cell r="C3514" t="str">
            <v>UN</v>
          </cell>
          <cell r="D3514">
            <v>123.83</v>
          </cell>
          <cell r="E3514">
            <v>23.49</v>
          </cell>
          <cell r="F3514">
            <v>147.32</v>
          </cell>
          <cell r="G3514">
            <v>15</v>
          </cell>
        </row>
        <row r="3515">
          <cell r="A3515" t="str">
            <v>48.05.030</v>
          </cell>
          <cell r="B3515" t="str">
            <v>Torneira de boia, DN= 1 1/4´</v>
          </cell>
          <cell r="C3515" t="str">
            <v>UN</v>
          </cell>
          <cell r="D3515">
            <v>233.22</v>
          </cell>
          <cell r="E3515">
            <v>26.43</v>
          </cell>
          <cell r="F3515">
            <v>259.64999999999998</v>
          </cell>
          <cell r="G3515">
            <v>15</v>
          </cell>
        </row>
        <row r="3516">
          <cell r="A3516" t="str">
            <v>48.05.040</v>
          </cell>
          <cell r="B3516" t="str">
            <v>Torneira de boia, DN= 1 1/2´</v>
          </cell>
          <cell r="C3516" t="str">
            <v>UN</v>
          </cell>
          <cell r="D3516">
            <v>247.01</v>
          </cell>
          <cell r="E3516">
            <v>26.43</v>
          </cell>
          <cell r="F3516">
            <v>273.44</v>
          </cell>
          <cell r="G3516">
            <v>15</v>
          </cell>
        </row>
        <row r="3517">
          <cell r="A3517" t="str">
            <v>48.05.050</v>
          </cell>
          <cell r="B3517" t="str">
            <v>Torneira de boia, DN= 2´</v>
          </cell>
          <cell r="C3517" t="str">
            <v>UN</v>
          </cell>
          <cell r="D3517">
            <v>322.73</v>
          </cell>
          <cell r="E3517">
            <v>35.24</v>
          </cell>
          <cell r="F3517">
            <v>357.97</v>
          </cell>
          <cell r="G3517">
            <v>15</v>
          </cell>
        </row>
        <row r="3518">
          <cell r="A3518" t="str">
            <v>48.05.052</v>
          </cell>
          <cell r="B3518" t="str">
            <v>Torneira de boia, DN= 2 1/2´</v>
          </cell>
          <cell r="C3518" t="str">
            <v>UN</v>
          </cell>
          <cell r="D3518">
            <v>1553.62</v>
          </cell>
          <cell r="E3518">
            <v>26.43</v>
          </cell>
          <cell r="F3518">
            <v>1580.05</v>
          </cell>
          <cell r="G3518">
            <v>15</v>
          </cell>
        </row>
        <row r="3519">
          <cell r="A3519" t="str">
            <v>48.05.070</v>
          </cell>
          <cell r="B3519" t="str">
            <v>Torneira de boia, tipo registro automático de entrada, DN= 3´</v>
          </cell>
          <cell r="C3519" t="str">
            <v>UN</v>
          </cell>
          <cell r="D3519">
            <v>2214.27</v>
          </cell>
          <cell r="E3519">
            <v>117.46</v>
          </cell>
          <cell r="F3519">
            <v>2331.73</v>
          </cell>
          <cell r="G3519">
            <v>15</v>
          </cell>
        </row>
        <row r="3520">
          <cell r="A3520" t="str">
            <v>48.20</v>
          </cell>
          <cell r="B3520" t="str">
            <v>Reparos, conservacoes e complementos - GRUPO 48</v>
          </cell>
        </row>
        <row r="3521">
          <cell r="A3521" t="str">
            <v>48.20.020</v>
          </cell>
          <cell r="B3521" t="str">
            <v>Limpeza de caixa d´água até 1.000 litros</v>
          </cell>
          <cell r="C3521" t="str">
            <v>UN</v>
          </cell>
          <cell r="E3521">
            <v>71.7</v>
          </cell>
          <cell r="F3521">
            <v>71.7</v>
          </cell>
          <cell r="G3521">
            <v>15</v>
          </cell>
        </row>
        <row r="3522">
          <cell r="A3522" t="str">
            <v>48.20.040</v>
          </cell>
          <cell r="B3522" t="str">
            <v>Limpeza de caixa d´água de 1.001 até 10.000 litros</v>
          </cell>
          <cell r="C3522" t="str">
            <v>UN</v>
          </cell>
          <cell r="E3522">
            <v>191.2</v>
          </cell>
          <cell r="F3522">
            <v>191.2</v>
          </cell>
          <cell r="G3522">
            <v>15</v>
          </cell>
        </row>
        <row r="3523">
          <cell r="A3523" t="str">
            <v>48.20.060</v>
          </cell>
          <cell r="B3523" t="str">
            <v>Limpeza de caixa d´água acima de 10.000 litros</v>
          </cell>
          <cell r="C3523" t="str">
            <v>UN</v>
          </cell>
          <cell r="E3523">
            <v>430.2</v>
          </cell>
          <cell r="F3523">
            <v>430.2</v>
          </cell>
          <cell r="G3523">
            <v>15</v>
          </cell>
        </row>
        <row r="3524">
          <cell r="A3524" t="str">
            <v>49</v>
          </cell>
          <cell r="B3524" t="str">
            <v>CAIXA, RALO, GRELHA E ACESSORIO HIDRAULICO</v>
          </cell>
        </row>
        <row r="3525">
          <cell r="A3525" t="str">
            <v>49.01</v>
          </cell>
          <cell r="B3525" t="str">
            <v>Caixas sifonadas de PVC rigido</v>
          </cell>
        </row>
        <row r="3526">
          <cell r="A3526" t="str">
            <v>49.01.016</v>
          </cell>
          <cell r="B3526" t="str">
            <v>Caixa sifonada de PVC rígido de 100 x 100 x 50 mm, com grelha</v>
          </cell>
          <cell r="C3526" t="str">
            <v>UN</v>
          </cell>
          <cell r="D3526">
            <v>39.369999999999997</v>
          </cell>
          <cell r="E3526">
            <v>58.73</v>
          </cell>
          <cell r="F3526">
            <v>98.1</v>
          </cell>
          <cell r="G3526">
            <v>15</v>
          </cell>
        </row>
        <row r="3527">
          <cell r="A3527" t="str">
            <v>49.01.020</v>
          </cell>
          <cell r="B3527" t="str">
            <v>Caixa sifonada de PVC rígido de 100 x 150 x 50 mm, com grelha</v>
          </cell>
          <cell r="C3527" t="str">
            <v>UN</v>
          </cell>
          <cell r="D3527">
            <v>49.35</v>
          </cell>
          <cell r="E3527">
            <v>58.73</v>
          </cell>
          <cell r="F3527">
            <v>108.08</v>
          </cell>
          <cell r="G3527">
            <v>15</v>
          </cell>
        </row>
        <row r="3528">
          <cell r="A3528" t="str">
            <v>49.01.030</v>
          </cell>
          <cell r="B3528" t="str">
            <v>Caixa sifonada de PVC rígido de 150 x 150 x 50 mm, com grelha</v>
          </cell>
          <cell r="C3528" t="str">
            <v>UN</v>
          </cell>
          <cell r="D3528">
            <v>68.709999999999994</v>
          </cell>
          <cell r="E3528">
            <v>58.73</v>
          </cell>
          <cell r="F3528">
            <v>127.44</v>
          </cell>
          <cell r="G3528">
            <v>15</v>
          </cell>
        </row>
        <row r="3529">
          <cell r="A3529" t="str">
            <v>49.01.040</v>
          </cell>
          <cell r="B3529" t="str">
            <v>Caixa sifonada de PVC rígido de 150 x 185 x 75 mm, com grelha</v>
          </cell>
          <cell r="C3529" t="str">
            <v>UN</v>
          </cell>
          <cell r="D3529">
            <v>78.41</v>
          </cell>
          <cell r="E3529">
            <v>58.73</v>
          </cell>
          <cell r="F3529">
            <v>137.13999999999999</v>
          </cell>
          <cell r="G3529">
            <v>15</v>
          </cell>
        </row>
        <row r="3530">
          <cell r="A3530" t="str">
            <v>49.01.050</v>
          </cell>
          <cell r="B3530" t="str">
            <v>Caixa sifonada de PVC rígido de 250 x 172 x 50 mm, com tampa cega</v>
          </cell>
          <cell r="C3530" t="str">
            <v>UN</v>
          </cell>
          <cell r="D3530">
            <v>87.66</v>
          </cell>
          <cell r="E3530">
            <v>58.73</v>
          </cell>
          <cell r="F3530">
            <v>146.38999999999999</v>
          </cell>
          <cell r="G3530">
            <v>15</v>
          </cell>
        </row>
        <row r="3531">
          <cell r="A3531" t="str">
            <v>49.01.070</v>
          </cell>
          <cell r="B3531" t="str">
            <v>Caixa sifonada de PVC rígido de 250 x 230 x 75 mm, com tampa cega</v>
          </cell>
          <cell r="C3531" t="str">
            <v>UN</v>
          </cell>
          <cell r="D3531">
            <v>118.3</v>
          </cell>
          <cell r="E3531">
            <v>58.73</v>
          </cell>
          <cell r="F3531">
            <v>177.03</v>
          </cell>
          <cell r="G3531">
            <v>15</v>
          </cell>
        </row>
        <row r="3532">
          <cell r="A3532" t="str">
            <v>49.03</v>
          </cell>
          <cell r="B3532" t="str">
            <v>Caixa de gordura</v>
          </cell>
        </row>
        <row r="3533">
          <cell r="A3533" t="str">
            <v>49.03.020</v>
          </cell>
          <cell r="B3533" t="str">
            <v>Caixa de gordura em alvenaria, 600 x 600 x 600 mm</v>
          </cell>
          <cell r="C3533" t="str">
            <v>UN</v>
          </cell>
          <cell r="D3533">
            <v>126.26</v>
          </cell>
          <cell r="E3533">
            <v>265.74</v>
          </cell>
          <cell r="F3533">
            <v>392</v>
          </cell>
          <cell r="G3533">
            <v>15</v>
          </cell>
        </row>
        <row r="3534">
          <cell r="A3534" t="str">
            <v>49.03.022</v>
          </cell>
          <cell r="B3534" t="str">
            <v>Caixa de gordura premoldada com tampa - capacidade 18 litros</v>
          </cell>
          <cell r="C3534" t="str">
            <v>UN</v>
          </cell>
          <cell r="D3534">
            <v>84.96</v>
          </cell>
          <cell r="E3534">
            <v>64.540000000000006</v>
          </cell>
          <cell r="F3534">
            <v>149.5</v>
          </cell>
          <cell r="G3534">
            <v>15</v>
          </cell>
        </row>
        <row r="3535">
          <cell r="A3535" t="str">
            <v>49.03.036</v>
          </cell>
          <cell r="B3535" t="str">
            <v>Caixa de gordura em PVC com tampa reforçada - capacidade 19 litros</v>
          </cell>
          <cell r="C3535" t="str">
            <v>UN</v>
          </cell>
          <cell r="D3535">
            <v>384</v>
          </cell>
          <cell r="E3535">
            <v>58.73</v>
          </cell>
          <cell r="F3535">
            <v>442.73</v>
          </cell>
          <cell r="G3535">
            <v>15</v>
          </cell>
        </row>
        <row r="3536">
          <cell r="A3536" t="str">
            <v>49.04</v>
          </cell>
          <cell r="B3536" t="str">
            <v>Ralo em PVC rigido</v>
          </cell>
        </row>
        <row r="3537">
          <cell r="A3537" t="str">
            <v>49.04.010</v>
          </cell>
          <cell r="B3537" t="str">
            <v>Ralo seco em PVC rígido de 100 x 40 mm, com grelha</v>
          </cell>
          <cell r="C3537" t="str">
            <v>UN</v>
          </cell>
          <cell r="D3537">
            <v>34.64</v>
          </cell>
          <cell r="E3537">
            <v>58.73</v>
          </cell>
          <cell r="F3537">
            <v>93.37</v>
          </cell>
          <cell r="G3537">
            <v>15</v>
          </cell>
        </row>
        <row r="3538">
          <cell r="A3538" t="str">
            <v>49.05</v>
          </cell>
          <cell r="B3538" t="str">
            <v>Ralo em ferro fundido</v>
          </cell>
        </row>
        <row r="3539">
          <cell r="A3539" t="str">
            <v>49.05.020</v>
          </cell>
          <cell r="B3539" t="str">
            <v>Ralo seco em ferro fundido, 100 x 165 x 50 mm, com grelha metálica saída vertical</v>
          </cell>
          <cell r="C3539" t="str">
            <v>UN</v>
          </cell>
          <cell r="D3539">
            <v>146.87</v>
          </cell>
          <cell r="E3539">
            <v>70.48</v>
          </cell>
          <cell r="F3539">
            <v>217.35</v>
          </cell>
          <cell r="G3539">
            <v>15</v>
          </cell>
        </row>
        <row r="3540">
          <cell r="A3540" t="str">
            <v>49.05.040</v>
          </cell>
          <cell r="B3540" t="str">
            <v>Ralo sifonado em ferro fundido de 150 x 240 x 75 mm, com grelha</v>
          </cell>
          <cell r="C3540" t="str">
            <v>UN</v>
          </cell>
          <cell r="D3540">
            <v>535.86</v>
          </cell>
          <cell r="E3540">
            <v>88.1</v>
          </cell>
          <cell r="F3540">
            <v>623.96</v>
          </cell>
          <cell r="G3540">
            <v>15</v>
          </cell>
        </row>
        <row r="3541">
          <cell r="A3541" t="str">
            <v>49.06</v>
          </cell>
          <cell r="B3541" t="str">
            <v>Grelhas e tampas</v>
          </cell>
        </row>
        <row r="3542">
          <cell r="A3542" t="str">
            <v>49.06.010</v>
          </cell>
          <cell r="B3542" t="str">
            <v>Grelha hemisférica em ferro fundido de 4´</v>
          </cell>
          <cell r="C3542" t="str">
            <v>UN</v>
          </cell>
          <cell r="D3542">
            <v>13.31</v>
          </cell>
          <cell r="E3542">
            <v>3.52</v>
          </cell>
          <cell r="F3542">
            <v>16.829999999999998</v>
          </cell>
          <cell r="G3542">
            <v>15</v>
          </cell>
        </row>
        <row r="3543">
          <cell r="A3543" t="str">
            <v>49.06.020</v>
          </cell>
          <cell r="B3543" t="str">
            <v>Grelha em ferro fundido para caixas e canaletas</v>
          </cell>
          <cell r="C3543" t="str">
            <v>M2</v>
          </cell>
          <cell r="D3543">
            <v>1234.71</v>
          </cell>
          <cell r="E3543">
            <v>38.44</v>
          </cell>
          <cell r="F3543">
            <v>1273.1500000000001</v>
          </cell>
          <cell r="G3543">
            <v>15</v>
          </cell>
        </row>
        <row r="3544">
          <cell r="A3544" t="str">
            <v>49.06.030</v>
          </cell>
          <cell r="B3544" t="str">
            <v>Grelha hemisférica em ferro fundido de 3´</v>
          </cell>
          <cell r="C3544" t="str">
            <v>UN</v>
          </cell>
          <cell r="D3544">
            <v>10.48</v>
          </cell>
          <cell r="E3544">
            <v>3.52</v>
          </cell>
          <cell r="F3544">
            <v>14</v>
          </cell>
          <cell r="G3544">
            <v>15</v>
          </cell>
        </row>
        <row r="3545">
          <cell r="A3545" t="str">
            <v>49.06.072</v>
          </cell>
          <cell r="B3545" t="str">
            <v>Grelha articulada em ferro fundido tipo boca de leão</v>
          </cell>
          <cell r="C3545" t="str">
            <v>UN</v>
          </cell>
          <cell r="D3545">
            <v>350.55</v>
          </cell>
          <cell r="E3545">
            <v>30.75</v>
          </cell>
          <cell r="F3545">
            <v>381.3</v>
          </cell>
          <cell r="G3545">
            <v>15</v>
          </cell>
        </row>
        <row r="3546">
          <cell r="A3546" t="str">
            <v>49.06.080</v>
          </cell>
          <cell r="B3546" t="str">
            <v>Grelha hemisférica em ferro fundido de 6´</v>
          </cell>
          <cell r="C3546" t="str">
            <v>UN</v>
          </cell>
          <cell r="D3546">
            <v>31.6</v>
          </cell>
          <cell r="E3546">
            <v>3.52</v>
          </cell>
          <cell r="F3546">
            <v>35.119999999999997</v>
          </cell>
          <cell r="G3546">
            <v>15</v>
          </cell>
        </row>
        <row r="3547">
          <cell r="A3547" t="str">
            <v>49.06.110</v>
          </cell>
          <cell r="B3547" t="str">
            <v>Grelha hemisférica em ferro fundido de 2´</v>
          </cell>
          <cell r="C3547" t="str">
            <v>UN</v>
          </cell>
          <cell r="D3547">
            <v>7.72</v>
          </cell>
          <cell r="E3547">
            <v>3.52</v>
          </cell>
          <cell r="F3547">
            <v>11.24</v>
          </cell>
          <cell r="G3547">
            <v>15</v>
          </cell>
        </row>
        <row r="3548">
          <cell r="A3548" t="str">
            <v>49.06.160</v>
          </cell>
          <cell r="B3548" t="str">
            <v>Grelha quadriculada em ferro fundido para caixas e canaletas</v>
          </cell>
          <cell r="C3548" t="str">
            <v>M2</v>
          </cell>
          <cell r="D3548">
            <v>1204.6199999999999</v>
          </cell>
          <cell r="E3548">
            <v>38.44</v>
          </cell>
          <cell r="F3548">
            <v>1243.06</v>
          </cell>
          <cell r="G3548">
            <v>15</v>
          </cell>
        </row>
        <row r="3549">
          <cell r="A3549" t="str">
            <v>49.06.170</v>
          </cell>
          <cell r="B3549" t="str">
            <v>Grelha em alumínio fundido para caixas e canaletas - linha comercial</v>
          </cell>
          <cell r="C3549" t="str">
            <v>M2</v>
          </cell>
          <cell r="D3549">
            <v>1378.97</v>
          </cell>
          <cell r="E3549">
            <v>38.44</v>
          </cell>
          <cell r="F3549">
            <v>1417.41</v>
          </cell>
          <cell r="G3549">
            <v>15</v>
          </cell>
        </row>
        <row r="3550">
          <cell r="A3550" t="str">
            <v>49.06.190</v>
          </cell>
          <cell r="B3550" t="str">
            <v>Grelha pré-moldada em concreto, com furos redondos, 79,5 x 24,5 x 8 cm</v>
          </cell>
          <cell r="C3550" t="str">
            <v>UN</v>
          </cell>
          <cell r="D3550">
            <v>83.02</v>
          </cell>
          <cell r="E3550">
            <v>19.22</v>
          </cell>
          <cell r="F3550">
            <v>102.24</v>
          </cell>
          <cell r="G3550">
            <v>15</v>
          </cell>
        </row>
        <row r="3551">
          <cell r="A3551" t="str">
            <v>49.06.194</v>
          </cell>
          <cell r="B3551" t="str">
            <v>Grelha em aço inoxidável com fecho rotativo, DN= 100mm</v>
          </cell>
          <cell r="C3551" t="str">
            <v>UN</v>
          </cell>
          <cell r="D3551">
            <v>10.43</v>
          </cell>
          <cell r="E3551">
            <v>3.52</v>
          </cell>
          <cell r="F3551">
            <v>13.95</v>
          </cell>
          <cell r="G3551">
            <v>15</v>
          </cell>
        </row>
        <row r="3552">
          <cell r="A3552" t="str">
            <v>49.06.196</v>
          </cell>
          <cell r="B3552" t="str">
            <v>Grelha em aço inoxidável com fecho rotativo, DN= 150mm</v>
          </cell>
          <cell r="C3552" t="str">
            <v>UN</v>
          </cell>
          <cell r="D3552">
            <v>22.52</v>
          </cell>
          <cell r="E3552">
            <v>3.52</v>
          </cell>
          <cell r="F3552">
            <v>26.04</v>
          </cell>
          <cell r="G3552">
            <v>15</v>
          </cell>
        </row>
        <row r="3553">
          <cell r="A3553" t="str">
            <v>49.06.200</v>
          </cell>
          <cell r="B3553" t="str">
            <v>Captador pluvial em aço inoxidável e grelha em alumínio, com mecanismo anti-vórtice, DN= 50 mm</v>
          </cell>
          <cell r="C3553" t="str">
            <v>UN</v>
          </cell>
          <cell r="D3553">
            <v>4485.1400000000003</v>
          </cell>
          <cell r="E3553">
            <v>70.48</v>
          </cell>
          <cell r="F3553">
            <v>4555.62</v>
          </cell>
          <cell r="G3553">
            <v>15</v>
          </cell>
        </row>
        <row r="3554">
          <cell r="A3554" t="str">
            <v>49.06.210</v>
          </cell>
          <cell r="B3554" t="str">
            <v>Captador pluvial em aço inoxidável e grelha em alumínio, com mecanismo anti-vórtice, DN= 75 mm</v>
          </cell>
          <cell r="C3554" t="str">
            <v>UN</v>
          </cell>
          <cell r="D3554">
            <v>5391.43</v>
          </cell>
          <cell r="E3554">
            <v>70.48</v>
          </cell>
          <cell r="F3554">
            <v>5461.91</v>
          </cell>
          <cell r="G3554">
            <v>15</v>
          </cell>
        </row>
        <row r="3555">
          <cell r="A3555" t="str">
            <v>49.06.400</v>
          </cell>
          <cell r="B3555" t="str">
            <v>Tampão em ferro fundido, diâmetro de 600 mm, classe B 125 (ruptura &gt; 125 kN)</v>
          </cell>
          <cell r="C3555" t="str">
            <v>UN</v>
          </cell>
          <cell r="D3555">
            <v>402.69</v>
          </cell>
          <cell r="E3555">
            <v>79.47</v>
          </cell>
          <cell r="F3555">
            <v>482.16</v>
          </cell>
          <cell r="G3555">
            <v>15</v>
          </cell>
        </row>
        <row r="3556">
          <cell r="A3556" t="str">
            <v>49.06.410</v>
          </cell>
          <cell r="B3556" t="str">
            <v>Tampão em ferro fundido, diâmetro de 600 mm, classe C 300 (ruptura &gt; 300 kN)</v>
          </cell>
          <cell r="C3556" t="str">
            <v>UN</v>
          </cell>
          <cell r="D3556">
            <v>454.23</v>
          </cell>
          <cell r="E3556">
            <v>79.47</v>
          </cell>
          <cell r="F3556">
            <v>533.70000000000005</v>
          </cell>
          <cell r="G3556">
            <v>15</v>
          </cell>
        </row>
        <row r="3557">
          <cell r="A3557" t="str">
            <v>49.06.420</v>
          </cell>
          <cell r="B3557" t="str">
            <v>Tampão em ferro fundido, diâmetro de 600 mm, classe D 400 (ruptura&gt; 400 kN)</v>
          </cell>
          <cell r="C3557" t="str">
            <v>UN</v>
          </cell>
          <cell r="D3557">
            <v>597.57000000000005</v>
          </cell>
          <cell r="E3557">
            <v>79.47</v>
          </cell>
          <cell r="F3557">
            <v>677.04</v>
          </cell>
          <cell r="G3557">
            <v>15</v>
          </cell>
        </row>
        <row r="3558">
          <cell r="A3558" t="str">
            <v>49.06.430</v>
          </cell>
          <cell r="B3558" t="str">
            <v>Tampão em ferro fundido de 300 x 300 mm, classe B 125 (ruptura &gt; 125 kN)</v>
          </cell>
          <cell r="C3558" t="str">
            <v>UN</v>
          </cell>
          <cell r="D3558">
            <v>139.16999999999999</v>
          </cell>
          <cell r="E3558">
            <v>79.47</v>
          </cell>
          <cell r="F3558">
            <v>218.64</v>
          </cell>
          <cell r="G3558">
            <v>15</v>
          </cell>
        </row>
        <row r="3559">
          <cell r="A3559" t="str">
            <v>49.06.440</v>
          </cell>
          <cell r="B3559" t="str">
            <v>Tampão em ferro fundido de 400 x 400 mm, classe B 125 (ruptura &gt; 125 kN)</v>
          </cell>
          <cell r="C3559" t="str">
            <v>UN</v>
          </cell>
          <cell r="D3559">
            <v>202.86</v>
          </cell>
          <cell r="E3559">
            <v>79.47</v>
          </cell>
          <cell r="F3559">
            <v>282.33</v>
          </cell>
          <cell r="G3559">
            <v>15</v>
          </cell>
        </row>
        <row r="3560">
          <cell r="A3560" t="str">
            <v>49.06.450</v>
          </cell>
          <cell r="B3560" t="str">
            <v>Tampão em ferro fundido de 500 x 500 mm, classe B 125 (ruptura &gt; 125 kN)</v>
          </cell>
          <cell r="C3560" t="str">
            <v>UN</v>
          </cell>
          <cell r="D3560">
            <v>338.48</v>
          </cell>
          <cell r="E3560">
            <v>79.47</v>
          </cell>
          <cell r="F3560">
            <v>417.95</v>
          </cell>
          <cell r="G3560">
            <v>15</v>
          </cell>
        </row>
        <row r="3561">
          <cell r="A3561" t="str">
            <v>49.06.460</v>
          </cell>
          <cell r="B3561" t="str">
            <v>Tampão em ferro fundido de 600 x 600 mm, classe B 125 (ruptura &gt; 125 kN)</v>
          </cell>
          <cell r="C3561" t="str">
            <v>UN</v>
          </cell>
          <cell r="D3561">
            <v>427.79</v>
          </cell>
          <cell r="E3561">
            <v>79.47</v>
          </cell>
          <cell r="F3561">
            <v>507.26</v>
          </cell>
          <cell r="G3561">
            <v>15</v>
          </cell>
        </row>
        <row r="3562">
          <cell r="A3562" t="str">
            <v>49.06.480</v>
          </cell>
          <cell r="B3562" t="str">
            <v>Tampão em ferro fundido com tampa articulada, de 400 x 600 mm, classe 15 (ruptura &gt; 1500 kg)</v>
          </cell>
          <cell r="C3562" t="str">
            <v>UN</v>
          </cell>
          <cell r="D3562">
            <v>357.52</v>
          </cell>
          <cell r="E3562">
            <v>79.47</v>
          </cell>
          <cell r="F3562">
            <v>436.99</v>
          </cell>
          <cell r="G3562">
            <v>15</v>
          </cell>
        </row>
        <row r="3563">
          <cell r="A3563" t="str">
            <v>49.06.486</v>
          </cell>
          <cell r="B3563" t="str">
            <v>Tampão em ferro fundido com tampa articulada, de 900 mm, classe D 400 (ruptura &gt; 400kN</v>
          </cell>
          <cell r="C3563" t="str">
            <v>UN</v>
          </cell>
          <cell r="D3563">
            <v>1701.63</v>
          </cell>
          <cell r="E3563">
            <v>79.47</v>
          </cell>
          <cell r="F3563">
            <v>1781.1</v>
          </cell>
          <cell r="G3563">
            <v>15</v>
          </cell>
        </row>
        <row r="3564">
          <cell r="A3564" t="str">
            <v>49.06.550</v>
          </cell>
          <cell r="B3564" t="str">
            <v>Grelha com calha e cesto coletor para piso em aço inoxidável, largura de 15 cm</v>
          </cell>
          <cell r="C3564" t="str">
            <v>M</v>
          </cell>
          <cell r="D3564">
            <v>1125.8900000000001</v>
          </cell>
          <cell r="E3564">
            <v>24.9</v>
          </cell>
          <cell r="F3564">
            <v>1150.79</v>
          </cell>
          <cell r="G3564">
            <v>15</v>
          </cell>
        </row>
        <row r="3565">
          <cell r="A3565" t="str">
            <v>49.06.560</v>
          </cell>
          <cell r="B3565" t="str">
            <v>Grelha com calha e cesto coletor para piso em aço inoxidável, largura de 20 cm</v>
          </cell>
          <cell r="C3565" t="str">
            <v>M</v>
          </cell>
          <cell r="D3565">
            <v>1141.77</v>
          </cell>
          <cell r="E3565">
            <v>32.85</v>
          </cell>
          <cell r="F3565">
            <v>1174.6199999999999</v>
          </cell>
          <cell r="G3565">
            <v>15</v>
          </cell>
        </row>
        <row r="3566">
          <cell r="A3566" t="str">
            <v>49.08</v>
          </cell>
          <cell r="B3566" t="str">
            <v>Caixa de passagem e inspecao</v>
          </cell>
        </row>
        <row r="3567">
          <cell r="A3567" t="str">
            <v>49.08.250</v>
          </cell>
          <cell r="B3567" t="str">
            <v>Caixa de areia em PVC, diâmetro nominal de 100 mm</v>
          </cell>
          <cell r="C3567" t="str">
            <v>UN</v>
          </cell>
          <cell r="D3567">
            <v>518.79999999999995</v>
          </cell>
          <cell r="E3567">
            <v>58.73</v>
          </cell>
          <cell r="F3567">
            <v>577.53</v>
          </cell>
          <cell r="G3567">
            <v>15</v>
          </cell>
        </row>
        <row r="3568">
          <cell r="A3568" t="str">
            <v>49.11</v>
          </cell>
          <cell r="B3568" t="str">
            <v>Canaletas e afins</v>
          </cell>
        </row>
        <row r="3569">
          <cell r="A3569" t="str">
            <v>49.11.130</v>
          </cell>
          <cell r="B3569" t="str">
            <v>Canaleta com grelha em alumínio, largura de 80 mm</v>
          </cell>
          <cell r="C3569" t="str">
            <v>M</v>
          </cell>
          <cell r="D3569">
            <v>472.99</v>
          </cell>
          <cell r="E3569">
            <v>13.25</v>
          </cell>
          <cell r="F3569">
            <v>486.24</v>
          </cell>
          <cell r="G3569">
            <v>15</v>
          </cell>
        </row>
        <row r="3570">
          <cell r="A3570" t="str">
            <v>49.11.140</v>
          </cell>
          <cell r="B3570" t="str">
            <v>Canaleta com grelha em alumínio, saída central / vertical, largura de 46 mm</v>
          </cell>
          <cell r="C3570" t="str">
            <v>M</v>
          </cell>
          <cell r="D3570">
            <v>256.7</v>
          </cell>
          <cell r="E3570">
            <v>13.25</v>
          </cell>
          <cell r="F3570">
            <v>269.95</v>
          </cell>
          <cell r="G3570">
            <v>15</v>
          </cell>
        </row>
        <row r="3571">
          <cell r="A3571" t="str">
            <v>49.11.141</v>
          </cell>
          <cell r="B3571" t="str">
            <v>Canaleta com grelha abre-fecha, em alumínio, saída central ou vertical, largura 46mm</v>
          </cell>
          <cell r="C3571" t="str">
            <v>M</v>
          </cell>
          <cell r="D3571">
            <v>380.93</v>
          </cell>
          <cell r="E3571">
            <v>13.25</v>
          </cell>
          <cell r="F3571">
            <v>394.18</v>
          </cell>
          <cell r="G3571">
            <v>15</v>
          </cell>
        </row>
        <row r="3572">
          <cell r="A3572" t="str">
            <v>49.12</v>
          </cell>
          <cell r="B3572" t="str">
            <v>Poco de visita, boca de lobo, caixa de passagem e afins</v>
          </cell>
        </row>
        <row r="3573">
          <cell r="A3573" t="str">
            <v>49.12.010</v>
          </cell>
          <cell r="B3573" t="str">
            <v>Boca de lobo simples tipo PMSP com tampa de concreto</v>
          </cell>
          <cell r="C3573" t="str">
            <v>UN</v>
          </cell>
          <cell r="D3573">
            <v>1910.78</v>
          </cell>
          <cell r="E3573">
            <v>1897.33</v>
          </cell>
          <cell r="F3573">
            <v>3808.11</v>
          </cell>
          <cell r="G3573">
            <v>15</v>
          </cell>
        </row>
        <row r="3574">
          <cell r="A3574" t="str">
            <v>49.12.030</v>
          </cell>
          <cell r="B3574" t="str">
            <v>Boca de lobo dupla tipo PMSP com tampa de concreto</v>
          </cell>
          <cell r="C3574" t="str">
            <v>UN</v>
          </cell>
          <cell r="D3574">
            <v>3240.38</v>
          </cell>
          <cell r="E3574">
            <v>2948.85</v>
          </cell>
          <cell r="F3574">
            <v>6189.23</v>
          </cell>
          <cell r="G3574">
            <v>15</v>
          </cell>
        </row>
        <row r="3575">
          <cell r="A3575" t="str">
            <v>49.12.050</v>
          </cell>
          <cell r="B3575" t="str">
            <v>Boca de lobo tripla tipo PMSP com tampa de concreto</v>
          </cell>
          <cell r="C3575" t="str">
            <v>UN</v>
          </cell>
          <cell r="D3575">
            <v>4509.08</v>
          </cell>
          <cell r="E3575">
            <v>3992.78</v>
          </cell>
          <cell r="F3575">
            <v>8501.86</v>
          </cell>
          <cell r="G3575">
            <v>15</v>
          </cell>
        </row>
        <row r="3576">
          <cell r="A3576" t="str">
            <v>49.12.058</v>
          </cell>
          <cell r="B3576" t="str">
            <v>Boca de leão simples tipo PMSP com grelha</v>
          </cell>
          <cell r="C3576" t="str">
            <v>UN</v>
          </cell>
          <cell r="D3576">
            <v>1531.36</v>
          </cell>
          <cell r="E3576">
            <v>1360.55</v>
          </cell>
          <cell r="F3576">
            <v>2891.91</v>
          </cell>
          <cell r="G3576">
            <v>15</v>
          </cell>
        </row>
        <row r="3577">
          <cell r="A3577" t="str">
            <v>49.12.060</v>
          </cell>
          <cell r="B3577" t="str">
            <v>Boca de leão dupla tipo PMSP com grelha</v>
          </cell>
          <cell r="C3577" t="str">
            <v>UN</v>
          </cell>
          <cell r="D3577">
            <v>2598.58</v>
          </cell>
          <cell r="E3577">
            <v>2150.2399999999998</v>
          </cell>
          <cell r="F3577">
            <v>4748.82</v>
          </cell>
          <cell r="G3577">
            <v>15</v>
          </cell>
        </row>
        <row r="3578">
          <cell r="A3578" t="str">
            <v>49.12.110</v>
          </cell>
          <cell r="B3578" t="str">
            <v>Poço de visita de 1,60 x 1,60 x 1,60 m - tipo PMSP</v>
          </cell>
          <cell r="C3578" t="str">
            <v>UN</v>
          </cell>
          <cell r="D3578">
            <v>3959.42</v>
          </cell>
          <cell r="E3578">
            <v>3210.26</v>
          </cell>
          <cell r="F3578">
            <v>7169.68</v>
          </cell>
          <cell r="G3578">
            <v>15</v>
          </cell>
        </row>
        <row r="3579">
          <cell r="A3579" t="str">
            <v>49.12.120</v>
          </cell>
          <cell r="B3579" t="str">
            <v>Chaminé para poço de visita tipo PMSP em alvenaria, diâmetro interno 70 cm - pescoço</v>
          </cell>
          <cell r="C3579" t="str">
            <v>M</v>
          </cell>
          <cell r="D3579">
            <v>341.51</v>
          </cell>
          <cell r="E3579">
            <v>466.36</v>
          </cell>
          <cell r="F3579">
            <v>807.87</v>
          </cell>
          <cell r="G3579">
            <v>15</v>
          </cell>
        </row>
        <row r="3580">
          <cell r="A3580" t="str">
            <v>49.12.140</v>
          </cell>
          <cell r="B3580" t="str">
            <v>Poço de visita em alvenaria tipo PMSP - balão</v>
          </cell>
          <cell r="C3580" t="str">
            <v>UN</v>
          </cell>
          <cell r="D3580">
            <v>2456.66</v>
          </cell>
          <cell r="E3580">
            <v>2973.21</v>
          </cell>
          <cell r="F3580">
            <v>5429.87</v>
          </cell>
          <cell r="G3580">
            <v>15</v>
          </cell>
        </row>
        <row r="3581">
          <cell r="A3581" t="str">
            <v>49.13</v>
          </cell>
          <cell r="B3581" t="str">
            <v>Filtro anaerobio</v>
          </cell>
        </row>
        <row r="3582">
          <cell r="A3582" t="str">
            <v>49.13.010</v>
          </cell>
          <cell r="B3582" t="str">
            <v>Filtro biológico anaeróbio com anéis pré-moldados de concreto diâmetro de 1,40 m - h= 2,00 m</v>
          </cell>
          <cell r="C3582" t="str">
            <v>UN</v>
          </cell>
          <cell r="D3582">
            <v>3714.63</v>
          </cell>
          <cell r="E3582">
            <v>3731.91</v>
          </cell>
          <cell r="F3582">
            <v>7446.54</v>
          </cell>
          <cell r="G3582">
            <v>15</v>
          </cell>
        </row>
        <row r="3583">
          <cell r="A3583" t="str">
            <v>49.13.020</v>
          </cell>
          <cell r="B3583" t="str">
            <v>Filtro biológico anaeróbio com anéis pré-moldados de concreto diâmetro de 2,00 m - h= 2,00 m</v>
          </cell>
          <cell r="C3583" t="str">
            <v>UN</v>
          </cell>
          <cell r="D3583">
            <v>6671.87</v>
          </cell>
          <cell r="E3583">
            <v>6065.87</v>
          </cell>
          <cell r="F3583">
            <v>12737.74</v>
          </cell>
          <cell r="G3583">
            <v>15</v>
          </cell>
        </row>
        <row r="3584">
          <cell r="A3584" t="str">
            <v>49.13.030</v>
          </cell>
          <cell r="B3584" t="str">
            <v>Filtro biológico anaeróbio com anéis pré-moldados de concreto diâmetro de 2,40 m - h= 2,00 m</v>
          </cell>
          <cell r="C3584" t="str">
            <v>UN</v>
          </cell>
          <cell r="D3584">
            <v>8582.99</v>
          </cell>
          <cell r="E3584">
            <v>8010.61</v>
          </cell>
          <cell r="F3584">
            <v>16593.599999999999</v>
          </cell>
          <cell r="G3584">
            <v>15</v>
          </cell>
        </row>
        <row r="3585">
          <cell r="A3585" t="str">
            <v>49.13.040</v>
          </cell>
          <cell r="B3585" t="str">
            <v>Filtro biológico anaeróbio com anéis pré-moldados de concreto diâmetro de 2,84 m - h= 2,50 m</v>
          </cell>
          <cell r="C3585" t="str">
            <v>UN</v>
          </cell>
          <cell r="D3585">
            <v>12993.72</v>
          </cell>
          <cell r="E3585">
            <v>9985.01</v>
          </cell>
          <cell r="F3585">
            <v>22978.73</v>
          </cell>
          <cell r="G3585">
            <v>15</v>
          </cell>
        </row>
        <row r="3586">
          <cell r="A3586" t="str">
            <v>49.14</v>
          </cell>
          <cell r="B3586" t="str">
            <v>Fossa septica</v>
          </cell>
        </row>
        <row r="3587">
          <cell r="A3587" t="str">
            <v>49.14.010</v>
          </cell>
          <cell r="B3587" t="str">
            <v>Fossa séptica câmara única com anéis pré-moldados em concreto, diâmetro externo de 1,50 m, altura útil de 1,50 m</v>
          </cell>
          <cell r="C3587" t="str">
            <v>UN</v>
          </cell>
          <cell r="D3587">
            <v>2536.4699999999998</v>
          </cell>
          <cell r="E3587">
            <v>1867.32</v>
          </cell>
          <cell r="F3587">
            <v>4403.79</v>
          </cell>
          <cell r="G3587">
            <v>15</v>
          </cell>
        </row>
        <row r="3588">
          <cell r="A3588" t="str">
            <v>49.14.020</v>
          </cell>
          <cell r="B3588" t="str">
            <v>Fossa séptica câmara única com anéis pré-moldados em concreto, diâmetro externo de 2,50 m, altura útil de 2,50 m</v>
          </cell>
          <cell r="C3588" t="str">
            <v>UN</v>
          </cell>
          <cell r="D3588">
            <v>7030.47</v>
          </cell>
          <cell r="E3588">
            <v>2789.04</v>
          </cell>
          <cell r="F3588">
            <v>9819.51</v>
          </cell>
          <cell r="G3588">
            <v>15</v>
          </cell>
        </row>
        <row r="3589">
          <cell r="A3589" t="str">
            <v>49.14.030</v>
          </cell>
          <cell r="B3589" t="str">
            <v>Fossa séptica câmara única com anéis pré-moldados em concreto, diâmetro externo de 2,50 m, altura útil de 4,00 m</v>
          </cell>
          <cell r="C3589" t="str">
            <v>UN</v>
          </cell>
          <cell r="D3589">
            <v>10374.459999999999</v>
          </cell>
          <cell r="E3589">
            <v>5578.08</v>
          </cell>
          <cell r="F3589">
            <v>15952.54</v>
          </cell>
          <cell r="G3589">
            <v>15</v>
          </cell>
        </row>
        <row r="3590">
          <cell r="A3590" t="str">
            <v>49.14.061</v>
          </cell>
          <cell r="B3590" t="str">
            <v>SM01 Sumidouro - poço absorvente</v>
          </cell>
          <cell r="C3590" t="str">
            <v>M</v>
          </cell>
          <cell r="D3590">
            <v>1659.16</v>
          </cell>
          <cell r="E3590">
            <v>928.18</v>
          </cell>
          <cell r="F3590">
            <v>2587.34</v>
          </cell>
          <cell r="G3590">
            <v>15</v>
          </cell>
        </row>
        <row r="3591">
          <cell r="A3591" t="str">
            <v>49.14.071</v>
          </cell>
          <cell r="B3591" t="str">
            <v>Tampão pré-moldado de concreto armado para sumidouro com diâmetro externo de 2,00 m</v>
          </cell>
          <cell r="C3591" t="str">
            <v>UN</v>
          </cell>
          <cell r="D3591">
            <v>832.22</v>
          </cell>
          <cell r="E3591">
            <v>52.98</v>
          </cell>
          <cell r="F3591">
            <v>885.2</v>
          </cell>
          <cell r="G3591">
            <v>15</v>
          </cell>
        </row>
        <row r="3592">
          <cell r="A3592" t="str">
            <v>49.15</v>
          </cell>
          <cell r="B3592" t="str">
            <v>Anel e aduela pre-moldados</v>
          </cell>
        </row>
        <row r="3593">
          <cell r="A3593" t="str">
            <v>49.15.010</v>
          </cell>
          <cell r="B3593" t="str">
            <v>Anel pré-moldado de concreto com diâmetro de 0,60 m</v>
          </cell>
          <cell r="C3593" t="str">
            <v>M</v>
          </cell>
          <cell r="D3593">
            <v>374.24</v>
          </cell>
          <cell r="E3593">
            <v>38.44</v>
          </cell>
          <cell r="F3593">
            <v>412.68</v>
          </cell>
          <cell r="G3593">
            <v>15</v>
          </cell>
        </row>
        <row r="3594">
          <cell r="A3594" t="str">
            <v>49.15.030</v>
          </cell>
          <cell r="B3594" t="str">
            <v>Anel pré-moldado de concreto com diâmetro de 0,80 m</v>
          </cell>
          <cell r="C3594" t="str">
            <v>M</v>
          </cell>
          <cell r="D3594">
            <v>632.25</v>
          </cell>
          <cell r="E3594">
            <v>57.66</v>
          </cell>
          <cell r="F3594">
            <v>689.91</v>
          </cell>
          <cell r="G3594">
            <v>15</v>
          </cell>
        </row>
        <row r="3595">
          <cell r="A3595" t="str">
            <v>49.15.040</v>
          </cell>
          <cell r="B3595" t="str">
            <v>Anel pré-moldado de concreto com diâmetro de 1,20 m</v>
          </cell>
          <cell r="C3595" t="str">
            <v>M</v>
          </cell>
          <cell r="D3595">
            <v>643.46</v>
          </cell>
          <cell r="E3595">
            <v>76.88</v>
          </cell>
          <cell r="F3595">
            <v>720.34</v>
          </cell>
          <cell r="G3595">
            <v>15</v>
          </cell>
        </row>
        <row r="3596">
          <cell r="A3596" t="str">
            <v>49.15.050</v>
          </cell>
          <cell r="B3596" t="str">
            <v>Anel pré-moldado de concreto com diâmetro de 1,50 m</v>
          </cell>
          <cell r="C3596" t="str">
            <v>M</v>
          </cell>
          <cell r="D3596">
            <v>881.57</v>
          </cell>
          <cell r="E3596">
            <v>96.1</v>
          </cell>
          <cell r="F3596">
            <v>977.67</v>
          </cell>
          <cell r="G3596">
            <v>15</v>
          </cell>
        </row>
        <row r="3597">
          <cell r="A3597" t="str">
            <v>49.15.060</v>
          </cell>
          <cell r="B3597" t="str">
            <v>Anel pré-moldado de concreto com diâmetro de 1,80 m</v>
          </cell>
          <cell r="C3597" t="str">
            <v>M</v>
          </cell>
          <cell r="D3597">
            <v>1029.6600000000001</v>
          </cell>
          <cell r="E3597">
            <v>115.32</v>
          </cell>
          <cell r="F3597">
            <v>1144.98</v>
          </cell>
          <cell r="G3597">
            <v>15</v>
          </cell>
        </row>
        <row r="3598">
          <cell r="A3598" t="str">
            <v>49.15.100</v>
          </cell>
          <cell r="B3598" t="str">
            <v>Anel pré-moldado de concreto com diâmetro de 3,00 m</v>
          </cell>
          <cell r="C3598" t="str">
            <v>M</v>
          </cell>
          <cell r="D3598">
            <v>2547.4899999999998</v>
          </cell>
          <cell r="E3598">
            <v>192.2</v>
          </cell>
          <cell r="F3598">
            <v>2739.69</v>
          </cell>
          <cell r="G3598">
            <v>15</v>
          </cell>
        </row>
        <row r="3599">
          <cell r="A3599" t="str">
            <v>49.16</v>
          </cell>
          <cell r="B3599" t="str">
            <v>Acessorios hidraulicos para agua de reuso</v>
          </cell>
        </row>
        <row r="3600">
          <cell r="A3600" t="str">
            <v>49.16.050</v>
          </cell>
          <cell r="B3600" t="str">
            <v>Realimentador automático, DN= 1´</v>
          </cell>
          <cell r="C3600" t="str">
            <v>UN</v>
          </cell>
          <cell r="D3600">
            <v>476.03</v>
          </cell>
          <cell r="E3600">
            <v>23.49</v>
          </cell>
          <cell r="F3600">
            <v>499.52</v>
          </cell>
          <cell r="G3600">
            <v>15</v>
          </cell>
        </row>
        <row r="3601">
          <cell r="A3601" t="str">
            <v>49.16.051</v>
          </cell>
          <cell r="B3601" t="str">
            <v>Sifão ladrão em polietileno para extravasão, diâmetro de 100mm</v>
          </cell>
          <cell r="C3601" t="str">
            <v>UN</v>
          </cell>
          <cell r="D3601">
            <v>227.75</v>
          </cell>
          <cell r="E3601">
            <v>29.37</v>
          </cell>
          <cell r="F3601">
            <v>257.12</v>
          </cell>
          <cell r="G3601">
            <v>15</v>
          </cell>
        </row>
        <row r="3602">
          <cell r="A3602" t="str">
            <v>50</v>
          </cell>
          <cell r="B3602" t="str">
            <v>DETECCAO, COMBATE E PREVENCAO A INCÊNDIO</v>
          </cell>
        </row>
        <row r="3603">
          <cell r="A3603" t="str">
            <v>50.01</v>
          </cell>
          <cell r="B3603" t="str">
            <v>Hidrantes e acessorios</v>
          </cell>
        </row>
        <row r="3604">
          <cell r="A3604" t="str">
            <v>50.01.030</v>
          </cell>
          <cell r="B3604" t="str">
            <v>Abrigo duplo para hidrante/mangueira, com visor e suporte (embutir e externo)</v>
          </cell>
          <cell r="C3604" t="str">
            <v>UN</v>
          </cell>
          <cell r="D3604">
            <v>1056.76</v>
          </cell>
          <cell r="E3604">
            <v>205.56</v>
          </cell>
          <cell r="F3604">
            <v>1262.32</v>
          </cell>
          <cell r="G3604">
            <v>15</v>
          </cell>
        </row>
        <row r="3605">
          <cell r="A3605" t="str">
            <v>50.01.060</v>
          </cell>
          <cell r="B3605" t="str">
            <v>Abrigo para hidrante/mangueira (embutir e externo)</v>
          </cell>
          <cell r="C3605" t="str">
            <v>UN</v>
          </cell>
          <cell r="D3605">
            <v>398.6</v>
          </cell>
          <cell r="E3605">
            <v>205.56</v>
          </cell>
          <cell r="F3605">
            <v>604.16</v>
          </cell>
          <cell r="G3605">
            <v>15</v>
          </cell>
        </row>
        <row r="3606">
          <cell r="A3606" t="str">
            <v>50.01.062</v>
          </cell>
          <cell r="B3606" t="str">
            <v>Abrigo para hidrante de recalque (embutir e interno)</v>
          </cell>
          <cell r="C3606" t="str">
            <v>UN</v>
          </cell>
          <cell r="D3606">
            <v>149.75</v>
          </cell>
          <cell r="E3606">
            <v>205.56</v>
          </cell>
          <cell r="F3606">
            <v>355.31</v>
          </cell>
          <cell r="G3606">
            <v>15</v>
          </cell>
        </row>
        <row r="3607">
          <cell r="A3607" t="str">
            <v>50.01.080</v>
          </cell>
          <cell r="B3607" t="str">
            <v>Mangueira com união de engate rápido, DN= 1 1/2´ (38 mm)</v>
          </cell>
          <cell r="C3607" t="str">
            <v>M</v>
          </cell>
          <cell r="D3607">
            <v>19.62</v>
          </cell>
          <cell r="E3607">
            <v>5.87</v>
          </cell>
          <cell r="F3607">
            <v>25.49</v>
          </cell>
          <cell r="G3607">
            <v>15</v>
          </cell>
        </row>
        <row r="3608">
          <cell r="A3608" t="str">
            <v>50.01.090</v>
          </cell>
          <cell r="B3608" t="str">
            <v>Botoeira para acionamento de bomba de incêndio tipo quebra-vidro</v>
          </cell>
          <cell r="C3608" t="str">
            <v>UN</v>
          </cell>
          <cell r="D3608">
            <v>61.75</v>
          </cell>
          <cell r="E3608">
            <v>17.62</v>
          </cell>
          <cell r="F3608">
            <v>79.37</v>
          </cell>
          <cell r="G3608">
            <v>15</v>
          </cell>
        </row>
        <row r="3609">
          <cell r="A3609" t="str">
            <v>50.01.100</v>
          </cell>
          <cell r="B3609" t="str">
            <v>Mangueira com união de engate rápido, DN= 2 1/2´ (63 mm)</v>
          </cell>
          <cell r="C3609" t="str">
            <v>M</v>
          </cell>
          <cell r="D3609">
            <v>28.8</v>
          </cell>
          <cell r="E3609">
            <v>5.87</v>
          </cell>
          <cell r="F3609">
            <v>34.67</v>
          </cell>
          <cell r="G3609">
            <v>15</v>
          </cell>
        </row>
        <row r="3610">
          <cell r="A3610" t="str">
            <v>50.01.110</v>
          </cell>
          <cell r="B3610" t="str">
            <v>Esguicho em latão com engate rápido, DN= 2 1/2´, jato regulável</v>
          </cell>
          <cell r="C3610" t="str">
            <v>UN</v>
          </cell>
          <cell r="D3610">
            <v>263.70999999999998</v>
          </cell>
          <cell r="E3610">
            <v>5.87</v>
          </cell>
          <cell r="F3610">
            <v>269.58</v>
          </cell>
          <cell r="G3610">
            <v>15</v>
          </cell>
        </row>
        <row r="3611">
          <cell r="A3611" t="str">
            <v>50.01.130</v>
          </cell>
          <cell r="B3611" t="str">
            <v>Abrigo simples com suporte, em aço inoxidável escovado, para mangueira de 1 1/2´, porta em vidro temperado jateado - inclusive mangueira de 30 m (2 x 15 m)</v>
          </cell>
          <cell r="C3611" t="str">
            <v>UN</v>
          </cell>
          <cell r="D3611">
            <v>3916.77</v>
          </cell>
          <cell r="E3611">
            <v>323.02</v>
          </cell>
          <cell r="F3611">
            <v>4239.79</v>
          </cell>
          <cell r="G3611">
            <v>15</v>
          </cell>
        </row>
        <row r="3612">
          <cell r="A3612" t="str">
            <v>50.01.160</v>
          </cell>
          <cell r="B3612" t="str">
            <v>Adaptador de engate rápido em latão de 2 1/2´ x 1 1/2´</v>
          </cell>
          <cell r="C3612" t="str">
            <v>UN</v>
          </cell>
          <cell r="D3612">
            <v>67.47</v>
          </cell>
          <cell r="E3612">
            <v>5.87</v>
          </cell>
          <cell r="F3612">
            <v>73.34</v>
          </cell>
          <cell r="G3612">
            <v>15</v>
          </cell>
        </row>
        <row r="3613">
          <cell r="A3613" t="str">
            <v>50.01.170</v>
          </cell>
          <cell r="B3613" t="str">
            <v>Adaptador de engate rápido em latão de 2 1/2´ x 2 1/2´</v>
          </cell>
          <cell r="C3613" t="str">
            <v>UN</v>
          </cell>
          <cell r="D3613">
            <v>91.52</v>
          </cell>
          <cell r="E3613">
            <v>5.87</v>
          </cell>
          <cell r="F3613">
            <v>97.39</v>
          </cell>
          <cell r="G3613">
            <v>15</v>
          </cell>
        </row>
        <row r="3614">
          <cell r="A3614" t="str">
            <v>50.01.180</v>
          </cell>
          <cell r="B3614" t="str">
            <v>Hidrante de coluna com duas saídas, 4´x 2 1/2´ - simples</v>
          </cell>
          <cell r="C3614" t="str">
            <v>UN</v>
          </cell>
          <cell r="D3614">
            <v>2279.0700000000002</v>
          </cell>
          <cell r="E3614">
            <v>75.38</v>
          </cell>
          <cell r="F3614">
            <v>2354.4499999999998</v>
          </cell>
          <cell r="G3614">
            <v>15</v>
          </cell>
        </row>
        <row r="3615">
          <cell r="A3615" t="str">
            <v>50.01.190</v>
          </cell>
          <cell r="B3615" t="str">
            <v>Tampão de engate rápido em latão, DN= 2 1/2´, com corrente</v>
          </cell>
          <cell r="C3615" t="str">
            <v>UN</v>
          </cell>
          <cell r="D3615">
            <v>125.68</v>
          </cell>
          <cell r="E3615">
            <v>5.87</v>
          </cell>
          <cell r="F3615">
            <v>131.55000000000001</v>
          </cell>
          <cell r="G3615">
            <v>15</v>
          </cell>
        </row>
        <row r="3616">
          <cell r="A3616" t="str">
            <v>50.01.200</v>
          </cell>
          <cell r="B3616" t="str">
            <v>Tampão de engate rápido em latão, DN= 1 1/2´, com corrente</v>
          </cell>
          <cell r="C3616" t="str">
            <v>UN</v>
          </cell>
          <cell r="D3616">
            <v>77.650000000000006</v>
          </cell>
          <cell r="E3616">
            <v>5.87</v>
          </cell>
          <cell r="F3616">
            <v>83.52</v>
          </cell>
          <cell r="G3616">
            <v>15</v>
          </cell>
        </row>
        <row r="3617">
          <cell r="A3617" t="str">
            <v>50.01.210</v>
          </cell>
          <cell r="B3617" t="str">
            <v>Chave para conexão de engate rápido</v>
          </cell>
          <cell r="C3617" t="str">
            <v>UN</v>
          </cell>
          <cell r="D3617">
            <v>19.78</v>
          </cell>
          <cell r="E3617">
            <v>0.79</v>
          </cell>
          <cell r="F3617">
            <v>20.57</v>
          </cell>
          <cell r="G3617">
            <v>15</v>
          </cell>
        </row>
        <row r="3618">
          <cell r="A3618" t="str">
            <v>50.01.220</v>
          </cell>
          <cell r="B3618" t="str">
            <v>Esguicho latão com engate rápido, DN= 1 1/2´, jato regulável</v>
          </cell>
          <cell r="C3618" t="str">
            <v>UN</v>
          </cell>
          <cell r="D3618">
            <v>178.98</v>
          </cell>
          <cell r="E3618">
            <v>5.87</v>
          </cell>
          <cell r="F3618">
            <v>184.85</v>
          </cell>
          <cell r="G3618">
            <v>15</v>
          </cell>
        </row>
        <row r="3619">
          <cell r="A3619" t="str">
            <v>50.01.320</v>
          </cell>
          <cell r="B3619" t="str">
            <v>Abrigo de hidrante de 1 1/2´ completo - inclusive mangueira de 30 m (2 x 15 m)</v>
          </cell>
          <cell r="C3619" t="str">
            <v>UN</v>
          </cell>
          <cell r="D3619">
            <v>1982.21</v>
          </cell>
          <cell r="E3619">
            <v>305.39999999999998</v>
          </cell>
          <cell r="F3619">
            <v>2287.61</v>
          </cell>
          <cell r="G3619">
            <v>15</v>
          </cell>
        </row>
        <row r="3620">
          <cell r="A3620" t="str">
            <v>50.01.330</v>
          </cell>
          <cell r="B3620" t="str">
            <v>Abrigo de hidrante de 2 1/2´ completo - inclusive mangueira de 30 m (2 x 15 m)</v>
          </cell>
          <cell r="C3620" t="str">
            <v>UN</v>
          </cell>
          <cell r="D3620">
            <v>2609.1</v>
          </cell>
          <cell r="E3620">
            <v>305.39999999999998</v>
          </cell>
          <cell r="F3620">
            <v>2914.5</v>
          </cell>
          <cell r="G3620">
            <v>15</v>
          </cell>
        </row>
        <row r="3621">
          <cell r="A3621" t="str">
            <v>50.01.340</v>
          </cell>
          <cell r="B3621" t="str">
            <v>Abrigo para registro de recalque tipo coluna, completo - inclusive tubulações e válvulas</v>
          </cell>
          <cell r="C3621" t="str">
            <v>UN</v>
          </cell>
          <cell r="D3621">
            <v>3015.35</v>
          </cell>
          <cell r="E3621">
            <v>956.3</v>
          </cell>
          <cell r="F3621">
            <v>3971.65</v>
          </cell>
          <cell r="G3621">
            <v>15</v>
          </cell>
        </row>
        <row r="3622">
          <cell r="A3622" t="str">
            <v>50.02</v>
          </cell>
          <cell r="B3622" t="str">
            <v>Registro e valvula controladora</v>
          </cell>
        </row>
        <row r="3623">
          <cell r="A3623" t="str">
            <v>50.02.020</v>
          </cell>
          <cell r="B3623" t="str">
            <v>Bico de sprinkler resposta rápida, posição pendente, temperatura nominal 68°C</v>
          </cell>
          <cell r="C3623" t="str">
            <v>UN</v>
          </cell>
          <cell r="D3623">
            <v>27.92</v>
          </cell>
          <cell r="E3623">
            <v>20.66</v>
          </cell>
          <cell r="F3623">
            <v>48.58</v>
          </cell>
          <cell r="G3623">
            <v>15</v>
          </cell>
        </row>
        <row r="3624">
          <cell r="A3624" t="str">
            <v>50.02.050</v>
          </cell>
          <cell r="B3624" t="str">
            <v>Alarme hidráulico tipo gongo</v>
          </cell>
          <cell r="C3624" t="str">
            <v>UN</v>
          </cell>
          <cell r="D3624">
            <v>910</v>
          </cell>
          <cell r="E3624">
            <v>29.37</v>
          </cell>
          <cell r="F3624">
            <v>939.37</v>
          </cell>
          <cell r="G3624">
            <v>15</v>
          </cell>
        </row>
        <row r="3625">
          <cell r="A3625" t="str">
            <v>50.02.060</v>
          </cell>
          <cell r="B3625" t="str">
            <v>Bico de sprinkler resposta rápida, posição para cima, temperatura nominal 68°C</v>
          </cell>
          <cell r="C3625" t="str">
            <v>UN</v>
          </cell>
          <cell r="D3625">
            <v>30.19</v>
          </cell>
          <cell r="E3625">
            <v>20.66</v>
          </cell>
          <cell r="F3625">
            <v>50.85</v>
          </cell>
          <cell r="G3625">
            <v>15</v>
          </cell>
        </row>
        <row r="3626">
          <cell r="A3626" t="str">
            <v>50.02.080</v>
          </cell>
          <cell r="B3626" t="str">
            <v>Válvula de governo completa com alarme VGA, corpo em ferro fundido, extremidades flangeadas e DN = 6´</v>
          </cell>
          <cell r="C3626" t="str">
            <v>UN</v>
          </cell>
          <cell r="D3626">
            <v>8141.41</v>
          </cell>
          <cell r="E3626">
            <v>176.19</v>
          </cell>
          <cell r="F3626">
            <v>8317.6</v>
          </cell>
          <cell r="G3626">
            <v>15</v>
          </cell>
        </row>
        <row r="3627">
          <cell r="A3627" t="str">
            <v>50.05</v>
          </cell>
          <cell r="B3627" t="str">
            <v>Iluminacao e sinalizacao de emergencia</v>
          </cell>
        </row>
        <row r="3628">
          <cell r="A3628" t="str">
            <v>50.05.022</v>
          </cell>
          <cell r="B3628" t="str">
            <v>Destravador magnético (eletroímã) para porta corta-fogo de 24 Vcc</v>
          </cell>
          <cell r="C3628" t="str">
            <v>UN</v>
          </cell>
          <cell r="D3628">
            <v>275.24</v>
          </cell>
          <cell r="E3628">
            <v>46.98</v>
          </cell>
          <cell r="F3628">
            <v>322.22000000000003</v>
          </cell>
          <cell r="G3628">
            <v>15</v>
          </cell>
        </row>
        <row r="3629">
          <cell r="A3629" t="str">
            <v>50.05.060</v>
          </cell>
          <cell r="B3629" t="str">
            <v>Central de iluminação de emergência, completa, para até 6.000 W</v>
          </cell>
          <cell r="C3629" t="str">
            <v>UN</v>
          </cell>
          <cell r="D3629">
            <v>23662.63</v>
          </cell>
          <cell r="E3629">
            <v>18.71</v>
          </cell>
          <cell r="F3629">
            <v>23681.34</v>
          </cell>
          <cell r="G3629">
            <v>15</v>
          </cell>
        </row>
        <row r="3630">
          <cell r="A3630" t="str">
            <v>50.05.072</v>
          </cell>
          <cell r="B3630" t="str">
            <v>Luminária de emergência LED de sobrepor, para teto ou parede, autonomia mínima 2 horas</v>
          </cell>
          <cell r="C3630" t="str">
            <v>UN</v>
          </cell>
          <cell r="D3630">
            <v>79.069999999999993</v>
          </cell>
          <cell r="E3630">
            <v>29.37</v>
          </cell>
          <cell r="F3630">
            <v>108.44</v>
          </cell>
          <cell r="G3630">
            <v>15</v>
          </cell>
        </row>
        <row r="3631">
          <cell r="A3631" t="str">
            <v>50.05.160</v>
          </cell>
          <cell r="B3631" t="str">
            <v>Módulo para adaptação de luminária de emergência, autonomia 90 minutos para lâmpada fluorescente de 32 W</v>
          </cell>
          <cell r="C3631" t="str">
            <v>UN</v>
          </cell>
          <cell r="D3631">
            <v>545.17999999999995</v>
          </cell>
          <cell r="E3631">
            <v>17.62</v>
          </cell>
          <cell r="F3631">
            <v>562.79999999999995</v>
          </cell>
          <cell r="G3631">
            <v>15</v>
          </cell>
        </row>
        <row r="3632">
          <cell r="A3632" t="str">
            <v>50.05.170</v>
          </cell>
          <cell r="B3632" t="str">
            <v>Acionador manual tipo quebra vidro, em caixa plástica</v>
          </cell>
          <cell r="C3632" t="str">
            <v>UN</v>
          </cell>
          <cell r="D3632">
            <v>79.290000000000006</v>
          </cell>
          <cell r="E3632">
            <v>17.62</v>
          </cell>
          <cell r="F3632">
            <v>96.91</v>
          </cell>
          <cell r="G3632">
            <v>15</v>
          </cell>
        </row>
        <row r="3633">
          <cell r="A3633" t="str">
            <v>50.05.210</v>
          </cell>
          <cell r="B3633" t="str">
            <v>Detector termovelocimétrico endereçável com base endereçável</v>
          </cell>
          <cell r="C3633" t="str">
            <v>UN</v>
          </cell>
          <cell r="D3633">
            <v>196.24</v>
          </cell>
          <cell r="E3633">
            <v>17.62</v>
          </cell>
          <cell r="F3633">
            <v>213.86</v>
          </cell>
          <cell r="G3633">
            <v>15</v>
          </cell>
        </row>
        <row r="3634">
          <cell r="A3634" t="str">
            <v>50.05.214</v>
          </cell>
          <cell r="B3634" t="str">
            <v>Detector de gás liquefeito (GLP), gás natural (GN) ou derivados de metano</v>
          </cell>
          <cell r="C3634" t="str">
            <v>UN</v>
          </cell>
          <cell r="D3634">
            <v>206.63</v>
          </cell>
          <cell r="E3634">
            <v>17.62</v>
          </cell>
          <cell r="F3634">
            <v>224.25</v>
          </cell>
          <cell r="G3634">
            <v>15</v>
          </cell>
        </row>
        <row r="3635">
          <cell r="A3635" t="str">
            <v>50.05.230</v>
          </cell>
          <cell r="B3635" t="str">
            <v>Sirene audiovisual tipo endereçável</v>
          </cell>
          <cell r="C3635" t="str">
            <v>UN</v>
          </cell>
          <cell r="D3635">
            <v>334.49</v>
          </cell>
          <cell r="E3635">
            <v>17.62</v>
          </cell>
          <cell r="F3635">
            <v>352.11</v>
          </cell>
          <cell r="G3635">
            <v>15</v>
          </cell>
        </row>
        <row r="3636">
          <cell r="A3636" t="str">
            <v>50.05.250</v>
          </cell>
          <cell r="B3636" t="str">
            <v>Central de iluminação de emergência, completa, autonomia 1 hora, para até 240 W</v>
          </cell>
          <cell r="C3636" t="str">
            <v>UN</v>
          </cell>
          <cell r="D3636">
            <v>777.48</v>
          </cell>
          <cell r="E3636">
            <v>18.71</v>
          </cell>
          <cell r="F3636">
            <v>796.19</v>
          </cell>
          <cell r="G3636">
            <v>15</v>
          </cell>
        </row>
        <row r="3637">
          <cell r="A3637" t="str">
            <v>50.05.270</v>
          </cell>
          <cell r="B3637" t="str">
            <v>Central de detecção e alarme de incêndio completa, autonomia de 1 hora para 12 laços, 220 V/12 V</v>
          </cell>
          <cell r="C3637" t="str">
            <v>UN</v>
          </cell>
          <cell r="D3637">
            <v>847.58</v>
          </cell>
          <cell r="E3637">
            <v>18.71</v>
          </cell>
          <cell r="F3637">
            <v>866.29</v>
          </cell>
          <cell r="G3637">
            <v>15</v>
          </cell>
        </row>
        <row r="3638">
          <cell r="A3638" t="str">
            <v>50.05.280</v>
          </cell>
          <cell r="B3638" t="str">
            <v>Sirene tipo corneta de 12 V</v>
          </cell>
          <cell r="C3638" t="str">
            <v>UN</v>
          </cell>
          <cell r="D3638">
            <v>81.81</v>
          </cell>
          <cell r="E3638">
            <v>17.62</v>
          </cell>
          <cell r="F3638">
            <v>99.43</v>
          </cell>
          <cell r="G3638">
            <v>15</v>
          </cell>
        </row>
        <row r="3639">
          <cell r="A3639" t="str">
            <v>50.05.312</v>
          </cell>
          <cell r="B3639" t="str">
            <v>Bloco autônomo de iluminação de emergência LED, com autonomia mínima de 3 horas, fluxo luminoso de 2.000 até 3.000 lúmens, equipado com 2 faróis</v>
          </cell>
          <cell r="C3639" t="str">
            <v>UN</v>
          </cell>
          <cell r="D3639">
            <v>192.67</v>
          </cell>
          <cell r="E3639">
            <v>18.71</v>
          </cell>
          <cell r="F3639">
            <v>211.38</v>
          </cell>
          <cell r="G3639">
            <v>15</v>
          </cell>
        </row>
        <row r="3640">
          <cell r="A3640" t="str">
            <v>50.05.400</v>
          </cell>
          <cell r="B3640" t="str">
            <v>Sirene eletrônica em caixa metálica de 4 x 4</v>
          </cell>
          <cell r="C3640" t="str">
            <v>UN</v>
          </cell>
          <cell r="D3640">
            <v>80.989999999999995</v>
          </cell>
          <cell r="E3640">
            <v>64.599999999999994</v>
          </cell>
          <cell r="F3640">
            <v>145.59</v>
          </cell>
          <cell r="G3640">
            <v>15</v>
          </cell>
        </row>
        <row r="3641">
          <cell r="A3641" t="str">
            <v>50.05.430</v>
          </cell>
          <cell r="B3641" t="str">
            <v>Detector óptico de fumaça com base endereçável</v>
          </cell>
          <cell r="C3641" t="str">
            <v>UN</v>
          </cell>
          <cell r="D3641">
            <v>189.51</v>
          </cell>
          <cell r="E3641">
            <v>58.73</v>
          </cell>
          <cell r="F3641">
            <v>248.24</v>
          </cell>
          <cell r="G3641">
            <v>15</v>
          </cell>
        </row>
        <row r="3642">
          <cell r="A3642" t="str">
            <v>50.05.440</v>
          </cell>
          <cell r="B3642" t="str">
            <v>Painel repetidor de detecção e alarme de incêndio tipo endereçável</v>
          </cell>
          <cell r="C3642" t="str">
            <v>UN</v>
          </cell>
          <cell r="D3642">
            <v>1301.96</v>
          </cell>
          <cell r="E3642">
            <v>17.62</v>
          </cell>
          <cell r="F3642">
            <v>1319.58</v>
          </cell>
          <cell r="G3642">
            <v>15</v>
          </cell>
        </row>
        <row r="3643">
          <cell r="A3643" t="str">
            <v>50.05.450</v>
          </cell>
          <cell r="B3643" t="str">
            <v>Acionador manual quebra-vidro endereçável</v>
          </cell>
          <cell r="C3643" t="str">
            <v>UN</v>
          </cell>
          <cell r="D3643">
            <v>176.16</v>
          </cell>
          <cell r="E3643">
            <v>17.62</v>
          </cell>
          <cell r="F3643">
            <v>193.78</v>
          </cell>
          <cell r="G3643">
            <v>15</v>
          </cell>
        </row>
        <row r="3644">
          <cell r="A3644" t="str">
            <v>50.05.470</v>
          </cell>
          <cell r="B3644" t="str">
            <v>Módulo isolador, módulo endereçador para audiovisual</v>
          </cell>
          <cell r="C3644" t="str">
            <v>UN</v>
          </cell>
          <cell r="D3644">
            <v>174.12</v>
          </cell>
          <cell r="E3644">
            <v>29.37</v>
          </cell>
          <cell r="F3644">
            <v>203.49</v>
          </cell>
          <cell r="G3644">
            <v>15</v>
          </cell>
        </row>
        <row r="3645">
          <cell r="A3645" t="str">
            <v>50.05.490</v>
          </cell>
          <cell r="B3645" t="str">
            <v>Sinalizador audiovisual endereçável com LED</v>
          </cell>
          <cell r="C3645" t="str">
            <v>UN</v>
          </cell>
          <cell r="D3645">
            <v>390.92</v>
          </cell>
          <cell r="E3645">
            <v>17.62</v>
          </cell>
          <cell r="F3645">
            <v>408.54</v>
          </cell>
          <cell r="G3645">
            <v>15</v>
          </cell>
        </row>
        <row r="3646">
          <cell r="A3646" t="str">
            <v>50.05.491</v>
          </cell>
          <cell r="B3646" t="str">
            <v>Sinalizador visual de advertência</v>
          </cell>
          <cell r="C3646" t="str">
            <v>UN</v>
          </cell>
          <cell r="D3646">
            <v>283.58</v>
          </cell>
          <cell r="E3646">
            <v>14.69</v>
          </cell>
          <cell r="F3646">
            <v>298.27</v>
          </cell>
          <cell r="G3646">
            <v>15</v>
          </cell>
        </row>
        <row r="3647">
          <cell r="A3647" t="str">
            <v>50.05.492</v>
          </cell>
          <cell r="B3647" t="str">
            <v>Sinalizador audiovisual de advertência</v>
          </cell>
          <cell r="C3647" t="str">
            <v>UN</v>
          </cell>
          <cell r="D3647">
            <v>273.89</v>
          </cell>
          <cell r="E3647">
            <v>14.69</v>
          </cell>
          <cell r="F3647">
            <v>288.58</v>
          </cell>
          <cell r="G3647">
            <v>15</v>
          </cell>
        </row>
        <row r="3648">
          <cell r="A3648" t="str">
            <v>50.10</v>
          </cell>
          <cell r="B3648" t="str">
            <v>Extintores</v>
          </cell>
        </row>
        <row r="3649">
          <cell r="A3649" t="str">
            <v>50.10.030</v>
          </cell>
          <cell r="B3649" t="str">
            <v>Extintor sobre rodas de gás carbônico - capacidade de 10 kg</v>
          </cell>
          <cell r="C3649" t="str">
            <v>UN</v>
          </cell>
          <cell r="D3649">
            <v>1731.68</v>
          </cell>
          <cell r="E3649">
            <v>24.38</v>
          </cell>
          <cell r="F3649">
            <v>1756.06</v>
          </cell>
          <cell r="G3649">
            <v>15</v>
          </cell>
        </row>
        <row r="3650">
          <cell r="A3650" t="str">
            <v>50.10.050</v>
          </cell>
          <cell r="B3650" t="str">
            <v>Extintor sobre rodas de gás carbônico - capacidade de 25 kg</v>
          </cell>
          <cell r="C3650" t="str">
            <v>UN</v>
          </cell>
          <cell r="D3650">
            <v>6113.52</v>
          </cell>
          <cell r="E3650">
            <v>24.38</v>
          </cell>
          <cell r="F3650">
            <v>6137.9</v>
          </cell>
          <cell r="G3650">
            <v>15</v>
          </cell>
        </row>
        <row r="3651">
          <cell r="A3651" t="str">
            <v>50.10.058</v>
          </cell>
          <cell r="B3651" t="str">
            <v>Extintor manual de pó químico seco BC - capacidade de 4 kg</v>
          </cell>
          <cell r="C3651" t="str">
            <v>UN</v>
          </cell>
          <cell r="D3651">
            <v>169.13</v>
          </cell>
          <cell r="E3651">
            <v>24.38</v>
          </cell>
          <cell r="F3651">
            <v>193.51</v>
          </cell>
          <cell r="G3651">
            <v>15</v>
          </cell>
        </row>
        <row r="3652">
          <cell r="A3652" t="str">
            <v>50.10.060</v>
          </cell>
          <cell r="B3652" t="str">
            <v>Extintor manual de pó químico seco BC - capacidade de 8 kg</v>
          </cell>
          <cell r="C3652" t="str">
            <v>UN</v>
          </cell>
          <cell r="D3652">
            <v>232.45</v>
          </cell>
          <cell r="E3652">
            <v>24.38</v>
          </cell>
          <cell r="F3652">
            <v>256.83</v>
          </cell>
          <cell r="G3652">
            <v>15</v>
          </cell>
        </row>
        <row r="3653">
          <cell r="A3653" t="str">
            <v>50.10.084</v>
          </cell>
          <cell r="B3653" t="str">
            <v>Extintor manual de pó químico seco 20 BC - capacidade de 12 kg</v>
          </cell>
          <cell r="C3653" t="str">
            <v>UN</v>
          </cell>
          <cell r="D3653">
            <v>270.10000000000002</v>
          </cell>
          <cell r="E3653">
            <v>24.38</v>
          </cell>
          <cell r="F3653">
            <v>294.48</v>
          </cell>
          <cell r="G3653">
            <v>15</v>
          </cell>
        </row>
        <row r="3654">
          <cell r="A3654" t="str">
            <v>50.10.096</v>
          </cell>
          <cell r="B3654" t="str">
            <v>Extintor sobre rodas de pó químico seco BC - capacidade de 20 kg</v>
          </cell>
          <cell r="C3654" t="str">
            <v>UN</v>
          </cell>
          <cell r="D3654">
            <v>1748.02</v>
          </cell>
          <cell r="F3654">
            <v>1748.02</v>
          </cell>
          <cell r="G3654">
            <v>15</v>
          </cell>
        </row>
        <row r="3655">
          <cell r="A3655" t="str">
            <v>50.10.100</v>
          </cell>
          <cell r="B3655" t="str">
            <v>Extintor manual de água pressurizada - capacidade de 10 litros</v>
          </cell>
          <cell r="C3655" t="str">
            <v>UN</v>
          </cell>
          <cell r="D3655">
            <v>189.2</v>
          </cell>
          <cell r="E3655">
            <v>24.38</v>
          </cell>
          <cell r="F3655">
            <v>213.58</v>
          </cell>
          <cell r="G3655">
            <v>15</v>
          </cell>
        </row>
        <row r="3656">
          <cell r="A3656" t="str">
            <v>50.10.110</v>
          </cell>
          <cell r="B3656" t="str">
            <v>Extintor manual de pó químico seco ABC - capacidade de 4 kg</v>
          </cell>
          <cell r="C3656" t="str">
            <v>UN</v>
          </cell>
          <cell r="D3656">
            <v>168.87</v>
          </cell>
          <cell r="E3656">
            <v>24.38</v>
          </cell>
          <cell r="F3656">
            <v>193.25</v>
          </cell>
          <cell r="G3656">
            <v>15</v>
          </cell>
        </row>
        <row r="3657">
          <cell r="A3657" t="str">
            <v>50.10.120</v>
          </cell>
          <cell r="B3657" t="str">
            <v>Extintor manual de pó químico seco ABC - capacidade de 6 kg</v>
          </cell>
          <cell r="C3657" t="str">
            <v>UN</v>
          </cell>
          <cell r="D3657">
            <v>235.5</v>
          </cell>
          <cell r="E3657">
            <v>24.38</v>
          </cell>
          <cell r="F3657">
            <v>259.88</v>
          </cell>
          <cell r="G3657">
            <v>15</v>
          </cell>
        </row>
        <row r="3658">
          <cell r="A3658" t="str">
            <v>50.10.140</v>
          </cell>
          <cell r="B3658" t="str">
            <v>Extintor manual de gás carbônico 5 BC - capacidade de 6 kg</v>
          </cell>
          <cell r="C3658" t="str">
            <v>UN</v>
          </cell>
          <cell r="D3658">
            <v>657.7</v>
          </cell>
          <cell r="E3658">
            <v>24.38</v>
          </cell>
          <cell r="F3658">
            <v>682.08</v>
          </cell>
          <cell r="G3658">
            <v>15</v>
          </cell>
        </row>
        <row r="3659">
          <cell r="A3659" t="str">
            <v>50.10.210</v>
          </cell>
          <cell r="B3659" t="str">
            <v>Suporte para extintor de piso em fibra de vidro</v>
          </cell>
          <cell r="C3659" t="str">
            <v>UN</v>
          </cell>
          <cell r="D3659">
            <v>238.82</v>
          </cell>
          <cell r="E3659">
            <v>2.39</v>
          </cell>
          <cell r="F3659">
            <v>241.21</v>
          </cell>
          <cell r="G3659">
            <v>15</v>
          </cell>
        </row>
        <row r="3660">
          <cell r="A3660" t="str">
            <v>50.10.220</v>
          </cell>
          <cell r="B3660" t="str">
            <v>Suporte para extintor de piso em aço inoxidável</v>
          </cell>
          <cell r="C3660" t="str">
            <v>UN</v>
          </cell>
          <cell r="D3660">
            <v>310.94</v>
          </cell>
          <cell r="E3660">
            <v>2.39</v>
          </cell>
          <cell r="F3660">
            <v>313.33</v>
          </cell>
          <cell r="G3660">
            <v>15</v>
          </cell>
        </row>
        <row r="3661">
          <cell r="A3661" t="str">
            <v>50.20</v>
          </cell>
          <cell r="B3661" t="str">
            <v>Reparos, conservacoes e complementos - GRUPO 50</v>
          </cell>
        </row>
        <row r="3662">
          <cell r="A3662" t="str">
            <v>50.20.110</v>
          </cell>
          <cell r="B3662" t="str">
            <v>Recarga de extintor de água pressurizada</v>
          </cell>
          <cell r="C3662" t="str">
            <v>L</v>
          </cell>
          <cell r="D3662">
            <v>2.48</v>
          </cell>
          <cell r="F3662">
            <v>2.48</v>
          </cell>
          <cell r="G3662">
            <v>15</v>
          </cell>
        </row>
        <row r="3663">
          <cell r="A3663" t="str">
            <v>50.20.120</v>
          </cell>
          <cell r="B3663" t="str">
            <v>Recarga de extintor de gás carbônico</v>
          </cell>
          <cell r="C3663" t="str">
            <v>KG</v>
          </cell>
          <cell r="D3663">
            <v>13.61</v>
          </cell>
          <cell r="F3663">
            <v>13.61</v>
          </cell>
          <cell r="G3663">
            <v>15</v>
          </cell>
        </row>
        <row r="3664">
          <cell r="A3664" t="str">
            <v>50.20.130</v>
          </cell>
          <cell r="B3664" t="str">
            <v>Recarga de extintor de pó químico seco</v>
          </cell>
          <cell r="C3664" t="str">
            <v>KG</v>
          </cell>
          <cell r="D3664">
            <v>8.2200000000000006</v>
          </cell>
          <cell r="F3664">
            <v>8.2200000000000006</v>
          </cell>
          <cell r="G3664">
            <v>15</v>
          </cell>
        </row>
        <row r="3665">
          <cell r="A3665" t="str">
            <v>50.20.160</v>
          </cell>
          <cell r="B3665" t="str">
            <v>Pintura de extintor de gás carbônico, pó químico seco, ou água pressurizada, com capacidade acima de 12 kg até 20 kg</v>
          </cell>
          <cell r="C3665" t="str">
            <v>UN</v>
          </cell>
          <cell r="D3665">
            <v>35.369999999999997</v>
          </cell>
          <cell r="F3665">
            <v>35.369999999999997</v>
          </cell>
          <cell r="G3665">
            <v>15</v>
          </cell>
        </row>
        <row r="3666">
          <cell r="A3666" t="str">
            <v>50.20.170</v>
          </cell>
          <cell r="B3666" t="str">
            <v>Pintura de extintor de gás carbônico, pó químico seco, ou água pressurizada, com capacidade até 12 kg</v>
          </cell>
          <cell r="C3666" t="str">
            <v>UN</v>
          </cell>
          <cell r="D3666">
            <v>30.1</v>
          </cell>
          <cell r="F3666">
            <v>30.1</v>
          </cell>
          <cell r="G3666">
            <v>15</v>
          </cell>
        </row>
        <row r="3667">
          <cell r="A3667" t="str">
            <v>50.20.200</v>
          </cell>
          <cell r="B3667" t="str">
            <v>Recolocação de bico de sprinkler</v>
          </cell>
          <cell r="C3667" t="str">
            <v>UN</v>
          </cell>
          <cell r="D3667">
            <v>0.06</v>
          </cell>
          <cell r="E3667">
            <v>20.66</v>
          </cell>
          <cell r="F3667">
            <v>20.72</v>
          </cell>
          <cell r="G3667">
            <v>15</v>
          </cell>
        </row>
        <row r="3668">
          <cell r="A3668" t="str">
            <v>54</v>
          </cell>
          <cell r="B3668" t="str">
            <v>PAVIMENTACAO E PASSEIO</v>
          </cell>
        </row>
        <row r="3669">
          <cell r="A3669" t="str">
            <v>54.01</v>
          </cell>
          <cell r="B3669" t="str">
            <v>Pavimentacao preparo de base</v>
          </cell>
        </row>
        <row r="3670">
          <cell r="A3670" t="str">
            <v>54.01.010</v>
          </cell>
          <cell r="B3670" t="str">
            <v>Regularização e compactação mecanizada de superfície, sem controle do proctor normal</v>
          </cell>
          <cell r="C3670" t="str">
            <v>M2</v>
          </cell>
          <cell r="D3670">
            <v>3.36</v>
          </cell>
          <cell r="E3670">
            <v>0.19</v>
          </cell>
          <cell r="F3670">
            <v>3.55</v>
          </cell>
          <cell r="G3670">
            <v>15</v>
          </cell>
        </row>
        <row r="3671">
          <cell r="A3671" t="str">
            <v>54.01.030</v>
          </cell>
          <cell r="B3671" t="str">
            <v>Abertura e preparo de caixa até 40 cm, compactação do subleito mínimo de 95% do PN e transporte até o raio de 1 km</v>
          </cell>
          <cell r="C3671" t="str">
            <v>M2</v>
          </cell>
          <cell r="D3671">
            <v>29.35</v>
          </cell>
          <cell r="E3671">
            <v>0.38</v>
          </cell>
          <cell r="F3671">
            <v>29.73</v>
          </cell>
          <cell r="G3671">
            <v>15</v>
          </cell>
        </row>
        <row r="3672">
          <cell r="A3672" t="str">
            <v>54.01.050</v>
          </cell>
          <cell r="B3672" t="str">
            <v>Compactação do subleito mínimo de 95% do PN</v>
          </cell>
          <cell r="C3672" t="str">
            <v>M3</v>
          </cell>
          <cell r="D3672">
            <v>20.91</v>
          </cell>
          <cell r="E3672">
            <v>0.76</v>
          </cell>
          <cell r="F3672">
            <v>21.67</v>
          </cell>
          <cell r="G3672">
            <v>15</v>
          </cell>
        </row>
        <row r="3673">
          <cell r="A3673" t="str">
            <v>54.01.200</v>
          </cell>
          <cell r="B3673" t="str">
            <v>Base de macadame hidráulico</v>
          </cell>
          <cell r="C3673" t="str">
            <v>M3</v>
          </cell>
          <cell r="D3673">
            <v>341.11</v>
          </cell>
          <cell r="E3673">
            <v>35.85</v>
          </cell>
          <cell r="F3673">
            <v>376.96</v>
          </cell>
          <cell r="G3673">
            <v>15</v>
          </cell>
        </row>
        <row r="3674">
          <cell r="A3674" t="str">
            <v>54.01.210</v>
          </cell>
          <cell r="B3674" t="str">
            <v>Base de brita graduada</v>
          </cell>
          <cell r="C3674" t="str">
            <v>M3</v>
          </cell>
          <cell r="D3674">
            <v>275.79000000000002</v>
          </cell>
          <cell r="E3674">
            <v>3.68</v>
          </cell>
          <cell r="F3674">
            <v>279.47000000000003</v>
          </cell>
          <cell r="G3674">
            <v>15</v>
          </cell>
        </row>
        <row r="3675">
          <cell r="A3675" t="str">
            <v>54.01.220</v>
          </cell>
          <cell r="B3675" t="str">
            <v>Base de bica corrida</v>
          </cell>
          <cell r="C3675" t="str">
            <v>M3</v>
          </cell>
          <cell r="D3675">
            <v>234.26</v>
          </cell>
          <cell r="E3675">
            <v>3.69</v>
          </cell>
          <cell r="F3675">
            <v>237.95</v>
          </cell>
          <cell r="G3675">
            <v>15</v>
          </cell>
        </row>
        <row r="3676">
          <cell r="A3676" t="str">
            <v>54.01.230</v>
          </cell>
          <cell r="B3676" t="str">
            <v>Base de macadame betuminoso</v>
          </cell>
          <cell r="C3676" t="str">
            <v>M3</v>
          </cell>
          <cell r="D3676">
            <v>940.71</v>
          </cell>
          <cell r="E3676">
            <v>17.93</v>
          </cell>
          <cell r="F3676">
            <v>958.64</v>
          </cell>
          <cell r="G3676">
            <v>15</v>
          </cell>
        </row>
        <row r="3677">
          <cell r="A3677" t="str">
            <v>54.01.400</v>
          </cell>
          <cell r="B3677" t="str">
            <v>Abertura de caixa até 25 cm, inclui escavação, compactação, transporte e preparo do sub-leito</v>
          </cell>
          <cell r="C3677" t="str">
            <v>M2</v>
          </cell>
          <cell r="D3677">
            <v>24.33</v>
          </cell>
          <cell r="E3677">
            <v>0.54</v>
          </cell>
          <cell r="F3677">
            <v>24.87</v>
          </cell>
          <cell r="G3677">
            <v>15</v>
          </cell>
        </row>
        <row r="3678">
          <cell r="A3678" t="str">
            <v>54.01.410</v>
          </cell>
          <cell r="B3678" t="str">
            <v>Varrição de pavimento para recapeamento</v>
          </cell>
          <cell r="C3678" t="str">
            <v>M2</v>
          </cell>
          <cell r="E3678">
            <v>0.96</v>
          </cell>
          <cell r="F3678">
            <v>0.96</v>
          </cell>
          <cell r="G3678">
            <v>15</v>
          </cell>
        </row>
        <row r="3679">
          <cell r="A3679" t="str">
            <v>54.02</v>
          </cell>
          <cell r="B3679" t="str">
            <v>Pavimentacao com pedrisco e revestimento primario</v>
          </cell>
        </row>
        <row r="3680">
          <cell r="A3680" t="str">
            <v>54.02.030</v>
          </cell>
          <cell r="B3680" t="str">
            <v>Revestimento primário com pedra britada, compactação mínima de 95% do PN</v>
          </cell>
          <cell r="C3680" t="str">
            <v>M3</v>
          </cell>
          <cell r="D3680">
            <v>125.4</v>
          </cell>
          <cell r="E3680">
            <v>15.3</v>
          </cell>
          <cell r="F3680">
            <v>140.69999999999999</v>
          </cell>
          <cell r="G3680">
            <v>15</v>
          </cell>
        </row>
        <row r="3681">
          <cell r="A3681" t="str">
            <v>54.02.040</v>
          </cell>
          <cell r="B3681" t="str">
            <v>Camada de areia grossa compactada manualmente com compactador</v>
          </cell>
          <cell r="C3681" t="str">
            <v>M3</v>
          </cell>
          <cell r="D3681">
            <v>212.53</v>
          </cell>
          <cell r="E3681">
            <v>112.73</v>
          </cell>
          <cell r="F3681">
            <v>325.26</v>
          </cell>
          <cell r="G3681">
            <v>15</v>
          </cell>
        </row>
        <row r="3682">
          <cell r="A3682" t="str">
            <v>54.03</v>
          </cell>
          <cell r="B3682" t="str">
            <v>Pavimentacao flexivel</v>
          </cell>
        </row>
        <row r="3683">
          <cell r="A3683" t="str">
            <v>54.03.200</v>
          </cell>
          <cell r="B3683" t="str">
            <v>Concreto asfáltico usinado a quente - Binder</v>
          </cell>
          <cell r="C3683" t="str">
            <v>M3</v>
          </cell>
          <cell r="D3683">
            <v>1145.04</v>
          </cell>
          <cell r="E3683">
            <v>19.920000000000002</v>
          </cell>
          <cell r="F3683">
            <v>1164.96</v>
          </cell>
          <cell r="G3683">
            <v>15</v>
          </cell>
        </row>
        <row r="3684">
          <cell r="A3684" t="str">
            <v>54.03.210</v>
          </cell>
          <cell r="B3684" t="str">
            <v>Camada de rolamento em concreto betuminoso usinado quente - CBUQ</v>
          </cell>
          <cell r="C3684" t="str">
            <v>M3</v>
          </cell>
          <cell r="D3684">
            <v>1529.71</v>
          </cell>
          <cell r="E3684">
            <v>19.920000000000002</v>
          </cell>
          <cell r="F3684">
            <v>1549.63</v>
          </cell>
          <cell r="G3684">
            <v>15</v>
          </cell>
        </row>
        <row r="3685">
          <cell r="A3685" t="str">
            <v>54.03.221</v>
          </cell>
          <cell r="B3685" t="str">
            <v>Restauração de pavimento asfáltico com concreto betuminoso usinado quente - CBUQ</v>
          </cell>
          <cell r="C3685" t="str">
            <v>M3</v>
          </cell>
          <cell r="D3685">
            <v>1529.71</v>
          </cell>
          <cell r="E3685">
            <v>19.920000000000002</v>
          </cell>
          <cell r="F3685">
            <v>1549.63</v>
          </cell>
          <cell r="G3685">
            <v>15</v>
          </cell>
        </row>
        <row r="3686">
          <cell r="A3686" t="str">
            <v>54.03.230</v>
          </cell>
          <cell r="B3686" t="str">
            <v>Imprimação betuminosa ligante</v>
          </cell>
          <cell r="C3686" t="str">
            <v>M2</v>
          </cell>
          <cell r="D3686">
            <v>5.91</v>
          </cell>
          <cell r="E3686">
            <v>0.12</v>
          </cell>
          <cell r="F3686">
            <v>6.03</v>
          </cell>
          <cell r="G3686">
            <v>15</v>
          </cell>
        </row>
        <row r="3687">
          <cell r="A3687" t="str">
            <v>54.03.240</v>
          </cell>
          <cell r="B3687" t="str">
            <v>Imprimação betuminosa impermeabilizante</v>
          </cell>
          <cell r="C3687" t="str">
            <v>M2</v>
          </cell>
          <cell r="D3687">
            <v>12.94</v>
          </cell>
          <cell r="E3687">
            <v>0.14000000000000001</v>
          </cell>
          <cell r="F3687">
            <v>13.08</v>
          </cell>
          <cell r="G3687">
            <v>15</v>
          </cell>
        </row>
        <row r="3688">
          <cell r="A3688" t="str">
            <v>54.03.250</v>
          </cell>
          <cell r="B3688" t="str">
            <v>Revestimento de pré-misturado a quente</v>
          </cell>
          <cell r="C3688" t="str">
            <v>M3</v>
          </cell>
          <cell r="D3688">
            <v>1542.75</v>
          </cell>
          <cell r="E3688">
            <v>19.920000000000002</v>
          </cell>
          <cell r="F3688">
            <v>1562.67</v>
          </cell>
          <cell r="G3688">
            <v>15</v>
          </cell>
        </row>
        <row r="3689">
          <cell r="A3689" t="str">
            <v>54.03.260</v>
          </cell>
          <cell r="B3689" t="str">
            <v>Revestimento de pré-misturado a frio</v>
          </cell>
          <cell r="C3689" t="str">
            <v>M3</v>
          </cell>
          <cell r="D3689">
            <v>1380.8</v>
          </cell>
          <cell r="E3689">
            <v>47.8</v>
          </cell>
          <cell r="F3689">
            <v>1428.6</v>
          </cell>
          <cell r="G3689">
            <v>15</v>
          </cell>
        </row>
        <row r="3690">
          <cell r="A3690" t="str">
            <v>54.04</v>
          </cell>
          <cell r="B3690" t="str">
            <v>Pavimentacao em paralelepipedos e blocos de concreto</v>
          </cell>
        </row>
        <row r="3691">
          <cell r="A3691" t="str">
            <v>54.04.030</v>
          </cell>
          <cell r="B3691" t="str">
            <v>Pavimentação em paralelepípedo, sem rejunte</v>
          </cell>
          <cell r="C3691" t="str">
            <v>M2</v>
          </cell>
          <cell r="D3691">
            <v>310.8</v>
          </cell>
          <cell r="E3691">
            <v>30.55</v>
          </cell>
          <cell r="F3691">
            <v>341.35</v>
          </cell>
          <cell r="G3691">
            <v>15</v>
          </cell>
        </row>
        <row r="3692">
          <cell r="A3692" t="str">
            <v>54.04.040</v>
          </cell>
          <cell r="B3692" t="str">
            <v>Rejuntamento de paralelepípedo com areia</v>
          </cell>
          <cell r="C3692" t="str">
            <v>M2</v>
          </cell>
          <cell r="D3692">
            <v>14.84</v>
          </cell>
          <cell r="E3692">
            <v>2.39</v>
          </cell>
          <cell r="F3692">
            <v>17.23</v>
          </cell>
          <cell r="G3692">
            <v>15</v>
          </cell>
        </row>
        <row r="3693">
          <cell r="A3693" t="str">
            <v>54.04.050</v>
          </cell>
          <cell r="B3693" t="str">
            <v>Rejuntamento de paralelepípedo com argamassa de cimento e areia 1:3</v>
          </cell>
          <cell r="C3693" t="str">
            <v>M2</v>
          </cell>
          <cell r="D3693">
            <v>11.28</v>
          </cell>
          <cell r="E3693">
            <v>7.41</v>
          </cell>
          <cell r="F3693">
            <v>18.690000000000001</v>
          </cell>
          <cell r="G3693">
            <v>15</v>
          </cell>
        </row>
        <row r="3694">
          <cell r="A3694" t="str">
            <v>54.04.060</v>
          </cell>
          <cell r="B3694" t="str">
            <v>Rejuntamento de paralelepípedo com asfalto e pedrisco</v>
          </cell>
          <cell r="C3694" t="str">
            <v>M2</v>
          </cell>
          <cell r="D3694">
            <v>46.31</v>
          </cell>
          <cell r="E3694">
            <v>5.98</v>
          </cell>
          <cell r="F3694">
            <v>52.29</v>
          </cell>
          <cell r="G3694">
            <v>15</v>
          </cell>
        </row>
        <row r="3695">
          <cell r="A3695" t="str">
            <v>54.04.340</v>
          </cell>
          <cell r="B3695" t="str">
            <v>Pavimentação em lajota de concreto 35 MPa, espessura 6 cm, cor natural, tipos: raquete, retangular, sextavado e 16 faces, com rejunte em areia</v>
          </cell>
          <cell r="C3695" t="str">
            <v>M2</v>
          </cell>
          <cell r="D3695">
            <v>102.44</v>
          </cell>
          <cell r="E3695">
            <v>23.06</v>
          </cell>
          <cell r="F3695">
            <v>125.5</v>
          </cell>
          <cell r="G3695">
            <v>15</v>
          </cell>
        </row>
        <row r="3696">
          <cell r="A3696" t="str">
            <v>54.04.342</v>
          </cell>
          <cell r="B3696" t="str">
            <v>Pavimentação em lajota de concreto 35 MPa, espessura 6 cm, colorido, tipos: raquete, retangular, sextavado e 16 faces, com rejunte em areia</v>
          </cell>
          <cell r="C3696" t="str">
            <v>M2</v>
          </cell>
          <cell r="D3696">
            <v>109.84</v>
          </cell>
          <cell r="E3696">
            <v>23.06</v>
          </cell>
          <cell r="F3696">
            <v>132.9</v>
          </cell>
          <cell r="G3696">
            <v>15</v>
          </cell>
        </row>
        <row r="3697">
          <cell r="A3697" t="str">
            <v>54.04.350</v>
          </cell>
          <cell r="B3697" t="str">
            <v>Pavimentação em lajota de concreto 35 MPa, espessura 8 cm, tipos: raquete, retangular, sextavado e 16 faces, com rejunte em areia</v>
          </cell>
          <cell r="C3697" t="str">
            <v>M2</v>
          </cell>
          <cell r="D3697">
            <v>100.76</v>
          </cell>
          <cell r="E3697">
            <v>30.75</v>
          </cell>
          <cell r="F3697">
            <v>131.51</v>
          </cell>
          <cell r="G3697">
            <v>15</v>
          </cell>
        </row>
        <row r="3698">
          <cell r="A3698" t="str">
            <v>54.04.360</v>
          </cell>
          <cell r="B3698" t="str">
            <v>Bloco diagonal em concreto tipo piso drenante para plantio de grama - espessura de 10 cm</v>
          </cell>
          <cell r="C3698" t="str">
            <v>M2</v>
          </cell>
          <cell r="D3698">
            <v>198.16</v>
          </cell>
          <cell r="E3698">
            <v>11.3</v>
          </cell>
          <cell r="F3698">
            <v>209.46</v>
          </cell>
          <cell r="G3698">
            <v>15</v>
          </cell>
        </row>
        <row r="3699">
          <cell r="A3699" t="str">
            <v>54.04.392</v>
          </cell>
          <cell r="B3699" t="str">
            <v>Piso em placa de concreto permeável drenante, cor natural - espessura de 6 cm</v>
          </cell>
          <cell r="C3699" t="str">
            <v>M2</v>
          </cell>
          <cell r="D3699">
            <v>123.4</v>
          </cell>
          <cell r="E3699">
            <v>23.9</v>
          </cell>
          <cell r="F3699">
            <v>147.30000000000001</v>
          </cell>
          <cell r="G3699">
            <v>15</v>
          </cell>
        </row>
        <row r="3700">
          <cell r="A3700" t="str">
            <v>54.04.393</v>
          </cell>
          <cell r="B3700" t="str">
            <v>Piso em placa de concreto permeável drenante, cor natural - espessura de 8 cm</v>
          </cell>
          <cell r="C3700" t="str">
            <v>M2</v>
          </cell>
          <cell r="D3700">
            <v>134.78</v>
          </cell>
          <cell r="E3700">
            <v>23.9</v>
          </cell>
          <cell r="F3700">
            <v>158.68</v>
          </cell>
          <cell r="G3700">
            <v>15</v>
          </cell>
        </row>
        <row r="3701">
          <cell r="A3701" t="str">
            <v>54.06</v>
          </cell>
          <cell r="B3701" t="str">
            <v>Guias e sarjetas</v>
          </cell>
        </row>
        <row r="3702">
          <cell r="A3702" t="str">
            <v>54.06.020</v>
          </cell>
          <cell r="B3702" t="str">
            <v>Guia pré-moldada curva tipo PMSP 100 - fck 25 MPa</v>
          </cell>
          <cell r="C3702" t="str">
            <v>M</v>
          </cell>
          <cell r="D3702">
            <v>54.02</v>
          </cell>
          <cell r="E3702">
            <v>14.42</v>
          </cell>
          <cell r="F3702">
            <v>68.44</v>
          </cell>
          <cell r="G3702">
            <v>15</v>
          </cell>
        </row>
        <row r="3703">
          <cell r="A3703" t="str">
            <v>54.06.040</v>
          </cell>
          <cell r="B3703" t="str">
            <v>Guia pré-moldada reta tipo PMSP 100 - fck 25 MPa</v>
          </cell>
          <cell r="C3703" t="str">
            <v>M</v>
          </cell>
          <cell r="D3703">
            <v>50.29</v>
          </cell>
          <cell r="E3703">
            <v>14.42</v>
          </cell>
          <cell r="F3703">
            <v>64.709999999999994</v>
          </cell>
          <cell r="G3703">
            <v>15</v>
          </cell>
        </row>
        <row r="3704">
          <cell r="A3704" t="str">
            <v>54.06.100</v>
          </cell>
          <cell r="B3704" t="str">
            <v>Base em concreto com fck de 20 MPa, para guias, sarjetas ou sarjetões</v>
          </cell>
          <cell r="C3704" t="str">
            <v>M3</v>
          </cell>
          <cell r="D3704">
            <v>563.92999999999995</v>
          </cell>
          <cell r="E3704">
            <v>51.94</v>
          </cell>
          <cell r="F3704">
            <v>615.87</v>
          </cell>
          <cell r="G3704">
            <v>15</v>
          </cell>
        </row>
        <row r="3705">
          <cell r="A3705" t="str">
            <v>54.06.110</v>
          </cell>
          <cell r="B3705" t="str">
            <v>Base em concreto com fck de 25 MPa, para guias, sarjetas ou sarjetões</v>
          </cell>
          <cell r="C3705" t="str">
            <v>M3</v>
          </cell>
          <cell r="D3705">
            <v>587.25</v>
          </cell>
          <cell r="E3705">
            <v>51.94</v>
          </cell>
          <cell r="F3705">
            <v>639.19000000000005</v>
          </cell>
          <cell r="G3705">
            <v>15</v>
          </cell>
        </row>
        <row r="3706">
          <cell r="A3706" t="str">
            <v>54.06.151</v>
          </cell>
          <cell r="B3706" t="str">
            <v>Execução de perfil extrusado no local, sem concreto</v>
          </cell>
          <cell r="C3706" t="str">
            <v>M3</v>
          </cell>
          <cell r="D3706">
            <v>95.52</v>
          </cell>
          <cell r="E3706">
            <v>374.12</v>
          </cell>
          <cell r="F3706">
            <v>469.64</v>
          </cell>
          <cell r="G3706">
            <v>15</v>
          </cell>
        </row>
        <row r="3707">
          <cell r="A3707" t="str">
            <v>54.06.160</v>
          </cell>
          <cell r="B3707" t="str">
            <v>Sarjeta ou sarjetão moldado no local, tipo PMSP em concreto com fck 20 MPa</v>
          </cell>
          <cell r="C3707" t="str">
            <v>M3</v>
          </cell>
          <cell r="D3707">
            <v>788.89</v>
          </cell>
          <cell r="E3707">
            <v>105.96</v>
          </cell>
          <cell r="F3707">
            <v>894.85</v>
          </cell>
          <cell r="G3707">
            <v>15</v>
          </cell>
        </row>
        <row r="3708">
          <cell r="A3708" t="str">
            <v>54.06.170</v>
          </cell>
          <cell r="B3708" t="str">
            <v>Sarjeta ou sarjetão moldado no local, tipo PMSP em concreto com fck 25 MPa</v>
          </cell>
          <cell r="C3708" t="str">
            <v>M3</v>
          </cell>
          <cell r="D3708">
            <v>812.21</v>
          </cell>
          <cell r="E3708">
            <v>105.96</v>
          </cell>
          <cell r="F3708">
            <v>918.17</v>
          </cell>
          <cell r="G3708">
            <v>15</v>
          </cell>
        </row>
        <row r="3709">
          <cell r="A3709" t="str">
            <v>54.07</v>
          </cell>
          <cell r="B3709" t="str">
            <v>Calcadas e passeios.</v>
          </cell>
        </row>
        <row r="3710">
          <cell r="A3710" t="str">
            <v>54.07.040</v>
          </cell>
          <cell r="B3710" t="str">
            <v>Passeio em mosaico português</v>
          </cell>
          <cell r="C3710" t="str">
            <v>M2</v>
          </cell>
          <cell r="D3710">
            <v>401.47</v>
          </cell>
          <cell r="F3710">
            <v>401.47</v>
          </cell>
          <cell r="G3710">
            <v>15</v>
          </cell>
        </row>
        <row r="3711">
          <cell r="A3711" t="str">
            <v>54.07.110</v>
          </cell>
          <cell r="B3711" t="str">
            <v>Piso em ladrilho hidráulico preto, branco e cinza, assentado com argamassa colante industrializada</v>
          </cell>
          <cell r="C3711" t="str">
            <v>M2</v>
          </cell>
          <cell r="D3711">
            <v>126.29</v>
          </cell>
          <cell r="E3711">
            <v>13.5</v>
          </cell>
          <cell r="F3711">
            <v>139.79</v>
          </cell>
          <cell r="G3711">
            <v>15</v>
          </cell>
        </row>
        <row r="3712">
          <cell r="A3712" t="str">
            <v>54.07.130</v>
          </cell>
          <cell r="B3712" t="str">
            <v>Piso em ladrilho hidráulico várias cores 20 x 20 cm, assentado com argamassa colante industrializada</v>
          </cell>
          <cell r="C3712" t="str">
            <v>M2</v>
          </cell>
          <cell r="D3712">
            <v>99.6</v>
          </cell>
          <cell r="E3712">
            <v>13.5</v>
          </cell>
          <cell r="F3712">
            <v>113.1</v>
          </cell>
          <cell r="G3712">
            <v>15</v>
          </cell>
        </row>
        <row r="3713">
          <cell r="A3713" t="str">
            <v>54.07.210</v>
          </cell>
          <cell r="B3713" t="str">
            <v>Rejuntamento de piso em ladrilho hidráulico (20 x 20 x 1,8 cm) com argamassa industrializada para rejunte, juntas de 2 mm</v>
          </cell>
          <cell r="C3713" t="str">
            <v>M2</v>
          </cell>
          <cell r="D3713">
            <v>5.26</v>
          </cell>
          <cell r="E3713">
            <v>12.05</v>
          </cell>
          <cell r="F3713">
            <v>17.309999999999999</v>
          </cell>
          <cell r="G3713">
            <v>15</v>
          </cell>
        </row>
        <row r="3714">
          <cell r="A3714" t="str">
            <v>54.07.240</v>
          </cell>
          <cell r="B3714" t="str">
            <v>Rejuntamento de piso em ladrilho hidráulico (30 x 30 x 2,5 cm), com cimento branco, juntas de 2 mm</v>
          </cell>
          <cell r="C3714" t="str">
            <v>M2</v>
          </cell>
          <cell r="D3714">
            <v>2.02</v>
          </cell>
          <cell r="E3714">
            <v>12.05</v>
          </cell>
          <cell r="F3714">
            <v>14.07</v>
          </cell>
          <cell r="G3714">
            <v>15</v>
          </cell>
        </row>
        <row r="3715">
          <cell r="A3715" t="str">
            <v>54.07.260</v>
          </cell>
          <cell r="B3715" t="str">
            <v>Piso em ladrilho hidráulico tipo rampa várias cores 30 x 30 cm, antiderrapante, assentado com argamassa mista</v>
          </cell>
          <cell r="C3715" t="str">
            <v>M2</v>
          </cell>
          <cell r="D3715">
            <v>134.69999999999999</v>
          </cell>
          <cell r="E3715">
            <v>34.18</v>
          </cell>
          <cell r="F3715">
            <v>168.88</v>
          </cell>
          <cell r="G3715">
            <v>15</v>
          </cell>
        </row>
        <row r="3716">
          <cell r="A3716" t="str">
            <v>54.08</v>
          </cell>
          <cell r="B3716" t="str">
            <v>Pavimentação rígida</v>
          </cell>
        </row>
        <row r="3717">
          <cell r="A3717" t="str">
            <v>54.08.001</v>
          </cell>
          <cell r="B3717" t="str">
            <v>Nivelamento e regularização de superfície e desempeno mecânico através de régua vibratória de pavimento em concreto</v>
          </cell>
          <cell r="C3717" t="str">
            <v>M2</v>
          </cell>
          <cell r="D3717">
            <v>0.26</v>
          </cell>
          <cell r="E3717">
            <v>0.32</v>
          </cell>
          <cell r="F3717">
            <v>0.57999999999999996</v>
          </cell>
          <cell r="G3717">
            <v>15</v>
          </cell>
        </row>
        <row r="3718">
          <cell r="A3718" t="str">
            <v>54.08.002</v>
          </cell>
          <cell r="B3718" t="str">
            <v>Texturização de superfície de pavimento em concreto com vassoura</v>
          </cell>
          <cell r="C3718" t="str">
            <v>M2</v>
          </cell>
          <cell r="D3718">
            <v>1.01</v>
          </cell>
          <cell r="E3718">
            <v>0.32</v>
          </cell>
          <cell r="F3718">
            <v>1.33</v>
          </cell>
          <cell r="G3718">
            <v>15</v>
          </cell>
        </row>
        <row r="3719">
          <cell r="A3719" t="str">
            <v>54.08.005</v>
          </cell>
          <cell r="B3719" t="str">
            <v>Agente de cura química, retardador de evaporação, em pavimento de concreto</v>
          </cell>
          <cell r="C3719" t="str">
            <v>M</v>
          </cell>
          <cell r="D3719">
            <v>3.47</v>
          </cell>
          <cell r="E3719">
            <v>0.2</v>
          </cell>
          <cell r="F3719">
            <v>3.67</v>
          </cell>
          <cell r="G3719">
            <v>15</v>
          </cell>
        </row>
        <row r="3720">
          <cell r="A3720" t="str">
            <v>54.08.010</v>
          </cell>
          <cell r="B3720" t="str">
            <v>Fibra em polipropileno (macrofibra), resistência residual 4,3+-0,3 Mpa</v>
          </cell>
          <cell r="C3720" t="str">
            <v>KG</v>
          </cell>
          <cell r="D3720">
            <v>43.79</v>
          </cell>
          <cell r="E3720">
            <v>0.19</v>
          </cell>
          <cell r="F3720">
            <v>43.98</v>
          </cell>
          <cell r="G3720">
            <v>15</v>
          </cell>
        </row>
        <row r="3721">
          <cell r="A3721" t="str">
            <v>54.08.011</v>
          </cell>
          <cell r="B3721" t="str">
            <v>Fibra polimérica (microfibra anticrack), tenacidade mínima 5cN/dtex</v>
          </cell>
          <cell r="C3721" t="str">
            <v>KG</v>
          </cell>
          <cell r="D3721">
            <v>33</v>
          </cell>
          <cell r="E3721">
            <v>0.19</v>
          </cell>
          <cell r="F3721">
            <v>33.19</v>
          </cell>
          <cell r="G3721">
            <v>15</v>
          </cell>
        </row>
        <row r="3722">
          <cell r="A3722" t="str">
            <v>54.09</v>
          </cell>
          <cell r="B3722" t="str">
            <v>Pavimentação sustentável de vias, calçadas e passeios</v>
          </cell>
        </row>
        <row r="3723">
          <cell r="A3723" t="str">
            <v>54.09.001</v>
          </cell>
          <cell r="B3723" t="str">
            <v>Concreto asfáltico modificado por borracha AB8</v>
          </cell>
          <cell r="C3723" t="str">
            <v>M3</v>
          </cell>
          <cell r="D3723">
            <v>1771.86</v>
          </cell>
          <cell r="E3723">
            <v>19.920000000000002</v>
          </cell>
          <cell r="F3723">
            <v>1791.78</v>
          </cell>
          <cell r="G3723">
            <v>15</v>
          </cell>
        </row>
        <row r="3724">
          <cell r="A3724" t="str">
            <v>54.20</v>
          </cell>
          <cell r="B3724" t="str">
            <v>Reparos, conservacoes e complementos - GRUPO 54</v>
          </cell>
        </row>
        <row r="3725">
          <cell r="A3725" t="str">
            <v>54.20.040</v>
          </cell>
          <cell r="B3725" t="str">
            <v>Bate-roda em concreto pré-moldado</v>
          </cell>
          <cell r="C3725" t="str">
            <v>M</v>
          </cell>
          <cell r="D3725">
            <v>72.11</v>
          </cell>
          <cell r="E3725">
            <v>16.489999999999998</v>
          </cell>
          <cell r="F3725">
            <v>88.6</v>
          </cell>
          <cell r="G3725">
            <v>15</v>
          </cell>
        </row>
        <row r="3726">
          <cell r="A3726" t="str">
            <v>54.20.050</v>
          </cell>
          <cell r="B3726" t="str">
            <v>Bate rodas / limitador de pneus em resina</v>
          </cell>
          <cell r="C3726" t="str">
            <v>UN</v>
          </cell>
          <cell r="D3726">
            <v>130.13999999999999</v>
          </cell>
          <cell r="E3726">
            <v>23.16</v>
          </cell>
          <cell r="F3726">
            <v>153.30000000000001</v>
          </cell>
          <cell r="G3726">
            <v>15</v>
          </cell>
        </row>
        <row r="3727">
          <cell r="A3727" t="str">
            <v>54.20.100</v>
          </cell>
          <cell r="B3727" t="str">
            <v>Reassentamento de guia pré-moldada reta e/ou curva</v>
          </cell>
          <cell r="C3727" t="str">
            <v>M</v>
          </cell>
          <cell r="D3727">
            <v>11</v>
          </cell>
          <cell r="E3727">
            <v>14.42</v>
          </cell>
          <cell r="F3727">
            <v>25.42</v>
          </cell>
          <cell r="G3727">
            <v>15</v>
          </cell>
        </row>
        <row r="3728">
          <cell r="A3728" t="str">
            <v>54.20.110</v>
          </cell>
          <cell r="B3728" t="str">
            <v>Reassentamento de paralelepípedos, sem rejunte</v>
          </cell>
          <cell r="C3728" t="str">
            <v>M2</v>
          </cell>
          <cell r="D3728">
            <v>18.09</v>
          </cell>
          <cell r="E3728">
            <v>30.55</v>
          </cell>
          <cell r="F3728">
            <v>48.64</v>
          </cell>
          <cell r="G3728">
            <v>15</v>
          </cell>
        </row>
        <row r="3729">
          <cell r="A3729" t="str">
            <v>54.20.120</v>
          </cell>
          <cell r="B3729" t="str">
            <v>Reassentamento de pavimentação em lajota de concreto, espessura 6 cm, com rejunte em areia</v>
          </cell>
          <cell r="C3729" t="str">
            <v>M2</v>
          </cell>
          <cell r="D3729">
            <v>11.25</v>
          </cell>
          <cell r="E3729">
            <v>18.88</v>
          </cell>
          <cell r="F3729">
            <v>30.13</v>
          </cell>
          <cell r="G3729">
            <v>15</v>
          </cell>
        </row>
        <row r="3730">
          <cell r="A3730" t="str">
            <v>54.20.130</v>
          </cell>
          <cell r="B3730" t="str">
            <v>Reassentamento de pavimentação em lajota de concreto, espessura 8 cm, com rejunte em areia</v>
          </cell>
          <cell r="C3730" t="str">
            <v>M2</v>
          </cell>
          <cell r="D3730">
            <v>11.38</v>
          </cell>
          <cell r="E3730">
            <v>21.86</v>
          </cell>
          <cell r="F3730">
            <v>33.24</v>
          </cell>
          <cell r="G3730">
            <v>15</v>
          </cell>
        </row>
        <row r="3731">
          <cell r="A3731" t="str">
            <v>54.20.140</v>
          </cell>
          <cell r="B3731" t="str">
            <v>Reassentamento de pavimentação em lajota de concreto, espessura 10 cm, com rejunte em areia</v>
          </cell>
          <cell r="C3731" t="str">
            <v>M2</v>
          </cell>
          <cell r="D3731">
            <v>11.58</v>
          </cell>
          <cell r="E3731">
            <v>26.26</v>
          </cell>
          <cell r="F3731">
            <v>37.840000000000003</v>
          </cell>
          <cell r="G3731">
            <v>15</v>
          </cell>
        </row>
        <row r="3732">
          <cell r="A3732" t="str">
            <v>54.20.160</v>
          </cell>
          <cell r="B3732" t="str">
            <v>Corte para junta de dilatação através de cortadora a gasolina, com serra de disco diamantado segmentado para pavimento de concreto e asfalto</v>
          </cell>
          <cell r="C3732" t="str">
            <v>M</v>
          </cell>
          <cell r="D3732">
            <v>7.0000000000000007E-2</v>
          </cell>
          <cell r="E3732">
            <v>0.48</v>
          </cell>
          <cell r="F3732">
            <v>0.55000000000000004</v>
          </cell>
          <cell r="G3732">
            <v>15</v>
          </cell>
        </row>
        <row r="3733">
          <cell r="A3733" t="str">
            <v>55</v>
          </cell>
          <cell r="B3733" t="str">
            <v>LIMPEZA E ARREMATE</v>
          </cell>
        </row>
        <row r="3734">
          <cell r="A3734" t="str">
            <v>55.01</v>
          </cell>
          <cell r="B3734" t="str">
            <v>Limpeza de obra</v>
          </cell>
        </row>
        <row r="3735">
          <cell r="A3735" t="str">
            <v>55.01.020</v>
          </cell>
          <cell r="B3735" t="str">
            <v>Limpeza final da obra</v>
          </cell>
          <cell r="C3735" t="str">
            <v>M2</v>
          </cell>
          <cell r="E3735">
            <v>16.73</v>
          </cell>
          <cell r="F3735">
            <v>16.73</v>
          </cell>
          <cell r="G3735">
            <v>15</v>
          </cell>
        </row>
        <row r="3736">
          <cell r="A3736" t="str">
            <v>55.01.030</v>
          </cell>
          <cell r="B3736" t="str">
            <v>Limpeza complementar com hidrojateamento</v>
          </cell>
          <cell r="C3736" t="str">
            <v>M2</v>
          </cell>
          <cell r="D3736">
            <v>2.92</v>
          </cell>
          <cell r="E3736">
            <v>6.9</v>
          </cell>
          <cell r="F3736">
            <v>9.82</v>
          </cell>
          <cell r="G3736">
            <v>15</v>
          </cell>
        </row>
        <row r="3737">
          <cell r="A3737" t="str">
            <v>55.01.070</v>
          </cell>
          <cell r="B3737" t="str">
            <v>Limpeza complementar e especial de piso com produtos químicos</v>
          </cell>
          <cell r="C3737" t="str">
            <v>M2</v>
          </cell>
          <cell r="D3737">
            <v>2.2400000000000002</v>
          </cell>
          <cell r="E3737">
            <v>4.78</v>
          </cell>
          <cell r="F3737">
            <v>7.02</v>
          </cell>
          <cell r="G3737">
            <v>15</v>
          </cell>
        </row>
        <row r="3738">
          <cell r="A3738" t="str">
            <v>55.01.080</v>
          </cell>
          <cell r="B3738" t="str">
            <v>Limpeza complementar e especial de peças e aparelhos sanitários</v>
          </cell>
          <cell r="C3738" t="str">
            <v>UN</v>
          </cell>
          <cell r="E3738">
            <v>19.12</v>
          </cell>
          <cell r="F3738">
            <v>19.12</v>
          </cell>
          <cell r="G3738">
            <v>15</v>
          </cell>
        </row>
        <row r="3739">
          <cell r="A3739" t="str">
            <v>55.01.100</v>
          </cell>
          <cell r="B3739" t="str">
            <v>Limpeza complementar e especial de vidros</v>
          </cell>
          <cell r="C3739" t="str">
            <v>M2</v>
          </cell>
          <cell r="E3739">
            <v>17.93</v>
          </cell>
          <cell r="F3739">
            <v>17.93</v>
          </cell>
          <cell r="G3739">
            <v>15</v>
          </cell>
        </row>
        <row r="3740">
          <cell r="A3740" t="str">
            <v>55.01.130</v>
          </cell>
          <cell r="B3740" t="str">
            <v>Limpeza e lavagem de superfície revestida com material cerâmico ou pastilhas por hidrojateamento com rejuntamento</v>
          </cell>
          <cell r="C3740" t="str">
            <v>M2</v>
          </cell>
          <cell r="D3740">
            <v>10.15</v>
          </cell>
          <cell r="E3740">
            <v>6.9</v>
          </cell>
          <cell r="F3740">
            <v>17.05</v>
          </cell>
          <cell r="G3740">
            <v>15</v>
          </cell>
        </row>
        <row r="3741">
          <cell r="A3741" t="str">
            <v>55.01.140</v>
          </cell>
          <cell r="B3741" t="str">
            <v>Limpeza de superfície rígida com hidrojateamento</v>
          </cell>
          <cell r="C3741" t="str">
            <v>M2</v>
          </cell>
          <cell r="D3741">
            <v>0.69</v>
          </cell>
          <cell r="E3741">
            <v>12.56</v>
          </cell>
          <cell r="F3741">
            <v>13.25</v>
          </cell>
          <cell r="G3741">
            <v>15</v>
          </cell>
        </row>
        <row r="3742">
          <cell r="A3742" t="str">
            <v>55.02</v>
          </cell>
          <cell r="B3742" t="str">
            <v>Limpeza e desinfeccao sanitaria</v>
          </cell>
        </row>
        <row r="3743">
          <cell r="A3743" t="str">
            <v>55.02.010</v>
          </cell>
          <cell r="B3743" t="str">
            <v>Limpeza de caixa de inspeção</v>
          </cell>
          <cell r="C3743" t="str">
            <v>UN</v>
          </cell>
          <cell r="E3743">
            <v>7.17</v>
          </cell>
          <cell r="F3743">
            <v>7.17</v>
          </cell>
          <cell r="G3743">
            <v>15</v>
          </cell>
        </row>
        <row r="3744">
          <cell r="A3744" t="str">
            <v>55.02.012</v>
          </cell>
          <cell r="B3744" t="str">
            <v>Limpeza de caixa de passagem, poço de visita ou bueiro</v>
          </cell>
          <cell r="C3744" t="str">
            <v>UN</v>
          </cell>
          <cell r="D3744">
            <v>27.69</v>
          </cell>
          <cell r="E3744">
            <v>23.9</v>
          </cell>
          <cell r="F3744">
            <v>51.59</v>
          </cell>
          <cell r="G3744">
            <v>15</v>
          </cell>
        </row>
        <row r="3745">
          <cell r="A3745" t="str">
            <v>55.02.020</v>
          </cell>
          <cell r="B3745" t="str">
            <v>Limpeza de fossa</v>
          </cell>
          <cell r="C3745" t="str">
            <v>M3</v>
          </cell>
          <cell r="D3745">
            <v>209.71</v>
          </cell>
          <cell r="F3745">
            <v>209.71</v>
          </cell>
          <cell r="G3745">
            <v>15</v>
          </cell>
        </row>
        <row r="3746">
          <cell r="A3746" t="str">
            <v>55.02.040</v>
          </cell>
          <cell r="B3746" t="str">
            <v>Limpeza e desobstrução de boca de lobo</v>
          </cell>
          <cell r="C3746" t="str">
            <v>UN</v>
          </cell>
          <cell r="E3746">
            <v>26.49</v>
          </cell>
          <cell r="F3746">
            <v>26.49</v>
          </cell>
          <cell r="G3746">
            <v>15</v>
          </cell>
        </row>
        <row r="3747">
          <cell r="A3747" t="str">
            <v>55.02.050</v>
          </cell>
          <cell r="B3747" t="str">
            <v>Limpeza e desobstrução de canaletas ou tubulações de águas pluviais</v>
          </cell>
          <cell r="C3747" t="str">
            <v>M</v>
          </cell>
          <cell r="E3747">
            <v>13.25</v>
          </cell>
          <cell r="F3747">
            <v>13.25</v>
          </cell>
          <cell r="G3747">
            <v>15</v>
          </cell>
        </row>
        <row r="3748">
          <cell r="A3748" t="str">
            <v>55.02.060</v>
          </cell>
          <cell r="B3748" t="str">
            <v>Limpeza e desentupimento manual de tubulação de esgoto predial</v>
          </cell>
          <cell r="C3748" t="str">
            <v>M</v>
          </cell>
          <cell r="E3748">
            <v>14.14</v>
          </cell>
          <cell r="F3748">
            <v>14.14</v>
          </cell>
          <cell r="G3748">
            <v>15</v>
          </cell>
        </row>
        <row r="3749">
          <cell r="A3749" t="str">
            <v>55.10</v>
          </cell>
          <cell r="B3749" t="str">
            <v>Remocao de entulho</v>
          </cell>
        </row>
        <row r="3750">
          <cell r="A3750" t="str">
            <v>55.10.030</v>
          </cell>
          <cell r="B3750" t="str">
            <v>Locação de duto coletor de entulho</v>
          </cell>
          <cell r="C3750" t="str">
            <v>MXMES</v>
          </cell>
          <cell r="D3750">
            <v>94.85</v>
          </cell>
          <cell r="F3750">
            <v>94.85</v>
          </cell>
          <cell r="G3750">
            <v>15</v>
          </cell>
        </row>
        <row r="3751">
          <cell r="A3751" t="str">
            <v>61</v>
          </cell>
          <cell r="B3751" t="str">
            <v>CONFORTO MECANICO, EQUIPAMENTO E SISTEMA</v>
          </cell>
        </row>
        <row r="3752">
          <cell r="A3752" t="str">
            <v>61.01</v>
          </cell>
          <cell r="B3752" t="str">
            <v>Elevador</v>
          </cell>
        </row>
        <row r="3753">
          <cell r="A3753" t="str">
            <v>61.01.670</v>
          </cell>
          <cell r="B3753" t="str">
            <v>Elevador para passageiros, uso interno com capacidade mínima de 600 kg para duas paradas, portas unilaterais</v>
          </cell>
          <cell r="C3753" t="str">
            <v>CJ</v>
          </cell>
          <cell r="D3753">
            <v>204152.38</v>
          </cell>
          <cell r="F3753">
            <v>204152.38</v>
          </cell>
          <cell r="G3753">
            <v>15</v>
          </cell>
        </row>
        <row r="3754">
          <cell r="A3754" t="str">
            <v>61.01.680</v>
          </cell>
          <cell r="B3754" t="str">
            <v>Elevador para passageiros, uso interno com capacidade mínima de 600 kg para três paradas, portas unilaterais</v>
          </cell>
          <cell r="C3754" t="str">
            <v>CJ</v>
          </cell>
          <cell r="D3754">
            <v>205866.67</v>
          </cell>
          <cell r="F3754">
            <v>205866.67</v>
          </cell>
          <cell r="G3754">
            <v>15</v>
          </cell>
        </row>
        <row r="3755">
          <cell r="A3755" t="str">
            <v>61.01.690</v>
          </cell>
          <cell r="B3755" t="str">
            <v>Elevador para passageiros, uso interno com capacidade mínima de 600 kg para três paradas, portas bilaterais</v>
          </cell>
          <cell r="C3755" t="str">
            <v>CJ</v>
          </cell>
          <cell r="D3755">
            <v>230195.95</v>
          </cell>
          <cell r="F3755">
            <v>230195.95</v>
          </cell>
          <cell r="G3755">
            <v>15</v>
          </cell>
        </row>
        <row r="3756">
          <cell r="A3756" t="str">
            <v>61.01.760</v>
          </cell>
          <cell r="B3756" t="str">
            <v>Elevador para passageiros, uso interno com capacidade mínima de 600 kg para quatro paradas, portas bilaterais</v>
          </cell>
          <cell r="C3756" t="str">
            <v>CJ</v>
          </cell>
          <cell r="D3756">
            <v>249478.42</v>
          </cell>
          <cell r="F3756">
            <v>249478.42</v>
          </cell>
          <cell r="G3756">
            <v>15</v>
          </cell>
        </row>
        <row r="3757">
          <cell r="A3757" t="str">
            <v>61.01.770</v>
          </cell>
          <cell r="B3757" t="str">
            <v>Elevador para passageiros, uso interno com capacidade mínima de 600 kg para quatro paradas, portas unilaterais</v>
          </cell>
          <cell r="C3757" t="str">
            <v>CJ</v>
          </cell>
          <cell r="D3757">
            <v>216633.33</v>
          </cell>
          <cell r="F3757">
            <v>216633.33</v>
          </cell>
          <cell r="G3757">
            <v>15</v>
          </cell>
        </row>
        <row r="3758">
          <cell r="A3758" t="str">
            <v>61.01.800</v>
          </cell>
          <cell r="B3758" t="str">
            <v>Fechamento em vidro laminado para caixa de elevador</v>
          </cell>
          <cell r="C3758" t="str">
            <v>M2</v>
          </cell>
          <cell r="D3758">
            <v>1739.7</v>
          </cell>
          <cell r="F3758">
            <v>1739.7</v>
          </cell>
          <cell r="G3758">
            <v>15</v>
          </cell>
        </row>
        <row r="3759">
          <cell r="A3759" t="str">
            <v>61.10</v>
          </cell>
          <cell r="B3759" t="str">
            <v>Climatizacao</v>
          </cell>
        </row>
        <row r="3760">
          <cell r="A3760" t="str">
            <v>61.10.001</v>
          </cell>
          <cell r="B3760" t="str">
            <v>Resfriadora de líquidos (chiller), com compressor e condensação à ar, capacidade de 120 TR</v>
          </cell>
          <cell r="C3760" t="str">
            <v>UN</v>
          </cell>
          <cell r="D3760">
            <v>464381.49</v>
          </cell>
          <cell r="E3760">
            <v>36413.15</v>
          </cell>
          <cell r="F3760">
            <v>500794.64</v>
          </cell>
          <cell r="G3760">
            <v>15</v>
          </cell>
        </row>
        <row r="3761">
          <cell r="A3761" t="str">
            <v>61.10.007</v>
          </cell>
          <cell r="B3761" t="str">
            <v>Resfriadora de líquidos (chiller), com compressor e condensação à ar, capacidade de 160 TR</v>
          </cell>
          <cell r="C3761" t="str">
            <v>UN</v>
          </cell>
          <cell r="D3761">
            <v>484554.75</v>
          </cell>
          <cell r="E3761">
            <v>38788.86</v>
          </cell>
          <cell r="F3761">
            <v>523343.61</v>
          </cell>
          <cell r="G3761">
            <v>15</v>
          </cell>
        </row>
        <row r="3762">
          <cell r="A3762" t="str">
            <v>61.10.010</v>
          </cell>
          <cell r="B3762" t="str">
            <v>Resfriadora de líquidos (chiller), com compressor e condensação à ar, capacidade de 200-210 TR</v>
          </cell>
          <cell r="C3762" t="str">
            <v>UN</v>
          </cell>
          <cell r="D3762">
            <v>676553.57</v>
          </cell>
          <cell r="E3762">
            <v>35265.449999999997</v>
          </cell>
          <cell r="F3762">
            <v>711819.02</v>
          </cell>
          <cell r="G3762">
            <v>15</v>
          </cell>
        </row>
        <row r="3763">
          <cell r="A3763" t="str">
            <v>61.10.012</v>
          </cell>
          <cell r="B3763" t="str">
            <v>Resfriadora de líquidos (chiller), com compressor e condensação à ar, capacidade de 80 TR</v>
          </cell>
          <cell r="C3763" t="str">
            <v>UN</v>
          </cell>
          <cell r="D3763">
            <v>275783.49</v>
          </cell>
          <cell r="E3763">
            <v>29130.52</v>
          </cell>
          <cell r="F3763">
            <v>304914.01</v>
          </cell>
          <cell r="G3763">
            <v>15</v>
          </cell>
        </row>
        <row r="3764">
          <cell r="A3764" t="str">
            <v>61.10.014</v>
          </cell>
          <cell r="B3764" t="str">
            <v>Resfriadora de líquidos (chiller), com compressor e condensação à ar, capacidade de 20 TR</v>
          </cell>
          <cell r="C3764" t="str">
            <v>UN</v>
          </cell>
          <cell r="D3764">
            <v>87826.559999999998</v>
          </cell>
          <cell r="E3764">
            <v>18206.580000000002</v>
          </cell>
          <cell r="F3764">
            <v>106033.14</v>
          </cell>
          <cell r="G3764">
            <v>15</v>
          </cell>
        </row>
        <row r="3765">
          <cell r="A3765" t="str">
            <v>61.10.100</v>
          </cell>
          <cell r="B3765" t="str">
            <v>Tratamento de ar (fan-coil) tipo Air Handling Unit de concepção modular, capacidade de 10 TR</v>
          </cell>
          <cell r="C3765" t="str">
            <v>UN</v>
          </cell>
          <cell r="D3765">
            <v>23839.82</v>
          </cell>
          <cell r="E3765">
            <v>4310.6000000000004</v>
          </cell>
          <cell r="F3765">
            <v>28150.42</v>
          </cell>
          <cell r="G3765">
            <v>15</v>
          </cell>
        </row>
        <row r="3766">
          <cell r="A3766" t="str">
            <v>61.10.101</v>
          </cell>
          <cell r="B3766" t="str">
            <v>Tratamento de ar (fan-Coil) tipo Air Handling Unit de concepção modular, capacidade de 6 TR</v>
          </cell>
          <cell r="C3766" t="str">
            <v>UN</v>
          </cell>
          <cell r="D3766">
            <v>20092.82</v>
          </cell>
          <cell r="E3766">
            <v>4310.6000000000004</v>
          </cell>
          <cell r="F3766">
            <v>24403.42</v>
          </cell>
          <cell r="G3766">
            <v>15</v>
          </cell>
        </row>
        <row r="3767">
          <cell r="A3767" t="str">
            <v>61.10.110</v>
          </cell>
          <cell r="B3767" t="str">
            <v>Tratamento de ar (fan-coil) tipo Air Handling Unit de concepção modular, capacidade de 40 TR</v>
          </cell>
          <cell r="C3767" t="str">
            <v>UN</v>
          </cell>
          <cell r="D3767">
            <v>65635.13</v>
          </cell>
          <cell r="E3767">
            <v>9416.52</v>
          </cell>
          <cell r="F3767">
            <v>75051.649999999994</v>
          </cell>
          <cell r="G3767">
            <v>15</v>
          </cell>
        </row>
        <row r="3768">
          <cell r="A3768" t="str">
            <v>61.10.120</v>
          </cell>
          <cell r="B3768" t="str">
            <v>Tratamento de ar (fan-coil) tipo Air Handling Unit de concepção modular, capacidade de 50 TR</v>
          </cell>
          <cell r="C3768" t="str">
            <v>UN</v>
          </cell>
          <cell r="D3768">
            <v>59844.93</v>
          </cell>
          <cell r="E3768">
            <v>11490.45</v>
          </cell>
          <cell r="F3768">
            <v>71335.38</v>
          </cell>
          <cell r="G3768">
            <v>15</v>
          </cell>
        </row>
        <row r="3769">
          <cell r="A3769" t="str">
            <v>61.10.200</v>
          </cell>
          <cell r="B3769" t="str">
            <v>Tratamento de ar compacta fancolete hidrônico tipo piso-teto, vazão de ar nominal 637 m³/h, capacidade de refrigeração 14.000 Btu/h - 1,2 TR</v>
          </cell>
          <cell r="C3769" t="str">
            <v>UN</v>
          </cell>
          <cell r="D3769">
            <v>6089.83</v>
          </cell>
          <cell r="E3769">
            <v>726.96</v>
          </cell>
          <cell r="F3769">
            <v>6816.79</v>
          </cell>
          <cell r="G3769">
            <v>15</v>
          </cell>
        </row>
        <row r="3770">
          <cell r="A3770" t="str">
            <v>61.10.210</v>
          </cell>
          <cell r="B3770" t="str">
            <v>Tratamento de ar compacta fancolete hidrônico tipo piso-teto, vazão de ar nominal 1.215 m³/h, capacidade de refrigeração 25.000 Btu/h - 2,1 TR</v>
          </cell>
          <cell r="C3770" t="str">
            <v>UN</v>
          </cell>
          <cell r="D3770">
            <v>6324.53</v>
          </cell>
          <cell r="E3770">
            <v>908.7</v>
          </cell>
          <cell r="F3770">
            <v>7233.23</v>
          </cell>
          <cell r="G3770">
            <v>15</v>
          </cell>
        </row>
        <row r="3771">
          <cell r="A3771" t="str">
            <v>61.10.220</v>
          </cell>
          <cell r="B3771" t="str">
            <v>Tratamento de ar compacta fancolete hidrônico tipo piso-teto, vazão de ar nominal 1.758 m³/h, capacidade de refrigeração 36.000 Btu/h - 3,0 TR</v>
          </cell>
          <cell r="C3771" t="str">
            <v>UN</v>
          </cell>
          <cell r="D3771">
            <v>7204.96</v>
          </cell>
          <cell r="E3771">
            <v>1090.44</v>
          </cell>
          <cell r="F3771">
            <v>8295.4</v>
          </cell>
          <cell r="G3771">
            <v>15</v>
          </cell>
        </row>
        <row r="3772">
          <cell r="A3772" t="str">
            <v>61.10.230</v>
          </cell>
          <cell r="B3772" t="str">
            <v>Tratamento de ar compacta fancolete hidrônico tipo piso-teto, vazão de ar nominal 2.166 m³/h, capacidade de refrigeração 48.000 Btu/h - 4,0 TR</v>
          </cell>
          <cell r="C3772" t="str">
            <v>UN</v>
          </cell>
          <cell r="D3772">
            <v>7394.29</v>
          </cell>
          <cell r="E3772">
            <v>1181.31</v>
          </cell>
          <cell r="F3772">
            <v>8575.6</v>
          </cell>
          <cell r="G3772">
            <v>15</v>
          </cell>
        </row>
        <row r="3773">
          <cell r="A3773" t="str">
            <v>61.10.250</v>
          </cell>
          <cell r="B3773" t="str">
            <v>Tratamento de ar compacta fancolete hidrônico tipo cassete, capacidade de refrigeração 20.000 Btu/h - 1,6 TR</v>
          </cell>
          <cell r="C3773" t="str">
            <v>UN</v>
          </cell>
          <cell r="D3773">
            <v>5316.9</v>
          </cell>
          <cell r="E3773">
            <v>569.12</v>
          </cell>
          <cell r="F3773">
            <v>5886.02</v>
          </cell>
          <cell r="G3773">
            <v>15</v>
          </cell>
        </row>
        <row r="3774">
          <cell r="A3774" t="str">
            <v>61.10.260</v>
          </cell>
          <cell r="B3774" t="str">
            <v>Tratamento de ar compacta fancolete hidrônico tipo cassete, capacidade de refrigeração 25.000 Btu/h - 2,1 TR</v>
          </cell>
          <cell r="C3774" t="str">
            <v>UN</v>
          </cell>
          <cell r="D3774">
            <v>5546.3</v>
          </cell>
          <cell r="E3774">
            <v>569.12</v>
          </cell>
          <cell r="F3774">
            <v>6115.42</v>
          </cell>
          <cell r="G3774">
            <v>15</v>
          </cell>
        </row>
        <row r="3775">
          <cell r="A3775" t="str">
            <v>61.10.270</v>
          </cell>
          <cell r="B3775" t="str">
            <v>Tratamento de ar compacta fancolete hidrônico tipo cassete, capacidade de refrigeração 32.000 Btu/h - 2,6 TR</v>
          </cell>
          <cell r="C3775" t="str">
            <v>UN</v>
          </cell>
          <cell r="D3775">
            <v>5851</v>
          </cell>
          <cell r="E3775">
            <v>569.12</v>
          </cell>
          <cell r="F3775">
            <v>6420.12</v>
          </cell>
          <cell r="G3775">
            <v>15</v>
          </cell>
        </row>
        <row r="3776">
          <cell r="A3776" t="str">
            <v>61.10.300</v>
          </cell>
          <cell r="B3776" t="str">
            <v>Duto flexível aluminizado, seção circular de 10cm (4´)</v>
          </cell>
          <cell r="C3776" t="str">
            <v>M</v>
          </cell>
          <cell r="D3776">
            <v>14.75</v>
          </cell>
          <cell r="E3776">
            <v>15.78</v>
          </cell>
          <cell r="F3776">
            <v>30.53</v>
          </cell>
          <cell r="G3776">
            <v>15</v>
          </cell>
        </row>
        <row r="3777">
          <cell r="A3777" t="str">
            <v>61.10.310</v>
          </cell>
          <cell r="B3777" t="str">
            <v>Duto flexível aluminizado, seção circular de 15cm (6´)</v>
          </cell>
          <cell r="C3777" t="str">
            <v>M</v>
          </cell>
          <cell r="D3777">
            <v>21.94</v>
          </cell>
          <cell r="E3777">
            <v>15.78</v>
          </cell>
          <cell r="F3777">
            <v>37.72</v>
          </cell>
          <cell r="G3777">
            <v>15</v>
          </cell>
        </row>
        <row r="3778">
          <cell r="A3778" t="str">
            <v>61.10.320</v>
          </cell>
          <cell r="B3778" t="str">
            <v>Duto flexível aluminizado, seção circular de 20cm (8´)</v>
          </cell>
          <cell r="C3778" t="str">
            <v>M</v>
          </cell>
          <cell r="D3778">
            <v>27.55</v>
          </cell>
          <cell r="E3778">
            <v>15.78</v>
          </cell>
          <cell r="F3778">
            <v>43.33</v>
          </cell>
          <cell r="G3778">
            <v>15</v>
          </cell>
        </row>
        <row r="3779">
          <cell r="A3779" t="str">
            <v>61.10.380</v>
          </cell>
          <cell r="B3779" t="str">
            <v>Duto em painel rígido de lã de vidro acústico, espessura 25 mm</v>
          </cell>
          <cell r="C3779" t="str">
            <v>M2</v>
          </cell>
          <cell r="D3779">
            <v>100.74</v>
          </cell>
          <cell r="E3779">
            <v>113.59</v>
          </cell>
          <cell r="F3779">
            <v>214.33</v>
          </cell>
          <cell r="G3779">
            <v>15</v>
          </cell>
        </row>
        <row r="3780">
          <cell r="A3780" t="str">
            <v>61.10.400</v>
          </cell>
          <cell r="B3780" t="str">
            <v>Damper corta fogo (DCF) tipo comporta, com elemento fusível e chave fim de curso.</v>
          </cell>
          <cell r="C3780" t="str">
            <v>M2</v>
          </cell>
          <cell r="D3780">
            <v>7145.19</v>
          </cell>
          <cell r="F3780">
            <v>7145.19</v>
          </cell>
          <cell r="G3780">
            <v>15</v>
          </cell>
        </row>
        <row r="3781">
          <cell r="A3781" t="str">
            <v>61.10.401</v>
          </cell>
          <cell r="B3781" t="str">
            <v>Damper de regulagem manual, tamanho: 0,10 m² a 0,14 m²</v>
          </cell>
          <cell r="C3781" t="str">
            <v>M2</v>
          </cell>
          <cell r="D3781">
            <v>2074.2600000000002</v>
          </cell>
          <cell r="E3781">
            <v>147.33000000000001</v>
          </cell>
          <cell r="F3781">
            <v>2221.59</v>
          </cell>
          <cell r="G3781">
            <v>15</v>
          </cell>
        </row>
        <row r="3782">
          <cell r="A3782" t="str">
            <v>61.10.402</v>
          </cell>
          <cell r="B3782" t="str">
            <v>Damper de regulagem manual, tamanho: 0,15 m² a 0,20 m²</v>
          </cell>
          <cell r="C3782" t="str">
            <v>M2</v>
          </cell>
          <cell r="D3782">
            <v>1744.39</v>
          </cell>
          <cell r="E3782">
            <v>113.85</v>
          </cell>
          <cell r="F3782">
            <v>1858.24</v>
          </cell>
          <cell r="G3782">
            <v>15</v>
          </cell>
        </row>
        <row r="3783">
          <cell r="A3783" t="str">
            <v>61.10.403</v>
          </cell>
          <cell r="B3783" t="str">
            <v>Damper de regulagem manual, tamanho: 0,21 m² a 0,40 m²</v>
          </cell>
          <cell r="C3783" t="str">
            <v>M2</v>
          </cell>
          <cell r="D3783">
            <v>1428.12</v>
          </cell>
          <cell r="E3783">
            <v>100.46</v>
          </cell>
          <cell r="F3783">
            <v>1528.58</v>
          </cell>
          <cell r="G3783">
            <v>15</v>
          </cell>
        </row>
        <row r="3784">
          <cell r="A3784" t="str">
            <v>61.10.410</v>
          </cell>
          <cell r="B3784" t="str">
            <v>Serviço de instalação de Damper Corta Fogo</v>
          </cell>
          <cell r="C3784" t="str">
            <v>UN</v>
          </cell>
          <cell r="E3784">
            <v>427.92</v>
          </cell>
          <cell r="F3784">
            <v>427.92</v>
          </cell>
          <cell r="G3784">
            <v>15</v>
          </cell>
        </row>
        <row r="3785">
          <cell r="A3785" t="str">
            <v>61.10.430</v>
          </cell>
          <cell r="B3785" t="str">
            <v>Tanque de compensação pressurizado, capacidade (volume mínimo) de 250 litros</v>
          </cell>
          <cell r="C3785" t="str">
            <v>UN</v>
          </cell>
          <cell r="D3785">
            <v>10107.719999999999</v>
          </cell>
          <cell r="E3785">
            <v>1817.4</v>
          </cell>
          <cell r="F3785">
            <v>11925.12</v>
          </cell>
          <cell r="G3785">
            <v>15</v>
          </cell>
        </row>
        <row r="3786">
          <cell r="A3786" t="str">
            <v>61.10.440</v>
          </cell>
          <cell r="B3786" t="str">
            <v>Registro de regulagem de vazão de ar</v>
          </cell>
          <cell r="C3786" t="str">
            <v>UN</v>
          </cell>
          <cell r="D3786">
            <v>188.46</v>
          </cell>
          <cell r="E3786">
            <v>53.58</v>
          </cell>
          <cell r="F3786">
            <v>242.04</v>
          </cell>
          <cell r="G3786">
            <v>15</v>
          </cell>
        </row>
        <row r="3787">
          <cell r="A3787" t="str">
            <v>61.10.510</v>
          </cell>
          <cell r="B3787" t="str">
            <v>Difusor de ar de longo alcance tipo Jet-Nozzles, vazão de ar 1.330 m³/h</v>
          </cell>
          <cell r="C3787" t="str">
            <v>UN</v>
          </cell>
          <cell r="D3787">
            <v>1263.57</v>
          </cell>
          <cell r="E3787">
            <v>154.03</v>
          </cell>
          <cell r="F3787">
            <v>1417.6</v>
          </cell>
          <cell r="G3787">
            <v>15</v>
          </cell>
        </row>
        <row r="3788">
          <cell r="A3788" t="str">
            <v>61.10.511</v>
          </cell>
          <cell r="B3788" t="str">
            <v>Difusor para insuflamento de ar com plenum, multivias e colarinho</v>
          </cell>
          <cell r="C3788" t="str">
            <v>M2</v>
          </cell>
          <cell r="D3788">
            <v>4629.38</v>
          </cell>
          <cell r="E3788">
            <v>234.4</v>
          </cell>
          <cell r="F3788">
            <v>4863.78</v>
          </cell>
          <cell r="G3788">
            <v>15</v>
          </cell>
        </row>
        <row r="3789">
          <cell r="A3789" t="str">
            <v>61.10.512</v>
          </cell>
          <cell r="B3789" t="str">
            <v>Difusor para insuflamento de ar com plenum, com 2 aberturas</v>
          </cell>
          <cell r="C3789" t="str">
            <v>M</v>
          </cell>
          <cell r="D3789">
            <v>4872.21</v>
          </cell>
          <cell r="E3789">
            <v>58.73</v>
          </cell>
          <cell r="F3789">
            <v>4930.9399999999996</v>
          </cell>
          <cell r="G3789">
            <v>15</v>
          </cell>
        </row>
        <row r="3790">
          <cell r="A3790" t="str">
            <v>61.10.513</v>
          </cell>
          <cell r="B3790" t="str">
            <v>Difusor de plástico, diâmetro 15 cm</v>
          </cell>
          <cell r="C3790" t="str">
            <v>UN</v>
          </cell>
          <cell r="D3790">
            <v>98.1</v>
          </cell>
          <cell r="E3790">
            <v>53.58</v>
          </cell>
          <cell r="F3790">
            <v>151.68</v>
          </cell>
          <cell r="G3790">
            <v>15</v>
          </cell>
        </row>
        <row r="3791">
          <cell r="A3791" t="str">
            <v>61.10.514</v>
          </cell>
          <cell r="B3791" t="str">
            <v>Difusor de plástico, diâmetro 20 cm</v>
          </cell>
          <cell r="C3791" t="str">
            <v>UN</v>
          </cell>
          <cell r="D3791">
            <v>123.87</v>
          </cell>
          <cell r="E3791">
            <v>53.58</v>
          </cell>
          <cell r="F3791">
            <v>177.45</v>
          </cell>
          <cell r="G3791">
            <v>15</v>
          </cell>
        </row>
        <row r="3792">
          <cell r="A3792" t="str">
            <v>61.10.530</v>
          </cell>
          <cell r="B3792" t="str">
            <v>Difusor de insuflação de ar tipo direcional, medindo 30 x 30 cm</v>
          </cell>
          <cell r="C3792" t="str">
            <v>UN</v>
          </cell>
          <cell r="D3792">
            <v>379.38</v>
          </cell>
          <cell r="E3792">
            <v>53.58</v>
          </cell>
          <cell r="F3792">
            <v>432.96</v>
          </cell>
          <cell r="G3792">
            <v>15</v>
          </cell>
        </row>
        <row r="3793">
          <cell r="A3793" t="str">
            <v>61.10.550</v>
          </cell>
          <cell r="B3793" t="str">
            <v>Difusor de insuflação de ar tipo direcional, medindo 45 x 15 cm</v>
          </cell>
          <cell r="C3793" t="str">
            <v>UN</v>
          </cell>
          <cell r="D3793">
            <v>297.13</v>
          </cell>
          <cell r="E3793">
            <v>53.58</v>
          </cell>
          <cell r="F3793">
            <v>350.71</v>
          </cell>
          <cell r="G3793">
            <v>15</v>
          </cell>
        </row>
        <row r="3794">
          <cell r="A3794" t="str">
            <v>61.10.564</v>
          </cell>
          <cell r="B3794" t="str">
            <v>Grelha de insuflação de ar em alumínio anodizado, de dupla deflexão, tamanho: até 0,10 m²</v>
          </cell>
          <cell r="C3794" t="str">
            <v>M2</v>
          </cell>
          <cell r="D3794">
            <v>4274.63</v>
          </cell>
          <cell r="E3794">
            <v>328.15</v>
          </cell>
          <cell r="F3794">
            <v>4602.78</v>
          </cell>
          <cell r="G3794">
            <v>15</v>
          </cell>
        </row>
        <row r="3795">
          <cell r="A3795" t="str">
            <v>61.10.565</v>
          </cell>
          <cell r="B3795" t="str">
            <v>Grelha de insuflação de ar em alumínio anodizado, de dupla deflexão, tamanho: acima de 0,10 m² até 0,50 m²</v>
          </cell>
          <cell r="C3795" t="str">
            <v>M2</v>
          </cell>
          <cell r="D3795">
            <v>2392.1999999999998</v>
          </cell>
          <cell r="E3795">
            <v>133.94</v>
          </cell>
          <cell r="F3795">
            <v>2526.14</v>
          </cell>
          <cell r="G3795">
            <v>15</v>
          </cell>
        </row>
        <row r="3796">
          <cell r="A3796" t="str">
            <v>61.10.566</v>
          </cell>
          <cell r="B3796" t="str">
            <v>Grelha de insuflação de ar em alumínio anodizado, de dupla deflexão, tamanho: acima de 0,50 m² até 1,00 m²</v>
          </cell>
          <cell r="C3796" t="str">
            <v>M2</v>
          </cell>
          <cell r="D3796">
            <v>1942.14</v>
          </cell>
          <cell r="E3796">
            <v>66.97</v>
          </cell>
          <cell r="F3796">
            <v>2009.11</v>
          </cell>
          <cell r="G3796">
            <v>15</v>
          </cell>
        </row>
        <row r="3797">
          <cell r="A3797" t="str">
            <v>61.10.567</v>
          </cell>
          <cell r="B3797" t="str">
            <v>Grelha de porta, tamanho: 0,14 m² a 0,30 m²</v>
          </cell>
          <cell r="C3797" t="str">
            <v>M2</v>
          </cell>
          <cell r="D3797">
            <v>1892.21</v>
          </cell>
          <cell r="E3797">
            <v>147.33000000000001</v>
          </cell>
          <cell r="F3797">
            <v>2039.54</v>
          </cell>
          <cell r="G3797">
            <v>15</v>
          </cell>
        </row>
        <row r="3798">
          <cell r="A3798" t="str">
            <v>61.10.568</v>
          </cell>
          <cell r="B3798" t="str">
            <v>Grelha de porta, tamanho: 0,07 m² a 0,13 m²</v>
          </cell>
          <cell r="C3798" t="str">
            <v>M2</v>
          </cell>
          <cell r="D3798">
            <v>2383.1799999999998</v>
          </cell>
          <cell r="E3798">
            <v>194.21</v>
          </cell>
          <cell r="F3798">
            <v>2577.39</v>
          </cell>
          <cell r="G3798">
            <v>15</v>
          </cell>
        </row>
        <row r="3799">
          <cell r="A3799" t="str">
            <v>61.10.569</v>
          </cell>
          <cell r="B3799" t="str">
            <v>Grelha de porta, tamanho: 0,03 m² a 0,06 m²</v>
          </cell>
          <cell r="C3799" t="str">
            <v>M2</v>
          </cell>
          <cell r="D3799">
            <v>4228.7299999999996</v>
          </cell>
          <cell r="E3799">
            <v>321.45999999999998</v>
          </cell>
          <cell r="F3799">
            <v>4550.1899999999996</v>
          </cell>
          <cell r="G3799">
            <v>15</v>
          </cell>
        </row>
        <row r="3800">
          <cell r="A3800" t="str">
            <v>61.10.574</v>
          </cell>
          <cell r="B3800" t="str">
            <v>Grelha de retorno/exaustão com registro, tamanho: 0,03 m² a 0,06 m²</v>
          </cell>
          <cell r="C3800" t="str">
            <v>M2</v>
          </cell>
          <cell r="D3800">
            <v>2782.05</v>
          </cell>
          <cell r="E3800">
            <v>241.09</v>
          </cell>
          <cell r="F3800">
            <v>3023.14</v>
          </cell>
          <cell r="G3800">
            <v>15</v>
          </cell>
        </row>
        <row r="3801">
          <cell r="A3801" t="str">
            <v>61.10.575</v>
          </cell>
          <cell r="B3801" t="str">
            <v>Grelha de retorno/exaustão com registro, tamanho: 0,07 m² a 0,13 m²</v>
          </cell>
          <cell r="C3801" t="str">
            <v>M2</v>
          </cell>
          <cell r="D3801">
            <v>2009.02</v>
          </cell>
          <cell r="E3801">
            <v>167.43</v>
          </cell>
          <cell r="F3801">
            <v>2176.4499999999998</v>
          </cell>
          <cell r="G3801">
            <v>15</v>
          </cell>
        </row>
        <row r="3802">
          <cell r="A3802" t="str">
            <v>61.10.576</v>
          </cell>
          <cell r="B3802" t="str">
            <v>Grelha de retorno/exaustão com registro, tamanho: 0,14 m² a 0,19 m²</v>
          </cell>
          <cell r="C3802" t="str">
            <v>M2</v>
          </cell>
          <cell r="D3802">
            <v>1602.34</v>
          </cell>
          <cell r="E3802">
            <v>133.94</v>
          </cell>
          <cell r="F3802">
            <v>1736.28</v>
          </cell>
          <cell r="G3802">
            <v>15</v>
          </cell>
        </row>
        <row r="3803">
          <cell r="A3803" t="str">
            <v>61.10.577</v>
          </cell>
          <cell r="B3803" t="str">
            <v>Grelha de retorno/exaustão com registro, tamanho: 0,20 m² a 0,40 m²</v>
          </cell>
          <cell r="C3803" t="str">
            <v>M2</v>
          </cell>
          <cell r="D3803">
            <v>1437.63</v>
          </cell>
          <cell r="E3803">
            <v>113.85</v>
          </cell>
          <cell r="F3803">
            <v>1551.48</v>
          </cell>
          <cell r="G3803">
            <v>15</v>
          </cell>
        </row>
        <row r="3804">
          <cell r="A3804" t="str">
            <v>61.10.578</v>
          </cell>
          <cell r="B3804" t="str">
            <v>Grelha de retorno/exaustão com registro, tamanho: 0,41 m² a 0,65 m²</v>
          </cell>
          <cell r="C3804" t="str">
            <v>M2</v>
          </cell>
          <cell r="D3804">
            <v>1272.6199999999999</v>
          </cell>
          <cell r="E3804">
            <v>100.46</v>
          </cell>
          <cell r="F3804">
            <v>1373.08</v>
          </cell>
          <cell r="G3804">
            <v>15</v>
          </cell>
        </row>
        <row r="3805">
          <cell r="A3805" t="str">
            <v>61.10.581</v>
          </cell>
          <cell r="B3805" t="str">
            <v>Veneziana com tela e filtro G4</v>
          </cell>
          <cell r="C3805" t="str">
            <v>M2</v>
          </cell>
          <cell r="D3805">
            <v>1552.6</v>
          </cell>
          <cell r="E3805">
            <v>133.94</v>
          </cell>
          <cell r="F3805">
            <v>1686.54</v>
          </cell>
          <cell r="G3805">
            <v>15</v>
          </cell>
        </row>
        <row r="3806">
          <cell r="A3806" t="str">
            <v>61.10.582</v>
          </cell>
          <cell r="B3806" t="str">
            <v>Veneziana com tela</v>
          </cell>
          <cell r="C3806" t="str">
            <v>M2</v>
          </cell>
          <cell r="D3806">
            <v>1426.55</v>
          </cell>
          <cell r="E3806">
            <v>80.36</v>
          </cell>
          <cell r="F3806">
            <v>1506.91</v>
          </cell>
          <cell r="G3806">
            <v>15</v>
          </cell>
        </row>
        <row r="3807">
          <cell r="A3807" t="str">
            <v>61.10.583</v>
          </cell>
          <cell r="B3807" t="str">
            <v>Veneziana com tela, tamanho 38,5 x 33 cm</v>
          </cell>
          <cell r="C3807" t="str">
            <v>UN</v>
          </cell>
          <cell r="D3807">
            <v>208.63</v>
          </cell>
          <cell r="E3807">
            <v>60.27</v>
          </cell>
          <cell r="F3807">
            <v>268.89999999999998</v>
          </cell>
          <cell r="G3807">
            <v>15</v>
          </cell>
        </row>
        <row r="3808">
          <cell r="A3808" t="str">
            <v>61.10.584</v>
          </cell>
          <cell r="B3808" t="str">
            <v>Veneziana com tela, tamanho 78,5 x 33 cm</v>
          </cell>
          <cell r="C3808" t="str">
            <v>UN</v>
          </cell>
          <cell r="D3808">
            <v>323.16000000000003</v>
          </cell>
          <cell r="E3808">
            <v>80.36</v>
          </cell>
          <cell r="F3808">
            <v>403.52</v>
          </cell>
          <cell r="G3808">
            <v>15</v>
          </cell>
        </row>
        <row r="3809">
          <cell r="A3809" t="str">
            <v>61.14</v>
          </cell>
          <cell r="B3809" t="str">
            <v>Ventilacao</v>
          </cell>
        </row>
        <row r="3810">
          <cell r="A3810" t="str">
            <v>61.14.005</v>
          </cell>
          <cell r="B3810" t="str">
            <v>Caixa ventiladora com ventilador centrífugo, vazão 4.600 m³/h, pressão 30 mmCA - 220 / 380 V / 60HZ</v>
          </cell>
          <cell r="C3810" t="str">
            <v>UN</v>
          </cell>
          <cell r="D3810">
            <v>6658.66</v>
          </cell>
          <cell r="E3810">
            <v>401.82</v>
          </cell>
          <cell r="F3810">
            <v>7060.48</v>
          </cell>
          <cell r="G3810">
            <v>15</v>
          </cell>
        </row>
        <row r="3811">
          <cell r="A3811" t="str">
            <v>61.14.015</v>
          </cell>
          <cell r="B3811" t="str">
            <v>Caixa ventiladora com ventilador centrífugo, vazão 28.000 m³/h, pressão 30 mmCA - 220 / 380 V / 60HZ</v>
          </cell>
          <cell r="C3811" t="str">
            <v>UN</v>
          </cell>
          <cell r="D3811">
            <v>19619.810000000001</v>
          </cell>
          <cell r="E3811">
            <v>401.82</v>
          </cell>
          <cell r="F3811">
            <v>20021.63</v>
          </cell>
          <cell r="G3811">
            <v>15</v>
          </cell>
        </row>
        <row r="3812">
          <cell r="A3812" t="str">
            <v>61.14.050</v>
          </cell>
          <cell r="B3812" t="str">
            <v>Caixa ventiladora com ventilador centrífugo, vazão 8.800 m³/h, pressão 35 mmCA - 220/380 V / 60Hz</v>
          </cell>
          <cell r="C3812" t="str">
            <v>UN</v>
          </cell>
          <cell r="D3812">
            <v>10466.34</v>
          </cell>
          <cell r="E3812">
            <v>352.38</v>
          </cell>
          <cell r="F3812">
            <v>10818.72</v>
          </cell>
          <cell r="G3812">
            <v>15</v>
          </cell>
        </row>
        <row r="3813">
          <cell r="A3813" t="str">
            <v>61.14.051</v>
          </cell>
          <cell r="B3813" t="str">
            <v>Caixa ventiladora com ventilador centrífugo, vazão 10.000 m³/h, pressão 30 mmCA - 220/380 V / 60Hz</v>
          </cell>
          <cell r="C3813" t="str">
            <v>UN</v>
          </cell>
          <cell r="D3813">
            <v>6843.47</v>
          </cell>
          <cell r="E3813">
            <v>352.38</v>
          </cell>
          <cell r="F3813">
            <v>7195.85</v>
          </cell>
          <cell r="G3813">
            <v>15</v>
          </cell>
        </row>
        <row r="3814">
          <cell r="A3814" t="str">
            <v>61.14.070</v>
          </cell>
          <cell r="B3814" t="str">
            <v>Caixa ventiladora com ventilador centrífugo, vazão 1.710 m³/h, pressão 35 mmCA - 220/380 V / 60Hz</v>
          </cell>
          <cell r="C3814" t="str">
            <v>UN</v>
          </cell>
          <cell r="D3814">
            <v>3475</v>
          </cell>
          <cell r="E3814">
            <v>352.38</v>
          </cell>
          <cell r="F3814">
            <v>3827.38</v>
          </cell>
          <cell r="G3814">
            <v>15</v>
          </cell>
        </row>
        <row r="3815">
          <cell r="A3815" t="str">
            <v>61.14.080</v>
          </cell>
          <cell r="B3815" t="str">
            <v>Caixa ventiladora com ventilador centrífugo, vazão 1.190 m³/h, pressão 37 mmCA - 220/380 V / 60Hz</v>
          </cell>
          <cell r="C3815" t="str">
            <v>UN</v>
          </cell>
          <cell r="D3815">
            <v>4059.23</v>
          </cell>
          <cell r="E3815">
            <v>352.38</v>
          </cell>
          <cell r="F3815">
            <v>4411.6099999999997</v>
          </cell>
          <cell r="G3815">
            <v>15</v>
          </cell>
        </row>
        <row r="3816">
          <cell r="A3816" t="str">
            <v>61.14.100</v>
          </cell>
          <cell r="B3816" t="str">
            <v>Ventilador centrífugo de dupla aspiração "limite-load", vazão 20.000 m³/h, pressão 50 mmCA - 380/660 V / 60 Hz</v>
          </cell>
          <cell r="C3816" t="str">
            <v>UN</v>
          </cell>
          <cell r="D3816">
            <v>15496.23</v>
          </cell>
          <cell r="E3816">
            <v>826.3</v>
          </cell>
          <cell r="F3816">
            <v>16322.53</v>
          </cell>
          <cell r="G3816">
            <v>15</v>
          </cell>
        </row>
        <row r="3817">
          <cell r="A3817" t="str">
            <v>61.15</v>
          </cell>
          <cell r="B3817" t="str">
            <v>Controles para Fan-Coil e CAG</v>
          </cell>
        </row>
        <row r="3818">
          <cell r="A3818" t="str">
            <v>61.15.010</v>
          </cell>
          <cell r="B3818" t="str">
            <v>Fonte de alimentação universal bivolt com saída de 24 V - 1,5 A - 35 W</v>
          </cell>
          <cell r="C3818" t="str">
            <v>UN</v>
          </cell>
          <cell r="D3818">
            <v>155.35</v>
          </cell>
          <cell r="E3818">
            <v>2.94</v>
          </cell>
          <cell r="F3818">
            <v>158.29</v>
          </cell>
          <cell r="G3818">
            <v>15</v>
          </cell>
        </row>
        <row r="3819">
          <cell r="A3819" t="str">
            <v>61.15.020</v>
          </cell>
          <cell r="B3819" t="str">
            <v>Tomada simples de sobrepor universal 2P+T - 10 A - 250 V</v>
          </cell>
          <cell r="C3819" t="str">
            <v>UN</v>
          </cell>
          <cell r="D3819">
            <v>10.16</v>
          </cell>
          <cell r="E3819">
            <v>17.62</v>
          </cell>
          <cell r="F3819">
            <v>27.78</v>
          </cell>
          <cell r="G3819">
            <v>15</v>
          </cell>
        </row>
        <row r="3820">
          <cell r="A3820" t="str">
            <v>61.15.030</v>
          </cell>
          <cell r="B3820" t="str">
            <v>Transformador abaixador, entrada 110/220V, saída 24V+24V, corrente secundário 6A</v>
          </cell>
          <cell r="C3820" t="str">
            <v>UN</v>
          </cell>
          <cell r="D3820">
            <v>239.51</v>
          </cell>
          <cell r="E3820">
            <v>2.94</v>
          </cell>
          <cell r="F3820">
            <v>242.45</v>
          </cell>
          <cell r="G3820">
            <v>15</v>
          </cell>
        </row>
        <row r="3821">
          <cell r="A3821" t="str">
            <v>61.15.040</v>
          </cell>
          <cell r="B3821" t="str">
            <v>Atuador Floating de 40Nm, sinal de controle 3 e 2 pontos, tensão de entrada AC/DC 24V, IP 54</v>
          </cell>
          <cell r="C3821" t="str">
            <v>UN</v>
          </cell>
          <cell r="D3821">
            <v>2649.17</v>
          </cell>
          <cell r="E3821">
            <v>17.829999999999998</v>
          </cell>
          <cell r="F3821">
            <v>2667</v>
          </cell>
          <cell r="G3821">
            <v>15</v>
          </cell>
        </row>
        <row r="3822">
          <cell r="A3822" t="str">
            <v>61.15.050</v>
          </cell>
          <cell r="B3822" t="str">
            <v>Válvula motorizada esfera, com duas vias atuador floating, diâmetro 3/4´ a 1 1/2´</v>
          </cell>
          <cell r="C3822" t="str">
            <v>UN</v>
          </cell>
          <cell r="D3822">
            <v>2591.94</v>
          </cell>
          <cell r="E3822">
            <v>26.75</v>
          </cell>
          <cell r="F3822">
            <v>2618.69</v>
          </cell>
          <cell r="G3822">
            <v>15</v>
          </cell>
        </row>
        <row r="3823">
          <cell r="A3823" t="str">
            <v>61.15.060</v>
          </cell>
          <cell r="B3823" t="str">
            <v>Válvula de balanceamento diâmetro 1´ a 2 1/2´</v>
          </cell>
          <cell r="C3823" t="str">
            <v>UN</v>
          </cell>
          <cell r="D3823">
            <v>1095.72</v>
          </cell>
          <cell r="E3823">
            <v>20.77</v>
          </cell>
          <cell r="F3823">
            <v>1116.49</v>
          </cell>
          <cell r="G3823">
            <v>15</v>
          </cell>
        </row>
        <row r="3824">
          <cell r="A3824" t="str">
            <v>61.15.070</v>
          </cell>
          <cell r="B3824" t="str">
            <v>Válvula borboleta na configuração wafer motorizada atuador floating diâmetro 3´ a 4´</v>
          </cell>
          <cell r="C3824" t="str">
            <v>UN</v>
          </cell>
          <cell r="D3824">
            <v>3046.92</v>
          </cell>
          <cell r="E3824">
            <v>26.75</v>
          </cell>
          <cell r="F3824">
            <v>3073.67</v>
          </cell>
          <cell r="G3824">
            <v>15</v>
          </cell>
        </row>
        <row r="3825">
          <cell r="A3825" t="str">
            <v>61.15.080</v>
          </cell>
          <cell r="B3825" t="str">
            <v>Válvula duas vias on/off retorno elétrico diâmetro 1/2´ a 3/4´</v>
          </cell>
          <cell r="C3825" t="str">
            <v>UN</v>
          </cell>
          <cell r="D3825">
            <v>399.04</v>
          </cell>
          <cell r="E3825">
            <v>26.75</v>
          </cell>
          <cell r="F3825">
            <v>425.79</v>
          </cell>
          <cell r="G3825">
            <v>15</v>
          </cell>
        </row>
        <row r="3826">
          <cell r="A3826" t="str">
            <v>61.15.090</v>
          </cell>
          <cell r="B3826" t="str">
            <v>Válvula esfera motorizada de duas vias de atuador proporcional diâmetro 2´ a 2 1/2´</v>
          </cell>
          <cell r="C3826" t="str">
            <v>UN</v>
          </cell>
          <cell r="D3826">
            <v>2531.08</v>
          </cell>
          <cell r="E3826">
            <v>26.75</v>
          </cell>
          <cell r="F3826">
            <v>2557.83</v>
          </cell>
          <cell r="G3826">
            <v>15</v>
          </cell>
        </row>
        <row r="3827">
          <cell r="A3827" t="str">
            <v>61.15.100</v>
          </cell>
          <cell r="B3827" t="str">
            <v>Atuador proporcional de 10 Nm, tensão de entrada AC/DC 24 V - IP 54</v>
          </cell>
          <cell r="C3827" t="str">
            <v>UN</v>
          </cell>
          <cell r="D3827">
            <v>1158.04</v>
          </cell>
          <cell r="E3827">
            <v>17.829999999999998</v>
          </cell>
          <cell r="F3827">
            <v>1175.8699999999999</v>
          </cell>
          <cell r="G3827">
            <v>15</v>
          </cell>
        </row>
        <row r="3828">
          <cell r="A3828" t="str">
            <v>61.15.110</v>
          </cell>
          <cell r="B3828" t="str">
            <v>Válvula esfera duas vias flangeada, diâmetro 3´</v>
          </cell>
          <cell r="C3828" t="str">
            <v>UN</v>
          </cell>
          <cell r="D3828">
            <v>2576.4</v>
          </cell>
          <cell r="E3828">
            <v>20.77</v>
          </cell>
          <cell r="F3828">
            <v>2597.17</v>
          </cell>
          <cell r="G3828">
            <v>15</v>
          </cell>
        </row>
        <row r="3829">
          <cell r="A3829" t="str">
            <v>61.15.120</v>
          </cell>
          <cell r="B3829" t="str">
            <v>Acoplador a relé 24 VCC/VAC - 1 contato reversível</v>
          </cell>
          <cell r="C3829" t="str">
            <v>UN</v>
          </cell>
          <cell r="D3829">
            <v>110.83</v>
          </cell>
          <cell r="E3829">
            <v>8.81</v>
          </cell>
          <cell r="F3829">
            <v>119.64</v>
          </cell>
          <cell r="G3829">
            <v>15</v>
          </cell>
        </row>
        <row r="3830">
          <cell r="A3830" t="str">
            <v>61.15.130</v>
          </cell>
          <cell r="B3830" t="str">
            <v>Chave de fluxo para ar</v>
          </cell>
          <cell r="C3830" t="str">
            <v>UN</v>
          </cell>
          <cell r="D3830">
            <v>275.66000000000003</v>
          </cell>
          <cell r="E3830">
            <v>88.43</v>
          </cell>
          <cell r="F3830">
            <v>364.09</v>
          </cell>
          <cell r="G3830">
            <v>15</v>
          </cell>
        </row>
        <row r="3831">
          <cell r="A3831" t="str">
            <v>61.15.140</v>
          </cell>
          <cell r="B3831" t="str">
            <v>Repetidor de sinal I/I e V/I</v>
          </cell>
          <cell r="C3831" t="str">
            <v>UN</v>
          </cell>
          <cell r="D3831">
            <v>3122.47</v>
          </cell>
          <cell r="E3831">
            <v>60.56</v>
          </cell>
          <cell r="F3831">
            <v>3183.03</v>
          </cell>
          <cell r="G3831">
            <v>15</v>
          </cell>
        </row>
        <row r="3832">
          <cell r="A3832" t="str">
            <v>61.15.150</v>
          </cell>
          <cell r="B3832" t="str">
            <v>Relé de corrente ajustável de 0 a 200 A</v>
          </cell>
          <cell r="C3832" t="str">
            <v>UN</v>
          </cell>
          <cell r="D3832">
            <v>345.29</v>
          </cell>
          <cell r="E3832">
            <v>44.05</v>
          </cell>
          <cell r="F3832">
            <v>389.34</v>
          </cell>
          <cell r="G3832">
            <v>15</v>
          </cell>
        </row>
        <row r="3833">
          <cell r="A3833" t="str">
            <v>61.15.160</v>
          </cell>
          <cell r="B3833" t="str">
            <v>Sensor de temperatura ambiente PT100</v>
          </cell>
          <cell r="C3833" t="str">
            <v>UN</v>
          </cell>
          <cell r="D3833">
            <v>193.15</v>
          </cell>
          <cell r="E3833">
            <v>88.43</v>
          </cell>
          <cell r="F3833">
            <v>281.58</v>
          </cell>
          <cell r="G3833">
            <v>15</v>
          </cell>
        </row>
        <row r="3834">
          <cell r="A3834" t="str">
            <v>61.15.164</v>
          </cell>
          <cell r="B3834" t="str">
            <v>Termostato de segurança com temperatura ajustável de 90°C - 110°C</v>
          </cell>
          <cell r="C3834" t="str">
            <v>UN</v>
          </cell>
          <cell r="D3834">
            <v>80.03</v>
          </cell>
          <cell r="E3834">
            <v>96.72</v>
          </cell>
          <cell r="F3834">
            <v>176.75</v>
          </cell>
          <cell r="G3834">
            <v>15</v>
          </cell>
        </row>
        <row r="3835">
          <cell r="A3835" t="str">
            <v>61.15.170</v>
          </cell>
          <cell r="B3835" t="str">
            <v>Transmissor de pressão diferencial, operação de 0 a 750 Pa</v>
          </cell>
          <cell r="C3835" t="str">
            <v>UN</v>
          </cell>
          <cell r="D3835">
            <v>1983.71</v>
          </cell>
          <cell r="E3835">
            <v>88.43</v>
          </cell>
          <cell r="F3835">
            <v>2072.14</v>
          </cell>
          <cell r="G3835">
            <v>15</v>
          </cell>
        </row>
        <row r="3836">
          <cell r="A3836" t="str">
            <v>61.15.172</v>
          </cell>
          <cell r="B3836" t="str">
            <v>Transmissor de pressão compacto, escala de pressão 0 a 10 Bar, sinal de saída 4 - 20 mA</v>
          </cell>
          <cell r="C3836" t="str">
            <v>UN</v>
          </cell>
          <cell r="D3836">
            <v>1057.31</v>
          </cell>
          <cell r="E3836">
            <v>88.43</v>
          </cell>
          <cell r="F3836">
            <v>1145.74</v>
          </cell>
          <cell r="G3836">
            <v>15</v>
          </cell>
        </row>
        <row r="3837">
          <cell r="A3837" t="str">
            <v>61.15.174</v>
          </cell>
          <cell r="B3837" t="str">
            <v>Transmissor de temperatura e umidade para dutos, alta precisão, corrente de 0 a 20 mA, alimentação 12Vcc a 30Vcc</v>
          </cell>
          <cell r="C3837" t="str">
            <v>UN</v>
          </cell>
          <cell r="D3837">
            <v>1982.89</v>
          </cell>
          <cell r="E3837">
            <v>88.43</v>
          </cell>
          <cell r="F3837">
            <v>2071.3200000000002</v>
          </cell>
          <cell r="G3837">
            <v>15</v>
          </cell>
        </row>
        <row r="3838">
          <cell r="A3838" t="str">
            <v>61.15.181</v>
          </cell>
          <cell r="B3838" t="str">
            <v>Controlador lógico programável para 16 entradas/16 saídas</v>
          </cell>
          <cell r="C3838" t="str">
            <v>UN</v>
          </cell>
          <cell r="D3838">
            <v>4881.0200000000004</v>
          </cell>
          <cell r="E3838">
            <v>401.65</v>
          </cell>
          <cell r="F3838">
            <v>5282.67</v>
          </cell>
          <cell r="G3838">
            <v>15</v>
          </cell>
        </row>
        <row r="3839">
          <cell r="A3839" t="str">
            <v>61.15.191</v>
          </cell>
          <cell r="B3839" t="str">
            <v>Módulo de expansão para 4 canais de saída analógica</v>
          </cell>
          <cell r="C3839" t="str">
            <v>UN</v>
          </cell>
          <cell r="D3839">
            <v>3111.32</v>
          </cell>
          <cell r="E3839">
            <v>235.66</v>
          </cell>
          <cell r="F3839">
            <v>3346.98</v>
          </cell>
          <cell r="G3839">
            <v>15</v>
          </cell>
        </row>
        <row r="3840">
          <cell r="A3840" t="str">
            <v>61.15.196</v>
          </cell>
          <cell r="B3840" t="str">
            <v>Módulo de expansão para 8 canais de entrada analógica</v>
          </cell>
          <cell r="C3840" t="str">
            <v>UN</v>
          </cell>
          <cell r="D3840">
            <v>3212.94</v>
          </cell>
          <cell r="E3840">
            <v>235.66</v>
          </cell>
          <cell r="F3840">
            <v>3448.6</v>
          </cell>
          <cell r="G3840">
            <v>15</v>
          </cell>
        </row>
        <row r="3841">
          <cell r="A3841" t="str">
            <v>61.15.201</v>
          </cell>
          <cell r="B3841" t="str">
            <v>Módulo de expansão para 8 canais de entrada e saída digitais</v>
          </cell>
          <cell r="C3841" t="str">
            <v>UN</v>
          </cell>
          <cell r="D3841">
            <v>959.88</v>
          </cell>
          <cell r="E3841">
            <v>270.32</v>
          </cell>
          <cell r="F3841">
            <v>1230.2</v>
          </cell>
          <cell r="G3841">
            <v>15</v>
          </cell>
        </row>
        <row r="3842">
          <cell r="A3842" t="str">
            <v>61.20</v>
          </cell>
          <cell r="B3842" t="str">
            <v>Reparos, conservacoes e complementos - GRUPO 61</v>
          </cell>
        </row>
        <row r="3843">
          <cell r="A3843" t="str">
            <v>61.20.040</v>
          </cell>
          <cell r="B3843" t="str">
            <v>Cortina de ar com duas velocidades, para vão de 1,20 m</v>
          </cell>
          <cell r="C3843" t="str">
            <v>CJ</v>
          </cell>
          <cell r="D3843">
            <v>994.04</v>
          </cell>
          <cell r="E3843">
            <v>15.43</v>
          </cell>
          <cell r="F3843">
            <v>1009.47</v>
          </cell>
          <cell r="G3843">
            <v>15</v>
          </cell>
        </row>
        <row r="3844">
          <cell r="A3844" t="str">
            <v>61.20.092</v>
          </cell>
          <cell r="B3844" t="str">
            <v>Cortina de ar com duas velocidades, para vão de 1,50 m</v>
          </cell>
          <cell r="C3844" t="str">
            <v>CJ</v>
          </cell>
          <cell r="D3844">
            <v>1228.54</v>
          </cell>
          <cell r="E3844">
            <v>15.43</v>
          </cell>
          <cell r="F3844">
            <v>1243.97</v>
          </cell>
          <cell r="G3844">
            <v>15</v>
          </cell>
        </row>
        <row r="3845">
          <cell r="A3845" t="str">
            <v>61.20.100</v>
          </cell>
          <cell r="B3845" t="str">
            <v>Ligação típica, (cavalete), para ar condicionado ´fancoil´, diâmetro de 1/2´</v>
          </cell>
          <cell r="C3845" t="str">
            <v>CJ</v>
          </cell>
          <cell r="D3845">
            <v>1538.13</v>
          </cell>
          <cell r="E3845">
            <v>623.86</v>
          </cell>
          <cell r="F3845">
            <v>2161.9899999999998</v>
          </cell>
          <cell r="G3845">
            <v>15</v>
          </cell>
        </row>
        <row r="3846">
          <cell r="A3846" t="str">
            <v>61.20.110</v>
          </cell>
          <cell r="B3846" t="str">
            <v>Ligação típica, (cavalete), para ar condicionado ´fancoil´, diâmetro de 3/4´</v>
          </cell>
          <cell r="C3846" t="str">
            <v>CJ</v>
          </cell>
          <cell r="D3846">
            <v>1829.46</v>
          </cell>
          <cell r="E3846">
            <v>665.17</v>
          </cell>
          <cell r="F3846">
            <v>2494.63</v>
          </cell>
          <cell r="G3846">
            <v>15</v>
          </cell>
        </row>
        <row r="3847">
          <cell r="A3847" t="str">
            <v>61.20.120</v>
          </cell>
          <cell r="B3847" t="str">
            <v>Ligação típica, (cavalete), para ar condicionado ´fancoil´, diâmetro de 1´</v>
          </cell>
          <cell r="C3847" t="str">
            <v>CJ</v>
          </cell>
          <cell r="D3847">
            <v>2131.59</v>
          </cell>
          <cell r="E3847">
            <v>747.8</v>
          </cell>
          <cell r="F3847">
            <v>2879.39</v>
          </cell>
          <cell r="G3847">
            <v>15</v>
          </cell>
        </row>
        <row r="3848">
          <cell r="A3848" t="str">
            <v>61.20.130</v>
          </cell>
          <cell r="B3848" t="str">
            <v>Ligação típica, (cavalete), para ar condicionado ´fancoil´, diâmetro de 1 1/4´</v>
          </cell>
          <cell r="C3848" t="str">
            <v>CJ</v>
          </cell>
          <cell r="D3848">
            <v>2981.62</v>
          </cell>
          <cell r="E3848">
            <v>789.12</v>
          </cell>
          <cell r="F3848">
            <v>3770.74</v>
          </cell>
          <cell r="G3848">
            <v>15</v>
          </cell>
        </row>
        <row r="3849">
          <cell r="A3849" t="str">
            <v>61.20.450</v>
          </cell>
          <cell r="B3849" t="str">
            <v>Duto em chapa de aço galvanizado</v>
          </cell>
          <cell r="C3849" t="str">
            <v>KG</v>
          </cell>
          <cell r="D3849">
            <v>19.84</v>
          </cell>
          <cell r="E3849">
            <v>34</v>
          </cell>
          <cell r="F3849">
            <v>53.84</v>
          </cell>
          <cell r="G3849">
            <v>15</v>
          </cell>
        </row>
        <row r="3850">
          <cell r="A3850" t="str">
            <v>61.20.452</v>
          </cell>
          <cell r="B3850" t="str">
            <v>Chapéu tipo chinês para duto galvanizado de 35cm</v>
          </cell>
          <cell r="C3850" t="str">
            <v>UN</v>
          </cell>
          <cell r="D3850">
            <v>187.17</v>
          </cell>
          <cell r="E3850">
            <v>18.96</v>
          </cell>
          <cell r="F3850">
            <v>206.13</v>
          </cell>
          <cell r="G3850">
            <v>15</v>
          </cell>
        </row>
        <row r="3851">
          <cell r="A3851" t="str">
            <v>62</v>
          </cell>
          <cell r="B3851" t="str">
            <v>COZINHA, REFEITORIO, LAVANDERIA INDUSTRIAL E EQUIPAMENTOS</v>
          </cell>
        </row>
        <row r="3852">
          <cell r="A3852" t="str">
            <v>62.04</v>
          </cell>
          <cell r="B3852" t="str">
            <v>Mobiliario e acessorios</v>
          </cell>
        </row>
        <row r="3853">
          <cell r="A3853" t="str">
            <v>62.04.060</v>
          </cell>
          <cell r="B3853" t="str">
            <v>Tanque duplo com pés em aço inoxidável de 1600 x 700 x 850 mm</v>
          </cell>
          <cell r="C3853" t="str">
            <v>UN</v>
          </cell>
          <cell r="D3853">
            <v>6433.14</v>
          </cell>
          <cell r="E3853">
            <v>29.37</v>
          </cell>
          <cell r="F3853">
            <v>6462.51</v>
          </cell>
          <cell r="G3853">
            <v>15</v>
          </cell>
        </row>
        <row r="3854">
          <cell r="A3854" t="str">
            <v>62.04.070</v>
          </cell>
          <cell r="B3854" t="str">
            <v>Mesa em aço inoxidável, largura até 700 mm</v>
          </cell>
          <cell r="C3854" t="str">
            <v>M</v>
          </cell>
          <cell r="D3854">
            <v>2625.55</v>
          </cell>
          <cell r="F3854">
            <v>2625.55</v>
          </cell>
          <cell r="G3854">
            <v>15</v>
          </cell>
        </row>
        <row r="3855">
          <cell r="A3855" t="str">
            <v>62.04.090</v>
          </cell>
          <cell r="B3855" t="str">
            <v>Mesa lateral em aço inoxidável com prateleira inferior, largura até 700 mm</v>
          </cell>
          <cell r="C3855" t="str">
            <v>M</v>
          </cell>
          <cell r="D3855">
            <v>2871.47</v>
          </cell>
          <cell r="F3855">
            <v>2871.47</v>
          </cell>
          <cell r="G3855">
            <v>15</v>
          </cell>
        </row>
        <row r="3856">
          <cell r="A3856" t="str">
            <v>62.20</v>
          </cell>
          <cell r="B3856" t="str">
            <v>Reparos, conservacoes e complementos - GRUPO 62</v>
          </cell>
        </row>
        <row r="3857">
          <cell r="A3857" t="str">
            <v>62.20.330</v>
          </cell>
          <cell r="B3857" t="str">
            <v>Coifa em aço inoxidável com filtro e exaustor axial - área até 3,00 m²</v>
          </cell>
          <cell r="C3857" t="str">
            <v>M2</v>
          </cell>
          <cell r="D3857">
            <v>10615.42</v>
          </cell>
          <cell r="F3857">
            <v>10615.42</v>
          </cell>
          <cell r="G3857">
            <v>15</v>
          </cell>
        </row>
        <row r="3858">
          <cell r="A3858" t="str">
            <v>62.20.340</v>
          </cell>
          <cell r="B3858" t="str">
            <v>Coifa em aço inoxidável com filtro e exaustor axial - área de 3,01 até 7,50 m²</v>
          </cell>
          <cell r="C3858" t="str">
            <v>M2</v>
          </cell>
          <cell r="D3858">
            <v>8859.23</v>
          </cell>
          <cell r="F3858">
            <v>8859.23</v>
          </cell>
          <cell r="G3858">
            <v>15</v>
          </cell>
        </row>
        <row r="3859">
          <cell r="A3859" t="str">
            <v>62.20.350</v>
          </cell>
          <cell r="B3859" t="str">
            <v>Coifa em aço inoxidável com filtro e exaustor axial - área de 7,51 até 16,00 m²</v>
          </cell>
          <cell r="C3859" t="str">
            <v>M2</v>
          </cell>
          <cell r="D3859">
            <v>4549.53</v>
          </cell>
          <cell r="F3859">
            <v>4549.53</v>
          </cell>
          <cell r="G3859">
            <v>15</v>
          </cell>
        </row>
        <row r="3860">
          <cell r="A3860" t="str">
            <v>65</v>
          </cell>
          <cell r="B3860" t="str">
            <v>RESFRIAMENTO E CONSERVACAO DE MATERIAL PERECIVEL</v>
          </cell>
        </row>
        <row r="3861">
          <cell r="A3861" t="str">
            <v>65.01</v>
          </cell>
          <cell r="B3861" t="str">
            <v>Camara frigorifica para resfriado</v>
          </cell>
        </row>
        <row r="3862">
          <cell r="A3862" t="str">
            <v>65.01.210</v>
          </cell>
          <cell r="B3862" t="str">
            <v>Câmara frigorífica para resfriados</v>
          </cell>
          <cell r="C3862" t="str">
            <v>M2</v>
          </cell>
          <cell r="D3862">
            <v>2143.16</v>
          </cell>
          <cell r="F3862">
            <v>2143.16</v>
          </cell>
          <cell r="G3862">
            <v>15</v>
          </cell>
        </row>
        <row r="3863">
          <cell r="A3863" t="str">
            <v>65.02</v>
          </cell>
          <cell r="B3863" t="str">
            <v>Camara frigorifica para congelado</v>
          </cell>
        </row>
        <row r="3864">
          <cell r="A3864" t="str">
            <v>65.02.100</v>
          </cell>
          <cell r="B3864" t="str">
            <v>Câmara frigorífica para congelados</v>
          </cell>
          <cell r="C3864" t="str">
            <v>M2</v>
          </cell>
          <cell r="D3864">
            <v>2583.02</v>
          </cell>
          <cell r="F3864">
            <v>2583.02</v>
          </cell>
          <cell r="G3864">
            <v>15</v>
          </cell>
        </row>
        <row r="3865">
          <cell r="A3865" t="str">
            <v>66</v>
          </cell>
          <cell r="B3865" t="str">
            <v>SEGURANCA, VIGILANCIA E CONTROLE, EQUIPAMENTO E SISTEMA</v>
          </cell>
        </row>
        <row r="3866">
          <cell r="A3866" t="str">
            <v>66.02</v>
          </cell>
          <cell r="B3866" t="str">
            <v>Controle de acessos e alarme</v>
          </cell>
        </row>
        <row r="3867">
          <cell r="A3867" t="str">
            <v>66.02.060</v>
          </cell>
          <cell r="B3867" t="str">
            <v>Repetidora de sinais de ocorrências, do painel sinóptico da central de alarme</v>
          </cell>
          <cell r="C3867" t="str">
            <v>UN</v>
          </cell>
          <cell r="D3867">
            <v>852.48</v>
          </cell>
          <cell r="E3867">
            <v>17.62</v>
          </cell>
          <cell r="F3867">
            <v>870.1</v>
          </cell>
          <cell r="G3867">
            <v>15</v>
          </cell>
        </row>
        <row r="3868">
          <cell r="A3868" t="str">
            <v>66.02.090</v>
          </cell>
          <cell r="B3868" t="str">
            <v>Detector de metais, tipo portal, microprocessado</v>
          </cell>
          <cell r="C3868" t="str">
            <v>UN</v>
          </cell>
          <cell r="D3868">
            <v>15087.62</v>
          </cell>
          <cell r="F3868">
            <v>15087.62</v>
          </cell>
          <cell r="G3868">
            <v>15</v>
          </cell>
        </row>
        <row r="3869">
          <cell r="A3869" t="str">
            <v>66.02.130</v>
          </cell>
          <cell r="B3869" t="str">
            <v>Porteiro eletrônico com um interfone</v>
          </cell>
          <cell r="C3869" t="str">
            <v>CJ</v>
          </cell>
          <cell r="D3869">
            <v>217.08</v>
          </cell>
          <cell r="E3869">
            <v>58.73</v>
          </cell>
          <cell r="F3869">
            <v>275.81</v>
          </cell>
          <cell r="G3869">
            <v>15</v>
          </cell>
        </row>
        <row r="3870">
          <cell r="A3870" t="str">
            <v>66.02.239</v>
          </cell>
          <cell r="B3870" t="str">
            <v>Sistema eletrônico de automatização de portão deslizante, para esforços até 800 kg</v>
          </cell>
          <cell r="C3870" t="str">
            <v>CJ</v>
          </cell>
          <cell r="D3870">
            <v>2176.56</v>
          </cell>
          <cell r="F3870">
            <v>2176.56</v>
          </cell>
          <cell r="G3870">
            <v>15</v>
          </cell>
        </row>
        <row r="3871">
          <cell r="A3871" t="str">
            <v>66.02.240</v>
          </cell>
          <cell r="B3871" t="str">
            <v>Sistema eletrônico de automatização de portão deslizante, para esforços maior de 800 kg e até 1400 kg</v>
          </cell>
          <cell r="C3871" t="str">
            <v>CJ</v>
          </cell>
          <cell r="D3871">
            <v>6370.43</v>
          </cell>
          <cell r="F3871">
            <v>6370.43</v>
          </cell>
          <cell r="G3871">
            <v>15</v>
          </cell>
        </row>
        <row r="3872">
          <cell r="A3872" t="str">
            <v>66.02.460</v>
          </cell>
          <cell r="B3872" t="str">
            <v>Vídeo porteiro eletrônico colorido, com um interfone</v>
          </cell>
          <cell r="C3872" t="str">
            <v>CJ</v>
          </cell>
          <cell r="D3872">
            <v>1753.52</v>
          </cell>
          <cell r="E3872">
            <v>146.83000000000001</v>
          </cell>
          <cell r="F3872">
            <v>1900.35</v>
          </cell>
          <cell r="G3872">
            <v>15</v>
          </cell>
        </row>
        <row r="3873">
          <cell r="A3873" t="str">
            <v>66.02.500</v>
          </cell>
          <cell r="B3873" t="str">
            <v>Central de alarme microprocessada, para até 125 zonas</v>
          </cell>
          <cell r="C3873" t="str">
            <v>UN</v>
          </cell>
          <cell r="D3873">
            <v>2766.52</v>
          </cell>
          <cell r="E3873">
            <v>17.62</v>
          </cell>
          <cell r="F3873">
            <v>2784.14</v>
          </cell>
          <cell r="G3873">
            <v>15</v>
          </cell>
        </row>
        <row r="3874">
          <cell r="A3874" t="str">
            <v>66.02.560</v>
          </cell>
          <cell r="B3874" t="str">
            <v>Controlador de acesso com identificação por impressão digital (biometria) e software de gerenciamento</v>
          </cell>
          <cell r="C3874" t="str">
            <v>CJ</v>
          </cell>
          <cell r="D3874">
            <v>2302.0100000000002</v>
          </cell>
          <cell r="E3874">
            <v>799.7</v>
          </cell>
          <cell r="F3874">
            <v>3101.71</v>
          </cell>
          <cell r="G3874">
            <v>15</v>
          </cell>
        </row>
        <row r="3875">
          <cell r="A3875" t="str">
            <v>66.08</v>
          </cell>
          <cell r="B3875" t="str">
            <v>Equipamentos para sistema de seguranca, vigilancia e controle</v>
          </cell>
        </row>
        <row r="3876">
          <cell r="A3876" t="str">
            <v>66.08.061</v>
          </cell>
          <cell r="B3876" t="str">
            <v>Mesa controladora híbrida para até 32 câmeras IPs, com teclado e joystick, compatível com sistema de CFTV, IP ou analógico</v>
          </cell>
          <cell r="C3876" t="str">
            <v>UN</v>
          </cell>
          <cell r="D3876">
            <v>4037.79</v>
          </cell>
          <cell r="E3876">
            <v>1298.08</v>
          </cell>
          <cell r="F3876">
            <v>5335.87</v>
          </cell>
          <cell r="G3876">
            <v>15</v>
          </cell>
        </row>
        <row r="3877">
          <cell r="A3877" t="str">
            <v>66.08.100</v>
          </cell>
          <cell r="B3877" t="str">
            <v>Rack fechado padrão metálico, 19 x 12 Us x 470 mm</v>
          </cell>
          <cell r="C3877" t="str">
            <v>UN</v>
          </cell>
          <cell r="D3877">
            <v>923.88</v>
          </cell>
          <cell r="E3877">
            <v>405.65</v>
          </cell>
          <cell r="F3877">
            <v>1329.53</v>
          </cell>
          <cell r="G3877">
            <v>15</v>
          </cell>
        </row>
        <row r="3878">
          <cell r="A3878" t="str">
            <v>66.08.110</v>
          </cell>
          <cell r="B3878" t="str">
            <v>Rack fechado padrão metálico, 19 x 20 Us x 470 mm</v>
          </cell>
          <cell r="C3878" t="str">
            <v>UN</v>
          </cell>
          <cell r="D3878">
            <v>1424.34</v>
          </cell>
          <cell r="E3878">
            <v>405.65</v>
          </cell>
          <cell r="F3878">
            <v>1829.99</v>
          </cell>
          <cell r="G3878">
            <v>15</v>
          </cell>
        </row>
        <row r="3879">
          <cell r="A3879" t="str">
            <v>66.08.111</v>
          </cell>
          <cell r="B3879" t="str">
            <v>Rack fechado de piso padrão metálico, 19 x 24 Us x 570 mm</v>
          </cell>
          <cell r="C3879" t="str">
            <v>UN</v>
          </cell>
          <cell r="D3879">
            <v>1750.93</v>
          </cell>
          <cell r="E3879">
            <v>405.65</v>
          </cell>
          <cell r="F3879">
            <v>2156.58</v>
          </cell>
          <cell r="G3879">
            <v>15</v>
          </cell>
        </row>
        <row r="3880">
          <cell r="A3880" t="str">
            <v>66.08.115</v>
          </cell>
          <cell r="B3880" t="str">
            <v>Rack fechado de piso padrão metálico, 19 x 44 Us x 770 mm</v>
          </cell>
          <cell r="C3880" t="str">
            <v>UN</v>
          </cell>
          <cell r="D3880">
            <v>2880.2</v>
          </cell>
          <cell r="E3880">
            <v>811.3</v>
          </cell>
          <cell r="F3880">
            <v>3691.5</v>
          </cell>
          <cell r="G3880">
            <v>15</v>
          </cell>
        </row>
        <row r="3881">
          <cell r="A3881" t="str">
            <v>66.08.131</v>
          </cell>
          <cell r="B3881" t="str">
            <v>Monitor LCD ou LED colorido, tela plana de 21,5´</v>
          </cell>
          <cell r="C3881" t="str">
            <v>UN</v>
          </cell>
          <cell r="D3881">
            <v>690.99</v>
          </cell>
          <cell r="E3881">
            <v>12.94</v>
          </cell>
          <cell r="F3881">
            <v>703.93</v>
          </cell>
          <cell r="G3881">
            <v>15</v>
          </cell>
        </row>
        <row r="3882">
          <cell r="A3882" t="str">
            <v>66.08.258</v>
          </cell>
          <cell r="B3882" t="str">
            <v>Ponto de acesso de dados (Access Point), uso interno, compatível com PoE 802.3af</v>
          </cell>
          <cell r="C3882" t="str">
            <v>UN</v>
          </cell>
          <cell r="D3882">
            <v>1103.1099999999999</v>
          </cell>
          <cell r="E3882">
            <v>234.92</v>
          </cell>
          <cell r="F3882">
            <v>1338.03</v>
          </cell>
          <cell r="G3882">
            <v>15</v>
          </cell>
        </row>
        <row r="3883">
          <cell r="A3883" t="str">
            <v>66.08.260</v>
          </cell>
          <cell r="B3883" t="str">
            <v>Modulador de canais VHF / UHF / CATV / CFTV</v>
          </cell>
          <cell r="C3883" t="str">
            <v>UN</v>
          </cell>
          <cell r="D3883">
            <v>245.3</v>
          </cell>
          <cell r="E3883">
            <v>58.73</v>
          </cell>
          <cell r="F3883">
            <v>304.02999999999997</v>
          </cell>
          <cell r="G3883">
            <v>15</v>
          </cell>
        </row>
        <row r="3884">
          <cell r="A3884" t="str">
            <v>66.08.270</v>
          </cell>
          <cell r="B3884" t="str">
            <v>Amplificador de linha VHF / UHF com conector de F-50 dB</v>
          </cell>
          <cell r="C3884" t="str">
            <v>UN</v>
          </cell>
          <cell r="D3884">
            <v>544.79999999999995</v>
          </cell>
          <cell r="E3884">
            <v>17.62</v>
          </cell>
          <cell r="F3884">
            <v>562.41999999999996</v>
          </cell>
          <cell r="G3884">
            <v>15</v>
          </cell>
        </row>
        <row r="3885">
          <cell r="A3885" t="str">
            <v>66.08.324</v>
          </cell>
          <cell r="B3885" t="str">
            <v>Câmera fixa colorida compacta com domo, para áreas internas e externas - 1,3 MP</v>
          </cell>
          <cell r="C3885" t="str">
            <v>UN</v>
          </cell>
          <cell r="D3885">
            <v>1146.8399999999999</v>
          </cell>
          <cell r="E3885">
            <v>238.24</v>
          </cell>
          <cell r="F3885">
            <v>1385.08</v>
          </cell>
          <cell r="G3885">
            <v>15</v>
          </cell>
        </row>
        <row r="3886">
          <cell r="A3886" t="str">
            <v>66.08.326</v>
          </cell>
          <cell r="B3886" t="str">
            <v>Câmera fixa colorida tipo bullet, para áreas internas e externas - 1,3 MP</v>
          </cell>
          <cell r="C3886" t="str">
            <v>UN</v>
          </cell>
          <cell r="D3886">
            <v>4333.2299999999996</v>
          </cell>
          <cell r="E3886">
            <v>238.24</v>
          </cell>
          <cell r="F3886">
            <v>4571.47</v>
          </cell>
          <cell r="G3886">
            <v>15</v>
          </cell>
        </row>
        <row r="3887">
          <cell r="A3887" t="str">
            <v>66.08.328</v>
          </cell>
          <cell r="B3887" t="str">
            <v>Câmera fixa colorida com domo, para áreas internas e externas - 5 MP</v>
          </cell>
          <cell r="C3887" t="str">
            <v>UN</v>
          </cell>
          <cell r="D3887">
            <v>12394.67</v>
          </cell>
          <cell r="E3887">
            <v>238.24</v>
          </cell>
          <cell r="F3887">
            <v>12632.91</v>
          </cell>
          <cell r="G3887">
            <v>15</v>
          </cell>
        </row>
        <row r="3888">
          <cell r="A3888" t="str">
            <v>66.08.340</v>
          </cell>
          <cell r="B3888" t="str">
            <v>Unidade de disco rígido (HD) externo de 5 TB</v>
          </cell>
          <cell r="C3888" t="str">
            <v>UN</v>
          </cell>
          <cell r="D3888">
            <v>1189.22</v>
          </cell>
          <cell r="E3888">
            <v>4.3099999999999996</v>
          </cell>
          <cell r="F3888">
            <v>1193.53</v>
          </cell>
          <cell r="G3888">
            <v>15</v>
          </cell>
        </row>
        <row r="3889">
          <cell r="A3889" t="str">
            <v>66.08.400</v>
          </cell>
          <cell r="B3889" t="str">
            <v>Estação de monitoramento "WorkStation" para até 3 monitores - memória RAM de 8 GB</v>
          </cell>
          <cell r="C3889" t="str">
            <v>CJ</v>
          </cell>
          <cell r="D3889">
            <v>12688.31</v>
          </cell>
          <cell r="E3889">
            <v>308.10000000000002</v>
          </cell>
          <cell r="F3889">
            <v>12996.41</v>
          </cell>
          <cell r="G3889">
            <v>15</v>
          </cell>
        </row>
        <row r="3890">
          <cell r="A3890" t="str">
            <v>66.08.401</v>
          </cell>
          <cell r="B3890" t="str">
            <v>Estação de monitoramento "WorkStation" para até 3 monitores - memória RAM de 16 GB</v>
          </cell>
          <cell r="C3890" t="str">
            <v>CJ</v>
          </cell>
          <cell r="D3890">
            <v>19180.060000000001</v>
          </cell>
          <cell r="E3890">
            <v>308.10000000000002</v>
          </cell>
          <cell r="F3890">
            <v>19488.16</v>
          </cell>
          <cell r="G3890">
            <v>15</v>
          </cell>
        </row>
        <row r="3891">
          <cell r="A3891" t="str">
            <v>66.08.600</v>
          </cell>
          <cell r="B3891" t="str">
            <v>Unidade gerenciadora digital de vídeo em rede (NVR) de até 8 câmeras IP, armazenamento de 6 TB, 1 interface de rede Fast Ethernet</v>
          </cell>
          <cell r="C3891" t="str">
            <v>UN</v>
          </cell>
          <cell r="D3891">
            <v>1639.96</v>
          </cell>
          <cell r="E3891">
            <v>205.4</v>
          </cell>
          <cell r="F3891">
            <v>1845.36</v>
          </cell>
          <cell r="G3891">
            <v>15</v>
          </cell>
        </row>
        <row r="3892">
          <cell r="A3892" t="str">
            <v>66.08.610</v>
          </cell>
          <cell r="B3892" t="str">
            <v>Unidade gerenciadora digital de vídeo em rede (NVR) de até 16 câmeras IP, armazenamento de 12 TB, 1 interface de rede Gigabit Ethernet e 4 entradas de alarme</v>
          </cell>
          <cell r="C3892" t="str">
            <v>UN</v>
          </cell>
          <cell r="D3892">
            <v>2587.83</v>
          </cell>
          <cell r="E3892">
            <v>308.10000000000002</v>
          </cell>
          <cell r="F3892">
            <v>2895.93</v>
          </cell>
          <cell r="G3892">
            <v>15</v>
          </cell>
        </row>
        <row r="3893">
          <cell r="A3893" t="str">
            <v>66.08.620</v>
          </cell>
          <cell r="B3893" t="str">
            <v>Unidade gerenciadora digital vídeo em rede (NVR) de até 32 câmeras IP, armazenamento de 48 TB, 2 interface de rede Gigabit Ethernet e 16 entradas de alarme</v>
          </cell>
          <cell r="C3893" t="str">
            <v>UN</v>
          </cell>
          <cell r="D3893">
            <v>5860.42</v>
          </cell>
          <cell r="E3893">
            <v>405.65</v>
          </cell>
          <cell r="F3893">
            <v>6266.07</v>
          </cell>
          <cell r="G3893">
            <v>15</v>
          </cell>
        </row>
        <row r="3894">
          <cell r="A3894" t="str">
            <v>66.20</v>
          </cell>
          <cell r="B3894" t="str">
            <v>Reparos, conservacoes e complementos - GRUPO 66</v>
          </cell>
        </row>
        <row r="3895">
          <cell r="A3895" t="str">
            <v>66.20.150</v>
          </cell>
          <cell r="B3895" t="str">
            <v>Guia organizadora de cabos para rack, 19´ 1 U</v>
          </cell>
          <cell r="C3895" t="str">
            <v>UN</v>
          </cell>
          <cell r="D3895">
            <v>24.24</v>
          </cell>
          <cell r="E3895">
            <v>16.23</v>
          </cell>
          <cell r="F3895">
            <v>40.47</v>
          </cell>
          <cell r="G3895">
            <v>15</v>
          </cell>
        </row>
        <row r="3896">
          <cell r="A3896" t="str">
            <v>66.20.170</v>
          </cell>
          <cell r="B3896" t="str">
            <v>Guia organizadora de cabos para rack, 19´ 2 U</v>
          </cell>
          <cell r="C3896" t="str">
            <v>UN</v>
          </cell>
          <cell r="D3896">
            <v>39.47</v>
          </cell>
          <cell r="E3896">
            <v>16.23</v>
          </cell>
          <cell r="F3896">
            <v>55.7</v>
          </cell>
          <cell r="G3896">
            <v>15</v>
          </cell>
        </row>
        <row r="3897">
          <cell r="A3897" t="str">
            <v>66.20.202</v>
          </cell>
          <cell r="B3897" t="str">
            <v>Instalação de câmera fixa para CFTV</v>
          </cell>
          <cell r="C3897" t="str">
            <v>UN</v>
          </cell>
          <cell r="E3897">
            <v>238.24</v>
          </cell>
          <cell r="F3897">
            <v>238.24</v>
          </cell>
          <cell r="G3897">
            <v>15</v>
          </cell>
        </row>
        <row r="3898">
          <cell r="A3898" t="str">
            <v>66.20.212</v>
          </cell>
          <cell r="B3898" t="str">
            <v>Instalação de câmera móvel para CFTV</v>
          </cell>
          <cell r="C3898" t="str">
            <v>UN</v>
          </cell>
          <cell r="E3898">
            <v>238.24</v>
          </cell>
          <cell r="F3898">
            <v>238.24</v>
          </cell>
          <cell r="G3898">
            <v>15</v>
          </cell>
        </row>
        <row r="3899">
          <cell r="A3899" t="str">
            <v>66.20.221</v>
          </cell>
          <cell r="B3899" t="str">
            <v>Switch Gigabit para servidor central com 24 portas frontais e 4 portas SFP, capacidade 10 / 100 / 1000 Mbps</v>
          </cell>
          <cell r="C3899" t="str">
            <v>UN</v>
          </cell>
          <cell r="D3899">
            <v>15214.3</v>
          </cell>
          <cell r="E3899">
            <v>21.57</v>
          </cell>
          <cell r="F3899">
            <v>15235.87</v>
          </cell>
          <cell r="G3899">
            <v>15</v>
          </cell>
        </row>
        <row r="3900">
          <cell r="A3900" t="str">
            <v>66.20.225</v>
          </cell>
          <cell r="B3900" t="str">
            <v>Switch Gigabit 24 portas com capacidade de 10/100/1000/Mbps</v>
          </cell>
          <cell r="C3900" t="str">
            <v>UN</v>
          </cell>
          <cell r="D3900">
            <v>1907.88</v>
          </cell>
          <cell r="E3900">
            <v>21.57</v>
          </cell>
          <cell r="F3900">
            <v>1929.45</v>
          </cell>
          <cell r="G3900">
            <v>15</v>
          </cell>
        </row>
        <row r="3901">
          <cell r="A3901" t="str">
            <v>67</v>
          </cell>
          <cell r="B3901" t="str">
            <v>CAPTACAO, ADUCAO E TRATAMENTO DE AGUA E ESGOTO, EQUIPAMENTOS E SISTEMA</v>
          </cell>
        </row>
        <row r="3902">
          <cell r="A3902" t="str">
            <v>67.02</v>
          </cell>
          <cell r="B3902" t="str">
            <v>Tratamento</v>
          </cell>
        </row>
        <row r="3903">
          <cell r="A3903" t="str">
            <v>67.02.160</v>
          </cell>
          <cell r="B3903" t="str">
            <v>Medidor de vazão tipo calha Parshall com garganta W= 3´</v>
          </cell>
          <cell r="C3903" t="str">
            <v>UN</v>
          </cell>
          <cell r="D3903">
            <v>3144.66</v>
          </cell>
          <cell r="E3903">
            <v>105.96</v>
          </cell>
          <cell r="F3903">
            <v>3250.62</v>
          </cell>
          <cell r="G3903">
            <v>15</v>
          </cell>
        </row>
        <row r="3904">
          <cell r="A3904" t="str">
            <v>67.02.210</v>
          </cell>
          <cell r="B3904" t="str">
            <v>Tela galvanizada revestida em poliamida, malha de 10 mm</v>
          </cell>
          <cell r="C3904" t="str">
            <v>M2</v>
          </cell>
          <cell r="D3904">
            <v>1138.31</v>
          </cell>
          <cell r="E3904">
            <v>11.95</v>
          </cell>
          <cell r="F3904">
            <v>1150.26</v>
          </cell>
          <cell r="G3904">
            <v>15</v>
          </cell>
        </row>
        <row r="3905">
          <cell r="A3905" t="str">
            <v>67.02.240</v>
          </cell>
          <cell r="B3905" t="str">
            <v>Grade média em aço carbono, espaçamento de 2 cm com barras chatas de 1´ x 3/8´</v>
          </cell>
          <cell r="C3905" t="str">
            <v>M2</v>
          </cell>
          <cell r="D3905">
            <v>3565.39</v>
          </cell>
          <cell r="E3905">
            <v>11.95</v>
          </cell>
          <cell r="F3905">
            <v>3577.34</v>
          </cell>
          <cell r="G3905">
            <v>15</v>
          </cell>
        </row>
        <row r="3906">
          <cell r="A3906" t="str">
            <v>67.02.280</v>
          </cell>
          <cell r="B3906" t="str">
            <v>Cesto em chapa de aço inoxidável com espessura de 1,5 mm e furos de 1/2´</v>
          </cell>
          <cell r="C3906" t="str">
            <v>UN</v>
          </cell>
          <cell r="D3906">
            <v>1003.3</v>
          </cell>
          <cell r="E3906">
            <v>5.98</v>
          </cell>
          <cell r="F3906">
            <v>1009.28</v>
          </cell>
          <cell r="G3906">
            <v>15</v>
          </cell>
        </row>
        <row r="3907">
          <cell r="A3907" t="str">
            <v>67.02.301</v>
          </cell>
          <cell r="B3907" t="str">
            <v>Peneira estática em poliéster reforçado de fibra de vidro (PRFV) com tela de aço inoxidável AISI 304, malha de 1,5 mm, vazão de 50 l/s</v>
          </cell>
          <cell r="C3907" t="str">
            <v>UN</v>
          </cell>
          <cell r="D3907">
            <v>23950.880000000001</v>
          </cell>
          <cell r="E3907">
            <v>212.49</v>
          </cell>
          <cell r="F3907">
            <v>24163.37</v>
          </cell>
          <cell r="G3907">
            <v>15</v>
          </cell>
        </row>
        <row r="3908">
          <cell r="A3908" t="str">
            <v>67.02.320</v>
          </cell>
          <cell r="B3908" t="str">
            <v>Comporta em fibra de vidro (stop log) - espessura de 10 mm</v>
          </cell>
          <cell r="C3908" t="str">
            <v>M2</v>
          </cell>
          <cell r="D3908">
            <v>5752.92</v>
          </cell>
          <cell r="E3908">
            <v>38.44</v>
          </cell>
          <cell r="F3908">
            <v>5791.36</v>
          </cell>
          <cell r="G3908">
            <v>15</v>
          </cell>
        </row>
        <row r="3909">
          <cell r="A3909" t="str">
            <v>67.02.330</v>
          </cell>
          <cell r="B3909" t="str">
            <v>Sistema de tratamento de águas cinzas e aproveitamento de águas pluviais, para reuso em fins não potáveis, vazão de 2 m³/h</v>
          </cell>
          <cell r="C3909" t="str">
            <v>UN</v>
          </cell>
          <cell r="D3909">
            <v>113392.67</v>
          </cell>
          <cell r="F3909">
            <v>113392.67</v>
          </cell>
          <cell r="G3909">
            <v>15</v>
          </cell>
        </row>
        <row r="3910">
          <cell r="A3910" t="str">
            <v>67.02.400</v>
          </cell>
          <cell r="B3910" t="str">
            <v>Tanque em fibra de vidro (PRFV) com quebra ondas, capacidade de 25.000 l e misturador interno vertical em aço inoxidável</v>
          </cell>
          <cell r="C3910" t="str">
            <v>UN</v>
          </cell>
          <cell r="D3910">
            <v>59889.42</v>
          </cell>
          <cell r="E3910">
            <v>343.49</v>
          </cell>
          <cell r="F3910">
            <v>60232.91</v>
          </cell>
          <cell r="G3910">
            <v>15</v>
          </cell>
        </row>
        <row r="3911">
          <cell r="A3911" t="str">
            <v>67.02.410</v>
          </cell>
          <cell r="B3911" t="str">
            <v>Sistema de tratamento de efluente por reator anaeróbio (UASB) e filtro aeróbio (FAS), para obras de segurança com vazão máxima horária 12 l/s</v>
          </cell>
          <cell r="C3911" t="str">
            <v>CJ</v>
          </cell>
          <cell r="D3911">
            <v>513975.47</v>
          </cell>
          <cell r="F3911">
            <v>513975.47</v>
          </cell>
          <cell r="G3911">
            <v>15</v>
          </cell>
        </row>
        <row r="3912">
          <cell r="A3912" t="str">
            <v>67.02.502</v>
          </cell>
          <cell r="B3912" t="str">
            <v>Elaboração de projeto de sistema de estação compacta de tratamento de esgoto para vazão máxima horária 12 l/s e atendimento classe II, assessoria, documentação e aprovação na CETESB</v>
          </cell>
          <cell r="C3912" t="str">
            <v>CJ</v>
          </cell>
          <cell r="D3912">
            <v>6523.15</v>
          </cell>
          <cell r="E3912">
            <v>74021.759999999995</v>
          </cell>
          <cell r="F3912">
            <v>80544.91</v>
          </cell>
          <cell r="G3912">
            <v>15</v>
          </cell>
        </row>
        <row r="3913">
          <cell r="A3913" t="str">
            <v>67.02.503</v>
          </cell>
          <cell r="B3913" t="str">
            <v>Elaboração de projeto de sistema de estação compacta de tratamento de esgoto para vazão máxima horária 12 l/s, atendimento classe II, tratamento de nitrogênio e fósforo, assessoria, documentação e aprovação na CETESB</v>
          </cell>
          <cell r="C3913" t="str">
            <v>CJ</v>
          </cell>
          <cell r="D3913">
            <v>9028.9</v>
          </cell>
          <cell r="E3913">
            <v>89349.4</v>
          </cell>
          <cell r="F3913">
            <v>98378.3</v>
          </cell>
          <cell r="G3913">
            <v>15</v>
          </cell>
        </row>
        <row r="3914">
          <cell r="A3914" t="str">
            <v>68</v>
          </cell>
          <cell r="B3914" t="str">
            <v>ELETRIFICACAO, EQUIPAMENTOS E SISTEMA</v>
          </cell>
        </row>
        <row r="3915">
          <cell r="A3915" t="str">
            <v>68.01</v>
          </cell>
          <cell r="B3915" t="str">
            <v>Posteamento</v>
          </cell>
        </row>
        <row r="3916">
          <cell r="A3916" t="str">
            <v>68.01.600</v>
          </cell>
          <cell r="B3916" t="str">
            <v>Poste de concreto circular, 200 kg, H = 7,00 m</v>
          </cell>
          <cell r="C3916" t="str">
            <v>UN</v>
          </cell>
          <cell r="D3916">
            <v>1379.61</v>
          </cell>
          <cell r="E3916">
            <v>358.8</v>
          </cell>
          <cell r="F3916">
            <v>1738.41</v>
          </cell>
          <cell r="G3916">
            <v>15</v>
          </cell>
        </row>
        <row r="3917">
          <cell r="A3917" t="str">
            <v>68.01.620</v>
          </cell>
          <cell r="B3917" t="str">
            <v>Poste de concreto circular, 200 kg, H = 9,00 m</v>
          </cell>
          <cell r="C3917" t="str">
            <v>UN</v>
          </cell>
          <cell r="D3917">
            <v>1603.8</v>
          </cell>
          <cell r="E3917">
            <v>358.8</v>
          </cell>
          <cell r="F3917">
            <v>1962.6</v>
          </cell>
          <cell r="G3917">
            <v>15</v>
          </cell>
        </row>
        <row r="3918">
          <cell r="A3918" t="str">
            <v>68.01.630</v>
          </cell>
          <cell r="B3918" t="str">
            <v>Poste de concreto circular, 200 kg, H = 10,00 m</v>
          </cell>
          <cell r="C3918" t="str">
            <v>UN</v>
          </cell>
          <cell r="D3918">
            <v>1980.6</v>
          </cell>
          <cell r="E3918">
            <v>358.8</v>
          </cell>
          <cell r="F3918">
            <v>2339.4</v>
          </cell>
          <cell r="G3918">
            <v>15</v>
          </cell>
        </row>
        <row r="3919">
          <cell r="A3919" t="str">
            <v>68.01.640</v>
          </cell>
          <cell r="B3919" t="str">
            <v>Poste de concreto circular, 200 kg, H = 11,00 m</v>
          </cell>
          <cell r="C3919" t="str">
            <v>UN</v>
          </cell>
          <cell r="D3919">
            <v>2083.34</v>
          </cell>
          <cell r="E3919">
            <v>358.8</v>
          </cell>
          <cell r="F3919">
            <v>2442.14</v>
          </cell>
          <cell r="G3919">
            <v>15</v>
          </cell>
        </row>
        <row r="3920">
          <cell r="A3920" t="str">
            <v>68.01.650</v>
          </cell>
          <cell r="B3920" t="str">
            <v>Poste de concreto circular, 200 kg, H = 12,00 m</v>
          </cell>
          <cell r="C3920" t="str">
            <v>UN</v>
          </cell>
          <cell r="D3920">
            <v>2394.34</v>
          </cell>
          <cell r="E3920">
            <v>358.8</v>
          </cell>
          <cell r="F3920">
            <v>2753.14</v>
          </cell>
          <cell r="G3920">
            <v>15</v>
          </cell>
        </row>
        <row r="3921">
          <cell r="A3921" t="str">
            <v>68.01.670</v>
          </cell>
          <cell r="B3921" t="str">
            <v>Poste de concreto circular, 300 kg, H = 9,00 m</v>
          </cell>
          <cell r="C3921" t="str">
            <v>UN</v>
          </cell>
          <cell r="D3921">
            <v>1533.73</v>
          </cell>
          <cell r="E3921">
            <v>358.8</v>
          </cell>
          <cell r="F3921">
            <v>1892.53</v>
          </cell>
          <cell r="G3921">
            <v>15</v>
          </cell>
        </row>
        <row r="3922">
          <cell r="A3922" t="str">
            <v>68.01.730</v>
          </cell>
          <cell r="B3922" t="str">
            <v>Poste de concreto circular, 400 kg, H = 9,00 m</v>
          </cell>
          <cell r="C3922" t="str">
            <v>UN</v>
          </cell>
          <cell r="D3922">
            <v>1712.13</v>
          </cell>
          <cell r="E3922">
            <v>358.8</v>
          </cell>
          <cell r="F3922">
            <v>2070.9299999999998</v>
          </cell>
          <cell r="G3922">
            <v>15</v>
          </cell>
        </row>
        <row r="3923">
          <cell r="A3923" t="str">
            <v>68.01.740</v>
          </cell>
          <cell r="B3923" t="str">
            <v>Poste de concreto circular, 400 kg, H = 10,00 m</v>
          </cell>
          <cell r="C3923" t="str">
            <v>UN</v>
          </cell>
          <cell r="D3923">
            <v>2309.3200000000002</v>
          </cell>
          <cell r="E3923">
            <v>358.8</v>
          </cell>
          <cell r="F3923">
            <v>2668.12</v>
          </cell>
          <cell r="G3923">
            <v>15</v>
          </cell>
        </row>
        <row r="3924">
          <cell r="A3924" t="str">
            <v>68.01.750</v>
          </cell>
          <cell r="B3924" t="str">
            <v>Poste de concreto circular, 400 kg, H = 11,00 m</v>
          </cell>
          <cell r="C3924" t="str">
            <v>UN</v>
          </cell>
          <cell r="D3924">
            <v>2595.2399999999998</v>
          </cell>
          <cell r="E3924">
            <v>358.8</v>
          </cell>
          <cell r="F3924">
            <v>2954.04</v>
          </cell>
          <cell r="G3924">
            <v>15</v>
          </cell>
        </row>
        <row r="3925">
          <cell r="A3925" t="str">
            <v>68.01.760</v>
          </cell>
          <cell r="B3925" t="str">
            <v>Poste de concreto circular, 400 kg, H = 12,00 m</v>
          </cell>
          <cell r="C3925" t="str">
            <v>UN</v>
          </cell>
          <cell r="D3925">
            <v>2919.23</v>
          </cell>
          <cell r="E3925">
            <v>358.8</v>
          </cell>
          <cell r="F3925">
            <v>3278.03</v>
          </cell>
          <cell r="G3925">
            <v>15</v>
          </cell>
        </row>
        <row r="3926">
          <cell r="A3926" t="str">
            <v>68.01.800</v>
          </cell>
          <cell r="B3926" t="str">
            <v>Poste de concreto circular, 600 kg, H = 11,00 m</v>
          </cell>
          <cell r="C3926" t="str">
            <v>UN</v>
          </cell>
          <cell r="D3926">
            <v>3041.39</v>
          </cell>
          <cell r="E3926">
            <v>358.8</v>
          </cell>
          <cell r="F3926">
            <v>3400.19</v>
          </cell>
          <cell r="G3926">
            <v>15</v>
          </cell>
        </row>
        <row r="3927">
          <cell r="A3927" t="str">
            <v>68.01.810</v>
          </cell>
          <cell r="B3927" t="str">
            <v>Poste de concreto circular, 600 kg, H = 12,00 m</v>
          </cell>
          <cell r="C3927" t="str">
            <v>UN</v>
          </cell>
          <cell r="D3927">
            <v>3388.05</v>
          </cell>
          <cell r="E3927">
            <v>358.8</v>
          </cell>
          <cell r="F3927">
            <v>3746.85</v>
          </cell>
          <cell r="G3927">
            <v>15</v>
          </cell>
        </row>
        <row r="3928">
          <cell r="A3928" t="str">
            <v>68.01.850</v>
          </cell>
          <cell r="B3928" t="str">
            <v>Poste de concreto circular, 1000 kg, H = 12,00 m</v>
          </cell>
          <cell r="C3928" t="str">
            <v>UN</v>
          </cell>
          <cell r="D3928">
            <v>5194.8599999999997</v>
          </cell>
          <cell r="E3928">
            <v>358.8</v>
          </cell>
          <cell r="F3928">
            <v>5553.66</v>
          </cell>
          <cell r="G3928">
            <v>15</v>
          </cell>
        </row>
        <row r="3929">
          <cell r="A3929" t="str">
            <v>68.02</v>
          </cell>
          <cell r="B3929" t="str">
            <v>Estrutura especifica</v>
          </cell>
        </row>
        <row r="3930">
          <cell r="A3930" t="str">
            <v>68.02.010</v>
          </cell>
          <cell r="B3930" t="str">
            <v>Estai</v>
          </cell>
          <cell r="C3930" t="str">
            <v>UN</v>
          </cell>
          <cell r="D3930">
            <v>663.7</v>
          </cell>
          <cell r="E3930">
            <v>232.97</v>
          </cell>
          <cell r="F3930">
            <v>896.67</v>
          </cell>
          <cell r="G3930">
            <v>15</v>
          </cell>
        </row>
        <row r="3931">
          <cell r="A3931" t="str">
            <v>68.02.020</v>
          </cell>
          <cell r="B3931" t="str">
            <v>Estrutura tipo M1</v>
          </cell>
          <cell r="C3931" t="str">
            <v>UN</v>
          </cell>
          <cell r="D3931">
            <v>645.08000000000004</v>
          </cell>
          <cell r="E3931">
            <v>251.16</v>
          </cell>
          <cell r="F3931">
            <v>896.24</v>
          </cell>
          <cell r="G3931">
            <v>15</v>
          </cell>
        </row>
        <row r="3932">
          <cell r="A3932" t="str">
            <v>68.02.030</v>
          </cell>
          <cell r="B3932" t="str">
            <v>Estrutura tipo M2</v>
          </cell>
          <cell r="C3932" t="str">
            <v>UN</v>
          </cell>
          <cell r="D3932">
            <v>1373.72</v>
          </cell>
          <cell r="E3932">
            <v>251.16</v>
          </cell>
          <cell r="F3932">
            <v>1624.88</v>
          </cell>
          <cell r="G3932">
            <v>15</v>
          </cell>
        </row>
        <row r="3933">
          <cell r="A3933" t="str">
            <v>68.02.040</v>
          </cell>
          <cell r="B3933" t="str">
            <v>Estrutura tipo N3</v>
          </cell>
          <cell r="C3933" t="str">
            <v>UN</v>
          </cell>
          <cell r="D3933">
            <v>1577.01</v>
          </cell>
          <cell r="E3933">
            <v>376.74</v>
          </cell>
          <cell r="F3933">
            <v>1953.75</v>
          </cell>
          <cell r="G3933">
            <v>15</v>
          </cell>
        </row>
        <row r="3934">
          <cell r="A3934" t="str">
            <v>68.02.050</v>
          </cell>
          <cell r="B3934" t="str">
            <v>Estrutura tipo M1 - N3</v>
          </cell>
          <cell r="C3934" t="str">
            <v>UN</v>
          </cell>
          <cell r="D3934">
            <v>1850.73</v>
          </cell>
          <cell r="E3934">
            <v>502.32</v>
          </cell>
          <cell r="F3934">
            <v>2353.0500000000002</v>
          </cell>
          <cell r="G3934">
            <v>15</v>
          </cell>
        </row>
        <row r="3935">
          <cell r="A3935" t="str">
            <v>68.02.060</v>
          </cell>
          <cell r="B3935" t="str">
            <v>Estrutura tipo M4</v>
          </cell>
          <cell r="C3935" t="str">
            <v>UN</v>
          </cell>
          <cell r="D3935">
            <v>2811.12</v>
          </cell>
          <cell r="E3935">
            <v>376.74</v>
          </cell>
          <cell r="F3935">
            <v>3187.86</v>
          </cell>
          <cell r="G3935">
            <v>15</v>
          </cell>
        </row>
        <row r="3936">
          <cell r="A3936" t="str">
            <v>68.02.070</v>
          </cell>
          <cell r="B3936" t="str">
            <v>Estrutura tipo N2</v>
          </cell>
          <cell r="C3936" t="str">
            <v>UN</v>
          </cell>
          <cell r="D3936">
            <v>1555.63</v>
          </cell>
          <cell r="E3936">
            <v>376.74</v>
          </cell>
          <cell r="F3936">
            <v>1932.37</v>
          </cell>
          <cell r="G3936">
            <v>15</v>
          </cell>
        </row>
        <row r="3937">
          <cell r="A3937" t="str">
            <v>68.02.090</v>
          </cell>
          <cell r="B3937" t="str">
            <v>Estrutura tipo N4</v>
          </cell>
          <cell r="C3937" t="str">
            <v>UN</v>
          </cell>
          <cell r="D3937">
            <v>2799.68</v>
          </cell>
          <cell r="E3937">
            <v>502.32</v>
          </cell>
          <cell r="F3937">
            <v>3302</v>
          </cell>
          <cell r="G3937">
            <v>15</v>
          </cell>
        </row>
        <row r="3938">
          <cell r="A3938" t="str">
            <v>68.02.100</v>
          </cell>
          <cell r="B3938" t="str">
            <v>Armação secundária tipo 1C - 2R</v>
          </cell>
          <cell r="C3938" t="str">
            <v>UN</v>
          </cell>
          <cell r="D3938">
            <v>158.57</v>
          </cell>
          <cell r="E3938">
            <v>167.44</v>
          </cell>
          <cell r="F3938">
            <v>326.01</v>
          </cell>
          <cell r="G3938">
            <v>15</v>
          </cell>
        </row>
        <row r="3939">
          <cell r="A3939" t="str">
            <v>68.02.110</v>
          </cell>
          <cell r="B3939" t="str">
            <v>Armação secundária tipo 1C - 3R</v>
          </cell>
          <cell r="C3939" t="str">
            <v>UN</v>
          </cell>
          <cell r="D3939">
            <v>169.14</v>
          </cell>
          <cell r="E3939">
            <v>167.44</v>
          </cell>
          <cell r="F3939">
            <v>336.58</v>
          </cell>
          <cell r="G3939">
            <v>15</v>
          </cell>
        </row>
        <row r="3940">
          <cell r="A3940" t="str">
            <v>68.02.120</v>
          </cell>
          <cell r="B3940" t="str">
            <v>Armação secundária tipo 2C - 3R</v>
          </cell>
          <cell r="C3940" t="str">
            <v>UN</v>
          </cell>
          <cell r="D3940">
            <v>284.77</v>
          </cell>
          <cell r="E3940">
            <v>209.3</v>
          </cell>
          <cell r="F3940">
            <v>494.07</v>
          </cell>
          <cell r="G3940">
            <v>15</v>
          </cell>
        </row>
        <row r="3941">
          <cell r="A3941" t="str">
            <v>68.02.140</v>
          </cell>
          <cell r="B3941" t="str">
            <v>Armação secundária tipo 4C - 6R</v>
          </cell>
          <cell r="C3941" t="str">
            <v>UN</v>
          </cell>
          <cell r="D3941">
            <v>569.54</v>
          </cell>
          <cell r="E3941">
            <v>251.16</v>
          </cell>
          <cell r="F3941">
            <v>820.7</v>
          </cell>
          <cell r="G3941">
            <v>15</v>
          </cell>
        </row>
        <row r="3942">
          <cell r="A3942" t="str">
            <v>68.20</v>
          </cell>
          <cell r="B3942" t="str">
            <v>Reparos, conservacoes e complementos - GRUPO 68</v>
          </cell>
        </row>
        <row r="3943">
          <cell r="A3943" t="str">
            <v>68.20.010</v>
          </cell>
          <cell r="B3943" t="str">
            <v>Recolocação de poste de madeira</v>
          </cell>
          <cell r="C3943" t="str">
            <v>UN</v>
          </cell>
          <cell r="D3943">
            <v>273.52</v>
          </cell>
          <cell r="E3943">
            <v>283.22000000000003</v>
          </cell>
          <cell r="F3943">
            <v>556.74</v>
          </cell>
          <cell r="G3943">
            <v>15</v>
          </cell>
        </row>
        <row r="3944">
          <cell r="A3944" t="str">
            <v>68.20.040</v>
          </cell>
          <cell r="B3944" t="str">
            <v>Braçadeira circular em aço carbono galvanizado, diâmetro nominal de 140 até 300 mm</v>
          </cell>
          <cell r="C3944" t="str">
            <v>UN</v>
          </cell>
          <cell r="D3944">
            <v>81.86</v>
          </cell>
          <cell r="E3944">
            <v>20.66</v>
          </cell>
          <cell r="F3944">
            <v>102.52</v>
          </cell>
          <cell r="G3944">
            <v>15</v>
          </cell>
        </row>
        <row r="3945">
          <cell r="A3945" t="str">
            <v>68.20.050</v>
          </cell>
          <cell r="B3945" t="str">
            <v>Cruzeta em aço carbono galvanizado perfil ´L´ 75 x 75 x 8 mm, comprimento 2500 mm</v>
          </cell>
          <cell r="C3945" t="str">
            <v>UN</v>
          </cell>
          <cell r="D3945">
            <v>915.29</v>
          </cell>
          <cell r="E3945">
            <v>41.32</v>
          </cell>
          <cell r="F3945">
            <v>956.61</v>
          </cell>
          <cell r="G3945">
            <v>15</v>
          </cell>
        </row>
        <row r="3946">
          <cell r="A3946" t="str">
            <v>68.20.120</v>
          </cell>
          <cell r="B3946" t="str">
            <v>Bengala em PVC para ramal de entrada, diâmetro de 32 mm</v>
          </cell>
          <cell r="C3946" t="str">
            <v>UN</v>
          </cell>
          <cell r="D3946">
            <v>39.56</v>
          </cell>
          <cell r="E3946">
            <v>41.11</v>
          </cell>
          <cell r="F3946">
            <v>80.67</v>
          </cell>
          <cell r="G3946">
            <v>15</v>
          </cell>
        </row>
        <row r="3947">
          <cell r="A3947" t="str">
            <v>69</v>
          </cell>
          <cell r="B3947" t="str">
            <v>TELEFONIA, LOGICA E TRANSMISSAO DE DADOS, EQUIPAMENTOS E SISTEMA</v>
          </cell>
        </row>
        <row r="3948">
          <cell r="A3948" t="str">
            <v>69.03</v>
          </cell>
          <cell r="B3948" t="str">
            <v>Distribuicao e comando, caixas e equipamentos especificos</v>
          </cell>
        </row>
        <row r="3949">
          <cell r="A3949" t="str">
            <v>69.03.090</v>
          </cell>
          <cell r="B3949" t="str">
            <v>Aparelho telefônico multifrequencial, com teclas ´FLASH´, ´HOOK´, ´PAUSE´, ´LND´, ´MODE´</v>
          </cell>
          <cell r="C3949" t="str">
            <v>UN</v>
          </cell>
          <cell r="D3949">
            <v>82.86</v>
          </cell>
          <cell r="F3949">
            <v>82.86</v>
          </cell>
          <cell r="G3949">
            <v>15</v>
          </cell>
        </row>
        <row r="3950">
          <cell r="A3950" t="str">
            <v>69.03.130</v>
          </cell>
          <cell r="B3950" t="str">
            <v>Caixa subterrânea de entrada de telefonia, tipo R1 (550 x 350 x 550) mm, padrão TELEBRÁS, com tampa</v>
          </cell>
          <cell r="C3950" t="str">
            <v>UN</v>
          </cell>
          <cell r="D3950">
            <v>476.42</v>
          </cell>
          <cell r="E3950">
            <v>170.96</v>
          </cell>
          <cell r="F3950">
            <v>647.38</v>
          </cell>
          <cell r="G3950">
            <v>15</v>
          </cell>
        </row>
        <row r="3951">
          <cell r="A3951" t="str">
            <v>69.03.140</v>
          </cell>
          <cell r="B3951" t="str">
            <v>Caixa subterrânea de entrada de telefonia, tipo R2 (1050 x 550 x 800) mm, padrão TELEBRÁS, com tampa</v>
          </cell>
          <cell r="C3951" t="str">
            <v>UN</v>
          </cell>
          <cell r="D3951">
            <v>1124.3800000000001</v>
          </cell>
          <cell r="E3951">
            <v>432.2</v>
          </cell>
          <cell r="F3951">
            <v>1556.58</v>
          </cell>
          <cell r="G3951">
            <v>15</v>
          </cell>
        </row>
        <row r="3952">
          <cell r="A3952" t="str">
            <v>69.03.301</v>
          </cell>
          <cell r="B3952" t="str">
            <v>Central de Pabx para 2 linhas e 8 ramais</v>
          </cell>
          <cell r="C3952" t="str">
            <v>UN</v>
          </cell>
          <cell r="D3952">
            <v>2470.4499999999998</v>
          </cell>
          <cell r="E3952">
            <v>8.26</v>
          </cell>
          <cell r="F3952">
            <v>2478.71</v>
          </cell>
          <cell r="G3952">
            <v>15</v>
          </cell>
        </row>
        <row r="3953">
          <cell r="A3953" t="str">
            <v>69.03.310</v>
          </cell>
          <cell r="B3953" t="str">
            <v>Caixa de tomada em poliamida e tampa para piso elevado, com 4 alojamentos para elétrica e até 8 alojamentos para telefonia e dados</v>
          </cell>
          <cell r="C3953" t="str">
            <v>UN</v>
          </cell>
          <cell r="D3953">
            <v>175.01</v>
          </cell>
          <cell r="E3953">
            <v>23.49</v>
          </cell>
          <cell r="F3953">
            <v>198.5</v>
          </cell>
          <cell r="G3953">
            <v>15</v>
          </cell>
        </row>
        <row r="3954">
          <cell r="A3954" t="str">
            <v>69.03.340</v>
          </cell>
          <cell r="B3954" t="str">
            <v>Conector RJ-45 fêmea - categoria 6</v>
          </cell>
          <cell r="C3954" t="str">
            <v>UN</v>
          </cell>
          <cell r="D3954">
            <v>37.119999999999997</v>
          </cell>
          <cell r="E3954">
            <v>8.81</v>
          </cell>
          <cell r="F3954">
            <v>45.93</v>
          </cell>
          <cell r="G3954">
            <v>15</v>
          </cell>
        </row>
        <row r="3955">
          <cell r="A3955" t="str">
            <v>69.03.360</v>
          </cell>
          <cell r="B3955" t="str">
            <v>Conector RJ-45 fêmea - categoria 6A</v>
          </cell>
          <cell r="C3955" t="str">
            <v>UN</v>
          </cell>
          <cell r="D3955">
            <v>132.6</v>
          </cell>
          <cell r="E3955">
            <v>8.81</v>
          </cell>
          <cell r="F3955">
            <v>141.41</v>
          </cell>
          <cell r="G3955">
            <v>15</v>
          </cell>
        </row>
        <row r="3956">
          <cell r="A3956" t="str">
            <v>69.03.400</v>
          </cell>
          <cell r="B3956" t="str">
            <v>Central PABX híbrida de telefonia para 8 linhas tronco e 24 a 32 ramais digital e analógico</v>
          </cell>
          <cell r="C3956" t="str">
            <v>CJ</v>
          </cell>
          <cell r="D3956">
            <v>3544.58</v>
          </cell>
          <cell r="F3956">
            <v>3544.58</v>
          </cell>
          <cell r="G3956">
            <v>15</v>
          </cell>
        </row>
        <row r="3957">
          <cell r="A3957" t="str">
            <v>69.03.410</v>
          </cell>
          <cell r="B3957" t="str">
            <v>Central PABX híbrida de telefonia para 8 linhas tronco e 128 ramais digital e analógico</v>
          </cell>
          <cell r="C3957" t="str">
            <v>CJ</v>
          </cell>
          <cell r="D3957">
            <v>38924.69</v>
          </cell>
          <cell r="F3957">
            <v>38924.69</v>
          </cell>
          <cell r="G3957">
            <v>15</v>
          </cell>
        </row>
        <row r="3958">
          <cell r="A3958" t="str">
            <v>69.05</v>
          </cell>
          <cell r="B3958" t="str">
            <v>Estabilizacao de tensao</v>
          </cell>
        </row>
        <row r="3959">
          <cell r="A3959" t="str">
            <v>69.05.010</v>
          </cell>
          <cell r="B3959" t="str">
            <v>Estabilizador eletrônico de tensão, monofásico, com potência de 5 kVA</v>
          </cell>
          <cell r="C3959" t="str">
            <v>UN</v>
          </cell>
          <cell r="D3959">
            <v>9615.23</v>
          </cell>
          <cell r="E3959">
            <v>88.1</v>
          </cell>
          <cell r="F3959">
            <v>9703.33</v>
          </cell>
          <cell r="G3959">
            <v>15</v>
          </cell>
        </row>
        <row r="3960">
          <cell r="A3960" t="str">
            <v>69.05.040</v>
          </cell>
          <cell r="B3960" t="str">
            <v>Estabilizador eletrônico de tensão, monofásico, com potência de 10 kVA</v>
          </cell>
          <cell r="C3960" t="str">
            <v>UN</v>
          </cell>
          <cell r="D3960">
            <v>12945.95</v>
          </cell>
          <cell r="E3960">
            <v>88.1</v>
          </cell>
          <cell r="F3960">
            <v>13034.05</v>
          </cell>
          <cell r="G3960">
            <v>15</v>
          </cell>
        </row>
        <row r="3961">
          <cell r="A3961" t="str">
            <v>69.05.230</v>
          </cell>
          <cell r="B3961" t="str">
            <v>Estabilizador eletrônico de tensão, trifásico, com potência de 40 kVA</v>
          </cell>
          <cell r="C3961" t="str">
            <v>UN</v>
          </cell>
          <cell r="D3961">
            <v>42377.02</v>
          </cell>
          <cell r="E3961">
            <v>88.1</v>
          </cell>
          <cell r="F3961">
            <v>42465.120000000003</v>
          </cell>
          <cell r="G3961">
            <v>15</v>
          </cell>
        </row>
        <row r="3962">
          <cell r="A3962" t="str">
            <v>69.06</v>
          </cell>
          <cell r="B3962" t="str">
            <v>Sistemas ininterruptos de energia</v>
          </cell>
        </row>
        <row r="3963">
          <cell r="A3963" t="str">
            <v>69.06.020</v>
          </cell>
          <cell r="B3963" t="str">
            <v>Sistema ininterrupto de energia, trifásico on line de 10 kVA (220 V/220 V), com autonomia de 15 minutos</v>
          </cell>
          <cell r="C3963" t="str">
            <v>UN</v>
          </cell>
          <cell r="D3963">
            <v>37324.239999999998</v>
          </cell>
          <cell r="E3963">
            <v>165.26</v>
          </cell>
          <cell r="F3963">
            <v>37489.5</v>
          </cell>
          <cell r="G3963">
            <v>15</v>
          </cell>
        </row>
        <row r="3964">
          <cell r="A3964" t="str">
            <v>69.06.030</v>
          </cell>
          <cell r="B3964" t="str">
            <v>Sistema ininterrupto de energia, trifásico on line de 20 kVA (220 V/208 V-108 V), com autonomia 15 minutos</v>
          </cell>
          <cell r="C3964" t="str">
            <v>UN</v>
          </cell>
          <cell r="D3964">
            <v>39553.980000000003</v>
          </cell>
          <cell r="E3964">
            <v>165.26</v>
          </cell>
          <cell r="F3964">
            <v>39719.24</v>
          </cell>
          <cell r="G3964">
            <v>15</v>
          </cell>
        </row>
        <row r="3965">
          <cell r="A3965" t="str">
            <v>69.06.040</v>
          </cell>
          <cell r="B3965" t="str">
            <v>Sistema ininterrupto de energia, trifásico on line senoidal de 15 kVA (208 V/110 V), com autonomia de 15 minutos</v>
          </cell>
          <cell r="C3965" t="str">
            <v>UN</v>
          </cell>
          <cell r="D3965">
            <v>48034.63</v>
          </cell>
          <cell r="E3965">
            <v>165.26</v>
          </cell>
          <cell r="F3965">
            <v>48199.89</v>
          </cell>
          <cell r="G3965">
            <v>15</v>
          </cell>
        </row>
        <row r="3966">
          <cell r="A3966" t="str">
            <v>69.06.050</v>
          </cell>
          <cell r="B3966" t="str">
            <v>Sistema ininterrupto de energia, monofásico, com potência de 2 kVA</v>
          </cell>
          <cell r="C3966" t="str">
            <v>UN</v>
          </cell>
          <cell r="D3966">
            <v>6085.24</v>
          </cell>
          <cell r="E3966">
            <v>117.46</v>
          </cell>
          <cell r="F3966">
            <v>6202.7</v>
          </cell>
          <cell r="G3966">
            <v>15</v>
          </cell>
        </row>
        <row r="3967">
          <cell r="A3967" t="str">
            <v>69.06.080</v>
          </cell>
          <cell r="B3967" t="str">
            <v>Sistema ininterrupto de energia, monofásico on line senoidal de 5 kVA (220 V/110 V), com autonomia de 15 minutos</v>
          </cell>
          <cell r="C3967" t="str">
            <v>UN</v>
          </cell>
          <cell r="D3967">
            <v>14151.28</v>
          </cell>
          <cell r="E3967">
            <v>165.26</v>
          </cell>
          <cell r="F3967">
            <v>14316.54</v>
          </cell>
          <cell r="G3967">
            <v>15</v>
          </cell>
        </row>
        <row r="3968">
          <cell r="A3968" t="str">
            <v>69.06.100</v>
          </cell>
          <cell r="B3968" t="str">
            <v>Sistema ininterrupto de energia, monofásico, com potência entre 5 a 7,5 kVA</v>
          </cell>
          <cell r="C3968" t="str">
            <v>UN</v>
          </cell>
          <cell r="D3968">
            <v>21064.35</v>
          </cell>
          <cell r="E3968">
            <v>117.46</v>
          </cell>
          <cell r="F3968">
            <v>21181.81</v>
          </cell>
          <cell r="G3968">
            <v>15</v>
          </cell>
        </row>
        <row r="3969">
          <cell r="A3969" t="str">
            <v>69.06.110</v>
          </cell>
          <cell r="B3969" t="str">
            <v>Sistema ininterrupto de energia, monofásico de 600 VA (127 V/127 V), com autonomia de 10 a 15 minutos</v>
          </cell>
          <cell r="C3969" t="str">
            <v>UN</v>
          </cell>
          <cell r="D3969">
            <v>968.35</v>
          </cell>
          <cell r="E3969">
            <v>58.73</v>
          </cell>
          <cell r="F3969">
            <v>1027.08</v>
          </cell>
          <cell r="G3969">
            <v>15</v>
          </cell>
        </row>
        <row r="3970">
          <cell r="A3970" t="str">
            <v>69.06.120</v>
          </cell>
          <cell r="B3970" t="str">
            <v>Sistema ininterrupto de energia, trifásico on line senoidal de 10 kVA (220 V/110 V), com autonomia de 2 horas</v>
          </cell>
          <cell r="C3970" t="str">
            <v>UN</v>
          </cell>
          <cell r="D3970">
            <v>38074.44</v>
          </cell>
          <cell r="E3970">
            <v>165.26</v>
          </cell>
          <cell r="F3970">
            <v>38239.699999999997</v>
          </cell>
          <cell r="G3970">
            <v>15</v>
          </cell>
        </row>
        <row r="3971">
          <cell r="A3971" t="str">
            <v>69.06.200</v>
          </cell>
          <cell r="B3971" t="str">
            <v>Sistema ininterrupto de energia, trifásico on line de 20 kVA (220/127 V), com autonomia de 15 minutos</v>
          </cell>
          <cell r="C3971" t="str">
            <v>UN</v>
          </cell>
          <cell r="D3971">
            <v>57123.37</v>
          </cell>
          <cell r="E3971">
            <v>165.26</v>
          </cell>
          <cell r="F3971">
            <v>57288.63</v>
          </cell>
          <cell r="G3971">
            <v>15</v>
          </cell>
        </row>
        <row r="3972">
          <cell r="A3972" t="str">
            <v>69.06.210</v>
          </cell>
          <cell r="B3972" t="str">
            <v>Sistema ininterrupto de energia, trifásico on line de 60 kVA (220/127 V), com autonomia de 15 minutos</v>
          </cell>
          <cell r="C3972" t="str">
            <v>UN</v>
          </cell>
          <cell r="D3972">
            <v>123821.57</v>
          </cell>
          <cell r="E3972">
            <v>165.26</v>
          </cell>
          <cell r="F3972">
            <v>123986.83</v>
          </cell>
          <cell r="G3972">
            <v>15</v>
          </cell>
        </row>
        <row r="3973">
          <cell r="A3973" t="str">
            <v>69.06.220</v>
          </cell>
          <cell r="B3973" t="str">
            <v>Sistema ininterrupto de energia, trifásico on line de 80 kVA (220/127 V), com autonomia de 15 minutos</v>
          </cell>
          <cell r="C3973" t="str">
            <v>UN</v>
          </cell>
          <cell r="D3973">
            <v>142634.31</v>
          </cell>
          <cell r="E3973">
            <v>165.26</v>
          </cell>
          <cell r="F3973">
            <v>142799.57</v>
          </cell>
          <cell r="G3973">
            <v>15</v>
          </cell>
        </row>
        <row r="3974">
          <cell r="A3974" t="str">
            <v>69.06.240</v>
          </cell>
          <cell r="B3974" t="str">
            <v>Sistema ininterrupto de energia, trifásico on line de 20 kVA (380/220 V), com autonomia de 15 minutos</v>
          </cell>
          <cell r="C3974" t="str">
            <v>UN</v>
          </cell>
          <cell r="D3974">
            <v>51411.16</v>
          </cell>
          <cell r="E3974">
            <v>165.26</v>
          </cell>
          <cell r="F3974">
            <v>51576.42</v>
          </cell>
          <cell r="G3974">
            <v>15</v>
          </cell>
        </row>
        <row r="3975">
          <cell r="A3975" t="str">
            <v>69.06.280</v>
          </cell>
          <cell r="B3975" t="str">
            <v>Sistema ininterrupto de energia, trifásico on line senoidal de 5 kVA (220/110 V), com autonomia de 15 minutos</v>
          </cell>
          <cell r="C3975" t="str">
            <v>UN</v>
          </cell>
          <cell r="D3975">
            <v>30671.79</v>
          </cell>
          <cell r="E3975">
            <v>165.26</v>
          </cell>
          <cell r="F3975">
            <v>30837.05</v>
          </cell>
          <cell r="G3975">
            <v>15</v>
          </cell>
        </row>
        <row r="3976">
          <cell r="A3976" t="str">
            <v>69.06.290</v>
          </cell>
          <cell r="B3976" t="str">
            <v>Sistema ininterrupto de energia, trifásico on line senoidal de 10 kVA (220/110 V), com autonomia de 10 a 15 minutos</v>
          </cell>
          <cell r="C3976" t="str">
            <v>UN</v>
          </cell>
          <cell r="D3976">
            <v>36133.660000000003</v>
          </cell>
          <cell r="E3976">
            <v>165.26</v>
          </cell>
          <cell r="F3976">
            <v>36298.92</v>
          </cell>
          <cell r="G3976">
            <v>15</v>
          </cell>
        </row>
        <row r="3977">
          <cell r="A3977" t="str">
            <v>69.06.300</v>
          </cell>
          <cell r="B3977" t="str">
            <v>Sistema ininterrupto de energia, trifásico on line senoidal de 50 kVA (220/110 V), com autonomia de 15 minutos</v>
          </cell>
          <cell r="C3977" t="str">
            <v>UN</v>
          </cell>
          <cell r="D3977">
            <v>65115.92</v>
          </cell>
          <cell r="E3977">
            <v>165.26</v>
          </cell>
          <cell r="F3977">
            <v>65281.18</v>
          </cell>
          <cell r="G3977">
            <v>15</v>
          </cell>
        </row>
        <row r="3978">
          <cell r="A3978" t="str">
            <v>69.06.320</v>
          </cell>
          <cell r="B3978" t="str">
            <v>Sistema ininterrupto de energia, trifásico on line senoidal de 7,5 kVA (220/110 V), com autonomia de 15 minutos</v>
          </cell>
          <cell r="C3978" t="str">
            <v>UN</v>
          </cell>
          <cell r="D3978">
            <v>43030.7</v>
          </cell>
          <cell r="E3978">
            <v>165.26</v>
          </cell>
          <cell r="F3978">
            <v>43195.96</v>
          </cell>
          <cell r="G3978">
            <v>15</v>
          </cell>
        </row>
        <row r="3979">
          <cell r="A3979" t="str">
            <v>69.06.390</v>
          </cell>
          <cell r="B3979" t="str">
            <v>Sistema ininterrupto de energia, trifásico on line senoidal de 40 kVA (380/220 V), com autonomia de 15 minutos</v>
          </cell>
          <cell r="C3979" t="str">
            <v>UN</v>
          </cell>
          <cell r="D3979">
            <v>97863.27</v>
          </cell>
          <cell r="E3979">
            <v>165.26</v>
          </cell>
          <cell r="F3979">
            <v>98028.53</v>
          </cell>
          <cell r="G3979">
            <v>15</v>
          </cell>
        </row>
        <row r="3980">
          <cell r="A3980" t="str">
            <v>69.08</v>
          </cell>
          <cell r="B3980" t="str">
            <v>Equipamentos para informatica</v>
          </cell>
        </row>
        <row r="3981">
          <cell r="A3981" t="str">
            <v>69.08.012</v>
          </cell>
          <cell r="B3981" t="str">
            <v>Distribuidor interno óptico 1U de até 24 fibras - completo</v>
          </cell>
          <cell r="C3981" t="str">
            <v>UN</v>
          </cell>
          <cell r="D3981">
            <v>737.38</v>
          </cell>
          <cell r="E3981">
            <v>67.040000000000006</v>
          </cell>
          <cell r="F3981">
            <v>804.42</v>
          </cell>
          <cell r="G3981">
            <v>15</v>
          </cell>
        </row>
        <row r="3982">
          <cell r="A3982" t="str">
            <v>69.09</v>
          </cell>
          <cell r="B3982" t="str">
            <v>Sistema de rede</v>
          </cell>
        </row>
        <row r="3983">
          <cell r="A3983" t="str">
            <v>69.09.250</v>
          </cell>
          <cell r="B3983" t="str">
            <v>Patch cords de 1,50 ou 3,00 m - RJ-45 / RJ-45 - categoria 6A</v>
          </cell>
          <cell r="C3983" t="str">
            <v>UN</v>
          </cell>
          <cell r="D3983">
            <v>51.49</v>
          </cell>
          <cell r="E3983">
            <v>11.75</v>
          </cell>
          <cell r="F3983">
            <v>63.24</v>
          </cell>
          <cell r="G3983">
            <v>15</v>
          </cell>
        </row>
        <row r="3984">
          <cell r="A3984" t="str">
            <v>69.09.260</v>
          </cell>
          <cell r="B3984" t="str">
            <v>Patch panel de 24 portas - categoria 6</v>
          </cell>
          <cell r="C3984" t="str">
            <v>UN</v>
          </cell>
          <cell r="D3984">
            <v>732.66</v>
          </cell>
          <cell r="E3984">
            <v>46.98</v>
          </cell>
          <cell r="F3984">
            <v>779.64</v>
          </cell>
          <cell r="G3984">
            <v>15</v>
          </cell>
        </row>
        <row r="3985">
          <cell r="A3985" t="str">
            <v>69.09.300</v>
          </cell>
          <cell r="B3985" t="str">
            <v>Voice panel de 50 portas - categoria 3</v>
          </cell>
          <cell r="C3985" t="str">
            <v>UN</v>
          </cell>
          <cell r="D3985">
            <v>653.66</v>
          </cell>
          <cell r="E3985">
            <v>46.98</v>
          </cell>
          <cell r="F3985">
            <v>700.64</v>
          </cell>
          <cell r="G3985">
            <v>15</v>
          </cell>
        </row>
        <row r="3986">
          <cell r="A3986" t="str">
            <v>69.09.360</v>
          </cell>
          <cell r="B3986" t="str">
            <v>Patch cords de 2,00 ou 3,00 m - RJ-45 / RJ-45 - categoria 6A</v>
          </cell>
          <cell r="C3986" t="str">
            <v>UN</v>
          </cell>
          <cell r="D3986">
            <v>223.91</v>
          </cell>
          <cell r="E3986">
            <v>11.75</v>
          </cell>
          <cell r="F3986">
            <v>235.66</v>
          </cell>
          <cell r="G3986">
            <v>15</v>
          </cell>
        </row>
        <row r="3987">
          <cell r="A3987" t="str">
            <v>69.09.370</v>
          </cell>
          <cell r="B3987" t="str">
            <v>Transceptor Gigabit SX - LC conectável de formato pequeno (SFP)</v>
          </cell>
          <cell r="C3987" t="str">
            <v>UN</v>
          </cell>
          <cell r="D3987">
            <v>1006.16</v>
          </cell>
          <cell r="E3987">
            <v>4.3099999999999996</v>
          </cell>
          <cell r="F3987">
            <v>1010.47</v>
          </cell>
          <cell r="G3987">
            <v>15</v>
          </cell>
        </row>
        <row r="3988">
          <cell r="A3988" t="str">
            <v>69.10</v>
          </cell>
          <cell r="B3988" t="str">
            <v>Telecomunicacoes</v>
          </cell>
        </row>
        <row r="3989">
          <cell r="A3989" t="str">
            <v>69.10.130</v>
          </cell>
          <cell r="B3989" t="str">
            <v xml:space="preserve">Amplificador de potência para VHF e CATV-50 dB, frequência 54 a 750 MHz  </v>
          </cell>
          <cell r="C3989" t="str">
            <v>UN</v>
          </cell>
          <cell r="D3989">
            <v>530.57000000000005</v>
          </cell>
          <cell r="E3989">
            <v>26.82</v>
          </cell>
          <cell r="F3989">
            <v>557.39</v>
          </cell>
          <cell r="G3989">
            <v>15</v>
          </cell>
        </row>
        <row r="3990">
          <cell r="A3990" t="str">
            <v>69.10.152</v>
          </cell>
          <cell r="B3990" t="str">
            <v>Antena WI-FI dual band access point, bandas simultâneas - 1750Mbps</v>
          </cell>
          <cell r="C3990" t="str">
            <v>UN</v>
          </cell>
          <cell r="D3990">
            <v>872.25</v>
          </cell>
          <cell r="E3990">
            <v>34.35</v>
          </cell>
          <cell r="F3990">
            <v>906.6</v>
          </cell>
          <cell r="G3990">
            <v>15</v>
          </cell>
        </row>
        <row r="3991">
          <cell r="A3991" t="str">
            <v>69.20</v>
          </cell>
          <cell r="B3991" t="str">
            <v>Reparos, conservacoes e complementos - GRUPO 69</v>
          </cell>
        </row>
        <row r="3992">
          <cell r="A3992" t="str">
            <v>69.20.010</v>
          </cell>
          <cell r="B3992" t="str">
            <v>Arame de espinar em aço inoxidável nu, para TV a cabo</v>
          </cell>
          <cell r="C3992" t="str">
            <v>M</v>
          </cell>
          <cell r="D3992">
            <v>0.42</v>
          </cell>
          <cell r="E3992">
            <v>5.87</v>
          </cell>
          <cell r="F3992">
            <v>6.29</v>
          </cell>
          <cell r="G3992">
            <v>15</v>
          </cell>
        </row>
        <row r="3993">
          <cell r="A3993" t="str">
            <v>69.20.040</v>
          </cell>
          <cell r="B3993" t="str">
            <v>Isolador roldana em porcelana de 72 x 72 mm</v>
          </cell>
          <cell r="C3993" t="str">
            <v>UN</v>
          </cell>
          <cell r="D3993">
            <v>6.44</v>
          </cell>
          <cell r="E3993">
            <v>11.75</v>
          </cell>
          <cell r="F3993">
            <v>18.190000000000001</v>
          </cell>
          <cell r="G3993">
            <v>15</v>
          </cell>
        </row>
        <row r="3994">
          <cell r="A3994" t="str">
            <v>69.20.050</v>
          </cell>
          <cell r="B3994" t="str">
            <v>Suporte para isolador roldana tipo DM, padrão TELEBRÁS</v>
          </cell>
          <cell r="C3994" t="str">
            <v>UN</v>
          </cell>
          <cell r="D3994">
            <v>2.13</v>
          </cell>
          <cell r="E3994">
            <v>11.75</v>
          </cell>
          <cell r="F3994">
            <v>13.88</v>
          </cell>
          <cell r="G3994">
            <v>15</v>
          </cell>
        </row>
        <row r="3995">
          <cell r="A3995" t="str">
            <v>69.20.070</v>
          </cell>
          <cell r="B3995" t="str">
            <v>Fita em aço inoxidável para poste de 0,50 m x 19 mm, com fecho em aço inoxidável</v>
          </cell>
          <cell r="C3995" t="str">
            <v>UN</v>
          </cell>
          <cell r="D3995">
            <v>2.2799999999999998</v>
          </cell>
          <cell r="E3995">
            <v>11.75</v>
          </cell>
          <cell r="F3995">
            <v>14.03</v>
          </cell>
          <cell r="G3995">
            <v>15</v>
          </cell>
        </row>
        <row r="3996">
          <cell r="A3996" t="str">
            <v>69.20.100</v>
          </cell>
          <cell r="B3996" t="str">
            <v>Tampa para caixa R1, padrão TELEBRÁS</v>
          </cell>
          <cell r="C3996" t="str">
            <v>UN</v>
          </cell>
          <cell r="D3996">
            <v>307.20999999999998</v>
          </cell>
          <cell r="E3996">
            <v>13.04</v>
          </cell>
          <cell r="F3996">
            <v>320.25</v>
          </cell>
          <cell r="G3996">
            <v>15</v>
          </cell>
        </row>
        <row r="3997">
          <cell r="A3997" t="str">
            <v>69.20.110</v>
          </cell>
          <cell r="B3997" t="str">
            <v>Tampa para caixa R2, padrão TELEBRÁS</v>
          </cell>
          <cell r="C3997" t="str">
            <v>UN</v>
          </cell>
          <cell r="D3997">
            <v>696.86</v>
          </cell>
          <cell r="E3997">
            <v>13.04</v>
          </cell>
          <cell r="F3997">
            <v>709.9</v>
          </cell>
          <cell r="G3997">
            <v>15</v>
          </cell>
        </row>
        <row r="3998">
          <cell r="A3998" t="str">
            <v>69.20.130</v>
          </cell>
          <cell r="B3998" t="str">
            <v>Bloco de ligação interna para 10 pares, BLI-10</v>
          </cell>
          <cell r="C3998" t="str">
            <v>UN</v>
          </cell>
          <cell r="D3998">
            <v>6.38</v>
          </cell>
          <cell r="E3998">
            <v>20.66</v>
          </cell>
          <cell r="F3998">
            <v>27.04</v>
          </cell>
          <cell r="G3998">
            <v>15</v>
          </cell>
        </row>
        <row r="3999">
          <cell r="A3999" t="str">
            <v>69.20.140</v>
          </cell>
          <cell r="B3999" t="str">
            <v>Bloco de ligação com engate rápido para 10 pares, BER-10</v>
          </cell>
          <cell r="C3999" t="str">
            <v>UN</v>
          </cell>
          <cell r="D3999">
            <v>17.61</v>
          </cell>
          <cell r="E3999">
            <v>20.66</v>
          </cell>
          <cell r="F3999">
            <v>38.270000000000003</v>
          </cell>
          <cell r="G3999">
            <v>15</v>
          </cell>
        </row>
        <row r="4000">
          <cell r="A4000" t="str">
            <v>69.20.170</v>
          </cell>
          <cell r="B4000" t="str">
            <v>Calha de aço com 4 tomadas 2P+T - 250 V, com cabo</v>
          </cell>
          <cell r="C4000" t="str">
            <v>UN</v>
          </cell>
          <cell r="D4000">
            <v>85.82</v>
          </cell>
          <cell r="E4000">
            <v>2.39</v>
          </cell>
          <cell r="F4000">
            <v>88.21</v>
          </cell>
          <cell r="G4000">
            <v>15</v>
          </cell>
        </row>
        <row r="4001">
          <cell r="A4001" t="str">
            <v>69.20.180</v>
          </cell>
          <cell r="B4001" t="str">
            <v>Cordão óptico duplex, multimodo com conector LC/LC - 2,5 m</v>
          </cell>
          <cell r="C4001" t="str">
            <v>UN</v>
          </cell>
          <cell r="D4001">
            <v>344.19</v>
          </cell>
          <cell r="E4001">
            <v>13.41</v>
          </cell>
          <cell r="F4001">
            <v>357.6</v>
          </cell>
          <cell r="G4001">
            <v>15</v>
          </cell>
        </row>
        <row r="4002">
          <cell r="A4002" t="str">
            <v>69.20.200</v>
          </cell>
          <cell r="B4002" t="str">
            <v>Bandeja fixa para rack, 19´ x 500 mm</v>
          </cell>
          <cell r="C4002" t="str">
            <v>UN</v>
          </cell>
          <cell r="D4002">
            <v>94.17</v>
          </cell>
          <cell r="E4002">
            <v>8.6300000000000008</v>
          </cell>
          <cell r="F4002">
            <v>102.8</v>
          </cell>
          <cell r="G4002">
            <v>15</v>
          </cell>
        </row>
        <row r="4003">
          <cell r="A4003" t="str">
            <v>69.20.210</v>
          </cell>
          <cell r="B4003" t="str">
            <v>Bandeja fixa para rack, 19´ x 800 mm</v>
          </cell>
          <cell r="C4003" t="str">
            <v>UN</v>
          </cell>
          <cell r="D4003">
            <v>124.36</v>
          </cell>
          <cell r="E4003">
            <v>8.6300000000000008</v>
          </cell>
          <cell r="F4003">
            <v>132.99</v>
          </cell>
          <cell r="G4003">
            <v>15</v>
          </cell>
        </row>
        <row r="4004">
          <cell r="A4004" t="str">
            <v>69.20.220</v>
          </cell>
          <cell r="B4004" t="str">
            <v>Bandeja deslizante para rack, 19´ x 800 mm</v>
          </cell>
          <cell r="C4004" t="str">
            <v>UN</v>
          </cell>
          <cell r="D4004">
            <v>201.56</v>
          </cell>
          <cell r="E4004">
            <v>8.6300000000000008</v>
          </cell>
          <cell r="F4004">
            <v>210.19</v>
          </cell>
          <cell r="G4004">
            <v>15</v>
          </cell>
        </row>
        <row r="4005">
          <cell r="A4005" t="str">
            <v>69.20.230</v>
          </cell>
          <cell r="B4005" t="str">
            <v>Calha de aço com 8 tomadas 2P+T - 250 V, com cabo</v>
          </cell>
          <cell r="C4005" t="str">
            <v>UN</v>
          </cell>
          <cell r="D4005">
            <v>86.14</v>
          </cell>
          <cell r="E4005">
            <v>2.39</v>
          </cell>
          <cell r="F4005">
            <v>88.53</v>
          </cell>
          <cell r="G4005">
            <v>15</v>
          </cell>
        </row>
        <row r="4006">
          <cell r="A4006" t="str">
            <v>69.20.240</v>
          </cell>
          <cell r="B4006" t="str">
            <v>Calha de aço com 12 tomadas 2P+T - 250 V, com cabo</v>
          </cell>
          <cell r="C4006" t="str">
            <v>UN</v>
          </cell>
          <cell r="D4006">
            <v>111.01</v>
          </cell>
          <cell r="E4006">
            <v>2.39</v>
          </cell>
          <cell r="F4006">
            <v>113.4</v>
          </cell>
          <cell r="G4006">
            <v>15</v>
          </cell>
        </row>
        <row r="4007">
          <cell r="A4007" t="str">
            <v>69.20.248</v>
          </cell>
          <cell r="B4007" t="str">
            <v>Painel frontal cego - 19´ x 1 U</v>
          </cell>
          <cell r="C4007" t="str">
            <v>UN</v>
          </cell>
          <cell r="D4007">
            <v>10.15</v>
          </cell>
          <cell r="E4007">
            <v>4.78</v>
          </cell>
          <cell r="F4007">
            <v>14.93</v>
          </cell>
          <cell r="G4007">
            <v>15</v>
          </cell>
        </row>
        <row r="4008">
          <cell r="A4008" t="str">
            <v>69.20.250</v>
          </cell>
          <cell r="B4008" t="str">
            <v>Painel frontal cego - 19´ x 2 U</v>
          </cell>
          <cell r="C4008" t="str">
            <v>UN</v>
          </cell>
          <cell r="D4008">
            <v>15.53</v>
          </cell>
          <cell r="E4008">
            <v>4.78</v>
          </cell>
          <cell r="F4008">
            <v>20.309999999999999</v>
          </cell>
          <cell r="G4008">
            <v>15</v>
          </cell>
        </row>
        <row r="4009">
          <cell r="A4009" t="str">
            <v>69.20.260</v>
          </cell>
          <cell r="B4009" t="str">
            <v>Protetor de surto híbrido para rede de telecomunicações</v>
          </cell>
          <cell r="C4009" t="str">
            <v>UN</v>
          </cell>
          <cell r="D4009">
            <v>19.010000000000002</v>
          </cell>
          <cell r="E4009">
            <v>22.13</v>
          </cell>
          <cell r="F4009">
            <v>41.14</v>
          </cell>
          <cell r="G4009">
            <v>15</v>
          </cell>
        </row>
        <row r="4010">
          <cell r="A4010" t="str">
            <v>69.20.270</v>
          </cell>
          <cell r="B4010" t="str">
            <v>Divisor interno com 1 entrada e 2 saídas - 75 Ohms</v>
          </cell>
          <cell r="C4010" t="str">
            <v>UN</v>
          </cell>
          <cell r="D4010">
            <v>11.51</v>
          </cell>
          <cell r="E4010">
            <v>13.41</v>
          </cell>
          <cell r="F4010">
            <v>24.92</v>
          </cell>
          <cell r="G4010">
            <v>15</v>
          </cell>
        </row>
        <row r="4011">
          <cell r="A4011" t="str">
            <v>69.20.280</v>
          </cell>
          <cell r="B4011" t="str">
            <v>Divisor interno com 1 entrada e 4 saídas - 75 Ohms</v>
          </cell>
          <cell r="C4011" t="str">
            <v>UN</v>
          </cell>
          <cell r="D4011">
            <v>13.18</v>
          </cell>
          <cell r="E4011">
            <v>13.41</v>
          </cell>
          <cell r="F4011">
            <v>26.59</v>
          </cell>
          <cell r="G4011">
            <v>15</v>
          </cell>
        </row>
        <row r="4012">
          <cell r="A4012" t="str">
            <v>69.20.290</v>
          </cell>
          <cell r="B4012" t="str">
            <v>Tomada blindada para VHF/UHF, CATV e FM, frequência 5 MHz a 1 GHz</v>
          </cell>
          <cell r="C4012" t="str">
            <v>UN</v>
          </cell>
          <cell r="D4012">
            <v>12.22</v>
          </cell>
          <cell r="E4012">
            <v>13.41</v>
          </cell>
          <cell r="F4012">
            <v>25.63</v>
          </cell>
          <cell r="G4012">
            <v>15</v>
          </cell>
        </row>
        <row r="4013">
          <cell r="A4013" t="str">
            <v>69.20.300</v>
          </cell>
          <cell r="B4013" t="str">
            <v>Bloco de distribuição para 10 pares</v>
          </cell>
          <cell r="C4013" t="str">
            <v>UN</v>
          </cell>
          <cell r="D4013">
            <v>11.31</v>
          </cell>
          <cell r="E4013">
            <v>22.74</v>
          </cell>
          <cell r="F4013">
            <v>34.049999999999997</v>
          </cell>
          <cell r="G4013">
            <v>15</v>
          </cell>
        </row>
        <row r="4014">
          <cell r="A4014" t="str">
            <v>69.20.340</v>
          </cell>
          <cell r="B4014" t="str">
            <v>Tomada para TV, tipo pino Jack, com placa</v>
          </cell>
          <cell r="C4014" t="str">
            <v>UN</v>
          </cell>
          <cell r="D4014">
            <v>8.9499999999999993</v>
          </cell>
          <cell r="E4014">
            <v>11.75</v>
          </cell>
          <cell r="F4014">
            <v>20.7</v>
          </cell>
          <cell r="G4014">
            <v>15</v>
          </cell>
        </row>
        <row r="4015">
          <cell r="A4015" t="str">
            <v>69.20.350</v>
          </cell>
          <cell r="B4015" t="str">
            <v>Caixa de emenda ventilada, em polipropileno, para até 200 pares</v>
          </cell>
          <cell r="C4015" t="str">
            <v>UN</v>
          </cell>
          <cell r="D4015">
            <v>99.94</v>
          </cell>
          <cell r="E4015">
            <v>41.32</v>
          </cell>
          <cell r="F4015">
            <v>141.26</v>
          </cell>
          <cell r="G4015">
            <v>15</v>
          </cell>
        </row>
        <row r="4016">
          <cell r="A4016" t="str">
            <v>70</v>
          </cell>
          <cell r="B4016" t="str">
            <v>SINALIZACAO VIARIA</v>
          </cell>
        </row>
        <row r="4017">
          <cell r="A4017" t="str">
            <v>70.01</v>
          </cell>
          <cell r="B4017" t="str">
            <v>Dispositivo viario</v>
          </cell>
        </row>
        <row r="4018">
          <cell r="A4018" t="str">
            <v>70.01.003</v>
          </cell>
          <cell r="B4018" t="str">
            <v>Faixa elevada para travessia de pedestres em massa asfáltica - lombofaixa de vias com execução de recapeamento</v>
          </cell>
          <cell r="C4018" t="str">
            <v>M2</v>
          </cell>
          <cell r="D4018">
            <v>267.22000000000003</v>
          </cell>
          <cell r="E4018">
            <v>4.0199999999999996</v>
          </cell>
          <cell r="F4018">
            <v>271.24</v>
          </cell>
          <cell r="G4018">
            <v>15</v>
          </cell>
        </row>
        <row r="4019">
          <cell r="A4019" t="str">
            <v>70.01.030</v>
          </cell>
          <cell r="B4019" t="str">
            <v>Ondulação transversal em massa asfáltica - lombada tipo "A" de vias com execução de recapeamento</v>
          </cell>
          <cell r="C4019" t="str">
            <v>M2</v>
          </cell>
          <cell r="D4019">
            <v>217.94</v>
          </cell>
          <cell r="E4019">
            <v>3.37</v>
          </cell>
          <cell r="F4019">
            <v>221.31</v>
          </cell>
          <cell r="G4019">
            <v>15</v>
          </cell>
        </row>
        <row r="4020">
          <cell r="A4020" t="str">
            <v>70.01.031</v>
          </cell>
          <cell r="B4020" t="str">
            <v>Ondulação transversal em massa asfáltica - lombada tipo "B" de vias com execução de recapeamento</v>
          </cell>
          <cell r="C4020" t="str">
            <v>M2</v>
          </cell>
          <cell r="D4020">
            <v>218.66</v>
          </cell>
          <cell r="E4020">
            <v>3.39</v>
          </cell>
          <cell r="F4020">
            <v>222.05</v>
          </cell>
          <cell r="G4020">
            <v>15</v>
          </cell>
        </row>
        <row r="4021">
          <cell r="A4021" t="str">
            <v>70.01.050</v>
          </cell>
          <cell r="B4021" t="str">
            <v>Defensa semimaleavel simples</v>
          </cell>
          <cell r="C4021" t="str">
            <v>M</v>
          </cell>
          <cell r="D4021">
            <v>441.33</v>
          </cell>
          <cell r="E4021">
            <v>16.75</v>
          </cell>
          <cell r="F4021">
            <v>458.08</v>
          </cell>
          <cell r="G4021">
            <v>15</v>
          </cell>
        </row>
        <row r="4022">
          <cell r="A4022" t="str">
            <v>70.02</v>
          </cell>
          <cell r="B4022" t="str">
            <v>Sinalizacao horizontal</v>
          </cell>
        </row>
        <row r="4023">
          <cell r="A4023" t="str">
            <v>70.02.001</v>
          </cell>
          <cell r="B4023" t="str">
            <v>Limpeza, pré marcação e pré pintura de solo</v>
          </cell>
          <cell r="C4023" t="str">
            <v>M2</v>
          </cell>
          <cell r="D4023">
            <v>81.97</v>
          </cell>
          <cell r="F4023">
            <v>81.97</v>
          </cell>
          <cell r="G4023">
            <v>15</v>
          </cell>
        </row>
        <row r="4024">
          <cell r="A4024" t="str">
            <v>70.02.010</v>
          </cell>
          <cell r="B4024" t="str">
            <v>Sinalização horizontal com tinta vinílica ou acrílica</v>
          </cell>
          <cell r="C4024" t="str">
            <v>M2</v>
          </cell>
          <cell r="D4024">
            <v>35.49</v>
          </cell>
          <cell r="F4024">
            <v>35.49</v>
          </cell>
          <cell r="G4024">
            <v>15</v>
          </cell>
        </row>
        <row r="4025">
          <cell r="A4025" t="str">
            <v>70.02.012</v>
          </cell>
          <cell r="B4025" t="str">
            <v>Sinalização horizontal em laminado elastoplástico retrorefletivo e antiderrapante, para faixas</v>
          </cell>
          <cell r="C4025" t="str">
            <v>M2</v>
          </cell>
          <cell r="D4025">
            <v>197.89</v>
          </cell>
          <cell r="F4025">
            <v>197.89</v>
          </cell>
          <cell r="G4025">
            <v>15</v>
          </cell>
        </row>
        <row r="4026">
          <cell r="A4026" t="str">
            <v>70.02.013</v>
          </cell>
          <cell r="B4026" t="str">
            <v>Sinalização horizontal em laminado elastoplástico retrorefletivo e antiderrapante, para símbolos e letras</v>
          </cell>
          <cell r="C4026" t="str">
            <v>M2</v>
          </cell>
          <cell r="D4026">
            <v>247.36</v>
          </cell>
          <cell r="F4026">
            <v>247.36</v>
          </cell>
          <cell r="G4026">
            <v>15</v>
          </cell>
        </row>
        <row r="4027">
          <cell r="A4027" t="str">
            <v>70.02.014</v>
          </cell>
          <cell r="B4027" t="str">
            <v>Sinalização horizontal em massa termoplástica à quente por aspersão, espessura de 1,5 mm, para faixas</v>
          </cell>
          <cell r="C4027" t="str">
            <v>M2</v>
          </cell>
          <cell r="D4027">
            <v>94.61</v>
          </cell>
          <cell r="F4027">
            <v>94.61</v>
          </cell>
          <cell r="G4027">
            <v>15</v>
          </cell>
        </row>
        <row r="4028">
          <cell r="A4028" t="str">
            <v>70.02.016</v>
          </cell>
          <cell r="B4028" t="str">
            <v>Sinalização horizontal em massa termoplástica à quente por extrusão, espessura de 3,0 mm, para faixas</v>
          </cell>
          <cell r="C4028" t="str">
            <v>M2</v>
          </cell>
          <cell r="D4028">
            <v>136.97999999999999</v>
          </cell>
          <cell r="F4028">
            <v>136.97999999999999</v>
          </cell>
          <cell r="G4028">
            <v>15</v>
          </cell>
        </row>
        <row r="4029">
          <cell r="A4029" t="str">
            <v>70.02.017</v>
          </cell>
          <cell r="B4029" t="str">
            <v>Sinalização horizontal em massa termoplástica à quente por extrusão, espessura de 3,0 mm, para legendas</v>
          </cell>
          <cell r="C4029" t="str">
            <v>M2</v>
          </cell>
          <cell r="D4029">
            <v>152.63999999999999</v>
          </cell>
          <cell r="F4029">
            <v>152.63999999999999</v>
          </cell>
          <cell r="G4029">
            <v>15</v>
          </cell>
        </row>
        <row r="4030">
          <cell r="A4030" t="str">
            <v>70.02.020</v>
          </cell>
          <cell r="B4030" t="str">
            <v>Sinalização horizontal em plástico a frio manual, para faixas</v>
          </cell>
          <cell r="C4030" t="str">
            <v>M2</v>
          </cell>
          <cell r="D4030">
            <v>260.31</v>
          </cell>
          <cell r="F4030">
            <v>260.31</v>
          </cell>
          <cell r="G4030">
            <v>15</v>
          </cell>
        </row>
        <row r="4031">
          <cell r="A4031" t="str">
            <v>70.02.021</v>
          </cell>
          <cell r="B4031" t="str">
            <v>Sinalização horizontal em termoplástico de alto relevo</v>
          </cell>
          <cell r="C4031" t="str">
            <v>M2</v>
          </cell>
          <cell r="D4031">
            <v>279.92</v>
          </cell>
          <cell r="F4031">
            <v>279.92</v>
          </cell>
          <cell r="G4031">
            <v>15</v>
          </cell>
        </row>
        <row r="4032">
          <cell r="A4032" t="str">
            <v>70.02.022</v>
          </cell>
          <cell r="B4032" t="str">
            <v>Sinalização horizontal em tinta a base de resina acrílica emulsionada em água</v>
          </cell>
          <cell r="C4032" t="str">
            <v>M2</v>
          </cell>
          <cell r="D4032">
            <v>49.51</v>
          </cell>
          <cell r="F4032">
            <v>49.51</v>
          </cell>
          <cell r="G4032">
            <v>15</v>
          </cell>
        </row>
        <row r="4033">
          <cell r="A4033" t="str">
            <v>70.03</v>
          </cell>
          <cell r="B4033" t="str">
            <v>Sinalizacao vertical</v>
          </cell>
        </row>
        <row r="4034">
          <cell r="A4034" t="str">
            <v>70.03.001</v>
          </cell>
          <cell r="B4034" t="str">
            <v>Placa para sinalização viária em chapa de aço, totalmente refletiva com película IA/IA - área até 2,0 m²</v>
          </cell>
          <cell r="C4034" t="str">
            <v>M2</v>
          </cell>
          <cell r="D4034">
            <v>1638.97</v>
          </cell>
          <cell r="E4034">
            <v>30.3</v>
          </cell>
          <cell r="F4034">
            <v>1669.27</v>
          </cell>
          <cell r="G4034">
            <v>15</v>
          </cell>
        </row>
        <row r="4035">
          <cell r="A4035" t="str">
            <v>70.03.003</v>
          </cell>
          <cell r="B4035" t="str">
            <v>Placa para sinalização viária em chapa de aço, totalmente refletiva com película III/III - área até 2,0 m²</v>
          </cell>
          <cell r="C4035" t="str">
            <v>M2</v>
          </cell>
          <cell r="D4035">
            <v>1707.7</v>
          </cell>
          <cell r="E4035">
            <v>30.29</v>
          </cell>
          <cell r="F4035">
            <v>1737.99</v>
          </cell>
          <cell r="G4035">
            <v>15</v>
          </cell>
        </row>
        <row r="4036">
          <cell r="A4036" t="str">
            <v>70.03.006</v>
          </cell>
          <cell r="B4036" t="str">
            <v>Placa para sinalização viária em chapa de alumínio, totalmente refletiva com película IA/IA - área até 2,0 m²</v>
          </cell>
          <cell r="C4036" t="str">
            <v>M2</v>
          </cell>
          <cell r="D4036">
            <v>1841.96</v>
          </cell>
          <cell r="E4036">
            <v>30.29</v>
          </cell>
          <cell r="F4036">
            <v>1872.25</v>
          </cell>
          <cell r="G4036">
            <v>15</v>
          </cell>
        </row>
        <row r="4037">
          <cell r="A4037" t="str">
            <v>70.03.008</v>
          </cell>
          <cell r="B4037" t="str">
            <v>Placa para sinalização viária em chapa de alumínio, totalmente refletiva com película III/III - área até 2,0 m²</v>
          </cell>
          <cell r="C4037" t="str">
            <v>M2</v>
          </cell>
          <cell r="D4037">
            <v>1901.02</v>
          </cell>
          <cell r="E4037">
            <v>30.29</v>
          </cell>
          <cell r="F4037">
            <v>1931.31</v>
          </cell>
          <cell r="G4037">
            <v>15</v>
          </cell>
        </row>
        <row r="4038">
          <cell r="A4038" t="str">
            <v>70.03.009</v>
          </cell>
          <cell r="B4038" t="str">
            <v>Placa para sinalização viária em chapa de alumínio, totalmente refletiva com película III/III - área maior que 2,0 m²</v>
          </cell>
          <cell r="C4038" t="str">
            <v>M2</v>
          </cell>
          <cell r="D4038">
            <v>2307.2199999999998</v>
          </cell>
          <cell r="E4038">
            <v>30.29</v>
          </cell>
          <cell r="F4038">
            <v>2337.5100000000002</v>
          </cell>
          <cell r="G4038">
            <v>15</v>
          </cell>
        </row>
        <row r="4039">
          <cell r="A4039" t="str">
            <v>70.03.010</v>
          </cell>
          <cell r="B4039" t="str">
            <v>Placa para sinalização viária em alumínio composto, totalmente refletiva com película IA/IA - área até 2,0 m²</v>
          </cell>
          <cell r="C4039" t="str">
            <v>M2</v>
          </cell>
          <cell r="D4039">
            <v>1861.63</v>
          </cell>
          <cell r="E4039">
            <v>45.44</v>
          </cell>
          <cell r="F4039">
            <v>1907.07</v>
          </cell>
          <cell r="G4039">
            <v>15</v>
          </cell>
        </row>
        <row r="4040">
          <cell r="A4040" t="str">
            <v>70.03.012</v>
          </cell>
          <cell r="B4040" t="str">
            <v>Placa para sinalização viária em alumínio composto, totalmente refletiva com película III/III - área até 2,0 m²</v>
          </cell>
          <cell r="C4040" t="str">
            <v>M2</v>
          </cell>
          <cell r="D4040">
            <v>1781.24</v>
          </cell>
          <cell r="E4040">
            <v>45.44</v>
          </cell>
          <cell r="F4040">
            <v>1826.68</v>
          </cell>
          <cell r="G4040">
            <v>15</v>
          </cell>
        </row>
        <row r="4041">
          <cell r="A4041" t="str">
            <v>70.03.013</v>
          </cell>
          <cell r="B4041" t="str">
            <v>Placa para sinalização viária em alumínio composto, totalmente refletiva com película III/III - área maior que 2,0 m²</v>
          </cell>
          <cell r="C4041" t="str">
            <v>M2</v>
          </cell>
          <cell r="D4041">
            <v>2098.62</v>
          </cell>
          <cell r="E4041">
            <v>45.44</v>
          </cell>
          <cell r="F4041">
            <v>2144.06</v>
          </cell>
          <cell r="G4041">
            <v>15</v>
          </cell>
        </row>
        <row r="4042">
          <cell r="A4042" t="str">
            <v>70.04</v>
          </cell>
          <cell r="B4042" t="str">
            <v>Coluna cônica</v>
          </cell>
        </row>
        <row r="4043">
          <cell r="A4043" t="str">
            <v>70.04.001</v>
          </cell>
          <cell r="B4043" t="str">
            <v>Coluna simples (PP), diâmetro de 2 1/2´ e comprimento de 3,6 m</v>
          </cell>
          <cell r="C4043" t="str">
            <v>UN</v>
          </cell>
          <cell r="D4043">
            <v>1237</v>
          </cell>
          <cell r="E4043">
            <v>132.74</v>
          </cell>
          <cell r="F4043">
            <v>1369.74</v>
          </cell>
          <cell r="G4043">
            <v>15</v>
          </cell>
        </row>
        <row r="4044">
          <cell r="A4044" t="str">
            <v>70.04.002</v>
          </cell>
          <cell r="B4044" t="str">
            <v>Coluna simples (P-51), para fixação de placa de orientação</v>
          </cell>
          <cell r="C4044" t="str">
            <v>UN</v>
          </cell>
          <cell r="D4044">
            <v>3595.58</v>
          </cell>
          <cell r="E4044">
            <v>132.74</v>
          </cell>
          <cell r="F4044">
            <v>3728.32</v>
          </cell>
          <cell r="G4044">
            <v>15</v>
          </cell>
        </row>
        <row r="4045">
          <cell r="A4045" t="str">
            <v>70.04.003</v>
          </cell>
          <cell r="B4045" t="str">
            <v>Coluna dupla (P-53) para fixação de placa de orientação</v>
          </cell>
          <cell r="C4045" t="str">
            <v>UN</v>
          </cell>
          <cell r="D4045">
            <v>6108.45</v>
          </cell>
          <cell r="E4045">
            <v>227.03</v>
          </cell>
          <cell r="F4045">
            <v>6335.48</v>
          </cell>
          <cell r="G4045">
            <v>15</v>
          </cell>
        </row>
        <row r="4046">
          <cell r="A4046" t="str">
            <v>70.04.004</v>
          </cell>
          <cell r="B4046" t="str">
            <v>Coluna (P-57) para fixação de placa de orientação, com braço projetado</v>
          </cell>
          <cell r="C4046" t="str">
            <v>UN</v>
          </cell>
          <cell r="D4046">
            <v>6127.19</v>
          </cell>
          <cell r="E4046">
            <v>132.74</v>
          </cell>
          <cell r="F4046">
            <v>6259.93</v>
          </cell>
          <cell r="G4046">
            <v>15</v>
          </cell>
        </row>
        <row r="4047">
          <cell r="A4047" t="str">
            <v>70.04.005</v>
          </cell>
          <cell r="B4047" t="str">
            <v>Braço (P-55) para fixação em poste de concreto</v>
          </cell>
          <cell r="C4047" t="str">
            <v>UN</v>
          </cell>
          <cell r="D4047">
            <v>3010.51</v>
          </cell>
          <cell r="E4047">
            <v>82.63</v>
          </cell>
          <cell r="F4047">
            <v>3093.14</v>
          </cell>
          <cell r="G4047">
            <v>15</v>
          </cell>
        </row>
        <row r="4048">
          <cell r="A4048" t="str">
            <v>70.04.006</v>
          </cell>
          <cell r="B4048" t="str">
            <v>Coluna dupla (PP), diâmetro de 2 x 2 1/2´ e comprimento de 3,6 m</v>
          </cell>
          <cell r="C4048" t="str">
            <v>UN</v>
          </cell>
          <cell r="D4048">
            <v>2033.43</v>
          </cell>
          <cell r="E4048">
            <v>132.74</v>
          </cell>
          <cell r="F4048">
            <v>2166.17</v>
          </cell>
          <cell r="G4048">
            <v>15</v>
          </cell>
        </row>
        <row r="4049">
          <cell r="A4049" t="str">
            <v>70.04.007</v>
          </cell>
          <cell r="B4049" t="str">
            <v>Coluna semafórica simples 101 mm x 6 m</v>
          </cell>
          <cell r="C4049" t="str">
            <v>UN</v>
          </cell>
          <cell r="D4049">
            <v>2989.74</v>
          </cell>
          <cell r="E4049">
            <v>132.74</v>
          </cell>
          <cell r="F4049">
            <v>3122.48</v>
          </cell>
          <cell r="G4049">
            <v>15</v>
          </cell>
        </row>
        <row r="4050">
          <cell r="A4050" t="str">
            <v>70.05</v>
          </cell>
          <cell r="B4050" t="str">
            <v>Sinalizacao semaforica e complementar</v>
          </cell>
        </row>
        <row r="4051">
          <cell r="A4051" t="str">
            <v>70.05.001</v>
          </cell>
          <cell r="B4051" t="str">
            <v>Botoeira convencional para pedestre</v>
          </cell>
          <cell r="C4051" t="str">
            <v>UN</v>
          </cell>
          <cell r="D4051">
            <v>464.25</v>
          </cell>
          <cell r="E4051">
            <v>27.82</v>
          </cell>
          <cell r="F4051">
            <v>492.07</v>
          </cell>
          <cell r="G4051">
            <v>15</v>
          </cell>
        </row>
        <row r="4052">
          <cell r="A4052" t="str">
            <v>70.05.002</v>
          </cell>
          <cell r="B4052" t="str">
            <v>Botoeira sonora para deficientes visuais</v>
          </cell>
          <cell r="C4052" t="str">
            <v>UN</v>
          </cell>
          <cell r="D4052">
            <v>3207.63</v>
          </cell>
          <cell r="E4052">
            <v>61.81</v>
          </cell>
          <cell r="F4052">
            <v>3269.44</v>
          </cell>
          <cell r="G4052">
            <v>15</v>
          </cell>
        </row>
        <row r="4053">
          <cell r="A4053" t="str">
            <v>70.05.006</v>
          </cell>
          <cell r="B4053" t="str">
            <v>Luminária LED 20W com braço, para travessia de pedestre</v>
          </cell>
          <cell r="C4053" t="str">
            <v>UN</v>
          </cell>
          <cell r="D4053">
            <v>1559.45</v>
          </cell>
          <cell r="E4053">
            <v>41.32</v>
          </cell>
          <cell r="F4053">
            <v>1600.77</v>
          </cell>
          <cell r="G4053">
            <v>15</v>
          </cell>
        </row>
        <row r="4054">
          <cell r="A4054" t="str">
            <v>70.05.011</v>
          </cell>
          <cell r="B4054" t="str">
            <v>Grupo focal para pedestre com lâmpada LED e contador regressivo</v>
          </cell>
          <cell r="C4054" t="str">
            <v>UN</v>
          </cell>
          <cell r="D4054">
            <v>3297.88</v>
          </cell>
          <cell r="E4054">
            <v>706.8</v>
          </cell>
          <cell r="F4054">
            <v>4004.68</v>
          </cell>
          <cell r="G4054">
            <v>15</v>
          </cell>
        </row>
        <row r="4055">
          <cell r="A4055" t="str">
            <v>70.05.020</v>
          </cell>
          <cell r="B4055" t="str">
            <v>Grupo focal veicular com lâmpada LED, com anteparo e suportes de fixação</v>
          </cell>
          <cell r="C4055" t="str">
            <v>UN</v>
          </cell>
          <cell r="D4055">
            <v>8710.32</v>
          </cell>
          <cell r="E4055">
            <v>824.26</v>
          </cell>
          <cell r="F4055">
            <v>9534.58</v>
          </cell>
          <cell r="G4055">
            <v>15</v>
          </cell>
        </row>
        <row r="4056">
          <cell r="A4056" t="str">
            <v>70.06</v>
          </cell>
          <cell r="B4056" t="str">
            <v>Tachas e tachoes</v>
          </cell>
        </row>
        <row r="4057">
          <cell r="A4057" t="str">
            <v>70.06.001</v>
          </cell>
          <cell r="B4057" t="str">
            <v>Segregador (bate-roda) refletivo - resina</v>
          </cell>
          <cell r="C4057" t="str">
            <v>UN</v>
          </cell>
          <cell r="D4057">
            <v>104.3</v>
          </cell>
          <cell r="E4057">
            <v>13.39</v>
          </cell>
          <cell r="F4057">
            <v>117.69</v>
          </cell>
          <cell r="G4057">
            <v>15</v>
          </cell>
        </row>
        <row r="4058">
          <cell r="A4058" t="str">
            <v>70.06.011</v>
          </cell>
          <cell r="B4058" t="str">
            <v>Tacha tipo I bidirecional refletiva</v>
          </cell>
          <cell r="C4058" t="str">
            <v>UN</v>
          </cell>
          <cell r="D4058">
            <v>25.36</v>
          </cell>
          <cell r="E4058">
            <v>10.050000000000001</v>
          </cell>
          <cell r="F4058">
            <v>35.409999999999997</v>
          </cell>
          <cell r="G4058">
            <v>15</v>
          </cell>
        </row>
        <row r="4059">
          <cell r="A4059" t="str">
            <v>70.06.012</v>
          </cell>
          <cell r="B4059" t="str">
            <v>Tacha tipo I monodirecional refletiva</v>
          </cell>
          <cell r="C4059" t="str">
            <v>UN</v>
          </cell>
          <cell r="D4059">
            <v>21</v>
          </cell>
          <cell r="E4059">
            <v>10.050000000000001</v>
          </cell>
          <cell r="F4059">
            <v>31.05</v>
          </cell>
          <cell r="G4059">
            <v>15</v>
          </cell>
        </row>
        <row r="4060">
          <cell r="A4060" t="str">
            <v>70.06.013</v>
          </cell>
          <cell r="B4060" t="str">
            <v>Tacha tipo II bidirecional refletiva</v>
          </cell>
          <cell r="C4060" t="str">
            <v>UN</v>
          </cell>
          <cell r="D4060">
            <v>30.08</v>
          </cell>
          <cell r="E4060">
            <v>10.050000000000001</v>
          </cell>
          <cell r="F4060">
            <v>40.130000000000003</v>
          </cell>
          <cell r="G4060">
            <v>15</v>
          </cell>
        </row>
        <row r="4061">
          <cell r="A4061" t="str">
            <v>70.06.014</v>
          </cell>
          <cell r="B4061" t="str">
            <v>Tacha tipo II monodirecional refletiva</v>
          </cell>
          <cell r="C4061" t="str">
            <v>UN</v>
          </cell>
          <cell r="D4061">
            <v>25.57</v>
          </cell>
          <cell r="E4061">
            <v>10.050000000000001</v>
          </cell>
          <cell r="F4061">
            <v>35.619999999999997</v>
          </cell>
          <cell r="G4061">
            <v>15</v>
          </cell>
        </row>
        <row r="4062">
          <cell r="A4062" t="str">
            <v>70.06.020</v>
          </cell>
          <cell r="B4062" t="str">
            <v>Tachão tipo I bidirecional refletivo</v>
          </cell>
          <cell r="C4062" t="str">
            <v>UN</v>
          </cell>
          <cell r="D4062">
            <v>66.73</v>
          </cell>
          <cell r="E4062">
            <v>11.24</v>
          </cell>
          <cell r="F4062">
            <v>77.97</v>
          </cell>
          <cell r="G4062">
            <v>15</v>
          </cell>
        </row>
        <row r="4063">
          <cell r="A4063" t="str">
            <v>70.06.021</v>
          </cell>
          <cell r="B4063" t="str">
            <v>Tachão tipo I monodirecional refletivo</v>
          </cell>
          <cell r="C4063" t="str">
            <v>UN</v>
          </cell>
          <cell r="D4063">
            <v>64.47</v>
          </cell>
          <cell r="E4063">
            <v>11.24</v>
          </cell>
          <cell r="F4063">
            <v>75.709999999999994</v>
          </cell>
          <cell r="G4063">
            <v>15</v>
          </cell>
        </row>
        <row r="4064">
          <cell r="A4064" t="str">
            <v>70.06.031</v>
          </cell>
          <cell r="B4064" t="str">
            <v>Tacha tipo I bidirecional refletiva - resina</v>
          </cell>
          <cell r="C4064" t="str">
            <v>UN</v>
          </cell>
          <cell r="D4064">
            <v>57.71</v>
          </cell>
          <cell r="E4064">
            <v>10.050000000000001</v>
          </cell>
          <cell r="F4064">
            <v>67.760000000000005</v>
          </cell>
          <cell r="G4064">
            <v>15</v>
          </cell>
        </row>
        <row r="4065">
          <cell r="A4065" t="str">
            <v>70.06.032</v>
          </cell>
          <cell r="B4065" t="str">
            <v>Tacha tipo I monodirecional refletiva - resina</v>
          </cell>
          <cell r="C4065" t="str">
            <v>UN</v>
          </cell>
          <cell r="D4065">
            <v>34.880000000000003</v>
          </cell>
          <cell r="E4065">
            <v>10.050000000000001</v>
          </cell>
          <cell r="F4065">
            <v>44.93</v>
          </cell>
          <cell r="G4065">
            <v>15</v>
          </cell>
        </row>
        <row r="4066">
          <cell r="A4066" t="str">
            <v>70.06.033</v>
          </cell>
          <cell r="B4066" t="str">
            <v>Tacha tipo II bidirecional refletiva - resina</v>
          </cell>
          <cell r="C4066" t="str">
            <v>UN</v>
          </cell>
          <cell r="D4066">
            <v>42.96</v>
          </cell>
          <cell r="E4066">
            <v>10.050000000000001</v>
          </cell>
          <cell r="F4066">
            <v>53.01</v>
          </cell>
          <cell r="G4066">
            <v>15</v>
          </cell>
        </row>
        <row r="4067">
          <cell r="A4067" t="str">
            <v>70.06.034</v>
          </cell>
          <cell r="B4067" t="str">
            <v>Tacha tipo II monodirecional refletiva - resina</v>
          </cell>
          <cell r="C4067" t="str">
            <v>UN</v>
          </cell>
          <cell r="D4067">
            <v>43.34</v>
          </cell>
          <cell r="E4067">
            <v>10.050000000000001</v>
          </cell>
          <cell r="F4067">
            <v>53.39</v>
          </cell>
          <cell r="G4067">
            <v>15</v>
          </cell>
        </row>
        <row r="4068">
          <cell r="A4068" t="str">
            <v>70.06.040</v>
          </cell>
          <cell r="B4068" t="str">
            <v>Tachão tipo I bidirecional refletivo - resina</v>
          </cell>
          <cell r="C4068" t="str">
            <v>UN</v>
          </cell>
          <cell r="D4068">
            <v>61.07</v>
          </cell>
          <cell r="E4068">
            <v>11.24</v>
          </cell>
          <cell r="F4068">
            <v>72.31</v>
          </cell>
          <cell r="G4068">
            <v>15</v>
          </cell>
        </row>
        <row r="4069">
          <cell r="A4069" t="str">
            <v>70.06.041</v>
          </cell>
          <cell r="B4069" t="str">
            <v>Tachão tipo I monodirecional refletivo - resina</v>
          </cell>
          <cell r="C4069" t="str">
            <v>UN</v>
          </cell>
          <cell r="D4069">
            <v>58.59</v>
          </cell>
          <cell r="E4069">
            <v>11.24</v>
          </cell>
          <cell r="F4069">
            <v>69.83</v>
          </cell>
          <cell r="G4069">
            <v>15</v>
          </cell>
        </row>
        <row r="4070">
          <cell r="A4070" t="str">
            <v>70.20</v>
          </cell>
          <cell r="B4070" t="str">
            <v>Dispositivo viário / transporte</v>
          </cell>
        </row>
        <row r="4071">
          <cell r="A4071" t="str">
            <v>70.20.001</v>
          </cell>
          <cell r="B4071" t="str">
            <v>Faixa elevada para travessia de pedestres em massa asfáltica - lombafaixa - conservação de vias sem execução de recapeamento</v>
          </cell>
          <cell r="C4071" t="str">
            <v>M2</v>
          </cell>
          <cell r="D4071">
            <v>336.76</v>
          </cell>
          <cell r="E4071">
            <v>16.11</v>
          </cell>
          <cell r="F4071">
            <v>352.87</v>
          </cell>
          <cell r="G4071">
            <v>15</v>
          </cell>
        </row>
        <row r="4072">
          <cell r="A4072" t="str">
            <v>70.20.010</v>
          </cell>
          <cell r="B4072" t="str">
            <v>Ondulação transversal em massa asfáltica - lombada tipo "A" - conservação de vias urbanas sem execução de recapeamento</v>
          </cell>
          <cell r="C4072" t="str">
            <v>M2</v>
          </cell>
          <cell r="D4072">
            <v>244.66</v>
          </cell>
          <cell r="E4072">
            <v>14.87</v>
          </cell>
          <cell r="F4072">
            <v>259.52999999999997</v>
          </cell>
          <cell r="G4072">
            <v>15</v>
          </cell>
        </row>
        <row r="4073">
          <cell r="A4073" t="str">
            <v>70.20.011</v>
          </cell>
          <cell r="B4073" t="str">
            <v>Ondulação transversal em massa asfáltica - lombada tipo "B" - conservação de vias urbanas sem execução de recapeamento</v>
          </cell>
          <cell r="C4073" t="str">
            <v>M2</v>
          </cell>
          <cell r="D4073">
            <v>246.3</v>
          </cell>
          <cell r="E4073">
            <v>14.96</v>
          </cell>
          <cell r="F4073">
            <v>261.26</v>
          </cell>
          <cell r="G4073">
            <v>15</v>
          </cell>
        </row>
        <row r="4074">
          <cell r="A4074" t="str">
            <v>70.20.020</v>
          </cell>
          <cell r="B4074" t="str">
            <v>Transporte de equipamentos com caminhão carroceria em rodovia pavimentada</v>
          </cell>
          <cell r="C4074" t="str">
            <v>KM</v>
          </cell>
          <cell r="D4074">
            <v>8.39</v>
          </cell>
          <cell r="E4074">
            <v>2.58</v>
          </cell>
          <cell r="F4074">
            <v>10.97</v>
          </cell>
          <cell r="G4074">
            <v>15</v>
          </cell>
        </row>
        <row r="4075">
          <cell r="A4075" t="str">
            <v>70.20.021</v>
          </cell>
          <cell r="B4075" t="str">
            <v>Equipe para serviços de conservação de pavimentação de vias</v>
          </cell>
          <cell r="C4075" t="str">
            <v>CJDIA</v>
          </cell>
          <cell r="D4075">
            <v>582.29</v>
          </cell>
          <cell r="E4075">
            <v>1591.04</v>
          </cell>
          <cell r="F4075">
            <v>2173.33</v>
          </cell>
          <cell r="G4075">
            <v>15</v>
          </cell>
        </row>
        <row r="4076">
          <cell r="A4076" t="str">
            <v>97</v>
          </cell>
          <cell r="B4076" t="str">
            <v>SINALIZACAO E COMUNICACAO VISUAL</v>
          </cell>
        </row>
        <row r="4077">
          <cell r="A4077" t="str">
            <v>97.02</v>
          </cell>
          <cell r="B4077" t="str">
            <v>Placas, porticos e obeliscos arquitetônicos</v>
          </cell>
        </row>
        <row r="4078">
          <cell r="A4078" t="str">
            <v>97.02.030</v>
          </cell>
          <cell r="B4078" t="str">
            <v>Placa comemorativa em aço inoxidável escovado</v>
          </cell>
          <cell r="C4078" t="str">
            <v>M2</v>
          </cell>
          <cell r="D4078">
            <v>7862.05</v>
          </cell>
          <cell r="E4078">
            <v>105.96</v>
          </cell>
          <cell r="F4078">
            <v>7968.01</v>
          </cell>
          <cell r="G4078">
            <v>15</v>
          </cell>
        </row>
        <row r="4079">
          <cell r="A4079" t="str">
            <v>97.02.036</v>
          </cell>
          <cell r="B4079" t="str">
            <v>Placa de identificação em PVC com texto em vinil</v>
          </cell>
          <cell r="C4079" t="str">
            <v>M2</v>
          </cell>
          <cell r="D4079">
            <v>272.64999999999998</v>
          </cell>
          <cell r="E4079">
            <v>105.96</v>
          </cell>
          <cell r="F4079">
            <v>378.61</v>
          </cell>
          <cell r="G4079">
            <v>15</v>
          </cell>
        </row>
        <row r="4080">
          <cell r="A4080" t="str">
            <v>97.02.190</v>
          </cell>
          <cell r="B4080" t="str">
            <v>Placa de identificação em acrílico com texto em vinil</v>
          </cell>
          <cell r="C4080" t="str">
            <v>M2</v>
          </cell>
          <cell r="D4080">
            <v>1610.72</v>
          </cell>
          <cell r="E4080">
            <v>105.96</v>
          </cell>
          <cell r="F4080">
            <v>1716.68</v>
          </cell>
          <cell r="G4080">
            <v>15</v>
          </cell>
        </row>
        <row r="4081">
          <cell r="A4081" t="str">
            <v>97.02.193</v>
          </cell>
          <cell r="B4081" t="str">
            <v>Placa de sinalização em PVC fotoluminescente (200x200mm), com indicação de equipamentos de alarme, detecção e extinção de incêndio</v>
          </cell>
          <cell r="C4081" t="str">
            <v>UN</v>
          </cell>
          <cell r="D4081">
            <v>15.41</v>
          </cell>
          <cell r="E4081">
            <v>7.69</v>
          </cell>
          <cell r="F4081">
            <v>23.1</v>
          </cell>
          <cell r="G4081">
            <v>15</v>
          </cell>
        </row>
        <row r="4082">
          <cell r="A4082" t="str">
            <v>97.02.194</v>
          </cell>
          <cell r="B4082" t="str">
            <v>Placa de sinalização em PVC fotoluminescente (150x150mm), com indicação de equipamentos de combate à incêndio e alarme</v>
          </cell>
          <cell r="C4082" t="str">
            <v>UN</v>
          </cell>
          <cell r="D4082">
            <v>11.35</v>
          </cell>
          <cell r="E4082">
            <v>7.69</v>
          </cell>
          <cell r="F4082">
            <v>19.04</v>
          </cell>
          <cell r="G4082">
            <v>15</v>
          </cell>
        </row>
        <row r="4083">
          <cell r="A4083" t="str">
            <v>97.02.195</v>
          </cell>
          <cell r="B4083" t="str">
            <v>Placa de sinalização em PVC fotoluminescente (240x120mm), com indicação de rota de evacuação e saída de emergência</v>
          </cell>
          <cell r="C4083" t="str">
            <v>UN</v>
          </cell>
          <cell r="D4083">
            <v>18.34</v>
          </cell>
          <cell r="E4083">
            <v>7.69</v>
          </cell>
          <cell r="F4083">
            <v>26.03</v>
          </cell>
          <cell r="G4083">
            <v>15</v>
          </cell>
        </row>
        <row r="4084">
          <cell r="A4084" t="str">
            <v>97.02.196</v>
          </cell>
          <cell r="B4084" t="str">
            <v>Placa de sinalização em PVC fotoluminescente, com identificação de pavimentos</v>
          </cell>
          <cell r="C4084" t="str">
            <v>UN</v>
          </cell>
          <cell r="D4084">
            <v>11.45</v>
          </cell>
          <cell r="E4084">
            <v>7.69</v>
          </cell>
          <cell r="F4084">
            <v>19.14</v>
          </cell>
          <cell r="G4084">
            <v>15</v>
          </cell>
        </row>
        <row r="4085">
          <cell r="A4085" t="str">
            <v>97.02.197</v>
          </cell>
          <cell r="B4085" t="str">
            <v>Placa de sinalização em PVC, com indicação de alerta</v>
          </cell>
          <cell r="C4085" t="str">
            <v>UN</v>
          </cell>
          <cell r="D4085">
            <v>22.28</v>
          </cell>
          <cell r="E4085">
            <v>7.69</v>
          </cell>
          <cell r="F4085">
            <v>29.97</v>
          </cell>
          <cell r="G4085">
            <v>15</v>
          </cell>
        </row>
        <row r="4086">
          <cell r="A4086" t="str">
            <v>97.02.198</v>
          </cell>
          <cell r="B4086" t="str">
            <v>Placa de sinalização em PVC, com indicação de proibição normativa</v>
          </cell>
          <cell r="C4086" t="str">
            <v>UN</v>
          </cell>
          <cell r="D4086">
            <v>8.14</v>
          </cell>
          <cell r="E4086">
            <v>7.69</v>
          </cell>
          <cell r="F4086">
            <v>15.83</v>
          </cell>
          <cell r="G4086">
            <v>15</v>
          </cell>
        </row>
        <row r="4087">
          <cell r="A4087" t="str">
            <v>97.02.210</v>
          </cell>
          <cell r="B4087" t="str">
            <v>Placa de sinalização em PVC para ambientes</v>
          </cell>
          <cell r="C4087" t="str">
            <v>UN</v>
          </cell>
          <cell r="D4087">
            <v>265.24</v>
          </cell>
          <cell r="E4087">
            <v>4.3600000000000003</v>
          </cell>
          <cell r="F4087">
            <v>269.60000000000002</v>
          </cell>
          <cell r="G4087">
            <v>15</v>
          </cell>
        </row>
        <row r="4088">
          <cell r="A4088" t="str">
            <v>97.03</v>
          </cell>
          <cell r="B4088" t="str">
            <v>Pintura de letras e pictogramas</v>
          </cell>
        </row>
        <row r="4089">
          <cell r="A4089" t="str">
            <v>97.03.010</v>
          </cell>
          <cell r="B4089" t="str">
            <v>Sinalização com pictograma em tinta acrílica</v>
          </cell>
          <cell r="C4089" t="str">
            <v>UN</v>
          </cell>
          <cell r="D4089">
            <v>8.4499999999999993</v>
          </cell>
          <cell r="E4089">
            <v>66.989999999999995</v>
          </cell>
          <cell r="F4089">
            <v>75.44</v>
          </cell>
          <cell r="G4089">
            <v>15</v>
          </cell>
        </row>
        <row r="4090">
          <cell r="A4090" t="str">
            <v>97.05</v>
          </cell>
          <cell r="B4090" t="str">
            <v>Placas, porticos e sinalizacao viaria</v>
          </cell>
        </row>
        <row r="4091">
          <cell r="A4091" t="str">
            <v>97.05.070</v>
          </cell>
          <cell r="B4091" t="str">
            <v>Manta de borracha para sinalização em estacionamento e proteção de coluna e parede, de 1000 x 750 mm e espessura 10 mm</v>
          </cell>
          <cell r="C4091" t="str">
            <v>UN</v>
          </cell>
          <cell r="D4091">
            <v>91.11</v>
          </cell>
          <cell r="E4091">
            <v>9</v>
          </cell>
          <cell r="F4091">
            <v>100.11</v>
          </cell>
          <cell r="G4091">
            <v>15</v>
          </cell>
        </row>
        <row r="4092">
          <cell r="A4092" t="str">
            <v>97.05.080</v>
          </cell>
          <cell r="B4092" t="str">
            <v>Cantoneira de borracha para sinalização em estacionamento e proteção de coluna, de 750 x 100 x 100 mm e espessura 10 mm</v>
          </cell>
          <cell r="C4092" t="str">
            <v>UN</v>
          </cell>
          <cell r="D4092">
            <v>32.32</v>
          </cell>
          <cell r="E4092">
            <v>1.86</v>
          </cell>
          <cell r="F4092">
            <v>34.18</v>
          </cell>
          <cell r="G4092">
            <v>15</v>
          </cell>
        </row>
        <row r="4093">
          <cell r="A4093" t="str">
            <v>97.05.130</v>
          </cell>
          <cell r="B4093" t="str">
            <v>Colocação de placa em suporte de madeira / metálico - solo</v>
          </cell>
          <cell r="C4093" t="str">
            <v>M2</v>
          </cell>
          <cell r="D4093">
            <v>69.319999999999993</v>
          </cell>
          <cell r="F4093">
            <v>69.319999999999993</v>
          </cell>
          <cell r="G4093">
            <v>15</v>
          </cell>
        </row>
        <row r="4094">
          <cell r="A4094" t="str">
            <v>97.05.140</v>
          </cell>
          <cell r="B4094" t="str">
            <v>Suporte de perfil metálico galvanizado</v>
          </cell>
          <cell r="C4094" t="str">
            <v>KG</v>
          </cell>
          <cell r="D4094">
            <v>32.909999999999997</v>
          </cell>
          <cell r="F4094">
            <v>32.909999999999997</v>
          </cell>
          <cell r="G4094">
            <v>15</v>
          </cell>
        </row>
        <row r="4095">
          <cell r="A4095" t="str">
            <v>98</v>
          </cell>
          <cell r="B4095" t="str">
            <v>ARQUITETURA DE INTERIORES</v>
          </cell>
        </row>
        <row r="4096">
          <cell r="A4096" t="str">
            <v>98.02</v>
          </cell>
          <cell r="B4096" t="str">
            <v>Mobiliario</v>
          </cell>
        </row>
        <row r="4097">
          <cell r="A4097" t="str">
            <v>98.02.210</v>
          </cell>
          <cell r="B4097" t="str">
            <v>Banco de madeira com encosto e pés em ferro fundido pintado</v>
          </cell>
          <cell r="C4097" t="str">
            <v>UN</v>
          </cell>
          <cell r="D4097">
            <v>926.56</v>
          </cell>
          <cell r="F4097">
            <v>926.56</v>
          </cell>
          <cell r="G4097">
            <v>15</v>
          </cell>
        </row>
        <row r="4098">
          <cell r="A4098" t="str">
            <v>98.02.300</v>
          </cell>
          <cell r="B4098" t="str">
            <v>Banco reto três lugares, estrutura com apoios de braço metálicos, e ripas em madeira maciça natural</v>
          </cell>
          <cell r="C4098" t="str">
            <v>UN</v>
          </cell>
          <cell r="D4098">
            <v>2882.03</v>
          </cell>
          <cell r="E4098">
            <v>9.6199999999999992</v>
          </cell>
          <cell r="F4098">
            <v>2891.65</v>
          </cell>
          <cell r="G4098">
            <v>15</v>
          </cell>
        </row>
        <row r="4099">
          <cell r="A4099" t="str">
            <v>98.02.301</v>
          </cell>
          <cell r="B4099" t="str">
            <v>Mesa conjugada com 2 bancos retos em madeira</v>
          </cell>
          <cell r="C4099" t="str">
            <v>UN</v>
          </cell>
          <cell r="D4099">
            <v>3543.41</v>
          </cell>
          <cell r="E4099">
            <v>20.8</v>
          </cell>
          <cell r="F4099">
            <v>3564.21</v>
          </cell>
          <cell r="G4099">
            <v>15</v>
          </cell>
        </row>
      </sheetData>
      <sheetData sheetId="5">
        <row r="5">
          <cell r="A5" t="str">
            <v>SIEC - SISTEMA DE ENGENHARIA DE CUSTOS</v>
          </cell>
        </row>
        <row r="6">
          <cell r="A6" t="str">
            <v>Caderno Sintético de Serviços</v>
          </cell>
        </row>
        <row r="8">
          <cell r="A8" t="str">
            <v>Data base: abril/2026</v>
          </cell>
        </row>
        <row r="10">
          <cell r="A10" t="str">
            <v xml:space="preserve">Encargos sociais: </v>
          </cell>
          <cell r="B10" t="str">
            <v>115,01% sobre mão de obra horista (hora)</v>
          </cell>
          <cell r="C10" t="str">
            <v>Publicado em:</v>
          </cell>
          <cell r="D10">
            <v>46216</v>
          </cell>
        </row>
        <row r="11">
          <cell r="C11" t="str">
            <v>Gerência de Custos Referenciais</v>
          </cell>
        </row>
        <row r="13">
          <cell r="A13" t="str">
            <v>CÓDIGO</v>
          </cell>
          <cell r="B13" t="str">
            <v>DESCRIÇÃO DO SERVIÇO</v>
          </cell>
          <cell r="C13" t="str">
            <v>UNID</v>
          </cell>
          <cell r="D13" t="str">
            <v>CUSTO
UNITÁRIO (R$)</v>
          </cell>
          <cell r="E13" t="str">
            <v>CUSTO
UNITÁRIO (R$) SEM BDI</v>
          </cell>
        </row>
        <row r="14">
          <cell r="A14" t="str">
            <v>01</v>
          </cell>
          <cell r="B14" t="str">
            <v>ESTUDOS, ASSESSORIAS, PROJETOS TÉCNICOS E ADM. LOCAL</v>
          </cell>
          <cell r="C14" t="str">
            <v/>
          </cell>
          <cell r="F14" t="str">
            <v>SIEC Abr/26</v>
          </cell>
        </row>
        <row r="15">
          <cell r="A15" t="str">
            <v>01.01</v>
          </cell>
          <cell r="B15" t="str">
            <v>PROJETOS TÉCNICOS</v>
          </cell>
          <cell r="C15" t="str">
            <v/>
          </cell>
          <cell r="E15" t="str">
            <v xml:space="preserve"> </v>
          </cell>
          <cell r="F15" t="str">
            <v>SIEC Abr/26</v>
          </cell>
        </row>
        <row r="16">
          <cell r="A16" t="str">
            <v>01.01.01</v>
          </cell>
          <cell r="B16" t="str">
            <v>PROJETOS DE ENGENHARIA E ARQUITETURA</v>
          </cell>
          <cell r="C16" t="str">
            <v/>
          </cell>
          <cell r="E16">
            <v>0</v>
          </cell>
          <cell r="F16" t="str">
            <v>SIEC Abr/26</v>
          </cell>
        </row>
        <row r="17">
          <cell r="A17" t="str">
            <v>01.01.01.200</v>
          </cell>
          <cell r="B17" t="str">
            <v>PROJETOS EXECUTIVOS DE ENGENHARIA E ARQUITETURA</v>
          </cell>
          <cell r="E17">
            <v>0</v>
          </cell>
          <cell r="F17" t="str">
            <v>SIEC Abr/26</v>
          </cell>
        </row>
        <row r="18">
          <cell r="A18" t="str">
            <v>01.01.01.200.01</v>
          </cell>
          <cell r="B18" t="str">
            <v>Desenvolvimento de PROJETO EXECUTIVO de arquitetura / acabamento em prancha formato A0</v>
          </cell>
          <cell r="C18" t="str">
            <v>un</v>
          </cell>
          <cell r="D18">
            <v>7765</v>
          </cell>
          <cell r="E18">
            <v>6263.1069527343116</v>
          </cell>
          <cell r="F18" t="str">
            <v>SIEC Abr/26</v>
          </cell>
        </row>
        <row r="19">
          <cell r="A19" t="str">
            <v>01.01.01.200.02</v>
          </cell>
          <cell r="B19" t="str">
            <v>Desenvolvimento de PROJETO EXECUTIVO de arquitetura / acabamento em prancha formato A1</v>
          </cell>
          <cell r="C19" t="str">
            <v>un</v>
          </cell>
          <cell r="D19">
            <v>6023.23</v>
          </cell>
          <cell r="E19">
            <v>4858.2271334086136</v>
          </cell>
          <cell r="F19" t="str">
            <v>SIEC Abr/26</v>
          </cell>
        </row>
        <row r="20">
          <cell r="A20" t="str">
            <v>01.01.01.200.07</v>
          </cell>
          <cell r="B20" t="str">
            <v>Desenvolvimento de PROJETO EXECUTIVO de estruturas e fundações em prancha formato A0</v>
          </cell>
          <cell r="C20" t="str">
            <v>un</v>
          </cell>
          <cell r="D20">
            <v>7765</v>
          </cell>
          <cell r="E20">
            <v>6263.1069527343116</v>
          </cell>
          <cell r="F20" t="str">
            <v>SIEC Abr/26</v>
          </cell>
        </row>
        <row r="21">
          <cell r="A21" t="str">
            <v>01.01.01.200.08</v>
          </cell>
          <cell r="B21" t="str">
            <v>Desenvolvimento de PROJETO EXECUTIVO de estruturas e fundações em prancha formato A1</v>
          </cell>
          <cell r="C21" t="str">
            <v>un</v>
          </cell>
          <cell r="D21">
            <v>6023.23</v>
          </cell>
          <cell r="E21">
            <v>4858.2271334086136</v>
          </cell>
          <cell r="F21" t="str">
            <v>SIEC Abr/26</v>
          </cell>
        </row>
        <row r="22">
          <cell r="A22" t="str">
            <v>01.01.01.200.15</v>
          </cell>
          <cell r="B22" t="str">
            <v>Desenvolvimento de PROJETO EXECUTIVO de instalações elétricas e de sistemas em prancha formato A0</v>
          </cell>
          <cell r="C22" t="str">
            <v>un</v>
          </cell>
          <cell r="D22">
            <v>7765</v>
          </cell>
          <cell r="E22">
            <v>6263.1069527343116</v>
          </cell>
          <cell r="F22" t="str">
            <v>SIEC Abr/26</v>
          </cell>
        </row>
        <row r="23">
          <cell r="A23" t="str">
            <v>01.01.01.200.16</v>
          </cell>
          <cell r="B23" t="str">
            <v>Desenvolvimento de PROJETO EXECUTIVO de instalações elétricas e de sistemas em prancha formato A1</v>
          </cell>
          <cell r="C23" t="str">
            <v>un</v>
          </cell>
          <cell r="D23">
            <v>6023.23</v>
          </cell>
          <cell r="E23">
            <v>4858.2271334086136</v>
          </cell>
          <cell r="F23" t="str">
            <v>SIEC Abr/26</v>
          </cell>
        </row>
        <row r="24">
          <cell r="A24" t="str">
            <v>01.01.01.200.13</v>
          </cell>
          <cell r="B24" t="str">
            <v>Desenvolvimento de PROJETO EXECUTIVO de instalações hidráulicas em prancha formato A0</v>
          </cell>
          <cell r="C24" t="str">
            <v>un</v>
          </cell>
          <cell r="D24">
            <v>7765</v>
          </cell>
          <cell r="E24">
            <v>6263.1069527343116</v>
          </cell>
          <cell r="F24" t="str">
            <v>SIEC Abr/26</v>
          </cell>
        </row>
        <row r="25">
          <cell r="A25" t="str">
            <v>01.01.01.200.14</v>
          </cell>
          <cell r="B25" t="str">
            <v>Desenvolvimento de PROJETO EXECUTIVO de instalações hidráulicas em prancha formato A1</v>
          </cell>
          <cell r="C25" t="str">
            <v>un</v>
          </cell>
          <cell r="D25">
            <v>6023.23</v>
          </cell>
          <cell r="E25">
            <v>4858.2271334086136</v>
          </cell>
          <cell r="F25" t="str">
            <v>SIEC Abr/26</v>
          </cell>
        </row>
        <row r="26">
          <cell r="A26" t="str">
            <v>01.01.02</v>
          </cell>
          <cell r="B26" t="str">
            <v>PROJETOS DE REDE AÉREA</v>
          </cell>
          <cell r="C26" t="str">
            <v/>
          </cell>
          <cell r="E26">
            <v>0</v>
          </cell>
          <cell r="F26" t="str">
            <v>SIEC Abr/26</v>
          </cell>
        </row>
        <row r="27">
          <cell r="A27" t="str">
            <v>01.01.02.200</v>
          </cell>
          <cell r="B27" t="str">
            <v>PROJETOS EXECUTIVOS DE REDE AÉREA</v>
          </cell>
          <cell r="C27" t="str">
            <v/>
          </cell>
          <cell r="E27">
            <v>0</v>
          </cell>
          <cell r="F27" t="str">
            <v>SIEC Abr/26</v>
          </cell>
        </row>
        <row r="28">
          <cell r="A28" t="str">
            <v>01.01.02.200.01</v>
          </cell>
          <cell r="B28" t="str">
            <v>Desenvolvimento de PROJETO EXECUTIVO de rede aérea em prancha formato A0</v>
          </cell>
          <cell r="C28" t="str">
            <v>un</v>
          </cell>
          <cell r="D28">
            <v>7765</v>
          </cell>
          <cell r="E28">
            <v>6263.1069527343116</v>
          </cell>
          <cell r="F28" t="str">
            <v>SIEC Abr/26</v>
          </cell>
        </row>
        <row r="29">
          <cell r="A29" t="str">
            <v>01.01.02.200.02</v>
          </cell>
          <cell r="B29" t="str">
            <v>Desenvolvimento de PROJETO EXECUTIVO de rede aérea em prancha formato A1</v>
          </cell>
          <cell r="C29" t="str">
            <v>un</v>
          </cell>
          <cell r="D29">
            <v>6023.23</v>
          </cell>
          <cell r="E29">
            <v>4858.2271334086136</v>
          </cell>
          <cell r="F29" t="str">
            <v>SIEC Abr/26</v>
          </cell>
        </row>
        <row r="30">
          <cell r="A30" t="str">
            <v>01.01.03</v>
          </cell>
          <cell r="B30" t="str">
            <v>PROJETOS DE VIA PERMANENTE</v>
          </cell>
          <cell r="C30" t="str">
            <v/>
          </cell>
          <cell r="E30">
            <v>0</v>
          </cell>
          <cell r="F30" t="str">
            <v>SIEC Abr/26</v>
          </cell>
        </row>
        <row r="31">
          <cell r="A31" t="str">
            <v>01.01.03.100</v>
          </cell>
          <cell r="B31" t="str">
            <v>PROJETOS BÁSICOS DE VIA PERMANENTE</v>
          </cell>
          <cell r="C31" t="str">
            <v/>
          </cell>
          <cell r="E31">
            <v>0</v>
          </cell>
          <cell r="F31" t="str">
            <v>SIEC Abr/26</v>
          </cell>
        </row>
        <row r="32">
          <cell r="A32" t="str">
            <v>01.01.03.100.01</v>
          </cell>
          <cell r="B32" t="str">
            <v>Desenvolvimento de PROJETO BÁSICO de via permanente em prancha formato A0</v>
          </cell>
          <cell r="C32" t="str">
            <v>un</v>
          </cell>
          <cell r="D32">
            <v>8239.4599999999991</v>
          </cell>
          <cell r="E32">
            <v>6645.7977093079526</v>
          </cell>
          <cell r="F32" t="str">
            <v>SIEC Abr/26</v>
          </cell>
        </row>
        <row r="33">
          <cell r="A33" t="str">
            <v>01.01.03.100.02</v>
          </cell>
          <cell r="B33" t="str">
            <v>Desenvolvimento de PROJETO BÁSICO de via permanente em prancha formato A1</v>
          </cell>
          <cell r="C33" t="str">
            <v>un</v>
          </cell>
          <cell r="D33">
            <v>6531.91</v>
          </cell>
          <cell r="E33">
            <v>5268.5191159864489</v>
          </cell>
          <cell r="F33" t="str">
            <v>SIEC Abr/26</v>
          </cell>
        </row>
        <row r="34">
          <cell r="A34" t="str">
            <v>01.01.05</v>
          </cell>
          <cell r="B34" t="str">
            <v>PROJETO AS BUILT</v>
          </cell>
          <cell r="C34" t="str">
            <v/>
          </cell>
          <cell r="E34">
            <v>0</v>
          </cell>
          <cell r="F34" t="str">
            <v>SIEC Abr/26</v>
          </cell>
        </row>
        <row r="35">
          <cell r="A35" t="str">
            <v>01.01.05.100</v>
          </cell>
          <cell r="B35" t="str">
            <v>PROJETO AS BUILT</v>
          </cell>
          <cell r="C35" t="str">
            <v/>
          </cell>
          <cell r="E35">
            <v>0</v>
          </cell>
          <cell r="F35" t="str">
            <v>SIEC Abr/26</v>
          </cell>
        </row>
        <row r="36">
          <cell r="A36" t="str">
            <v>01.01.05.100.03</v>
          </cell>
          <cell r="B36" t="str">
            <v>Desenvolvimento de "As built" em prancha formato A0</v>
          </cell>
          <cell r="C36" t="str">
            <v>un</v>
          </cell>
          <cell r="D36">
            <v>3270.94</v>
          </cell>
          <cell r="E36">
            <v>2638.2803678012583</v>
          </cell>
          <cell r="F36" t="str">
            <v>SIEC Abr/26</v>
          </cell>
        </row>
        <row r="37">
          <cell r="A37" t="str">
            <v>01.01.05.100.01</v>
          </cell>
          <cell r="B37" t="str">
            <v>Desenvolvimento de "As built" em prancha formato A1</v>
          </cell>
          <cell r="C37" t="str">
            <v>un</v>
          </cell>
          <cell r="D37">
            <v>1869.12</v>
          </cell>
          <cell r="E37">
            <v>1507.5979996773672</v>
          </cell>
          <cell r="F37" t="str">
            <v>SIEC Abr/26</v>
          </cell>
        </row>
        <row r="38">
          <cell r="A38" t="str">
            <v>01.01.05.100.02</v>
          </cell>
          <cell r="B38" t="str">
            <v>Desenvolvimento de "As built" em prancha formato A4</v>
          </cell>
          <cell r="C38" t="str">
            <v>un</v>
          </cell>
          <cell r="D38">
            <v>1104.56</v>
          </cell>
          <cell r="E38">
            <v>890.91788998225513</v>
          </cell>
          <cell r="F38" t="str">
            <v>SIEC Abr/26</v>
          </cell>
        </row>
        <row r="39">
          <cell r="A39" t="str">
            <v>01.02</v>
          </cell>
          <cell r="B39" t="str">
            <v>PROJETOS PARA MEIO AMBIENTE</v>
          </cell>
          <cell r="C39" t="str">
            <v/>
          </cell>
          <cell r="E39">
            <v>0</v>
          </cell>
          <cell r="F39" t="str">
            <v>SIEC Abr/26</v>
          </cell>
        </row>
        <row r="40">
          <cell r="A40" t="str">
            <v>01.02.01</v>
          </cell>
          <cell r="B40" t="str">
            <v>ÁREAS CONTAMINADAS</v>
          </cell>
          <cell r="C40" t="str">
            <v/>
          </cell>
          <cell r="E40">
            <v>0</v>
          </cell>
          <cell r="F40" t="str">
            <v>SIEC Abr/26</v>
          </cell>
        </row>
        <row r="41">
          <cell r="A41" t="str">
            <v>01.02.01.100</v>
          </cell>
          <cell r="B41" t="str">
            <v>AVALIAÇÃO PRELIMINAR</v>
          </cell>
          <cell r="C41" t="str">
            <v/>
          </cell>
          <cell r="E41">
            <v>0</v>
          </cell>
          <cell r="F41" t="str">
            <v>SIEC Abr/26</v>
          </cell>
        </row>
        <row r="42">
          <cell r="A42" t="str">
            <v>01.02.01.100.14</v>
          </cell>
          <cell r="B42" t="str">
            <v>Ensaio de carbono orgânico total - TOC</v>
          </cell>
          <cell r="C42" t="str">
            <v>un</v>
          </cell>
          <cell r="D42">
            <v>160.33000000000001</v>
          </cell>
          <cell r="E42">
            <v>129.31924503952251</v>
          </cell>
          <cell r="F42" t="str">
            <v>SIEC Abr/26</v>
          </cell>
        </row>
        <row r="43">
          <cell r="A43" t="str">
            <v>01.02.01.100.15</v>
          </cell>
          <cell r="B43" t="str">
            <v>Ensaio de granulometria por peneiramento - solos</v>
          </cell>
          <cell r="C43" t="str">
            <v>un</v>
          </cell>
          <cell r="D43">
            <v>257.17</v>
          </cell>
          <cell r="E43">
            <v>207.42861751895467</v>
          </cell>
          <cell r="F43" t="str">
            <v>SIEC Abr/26</v>
          </cell>
        </row>
        <row r="44">
          <cell r="A44" t="str">
            <v>01.02.01.100.04</v>
          </cell>
          <cell r="B44" t="str">
            <v>Relatório de avaliação preliminar para área acima de 150.000 m²</v>
          </cell>
          <cell r="C44" t="str">
            <v>un</v>
          </cell>
          <cell r="D44">
            <v>31803.27</v>
          </cell>
          <cell r="E44">
            <v>25651.935796096146</v>
          </cell>
          <cell r="F44" t="str">
            <v>SIEC Abr/26</v>
          </cell>
        </row>
        <row r="45">
          <cell r="A45" t="str">
            <v>01.02.01.100.01</v>
          </cell>
          <cell r="B45" t="str">
            <v>Relatório de avaliação preliminar para área até 25.000 m²</v>
          </cell>
          <cell r="C45" t="str">
            <v>un</v>
          </cell>
          <cell r="D45">
            <v>18051.439999999999</v>
          </cell>
          <cell r="E45">
            <v>14559.961284078076</v>
          </cell>
          <cell r="F45" t="str">
            <v>SIEC Abr/26</v>
          </cell>
        </row>
        <row r="46">
          <cell r="A46" t="str">
            <v>01.02.01.100.02</v>
          </cell>
          <cell r="B46" t="str">
            <v>Relatório de avaliação preliminar para área entre 25.001 m² até 75.000 m²</v>
          </cell>
          <cell r="C46" t="str">
            <v>un</v>
          </cell>
          <cell r="D46">
            <v>22723.82</v>
          </cell>
          <cell r="E46">
            <v>18328.61751895467</v>
          </cell>
          <cell r="F46" t="str">
            <v>SIEC Abr/26</v>
          </cell>
        </row>
        <row r="47">
          <cell r="A47" t="str">
            <v>01.02.01.100.03</v>
          </cell>
          <cell r="B47" t="str">
            <v>Relatório de avaliação preliminar para área entre 75.001 m² até 150.000 m²</v>
          </cell>
          <cell r="C47" t="str">
            <v>un</v>
          </cell>
          <cell r="D47">
            <v>27417.16</v>
          </cell>
          <cell r="E47">
            <v>22114.179706404258</v>
          </cell>
          <cell r="F47" t="str">
            <v>SIEC Abr/26</v>
          </cell>
        </row>
        <row r="48">
          <cell r="A48" t="str">
            <v>01.02.01.200</v>
          </cell>
          <cell r="B48" t="str">
            <v>INVESTIGAÇÃO CONFIRMATÓRIA</v>
          </cell>
          <cell r="C48" t="str">
            <v/>
          </cell>
          <cell r="E48">
            <v>0</v>
          </cell>
          <cell r="F48" t="str">
            <v>SIEC Abr/26</v>
          </cell>
        </row>
        <row r="49">
          <cell r="A49" t="str">
            <v>01.02.01.200.30</v>
          </cell>
          <cell r="B49" t="str">
            <v>Amostragem de solo tipo multi-incremento</v>
          </cell>
          <cell r="C49" t="str">
            <v>un</v>
          </cell>
          <cell r="D49">
            <v>1748.24</v>
          </cell>
          <cell r="E49">
            <v>1410.0984029682206</v>
          </cell>
          <cell r="F49" t="str">
            <v>SIEC Abr/26</v>
          </cell>
        </row>
        <row r="50">
          <cell r="A50" t="str">
            <v>01.02.01.200.33</v>
          </cell>
          <cell r="B50" t="str">
            <v>Análise química das amostras de águas subterrâneas - Cromo VI fração total e dissolvida</v>
          </cell>
          <cell r="C50" t="str">
            <v>un</v>
          </cell>
          <cell r="D50">
            <v>156.12</v>
          </cell>
          <cell r="E50">
            <v>125.92353605420229</v>
          </cell>
          <cell r="F50" t="str">
            <v>SIEC Abr/26</v>
          </cell>
        </row>
        <row r="51">
          <cell r="A51" t="str">
            <v>01.02.01.200.34</v>
          </cell>
          <cell r="B51" t="str">
            <v>Análise química das amostras de solo - Cromo VI</v>
          </cell>
          <cell r="C51" t="str">
            <v>un</v>
          </cell>
          <cell r="D51">
            <v>68.13</v>
          </cell>
          <cell r="E51">
            <v>54.952411679303111</v>
          </cell>
          <cell r="F51" t="str">
            <v>SIEC Abr/26</v>
          </cell>
        </row>
        <row r="52">
          <cell r="A52" t="str">
            <v>01.02.01.200.22</v>
          </cell>
          <cell r="B52" t="str">
            <v>Análise química de amostra de água subterrânea - Bário total e dissolvido</v>
          </cell>
          <cell r="C52" t="str">
            <v>un</v>
          </cell>
          <cell r="D52">
            <v>106.59</v>
          </cell>
          <cell r="E52">
            <v>85.973544120019355</v>
          </cell>
          <cell r="F52" t="str">
            <v>SIEC Abr/26</v>
          </cell>
        </row>
        <row r="53">
          <cell r="A53" t="str">
            <v>01.02.01.200.09</v>
          </cell>
          <cell r="B53" t="str">
            <v>Análise química de amostra de solo ou de água subterrânea - BTEX</v>
          </cell>
          <cell r="C53" t="str">
            <v>un</v>
          </cell>
          <cell r="D53">
            <v>91.59</v>
          </cell>
          <cell r="E53">
            <v>73.874818519115991</v>
          </cell>
          <cell r="F53" t="str">
            <v>SIEC Abr/26</v>
          </cell>
        </row>
        <row r="54">
          <cell r="A54" t="str">
            <v>01.02.01.200.08</v>
          </cell>
          <cell r="B54" t="str">
            <v>Análise química de amostra de solo ou de água subterrânea - TPH</v>
          </cell>
          <cell r="C54" t="str">
            <v>un</v>
          </cell>
          <cell r="D54">
            <v>138.18</v>
          </cell>
          <cell r="E54">
            <v>111.45346023552186</v>
          </cell>
          <cell r="F54" t="str">
            <v>SIEC Abr/26</v>
          </cell>
        </row>
        <row r="55">
          <cell r="A55" t="str">
            <v>01.02.01.200.20</v>
          </cell>
          <cell r="B55" t="str">
            <v>Análise química de vapores (método TO-15)</v>
          </cell>
          <cell r="C55" t="str">
            <v>un</v>
          </cell>
          <cell r="D55">
            <v>1980.34</v>
          </cell>
          <cell r="E55">
            <v>1597.306017099532</v>
          </cell>
          <cell r="F55" t="str">
            <v>SIEC Abr/26</v>
          </cell>
        </row>
        <row r="56">
          <cell r="A56" t="str">
            <v>01.02.01.200.28</v>
          </cell>
          <cell r="B56" t="str">
            <v>Análises químicas das amostras de solo ou de águas subterrâneas - Nitrato</v>
          </cell>
          <cell r="C56" t="str">
            <v>un</v>
          </cell>
          <cell r="D56">
            <v>63.52</v>
          </cell>
          <cell r="E56">
            <v>51.234070011292147</v>
          </cell>
          <cell r="F56" t="str">
            <v>SIEC Abr/26</v>
          </cell>
        </row>
        <row r="57">
          <cell r="A57" t="str">
            <v>01.02.01.200.27</v>
          </cell>
          <cell r="B57" t="str">
            <v>Análises químicas das amostras de solo ou de águas subterrâneas - PAH</v>
          </cell>
          <cell r="C57" t="str">
            <v>un</v>
          </cell>
          <cell r="D57">
            <v>136.25</v>
          </cell>
          <cell r="E57">
            <v>109.89675754153896</v>
          </cell>
          <cell r="F57" t="str">
            <v>SIEC Abr/26</v>
          </cell>
        </row>
        <row r="58">
          <cell r="A58" t="str">
            <v>01.02.01.200.24</v>
          </cell>
          <cell r="B58" t="str">
            <v>Análises químicas das amostras de solo ou de águas subterrâneas - PCB Totais</v>
          </cell>
          <cell r="C58" t="str">
            <v>un</v>
          </cell>
          <cell r="D58">
            <v>214.11</v>
          </cell>
          <cell r="E58">
            <v>172.69720922729474</v>
          </cell>
          <cell r="F58" t="str">
            <v>SIEC Abr/26</v>
          </cell>
        </row>
        <row r="59">
          <cell r="A59" t="str">
            <v>01.02.01.200.25</v>
          </cell>
          <cell r="B59" t="str">
            <v>Análises químicas das amostras de solo ou de águas subterrâneas - SVOC</v>
          </cell>
          <cell r="C59" t="str">
            <v>un</v>
          </cell>
          <cell r="D59">
            <v>253.34</v>
          </cell>
          <cell r="E59">
            <v>204.33940958219068</v>
          </cell>
          <cell r="F59" t="str">
            <v>SIEC Abr/26</v>
          </cell>
        </row>
        <row r="60">
          <cell r="A60" t="str">
            <v>01.02.01.200.26</v>
          </cell>
          <cell r="B60" t="str">
            <v>Análises químicas das amostras de solo ou de águas subterrâneas - VOC</v>
          </cell>
          <cell r="C60" t="str">
            <v>un</v>
          </cell>
          <cell r="D60">
            <v>197.73</v>
          </cell>
          <cell r="E60">
            <v>159.48540087110823</v>
          </cell>
          <cell r="F60" t="str">
            <v>SIEC Abr/26</v>
          </cell>
        </row>
        <row r="61">
          <cell r="A61" t="str">
            <v>01.02.01.200.17</v>
          </cell>
          <cell r="B61" t="str">
            <v>Avaliação dos resultados e elaboração do Relatório de Investigação Confirmatória</v>
          </cell>
          <cell r="C61" t="str">
            <v>un</v>
          </cell>
          <cell r="D61">
            <v>25608.9</v>
          </cell>
          <cell r="E61">
            <v>20655.670269398292</v>
          </cell>
          <cell r="F61" t="str">
            <v>SIEC Abr/26</v>
          </cell>
        </row>
        <row r="62">
          <cell r="A62" t="str">
            <v>01.02.01.200.04</v>
          </cell>
          <cell r="B62" t="str">
            <v>Coleta para amostragem de águas subterrâneas dos poços de monitoramento previamente instalados</v>
          </cell>
          <cell r="C62" t="str">
            <v>un</v>
          </cell>
          <cell r="D62">
            <v>196.68</v>
          </cell>
          <cell r="E62">
            <v>158.638490079045</v>
          </cell>
          <cell r="F62" t="str">
            <v>SIEC Abr/26</v>
          </cell>
        </row>
        <row r="63">
          <cell r="A63" t="str">
            <v>01.02.01.200.61</v>
          </cell>
          <cell r="B63" t="str">
            <v>Desenvolvimento de poço de monitoramento e/ou remediação</v>
          </cell>
          <cell r="C63" t="str">
            <v>un</v>
          </cell>
          <cell r="D63">
            <v>157.15</v>
          </cell>
          <cell r="E63">
            <v>126.75431521213099</v>
          </cell>
          <cell r="F63" t="str">
            <v>SIEC Abr/26</v>
          </cell>
        </row>
        <row r="64">
          <cell r="A64" t="str">
            <v>01.02.01.200.18</v>
          </cell>
          <cell r="B64" t="str">
            <v>Elaboração de relatório de monitoramento de áreas contaminadas para campanhas semestrais</v>
          </cell>
          <cell r="C64" t="str">
            <v>un</v>
          </cell>
          <cell r="D64">
            <v>23443.88</v>
          </cell>
          <cell r="E64">
            <v>18909.404742700437</v>
          </cell>
          <cell r="F64" t="str">
            <v>SIEC Abr/26</v>
          </cell>
        </row>
        <row r="65">
          <cell r="A65" t="str">
            <v>01.02.01.200.03</v>
          </cell>
          <cell r="B65" t="str">
            <v>Instalação e desenvolvimento dos poços de monitoramento com trado mecanizado de 4"</v>
          </cell>
          <cell r="C65" t="str">
            <v>m</v>
          </cell>
          <cell r="D65">
            <v>516.09</v>
          </cell>
          <cell r="E65">
            <v>416.26875302468142</v>
          </cell>
          <cell r="F65" t="str">
            <v>SIEC Abr/26</v>
          </cell>
        </row>
        <row r="66">
          <cell r="A66" t="str">
            <v>01.02.01.200.35</v>
          </cell>
          <cell r="B66" t="str">
            <v>Reparo em poço de monitoramento danificado</v>
          </cell>
          <cell r="C66" t="str">
            <v>un</v>
          </cell>
          <cell r="D66">
            <v>105.25</v>
          </cell>
          <cell r="E66">
            <v>84.892724633005329</v>
          </cell>
          <cell r="F66" t="str">
            <v>SIEC Abr/26</v>
          </cell>
        </row>
        <row r="67">
          <cell r="A67" t="str">
            <v>01.02.01.200.57</v>
          </cell>
          <cell r="B67" t="str">
            <v>Sondagem para amostragem de solo - diâmetro de 4" (trado manual)</v>
          </cell>
          <cell r="C67" t="str">
            <v>m</v>
          </cell>
          <cell r="D67">
            <v>144.13999999999999</v>
          </cell>
          <cell r="E67">
            <v>116.26068720761413</v>
          </cell>
          <cell r="F67" t="str">
            <v>SIEC Abr/26</v>
          </cell>
        </row>
        <row r="68">
          <cell r="A68" t="str">
            <v>01.02.01.200.16</v>
          </cell>
          <cell r="B68" t="str">
            <v>Sondagem para amostragem de solos - diâmetro de 4" (mecanizada)</v>
          </cell>
          <cell r="C68" t="str">
            <v>m</v>
          </cell>
          <cell r="D68">
            <v>242.32</v>
          </cell>
          <cell r="E68">
            <v>195.45087917406033</v>
          </cell>
          <cell r="F68" t="str">
            <v>SIEC Abr/26</v>
          </cell>
        </row>
        <row r="69">
          <cell r="A69" t="str">
            <v>01.02.01.200.02</v>
          </cell>
          <cell r="B69" t="str">
            <v>Sondagem para amostragem de solos - diâmetro de 8"</v>
          </cell>
          <cell r="C69" t="str">
            <v>m</v>
          </cell>
          <cell r="D69">
            <v>200.42</v>
          </cell>
          <cell r="E69">
            <v>161.65510566220357</v>
          </cell>
          <cell r="F69" t="str">
            <v>SIEC Abr/26</v>
          </cell>
        </row>
        <row r="70">
          <cell r="A70" t="str">
            <v>01.02.01.300</v>
          </cell>
          <cell r="B70" t="str">
            <v>INVESTIGAÇÃO DETALHADA E ANÁLISE DE RISCO À SAÚDE HUMANA</v>
          </cell>
          <cell r="C70" t="str">
            <v/>
          </cell>
          <cell r="E70">
            <v>0</v>
          </cell>
          <cell r="F70" t="str">
            <v>SIEC Abr/26</v>
          </cell>
        </row>
        <row r="71">
          <cell r="A71" t="str">
            <v>01.02.01.300.08</v>
          </cell>
          <cell r="B71" t="str">
            <v>Avaliação de risco (áreas contaminadas)</v>
          </cell>
          <cell r="C71" t="str">
            <v>un</v>
          </cell>
          <cell r="D71">
            <v>11343.08</v>
          </cell>
          <cell r="E71">
            <v>9149.1208259396681</v>
          </cell>
          <cell r="F71" t="str">
            <v>SIEC Abr/26</v>
          </cell>
        </row>
        <row r="72">
          <cell r="A72" t="str">
            <v>01.02.01.300.05</v>
          </cell>
          <cell r="B72" t="str">
            <v>Avaliação dos Estudos existentes e elaboração do Plano de Amostragem</v>
          </cell>
          <cell r="C72" t="str">
            <v>un</v>
          </cell>
          <cell r="D72">
            <v>8269.2000000000007</v>
          </cell>
          <cell r="E72">
            <v>6669.7854492660108</v>
          </cell>
          <cell r="F72" t="str">
            <v>SIEC Abr/26</v>
          </cell>
        </row>
        <row r="73">
          <cell r="A73" t="str">
            <v>01.02.01.300.07</v>
          </cell>
          <cell r="B73" t="str">
            <v>Avaliação dos resultados e elaboração do Relatório de Investigação Detalhada</v>
          </cell>
          <cell r="C73" t="str">
            <v>un</v>
          </cell>
          <cell r="D73">
            <v>37642</v>
          </cell>
          <cell r="E73">
            <v>30361.348604613646</v>
          </cell>
          <cell r="F73" t="str">
            <v>SIEC Abr/26</v>
          </cell>
        </row>
        <row r="74">
          <cell r="A74" t="str">
            <v>01.02.02</v>
          </cell>
          <cell r="B74" t="str">
            <v>VEGETAÇÃO</v>
          </cell>
          <cell r="C74" t="str">
            <v/>
          </cell>
          <cell r="E74">
            <v>0</v>
          </cell>
          <cell r="F74" t="str">
            <v>SIEC Abr/26</v>
          </cell>
        </row>
        <row r="75">
          <cell r="A75" t="str">
            <v>01.02.02.100</v>
          </cell>
          <cell r="B75" t="str">
            <v>PROJETO DE MANEJO PARA SUPRESSÃO DE ÁRVORES ISOLADAS DENTRO E FORA DE APP</v>
          </cell>
          <cell r="C75" t="str">
            <v/>
          </cell>
          <cell r="E75">
            <v>0</v>
          </cell>
          <cell r="F75" t="str">
            <v>SIEC Abr/26</v>
          </cell>
        </row>
        <row r="76">
          <cell r="A76" t="str">
            <v>01.02.02.100.12</v>
          </cell>
          <cell r="B76" t="str">
            <v>Cadastramento arbóreo acima de 500 exemplares arbóreos e caracterização de APP</v>
          </cell>
          <cell r="C76" t="str">
            <v>un</v>
          </cell>
          <cell r="D76">
            <v>39564.01</v>
          </cell>
          <cell r="E76">
            <v>31911.606710759803</v>
          </cell>
          <cell r="F76" t="str">
            <v>SIEC Abr/26</v>
          </cell>
        </row>
        <row r="77">
          <cell r="A77" t="str">
            <v>01.02.02.100.10</v>
          </cell>
          <cell r="B77" t="str">
            <v>Cadastramento arbóreo de 101 até 200 exemplares arbóreos e caracterização de APP</v>
          </cell>
          <cell r="C77" t="str">
            <v>un</v>
          </cell>
          <cell r="D77">
            <v>13973.2</v>
          </cell>
          <cell r="E77">
            <v>11270.527504436201</v>
          </cell>
          <cell r="F77" t="str">
            <v>SIEC Abr/26</v>
          </cell>
        </row>
        <row r="78">
          <cell r="A78" t="str">
            <v>01.02.02.100.11</v>
          </cell>
          <cell r="B78" t="str">
            <v>Cadastramento arbóreo de 201 até 500 exemplares arbóreos e caracterização de APP</v>
          </cell>
          <cell r="C78" t="str">
            <v>un</v>
          </cell>
          <cell r="D78">
            <v>22263.07</v>
          </cell>
          <cell r="E78">
            <v>17956.984997580254</v>
          </cell>
          <cell r="F78" t="str">
            <v>SIEC Abr/26</v>
          </cell>
        </row>
        <row r="79">
          <cell r="A79" t="str">
            <v>01.02.02.100.08</v>
          </cell>
          <cell r="B79" t="str">
            <v>Cadastramento arbóreo de 21 até 50 exemplares arbóreos e caracterização de APP</v>
          </cell>
          <cell r="C79" t="str">
            <v>un</v>
          </cell>
          <cell r="D79">
            <v>10638.27</v>
          </cell>
          <cell r="E79">
            <v>8580.6339732214874</v>
          </cell>
          <cell r="F79" t="str">
            <v>SIEC Abr/26</v>
          </cell>
        </row>
        <row r="80">
          <cell r="A80" t="str">
            <v>01.02.02.100.09</v>
          </cell>
          <cell r="B80" t="str">
            <v>Cadastramento arbóreo de 51 até 100 exemplares arbóreos e caracterização de APP</v>
          </cell>
          <cell r="C80" t="str">
            <v>un</v>
          </cell>
          <cell r="D80">
            <v>12697.52</v>
          </cell>
          <cell r="E80">
            <v>10241.587352798839</v>
          </cell>
          <cell r="F80" t="str">
            <v>SIEC Abr/26</v>
          </cell>
        </row>
        <row r="81">
          <cell r="A81" t="str">
            <v>01.02.02.100.07</v>
          </cell>
          <cell r="B81" t="str">
            <v>Cadastramento arbóreo de até 20 exemplares arbóreos e caracterização de APP</v>
          </cell>
          <cell r="C81" t="str">
            <v>un</v>
          </cell>
          <cell r="D81">
            <v>8050.3</v>
          </cell>
          <cell r="E81">
            <v>6493.2247136634942</v>
          </cell>
          <cell r="F81" t="str">
            <v>SIEC Abr/26</v>
          </cell>
        </row>
        <row r="82">
          <cell r="A82" t="str">
            <v>01.02.02.100.14</v>
          </cell>
          <cell r="B82" t="str">
            <v>Caracterização da APP e fragmento de mata para área acima de 25.000 m²</v>
          </cell>
          <cell r="C82" t="str">
            <v>un</v>
          </cell>
          <cell r="D82">
            <v>9269.2000000000007</v>
          </cell>
          <cell r="E82">
            <v>7476.3671559929026</v>
          </cell>
          <cell r="F82" t="str">
            <v>SIEC Abr/26</v>
          </cell>
        </row>
        <row r="83">
          <cell r="A83" t="str">
            <v>01.02.02.100.13</v>
          </cell>
          <cell r="B83" t="str">
            <v>Caracterização da APP e fragmento de mata para área de até 25.000 m²</v>
          </cell>
          <cell r="C83" t="str">
            <v>un</v>
          </cell>
          <cell r="D83">
            <v>6474.56</v>
          </cell>
          <cell r="E83">
            <v>5222.2616551056626</v>
          </cell>
          <cell r="F83" t="str">
            <v>SIEC Abr/26</v>
          </cell>
        </row>
        <row r="84">
          <cell r="A84" t="str">
            <v>01.02.02.200</v>
          </cell>
          <cell r="B84" t="str">
            <v>MANEJO DA VEGETAÇÃO E RELATÓRIOS</v>
          </cell>
          <cell r="C84" t="str">
            <v/>
          </cell>
          <cell r="E84">
            <v>0</v>
          </cell>
          <cell r="F84" t="str">
            <v>SIEC Abr/26</v>
          </cell>
        </row>
        <row r="85">
          <cell r="A85" t="str">
            <v>01.02.02.200.09</v>
          </cell>
          <cell r="B85" t="str">
            <v>Corte, recorte e remoção de árvore sem destocamento - diâmetro (DAP) &gt;15cm&lt;=30cm</v>
          </cell>
          <cell r="C85" t="str">
            <v>un</v>
          </cell>
          <cell r="D85">
            <v>1364.68</v>
          </cell>
          <cell r="E85">
            <v>1100.7259235360543</v>
          </cell>
          <cell r="F85" t="str">
            <v>SIEC Abr/26</v>
          </cell>
        </row>
        <row r="86">
          <cell r="A86" t="str">
            <v>01.02.02.200.11</v>
          </cell>
          <cell r="B86" t="str">
            <v>Corte, recorte e remoção de árvore sem destocamento - diâmetro (DAP) &gt;45cm&lt;=60cm</v>
          </cell>
          <cell r="C86" t="str">
            <v>un</v>
          </cell>
          <cell r="D86">
            <v>3799.98</v>
          </cell>
          <cell r="E86">
            <v>3064.994353928053</v>
          </cell>
          <cell r="F86" t="str">
            <v>SIEC Abr/26</v>
          </cell>
        </row>
        <row r="87">
          <cell r="A87" t="str">
            <v>01.02.02.200.08</v>
          </cell>
          <cell r="B87" t="str">
            <v>Corte, recorte e remoção de árvore sem destocamento - diâmetro (DAP) &gt;5cm&lt;=15cm</v>
          </cell>
          <cell r="C87" t="str">
            <v>un</v>
          </cell>
          <cell r="D87">
            <v>804.82</v>
          </cell>
          <cell r="E87">
            <v>649.15308920793677</v>
          </cell>
          <cell r="F87" t="str">
            <v>SIEC Abr/26</v>
          </cell>
        </row>
        <row r="88">
          <cell r="A88" t="str">
            <v>01.02.02.200.13</v>
          </cell>
          <cell r="B88" t="str">
            <v>Corte, recorte e remoção de árvore sem destocamento - diâmetro (DAP) acima de 100 cm</v>
          </cell>
          <cell r="C88" t="str">
            <v>un</v>
          </cell>
          <cell r="D88">
            <v>6117.1</v>
          </cell>
          <cell r="E88">
            <v>4933.9409582190674</v>
          </cell>
          <cell r="F88" t="str">
            <v>SIEC Abr/26</v>
          </cell>
        </row>
        <row r="89">
          <cell r="A89" t="str">
            <v>01.02.02.200.10</v>
          </cell>
          <cell r="B89" t="str">
            <v>Corte, recorte e remoção de árvore sem destocamento - diâmetro (DAP)&gt;30cm&lt;=45cm</v>
          </cell>
          <cell r="C89" t="str">
            <v>un</v>
          </cell>
          <cell r="D89">
            <v>2296.33</v>
          </cell>
          <cell r="E89">
            <v>1852.1777706081625</v>
          </cell>
          <cell r="F89" t="str">
            <v>SIEC Abr/26</v>
          </cell>
        </row>
        <row r="90">
          <cell r="A90" t="str">
            <v>01.02.02.200.12</v>
          </cell>
          <cell r="B90" t="str">
            <v>Corte, recorte e remoção de árvore sem destocamento - diâmetro (DAP)&gt;60cm&lt;=100cm</v>
          </cell>
          <cell r="C90" t="str">
            <v>un</v>
          </cell>
          <cell r="D90">
            <v>4633.7</v>
          </cell>
          <cell r="E90">
            <v>3737.4576544603965</v>
          </cell>
          <cell r="F90" t="str">
            <v>SIEC Abr/26</v>
          </cell>
        </row>
        <row r="91">
          <cell r="A91" t="str">
            <v>01.02.02.200.15</v>
          </cell>
          <cell r="B91" t="str">
            <v>Corte, recorte e remoção de árvore sem destocamento, com obstáculos - diâmetro (DAP) &gt;15cm&lt;=30cm</v>
          </cell>
          <cell r="C91" t="str">
            <v>un</v>
          </cell>
          <cell r="D91">
            <v>2147.35</v>
          </cell>
          <cell r="E91">
            <v>1732.0132279399902</v>
          </cell>
          <cell r="F91" t="str">
            <v>SIEC Abr/26</v>
          </cell>
        </row>
        <row r="92">
          <cell r="A92" t="str">
            <v>01.02.02.200.16</v>
          </cell>
          <cell r="B92" t="str">
            <v>Corte, recorte e remoção de árvore sem destocamento, com obstáculos - diâmetro (DAP) &gt;30cm&lt;=45cm</v>
          </cell>
          <cell r="C92" t="str">
            <v>un</v>
          </cell>
          <cell r="D92">
            <v>3741.38</v>
          </cell>
          <cell r="E92">
            <v>3017.7286659138572</v>
          </cell>
          <cell r="F92" t="str">
            <v>SIEC Abr/26</v>
          </cell>
        </row>
        <row r="93">
          <cell r="A93" t="str">
            <v>01.02.02.200.17</v>
          </cell>
          <cell r="B93" t="str">
            <v>Corte, recorte e remoção de árvore sem destocamento, com obstáculos - diâmetro (DAP) &gt;45cm&lt;=60cm</v>
          </cell>
          <cell r="C93" t="str">
            <v>un</v>
          </cell>
          <cell r="D93">
            <v>5216.34</v>
          </cell>
          <cell r="E93">
            <v>4207.4044200677527</v>
          </cell>
          <cell r="F93" t="str">
            <v>SIEC Abr/26</v>
          </cell>
        </row>
        <row r="94">
          <cell r="A94" t="str">
            <v>01.02.02.200.14</v>
          </cell>
          <cell r="B94" t="str">
            <v>Corte, recorte e remoção de árvore sem destocamento, com obstáculos - diâmetro (DAP) &gt;5cm&lt;=15cm</v>
          </cell>
          <cell r="C94" t="str">
            <v>un</v>
          </cell>
          <cell r="D94">
            <v>1455.06</v>
          </cell>
          <cell r="E94">
            <v>1173.6247781900306</v>
          </cell>
          <cell r="F94" t="str">
            <v>SIEC Abr/26</v>
          </cell>
        </row>
        <row r="95">
          <cell r="A95" t="str">
            <v>01.02.02.200.18</v>
          </cell>
          <cell r="B95" t="str">
            <v>Corte, recorte e remoção de árvore sem destocamento, com obstáculos - diâmetro (DAP) &gt;60cm&lt;=100cm</v>
          </cell>
          <cell r="C95" t="str">
            <v>un</v>
          </cell>
          <cell r="D95">
            <v>8625.52</v>
          </cell>
          <cell r="E95">
            <v>6957.1866430069367</v>
          </cell>
          <cell r="F95" t="str">
            <v>SIEC Abr/26</v>
          </cell>
        </row>
        <row r="96">
          <cell r="A96" t="str">
            <v>01.02.02.200.19</v>
          </cell>
          <cell r="B96" t="str">
            <v>Corte, recorte e remoção de árvore sem destocamento, com obstáculos - diâmetro (DAP) acima de 100 cm</v>
          </cell>
          <cell r="C96" t="str">
            <v>un</v>
          </cell>
          <cell r="D96">
            <v>12214.78</v>
          </cell>
          <cell r="E96">
            <v>9852.2180996934985</v>
          </cell>
          <cell r="F96" t="str">
            <v>SIEC Abr/26</v>
          </cell>
        </row>
        <row r="97">
          <cell r="A97" t="str">
            <v>01.02.02.200.35</v>
          </cell>
          <cell r="B97" t="str">
            <v>Corte, recorte e remoção de falsa seringueira (ficus elastica) (DAP &gt;2,00m)</v>
          </cell>
          <cell r="C97" t="str">
            <v>un</v>
          </cell>
          <cell r="D97">
            <v>11212.51</v>
          </cell>
          <cell r="E97">
            <v>9043.8054524923373</v>
          </cell>
          <cell r="F97" t="str">
            <v>SIEC Abr/26</v>
          </cell>
        </row>
        <row r="98">
          <cell r="A98" t="str">
            <v>01.02.02.200.31</v>
          </cell>
          <cell r="B98" t="str">
            <v>Destoca manual</v>
          </cell>
          <cell r="C98" t="str">
            <v>un</v>
          </cell>
          <cell r="D98">
            <v>533.64</v>
          </cell>
          <cell r="E98">
            <v>430.42426197773835</v>
          </cell>
          <cell r="F98" t="str">
            <v>SIEC Abr/26</v>
          </cell>
        </row>
        <row r="99">
          <cell r="A99" t="str">
            <v>01.02.02.200.32</v>
          </cell>
          <cell r="B99" t="str">
            <v>Destoca mecanizada</v>
          </cell>
          <cell r="C99" t="str">
            <v>un</v>
          </cell>
          <cell r="D99">
            <v>236.46</v>
          </cell>
          <cell r="E99">
            <v>190.72431037264076</v>
          </cell>
          <cell r="F99" t="str">
            <v>SIEC Abr/26</v>
          </cell>
        </row>
        <row r="100">
          <cell r="A100" t="str">
            <v>01.02.02.200.07</v>
          </cell>
          <cell r="B100" t="str">
            <v>Poda de árvore, com limpeza de galhos secos e retirada de parasitas, incluindo remoção do entulho</v>
          </cell>
          <cell r="C100" t="str">
            <v>un</v>
          </cell>
          <cell r="D100">
            <v>195.32</v>
          </cell>
          <cell r="E100">
            <v>157.54153895789642</v>
          </cell>
          <cell r="F100" t="str">
            <v>SIEC Abr/26</v>
          </cell>
        </row>
        <row r="101">
          <cell r="A101" t="str">
            <v>01.02.02.200.33</v>
          </cell>
          <cell r="B101" t="str">
            <v>Recorte de árvore tombada de DAP &lt; 50cm</v>
          </cell>
          <cell r="C101" t="str">
            <v>un</v>
          </cell>
          <cell r="D101">
            <v>158.74</v>
          </cell>
          <cell r="E101">
            <v>128.03678012582677</v>
          </cell>
          <cell r="F101" t="str">
            <v>SIEC Abr/26</v>
          </cell>
        </row>
        <row r="102">
          <cell r="A102" t="str">
            <v>01.02.02.200.34</v>
          </cell>
          <cell r="B102" t="str">
            <v>Recorte de árvore tombada de DAP &gt; 50cm</v>
          </cell>
          <cell r="C102" t="str">
            <v>un</v>
          </cell>
          <cell r="D102">
            <v>317.48</v>
          </cell>
          <cell r="E102">
            <v>256.07356025165353</v>
          </cell>
          <cell r="F102" t="str">
            <v>SIEC Abr/26</v>
          </cell>
        </row>
        <row r="103">
          <cell r="A103" t="str">
            <v>01.02.02.200.36</v>
          </cell>
          <cell r="B103" t="str">
            <v>Trituração de resíduo lenhoso e espalhamento</v>
          </cell>
          <cell r="C103" t="str">
            <v>m³</v>
          </cell>
          <cell r="D103">
            <v>112.88</v>
          </cell>
          <cell r="E103">
            <v>91.046943055331496</v>
          </cell>
          <cell r="F103" t="str">
            <v>SIEC Abr/26</v>
          </cell>
        </row>
        <row r="104">
          <cell r="A104" t="str">
            <v>01.02.03</v>
          </cell>
          <cell r="B104" t="str">
            <v>ARQUEOLOGIA E PATRIMÔNIO CULTURAL</v>
          </cell>
          <cell r="C104" t="str">
            <v/>
          </cell>
          <cell r="E104">
            <v>0</v>
          </cell>
          <cell r="F104" t="str">
            <v>SIEC Abr/26</v>
          </cell>
        </row>
        <row r="105">
          <cell r="A105" t="str">
            <v>01.02.03.100</v>
          </cell>
          <cell r="B105" t="str">
            <v>ESTUDOS ARQUEOLÓGICOS</v>
          </cell>
          <cell r="C105" t="str">
            <v/>
          </cell>
          <cell r="E105">
            <v>0</v>
          </cell>
          <cell r="F105" t="str">
            <v>SIEC Abr/26</v>
          </cell>
        </row>
        <row r="106">
          <cell r="A106" t="str">
            <v>01.02.03.100.03</v>
          </cell>
          <cell r="B106" t="str">
            <v>Acompanhamento arqueológico para empreendimentos Nível II</v>
          </cell>
          <cell r="C106" t="str">
            <v>un</v>
          </cell>
          <cell r="D106">
            <v>2392.06</v>
          </cell>
          <cell r="E106">
            <v>1929.3918373931278</v>
          </cell>
          <cell r="F106" t="str">
            <v>SIEC Abr/26</v>
          </cell>
        </row>
        <row r="107">
          <cell r="A107" t="str">
            <v>01.02.03.100.02</v>
          </cell>
          <cell r="B107" t="str">
            <v>Enquadramento arqueológico para empreendimentos Nível I</v>
          </cell>
          <cell r="C107" t="str">
            <v>un</v>
          </cell>
          <cell r="D107">
            <v>483.76</v>
          </cell>
          <cell r="E107">
            <v>390.19196644620098</v>
          </cell>
          <cell r="F107" t="str">
            <v>SIEC Abr/26</v>
          </cell>
        </row>
        <row r="108">
          <cell r="A108" t="str">
            <v>01.02.03.400</v>
          </cell>
          <cell r="B108" t="str">
            <v>PROGRAMA DE EDUCAÇÃO PATRIMONIAL</v>
          </cell>
          <cell r="C108" t="str">
            <v/>
          </cell>
          <cell r="E108">
            <v>0</v>
          </cell>
          <cell r="F108" t="str">
            <v>SIEC Abr/26</v>
          </cell>
        </row>
        <row r="109">
          <cell r="A109" t="str">
            <v>01.02.03.400.01</v>
          </cell>
          <cell r="B109" t="str">
            <v>Elaboração de programa de educação patrimonial</v>
          </cell>
          <cell r="C109" t="str">
            <v>un</v>
          </cell>
          <cell r="D109">
            <v>8740.65</v>
          </cell>
          <cell r="E109">
            <v>7050.0483949024028</v>
          </cell>
          <cell r="F109" t="str">
            <v>SIEC Abr/26</v>
          </cell>
        </row>
        <row r="110">
          <cell r="A110" t="str">
            <v>01.02.03.400.02</v>
          </cell>
          <cell r="B110" t="str">
            <v>Implementação do programa de educação patrimonial e emissão de relatório final</v>
          </cell>
          <cell r="C110" t="str">
            <v>un</v>
          </cell>
          <cell r="D110">
            <v>36643.93</v>
          </cell>
          <cell r="E110">
            <v>29556.323600580738</v>
          </cell>
          <cell r="F110" t="str">
            <v>SIEC Abr/26</v>
          </cell>
        </row>
        <row r="111">
          <cell r="A111" t="str">
            <v>01.02.03.600</v>
          </cell>
          <cell r="B111" t="str">
            <v>PATRIMÔNIO EDIFICADO</v>
          </cell>
          <cell r="C111" t="str">
            <v/>
          </cell>
          <cell r="E111">
            <v>0</v>
          </cell>
          <cell r="F111" t="str">
            <v>SIEC Abr/26</v>
          </cell>
        </row>
        <row r="112">
          <cell r="A112" t="str">
            <v>01.02.03.600.18</v>
          </cell>
          <cell r="B112" t="str">
            <v>Inventário e cadastro tipo 1 para edificações de interesse histórico-cultural</v>
          </cell>
          <cell r="C112" t="str">
            <v>m²</v>
          </cell>
          <cell r="D112">
            <v>99.06</v>
          </cell>
          <cell r="E112">
            <v>79.899983868365865</v>
          </cell>
          <cell r="F112" t="str">
            <v>SIEC Abr/26</v>
          </cell>
        </row>
        <row r="113">
          <cell r="A113" t="str">
            <v>01.02.03.600.17</v>
          </cell>
          <cell r="B113" t="str">
            <v>Memorial Descritivo de Restauro</v>
          </cell>
          <cell r="C113" t="str">
            <v>un</v>
          </cell>
          <cell r="D113">
            <v>15145.7</v>
          </cell>
          <cell r="E113">
            <v>12216.244555573479</v>
          </cell>
          <cell r="F113" t="str">
            <v>SIEC Abr/26</v>
          </cell>
        </row>
        <row r="114">
          <cell r="A114" t="str">
            <v>01.02.03.600.02</v>
          </cell>
          <cell r="B114" t="str">
            <v>Memorial descritivo para elaboração de projetos de restauro</v>
          </cell>
          <cell r="C114" t="str">
            <v>un</v>
          </cell>
          <cell r="D114">
            <v>12433.9</v>
          </cell>
          <cell r="E114">
            <v>10028.956283271495</v>
          </cell>
          <cell r="F114" t="str">
            <v>SIEC Abr/26</v>
          </cell>
        </row>
        <row r="115">
          <cell r="A115" t="str">
            <v>01.02.04</v>
          </cell>
          <cell r="B115" t="str">
            <v>RECURSOS HÍDRICOS</v>
          </cell>
          <cell r="C115" t="str">
            <v/>
          </cell>
          <cell r="E115">
            <v>0</v>
          </cell>
          <cell r="F115" t="str">
            <v>SIEC Abr/26</v>
          </cell>
        </row>
        <row r="116">
          <cell r="A116" t="str">
            <v>01.02.04.100</v>
          </cell>
          <cell r="B116" t="str">
            <v>RECURSOS HÍDRICOS</v>
          </cell>
          <cell r="C116" t="str">
            <v/>
          </cell>
          <cell r="E116">
            <v>0</v>
          </cell>
          <cell r="F116" t="str">
            <v>SIEC Abr/26</v>
          </cell>
        </row>
        <row r="117">
          <cell r="A117" t="str">
            <v>01.02.04.100.01</v>
          </cell>
          <cell r="B117" t="str">
            <v>Elaboração de estudos de recursos hídricos</v>
          </cell>
          <cell r="C117" t="str">
            <v>un</v>
          </cell>
          <cell r="D117">
            <v>19297.439999999999</v>
          </cell>
          <cell r="E117">
            <v>15564.962090659783</v>
          </cell>
          <cell r="F117" t="str">
            <v>SIEC Abr/26</v>
          </cell>
        </row>
        <row r="118">
          <cell r="A118" t="str">
            <v>01.02.06</v>
          </cell>
          <cell r="B118" t="str">
            <v>DIAGNÓSTICO E COMUNICAÇÃO SOCIAL</v>
          </cell>
          <cell r="C118" t="str">
            <v/>
          </cell>
          <cell r="E118">
            <v>0</v>
          </cell>
          <cell r="F118" t="str">
            <v>SIEC Abr/26</v>
          </cell>
        </row>
        <row r="119">
          <cell r="A119" t="str">
            <v>01.02.06.200</v>
          </cell>
          <cell r="B119" t="str">
            <v>ESTUDO DE DIAGNÓSTICO SOCIAL</v>
          </cell>
          <cell r="C119" t="str">
            <v/>
          </cell>
          <cell r="E119">
            <v>0</v>
          </cell>
          <cell r="F119" t="str">
            <v>SIEC Abr/26</v>
          </cell>
        </row>
        <row r="120">
          <cell r="A120" t="str">
            <v>01.02.06.200.01</v>
          </cell>
          <cell r="B120" t="str">
            <v>Diagnóstico Social</v>
          </cell>
          <cell r="C120" t="str">
            <v>un</v>
          </cell>
          <cell r="D120">
            <v>28367.68</v>
          </cell>
          <cell r="E120">
            <v>22880.851750282305</v>
          </cell>
          <cell r="F120" t="str">
            <v>SIEC Abr/26</v>
          </cell>
        </row>
        <row r="121">
          <cell r="A121" t="str">
            <v>01.02.06.300</v>
          </cell>
          <cell r="B121" t="str">
            <v>PROGRAMA DE COMUNICAÇÃO SOCIAL</v>
          </cell>
          <cell r="C121" t="str">
            <v/>
          </cell>
          <cell r="E121">
            <v>0</v>
          </cell>
          <cell r="F121" t="str">
            <v>SIEC Abr/26</v>
          </cell>
        </row>
        <row r="122">
          <cell r="A122" t="str">
            <v>01.02.06.300.08</v>
          </cell>
          <cell r="B122" t="str">
            <v>Operação, Manutenção e Relatório do Programa de Comunicação Social</v>
          </cell>
          <cell r="C122" t="str">
            <v>un</v>
          </cell>
          <cell r="D122">
            <v>14183.84</v>
          </cell>
          <cell r="E122">
            <v>11440.425875141153</v>
          </cell>
          <cell r="F122" t="str">
            <v>SIEC Abr/26</v>
          </cell>
        </row>
        <row r="123">
          <cell r="A123" t="str">
            <v>01.02.06.300.07</v>
          </cell>
          <cell r="B123" t="str">
            <v>Programa de Comunicação Social de Obras</v>
          </cell>
          <cell r="C123" t="str">
            <v>un</v>
          </cell>
          <cell r="D123">
            <v>27788.560000000001</v>
          </cell>
          <cell r="E123">
            <v>22413.744152282627</v>
          </cell>
          <cell r="F123" t="str">
            <v>SIEC Abr/26</v>
          </cell>
        </row>
        <row r="124">
          <cell r="A124" t="str">
            <v>01.02.07</v>
          </cell>
          <cell r="B124" t="str">
            <v>MONITORAMENTO AMBIENTAL</v>
          </cell>
          <cell r="C124" t="str">
            <v/>
          </cell>
          <cell r="E124">
            <v>0</v>
          </cell>
          <cell r="F124" t="str">
            <v>SIEC Abr/26</v>
          </cell>
        </row>
        <row r="125">
          <cell r="A125" t="str">
            <v>01.02.07.120</v>
          </cell>
          <cell r="B125" t="str">
            <v>PREVISÕES DE NÍVEIS DE RUÍDOS E VIBRAÇÕES EM EDIFICAÇÕES LINDEIRAS</v>
          </cell>
          <cell r="C125" t="str">
            <v/>
          </cell>
          <cell r="E125">
            <v>0</v>
          </cell>
          <cell r="F125" t="str">
            <v>SIEC Abr/26</v>
          </cell>
        </row>
        <row r="126">
          <cell r="A126" t="str">
            <v>01.02.07.120.01</v>
          </cell>
          <cell r="B126" t="str">
            <v>Elaboração de estudos de níveis de ruídos e vibrações em edificações</v>
          </cell>
          <cell r="C126" t="str">
            <v>un</v>
          </cell>
          <cell r="D126">
            <v>13339.16</v>
          </cell>
          <cell r="E126">
            <v>10759.122439103081</v>
          </cell>
          <cell r="F126" t="str">
            <v>SIEC Abr/26</v>
          </cell>
        </row>
        <row r="127">
          <cell r="A127" t="str">
            <v>01.02.07.300</v>
          </cell>
          <cell r="B127" t="str">
            <v>IMPLANTAÇÃO DOS MONITORAMENTOS E CONTROLES AMBIENTAIS</v>
          </cell>
          <cell r="C127" t="str">
            <v/>
          </cell>
          <cell r="E127">
            <v>0</v>
          </cell>
          <cell r="F127" t="str">
            <v>SIEC Abr/26</v>
          </cell>
        </row>
        <row r="128">
          <cell r="A128" t="str">
            <v>01.02.07.300.18</v>
          </cell>
          <cell r="B128" t="str">
            <v>Elaboração de modelagem ambiental computacional (simulação) de ruído e vibração com laudo/parecer técnico, com raio de até 250,00 metros a partir do RPC</v>
          </cell>
          <cell r="C128" t="str">
            <v>un</v>
          </cell>
          <cell r="D128">
            <v>2310.6</v>
          </cell>
          <cell r="E128">
            <v>1863.6876915631553</v>
          </cell>
          <cell r="F128" t="str">
            <v>SIEC Abr/26</v>
          </cell>
        </row>
        <row r="129">
          <cell r="A129" t="str">
            <v>01.02.07.300.19</v>
          </cell>
          <cell r="B129" t="str">
            <v>Elaboração de modelagem ambiental computacional (simulação) de ruído e vibração com laudo/parecer técnico, com raio entre 250,00 até 750,00 metros a partir do RPC</v>
          </cell>
          <cell r="C129" t="str">
            <v>un</v>
          </cell>
          <cell r="D129">
            <v>4621.2</v>
          </cell>
          <cell r="E129">
            <v>3727.3753831263107</v>
          </cell>
          <cell r="F129" t="str">
            <v>SIEC Abr/26</v>
          </cell>
        </row>
        <row r="130">
          <cell r="A130" t="str">
            <v>01.02.07.300.01</v>
          </cell>
          <cell r="B130" t="str">
            <v>Relatório de monitoramento e controle de emissões atmosféricas</v>
          </cell>
          <cell r="C130" t="str">
            <v>un</v>
          </cell>
          <cell r="D130">
            <v>2098.08</v>
          </cell>
          <cell r="E130">
            <v>1692.2729472495564</v>
          </cell>
          <cell r="F130" t="str">
            <v>SIEC Abr/26</v>
          </cell>
        </row>
        <row r="131">
          <cell r="A131" t="str">
            <v>01.02.08</v>
          </cell>
          <cell r="B131" t="str">
            <v>SUSTENTABILIDADE</v>
          </cell>
          <cell r="C131" t="str">
            <v/>
          </cell>
          <cell r="E131">
            <v>0</v>
          </cell>
          <cell r="F131" t="str">
            <v>SIEC Abr/26</v>
          </cell>
        </row>
        <row r="132">
          <cell r="A132" t="str">
            <v>01.02.08.400</v>
          </cell>
          <cell r="B132" t="str">
            <v>CARACTERIZAÇÃO DE RESÍDUOS E EFLUENTES</v>
          </cell>
          <cell r="C132" t="str">
            <v/>
          </cell>
          <cell r="E132">
            <v>0</v>
          </cell>
          <cell r="F132" t="str">
            <v>SIEC Abr/26</v>
          </cell>
        </row>
        <row r="133">
          <cell r="A133" t="str">
            <v>01.02.08.400.04</v>
          </cell>
          <cell r="B133" t="str">
            <v>Análise química para caracterização de efluentes segundo os art. 18 e 19 do Regulamento da Lei nº 997/76 aprovado pelo Decreto nº 8468/76, e segundo Resolução CONAMA nº 430/2011</v>
          </cell>
          <cell r="C133" t="str">
            <v>un</v>
          </cell>
          <cell r="D133">
            <v>732.5</v>
          </cell>
          <cell r="E133">
            <v>590.82110017744799</v>
          </cell>
          <cell r="F133" t="str">
            <v>SIEC Abr/26</v>
          </cell>
        </row>
        <row r="134">
          <cell r="A134" t="str">
            <v>01.02.08.400.01</v>
          </cell>
          <cell r="B134" t="str">
            <v>Ensaio para caracterização de resíduos segundo a norma ABNT NBR 10.004/04</v>
          </cell>
          <cell r="C134" t="str">
            <v>un</v>
          </cell>
          <cell r="D134">
            <v>4585.6400000000003</v>
          </cell>
          <cell r="E134">
            <v>3698.6933376351026</v>
          </cell>
          <cell r="F134" t="str">
            <v>SIEC Abr/26</v>
          </cell>
        </row>
        <row r="135">
          <cell r="A135" t="str">
            <v>01.02.09</v>
          </cell>
          <cell r="B135" t="str">
            <v>FAUNA</v>
          </cell>
          <cell r="C135" t="str">
            <v/>
          </cell>
          <cell r="E135">
            <v>0</v>
          </cell>
          <cell r="F135" t="str">
            <v>SIEC Abr/26</v>
          </cell>
        </row>
        <row r="136">
          <cell r="A136" t="str">
            <v>01.02.09.100</v>
          </cell>
          <cell r="B136" t="str">
            <v>LEVANTAMENTO DA FAUNA</v>
          </cell>
          <cell r="C136" t="str">
            <v/>
          </cell>
          <cell r="E136">
            <v>0</v>
          </cell>
          <cell r="F136" t="str">
            <v>SIEC Abr/26</v>
          </cell>
        </row>
        <row r="137">
          <cell r="A137" t="str">
            <v>01.02.09.100.01</v>
          </cell>
          <cell r="B137" t="str">
            <v>Elaboração do Programa de Levantamento de Fauna</v>
          </cell>
          <cell r="C137" t="str">
            <v>un</v>
          </cell>
          <cell r="D137">
            <v>25579.759999999998</v>
          </cell>
          <cell r="E137">
            <v>20632.166478464267</v>
          </cell>
          <cell r="F137" t="str">
            <v>SIEC Abr/26</v>
          </cell>
        </row>
        <row r="138">
          <cell r="A138" t="str">
            <v>01.02.09.100.02</v>
          </cell>
          <cell r="B138" t="str">
            <v>Implementação do Programa de Levantamento de Fauna</v>
          </cell>
          <cell r="C138" t="str">
            <v>un</v>
          </cell>
          <cell r="D138">
            <v>25864.22</v>
          </cell>
          <cell r="E138">
            <v>20861.606710759799</v>
          </cell>
          <cell r="F138" t="str">
            <v>SIEC Abr/26</v>
          </cell>
        </row>
        <row r="139">
          <cell r="A139" t="str">
            <v>01.02.09.100.04</v>
          </cell>
          <cell r="B139" t="str">
            <v>Laudo de caracterização da fauna associada à flora</v>
          </cell>
          <cell r="C139" t="str">
            <v>un</v>
          </cell>
          <cell r="D139">
            <v>31510.23</v>
          </cell>
          <cell r="E139">
            <v>25415.575092756895</v>
          </cell>
          <cell r="F139" t="str">
            <v>SIEC Abr/26</v>
          </cell>
        </row>
        <row r="140">
          <cell r="A140" t="str">
            <v>01.02.09.100.03</v>
          </cell>
          <cell r="B140" t="str">
            <v>Relatório técnico mensal de diagnóstico de implementação dos serviços de fauna</v>
          </cell>
          <cell r="C140" t="str">
            <v>un</v>
          </cell>
          <cell r="D140">
            <v>7112.2</v>
          </cell>
          <cell r="E140">
            <v>5736.5704145829968</v>
          </cell>
          <cell r="F140" t="str">
            <v>SIEC Abr/26</v>
          </cell>
        </row>
        <row r="141">
          <cell r="A141" t="str">
            <v>01.02.09.110</v>
          </cell>
          <cell r="B141" t="str">
            <v>MONITORAMENTO DA FAUNA</v>
          </cell>
          <cell r="C141" t="str">
            <v/>
          </cell>
          <cell r="E141">
            <v>0</v>
          </cell>
          <cell r="F141" t="str">
            <v>SIEC Abr/26</v>
          </cell>
        </row>
        <row r="142">
          <cell r="A142" t="str">
            <v>01.02.09.110.01</v>
          </cell>
          <cell r="B142" t="str">
            <v>Elaboração do Programa de Monitoramento de Fauna</v>
          </cell>
          <cell r="C142" t="str">
            <v>un</v>
          </cell>
          <cell r="D142">
            <v>31974.7</v>
          </cell>
          <cell r="E142">
            <v>25790.208098080337</v>
          </cell>
          <cell r="F142" t="str">
            <v>SIEC Abr/26</v>
          </cell>
        </row>
        <row r="143">
          <cell r="A143" t="str">
            <v>01.02.09.110.02</v>
          </cell>
          <cell r="B143" t="str">
            <v>Implementação do Programa de Monitoramento de Fauna</v>
          </cell>
          <cell r="C143" t="str">
            <v>un</v>
          </cell>
          <cell r="D143">
            <v>24478.45</v>
          </cell>
          <cell r="E143">
            <v>19743.869979028877</v>
          </cell>
          <cell r="F143" t="str">
            <v>SIEC Abr/26</v>
          </cell>
        </row>
        <row r="144">
          <cell r="A144" t="str">
            <v>01.02.09.110.03</v>
          </cell>
          <cell r="B144" t="str">
            <v>Relatórios mensais de acompanhamento da implementação do Programa de Monitoramento de Fauna</v>
          </cell>
          <cell r="C144" t="str">
            <v>un</v>
          </cell>
          <cell r="D144">
            <v>4961.5200000000004</v>
          </cell>
          <cell r="E144">
            <v>4001.8712695596068</v>
          </cell>
          <cell r="F144" t="str">
            <v>SIEC Abr/26</v>
          </cell>
        </row>
        <row r="145">
          <cell r="A145" t="str">
            <v>01.02.09.110.04</v>
          </cell>
          <cell r="B145" t="str">
            <v>Relatórios semestrais de acompanhamento da implementação do Programa de Monitoramento de Fauna</v>
          </cell>
          <cell r="C145" t="str">
            <v>un</v>
          </cell>
          <cell r="D145">
            <v>4961.5200000000004</v>
          </cell>
          <cell r="E145">
            <v>4001.8712695596068</v>
          </cell>
          <cell r="F145" t="str">
            <v>SIEC Abr/26</v>
          </cell>
        </row>
        <row r="146">
          <cell r="A146" t="str">
            <v>01.02.09.120</v>
          </cell>
          <cell r="B146" t="str">
            <v>RESGATE E TRANSLOCAÇÃO DE FAUNA</v>
          </cell>
          <cell r="C146" t="str">
            <v/>
          </cell>
          <cell r="E146">
            <v>0</v>
          </cell>
          <cell r="F146" t="str">
            <v>SIEC Abr/26</v>
          </cell>
        </row>
        <row r="147">
          <cell r="A147" t="str">
            <v>01.02.09.120.01</v>
          </cell>
          <cell r="B147" t="str">
            <v>Elaboração do Programa de Resgate e Translocação de Fauna</v>
          </cell>
          <cell r="C147" t="str">
            <v>un</v>
          </cell>
          <cell r="D147">
            <v>26351.919999999998</v>
          </cell>
          <cell r="E147">
            <v>21254.976609130503</v>
          </cell>
          <cell r="F147" t="str">
            <v>SIEC Abr/26</v>
          </cell>
        </row>
        <row r="148">
          <cell r="A148" t="str">
            <v>01.02.09.120.02</v>
          </cell>
          <cell r="B148" t="str">
            <v>Implementação do Programa de Resgate e Translocação de Fauna</v>
          </cell>
          <cell r="C148" t="str">
            <v>un</v>
          </cell>
          <cell r="D148">
            <v>45579.56</v>
          </cell>
          <cell r="E148">
            <v>36763.639296660753</v>
          </cell>
          <cell r="F148" t="str">
            <v>SIEC Abr/26</v>
          </cell>
        </row>
        <row r="149">
          <cell r="A149" t="str">
            <v>01.02.09.120.03</v>
          </cell>
          <cell r="B149" t="str">
            <v>Relatórios mensais de acompanhamento da implementação do Programa de resgate e translocação de Fauna</v>
          </cell>
          <cell r="C149" t="str">
            <v>un</v>
          </cell>
          <cell r="D149">
            <v>7442.28</v>
          </cell>
          <cell r="E149">
            <v>6002.8069043394089</v>
          </cell>
          <cell r="F149" t="str">
            <v>SIEC Abr/26</v>
          </cell>
        </row>
        <row r="150">
          <cell r="A150" t="str">
            <v>01.02.09.120.04</v>
          </cell>
          <cell r="B150" t="str">
            <v>Relatórios semestrais de acompanhamento da implementação do Programa de resgate e translocação de Fauna</v>
          </cell>
          <cell r="C150" t="str">
            <v>un</v>
          </cell>
          <cell r="D150">
            <v>4961.5200000000004</v>
          </cell>
          <cell r="E150">
            <v>4001.8712695596068</v>
          </cell>
          <cell r="F150" t="str">
            <v>SIEC Abr/26</v>
          </cell>
        </row>
        <row r="151">
          <cell r="A151" t="str">
            <v>01.02.11</v>
          </cell>
          <cell r="B151" t="str">
            <v>ESTUDOS AMBIENTAIS</v>
          </cell>
          <cell r="C151" t="str">
            <v/>
          </cell>
          <cell r="E151">
            <v>0</v>
          </cell>
          <cell r="F151" t="str">
            <v>SIEC Abr/26</v>
          </cell>
        </row>
        <row r="152">
          <cell r="A152" t="str">
            <v>01.02.11.000</v>
          </cell>
          <cell r="B152" t="str">
            <v>COMPLEMENTAÇÃO DE ESTUDOS AMBIENTAIS</v>
          </cell>
          <cell r="C152" t="str">
            <v/>
          </cell>
          <cell r="E152">
            <v>0</v>
          </cell>
          <cell r="F152" t="str">
            <v>SIEC Abr/26</v>
          </cell>
        </row>
        <row r="153">
          <cell r="A153" t="str">
            <v>01.02.11.000.08</v>
          </cell>
          <cell r="B153" t="str">
            <v>Acompanhamento da Análise do Órgão Ambiental</v>
          </cell>
          <cell r="C153" t="str">
            <v>un</v>
          </cell>
          <cell r="D153">
            <v>21920</v>
          </cell>
          <cell r="E153">
            <v>17680.27101145346</v>
          </cell>
          <cell r="F153" t="str">
            <v>SIEC Abr/26</v>
          </cell>
        </row>
        <row r="154">
          <cell r="A154" t="str">
            <v>01.02.11.000.05</v>
          </cell>
          <cell r="B154" t="str">
            <v>Adequação de Programas Ambientais Existentes - PAE</v>
          </cell>
          <cell r="C154" t="str">
            <v>un</v>
          </cell>
          <cell r="D154">
            <v>29368.959999999999</v>
          </cell>
          <cell r="E154">
            <v>23688.465881593806</v>
          </cell>
          <cell r="F154" t="str">
            <v>SIEC Abr/26</v>
          </cell>
        </row>
        <row r="155">
          <cell r="A155" t="str">
            <v>01.02.11.000.01</v>
          </cell>
          <cell r="B155" t="str">
            <v>Diagnóstico Ambiental - DA</v>
          </cell>
          <cell r="C155" t="str">
            <v>un</v>
          </cell>
          <cell r="D155">
            <v>24579.87</v>
          </cell>
          <cell r="E155">
            <v>19825.673495725117</v>
          </cell>
          <cell r="F155" t="str">
            <v>SIEC Abr/26</v>
          </cell>
        </row>
        <row r="156">
          <cell r="A156" t="str">
            <v>01.02.11.000.02</v>
          </cell>
          <cell r="B156" t="str">
            <v>Diagnóstico Ambiental Inicial - Estações</v>
          </cell>
          <cell r="C156" t="str">
            <v>un</v>
          </cell>
          <cell r="D156">
            <v>75069.2</v>
          </cell>
          <cell r="E156">
            <v>60549.443458622358</v>
          </cell>
          <cell r="F156" t="str">
            <v>SIEC Abr/26</v>
          </cell>
        </row>
        <row r="157">
          <cell r="A157" t="str">
            <v>01.02.11.000.03</v>
          </cell>
          <cell r="B157" t="str">
            <v>Diagnóstico Ambiental Inicial - Linhas</v>
          </cell>
          <cell r="C157" t="str">
            <v>un</v>
          </cell>
          <cell r="D157">
            <v>150138.4</v>
          </cell>
          <cell r="E157">
            <v>121098.88691724472</v>
          </cell>
          <cell r="F157" t="str">
            <v>SIEC Abr/26</v>
          </cell>
        </row>
        <row r="158">
          <cell r="A158" t="str">
            <v>01.02.11.000.04</v>
          </cell>
          <cell r="B158" t="str">
            <v>Elaboração de Programas Ambientais - PA</v>
          </cell>
          <cell r="C158" t="str">
            <v>un</v>
          </cell>
          <cell r="D158">
            <v>47607.64</v>
          </cell>
          <cell r="E158">
            <v>38399.451524439428</v>
          </cell>
          <cell r="F158" t="str">
            <v>SIEC Abr/26</v>
          </cell>
        </row>
        <row r="159">
          <cell r="A159" t="str">
            <v>01.02.11.000.09</v>
          </cell>
          <cell r="B159" t="str">
            <v>Estudo Ambiental Simplificado (EAS) - Pátios</v>
          </cell>
          <cell r="C159" t="str">
            <v>un</v>
          </cell>
          <cell r="D159">
            <v>114399.6</v>
          </cell>
          <cell r="E159">
            <v>92272.624616873698</v>
          </cell>
          <cell r="F159" t="str">
            <v>SIEC Abr/26</v>
          </cell>
        </row>
        <row r="160">
          <cell r="A160" t="str">
            <v>01.02.11.000.07</v>
          </cell>
          <cell r="B160" t="str">
            <v>Relatório Síntese de Condicionantes Ambientais</v>
          </cell>
          <cell r="C160" t="str">
            <v>un</v>
          </cell>
          <cell r="D160">
            <v>23043.84</v>
          </cell>
          <cell r="E160">
            <v>18586.739796741411</v>
          </cell>
          <cell r="F160" t="str">
            <v>SIEC Abr/26</v>
          </cell>
        </row>
        <row r="161">
          <cell r="A161" t="str">
            <v>01.02.11.000.06</v>
          </cell>
          <cell r="B161" t="str">
            <v>Requerimento de Licença Ambiental de Instalação - RLI</v>
          </cell>
          <cell r="C161" t="str">
            <v>un</v>
          </cell>
          <cell r="D161">
            <v>82899.59</v>
          </cell>
          <cell r="E161">
            <v>66865.292789159532</v>
          </cell>
          <cell r="F161" t="str">
            <v>SIEC Abr/26</v>
          </cell>
        </row>
        <row r="162">
          <cell r="A162" t="str">
            <v>01.02.80</v>
          </cell>
          <cell r="B162" t="str">
            <v>GESTÃO DE TERRITÓRIO</v>
          </cell>
          <cell r="C162" t="str">
            <v/>
          </cell>
          <cell r="E162">
            <v>0</v>
          </cell>
          <cell r="F162" t="str">
            <v>SIEC Abr/26</v>
          </cell>
        </row>
        <row r="163">
          <cell r="A163" t="str">
            <v>01.02.80.100</v>
          </cell>
          <cell r="B163" t="str">
            <v>AQUISIÇÃO E LIBERAÇÃO DE ÁREA</v>
          </cell>
          <cell r="C163" t="str">
            <v/>
          </cell>
          <cell r="E163">
            <v>0</v>
          </cell>
          <cell r="F163" t="str">
            <v>SIEC Abr/26</v>
          </cell>
        </row>
        <row r="164">
          <cell r="A164" t="str">
            <v>01.02.80.100.02</v>
          </cell>
          <cell r="B164" t="str">
            <v>Subsídio aos Processos de Liberação de Áreas para Implantação de Empreendimentos da CPTM (Cadastro Individual de Propriedades Com Benfeitorias)</v>
          </cell>
          <cell r="C164" t="str">
            <v>m²</v>
          </cell>
          <cell r="D164">
            <v>2.16</v>
          </cell>
          <cell r="E164">
            <v>1.7422164865300855</v>
          </cell>
          <cell r="F164" t="str">
            <v>SIEC Abr/26</v>
          </cell>
        </row>
        <row r="165">
          <cell r="A165" t="str">
            <v>01.02.80.100.03</v>
          </cell>
          <cell r="B165" t="str">
            <v>Subsídio aos Processos de Liberação de Áreas para Implantação de Empreendimentos da CPTM (Cadastro Individual de Propriedades Sem Benfeitorias)</v>
          </cell>
          <cell r="C165" t="str">
            <v>m²</v>
          </cell>
          <cell r="D165">
            <v>1.28</v>
          </cell>
          <cell r="E165">
            <v>1.032424584610421</v>
          </cell>
          <cell r="F165" t="str">
            <v>SIEC Abr/26</v>
          </cell>
        </row>
        <row r="166">
          <cell r="A166" t="str">
            <v>01.02.80.200</v>
          </cell>
          <cell r="B166" t="str">
            <v>PATRIMÔNIO HISTÓRICO</v>
          </cell>
          <cell r="C166" t="str">
            <v/>
          </cell>
          <cell r="E166">
            <v>0</v>
          </cell>
          <cell r="F166" t="str">
            <v>SIEC Abr/26</v>
          </cell>
        </row>
        <row r="167">
          <cell r="A167" t="str">
            <v>01.02.80.200.03</v>
          </cell>
          <cell r="B167" t="str">
            <v>Manual de Manutenção e Conservação para orientação e padronização dos procedimentos de conservação das estruturas e interesse histórico e cultural</v>
          </cell>
          <cell r="C167" t="str">
            <v>un</v>
          </cell>
          <cell r="D167">
            <v>7283.14</v>
          </cell>
          <cell r="E167">
            <v>5874.447491530892</v>
          </cell>
          <cell r="F167" t="str">
            <v>SIEC Abr/26</v>
          </cell>
        </row>
        <row r="168">
          <cell r="A168" t="str">
            <v>01.02.80.200.04</v>
          </cell>
          <cell r="B168" t="str">
            <v>Prospecção pictórica de até 5 pontos</v>
          </cell>
          <cell r="C168" t="str">
            <v>un</v>
          </cell>
          <cell r="D168">
            <v>9227.49</v>
          </cell>
          <cell r="E168">
            <v>7442.7246330053231</v>
          </cell>
          <cell r="F168" t="str">
            <v>SIEC Abr/26</v>
          </cell>
        </row>
        <row r="169">
          <cell r="A169" t="str">
            <v>01.08</v>
          </cell>
          <cell r="B169" t="str">
            <v>TREINAMENTOS, DOCUMENTAÇÃO E PARECERES</v>
          </cell>
          <cell r="C169" t="str">
            <v/>
          </cell>
          <cell r="E169">
            <v>0</v>
          </cell>
          <cell r="F169" t="str">
            <v>SIEC Abr/26</v>
          </cell>
        </row>
        <row r="170">
          <cell r="A170" t="str">
            <v>01.08.01</v>
          </cell>
          <cell r="B170" t="str">
            <v>TREINAMENTOS, DOCUMENTAÇÃO E PARECERES</v>
          </cell>
          <cell r="C170" t="str">
            <v/>
          </cell>
          <cell r="E170">
            <v>0</v>
          </cell>
          <cell r="F170" t="str">
            <v>SIEC Abr/26</v>
          </cell>
        </row>
        <row r="171">
          <cell r="A171" t="str">
            <v>01.08.01.100</v>
          </cell>
          <cell r="B171" t="str">
            <v>TREINAMENTOS, DOCUMENTAÇÃO E PARECERES</v>
          </cell>
          <cell r="C171" t="str">
            <v/>
          </cell>
          <cell r="E171">
            <v>0</v>
          </cell>
          <cell r="F171" t="str">
            <v>SIEC Abr/26</v>
          </cell>
        </row>
        <row r="172">
          <cell r="A172" t="str">
            <v>01.08.01.100.14</v>
          </cell>
          <cell r="B172" t="str">
            <v>Comissionamento, ensaios e testes de aceitação em campo.</v>
          </cell>
          <cell r="C172" t="str">
            <v>cj</v>
          </cell>
          <cell r="D172">
            <v>5034.96</v>
          </cell>
          <cell r="E172">
            <v>4061.1066301016294</v>
          </cell>
          <cell r="F172" t="str">
            <v>SIEC Abr/26</v>
          </cell>
        </row>
        <row r="173">
          <cell r="A173" t="str">
            <v>01.08.01.100.13</v>
          </cell>
          <cell r="B173" t="str">
            <v>Elaboração, organização e fornecimento do prontuário das instalações elétricas.</v>
          </cell>
          <cell r="C173" t="str">
            <v>cj</v>
          </cell>
          <cell r="D173">
            <v>18945.2</v>
          </cell>
          <cell r="E173">
            <v>15280.851750282303</v>
          </cell>
          <cell r="F173" t="str">
            <v>SIEC Abr/26</v>
          </cell>
        </row>
        <row r="174">
          <cell r="A174" t="str">
            <v>01.08.01.100.33</v>
          </cell>
          <cell r="B174" t="str">
            <v>Laudo de avaliação imobiliária para área isolada</v>
          </cell>
          <cell r="C174" t="str">
            <v>un</v>
          </cell>
          <cell r="D174">
            <v>2080.6999999999998</v>
          </cell>
          <cell r="E174">
            <v>1678.2545571866428</v>
          </cell>
          <cell r="F174" t="str">
            <v>SIEC Abr/26</v>
          </cell>
        </row>
        <row r="175">
          <cell r="A175" t="str">
            <v>01.08.01.100.32</v>
          </cell>
          <cell r="B175" t="str">
            <v>Laudo de avaliação imobiliária para áreas contíguas</v>
          </cell>
          <cell r="C175" t="str">
            <v>un</v>
          </cell>
          <cell r="D175">
            <v>1714.59</v>
          </cell>
          <cell r="E175">
            <v>1382.9569285368607</v>
          </cell>
          <cell r="F175" t="str">
            <v>SIEC Abr/26</v>
          </cell>
        </row>
        <row r="176">
          <cell r="A176" t="str">
            <v>01.09</v>
          </cell>
          <cell r="B176" t="str">
            <v>PROJETOS BIM</v>
          </cell>
          <cell r="C176" t="str">
            <v/>
          </cell>
          <cell r="E176">
            <v>0</v>
          </cell>
          <cell r="F176" t="str">
            <v>SIEC Abr/26</v>
          </cell>
        </row>
        <row r="177">
          <cell r="A177" t="str">
            <v>01.09.01</v>
          </cell>
          <cell r="B177" t="str">
            <v>AS BUILT BIM</v>
          </cell>
          <cell r="C177" t="str">
            <v/>
          </cell>
          <cell r="E177">
            <v>0</v>
          </cell>
          <cell r="F177" t="str">
            <v>SIEC Abr/26</v>
          </cell>
        </row>
        <row r="178">
          <cell r="A178" t="str">
            <v>01.09.01.100</v>
          </cell>
          <cell r="B178" t="str">
            <v>AS BUILT BIM</v>
          </cell>
          <cell r="C178" t="str">
            <v/>
          </cell>
          <cell r="E178">
            <v>0</v>
          </cell>
          <cell r="F178" t="str">
            <v>SIEC Abr/26</v>
          </cell>
        </row>
        <row r="179">
          <cell r="A179" t="str">
            <v>01.09.01.100.02</v>
          </cell>
          <cell r="B179" t="str">
            <v>Desenvolvimento de "As built" em modelo BIM - Edificações com área de 2.000 m² a 5.000 m²</v>
          </cell>
          <cell r="C179" t="str">
            <v>cj</v>
          </cell>
          <cell r="D179">
            <v>52080.800000000003</v>
          </cell>
          <cell r="E179">
            <v>42007.420551701893</v>
          </cell>
          <cell r="F179" t="str">
            <v>SIEC Abr/26</v>
          </cell>
        </row>
        <row r="180">
          <cell r="A180" t="str">
            <v>01.09.01.100.03</v>
          </cell>
          <cell r="B180" t="str">
            <v>Desenvolvimento de "As built" em modelo BIM - Edificações com área de 5.000 m² a 10.000 m²</v>
          </cell>
          <cell r="C180" t="str">
            <v>cj</v>
          </cell>
          <cell r="D180">
            <v>64960.08</v>
          </cell>
          <cell r="E180">
            <v>52395.612195515409</v>
          </cell>
          <cell r="F180" t="str">
            <v>SIEC Abr/26</v>
          </cell>
        </row>
        <row r="181">
          <cell r="A181" t="str">
            <v>01.09.01.100.01</v>
          </cell>
          <cell r="B181" t="str">
            <v>Desenvolvimento de "As built" em modelo BIM - Edificações com área de 500 m² a 2.000 m²</v>
          </cell>
          <cell r="C181" t="str">
            <v>cj</v>
          </cell>
          <cell r="D181">
            <v>38199.68</v>
          </cell>
          <cell r="E181">
            <v>30811.163090821101</v>
          </cell>
          <cell r="F181" t="str">
            <v>SIEC Abr/26</v>
          </cell>
        </row>
        <row r="182">
          <cell r="A182" t="str">
            <v>01.10</v>
          </cell>
          <cell r="B182" t="str">
            <v>ANÁLISE DE PROJETOS</v>
          </cell>
          <cell r="C182" t="str">
            <v/>
          </cell>
          <cell r="E182">
            <v>0</v>
          </cell>
          <cell r="F182" t="str">
            <v>SIEC Abr/26</v>
          </cell>
        </row>
        <row r="183">
          <cell r="A183" t="str">
            <v>01.10.01</v>
          </cell>
          <cell r="B183" t="str">
            <v>ANÁLISE DE PROJETOS</v>
          </cell>
          <cell r="C183" t="str">
            <v/>
          </cell>
          <cell r="E183">
            <v>0</v>
          </cell>
          <cell r="F183" t="str">
            <v>SIEC Abr/26</v>
          </cell>
        </row>
        <row r="184">
          <cell r="A184" t="str">
            <v>01.10.01.100</v>
          </cell>
          <cell r="B184" t="str">
            <v>ANÁLISE DE PROJETOS</v>
          </cell>
          <cell r="C184" t="str">
            <v/>
          </cell>
          <cell r="E184">
            <v>0</v>
          </cell>
          <cell r="F184" t="str">
            <v>SIEC Abr/26</v>
          </cell>
        </row>
        <row r="185">
          <cell r="A185" t="str">
            <v>01.10.01.100.01</v>
          </cell>
          <cell r="B185" t="str">
            <v>Análise de Projetos Civis (Arquitetura, Estrutura, Instalações Hidráulicas, Elétricas e de Sistemas, Via Permanente, Rede Aérea, Drenagem, Terraplenagem)</v>
          </cell>
          <cell r="C185" t="str">
            <v>un</v>
          </cell>
          <cell r="D185">
            <v>1527.38</v>
          </cell>
          <cell r="E185">
            <v>1231.9567672205196</v>
          </cell>
          <cell r="F185" t="str">
            <v>SIEC Abr/26</v>
          </cell>
        </row>
        <row r="186">
          <cell r="A186" t="str">
            <v>01.10.01.100.03</v>
          </cell>
          <cell r="B186" t="str">
            <v>Relatório mensal de supervisão de projetos - Controle de produção</v>
          </cell>
          <cell r="C186" t="str">
            <v>un</v>
          </cell>
          <cell r="D186">
            <v>5720.72</v>
          </cell>
          <cell r="E186">
            <v>4614.2281013066622</v>
          </cell>
          <cell r="F186" t="str">
            <v>SIEC Abr/26</v>
          </cell>
        </row>
        <row r="187">
          <cell r="A187" t="str">
            <v>01.10.01.100.02</v>
          </cell>
          <cell r="B187" t="str">
            <v>Relatório mensal de supervisão de projetos - Desempenho gerencial</v>
          </cell>
          <cell r="C187" t="str">
            <v>un</v>
          </cell>
          <cell r="D187">
            <v>9874.56</v>
          </cell>
          <cell r="E187">
            <v>7964.6394579770922</v>
          </cell>
          <cell r="F187" t="str">
            <v>SIEC Abr/26</v>
          </cell>
        </row>
        <row r="188">
          <cell r="A188" t="str">
            <v>01.10.02</v>
          </cell>
          <cell r="B188" t="str">
            <v>LEVANTAMENTO CADASTRAL</v>
          </cell>
          <cell r="C188" t="str">
            <v/>
          </cell>
          <cell r="E188">
            <v>0</v>
          </cell>
          <cell r="F188" t="str">
            <v>SIEC Abr/26</v>
          </cell>
        </row>
        <row r="189">
          <cell r="A189" t="str">
            <v>01.10.02.100</v>
          </cell>
          <cell r="B189" t="str">
            <v>LEVANTAMENTO CADASTRAL</v>
          </cell>
          <cell r="C189" t="str">
            <v/>
          </cell>
          <cell r="E189">
            <v>0</v>
          </cell>
          <cell r="F189" t="str">
            <v>SIEC Abr/26</v>
          </cell>
        </row>
        <row r="190">
          <cell r="A190" t="str">
            <v>01.10.02.100.02</v>
          </cell>
          <cell r="B190" t="str">
            <v>Levantamento cadastral para adequação das instalações elétricas das Estações</v>
          </cell>
          <cell r="C190" t="str">
            <v>un</v>
          </cell>
          <cell r="D190">
            <v>8692.4</v>
          </cell>
          <cell r="E190">
            <v>7011.1308275528309</v>
          </cell>
          <cell r="F190" t="str">
            <v>SIEC Abr/26</v>
          </cell>
        </row>
        <row r="191">
          <cell r="A191" t="str">
            <v>01.10.02.100.01</v>
          </cell>
          <cell r="B191" t="str">
            <v>Levantamento cadastral para adequação das instalações hidráulicas das Estações</v>
          </cell>
          <cell r="C191" t="str">
            <v>un</v>
          </cell>
          <cell r="D191">
            <v>3595.28</v>
          </cell>
          <cell r="E191">
            <v>2899.8870785610584</v>
          </cell>
          <cell r="F191" t="str">
            <v>SIEC Abr/26</v>
          </cell>
        </row>
        <row r="192">
          <cell r="A192" t="str">
            <v>02</v>
          </cell>
          <cell r="B192" t="str">
            <v>OBRAS CIVIS E DE INSTALAÇÕES PREDIAIS</v>
          </cell>
          <cell r="C192" t="str">
            <v/>
          </cell>
          <cell r="E192">
            <v>0</v>
          </cell>
          <cell r="F192" t="str">
            <v>SIEC Abr/26</v>
          </cell>
        </row>
        <row r="193">
          <cell r="A193" t="str">
            <v>02.01</v>
          </cell>
          <cell r="B193" t="str">
            <v>URBANIZAÇÃO E EDIFICAÇÕES</v>
          </cell>
          <cell r="C193" t="str">
            <v/>
          </cell>
          <cell r="E193">
            <v>0</v>
          </cell>
          <cell r="F193" t="str">
            <v>SIEC Abr/26</v>
          </cell>
        </row>
        <row r="194">
          <cell r="A194" t="str">
            <v>02.01.00</v>
          </cell>
          <cell r="B194" t="str">
            <v>SERVIÇOS PRELIMINARES</v>
          </cell>
          <cell r="C194" t="str">
            <v/>
          </cell>
          <cell r="E194">
            <v>0</v>
          </cell>
          <cell r="F194" t="str">
            <v>SIEC Abr/26</v>
          </cell>
        </row>
        <row r="195">
          <cell r="A195" t="str">
            <v>02.01.00.100</v>
          </cell>
          <cell r="B195" t="str">
            <v>LIMPEZA DA ÁREA</v>
          </cell>
          <cell r="C195" t="str">
            <v/>
          </cell>
          <cell r="E195">
            <v>0</v>
          </cell>
          <cell r="F195" t="str">
            <v>SIEC Abr/26</v>
          </cell>
        </row>
        <row r="196">
          <cell r="A196" t="str">
            <v>02.01.00.100.04</v>
          </cell>
          <cell r="B196" t="str">
            <v>Capina manual</v>
          </cell>
          <cell r="C196" t="str">
            <v>m²</v>
          </cell>
          <cell r="D196">
            <v>3.82</v>
          </cell>
          <cell r="E196">
            <v>3.0811421196967252</v>
          </cell>
          <cell r="F196" t="str">
            <v>SIEC Abr/26</v>
          </cell>
        </row>
        <row r="197">
          <cell r="A197" t="str">
            <v>02.01.00.100.14</v>
          </cell>
          <cell r="B197" t="str">
            <v>Capina manual em área não operacional</v>
          </cell>
          <cell r="C197" t="str">
            <v>m²</v>
          </cell>
          <cell r="D197">
            <v>1.19</v>
          </cell>
          <cell r="E197">
            <v>0.9598322310050007</v>
          </cell>
          <cell r="F197" t="str">
            <v>SIEC Abr/26</v>
          </cell>
        </row>
        <row r="198">
          <cell r="A198" t="str">
            <v>02.01.00.100.05</v>
          </cell>
          <cell r="B198" t="str">
            <v>Capina seletiva manual com produto de ação foliar</v>
          </cell>
          <cell r="C198" t="str">
            <v>m²</v>
          </cell>
          <cell r="D198">
            <v>1.59</v>
          </cell>
          <cell r="E198">
            <v>1.2824649136957573</v>
          </cell>
          <cell r="F198" t="str">
            <v>SIEC Abr/26</v>
          </cell>
        </row>
        <row r="199">
          <cell r="A199" t="str">
            <v>02.01.00.100.06</v>
          </cell>
          <cell r="B199" t="str">
            <v>Capina seletiva manual com produto de ação foliar e residual (não agrícola registrado no IBAMA)</v>
          </cell>
          <cell r="C199" t="str">
            <v>m²</v>
          </cell>
          <cell r="D199">
            <v>0.79</v>
          </cell>
          <cell r="E199">
            <v>0.6371995483142443</v>
          </cell>
          <cell r="F199" t="str">
            <v>SIEC Abr/26</v>
          </cell>
        </row>
        <row r="200">
          <cell r="A200" t="str">
            <v>02.01.00.100.01</v>
          </cell>
          <cell r="B200" t="str">
            <v>Corte de capoeira fina à foice</v>
          </cell>
          <cell r="C200" t="str">
            <v>m²</v>
          </cell>
          <cell r="D200">
            <v>2.77</v>
          </cell>
          <cell r="E200">
            <v>2.2342313276334891</v>
          </cell>
          <cell r="F200" t="str">
            <v>SIEC Abr/26</v>
          </cell>
        </row>
        <row r="201">
          <cell r="A201" t="str">
            <v>02.01.00.100.10</v>
          </cell>
          <cell r="B201" t="str">
            <v>Desmatamento e limpeza mecanizada de terreno com árvores até ø 15 cm, utilizando trator de esteiras</v>
          </cell>
          <cell r="C201" t="str">
            <v>m²</v>
          </cell>
          <cell r="D201">
            <v>12.29</v>
          </cell>
          <cell r="E201">
            <v>9.9128891756734951</v>
          </cell>
          <cell r="F201" t="str">
            <v>SIEC Abr/26</v>
          </cell>
        </row>
        <row r="202">
          <cell r="A202" t="str">
            <v>02.01.00.100.08</v>
          </cell>
          <cell r="B202" t="str">
            <v>Eliminação de vegetação em coberturas e paredes</v>
          </cell>
          <cell r="C202" t="str">
            <v>m²</v>
          </cell>
          <cell r="D202">
            <v>1.79</v>
          </cell>
          <cell r="E202">
            <v>1.4437812550411357</v>
          </cell>
          <cell r="F202" t="str">
            <v>SIEC Abr/26</v>
          </cell>
        </row>
        <row r="203">
          <cell r="A203" t="str">
            <v>02.01.00.100.11</v>
          </cell>
          <cell r="B203" t="str">
            <v>Limpeza manual do terreno (com raspagem superficial)</v>
          </cell>
          <cell r="C203" t="str">
            <v>m²</v>
          </cell>
          <cell r="D203">
            <v>7.17</v>
          </cell>
          <cell r="E203">
            <v>5.7831908372318113</v>
          </cell>
          <cell r="F203" t="str">
            <v>SIEC Abr/26</v>
          </cell>
        </row>
        <row r="204">
          <cell r="A204" t="str">
            <v>02.01.00.100.15</v>
          </cell>
          <cell r="B204" t="str">
            <v>Limpeza Mecanizada De Camada Vegetal, Vegetação E Pequenas Árvores (Diâmetro De Tronco Menor Que 0,20 M), Com Trator De Esteiras.</v>
          </cell>
          <cell r="C204" t="str">
            <v>m²</v>
          </cell>
          <cell r="D204">
            <v>0.55000000000000004</v>
          </cell>
          <cell r="E204">
            <v>0.44361993869979033</v>
          </cell>
          <cell r="F204" t="str">
            <v>SIEC Abr/26</v>
          </cell>
        </row>
        <row r="205">
          <cell r="A205" t="str">
            <v>02.01.00.110</v>
          </cell>
          <cell r="B205" t="str">
            <v>SERVIÇOS TOPOGRÁFICOS</v>
          </cell>
          <cell r="C205" t="str">
            <v/>
          </cell>
          <cell r="E205">
            <v>0</v>
          </cell>
          <cell r="F205" t="str">
            <v>SIEC Abr/26</v>
          </cell>
        </row>
        <row r="206">
          <cell r="A206" t="str">
            <v>02.01.00.110.12</v>
          </cell>
          <cell r="B206" t="str">
            <v>Elaboração de Estudos Hidrológicos para bacia de área até 1 Km²</v>
          </cell>
          <cell r="C206" t="str">
            <v>un</v>
          </cell>
          <cell r="D206">
            <v>7768.19</v>
          </cell>
          <cell r="E206">
            <v>6265.67994837877</v>
          </cell>
          <cell r="F206" t="str">
            <v>SIEC Abr/26</v>
          </cell>
        </row>
        <row r="207">
          <cell r="A207" t="str">
            <v>02.01.00.110.11</v>
          </cell>
          <cell r="B207" t="str">
            <v>Estudos Hidrológicos</v>
          </cell>
          <cell r="C207" t="str">
            <v>m²</v>
          </cell>
          <cell r="D207">
            <v>0.24</v>
          </cell>
          <cell r="E207">
            <v>0.19357960961445395</v>
          </cell>
          <cell r="F207" t="str">
            <v>SIEC Abr/26</v>
          </cell>
        </row>
        <row r="208">
          <cell r="A208" t="str">
            <v>02.01.00.110.06</v>
          </cell>
          <cell r="B208" t="str">
            <v>Implantação de marcos de Referência topográficas e de Pontos Notáveis de Via e AMVs - base coordenadas X , Y, Z</v>
          </cell>
          <cell r="C208" t="str">
            <v>un</v>
          </cell>
          <cell r="D208">
            <v>78.45</v>
          </cell>
          <cell r="E208">
            <v>63.276334892724634</v>
          </cell>
          <cell r="F208" t="str">
            <v>SIEC Abr/26</v>
          </cell>
        </row>
        <row r="209">
          <cell r="A209" t="str">
            <v>02.01.00.110.10</v>
          </cell>
          <cell r="B209" t="str">
            <v>Implantação de marcos geodésicos (pelo Método GPS)</v>
          </cell>
          <cell r="C209" t="str">
            <v>un</v>
          </cell>
          <cell r="D209">
            <v>770.46</v>
          </cell>
          <cell r="E209">
            <v>621.4389417648008</v>
          </cell>
          <cell r="F209" t="str">
            <v>SIEC Abr/26</v>
          </cell>
        </row>
        <row r="210">
          <cell r="A210" t="str">
            <v>02.01.00.110.07</v>
          </cell>
          <cell r="B210" t="str">
            <v>Implantação do projeto geométrico da via</v>
          </cell>
          <cell r="C210" t="str">
            <v>m</v>
          </cell>
          <cell r="D210">
            <v>6.03</v>
          </cell>
          <cell r="E210">
            <v>4.8636876915631557</v>
          </cell>
          <cell r="F210" t="str">
            <v>SIEC Abr/26</v>
          </cell>
        </row>
        <row r="211">
          <cell r="A211" t="str">
            <v>02.01.00.110.03</v>
          </cell>
          <cell r="B211" t="str">
            <v>Levantamento cadastral das Estações</v>
          </cell>
          <cell r="C211" t="str">
            <v>m²</v>
          </cell>
          <cell r="D211">
            <v>4.8899999999999997</v>
          </cell>
          <cell r="E211">
            <v>3.9441845458944989</v>
          </cell>
          <cell r="F211" t="str">
            <v>SIEC Abr/26</v>
          </cell>
        </row>
        <row r="212">
          <cell r="A212" t="str">
            <v>02.01.00.110.01</v>
          </cell>
          <cell r="B212" t="str">
            <v>Levantamento planialtimétrico Cadastral, Classe llPAC, georreferenciado em área não operacional</v>
          </cell>
          <cell r="C212" t="str">
            <v>m²</v>
          </cell>
          <cell r="D212">
            <v>0.98</v>
          </cell>
          <cell r="E212">
            <v>0.79045007259235356</v>
          </cell>
          <cell r="F212" t="str">
            <v>SIEC Abr/26</v>
          </cell>
        </row>
        <row r="213">
          <cell r="A213" t="str">
            <v>02.01.00.110.20</v>
          </cell>
          <cell r="B213" t="str">
            <v>Levantamento planialtimétrico Cadastral, Classe llPAC, georreferenciado em área operacional</v>
          </cell>
          <cell r="C213" t="str">
            <v>m²</v>
          </cell>
          <cell r="D213">
            <v>1.33</v>
          </cell>
          <cell r="E213">
            <v>1.0727536699467657</v>
          </cell>
          <cell r="F213" t="str">
            <v>SIEC Abr/26</v>
          </cell>
        </row>
        <row r="214">
          <cell r="A214" t="str">
            <v>02.01.00.110.02</v>
          </cell>
          <cell r="B214" t="str">
            <v>Levantamento planialtimétrico Classe III completo das vias, AMVs e demais instalações para elaboração dos projetos com Estação Total com precisão angular e linear, Classe 3 da Tabela 4 e nivelamento Classe 3 da Tabela 3 da NBR 13133</v>
          </cell>
          <cell r="C214" t="str">
            <v>m²</v>
          </cell>
          <cell r="D214">
            <v>0.81</v>
          </cell>
          <cell r="E214">
            <v>0.65333118244878208</v>
          </cell>
          <cell r="F214" t="str">
            <v>SIEC Abr/26</v>
          </cell>
        </row>
        <row r="215">
          <cell r="A215" t="str">
            <v>02.01.00.110.09</v>
          </cell>
          <cell r="B215" t="str">
            <v>Levantamento topográfico na faixa operacional</v>
          </cell>
          <cell r="C215" t="str">
            <v>m²</v>
          </cell>
          <cell r="D215">
            <v>1.43</v>
          </cell>
          <cell r="E215">
            <v>1.1534118406194547</v>
          </cell>
          <cell r="F215" t="str">
            <v>SIEC Abr/26</v>
          </cell>
        </row>
        <row r="216">
          <cell r="A216" t="str">
            <v>02.01.00.110.04</v>
          </cell>
          <cell r="B216" t="str">
            <v>Locação (Planialtimétrica) do Projeto Geométrico e de Superestrutura completo para instalação das vias, AMVs e demais instalações dos projetos com Estação Total com precisão angular e linear, Classe 3 da Tabela 4 e nivelamento Classe 3 da Tabela 3 da NBR 13133.</v>
          </cell>
          <cell r="C216" t="str">
            <v>km</v>
          </cell>
          <cell r="D216">
            <v>1444.55</v>
          </cell>
          <cell r="E216">
            <v>1165.1476044523311</v>
          </cell>
          <cell r="F216" t="str">
            <v>SIEC Abr/26</v>
          </cell>
        </row>
        <row r="217">
          <cell r="A217" t="str">
            <v>02.01.00.110.08</v>
          </cell>
          <cell r="B217" t="str">
            <v>Mapeamento de interferências</v>
          </cell>
          <cell r="C217" t="str">
            <v>Eq x Dia</v>
          </cell>
          <cell r="D217">
            <v>2070.1</v>
          </cell>
          <cell r="E217">
            <v>1669.7047910953379</v>
          </cell>
          <cell r="F217" t="str">
            <v>SIEC Abr/26</v>
          </cell>
        </row>
        <row r="218">
          <cell r="A218" t="str">
            <v>02.01.00.110.18</v>
          </cell>
          <cell r="B218" t="str">
            <v>Nivelamento Geométrico de Precisão 4mm V k conforme NBR 13.133</v>
          </cell>
          <cell r="C218" t="str">
            <v>km</v>
          </cell>
          <cell r="D218">
            <v>2606.3200000000002</v>
          </cell>
          <cell r="E218">
            <v>2102.2100338764317</v>
          </cell>
          <cell r="F218" t="str">
            <v>SIEC Abr/26</v>
          </cell>
        </row>
        <row r="219">
          <cell r="A219" t="str">
            <v>02.01.00.110.14</v>
          </cell>
          <cell r="B219" t="str">
            <v>Pino de convergência / nivelamento</v>
          </cell>
          <cell r="C219" t="str">
            <v>un</v>
          </cell>
          <cell r="D219">
            <v>215.59</v>
          </cell>
          <cell r="E219">
            <v>173.89095015325051</v>
          </cell>
          <cell r="F219" t="str">
            <v>SIEC Abr/26</v>
          </cell>
        </row>
        <row r="220">
          <cell r="A220" t="str">
            <v>02.01.00.110.19</v>
          </cell>
          <cell r="B220" t="str">
            <v>Pino de convergência/ nivelamento em mastro de OAE</v>
          </cell>
          <cell r="C220" t="str">
            <v>un</v>
          </cell>
          <cell r="D220">
            <v>293.20999999999998</v>
          </cell>
          <cell r="E220">
            <v>236.49782222939183</v>
          </cell>
          <cell r="F220" t="str">
            <v>SIEC Abr/26</v>
          </cell>
        </row>
        <row r="221">
          <cell r="A221" t="str">
            <v>02.01.00.110.05</v>
          </cell>
          <cell r="B221" t="str">
            <v>Poligonal de Apoio Classe 3 e Referências de Nível Classe 4 da AK7802</v>
          </cell>
          <cell r="C221" t="str">
            <v>km</v>
          </cell>
          <cell r="D221">
            <v>1110.99</v>
          </cell>
          <cell r="E221">
            <v>896.10421035650916</v>
          </cell>
          <cell r="F221" t="str">
            <v>SIEC Abr/26</v>
          </cell>
        </row>
        <row r="222">
          <cell r="A222" t="str">
            <v>02.01.00.120</v>
          </cell>
          <cell r="B222" t="str">
            <v xml:space="preserve">ACESSOS PROVISÓRIOS </v>
          </cell>
          <cell r="C222" t="str">
            <v/>
          </cell>
          <cell r="E222">
            <v>0</v>
          </cell>
          <cell r="F222" t="str">
            <v>SIEC Abr/26</v>
          </cell>
        </row>
        <row r="223">
          <cell r="A223" t="str">
            <v>02.01.00.120.07</v>
          </cell>
          <cell r="B223" t="str">
            <v>Estrutura de Madeira de Plataforma Provisória</v>
          </cell>
          <cell r="C223" t="str">
            <v>m²</v>
          </cell>
          <cell r="D223">
            <v>641.17999999999995</v>
          </cell>
          <cell r="E223">
            <v>517.16405871914822</v>
          </cell>
          <cell r="F223" t="str">
            <v>SIEC Abr/26</v>
          </cell>
        </row>
        <row r="224">
          <cell r="A224" t="str">
            <v>02.01.00.120.06</v>
          </cell>
          <cell r="B224" t="str">
            <v>Piso em grade metálica</v>
          </cell>
          <cell r="C224" t="str">
            <v>m²</v>
          </cell>
          <cell r="D224">
            <v>306.73</v>
          </cell>
          <cell r="E224">
            <v>247.40280690433943</v>
          </cell>
          <cell r="F224" t="str">
            <v>SIEC Abr/26</v>
          </cell>
        </row>
        <row r="225">
          <cell r="A225" t="str">
            <v>02.01.00.120.10</v>
          </cell>
          <cell r="B225" t="str">
            <v>Remoção de passarela em estrutura metálica</v>
          </cell>
          <cell r="C225" t="str">
            <v>m²</v>
          </cell>
          <cell r="D225">
            <v>152.19</v>
          </cell>
          <cell r="E225">
            <v>122.7536699467656</v>
          </cell>
          <cell r="F225" t="str">
            <v>SIEC Abr/26</v>
          </cell>
        </row>
        <row r="226">
          <cell r="A226" t="str">
            <v>02.01.00.130</v>
          </cell>
          <cell r="B226" t="str">
            <v>REMANEJAMENTO DE INTERFERÊNCIAS</v>
          </cell>
          <cell r="C226" t="str">
            <v/>
          </cell>
          <cell r="E226">
            <v>0</v>
          </cell>
          <cell r="F226" t="str">
            <v>SIEC Abr/26</v>
          </cell>
        </row>
        <row r="227">
          <cell r="A227" t="str">
            <v>02.01.00.130.01</v>
          </cell>
          <cell r="B227" t="str">
            <v>DEM.02_Remoção de poste de concreto</v>
          </cell>
          <cell r="C227" t="str">
            <v>un</v>
          </cell>
          <cell r="D227">
            <v>569.80999999999995</v>
          </cell>
          <cell r="E227">
            <v>459.59832231004998</v>
          </cell>
          <cell r="F227" t="str">
            <v>SIEC Abr/26</v>
          </cell>
        </row>
        <row r="228">
          <cell r="A228" t="str">
            <v>02.01.00.130.12</v>
          </cell>
          <cell r="B228" t="str">
            <v>DEM.28_Remoção de pilarete metálico</v>
          </cell>
          <cell r="C228" t="str">
            <v>un</v>
          </cell>
          <cell r="D228">
            <v>56.74</v>
          </cell>
          <cell r="E228">
            <v>45.765446039683823</v>
          </cell>
          <cell r="F228" t="str">
            <v>SIEC Abr/26</v>
          </cell>
        </row>
        <row r="229">
          <cell r="A229" t="str">
            <v>02.01.00.130.06</v>
          </cell>
          <cell r="B229" t="str">
            <v>DEM.29_Remoção de placas, suporte e outros elementos de comunicação visual</v>
          </cell>
          <cell r="C229" t="str">
            <v>cj</v>
          </cell>
          <cell r="D229">
            <v>79.84</v>
          </cell>
          <cell r="E229">
            <v>64.397483465075013</v>
          </cell>
          <cell r="F229" t="str">
            <v>SIEC Abr/26</v>
          </cell>
        </row>
        <row r="230">
          <cell r="A230" t="str">
            <v>02.01.00.130.09</v>
          </cell>
          <cell r="B230" t="str">
            <v>DEM.37_Remoção de portão metálico</v>
          </cell>
          <cell r="C230" t="str">
            <v>m²</v>
          </cell>
          <cell r="D230">
            <v>116.42</v>
          </cell>
          <cell r="E230">
            <v>93.902242297144696</v>
          </cell>
          <cell r="F230" t="str">
            <v>SIEC Abr/26</v>
          </cell>
        </row>
        <row r="231">
          <cell r="A231" t="str">
            <v>02.01.00.130.08</v>
          </cell>
          <cell r="B231" t="str">
            <v>DEM.39_Remoção de lixeiras</v>
          </cell>
          <cell r="C231" t="str">
            <v>cj</v>
          </cell>
          <cell r="D231">
            <v>71.739999999999995</v>
          </cell>
          <cell r="E231">
            <v>57.864171640587188</v>
          </cell>
          <cell r="F231" t="str">
            <v>SIEC Abr/26</v>
          </cell>
        </row>
        <row r="232">
          <cell r="A232" t="str">
            <v>02.01.00.130.03</v>
          </cell>
          <cell r="B232" t="str">
            <v>DEM.50_Remoção de Luminária</v>
          </cell>
          <cell r="C232" t="str">
            <v>un</v>
          </cell>
          <cell r="D232">
            <v>3.17</v>
          </cell>
          <cell r="E232">
            <v>2.5568640103242459</v>
          </cell>
          <cell r="F232" t="str">
            <v>SIEC Abr/26</v>
          </cell>
        </row>
        <row r="233">
          <cell r="A233" t="str">
            <v>02.01.00.130.07</v>
          </cell>
          <cell r="B233" t="str">
            <v>DEM.66_Remoção de bancos em plataforma</v>
          </cell>
          <cell r="C233" t="str">
            <v>cj</v>
          </cell>
          <cell r="D233">
            <v>37.44</v>
          </cell>
          <cell r="E233">
            <v>30.198419099854814</v>
          </cell>
          <cell r="F233" t="str">
            <v>SIEC Abr/26</v>
          </cell>
        </row>
        <row r="234">
          <cell r="A234" t="str">
            <v>02.01.00.130.02</v>
          </cell>
          <cell r="B234" t="str">
            <v>DEM.73_Remoção de poste metálico</v>
          </cell>
          <cell r="C234" t="str">
            <v>un</v>
          </cell>
          <cell r="D234">
            <v>464</v>
          </cell>
          <cell r="E234">
            <v>374.25391192127762</v>
          </cell>
          <cell r="F234" t="str">
            <v>SIEC Abr/26</v>
          </cell>
        </row>
        <row r="235">
          <cell r="A235" t="str">
            <v>02.01.00.130.40</v>
          </cell>
          <cell r="B235" t="str">
            <v>DEM 91_Remoção de paraciclo simples</v>
          </cell>
          <cell r="C235" t="str">
            <v>un</v>
          </cell>
          <cell r="D235">
            <v>56.74</v>
          </cell>
          <cell r="E235">
            <v>45.765446039683823</v>
          </cell>
          <cell r="F235" t="str">
            <v>SIEC Abr/26</v>
          </cell>
        </row>
        <row r="236">
          <cell r="A236" t="str">
            <v>02.01.00.130.41</v>
          </cell>
          <cell r="B236" t="str">
            <v>DEM 92_Remoção de revestimento térmico de lã de rocha ou fibra de vidro, inclusive materiais de fixação</v>
          </cell>
          <cell r="C236" t="str">
            <v>m²</v>
          </cell>
          <cell r="D236">
            <v>8.51</v>
          </cell>
          <cell r="E236">
            <v>6.8640103242458457</v>
          </cell>
          <cell r="F236" t="str">
            <v>SIEC Abr/26</v>
          </cell>
        </row>
        <row r="237">
          <cell r="A237" t="str">
            <v>02.01.00.130.51</v>
          </cell>
          <cell r="B237" t="str">
            <v>DEM.99_Remoção de pilarete de concreto</v>
          </cell>
          <cell r="C237" t="str">
            <v>un</v>
          </cell>
          <cell r="D237">
            <v>33.590000000000003</v>
          </cell>
          <cell r="E237">
            <v>27.093079528956284</v>
          </cell>
          <cell r="F237" t="str">
            <v>SIEC Abr/26</v>
          </cell>
        </row>
        <row r="238">
          <cell r="A238" t="str">
            <v>02.01.00.130.36</v>
          </cell>
          <cell r="B238" t="str">
            <v>Desmontagem, remoção e transporte de gradil de fechamento tipo PMSP</v>
          </cell>
          <cell r="C238" t="str">
            <v>m</v>
          </cell>
          <cell r="D238">
            <v>56.06</v>
          </cell>
          <cell r="E238">
            <v>45.216970479109534</v>
          </cell>
          <cell r="F238" t="str">
            <v>SIEC Abr/26</v>
          </cell>
        </row>
        <row r="239">
          <cell r="A239" t="str">
            <v>02.01.00.130.11</v>
          </cell>
          <cell r="B239" t="str">
            <v>Recolocação de gradil metálico</v>
          </cell>
          <cell r="C239" t="str">
            <v>m²</v>
          </cell>
          <cell r="D239">
            <v>116.42</v>
          </cell>
          <cell r="E239">
            <v>93.902242297144696</v>
          </cell>
          <cell r="F239" t="str">
            <v>SIEC Abr/26</v>
          </cell>
        </row>
        <row r="240">
          <cell r="A240" t="str">
            <v>02.01.00.130.17</v>
          </cell>
          <cell r="B240" t="str">
            <v>REM.01_Remanejamento de placa de comunicação visual</v>
          </cell>
          <cell r="C240" t="str">
            <v>m²</v>
          </cell>
          <cell r="D240">
            <v>77.62</v>
          </cell>
          <cell r="E240">
            <v>62.606872076141315</v>
          </cell>
          <cell r="F240" t="str">
            <v>SIEC Abr/26</v>
          </cell>
        </row>
        <row r="241">
          <cell r="A241" t="str">
            <v>02.01.00.130.18</v>
          </cell>
          <cell r="B241" t="str">
            <v>REM.03_Remanejamento de cancela de portaria completa tipo alavanca, com braço em tubo retangular de alumínio</v>
          </cell>
          <cell r="C241" t="str">
            <v>un</v>
          </cell>
          <cell r="D241">
            <v>221.14</v>
          </cell>
          <cell r="E241">
            <v>178.36747862558477</v>
          </cell>
          <cell r="F241" t="str">
            <v>SIEC Abr/26</v>
          </cell>
        </row>
        <row r="242">
          <cell r="A242" t="str">
            <v>02.01.00.130.21</v>
          </cell>
          <cell r="B242" t="str">
            <v>REM.04_Remanejamento de corrimão</v>
          </cell>
          <cell r="C242" t="str">
            <v>m</v>
          </cell>
          <cell r="D242">
            <v>118.59</v>
          </cell>
          <cell r="E242">
            <v>95.652524600742055</v>
          </cell>
          <cell r="F242" t="str">
            <v>SIEC Abr/26</v>
          </cell>
        </row>
        <row r="243">
          <cell r="A243" t="str">
            <v>02.01.00.130.13</v>
          </cell>
          <cell r="B243" t="str">
            <v>REM.05_Remanejamento de Portão</v>
          </cell>
          <cell r="C243" t="str">
            <v>m²</v>
          </cell>
          <cell r="D243">
            <v>120.65</v>
          </cell>
          <cell r="E243">
            <v>97.31408291659946</v>
          </cell>
          <cell r="F243" t="str">
            <v>SIEC Abr/26</v>
          </cell>
        </row>
        <row r="244">
          <cell r="A244" t="str">
            <v>02.01.00.130.25</v>
          </cell>
          <cell r="B244" t="str">
            <v>REM.06_Remanejamento de Gradis</v>
          </cell>
          <cell r="C244" t="str">
            <v>m²</v>
          </cell>
          <cell r="D244">
            <v>113.49</v>
          </cell>
          <cell r="E244">
            <v>91.538957896434908</v>
          </cell>
          <cell r="F244" t="str">
            <v>SIEC Abr/26</v>
          </cell>
        </row>
        <row r="245">
          <cell r="A245" t="str">
            <v>02.01.00.130.26</v>
          </cell>
          <cell r="B245" t="str">
            <v>REM.08_Remanejamento de Assento de Plataforma</v>
          </cell>
          <cell r="C245" t="str">
            <v>un</v>
          </cell>
          <cell r="D245">
            <v>113.49</v>
          </cell>
          <cell r="E245">
            <v>91.538957896434908</v>
          </cell>
          <cell r="F245" t="str">
            <v>SIEC Abr/26</v>
          </cell>
        </row>
        <row r="246">
          <cell r="A246" t="str">
            <v>02.01.00.130.27</v>
          </cell>
          <cell r="B246" t="str">
            <v>REM.09_Remanejamento de banco de madeira</v>
          </cell>
          <cell r="C246" t="str">
            <v>un</v>
          </cell>
          <cell r="D246">
            <v>113.49</v>
          </cell>
          <cell r="E246">
            <v>91.538957896434908</v>
          </cell>
          <cell r="F246" t="str">
            <v>SIEC Abr/26</v>
          </cell>
        </row>
        <row r="247">
          <cell r="A247" t="str">
            <v>02.01.00.130.20</v>
          </cell>
          <cell r="B247" t="str">
            <v>REM.10_Remanejamento de banco de concreto</v>
          </cell>
          <cell r="C247" t="str">
            <v>un</v>
          </cell>
          <cell r="D247">
            <v>37.44</v>
          </cell>
          <cell r="E247">
            <v>30.198419099854814</v>
          </cell>
          <cell r="F247" t="str">
            <v>SIEC Abr/26</v>
          </cell>
        </row>
        <row r="248">
          <cell r="A248" t="str">
            <v>02.01.00.130.28</v>
          </cell>
          <cell r="B248" t="str">
            <v>REM.11_Remanejamento de Lixeira</v>
          </cell>
          <cell r="C248" t="str">
            <v>un</v>
          </cell>
          <cell r="D248">
            <v>122.23</v>
          </cell>
          <cell r="E248">
            <v>98.588482013227946</v>
          </cell>
          <cell r="F248" t="str">
            <v>SIEC Abr/26</v>
          </cell>
        </row>
        <row r="249">
          <cell r="A249" t="str">
            <v>02.01.00.130.16</v>
          </cell>
          <cell r="B249" t="str">
            <v>REM.12_Remanejamento de Conjunto de 5 Lixeiras de Coleta Seletiva</v>
          </cell>
          <cell r="C249" t="str">
            <v>cj</v>
          </cell>
          <cell r="D249">
            <v>337.74</v>
          </cell>
          <cell r="E249">
            <v>272.41490562994034</v>
          </cell>
          <cell r="F249" t="str">
            <v>SIEC Abr/26</v>
          </cell>
        </row>
        <row r="250">
          <cell r="A250" t="str">
            <v>02.01.00.130.22</v>
          </cell>
          <cell r="B250" t="str">
            <v>REM.14_Remanejamento de esquadria de madeira</v>
          </cell>
          <cell r="C250" t="str">
            <v>m²</v>
          </cell>
          <cell r="D250">
            <v>588.53</v>
          </cell>
          <cell r="E250">
            <v>474.6975318599774</v>
          </cell>
          <cell r="F250" t="str">
            <v>SIEC Abr/26</v>
          </cell>
        </row>
        <row r="251">
          <cell r="A251" t="str">
            <v>02.01.00.130.15</v>
          </cell>
          <cell r="B251" t="str">
            <v>REM.15_Remanejamento de Balizador Cilíndrico</v>
          </cell>
          <cell r="C251" t="str">
            <v>cj</v>
          </cell>
          <cell r="D251">
            <v>86.36</v>
          </cell>
          <cell r="E251">
            <v>69.656396192934338</v>
          </cell>
          <cell r="F251" t="str">
            <v>SIEC Abr/26</v>
          </cell>
        </row>
        <row r="252">
          <cell r="A252" t="str">
            <v>02.01.00.130.19</v>
          </cell>
          <cell r="B252" t="str">
            <v>REM.16_Remanejamento de ponto de ônibus</v>
          </cell>
          <cell r="C252" t="str">
            <v>un</v>
          </cell>
          <cell r="D252">
            <v>992.39</v>
          </cell>
          <cell r="E252">
            <v>800.44361993869973</v>
          </cell>
          <cell r="F252" t="str">
            <v>SIEC Abr/26</v>
          </cell>
        </row>
        <row r="253">
          <cell r="A253" t="str">
            <v>02.01.00.130.14</v>
          </cell>
          <cell r="B253" t="str">
            <v>REM.17_Remanejamento de sinalização viária</v>
          </cell>
          <cell r="C253" t="str">
            <v>m²</v>
          </cell>
          <cell r="D253">
            <v>118.66</v>
          </cell>
          <cell r="E253">
            <v>95.708985320212932</v>
          </cell>
          <cell r="F253" t="str">
            <v>SIEC Abr/26</v>
          </cell>
        </row>
        <row r="254">
          <cell r="A254" t="str">
            <v>02.01.00.130.05</v>
          </cell>
          <cell r="B254" t="str">
            <v>REM.18_Remanejamento de bandejamento</v>
          </cell>
          <cell r="C254" t="str">
            <v>m</v>
          </cell>
          <cell r="D254">
            <v>83.51</v>
          </cell>
          <cell r="E254">
            <v>67.357638328762704</v>
          </cell>
          <cell r="F254" t="str">
            <v>SIEC Abr/26</v>
          </cell>
        </row>
        <row r="255">
          <cell r="A255" t="str">
            <v>02.01.00.130.04</v>
          </cell>
          <cell r="B255" t="str">
            <v>REM.19_Remanejamento de cabos e eletrodutos</v>
          </cell>
          <cell r="C255" t="str">
            <v>m</v>
          </cell>
          <cell r="D255">
            <v>83.51</v>
          </cell>
          <cell r="E255">
            <v>67.357638328762704</v>
          </cell>
          <cell r="F255" t="str">
            <v>SIEC Abr/26</v>
          </cell>
        </row>
        <row r="256">
          <cell r="A256" t="str">
            <v>02.01.00.130.30</v>
          </cell>
          <cell r="B256" t="str">
            <v>REM.21_Remanejamento de Ar Condicionado</v>
          </cell>
          <cell r="C256" t="str">
            <v>cj</v>
          </cell>
          <cell r="D256">
            <v>268.24</v>
          </cell>
          <cell r="E256">
            <v>216.35747701242136</v>
          </cell>
          <cell r="F256" t="str">
            <v>SIEC Abr/26</v>
          </cell>
        </row>
        <row r="257">
          <cell r="A257" t="str">
            <v>02.01.00.130.29</v>
          </cell>
          <cell r="B257" t="str">
            <v>REM.22_Remanejamento de equipamento de Autoatendimento</v>
          </cell>
          <cell r="C257" t="str">
            <v>cj</v>
          </cell>
          <cell r="D257">
            <v>247.34</v>
          </cell>
          <cell r="E257">
            <v>199.49991934182933</v>
          </cell>
          <cell r="F257" t="str">
            <v>SIEC Abr/26</v>
          </cell>
        </row>
        <row r="258">
          <cell r="A258" t="str">
            <v>02.01.00.130.31</v>
          </cell>
          <cell r="B258" t="str">
            <v>REM.39_Remanejamento de extintor de incêndio com suporte de parede</v>
          </cell>
          <cell r="C258" t="str">
            <v>un</v>
          </cell>
          <cell r="D258">
            <v>117.33</v>
          </cell>
          <cell r="E258">
            <v>94.636231650266168</v>
          </cell>
          <cell r="F258" t="str">
            <v>SIEC Abr/26</v>
          </cell>
        </row>
        <row r="259">
          <cell r="A259" t="str">
            <v>02.01.00.130.32</v>
          </cell>
          <cell r="B259" t="str">
            <v>REM.40_Remanejamento de escada de emergência portátil fixada na parede</v>
          </cell>
          <cell r="C259" t="str">
            <v>un</v>
          </cell>
          <cell r="D259">
            <v>38.799999999999997</v>
          </cell>
          <cell r="E259">
            <v>31.295370221003385</v>
          </cell>
          <cell r="F259" t="str">
            <v>SIEC Abr/26</v>
          </cell>
        </row>
        <row r="260">
          <cell r="A260" t="str">
            <v>02.01.00.130.33</v>
          </cell>
          <cell r="B260" t="str">
            <v>REM.41_Remanejamento de maca fixada na parede</v>
          </cell>
          <cell r="C260" t="str">
            <v>un</v>
          </cell>
          <cell r="D260">
            <v>38.799999999999997</v>
          </cell>
          <cell r="E260">
            <v>31.295370221003385</v>
          </cell>
          <cell r="F260" t="str">
            <v>SIEC Abr/26</v>
          </cell>
        </row>
        <row r="261">
          <cell r="A261" t="str">
            <v>02.01.00.130.35</v>
          </cell>
          <cell r="B261" t="str">
            <v>REM.42_Remanejamento de esquadrias metálicas em geral</v>
          </cell>
          <cell r="C261" t="str">
            <v>m²</v>
          </cell>
          <cell r="D261">
            <v>342.12</v>
          </cell>
          <cell r="E261">
            <v>275.94773350540407</v>
          </cell>
          <cell r="F261" t="str">
            <v>SIEC Abr/26</v>
          </cell>
        </row>
        <row r="262">
          <cell r="A262" t="str">
            <v>02.01.00.130.48</v>
          </cell>
          <cell r="B262" t="str">
            <v>REM.50_Remanejamento de telefone público em estações</v>
          </cell>
          <cell r="C262" t="str">
            <v>cj</v>
          </cell>
          <cell r="D262">
            <v>989.36</v>
          </cell>
          <cell r="E262">
            <v>797.9996773673173</v>
          </cell>
          <cell r="F262" t="str">
            <v>SIEC Abr/26</v>
          </cell>
        </row>
        <row r="263">
          <cell r="A263" t="str">
            <v>02.01.00.130.10</v>
          </cell>
          <cell r="B263" t="str">
            <v>Retirada de gradil metálico</v>
          </cell>
          <cell r="C263" t="str">
            <v>m²</v>
          </cell>
          <cell r="D263">
            <v>116.42</v>
          </cell>
          <cell r="E263">
            <v>93.902242297144696</v>
          </cell>
          <cell r="F263" t="str">
            <v>SIEC Abr/26</v>
          </cell>
        </row>
        <row r="264">
          <cell r="A264" t="str">
            <v>02.01.01</v>
          </cell>
          <cell r="B264" t="str">
            <v>TRABALHOS EM TERRA E ROCHA</v>
          </cell>
          <cell r="C264" t="str">
            <v/>
          </cell>
          <cell r="E264">
            <v>0</v>
          </cell>
          <cell r="F264" t="str">
            <v>SIEC Abr/26</v>
          </cell>
        </row>
        <row r="265">
          <cell r="A265" t="str">
            <v>02.01.01.100</v>
          </cell>
          <cell r="B265" t="str">
            <v>ESCAVAÇÕES</v>
          </cell>
          <cell r="C265" t="str">
            <v/>
          </cell>
          <cell r="E265">
            <v>0</v>
          </cell>
          <cell r="F265" t="str">
            <v>SIEC Abr/26</v>
          </cell>
        </row>
        <row r="266">
          <cell r="A266" t="str">
            <v>02.01.01.100.12</v>
          </cell>
          <cell r="B266" t="str">
            <v>Corte e espalhamento no local</v>
          </cell>
          <cell r="C266" t="str">
            <v>m³</v>
          </cell>
          <cell r="D266">
            <v>89.67</v>
          </cell>
          <cell r="E266">
            <v>72.326181642200353</v>
          </cell>
          <cell r="F266" t="str">
            <v>SIEC Abr/26</v>
          </cell>
        </row>
        <row r="267">
          <cell r="A267" t="str">
            <v>02.01.01.100.16</v>
          </cell>
          <cell r="B267" t="str">
            <v>Escavação e carga de material de jazida com escavadeira hidráulica de 1,56 m³</v>
          </cell>
          <cell r="C267" t="str">
            <v>m³</v>
          </cell>
          <cell r="D267">
            <v>1.59</v>
          </cell>
          <cell r="E267">
            <v>1.2824649136957573</v>
          </cell>
          <cell r="F267" t="str">
            <v>SIEC Abr/26</v>
          </cell>
        </row>
        <row r="268">
          <cell r="A268" t="str">
            <v>02.01.01.100.14</v>
          </cell>
          <cell r="B268" t="str">
            <v>Escavação manual de tunnel liner em material de 1ª categoria</v>
          </cell>
          <cell r="C268" t="str">
            <v>m³</v>
          </cell>
          <cell r="D268">
            <v>768.06</v>
          </cell>
          <cell r="E268">
            <v>619.5031456686562</v>
          </cell>
          <cell r="F268" t="str">
            <v>SIEC Abr/26</v>
          </cell>
        </row>
        <row r="269">
          <cell r="A269" t="str">
            <v>02.01.01.100.01</v>
          </cell>
          <cell r="B269" t="str">
            <v>Escavação manual de vala em solo</v>
          </cell>
          <cell r="C269" t="str">
            <v>m³</v>
          </cell>
          <cell r="D269">
            <v>141.9</v>
          </cell>
          <cell r="E269">
            <v>114.4539441845459</v>
          </cell>
          <cell r="F269" t="str">
            <v>SIEC Abr/26</v>
          </cell>
        </row>
        <row r="270">
          <cell r="A270" t="str">
            <v>02.01.01.100.02</v>
          </cell>
          <cell r="B270" t="str">
            <v>Escavação manual em solo de qualquer categoria</v>
          </cell>
          <cell r="C270" t="str">
            <v>m³</v>
          </cell>
          <cell r="D270">
            <v>107.61</v>
          </cell>
          <cell r="E270">
            <v>86.796257460880781</v>
          </cell>
          <cell r="F270" t="str">
            <v>SIEC Abr/26</v>
          </cell>
        </row>
        <row r="271">
          <cell r="A271" t="str">
            <v>02.01.01.100.04</v>
          </cell>
          <cell r="B271" t="str">
            <v>Escavação mecanizada de vala em solo.</v>
          </cell>
          <cell r="C271" t="str">
            <v>m³</v>
          </cell>
          <cell r="D271">
            <v>9.5</v>
          </cell>
          <cell r="E271">
            <v>7.6625262139054682</v>
          </cell>
          <cell r="F271" t="str">
            <v>SIEC Abr/26</v>
          </cell>
        </row>
        <row r="272">
          <cell r="A272" t="str">
            <v>02.01.01.100.03</v>
          </cell>
          <cell r="B272" t="str">
            <v>Escavação mecanizada em solo de qualquer categoria</v>
          </cell>
          <cell r="C272" t="str">
            <v>m³</v>
          </cell>
          <cell r="D272">
            <v>5.13</v>
          </cell>
          <cell r="E272">
            <v>4.137764155508953</v>
          </cell>
          <cell r="F272" t="str">
            <v>SIEC Abr/26</v>
          </cell>
        </row>
        <row r="273">
          <cell r="A273" t="str">
            <v>02.01.01.110</v>
          </cell>
          <cell r="B273" t="str">
            <v>TRANSPORTE EM GERAL, CARGA E DESCARGA MECANIZADA DE MATERIAIS</v>
          </cell>
          <cell r="C273" t="str">
            <v/>
          </cell>
          <cell r="E273">
            <v>0</v>
          </cell>
          <cell r="F273" t="str">
            <v>SIEC Abr/26</v>
          </cell>
        </row>
        <row r="274">
          <cell r="A274" t="str">
            <v>02.01.01.110.28</v>
          </cell>
          <cell r="B274" t="str">
            <v>Carga e descarga manual de resíduos classe I - perigosos</v>
          </cell>
          <cell r="C274" t="str">
            <v>T</v>
          </cell>
          <cell r="D274">
            <v>100.6</v>
          </cell>
          <cell r="E274">
            <v>81.142119696725274</v>
          </cell>
          <cell r="F274" t="str">
            <v>SIEC Abr/26</v>
          </cell>
        </row>
        <row r="275">
          <cell r="A275" t="str">
            <v>02.01.01.110.29</v>
          </cell>
          <cell r="B275" t="str">
            <v>Carga e descarga manual de resíduos classe IIA - não perigosos - não inertes ou classe IIB - não perigosos - inertes</v>
          </cell>
          <cell r="C275" t="str">
            <v>T</v>
          </cell>
          <cell r="D275">
            <v>50.3</v>
          </cell>
          <cell r="E275">
            <v>40.571059848362637</v>
          </cell>
          <cell r="F275" t="str">
            <v>SIEC Abr/26</v>
          </cell>
        </row>
        <row r="276">
          <cell r="A276" t="str">
            <v>02.01.01.110.20</v>
          </cell>
          <cell r="B276" t="str">
            <v>Carga e descarga mecanizada de brita / cascalho / pedra / pedrisco e transporte até o 1º km</v>
          </cell>
          <cell r="C276" t="str">
            <v>m³</v>
          </cell>
          <cell r="D276">
            <v>9.44</v>
          </cell>
          <cell r="E276">
            <v>7.614131311501855</v>
          </cell>
          <cell r="F276" t="str">
            <v>SIEC Abr/26</v>
          </cell>
        </row>
        <row r="277">
          <cell r="A277" t="str">
            <v>02.01.01.110.01</v>
          </cell>
          <cell r="B277" t="str">
            <v>Carga e descarga mecanizada de entulho e transporte até o 1º km</v>
          </cell>
          <cell r="C277" t="str">
            <v>m³</v>
          </cell>
          <cell r="D277">
            <v>13.09</v>
          </cell>
          <cell r="E277">
            <v>10.558154541055009</v>
          </cell>
          <cell r="F277" t="str">
            <v>SIEC Abr/26</v>
          </cell>
        </row>
        <row r="278">
          <cell r="A278" t="str">
            <v>02.01.01.110.22</v>
          </cell>
          <cell r="B278" t="str">
            <v>Carga e descarga mecanizada de entulho em caminhão basculante 18 m³</v>
          </cell>
          <cell r="C278" t="str">
            <v>m³</v>
          </cell>
          <cell r="D278">
            <v>5.03</v>
          </cell>
          <cell r="E278">
            <v>4.0571059848362641</v>
          </cell>
          <cell r="F278" t="str">
            <v>SIEC Abr/26</v>
          </cell>
        </row>
        <row r="279">
          <cell r="A279" t="str">
            <v>02.01.01.110.08</v>
          </cell>
          <cell r="B279" t="str">
            <v>Carga e descarga mecanizada de resíduos classe I - perigosos</v>
          </cell>
          <cell r="C279" t="str">
            <v>T</v>
          </cell>
          <cell r="D279">
            <v>17.59</v>
          </cell>
          <cell r="E279">
            <v>14.18777222132602</v>
          </cell>
          <cell r="F279" t="str">
            <v>SIEC Abr/26</v>
          </cell>
        </row>
        <row r="280">
          <cell r="A280" t="str">
            <v>02.01.01.110.09</v>
          </cell>
          <cell r="B280" t="str">
            <v>Carga e descarga mecanizada de resíduos classe IIA - não perigosos - não inertes ou classe IIB - não perigosos - inertes</v>
          </cell>
          <cell r="C280" t="str">
            <v>T</v>
          </cell>
          <cell r="D280">
            <v>8.7899999999999991</v>
          </cell>
          <cell r="E280">
            <v>7.0898532021293752</v>
          </cell>
          <cell r="F280" t="str">
            <v>SIEC Abr/26</v>
          </cell>
        </row>
        <row r="281">
          <cell r="A281" t="str">
            <v>02.01.01.110.03</v>
          </cell>
          <cell r="B281" t="str">
            <v>Carga e descarga mecanizada de rocha e transporte até o 1° km</v>
          </cell>
          <cell r="C281" t="str">
            <v>m³</v>
          </cell>
          <cell r="D281">
            <v>13.09</v>
          </cell>
          <cell r="E281">
            <v>10.558154541055009</v>
          </cell>
          <cell r="F281" t="str">
            <v>SIEC Abr/26</v>
          </cell>
        </row>
        <row r="282">
          <cell r="A282" t="str">
            <v>02.01.01.110.05</v>
          </cell>
          <cell r="B282" t="str">
            <v>Carga e descarga mecanizada de solo e transporte com caminhão basculante 18 m³, até o 1° km</v>
          </cell>
          <cell r="C282" t="str">
            <v>m³</v>
          </cell>
          <cell r="D282">
            <v>9.44</v>
          </cell>
          <cell r="E282">
            <v>7.614131311501855</v>
          </cell>
          <cell r="F282" t="str">
            <v>SIEC Abr/26</v>
          </cell>
        </row>
        <row r="283">
          <cell r="A283" t="str">
            <v>02.01.01.110.43</v>
          </cell>
          <cell r="B283" t="str">
            <v>Carga e descarga mecanizada de solo e transporte com caminhão basculante 6 m³, até o 1° km</v>
          </cell>
          <cell r="C283" t="str">
            <v>m³</v>
          </cell>
          <cell r="D283">
            <v>13.68</v>
          </cell>
          <cell r="E283">
            <v>11.034037748023874</v>
          </cell>
          <cell r="F283" t="str">
            <v>SIEC Abr/26</v>
          </cell>
        </row>
        <row r="284">
          <cell r="A284" t="str">
            <v>02.01.01.110.17</v>
          </cell>
          <cell r="B284" t="str">
            <v>Carga, manobra e descarga de concreto com caminhão betoneira - carga em central de concreto de 30 m³/h</v>
          </cell>
          <cell r="C284" t="str">
            <v>T</v>
          </cell>
          <cell r="D284">
            <v>22.63</v>
          </cell>
          <cell r="E284">
            <v>18.252944023229553</v>
          </cell>
          <cell r="F284" t="str">
            <v>SIEC Abr/26</v>
          </cell>
        </row>
        <row r="285">
          <cell r="A285" t="str">
            <v>02.01.01.110.35</v>
          </cell>
          <cell r="B285" t="str">
            <v>Carga, manobra e descarga de entulho em caminhão basculante 18 m³ - carga com escavadeira hidráulica e descarga livre</v>
          </cell>
          <cell r="C285" t="str">
            <v>m³</v>
          </cell>
          <cell r="D285">
            <v>10.96</v>
          </cell>
          <cell r="E285">
            <v>8.8401355057267299</v>
          </cell>
          <cell r="F285" t="str">
            <v>SIEC Abr/26</v>
          </cell>
        </row>
        <row r="286">
          <cell r="A286" t="str">
            <v>02.01.01.110.36</v>
          </cell>
          <cell r="B286" t="str">
            <v>Carga, manobra e descarga de materiais diversos em caminhão carroceria com capacidade de 11 t e com guindauto de 45 t.m</v>
          </cell>
          <cell r="C286" t="str">
            <v>T</v>
          </cell>
          <cell r="D286">
            <v>22.96</v>
          </cell>
          <cell r="E286">
            <v>18.519115986449428</v>
          </cell>
          <cell r="F286" t="str">
            <v>SIEC Abr/26</v>
          </cell>
        </row>
        <row r="287">
          <cell r="A287" t="str">
            <v>02.01.01.110.53</v>
          </cell>
          <cell r="B287" t="str">
            <v>Carga, manobra e descarga de materiais diversos em caminhão carroceria com capacidade de 7 t e com guindauto de 20 t.m</v>
          </cell>
          <cell r="C287" t="str">
            <v>T</v>
          </cell>
          <cell r="D287">
            <v>20.440000000000001</v>
          </cell>
          <cell r="E287">
            <v>16.486530085497662</v>
          </cell>
          <cell r="F287" t="str">
            <v>SIEC Abr/26</v>
          </cell>
        </row>
        <row r="288">
          <cell r="A288" t="str">
            <v>02.01.01.110.34</v>
          </cell>
          <cell r="B288" t="str">
            <v>Carga, manobra e descarga de solos e materiais granulares em caminhão basculante 18 m³ - carga com escavadeira hidráulica e descarga livre</v>
          </cell>
          <cell r="C288" t="str">
            <v>m³</v>
          </cell>
          <cell r="D288">
            <v>7.31</v>
          </cell>
          <cell r="E288">
            <v>5.896112276173576</v>
          </cell>
          <cell r="F288" t="str">
            <v>SIEC Abr/26</v>
          </cell>
        </row>
        <row r="289">
          <cell r="A289" t="str">
            <v>02.01.01.110.15</v>
          </cell>
          <cell r="B289" t="str">
            <v>Carga, manobra e descarga de solos e materiais granulares em caminhão basculante 6 m³ - carga com pá carregadeira (caçamba de 1,7 a 2,8 m³ / 128 hp) e descarga livre</v>
          </cell>
          <cell r="C289" t="str">
            <v>m³</v>
          </cell>
          <cell r="D289">
            <v>10.199999999999999</v>
          </cell>
          <cell r="E289">
            <v>8.2271334086142911</v>
          </cell>
          <cell r="F289" t="str">
            <v>SIEC Abr/26</v>
          </cell>
        </row>
        <row r="290">
          <cell r="A290" t="str">
            <v>02.01.01.110.12</v>
          </cell>
          <cell r="B290" t="str">
            <v>Remoção de entulho com caçamba metálica 4m³</v>
          </cell>
          <cell r="C290" t="str">
            <v>un</v>
          </cell>
          <cell r="D290">
            <v>740.88</v>
          </cell>
          <cell r="E290">
            <v>597.58025487981934</v>
          </cell>
          <cell r="F290" t="str">
            <v>SIEC Abr/26</v>
          </cell>
        </row>
        <row r="291">
          <cell r="A291" t="str">
            <v>02.01.01.110.24</v>
          </cell>
          <cell r="B291" t="str">
            <v>Transporte com caminhão basculante de 18 m³, em via urbana pavimentada, dmt acima de 30 km</v>
          </cell>
          <cell r="C291" t="str">
            <v>TXKM</v>
          </cell>
          <cell r="D291">
            <v>0.55000000000000004</v>
          </cell>
          <cell r="E291">
            <v>0.44361993869979033</v>
          </cell>
          <cell r="F291" t="str">
            <v>SIEC Abr/26</v>
          </cell>
        </row>
        <row r="292">
          <cell r="A292" t="str">
            <v>02.01.01.110.23</v>
          </cell>
          <cell r="B292" t="str">
            <v>Transporte com caminhão basculante de 18 m³, em via urbana pavimentada, dmt até 30 km</v>
          </cell>
          <cell r="C292" t="str">
            <v>m³ x km</v>
          </cell>
          <cell r="D292">
            <v>2.13</v>
          </cell>
          <cell r="E292">
            <v>1.7180190353282787</v>
          </cell>
          <cell r="F292" t="str">
            <v>SIEC Abr/26</v>
          </cell>
        </row>
        <row r="293">
          <cell r="A293" t="str">
            <v>02.01.01.110.14</v>
          </cell>
          <cell r="B293" t="str">
            <v>Transporte com caminhão basculante de 6 m³, em via urbana em revestimento primário</v>
          </cell>
          <cell r="C293" t="str">
            <v>m³ x km</v>
          </cell>
          <cell r="D293">
            <v>3.8</v>
          </cell>
          <cell r="E293">
            <v>3.0650104855621874</v>
          </cell>
          <cell r="F293" t="str">
            <v>SIEC Abr/26</v>
          </cell>
        </row>
        <row r="294">
          <cell r="A294" t="str">
            <v>02.01.01.110.38</v>
          </cell>
          <cell r="B294" t="str">
            <v>Transporte com caminhão basculante de 6m³, em via urbana pavimentada, DMT até 30km</v>
          </cell>
          <cell r="C294" t="str">
            <v>m³ x km</v>
          </cell>
          <cell r="D294">
            <v>3.48</v>
          </cell>
          <cell r="E294">
            <v>2.8069043394095821</v>
          </cell>
          <cell r="F294" t="str">
            <v>SIEC Abr/26</v>
          </cell>
        </row>
        <row r="295">
          <cell r="A295" t="str">
            <v>02.01.01.110.18</v>
          </cell>
          <cell r="B295" t="str">
            <v>Transporte com caminhão betoneira - rodovia com revestimento primário</v>
          </cell>
          <cell r="C295" t="str">
            <v>TXKM</v>
          </cell>
          <cell r="D295">
            <v>0.98</v>
          </cell>
          <cell r="E295">
            <v>0.79045007259235356</v>
          </cell>
          <cell r="F295" t="str">
            <v>SIEC Abr/26</v>
          </cell>
        </row>
        <row r="296">
          <cell r="A296" t="str">
            <v>02.01.01.110.19</v>
          </cell>
          <cell r="B296" t="str">
            <v>Transporte com cavalo mecânico de 22 t - rodovia com revestimento primário</v>
          </cell>
          <cell r="C296" t="str">
            <v>TXKM</v>
          </cell>
          <cell r="D296">
            <v>0.93</v>
          </cell>
          <cell r="E296">
            <v>0.75012098725600906</v>
          </cell>
          <cell r="F296" t="str">
            <v>SIEC Abr/26</v>
          </cell>
        </row>
        <row r="297">
          <cell r="A297" t="str">
            <v>02.01.01.110.16</v>
          </cell>
          <cell r="B297" t="str">
            <v>Transporte com cavalo mecânico de 30 t - rodovia pavimentada</v>
          </cell>
          <cell r="C297" t="str">
            <v>TXKM</v>
          </cell>
          <cell r="D297">
            <v>0.64</v>
          </cell>
          <cell r="E297">
            <v>0.51621229230521049</v>
          </cell>
          <cell r="F297" t="str">
            <v>SIEC Abr/26</v>
          </cell>
        </row>
        <row r="298">
          <cell r="A298" t="str">
            <v>02.01.01.110.33</v>
          </cell>
          <cell r="B298" t="str">
            <v>Transporte de brita com caminhão basculante, em via urbana pavimentada, adicional para dmt excedente a 30 km</v>
          </cell>
          <cell r="C298" t="str">
            <v>m³ x km</v>
          </cell>
          <cell r="D298">
            <v>0.88</v>
          </cell>
          <cell r="E298">
            <v>0.70979190191966446</v>
          </cell>
          <cell r="F298" t="str">
            <v>SIEC Abr/26</v>
          </cell>
        </row>
        <row r="299">
          <cell r="A299" t="str">
            <v>02.01.01.110.21</v>
          </cell>
          <cell r="B299" t="str">
            <v>Transporte de brita com caminhão basculante, em via urbana pavimentada, dmt até 30 km</v>
          </cell>
          <cell r="C299" t="str">
            <v>m³ x km</v>
          </cell>
          <cell r="D299">
            <v>2.13</v>
          </cell>
          <cell r="E299">
            <v>1.7180190353282787</v>
          </cell>
          <cell r="F299" t="str">
            <v>SIEC Abr/26</v>
          </cell>
        </row>
        <row r="300">
          <cell r="A300" t="str">
            <v>02.01.01.110.31</v>
          </cell>
          <cell r="B300" t="str">
            <v>Transporte de entulho com caminhão basculante, em via urbana pavimentada, adicional para dmt excedente a 30 km</v>
          </cell>
          <cell r="C300" t="str">
            <v>m³ x km</v>
          </cell>
          <cell r="D300">
            <v>0.88</v>
          </cell>
          <cell r="E300">
            <v>0.70979190191966446</v>
          </cell>
          <cell r="F300" t="str">
            <v>SIEC Abr/26</v>
          </cell>
        </row>
        <row r="301">
          <cell r="A301" t="str">
            <v>02.01.01.110.02</v>
          </cell>
          <cell r="B301" t="str">
            <v>Transporte de entulho com caminhão basculante, em via urbana pavimentada, dmt até 30 km</v>
          </cell>
          <cell r="C301" t="str">
            <v>m³ x km</v>
          </cell>
          <cell r="D301">
            <v>2.13</v>
          </cell>
          <cell r="E301">
            <v>1.7180190353282787</v>
          </cell>
          <cell r="F301" t="str">
            <v>SIEC Abr/26</v>
          </cell>
        </row>
        <row r="302">
          <cell r="A302" t="str">
            <v>02.01.01.110.10</v>
          </cell>
          <cell r="B302" t="str">
            <v>Transporte de resíduos classe I - perigosos com caminhão basculante de 18m³, até o local de destinação final - DMT até 30 km</v>
          </cell>
          <cell r="C302" t="str">
            <v>TXKM</v>
          </cell>
          <cell r="D302">
            <v>1.43</v>
          </cell>
          <cell r="E302">
            <v>1.1534118406194547</v>
          </cell>
          <cell r="F302" t="str">
            <v>SIEC Abr/26</v>
          </cell>
        </row>
        <row r="303">
          <cell r="A303" t="str">
            <v>02.01.01.110.11</v>
          </cell>
          <cell r="B303" t="str">
            <v>Transporte de resíduos classe IIA - não perigosos - não inertes ou classe IIB - não perigosos inertes - com caminhão basculante 18 m³, até o local de armazenamento ou disposição final - DMT até 30 km</v>
          </cell>
          <cell r="C303" t="str">
            <v>TXKM</v>
          </cell>
          <cell r="D303">
            <v>1.43</v>
          </cell>
          <cell r="E303">
            <v>1.1534118406194547</v>
          </cell>
          <cell r="F303" t="str">
            <v>SIEC Abr/26</v>
          </cell>
        </row>
        <row r="304">
          <cell r="A304" t="str">
            <v>02.01.01.110.32</v>
          </cell>
          <cell r="B304" t="str">
            <v>Transporte de rocha com caminhão basculante, em via urbana pavimentada, adicional para dmt excedente a 30 km</v>
          </cell>
          <cell r="C304" t="str">
            <v>m³ x km</v>
          </cell>
          <cell r="D304">
            <v>0.88</v>
          </cell>
          <cell r="E304">
            <v>0.70979190191966446</v>
          </cell>
          <cell r="F304" t="str">
            <v>SIEC Abr/26</v>
          </cell>
        </row>
        <row r="305">
          <cell r="A305" t="str">
            <v>02.01.01.110.04</v>
          </cell>
          <cell r="B305" t="str">
            <v>Transporte de rocha com caminhão basculante, em via urbana pavimentada, dmt até 30 km</v>
          </cell>
          <cell r="C305" t="str">
            <v>m³ x km</v>
          </cell>
          <cell r="D305">
            <v>2.13</v>
          </cell>
          <cell r="E305">
            <v>1.7180190353282787</v>
          </cell>
          <cell r="F305" t="str">
            <v>SIEC Abr/26</v>
          </cell>
        </row>
        <row r="306">
          <cell r="A306" t="str">
            <v>02.01.01.110.06</v>
          </cell>
          <cell r="B306" t="str">
            <v>Transporte de solo com caminhão basculante, em via urbana pavimentada, adicional para dmt excedente a 30km</v>
          </cell>
          <cell r="C306" t="str">
            <v>m³ x km</v>
          </cell>
          <cell r="D306">
            <v>0.88</v>
          </cell>
          <cell r="E306">
            <v>0.70979190191966446</v>
          </cell>
          <cell r="F306" t="str">
            <v>SIEC Abr/26</v>
          </cell>
        </row>
        <row r="307">
          <cell r="A307" t="str">
            <v>02.01.01.110.30</v>
          </cell>
          <cell r="B307" t="str">
            <v>Transporte de solo com caminhão basculante, em via urbana pavimentada, dmt até 30 km</v>
          </cell>
          <cell r="C307" t="str">
            <v>m³ x km</v>
          </cell>
          <cell r="D307">
            <v>2.13</v>
          </cell>
          <cell r="E307">
            <v>1.7180190353282787</v>
          </cell>
          <cell r="F307" t="str">
            <v>SIEC Abr/26</v>
          </cell>
        </row>
        <row r="308">
          <cell r="A308" t="str">
            <v>02.01.01.120</v>
          </cell>
          <cell r="B308" t="str">
            <v>TRANSPORTE EM GERAL, CARGA E DESCARGA MANUAL DE MATERIAIS</v>
          </cell>
          <cell r="C308" t="str">
            <v/>
          </cell>
          <cell r="E308">
            <v>0</v>
          </cell>
          <cell r="F308" t="str">
            <v>SIEC Abr/26</v>
          </cell>
        </row>
        <row r="309">
          <cell r="A309" t="str">
            <v>02.01.01.120.01</v>
          </cell>
          <cell r="B309" t="str">
            <v>Carga e descarga manual de entulho e transporte até o 1º km</v>
          </cell>
          <cell r="C309" t="str">
            <v>m³</v>
          </cell>
          <cell r="D309">
            <v>54.46</v>
          </cell>
          <cell r="E309">
            <v>43.92643974834651</v>
          </cell>
          <cell r="F309" t="str">
            <v>SIEC Abr/26</v>
          </cell>
        </row>
        <row r="310">
          <cell r="A310" t="str">
            <v>02.01.01.120.07</v>
          </cell>
          <cell r="B310" t="str">
            <v>Carga e descarga manual de rocha</v>
          </cell>
          <cell r="C310" t="str">
            <v>m³</v>
          </cell>
          <cell r="D310">
            <v>54.46</v>
          </cell>
          <cell r="E310">
            <v>43.92643974834651</v>
          </cell>
          <cell r="F310" t="str">
            <v>SIEC Abr/26</v>
          </cell>
        </row>
        <row r="311">
          <cell r="A311" t="str">
            <v>02.01.01.120.08</v>
          </cell>
          <cell r="B311" t="str">
            <v>Carga e descarga manual de solo</v>
          </cell>
          <cell r="C311" t="str">
            <v>m³</v>
          </cell>
          <cell r="D311">
            <v>47.2</v>
          </cell>
          <cell r="E311">
            <v>38.070656557509281</v>
          </cell>
          <cell r="F311" t="str">
            <v>SIEC Abr/26</v>
          </cell>
        </row>
        <row r="312">
          <cell r="A312" t="str">
            <v>02.01.01.120.09</v>
          </cell>
          <cell r="B312" t="str">
            <v>Transporte horizontal com jerica de 60 l, de massa/ granel</v>
          </cell>
          <cell r="C312" t="str">
            <v>m³ x km</v>
          </cell>
          <cell r="D312">
            <v>2450.15</v>
          </cell>
          <cell r="E312">
            <v>1976.2461687368932</v>
          </cell>
          <cell r="F312" t="str">
            <v>SIEC Abr/26</v>
          </cell>
        </row>
        <row r="313">
          <cell r="A313" t="str">
            <v>02.01.01.120.10</v>
          </cell>
          <cell r="B313" t="str">
            <v>Transporte horizontal com jerica de 90 l, de massa/ granel</v>
          </cell>
          <cell r="C313" t="str">
            <v>m³ x km</v>
          </cell>
          <cell r="D313">
            <v>1771.04</v>
          </cell>
          <cell r="E313">
            <v>1428.4884658815938</v>
          </cell>
          <cell r="F313" t="str">
            <v>SIEC Abr/26</v>
          </cell>
        </row>
        <row r="314">
          <cell r="A314" t="str">
            <v>02.01.01.200</v>
          </cell>
          <cell r="B314" t="str">
            <v>ATERRO OU REATERRO E APILOAMENTO</v>
          </cell>
          <cell r="C314" t="str">
            <v/>
          </cell>
          <cell r="E314">
            <v>0</v>
          </cell>
          <cell r="F314" t="str">
            <v>SIEC Abr/26</v>
          </cell>
        </row>
        <row r="315">
          <cell r="A315" t="str">
            <v>02.01.01.200.04</v>
          </cell>
          <cell r="B315" t="str">
            <v>Apiloamento de fundo de vala</v>
          </cell>
          <cell r="C315" t="str">
            <v>m²</v>
          </cell>
          <cell r="D315">
            <v>8.9600000000000009</v>
          </cell>
          <cell r="E315">
            <v>7.2269720922729475</v>
          </cell>
          <cell r="F315" t="str">
            <v>SIEC Abr/26</v>
          </cell>
        </row>
        <row r="316">
          <cell r="A316" t="str">
            <v>02.01.01.200.10</v>
          </cell>
          <cell r="B316" t="str">
            <v>Aterro compactado a 100% PN</v>
          </cell>
          <cell r="C316" t="str">
            <v>m³</v>
          </cell>
          <cell r="D316">
            <v>7.11</v>
          </cell>
          <cell r="E316">
            <v>5.734795934828198</v>
          </cell>
          <cell r="F316" t="str">
            <v>SIEC Abr/26</v>
          </cell>
        </row>
        <row r="317">
          <cell r="A317" t="str">
            <v>02.01.01.200.09</v>
          </cell>
          <cell r="B317" t="str">
            <v>Aterro compactado a 95% PN</v>
          </cell>
          <cell r="C317" t="str">
            <v>m³</v>
          </cell>
          <cell r="D317">
            <v>5.69</v>
          </cell>
          <cell r="E317">
            <v>4.5894499112760121</v>
          </cell>
          <cell r="F317" t="str">
            <v>SIEC Abr/26</v>
          </cell>
        </row>
        <row r="318">
          <cell r="A318" t="str">
            <v>02.01.01.200.08</v>
          </cell>
          <cell r="B318" t="str">
            <v>Aterro compactado a 98% PM</v>
          </cell>
          <cell r="C318" t="str">
            <v>m³</v>
          </cell>
          <cell r="D318">
            <v>14.99</v>
          </cell>
          <cell r="E318">
            <v>12.090659783836102</v>
          </cell>
          <cell r="F318" t="str">
            <v>SIEC Abr/26</v>
          </cell>
        </row>
        <row r="319">
          <cell r="A319" t="str">
            <v>02.01.01.200.11</v>
          </cell>
          <cell r="B319" t="str">
            <v>Aterro de solo-cimento, teor de 6% em peso</v>
          </cell>
          <cell r="C319" t="str">
            <v>m³</v>
          </cell>
          <cell r="D319">
            <v>143.08000000000001</v>
          </cell>
          <cell r="E319">
            <v>115.40571059848364</v>
          </cell>
          <cell r="F319" t="str">
            <v>SIEC Abr/26</v>
          </cell>
        </row>
        <row r="320">
          <cell r="A320" t="str">
            <v>02.01.01.200.05</v>
          </cell>
          <cell r="B320" t="str">
            <v>Aterro mecanizado com reaproveitamento de solo</v>
          </cell>
          <cell r="C320" t="str">
            <v>m³</v>
          </cell>
          <cell r="D320">
            <v>16.22</v>
          </cell>
          <cell r="E320">
            <v>13.082755283110178</v>
          </cell>
          <cell r="F320" t="str">
            <v>SIEC Abr/26</v>
          </cell>
        </row>
        <row r="321">
          <cell r="A321" t="str">
            <v>02.01.01.200.15</v>
          </cell>
          <cell r="B321" t="str">
            <v>Blocos EPS para complemento de aterro</v>
          </cell>
          <cell r="C321" t="str">
            <v>m³</v>
          </cell>
          <cell r="D321">
            <v>447.56</v>
          </cell>
          <cell r="E321">
            <v>360.99370866268754</v>
          </cell>
          <cell r="F321" t="str">
            <v>SIEC Abr/26</v>
          </cell>
        </row>
        <row r="322">
          <cell r="A322" t="str">
            <v>02.01.01.200.06</v>
          </cell>
          <cell r="B322" t="str">
            <v>Carga do material proveniente da raspagem do terreno, utilizando pá-carregadeira sobre pneus</v>
          </cell>
          <cell r="C322" t="str">
            <v>m²</v>
          </cell>
          <cell r="D322">
            <v>0.61</v>
          </cell>
          <cell r="E322">
            <v>0.49201484110340377</v>
          </cell>
          <cell r="F322" t="str">
            <v>SIEC Abr/26</v>
          </cell>
        </row>
        <row r="323">
          <cell r="A323" t="str">
            <v>02.01.01.200.19</v>
          </cell>
          <cell r="B323" t="str">
            <v>Compactação de subleito de solo predominantemente arenoso</v>
          </cell>
          <cell r="C323" t="str">
            <v>m²</v>
          </cell>
          <cell r="D323">
            <v>1.1499999999999999</v>
          </cell>
          <cell r="E323">
            <v>0.92756896273592504</v>
          </cell>
          <cell r="F323" t="str">
            <v>SIEC Abr/26</v>
          </cell>
        </row>
        <row r="324">
          <cell r="A324" t="str">
            <v>02.01.01.200.18</v>
          </cell>
          <cell r="B324" t="str">
            <v>Compactação de subleito de solo predominantemente argiloso</v>
          </cell>
          <cell r="C324" t="str">
            <v>m²</v>
          </cell>
          <cell r="D324">
            <v>2.0699999999999998</v>
          </cell>
          <cell r="E324">
            <v>1.669624132924665</v>
          </cell>
          <cell r="F324" t="str">
            <v>SIEC Abr/26</v>
          </cell>
        </row>
        <row r="325">
          <cell r="A325" t="str">
            <v>02.01.01.200.20</v>
          </cell>
          <cell r="B325" t="str">
            <v>Enterramento de animal</v>
          </cell>
          <cell r="C325" t="str">
            <v>un</v>
          </cell>
          <cell r="D325">
            <v>933.6</v>
          </cell>
          <cell r="E325">
            <v>753.02468140022586</v>
          </cell>
          <cell r="F325" t="str">
            <v>SIEC Abr/26</v>
          </cell>
        </row>
        <row r="326">
          <cell r="A326" t="str">
            <v>02.01.01.200.25</v>
          </cell>
          <cell r="B326" t="str">
            <v>Enterramento de animal de pequeno porte</v>
          </cell>
          <cell r="C326" t="str">
            <v>un</v>
          </cell>
          <cell r="D326">
            <v>311.2</v>
          </cell>
          <cell r="E326">
            <v>251.00822713340861</v>
          </cell>
          <cell r="F326" t="str">
            <v>SIEC Abr/26</v>
          </cell>
        </row>
        <row r="327">
          <cell r="A327" t="str">
            <v>02.01.01.200.07</v>
          </cell>
          <cell r="B327" t="str">
            <v>Espalhamento e regularização de terra em camadas no aterro utilizando trator sobre esteiras, distância até 30 m</v>
          </cell>
          <cell r="C327" t="str">
            <v>m³</v>
          </cell>
          <cell r="D327">
            <v>1.33</v>
          </cell>
          <cell r="E327">
            <v>1.0727536699467657</v>
          </cell>
          <cell r="F327" t="str">
            <v>SIEC Abr/26</v>
          </cell>
        </row>
        <row r="328">
          <cell r="A328" t="str">
            <v>02.01.01.200.23</v>
          </cell>
          <cell r="B328" t="str">
            <v>Preparo de fundo de vala com largura menor que 1,5 m, com camada de areia, lançamento manual.</v>
          </cell>
          <cell r="C328" t="str">
            <v>m³</v>
          </cell>
          <cell r="D328">
            <v>360.62</v>
          </cell>
          <cell r="E328">
            <v>290.86949507985162</v>
          </cell>
          <cell r="F328" t="str">
            <v>SIEC Abr/26</v>
          </cell>
        </row>
        <row r="329">
          <cell r="A329" t="str">
            <v>02.01.01.200.22</v>
          </cell>
          <cell r="B329" t="str">
            <v>Preparo de fundo de vala com largura menor que 1,5 m, com camada de brita, lançamento manual.</v>
          </cell>
          <cell r="C329" t="str">
            <v>m³</v>
          </cell>
          <cell r="D329">
            <v>440.19</v>
          </cell>
          <cell r="E329">
            <v>355.04920148411031</v>
          </cell>
          <cell r="F329" t="str">
            <v>SIEC Abr/26</v>
          </cell>
        </row>
        <row r="330">
          <cell r="A330" t="str">
            <v>02.01.01.200.21</v>
          </cell>
          <cell r="B330" t="str">
            <v>Preparo de fundo de vala com largura menor que 1,5 m, com camada de brita, lançamento mecanizado</v>
          </cell>
          <cell r="C330" t="str">
            <v>m³</v>
          </cell>
          <cell r="D330">
            <v>363.19</v>
          </cell>
          <cell r="E330">
            <v>292.9424100661397</v>
          </cell>
          <cell r="F330" t="str">
            <v>SIEC Abr/26</v>
          </cell>
        </row>
        <row r="331">
          <cell r="A331" t="str">
            <v>02.01.01.200.01</v>
          </cell>
          <cell r="B331" t="str">
            <v>Reaterro de valas, inclusive compactação.</v>
          </cell>
          <cell r="C331" t="str">
            <v>m³</v>
          </cell>
          <cell r="D331">
            <v>54.77</v>
          </cell>
          <cell r="E331">
            <v>44.176480077431847</v>
          </cell>
          <cell r="F331" t="str">
            <v>SIEC Abr/26</v>
          </cell>
        </row>
        <row r="332">
          <cell r="A332" t="str">
            <v>02.01.01.200.03</v>
          </cell>
          <cell r="B332" t="str">
            <v>Reaterro manual de vala</v>
          </cell>
          <cell r="C332" t="str">
            <v>m³</v>
          </cell>
          <cell r="D332">
            <v>16.14</v>
          </cell>
          <cell r="E332">
            <v>13.018228746572028</v>
          </cell>
          <cell r="F332" t="str">
            <v>SIEC Abr/26</v>
          </cell>
        </row>
        <row r="333">
          <cell r="A333" t="str">
            <v>02.01.01.200.02</v>
          </cell>
          <cell r="B333" t="str">
            <v>Reaterro manual de vala apiloado</v>
          </cell>
          <cell r="C333" t="str">
            <v>m³</v>
          </cell>
          <cell r="D333">
            <v>53.8</v>
          </cell>
          <cell r="E333">
            <v>43.39409582190676</v>
          </cell>
          <cell r="F333" t="str">
            <v>SIEC Abr/26</v>
          </cell>
        </row>
        <row r="334">
          <cell r="A334" t="str">
            <v>02.01.01.200.16</v>
          </cell>
          <cell r="B334" t="str">
            <v>Reaterro mecanizado de vala com retroescavadeira, inclusive compactação</v>
          </cell>
          <cell r="C334" t="str">
            <v>m³</v>
          </cell>
          <cell r="D334">
            <v>17.78</v>
          </cell>
          <cell r="E334">
            <v>14.34102274560413</v>
          </cell>
          <cell r="F334" t="str">
            <v>SIEC Abr/26</v>
          </cell>
        </row>
        <row r="335">
          <cell r="A335" t="str">
            <v>02.01.01.200.12</v>
          </cell>
          <cell r="B335" t="str">
            <v>Regularização manual do solo</v>
          </cell>
          <cell r="C335" t="str">
            <v>m²</v>
          </cell>
          <cell r="D335">
            <v>24.52</v>
          </cell>
          <cell r="E335">
            <v>19.777383448943379</v>
          </cell>
          <cell r="F335" t="str">
            <v>SIEC Abr/26</v>
          </cell>
        </row>
        <row r="336">
          <cell r="A336" t="str">
            <v>02.01.01.200.13</v>
          </cell>
          <cell r="B336" t="str">
            <v>Regularização mecanizada do solo</v>
          </cell>
          <cell r="C336" t="str">
            <v>m²</v>
          </cell>
          <cell r="D336">
            <v>4.6900000000000004</v>
          </cell>
          <cell r="E336">
            <v>3.7828682045491213</v>
          </cell>
          <cell r="F336" t="str">
            <v>SIEC Abr/26</v>
          </cell>
        </row>
        <row r="337">
          <cell r="A337" t="str">
            <v>02.01.01.300</v>
          </cell>
          <cell r="B337" t="str">
            <v>ESCORAMENTOS</v>
          </cell>
          <cell r="C337" t="str">
            <v/>
          </cell>
          <cell r="E337">
            <v>0</v>
          </cell>
          <cell r="F337" t="str">
            <v>SIEC Abr/26</v>
          </cell>
        </row>
        <row r="338">
          <cell r="A338" t="str">
            <v>02.01.01.300.02</v>
          </cell>
          <cell r="B338" t="str">
            <v>Ensecadeira inclusive retirada do madeiramento , parede dupla</v>
          </cell>
          <cell r="C338" t="str">
            <v>m²</v>
          </cell>
          <cell r="D338">
            <v>667.4</v>
          </cell>
          <cell r="E338">
            <v>538.31263106952736</v>
          </cell>
          <cell r="F338" t="str">
            <v>SIEC Abr/26</v>
          </cell>
        </row>
        <row r="339">
          <cell r="A339" t="str">
            <v>02.01.01.300.01</v>
          </cell>
          <cell r="B339" t="str">
            <v>Ensecadeira inclusive retirada do madeiramento , parede simples</v>
          </cell>
          <cell r="C339" t="str">
            <v>m²</v>
          </cell>
          <cell r="D339">
            <v>266.64</v>
          </cell>
          <cell r="E339">
            <v>215.06694628165832</v>
          </cell>
          <cell r="F339" t="str">
            <v>SIEC Abr/26</v>
          </cell>
        </row>
        <row r="340">
          <cell r="A340" t="str">
            <v>02.01.01.300.03</v>
          </cell>
          <cell r="B340" t="str">
            <v>Escoramento de galeria contínuo para galeria moldada e canal, inclusive retirada do madeiramento</v>
          </cell>
          <cell r="C340" t="str">
            <v>m²</v>
          </cell>
          <cell r="D340">
            <v>152.71</v>
          </cell>
          <cell r="E340">
            <v>123.17309243426359</v>
          </cell>
          <cell r="F340" t="str">
            <v>SIEC Abr/26</v>
          </cell>
        </row>
        <row r="341">
          <cell r="A341" t="str">
            <v>02.01.01.300.04</v>
          </cell>
          <cell r="B341" t="str">
            <v>Escoramento de vala tipo contínuo empregando pranchas e longarinas de peroba</v>
          </cell>
          <cell r="C341" t="str">
            <v>m²</v>
          </cell>
          <cell r="D341">
            <v>136.61000000000001</v>
          </cell>
          <cell r="E341">
            <v>110.18712695596065</v>
          </cell>
          <cell r="F341" t="str">
            <v>SIEC Abr/26</v>
          </cell>
        </row>
        <row r="342">
          <cell r="A342" t="str">
            <v>02.01.01.300.05</v>
          </cell>
          <cell r="B342" t="str">
            <v>Escoramento de vala tipo descontínuo empregando pranchas e longarinas de peroba</v>
          </cell>
          <cell r="C342" t="str">
            <v>m²</v>
          </cell>
          <cell r="D342">
            <v>101.06</v>
          </cell>
          <cell r="E342">
            <v>81.513147281819656</v>
          </cell>
          <cell r="F342" t="str">
            <v>SIEC Abr/26</v>
          </cell>
        </row>
        <row r="343">
          <cell r="A343" t="str">
            <v>02.01.01.300.09</v>
          </cell>
          <cell r="B343" t="str">
            <v>Escoramento de vala, tipo estaca prancha metálica cravada, com profundidade de 0,0 a 1,5 m</v>
          </cell>
          <cell r="C343" t="str">
            <v>m²</v>
          </cell>
          <cell r="D343">
            <v>557.48</v>
          </cell>
          <cell r="E343">
            <v>449.65316986610742</v>
          </cell>
          <cell r="F343" t="str">
            <v>SIEC Abr/26</v>
          </cell>
        </row>
        <row r="344">
          <cell r="A344" t="str">
            <v>02.01.01.300.10</v>
          </cell>
          <cell r="B344" t="str">
            <v>Escoramento de vala, tipo estaca prancha metálica cravada, com profundidade de 1,5 a 3,0 m</v>
          </cell>
          <cell r="C344" t="str">
            <v>m²</v>
          </cell>
          <cell r="D344">
            <v>334.29</v>
          </cell>
          <cell r="E344">
            <v>269.63219874173257</v>
          </cell>
          <cell r="F344" t="str">
            <v>SIEC Abr/26</v>
          </cell>
        </row>
        <row r="345">
          <cell r="A345" t="str">
            <v>02.01.01.300.11</v>
          </cell>
          <cell r="B345" t="str">
            <v>Escoramento de vala, tipo estaca prancha metálica cravada, com profundidade de 3,0 a 4,5 m</v>
          </cell>
          <cell r="C345" t="str">
            <v>m²</v>
          </cell>
          <cell r="D345">
            <v>284.76</v>
          </cell>
          <cell r="E345">
            <v>229.68220680754959</v>
          </cell>
          <cell r="F345" t="str">
            <v>SIEC Abr/26</v>
          </cell>
        </row>
        <row r="346">
          <cell r="A346" t="str">
            <v>02.01.01.400</v>
          </cell>
          <cell r="B346" t="str">
            <v>CONTENÇÃO E PROTEÇÃO DE TALUDES</v>
          </cell>
          <cell r="C346" t="str">
            <v/>
          </cell>
          <cell r="E346">
            <v>0</v>
          </cell>
          <cell r="F346" t="str">
            <v>SIEC Abr/26</v>
          </cell>
        </row>
        <row r="347">
          <cell r="A347" t="str">
            <v>02.01.01.400.62</v>
          </cell>
          <cell r="B347" t="str">
            <v>Carga, manobra e descarga de materiais diversos em caminhão carroceria 5 t - carga e descarga manuais</v>
          </cell>
          <cell r="C347" t="str">
            <v>T</v>
          </cell>
          <cell r="D347">
            <v>41.04</v>
          </cell>
          <cell r="E347">
            <v>33.102113244071624</v>
          </cell>
          <cell r="F347" t="str">
            <v>SIEC Abr/26</v>
          </cell>
        </row>
        <row r="348">
          <cell r="A348" t="str">
            <v>02.01.01.400.56</v>
          </cell>
          <cell r="B348" t="str">
            <v>Carga, manobra e descarga de materiais diversos em caminhão carroceria de 15 t - carga e descarga com caminhão guindauto</v>
          </cell>
          <cell r="C348" t="str">
            <v>T</v>
          </cell>
          <cell r="D348">
            <v>35.86</v>
          </cell>
          <cell r="E348">
            <v>28.924020003226325</v>
          </cell>
          <cell r="F348" t="str">
            <v>SIEC Abr/26</v>
          </cell>
        </row>
        <row r="349">
          <cell r="A349" t="str">
            <v>02.01.01.400.42</v>
          </cell>
          <cell r="B349" t="str">
            <v>Chumbador de aço CA-50 - D = 20 mm - ancorado na rocha com cartucho de cimento - fornecimento, perfuração e instalação</v>
          </cell>
          <cell r="C349" t="str">
            <v>m</v>
          </cell>
          <cell r="D349">
            <v>112.01</v>
          </cell>
          <cell r="E349">
            <v>90.345216970479115</v>
          </cell>
          <cell r="F349" t="str">
            <v>SIEC Abr/26</v>
          </cell>
        </row>
        <row r="350">
          <cell r="A350" t="str">
            <v>02.01.01.400.43</v>
          </cell>
          <cell r="B350" t="str">
            <v>Chumbador de aço CA-50 - D = 20 mm - ancorado na rocha com injeção de nata de cimento - fornecimento, perfuração e instalação</v>
          </cell>
          <cell r="C350" t="str">
            <v>m</v>
          </cell>
          <cell r="D350">
            <v>108.06</v>
          </cell>
          <cell r="E350">
            <v>87.159219228907887</v>
          </cell>
          <cell r="F350" t="str">
            <v>SIEC Abr/26</v>
          </cell>
        </row>
        <row r="351">
          <cell r="A351" t="str">
            <v>02.01.01.400.41</v>
          </cell>
          <cell r="B351" t="str">
            <v>Chumbador de aço CA-50 - D = 22 mm - ancorado na rocha com cartucho de cimento - fornecimento, perfuração e instalação</v>
          </cell>
          <cell r="C351" t="str">
            <v>m</v>
          </cell>
          <cell r="D351">
            <v>117.11</v>
          </cell>
          <cell r="E351">
            <v>94.458783674786261</v>
          </cell>
          <cell r="F351" t="str">
            <v>SIEC Abr/26</v>
          </cell>
        </row>
        <row r="352">
          <cell r="A352" t="str">
            <v>02.01.01.400.40</v>
          </cell>
          <cell r="B352" t="str">
            <v>Chumbador de aço CA-50 - D = 25 mm - ancorado na rocha com cartucho de cimento - fornecimento, perfuração e instalação</v>
          </cell>
          <cell r="C352" t="str">
            <v>m</v>
          </cell>
          <cell r="D352">
            <v>126.18</v>
          </cell>
          <cell r="E352">
            <v>101.77447975479916</v>
          </cell>
          <cell r="F352" t="str">
            <v>SIEC Abr/26</v>
          </cell>
        </row>
        <row r="353">
          <cell r="A353" t="str">
            <v>02.01.01.400.84</v>
          </cell>
          <cell r="B353" t="str">
            <v>Chumbador tipo espera (bengala) 1010/1020 com Rosca - 19,05mm (3/4") x 500</v>
          </cell>
          <cell r="C353" t="str">
            <v>un</v>
          </cell>
          <cell r="D353">
            <v>45.3</v>
          </cell>
          <cell r="E353">
            <v>36.538151314728182</v>
          </cell>
          <cell r="F353" t="str">
            <v>SIEC Abr/26</v>
          </cell>
        </row>
        <row r="354">
          <cell r="A354" t="str">
            <v>02.01.01.400.80</v>
          </cell>
          <cell r="B354" t="str">
            <v>Classificação MCT - inclusive ensaio de perda por imersão e ensaio mini-MCV</v>
          </cell>
          <cell r="C354" t="str">
            <v>cj</v>
          </cell>
          <cell r="D354">
            <v>1836.63</v>
          </cell>
          <cell r="E354">
            <v>1481.3921600258107</v>
          </cell>
          <cell r="F354" t="str">
            <v>SIEC Abr/26</v>
          </cell>
        </row>
        <row r="355">
          <cell r="A355" t="str">
            <v>02.01.01.400.06</v>
          </cell>
          <cell r="B355" t="str">
            <v>Contenção de solo com cortina de placa dupla pré-fabricada, empuxo de 5,5 t/m², espessura de 15 cm, tipo de perfil I 10", distanciamento entre perfis de 1,8 m, com reforço de barra de aço CA-60, Ø=6,30 mm a cada 15 cm</v>
          </cell>
          <cell r="C355" t="str">
            <v>m²</v>
          </cell>
          <cell r="D355">
            <v>311.8</v>
          </cell>
          <cell r="E355">
            <v>251.49217615744476</v>
          </cell>
          <cell r="F355" t="str">
            <v>SIEC Abr/26</v>
          </cell>
        </row>
        <row r="356">
          <cell r="A356" t="str">
            <v>02.01.01.400.26</v>
          </cell>
          <cell r="B356" t="str">
            <v>Enfilagem de tubo de aço carbono galvanizado schedule 40 Ø3''</v>
          </cell>
          <cell r="C356" t="str">
            <v>m</v>
          </cell>
          <cell r="D356">
            <v>769.77</v>
          </cell>
          <cell r="E356">
            <v>620.88240038715924</v>
          </cell>
          <cell r="F356" t="str">
            <v>SIEC Abr/26</v>
          </cell>
        </row>
        <row r="357">
          <cell r="A357" t="str">
            <v>02.01.01.400.52</v>
          </cell>
          <cell r="B357" t="str">
            <v>Ensaio de compactação - amostras não trabalhadas - energia normal - solos.</v>
          </cell>
          <cell r="C357" t="str">
            <v>un</v>
          </cell>
          <cell r="D357">
            <v>421.68</v>
          </cell>
          <cell r="E357">
            <v>340.11937409259559</v>
          </cell>
          <cell r="F357" t="str">
            <v>SIEC Abr/26</v>
          </cell>
        </row>
        <row r="358">
          <cell r="A358" t="str">
            <v>02.01.01.400.72</v>
          </cell>
          <cell r="B358" t="str">
            <v>Ensaio de compactação de solos com equipamentos miniatura - mini-CBR e expansão</v>
          </cell>
          <cell r="C358" t="str">
            <v>un</v>
          </cell>
          <cell r="D358">
            <v>571.66</v>
          </cell>
          <cell r="E358">
            <v>461.09049846749474</v>
          </cell>
          <cell r="F358" t="str">
            <v>SIEC Abr/26</v>
          </cell>
        </row>
        <row r="359">
          <cell r="A359" t="str">
            <v>02.01.01.400.49</v>
          </cell>
          <cell r="B359" t="str">
            <v>Ensaio de densidade real - solos.</v>
          </cell>
          <cell r="C359" t="str">
            <v>un</v>
          </cell>
          <cell r="D359">
            <v>177.01</v>
          </cell>
          <cell r="E359">
            <v>142.77302790772706</v>
          </cell>
          <cell r="F359" t="str">
            <v>SIEC Abr/26</v>
          </cell>
        </row>
        <row r="360">
          <cell r="A360" t="str">
            <v>02.01.01.400.48</v>
          </cell>
          <cell r="B360" t="str">
            <v>Ensaio de determinação de massa específica aparente seca in situ conforme NBR 7185:2016.</v>
          </cell>
          <cell r="C360" t="str">
            <v>un</v>
          </cell>
          <cell r="D360">
            <v>157.34</v>
          </cell>
          <cell r="E360">
            <v>126.9075657364091</v>
          </cell>
          <cell r="F360" t="str">
            <v>SIEC Abr/26</v>
          </cell>
        </row>
        <row r="361">
          <cell r="A361" t="str">
            <v>02.01.01.400.53</v>
          </cell>
          <cell r="B361" t="str">
            <v>Ensaio de expansibilidade - solos.</v>
          </cell>
          <cell r="C361" t="str">
            <v>un</v>
          </cell>
          <cell r="D361">
            <v>285.18</v>
          </cell>
          <cell r="E361">
            <v>230.02097112437491</v>
          </cell>
          <cell r="F361" t="str">
            <v>SIEC Abr/26</v>
          </cell>
        </row>
        <row r="362">
          <cell r="A362" t="str">
            <v>02.01.01.400.22</v>
          </cell>
          <cell r="B362" t="str">
            <v>Ensaio de laboratório - CBR - Próctor simples</v>
          </cell>
          <cell r="C362" t="str">
            <v>un</v>
          </cell>
          <cell r="D362">
            <v>543.27</v>
          </cell>
          <cell r="E362">
            <v>438.19164381351828</v>
          </cell>
          <cell r="F362" t="str">
            <v>SIEC Abr/26</v>
          </cell>
        </row>
        <row r="363">
          <cell r="A363" t="str">
            <v>02.01.01.400.50</v>
          </cell>
          <cell r="B363" t="str">
            <v>Ensaio de limite de liquidez - solos.</v>
          </cell>
          <cell r="C363" t="str">
            <v>un</v>
          </cell>
          <cell r="D363">
            <v>116.76</v>
          </cell>
          <cell r="E363">
            <v>94.176480077431847</v>
          </cell>
          <cell r="F363" t="str">
            <v>SIEC Abr/26</v>
          </cell>
        </row>
        <row r="364">
          <cell r="A364" t="str">
            <v>02.01.01.400.51</v>
          </cell>
          <cell r="B364" t="str">
            <v>Ensaio de limite de plasticidade - solos.</v>
          </cell>
          <cell r="C364" t="str">
            <v>un</v>
          </cell>
          <cell r="D364">
            <v>92.43</v>
          </cell>
          <cell r="E364">
            <v>74.552347152766586</v>
          </cell>
          <cell r="F364" t="str">
            <v>SIEC Abr/26</v>
          </cell>
        </row>
        <row r="365">
          <cell r="A365" t="str">
            <v>02.01.01.400.54</v>
          </cell>
          <cell r="B365" t="str">
            <v>Ensaio de teor de umidade - em laboratório - solos.</v>
          </cell>
          <cell r="C365" t="str">
            <v>un</v>
          </cell>
          <cell r="D365">
            <v>39.68</v>
          </cell>
          <cell r="E365">
            <v>32.005162122923053</v>
          </cell>
          <cell r="F365" t="str">
            <v>SIEC Abr/26</v>
          </cell>
        </row>
        <row r="366">
          <cell r="A366" t="str">
            <v>02.01.01.400.82</v>
          </cell>
          <cell r="B366" t="str">
            <v>Ensaio de umidade natural</v>
          </cell>
          <cell r="C366" t="str">
            <v>un</v>
          </cell>
          <cell r="D366">
            <v>36.630000000000003</v>
          </cell>
          <cell r="E366">
            <v>29.545087917406036</v>
          </cell>
          <cell r="F366" t="str">
            <v>SIEC Abr/26</v>
          </cell>
        </row>
        <row r="367">
          <cell r="A367" t="str">
            <v>02.01.01.400.79</v>
          </cell>
          <cell r="B367" t="str">
            <v>Ensaio determinação da umidade ""in situ"" com emprego da frigideira conforme NBR 16097:2012</v>
          </cell>
          <cell r="C367" t="str">
            <v>un</v>
          </cell>
          <cell r="D367">
            <v>85.54</v>
          </cell>
          <cell r="E367">
            <v>68.994999193418295</v>
          </cell>
          <cell r="F367" t="str">
            <v>SIEC Abr/26</v>
          </cell>
        </row>
        <row r="368">
          <cell r="A368" t="str">
            <v>02.01.01.400.73</v>
          </cell>
          <cell r="B368" t="str">
            <v>Ensaio para determinação da umidade ""in situ"" com emprego do "speedy"</v>
          </cell>
          <cell r="C368" t="str">
            <v>un</v>
          </cell>
          <cell r="D368">
            <v>39.68</v>
          </cell>
          <cell r="E368">
            <v>32.005162122923053</v>
          </cell>
          <cell r="F368" t="str">
            <v>SIEC Abr/26</v>
          </cell>
        </row>
        <row r="369">
          <cell r="A369" t="str">
            <v>02.01.01.400.76</v>
          </cell>
          <cell r="B369" t="str">
            <v>Ensaios de laboratório - Abrasão Los Angeles, conforme ABNT NBR NM 51:2001</v>
          </cell>
          <cell r="C369" t="str">
            <v>un</v>
          </cell>
          <cell r="D369">
            <v>1015.58</v>
          </cell>
          <cell r="E369">
            <v>819.14824971769644</v>
          </cell>
          <cell r="F369" t="str">
            <v>SIEC Abr/26</v>
          </cell>
        </row>
        <row r="370">
          <cell r="A370" t="str">
            <v>02.01.01.400.71</v>
          </cell>
          <cell r="B370" t="str">
            <v>Ensaios de laboratório - CBR - Energia modificada</v>
          </cell>
          <cell r="C370" t="str">
            <v>un</v>
          </cell>
          <cell r="D370">
            <v>452.43</v>
          </cell>
          <cell r="E370">
            <v>364.92176157444749</v>
          </cell>
          <cell r="F370" t="str">
            <v>SIEC Abr/26</v>
          </cell>
        </row>
        <row r="371">
          <cell r="A371" t="str">
            <v>02.01.01.400.70</v>
          </cell>
          <cell r="B371" t="str">
            <v>Ensaios de laboratório - Compactação - Energia modificada (Proctor)</v>
          </cell>
          <cell r="C371" t="str">
            <v>un</v>
          </cell>
          <cell r="D371">
            <v>493.76</v>
          </cell>
          <cell r="E371">
            <v>398.25778351346992</v>
          </cell>
          <cell r="F371" t="str">
            <v>SIEC Abr/26</v>
          </cell>
        </row>
        <row r="372">
          <cell r="A372" t="str">
            <v>02.01.01.400.69</v>
          </cell>
          <cell r="B372" t="str">
            <v>Ensaios de laboratório - determinação do coeficiente de conformação superficial das barras de aço.</v>
          </cell>
          <cell r="C372" t="str">
            <v>un</v>
          </cell>
          <cell r="D372">
            <v>2650.56</v>
          </cell>
          <cell r="E372">
            <v>2137.8932085820293</v>
          </cell>
          <cell r="F372" t="str">
            <v>SIEC Abr/26</v>
          </cell>
        </row>
        <row r="373">
          <cell r="A373" t="str">
            <v>02.01.01.400.68</v>
          </cell>
          <cell r="B373" t="str">
            <v>Ensaios de Laboratório - Dobramento em Barras de Aço</v>
          </cell>
          <cell r="C373" t="str">
            <v>un</v>
          </cell>
          <cell r="D373">
            <v>154.46</v>
          </cell>
          <cell r="E373">
            <v>124.58461042103566</v>
          </cell>
          <cell r="F373" t="str">
            <v>SIEC Abr/26</v>
          </cell>
        </row>
        <row r="374">
          <cell r="A374" t="str">
            <v>02.01.01.400.78</v>
          </cell>
          <cell r="B374" t="str">
            <v>Ensaios de laboratório - Equivalente de areia</v>
          </cell>
          <cell r="C374" t="str">
            <v>un</v>
          </cell>
          <cell r="D374">
            <v>129.54</v>
          </cell>
          <cell r="E374">
            <v>104.48459428940151</v>
          </cell>
          <cell r="F374" t="str">
            <v>SIEC Abr/26</v>
          </cell>
        </row>
        <row r="375">
          <cell r="A375" t="str">
            <v>02.01.01.400.77</v>
          </cell>
          <cell r="B375" t="str">
            <v>Ensaios de laboratório - Granulometria em agregados</v>
          </cell>
          <cell r="C375" t="str">
            <v>un</v>
          </cell>
          <cell r="D375">
            <v>301.77</v>
          </cell>
          <cell r="E375">
            <v>243.40216163897401</v>
          </cell>
          <cell r="F375" t="str">
            <v>SIEC Abr/26</v>
          </cell>
        </row>
        <row r="376">
          <cell r="A376" t="str">
            <v>02.01.01.400.67</v>
          </cell>
          <cell r="B376" t="str">
            <v>Ensaios de Laboratório - Tração em Barras de Aço</v>
          </cell>
          <cell r="C376" t="str">
            <v>un</v>
          </cell>
          <cell r="D376">
            <v>270.27</v>
          </cell>
          <cell r="E376">
            <v>217.99483787707692</v>
          </cell>
          <cell r="F376" t="str">
            <v>SIEC Abr/26</v>
          </cell>
        </row>
        <row r="377">
          <cell r="A377" t="str">
            <v>02.01.01.400.01</v>
          </cell>
          <cell r="B377" t="str">
            <v>Estiva - estrutura submersa com gabião-saco malha hexagonal 8 x 10 cm, altura 1 m</v>
          </cell>
          <cell r="C377" t="str">
            <v>m²</v>
          </cell>
          <cell r="D377">
            <v>1654.01</v>
          </cell>
          <cell r="E377">
            <v>1334.0942087433457</v>
          </cell>
          <cell r="F377" t="str">
            <v>SIEC Abr/26</v>
          </cell>
        </row>
        <row r="378">
          <cell r="A378" t="str">
            <v>02.01.01.400.85</v>
          </cell>
          <cell r="B378" t="str">
            <v>Execução de grampo para solo grampeado com comprimento menor ou igual a 4 m, diâmetro de 10 cm, perfuração com equipamento manual e armadura com diâmetro de 20 mm.</v>
          </cell>
          <cell r="C378" t="str">
            <v>m</v>
          </cell>
          <cell r="D378">
            <v>286.3</v>
          </cell>
          <cell r="E378">
            <v>230.92434263590903</v>
          </cell>
          <cell r="F378" t="str">
            <v>SIEC Abr/26</v>
          </cell>
        </row>
        <row r="379">
          <cell r="A379" t="str">
            <v>02.01.01.400.60</v>
          </cell>
          <cell r="B379" t="str">
            <v>Fabricação de escamas de concreto armado em solo reforçado com fita metálica - 2 a 5 chumbadores - areia e brita</v>
          </cell>
          <cell r="C379" t="str">
            <v>m³</v>
          </cell>
          <cell r="D379">
            <v>1464.63</v>
          </cell>
          <cell r="E379">
            <v>1181.3437651234071</v>
          </cell>
          <cell r="F379" t="str">
            <v>SIEC Abr/26</v>
          </cell>
        </row>
        <row r="380">
          <cell r="A380" t="str">
            <v>02.01.01.400.31</v>
          </cell>
          <cell r="B380" t="str">
            <v>Forma em chapa metálica 1/8" para cabeça de tirantes com base de 40 x 40 cm, topo de 20 x 20 cm e altura de 30 cm - utilização de 50 vezes - confecção, instalação e retirada</v>
          </cell>
          <cell r="C380" t="str">
            <v>un</v>
          </cell>
          <cell r="D380">
            <v>34.47</v>
          </cell>
          <cell r="E380">
            <v>27.802871430875946</v>
          </cell>
          <cell r="F380" t="str">
            <v>SIEC Abr/26</v>
          </cell>
        </row>
        <row r="381">
          <cell r="A381" t="str">
            <v>02.01.01.400.02</v>
          </cell>
          <cell r="B381" t="str">
            <v>Gabião colchão , e=30 cm</v>
          </cell>
          <cell r="C381" t="str">
            <v>m²</v>
          </cell>
          <cell r="D381">
            <v>239.36</v>
          </cell>
          <cell r="E381">
            <v>193.06339732214875</v>
          </cell>
          <cell r="F381" t="str">
            <v>SIEC Abr/26</v>
          </cell>
        </row>
        <row r="382">
          <cell r="A382" t="str">
            <v>02.01.01.400.03</v>
          </cell>
          <cell r="B382" t="str">
            <v>Gabião colchão , e=30 cm, para revestimento de talude</v>
          </cell>
          <cell r="C382" t="str">
            <v>m²</v>
          </cell>
          <cell r="D382">
            <v>239.36</v>
          </cell>
          <cell r="E382">
            <v>193.06339732214875</v>
          </cell>
          <cell r="F382" t="str">
            <v>SIEC Abr/26</v>
          </cell>
        </row>
        <row r="383">
          <cell r="A383" t="str">
            <v>02.01.01.400.04</v>
          </cell>
          <cell r="B383" t="str">
            <v>Gabião tipo caixa</v>
          </cell>
          <cell r="C383" t="str">
            <v>m³</v>
          </cell>
          <cell r="D383">
            <v>577.94000000000005</v>
          </cell>
          <cell r="E383">
            <v>466.15583158573969</v>
          </cell>
          <cell r="F383" t="str">
            <v>SIEC Abr/26</v>
          </cell>
        </row>
        <row r="384">
          <cell r="A384" t="str">
            <v>02.01.01.400.44</v>
          </cell>
          <cell r="B384" t="str">
            <v>Grampo de aço CA-50 D = 12,5 mm para solo grampeado com capacidade de 30 kN - fornecimento, perfuração e instalação</v>
          </cell>
          <cell r="C384" t="str">
            <v>m</v>
          </cell>
          <cell r="D384">
            <v>61.22</v>
          </cell>
          <cell r="E384">
            <v>49.378932085820296</v>
          </cell>
          <cell r="F384" t="str">
            <v>SIEC Abr/26</v>
          </cell>
        </row>
        <row r="385">
          <cell r="A385" t="str">
            <v>02.01.01.400.45</v>
          </cell>
          <cell r="B385" t="str">
            <v>Grampo de aço CA-50 D = 16 mm para solo grampeado com capacidade de 50 kN - fornecimento, perfuração e instalação</v>
          </cell>
          <cell r="C385" t="str">
            <v>m</v>
          </cell>
          <cell r="D385">
            <v>64.97</v>
          </cell>
          <cell r="E385">
            <v>52.403613486046133</v>
          </cell>
          <cell r="F385" t="str">
            <v>SIEC Abr/26</v>
          </cell>
        </row>
        <row r="386">
          <cell r="A386" t="str">
            <v>02.01.01.400.46</v>
          </cell>
          <cell r="B386" t="str">
            <v>Grampo de aço CA-50 D = 20 mm para solo grampeado com capacidade de 80 kN - fornecimento, perfuração e instalação</v>
          </cell>
          <cell r="C386" t="str">
            <v>m</v>
          </cell>
          <cell r="D386">
            <v>83.5</v>
          </cell>
          <cell r="E386">
            <v>67.349572511695428</v>
          </cell>
          <cell r="F386" t="str">
            <v>SIEC Abr/26</v>
          </cell>
        </row>
        <row r="387">
          <cell r="A387" t="str">
            <v>02.01.01.400.74</v>
          </cell>
          <cell r="B387" t="str">
            <v>Granulometria por peneiramento e sedimentação em solos, conforme a Norma ABNT NBR 7181/2016 Versão Corrigida 2:2018</v>
          </cell>
          <cell r="C387" t="str">
            <v>un</v>
          </cell>
          <cell r="D387">
            <v>263.69</v>
          </cell>
          <cell r="E387">
            <v>212.68753024681399</v>
          </cell>
          <cell r="F387" t="str">
            <v>SIEC Abr/26</v>
          </cell>
        </row>
        <row r="388">
          <cell r="A388" t="str">
            <v>02.01.01.400.10</v>
          </cell>
          <cell r="B388" t="str">
            <v>Instalação de sacos de 50kg com solo-cimento</v>
          </cell>
          <cell r="C388" t="str">
            <v>m³</v>
          </cell>
          <cell r="D388">
            <v>516.34</v>
          </cell>
          <cell r="E388">
            <v>416.47039845136317</v>
          </cell>
          <cell r="F388" t="str">
            <v>SIEC Abr/26</v>
          </cell>
        </row>
        <row r="389">
          <cell r="A389" t="str">
            <v>02.01.01.400.59</v>
          </cell>
          <cell r="B389" t="str">
            <v>Moldes metálicos para solo reforçado com fita metálica - formato cruciforme de 1,50 x 1,50 m - utilização de 100 vezes</v>
          </cell>
          <cell r="C389" t="str">
            <v>m³</v>
          </cell>
          <cell r="D389">
            <v>11.19</v>
          </cell>
          <cell r="E389">
            <v>9.0256492982739154</v>
          </cell>
          <cell r="F389" t="str">
            <v>SIEC Abr/26</v>
          </cell>
        </row>
        <row r="390">
          <cell r="A390" t="str">
            <v>02.01.01.400.61</v>
          </cell>
          <cell r="B390" t="str">
            <v>Montagem das escamas de concreto armado em solo reforçado com fita metálica.</v>
          </cell>
          <cell r="C390" t="str">
            <v>m²</v>
          </cell>
          <cell r="D390">
            <v>163.6</v>
          </cell>
          <cell r="E390">
            <v>131.95676722051942</v>
          </cell>
          <cell r="F390" t="str">
            <v>SIEC Abr/26</v>
          </cell>
        </row>
        <row r="391">
          <cell r="A391" t="str">
            <v>02.01.01.400.29</v>
          </cell>
          <cell r="B391" t="str">
            <v>Perfuração para tirantes em matacões e rocha decomposta com diâmetro de até 120 mm</v>
          </cell>
          <cell r="C391" t="str">
            <v>m</v>
          </cell>
          <cell r="D391">
            <v>37.58</v>
          </cell>
          <cell r="E391">
            <v>30.311340538796578</v>
          </cell>
          <cell r="F391" t="str">
            <v>SIEC Abr/26</v>
          </cell>
        </row>
        <row r="392">
          <cell r="A392" t="str">
            <v>02.01.01.400.28</v>
          </cell>
          <cell r="B392" t="str">
            <v>Perfuração para tirantes em solo com diâmetro de até 120 mm</v>
          </cell>
          <cell r="C392" t="str">
            <v>m</v>
          </cell>
          <cell r="D392">
            <v>31.29</v>
          </cell>
          <cell r="E392">
            <v>25.237941603484433</v>
          </cell>
          <cell r="F392" t="str">
            <v>SIEC Abr/26</v>
          </cell>
        </row>
        <row r="393">
          <cell r="A393" t="str">
            <v>02.01.01.400.63</v>
          </cell>
          <cell r="B393" t="str">
            <v>Pintura de setas e zebrados - termoplástico por extrusão - espessura de 3,0 mm</v>
          </cell>
          <cell r="C393" t="str">
            <v>m²</v>
          </cell>
          <cell r="D393">
            <v>96.19</v>
          </cell>
          <cell r="E393">
            <v>77.585094370059679</v>
          </cell>
          <cell r="F393" t="str">
            <v>SIEC Abr/26</v>
          </cell>
        </row>
        <row r="394">
          <cell r="A394" t="str">
            <v>02.01.01.400.11</v>
          </cell>
          <cell r="B394" t="str">
            <v>Proteção de talude com lona plástica</v>
          </cell>
          <cell r="C394" t="str">
            <v>m²</v>
          </cell>
          <cell r="D394">
            <v>2.37</v>
          </cell>
          <cell r="E394">
            <v>1.9115986449427327</v>
          </cell>
          <cell r="F394" t="str">
            <v>SIEC Abr/26</v>
          </cell>
        </row>
        <row r="395">
          <cell r="A395" t="str">
            <v>02.01.01.400.55</v>
          </cell>
          <cell r="B395" t="str">
            <v>Solda elétrica de perfis metálicos e chapas de aço com eletrodo E60XX</v>
          </cell>
          <cell r="C395" t="str">
            <v>kg</v>
          </cell>
          <cell r="D395">
            <v>125.59</v>
          </cell>
          <cell r="E395">
            <v>101.2985965478303</v>
          </cell>
          <cell r="F395" t="str">
            <v>SIEC Abr/26</v>
          </cell>
        </row>
        <row r="396">
          <cell r="A396" t="str">
            <v>02.01.01.400.57</v>
          </cell>
          <cell r="B396" t="str">
            <v>Travador de madeira para escama de concreto armado - utilização de 10 vezes</v>
          </cell>
          <cell r="C396" t="str">
            <v>un</v>
          </cell>
          <cell r="D396">
            <v>12.49</v>
          </cell>
          <cell r="E396">
            <v>10.074205517018875</v>
          </cell>
          <cell r="F396" t="str">
            <v>SIEC Abr/26</v>
          </cell>
        </row>
        <row r="397">
          <cell r="A397" t="str">
            <v>02.01.01.400.58</v>
          </cell>
          <cell r="B397" t="str">
            <v>Travamento e nivelamento de escama de concreto armado em solo reforçado com fita metálica</v>
          </cell>
          <cell r="C397" t="str">
            <v>m²</v>
          </cell>
          <cell r="D397">
            <v>23.6</v>
          </cell>
          <cell r="E397">
            <v>19.035328278754641</v>
          </cell>
          <cell r="F397" t="str">
            <v>SIEC Abr/26</v>
          </cell>
        </row>
        <row r="398">
          <cell r="A398" t="str">
            <v>02.01.01.410</v>
          </cell>
          <cell r="B398" t="str">
            <v>PAREDE DE DIAFRAGMA</v>
          </cell>
          <cell r="C398" t="str">
            <v/>
          </cell>
          <cell r="E398">
            <v>0</v>
          </cell>
          <cell r="F398" t="str">
            <v>SIEC Abr/26</v>
          </cell>
        </row>
        <row r="399">
          <cell r="A399" t="str">
            <v>02.01.01.410.03</v>
          </cell>
          <cell r="B399" t="str">
            <v>Execução de parede diafragma (somente serviços de escavação)</v>
          </cell>
          <cell r="C399" t="str">
            <v>m³</v>
          </cell>
          <cell r="D399">
            <v>352.4</v>
          </cell>
          <cell r="E399">
            <v>284.23939345055652</v>
          </cell>
          <cell r="F399" t="str">
            <v>SIEC Abr/26</v>
          </cell>
        </row>
        <row r="400">
          <cell r="A400" t="str">
            <v>02.01.01.420</v>
          </cell>
          <cell r="B400" t="str">
            <v>ESTABILIZAÇÃO DE SOLO</v>
          </cell>
          <cell r="C400" t="str">
            <v/>
          </cell>
          <cell r="E400">
            <v>0</v>
          </cell>
          <cell r="F400" t="str">
            <v>SIEC Abr/26</v>
          </cell>
        </row>
        <row r="401">
          <cell r="A401" t="str">
            <v>02.01.01.420.04</v>
          </cell>
          <cell r="B401" t="str">
            <v>Geogrelha unidirecional com resistência à tração de 90 kN/m - fornecimento e instalação</v>
          </cell>
          <cell r="C401" t="str">
            <v>m²</v>
          </cell>
          <cell r="D401">
            <v>28.53</v>
          </cell>
          <cell r="E401">
            <v>23.011776092918215</v>
          </cell>
          <cell r="F401" t="str">
            <v>SIEC Abr/26</v>
          </cell>
        </row>
        <row r="402">
          <cell r="A402" t="str">
            <v>02.01.01.420.01</v>
          </cell>
          <cell r="B402" t="str">
            <v>Geotêxtil não tecido para estabilização de solos</v>
          </cell>
          <cell r="C402" t="str">
            <v>m²</v>
          </cell>
          <cell r="D402">
            <v>19.3</v>
          </cell>
          <cell r="E402">
            <v>15.567026939829004</v>
          </cell>
          <cell r="F402" t="str">
            <v>SIEC Abr/26</v>
          </cell>
        </row>
        <row r="403">
          <cell r="A403" t="str">
            <v>02.01.01.420.02</v>
          </cell>
          <cell r="B403" t="str">
            <v>Geotêxtil não tecido para estabilização de solos de baixa capacidade de suporte (CBR menor 3%)</v>
          </cell>
          <cell r="C403" t="str">
            <v>m²</v>
          </cell>
          <cell r="D403">
            <v>18.79</v>
          </cell>
          <cell r="E403">
            <v>15.155670269398289</v>
          </cell>
          <cell r="F403" t="str">
            <v>SIEC Abr/26</v>
          </cell>
        </row>
        <row r="404">
          <cell r="A404" t="str">
            <v>02.01.01.420.03</v>
          </cell>
          <cell r="B404" t="str">
            <v>Geotêxtil tecido para estabilização de solos</v>
          </cell>
          <cell r="C404" t="str">
            <v>m²</v>
          </cell>
          <cell r="D404">
            <v>35.229999999999997</v>
          </cell>
          <cell r="E404">
            <v>28.415873527988381</v>
          </cell>
          <cell r="F404" t="str">
            <v>SIEC Abr/26</v>
          </cell>
        </row>
        <row r="405">
          <cell r="A405" t="str">
            <v>02.01.01.500</v>
          </cell>
          <cell r="B405" t="str">
            <v>AQUISIÇÃO DE TERRA</v>
          </cell>
          <cell r="C405" t="str">
            <v/>
          </cell>
          <cell r="E405">
            <v>0</v>
          </cell>
          <cell r="F405" t="str">
            <v>SIEC Abr/26</v>
          </cell>
        </row>
        <row r="406">
          <cell r="A406" t="str">
            <v>02.01.01.500.01</v>
          </cell>
          <cell r="B406" t="str">
            <v>Fornecimento de Solo de Jazida, inclusive transporte até o 1º Km</v>
          </cell>
          <cell r="C406" t="str">
            <v>m³</v>
          </cell>
          <cell r="D406">
            <v>50.45</v>
          </cell>
          <cell r="E406">
            <v>40.692047104371674</v>
          </cell>
          <cell r="F406" t="str">
            <v>SIEC Abr/26</v>
          </cell>
        </row>
        <row r="407">
          <cell r="A407" t="str">
            <v>02.01.01.600</v>
          </cell>
          <cell r="B407" t="str">
            <v>DESTINAÇÃO DE RESÍDUOS</v>
          </cell>
          <cell r="C407" t="str">
            <v/>
          </cell>
          <cell r="E407">
            <v>0</v>
          </cell>
          <cell r="F407" t="str">
            <v>SIEC Abr/26</v>
          </cell>
        </row>
        <row r="408">
          <cell r="A408" t="str">
            <v>02.01.01.600.02</v>
          </cell>
          <cell r="B408" t="str">
            <v>Destinação / tratamento de resíduos classe I - perigoso - por processo de Coprocessamento</v>
          </cell>
          <cell r="C408" t="str">
            <v>T</v>
          </cell>
          <cell r="D408">
            <v>564.86</v>
          </cell>
          <cell r="E408">
            <v>455.60574286175188</v>
          </cell>
          <cell r="F408" t="str">
            <v>SIEC Abr/26</v>
          </cell>
        </row>
        <row r="409">
          <cell r="A409" t="str">
            <v>02.01.01.600.04</v>
          </cell>
          <cell r="B409" t="str">
            <v>Destinação de resíduos classe I - perigoso - por aterramento</v>
          </cell>
          <cell r="C409" t="str">
            <v>T</v>
          </cell>
          <cell r="D409">
            <v>413.42</v>
          </cell>
          <cell r="E409">
            <v>333.45700919503145</v>
          </cell>
          <cell r="F409" t="str">
            <v>SIEC Abr/26</v>
          </cell>
        </row>
        <row r="410">
          <cell r="A410" t="str">
            <v>02.01.01.600.05</v>
          </cell>
          <cell r="B410" t="str">
            <v>Destinação de resíduos classe IIA - não perigoso - não inerte</v>
          </cell>
          <cell r="C410" t="str">
            <v>T</v>
          </cell>
          <cell r="D410">
            <v>192.39</v>
          </cell>
          <cell r="E410">
            <v>155.17825455718662</v>
          </cell>
          <cell r="F410" t="str">
            <v>SIEC Abr/26</v>
          </cell>
        </row>
        <row r="411">
          <cell r="A411" t="str">
            <v>02.01.01.600.06</v>
          </cell>
          <cell r="B411" t="str">
            <v>Destinação de resíduos classe IIB - não perigoso - inerte</v>
          </cell>
          <cell r="C411" t="str">
            <v>T</v>
          </cell>
          <cell r="D411">
            <v>125.02</v>
          </cell>
          <cell r="E411">
            <v>100.83884497499596</v>
          </cell>
          <cell r="F411" t="str">
            <v>SIEC Abr/26</v>
          </cell>
        </row>
        <row r="412">
          <cell r="A412" t="str">
            <v>02.01.01.600.01</v>
          </cell>
          <cell r="B412" t="str">
            <v>Tratamento de resíduos classe I - perigoso - por processo de Dessorção Térmica (TDU)</v>
          </cell>
          <cell r="C412" t="str">
            <v>T</v>
          </cell>
          <cell r="D412">
            <v>317.20999999999998</v>
          </cell>
          <cell r="E412">
            <v>255.8557831908372</v>
          </cell>
          <cell r="F412" t="str">
            <v>SIEC Abr/26</v>
          </cell>
        </row>
        <row r="413">
          <cell r="A413" t="str">
            <v>02.01.02</v>
          </cell>
          <cell r="B413" t="str">
            <v>DEMOLIÇÕES E REMOÇÕES</v>
          </cell>
          <cell r="C413" t="str">
            <v/>
          </cell>
          <cell r="E413">
            <v>0</v>
          </cell>
          <cell r="F413" t="str">
            <v>SIEC Abr/26</v>
          </cell>
        </row>
        <row r="414">
          <cell r="A414" t="str">
            <v>02.01.02.310</v>
          </cell>
          <cell r="B414" t="str">
            <v>DEMOLIÇÕES - ALVENARIA, CONCRETO, PAVIMENTOS</v>
          </cell>
          <cell r="C414" t="str">
            <v/>
          </cell>
          <cell r="E414">
            <v>0</v>
          </cell>
          <cell r="F414" t="str">
            <v>SIEC Abr/26</v>
          </cell>
        </row>
        <row r="415">
          <cell r="A415" t="str">
            <v>02.01.02.310.01</v>
          </cell>
          <cell r="B415" t="str">
            <v>DEM.03_Demolição manual de alvenaria de tijolos ou blocos de concreto</v>
          </cell>
          <cell r="C415" t="str">
            <v>m³</v>
          </cell>
          <cell r="D415">
            <v>107.61</v>
          </cell>
          <cell r="E415">
            <v>86.796257460880781</v>
          </cell>
          <cell r="F415" t="str">
            <v>SIEC Abr/26</v>
          </cell>
        </row>
        <row r="416">
          <cell r="A416" t="str">
            <v>02.01.02.310.03</v>
          </cell>
          <cell r="B416" t="str">
            <v>DEM.04_Demolição de alvenaria de tijolo comum</v>
          </cell>
          <cell r="C416" t="str">
            <v>m³</v>
          </cell>
          <cell r="D416">
            <v>107.61</v>
          </cell>
          <cell r="E416">
            <v>86.796257460880781</v>
          </cell>
          <cell r="F416" t="str">
            <v>SIEC Abr/26</v>
          </cell>
        </row>
        <row r="417">
          <cell r="A417" t="str">
            <v>02.01.02.310.26</v>
          </cell>
          <cell r="B417" t="str">
            <v>DEM.08_Demolição de pavimentação com paralelepípedo rejuntado com areia</v>
          </cell>
          <cell r="C417" t="str">
            <v>m²</v>
          </cell>
          <cell r="D417">
            <v>24.02</v>
          </cell>
          <cell r="E417">
            <v>19.374092595579931</v>
          </cell>
          <cell r="F417" t="str">
            <v>SIEC Abr/26</v>
          </cell>
        </row>
        <row r="418">
          <cell r="A418" t="str">
            <v>02.01.02.310.19</v>
          </cell>
          <cell r="B418" t="str">
            <v>DEM.09_Demolição de concreto armado</v>
          </cell>
          <cell r="C418" t="str">
            <v>m³</v>
          </cell>
          <cell r="D418">
            <v>265.52</v>
          </cell>
          <cell r="E418">
            <v>214.1635747701242</v>
          </cell>
          <cell r="F418" t="str">
            <v>SIEC Abr/26</v>
          </cell>
        </row>
        <row r="419">
          <cell r="A419" t="str">
            <v>02.01.02.310.20</v>
          </cell>
          <cell r="B419" t="str">
            <v>DEM.10_Demolição de concreto simples</v>
          </cell>
          <cell r="C419" t="str">
            <v>m³</v>
          </cell>
          <cell r="D419">
            <v>278.45</v>
          </cell>
          <cell r="E419">
            <v>224.59267623810291</v>
          </cell>
          <cell r="F419" t="str">
            <v>SIEC Abr/26</v>
          </cell>
        </row>
        <row r="420">
          <cell r="A420" t="str">
            <v>02.01.02.310.29</v>
          </cell>
          <cell r="B420" t="str">
            <v>DEM.11_Demolição de piso cimentado sobre lastro de concreto</v>
          </cell>
          <cell r="C420" t="str">
            <v>m²</v>
          </cell>
          <cell r="D420">
            <v>52.05</v>
          </cell>
          <cell r="E420">
            <v>41.982577835134698</v>
          </cell>
          <cell r="F420" t="str">
            <v>SIEC Abr/26</v>
          </cell>
        </row>
        <row r="421">
          <cell r="A421" t="str">
            <v>02.01.02.310.06</v>
          </cell>
          <cell r="B421" t="str">
            <v>DEM.14_Demolição de piso cerâmico inclusive retirada da camada de regularização sobre lastro de concreto</v>
          </cell>
          <cell r="C421" t="str">
            <v>m²</v>
          </cell>
          <cell r="D421">
            <v>56.05</v>
          </cell>
          <cell r="E421">
            <v>45.208904662042265</v>
          </cell>
          <cell r="F421" t="str">
            <v>SIEC Abr/26</v>
          </cell>
        </row>
        <row r="422">
          <cell r="A422" t="str">
            <v>02.01.02.310.05</v>
          </cell>
          <cell r="B422" t="str">
            <v>DEM.16_Demolição de piso cerâmico</v>
          </cell>
          <cell r="C422" t="str">
            <v>m²</v>
          </cell>
          <cell r="D422">
            <v>28.02</v>
          </cell>
          <cell r="E422">
            <v>22.600419422487498</v>
          </cell>
          <cell r="F422" t="str">
            <v>SIEC Abr/26</v>
          </cell>
        </row>
        <row r="423">
          <cell r="A423" t="str">
            <v>02.01.02.310.07</v>
          </cell>
          <cell r="B423" t="str">
            <v>DEM.17_Demolição de piso revestido com granilite</v>
          </cell>
          <cell r="C423" t="str">
            <v>m²</v>
          </cell>
          <cell r="D423">
            <v>56.05</v>
          </cell>
          <cell r="E423">
            <v>45.208904662042265</v>
          </cell>
          <cell r="F423" t="str">
            <v>SIEC Abr/26</v>
          </cell>
        </row>
        <row r="424">
          <cell r="A424" t="str">
            <v>02.01.02.310.17</v>
          </cell>
          <cell r="B424" t="str">
            <v>DEM.22_Demolição de cobertura de telha cerâmica</v>
          </cell>
          <cell r="C424" t="str">
            <v>m²</v>
          </cell>
          <cell r="D424">
            <v>24.02</v>
          </cell>
          <cell r="E424">
            <v>19.374092595579931</v>
          </cell>
          <cell r="F424" t="str">
            <v>SIEC Abr/26</v>
          </cell>
        </row>
        <row r="425">
          <cell r="A425" t="str">
            <v>02.01.02.310.18</v>
          </cell>
          <cell r="B425" t="str">
            <v>DEM.23_Demolição de cobertura de telha, metálica, alumínio ou plástico</v>
          </cell>
          <cell r="C425" t="str">
            <v>m²</v>
          </cell>
          <cell r="D425">
            <v>9.98</v>
          </cell>
          <cell r="E425">
            <v>8.0496854331343766</v>
          </cell>
          <cell r="F425" t="str">
            <v>SIEC Abr/26</v>
          </cell>
        </row>
        <row r="426">
          <cell r="A426" t="str">
            <v>02.01.02.310.47</v>
          </cell>
          <cell r="B426" t="str">
            <v>DEM.24_Demolição de cobertura de telha de fibrocimento, sem reaproveitamento</v>
          </cell>
          <cell r="C426" t="str">
            <v>m²</v>
          </cell>
          <cell r="D426">
            <v>5.8</v>
          </cell>
          <cell r="E426">
            <v>4.6781738990159702</v>
          </cell>
          <cell r="F426" t="str">
            <v>SIEC Abr/26</v>
          </cell>
        </row>
        <row r="427">
          <cell r="A427" t="str">
            <v>02.01.02.310.42</v>
          </cell>
          <cell r="B427" t="str">
            <v>DEM.26_Remoção de forro de gesso</v>
          </cell>
          <cell r="C427" t="str">
            <v>m²</v>
          </cell>
          <cell r="D427">
            <v>4.8</v>
          </cell>
          <cell r="E427">
            <v>3.8715921922890786</v>
          </cell>
          <cell r="F427" t="str">
            <v>SIEC Abr/26</v>
          </cell>
        </row>
        <row r="428">
          <cell r="A428" t="str">
            <v>02.01.02.310.10</v>
          </cell>
          <cell r="B428" t="str">
            <v>DEM.30_Demolição de revestimento cerâmico</v>
          </cell>
          <cell r="C428" t="str">
            <v>m²</v>
          </cell>
          <cell r="D428">
            <v>8.9600000000000009</v>
          </cell>
          <cell r="E428">
            <v>7.2269720922729475</v>
          </cell>
          <cell r="F428" t="str">
            <v>SIEC Abr/26</v>
          </cell>
        </row>
        <row r="429">
          <cell r="A429" t="str">
            <v>02.01.02.310.23</v>
          </cell>
          <cell r="B429" t="str">
            <v>DEM.65_Remoção de estrutura de madeira para telhado</v>
          </cell>
          <cell r="C429" t="str">
            <v>m²</v>
          </cell>
          <cell r="D429">
            <v>12.52</v>
          </cell>
          <cell r="E429">
            <v>10.098402968220681</v>
          </cell>
          <cell r="F429" t="str">
            <v>SIEC Abr/26</v>
          </cell>
        </row>
        <row r="430">
          <cell r="A430" t="str">
            <v>02.01.02.310.14</v>
          </cell>
          <cell r="B430" t="str">
            <v>DEM.71_Demolição de Piso de Madeira (Assoalho e Barrote)</v>
          </cell>
          <cell r="C430" t="str">
            <v>m²</v>
          </cell>
          <cell r="D430">
            <v>39.04</v>
          </cell>
          <cell r="E430">
            <v>31.488949830617841</v>
          </cell>
          <cell r="F430" t="str">
            <v>SIEC Abr/26</v>
          </cell>
        </row>
        <row r="431">
          <cell r="A431" t="str">
            <v>02.01.02.310.04</v>
          </cell>
          <cell r="B431" t="str">
            <v>DEM.72_Demolição de Estrutura de Madeira</v>
          </cell>
          <cell r="C431" t="str">
            <v>m²</v>
          </cell>
          <cell r="D431">
            <v>50.97</v>
          </cell>
          <cell r="E431">
            <v>41.111469591869657</v>
          </cell>
          <cell r="F431" t="str">
            <v>SIEC Abr/26</v>
          </cell>
        </row>
        <row r="432">
          <cell r="A432" t="str">
            <v>02.01.02.310.09</v>
          </cell>
          <cell r="B432" t="str">
            <v>DEM.77_Demolição de revestimento com argamassa</v>
          </cell>
          <cell r="C432" t="str">
            <v>m²</v>
          </cell>
          <cell r="D432">
            <v>5.33</v>
          </cell>
          <cell r="E432">
            <v>4.299080496854331</v>
          </cell>
          <cell r="F432" t="str">
            <v>SIEC Abr/26</v>
          </cell>
        </row>
        <row r="433">
          <cell r="A433" t="str">
            <v>02.01.02.310.11</v>
          </cell>
          <cell r="B433" t="str">
            <v>DEM.78_Demolição manual de revestimento sintético, incluindo a base</v>
          </cell>
          <cell r="C433" t="str">
            <v>m²</v>
          </cell>
          <cell r="D433">
            <v>28.02</v>
          </cell>
          <cell r="E433">
            <v>22.600419422487498</v>
          </cell>
          <cell r="F433" t="str">
            <v>SIEC Abr/26</v>
          </cell>
        </row>
        <row r="434">
          <cell r="A434" t="str">
            <v>02.01.02.310.31</v>
          </cell>
          <cell r="B434" t="str">
            <v>DEM.80_Retirada de peitoril de mármore ou granito</v>
          </cell>
          <cell r="C434" t="str">
            <v>m</v>
          </cell>
          <cell r="D434">
            <v>14.34</v>
          </cell>
          <cell r="E434">
            <v>11.566381674463623</v>
          </cell>
          <cell r="F434" t="str">
            <v>SIEC Abr/26</v>
          </cell>
        </row>
        <row r="435">
          <cell r="A435" t="str">
            <v>02.01.02.310.30</v>
          </cell>
          <cell r="B435" t="str">
            <v>DEM.82_Retirada de soleira de mármore ou granito</v>
          </cell>
          <cell r="C435" t="str">
            <v>m</v>
          </cell>
          <cell r="D435">
            <v>10.8</v>
          </cell>
          <cell r="E435">
            <v>8.7110824326504286</v>
          </cell>
          <cell r="F435" t="str">
            <v>SIEC Abr/26</v>
          </cell>
        </row>
        <row r="436">
          <cell r="A436" t="str">
            <v>02.01.02.310.25</v>
          </cell>
          <cell r="B436" t="str">
            <v>DEM.83_Demolição de pavimentação asfáltica com utilização de martelo rompedor</v>
          </cell>
          <cell r="C436" t="str">
            <v>m²</v>
          </cell>
          <cell r="D436">
            <v>23.61</v>
          </cell>
          <cell r="E436">
            <v>19.043394095821906</v>
          </cell>
          <cell r="F436" t="str">
            <v>SIEC Abr/26</v>
          </cell>
        </row>
        <row r="437">
          <cell r="A437" t="str">
            <v>02.01.02.310.28</v>
          </cell>
          <cell r="B437" t="str">
            <v>DEM.84_Demolição de pavimento intertravado</v>
          </cell>
          <cell r="C437" t="str">
            <v>m²</v>
          </cell>
          <cell r="D437">
            <v>24.83</v>
          </cell>
          <cell r="E437">
            <v>20.027423778028712</v>
          </cell>
          <cell r="F437" t="str">
            <v>SIEC Abr/26</v>
          </cell>
        </row>
        <row r="438">
          <cell r="A438" t="str">
            <v>02.01.02.310.12</v>
          </cell>
          <cell r="B438" t="str">
            <v>DEM.85_Demolição de sarjeta ou sarjetão de concreto</v>
          </cell>
          <cell r="C438" t="str">
            <v>m²</v>
          </cell>
          <cell r="D438">
            <v>21.52</v>
          </cell>
          <cell r="E438">
            <v>17.357638328762704</v>
          </cell>
          <cell r="F438" t="str">
            <v>SIEC Abr/26</v>
          </cell>
        </row>
        <row r="439">
          <cell r="A439" t="str">
            <v>02.01.02.310.48</v>
          </cell>
          <cell r="B439" t="str">
            <v>DEM.86_Remoção de tapume/chapas metálicas e de madeira, de forma manual sem reaproveitamento</v>
          </cell>
          <cell r="C439" t="str">
            <v>m²</v>
          </cell>
          <cell r="D439">
            <v>4.78</v>
          </cell>
          <cell r="E439">
            <v>3.8554605581545411</v>
          </cell>
          <cell r="F439" t="str">
            <v>SIEC Abr/26</v>
          </cell>
        </row>
        <row r="440">
          <cell r="A440" t="str">
            <v>02.01.02.310.24</v>
          </cell>
          <cell r="B440" t="str">
            <v>DEM.87_Demolição manual de forro qualquer, inclusive sistema de fixação/tarugamento</v>
          </cell>
          <cell r="C440" t="str">
            <v>m²</v>
          </cell>
          <cell r="D440">
            <v>16.989999999999998</v>
          </cell>
          <cell r="E440">
            <v>13.703823197289884</v>
          </cell>
          <cell r="F440" t="str">
            <v>SIEC Abr/26</v>
          </cell>
        </row>
        <row r="441">
          <cell r="A441" t="str">
            <v>02.01.02.310.50</v>
          </cell>
          <cell r="B441" t="str">
            <v>DEM.88_Remoção de caixa d'água de fibra de vidro com capacidade de 10.000 l</v>
          </cell>
          <cell r="C441" t="str">
            <v>un</v>
          </cell>
          <cell r="D441">
            <v>104.69</v>
          </cell>
          <cell r="E441">
            <v>84.441038877238256</v>
          </cell>
          <cell r="F441" t="str">
            <v>SIEC Abr/26</v>
          </cell>
        </row>
        <row r="442">
          <cell r="A442" t="str">
            <v>02.01.02.310.52</v>
          </cell>
          <cell r="B442" t="str">
            <v>DEM.96_Remoção manual de pedra de mão ou pedra rachão</v>
          </cell>
          <cell r="C442" t="str">
            <v>m³</v>
          </cell>
          <cell r="D442">
            <v>179.35</v>
          </cell>
          <cell r="E442">
            <v>144.66042910146797</v>
          </cell>
          <cell r="F442" t="str">
            <v>SIEC Abr/26</v>
          </cell>
        </row>
        <row r="443">
          <cell r="A443" t="str">
            <v>02.01.02.310.02</v>
          </cell>
          <cell r="B443" t="str">
            <v>Demolição de alvenaria de blocos cerâmicos</v>
          </cell>
          <cell r="C443" t="str">
            <v>m³</v>
          </cell>
          <cell r="D443">
            <v>112</v>
          </cell>
          <cell r="E443">
            <v>90.337151153411838</v>
          </cell>
          <cell r="F443" t="str">
            <v>SIEC Abr/26</v>
          </cell>
        </row>
        <row r="444">
          <cell r="A444" t="str">
            <v>02.01.02.310.46</v>
          </cell>
          <cell r="B444" t="str">
            <v>Demolição de alvenaria para qualquer tipo de bloco, de forma mecanizada, sem reaproveitamento</v>
          </cell>
          <cell r="C444" t="str">
            <v>m³</v>
          </cell>
          <cell r="D444">
            <v>56.97</v>
          </cell>
          <cell r="E444">
            <v>45.950959832231007</v>
          </cell>
          <cell r="F444" t="str">
            <v>SIEC Abr/26</v>
          </cell>
        </row>
        <row r="445">
          <cell r="A445" t="str">
            <v>02.01.02.310.40</v>
          </cell>
          <cell r="B445" t="str">
            <v>Demolição de concreto projetado</v>
          </cell>
          <cell r="C445" t="str">
            <v>m³</v>
          </cell>
          <cell r="D445">
            <v>278.45</v>
          </cell>
          <cell r="E445">
            <v>224.59267623810291</v>
          </cell>
          <cell r="F445" t="str">
            <v>SIEC Abr/26</v>
          </cell>
        </row>
        <row r="446">
          <cell r="A446" t="str">
            <v>02.01.02.310.21</v>
          </cell>
          <cell r="B446" t="str">
            <v>Demolição de degrau de pedra</v>
          </cell>
          <cell r="C446" t="str">
            <v>m</v>
          </cell>
          <cell r="D446">
            <v>64.069999999999993</v>
          </cell>
          <cell r="E446">
            <v>51.67768994999193</v>
          </cell>
          <cell r="F446" t="str">
            <v>SIEC Abr/26</v>
          </cell>
        </row>
        <row r="447">
          <cell r="A447" t="str">
            <v>02.01.02.310.15</v>
          </cell>
          <cell r="B447" t="str">
            <v>Demolição de edificação</v>
          </cell>
          <cell r="C447" t="str">
            <v>m²</v>
          </cell>
          <cell r="D447">
            <v>176.22</v>
          </cell>
          <cell r="E447">
            <v>142.13582835941281</v>
          </cell>
          <cell r="F447" t="str">
            <v>SIEC Abr/26</v>
          </cell>
        </row>
        <row r="448">
          <cell r="A448" t="str">
            <v>02.01.02.310.16</v>
          </cell>
          <cell r="B448" t="str">
            <v>Demolição de edificações incluindo a retirada do entulho proveniente da demolição.</v>
          </cell>
          <cell r="C448" t="str">
            <v>m²</v>
          </cell>
          <cell r="D448">
            <v>306.83999999999997</v>
          </cell>
          <cell r="E448">
            <v>247.49153089207934</v>
          </cell>
          <cell r="F448" t="str">
            <v>SIEC Abr/26</v>
          </cell>
        </row>
        <row r="449">
          <cell r="A449" t="str">
            <v>02.01.02.310.22</v>
          </cell>
          <cell r="B449" t="str">
            <v>Demolição de muro de pedra argamassada</v>
          </cell>
          <cell r="C449" t="str">
            <v>m³</v>
          </cell>
          <cell r="D449">
            <v>178.1</v>
          </cell>
          <cell r="E449">
            <v>143.65220196805936</v>
          </cell>
          <cell r="F449" t="str">
            <v>SIEC Abr/26</v>
          </cell>
        </row>
        <row r="450">
          <cell r="A450" t="str">
            <v>02.01.02.310.27</v>
          </cell>
          <cell r="B450" t="str">
            <v>Demolição de pavimentação com paralelepípedo rejuntado com asfalto e areia</v>
          </cell>
          <cell r="C450" t="str">
            <v>m²</v>
          </cell>
          <cell r="D450">
            <v>32.03</v>
          </cell>
          <cell r="E450">
            <v>25.834812066462334</v>
          </cell>
          <cell r="F450" t="str">
            <v>SIEC Abr/26</v>
          </cell>
        </row>
        <row r="451">
          <cell r="A451" t="str">
            <v>02.01.02.310.08</v>
          </cell>
          <cell r="B451" t="str">
            <v>Demolição de piso revestido com taco comum de madeira</v>
          </cell>
          <cell r="C451" t="str">
            <v>m²</v>
          </cell>
          <cell r="D451">
            <v>42.48</v>
          </cell>
          <cell r="E451">
            <v>34.263590901758349</v>
          </cell>
          <cell r="F451" t="str">
            <v>SIEC Abr/26</v>
          </cell>
        </row>
        <row r="452">
          <cell r="A452" t="str">
            <v>02.01.02.310.13</v>
          </cell>
          <cell r="B452" t="str">
            <v>Demolição de viga de ferro</v>
          </cell>
          <cell r="C452" t="str">
            <v>kg</v>
          </cell>
          <cell r="D452">
            <v>0.61</v>
          </cell>
          <cell r="E452">
            <v>0.49201484110340377</v>
          </cell>
          <cell r="F452" t="str">
            <v>SIEC Abr/26</v>
          </cell>
        </row>
        <row r="453">
          <cell r="A453" t="str">
            <v>02.01.02.310.45</v>
          </cell>
          <cell r="B453" t="str">
            <v>Demolição mecanizada de concreto armado.</v>
          </cell>
          <cell r="C453" t="str">
            <v>m³</v>
          </cell>
          <cell r="D453">
            <v>63.57</v>
          </cell>
          <cell r="E453">
            <v>51.274399096628485</v>
          </cell>
          <cell r="F453" t="str">
            <v>SIEC Abr/26</v>
          </cell>
        </row>
        <row r="454">
          <cell r="A454" t="str">
            <v>02.01.02.310.44</v>
          </cell>
          <cell r="B454" t="str">
            <v>Quebra em alvenaria para instalação de caixa de tomada (4x4 ou 4x2)</v>
          </cell>
          <cell r="C454" t="str">
            <v>un</v>
          </cell>
          <cell r="D454">
            <v>10.029999999999999</v>
          </cell>
          <cell r="E454">
            <v>8.0900145184707206</v>
          </cell>
          <cell r="F454" t="str">
            <v>SIEC Abr/26</v>
          </cell>
        </row>
        <row r="455">
          <cell r="A455" t="str">
            <v>02.01.02.310.43</v>
          </cell>
          <cell r="B455" t="str">
            <v>Quebra em alvenaria para instalação de quadro distribuição pequeno (19x25 cm)</v>
          </cell>
          <cell r="C455" t="str">
            <v>un</v>
          </cell>
          <cell r="D455">
            <v>22.89</v>
          </cell>
          <cell r="E455">
            <v>18.462655266978544</v>
          </cell>
          <cell r="F455" t="str">
            <v>SIEC Abr/26</v>
          </cell>
        </row>
        <row r="456">
          <cell r="A456" t="str">
            <v>02.01.02.310.49</v>
          </cell>
          <cell r="B456" t="str">
            <v>REM.43_Remanejamento de fechamento lateral em aço inox ou alumínio parafusado</v>
          </cell>
          <cell r="C456" t="str">
            <v>m²</v>
          </cell>
          <cell r="D456">
            <v>4.78</v>
          </cell>
          <cell r="E456">
            <v>3.8554605581545411</v>
          </cell>
          <cell r="F456" t="str">
            <v>SIEC Abr/26</v>
          </cell>
        </row>
        <row r="457">
          <cell r="A457" t="str">
            <v>02.01.02.310.41</v>
          </cell>
          <cell r="B457" t="str">
            <v>Remoção manual de junta de dilatação ou retração, inclusive apoio</v>
          </cell>
          <cell r="C457" t="str">
            <v>m</v>
          </cell>
          <cell r="D457">
            <v>20.010000000000002</v>
          </cell>
          <cell r="E457">
            <v>16.139699951605099</v>
          </cell>
          <cell r="F457" t="str">
            <v>SIEC Abr/26</v>
          </cell>
        </row>
        <row r="458">
          <cell r="A458" t="str">
            <v>02.01.02.310.36</v>
          </cell>
          <cell r="B458" t="str">
            <v>Retirada de cumeeira, espigões e rufos de fibrocimento</v>
          </cell>
          <cell r="C458" t="str">
            <v>m</v>
          </cell>
          <cell r="D458">
            <v>17.87</v>
          </cell>
          <cell r="E458">
            <v>14.413615099209551</v>
          </cell>
          <cell r="F458" t="str">
            <v>SIEC Abr/26</v>
          </cell>
        </row>
        <row r="459">
          <cell r="A459" t="str">
            <v>02.01.02.310.37</v>
          </cell>
          <cell r="B459" t="str">
            <v>Retirada de cumeeiras e espigões de cerâmica</v>
          </cell>
          <cell r="C459" t="str">
            <v>m</v>
          </cell>
          <cell r="D459">
            <v>10.76</v>
          </cell>
          <cell r="E459">
            <v>8.6788191643813519</v>
          </cell>
          <cell r="F459" t="str">
            <v>SIEC Abr/26</v>
          </cell>
        </row>
        <row r="460">
          <cell r="A460" t="str">
            <v>02.01.02.310.34</v>
          </cell>
          <cell r="B460" t="str">
            <v>Retirada de telhas cerâmicas</v>
          </cell>
          <cell r="C460" t="str">
            <v>m²</v>
          </cell>
          <cell r="D460">
            <v>7.76</v>
          </cell>
          <cell r="E460">
            <v>6.2590740442006769</v>
          </cell>
          <cell r="F460" t="str">
            <v>SIEC Abr/26</v>
          </cell>
        </row>
        <row r="461">
          <cell r="A461" t="str">
            <v>02.01.02.310.32</v>
          </cell>
          <cell r="B461" t="str">
            <v>Retirada de telhas de fibrocimento</v>
          </cell>
          <cell r="C461" t="str">
            <v>m²</v>
          </cell>
          <cell r="D461">
            <v>5.5</v>
          </cell>
          <cell r="E461">
            <v>4.4361993869979033</v>
          </cell>
          <cell r="F461" t="str">
            <v>SIEC Abr/26</v>
          </cell>
        </row>
        <row r="462">
          <cell r="A462" t="str">
            <v>02.01.02.310.35</v>
          </cell>
          <cell r="B462" t="str">
            <v>Retirada de telhas metálicas</v>
          </cell>
          <cell r="C462" t="str">
            <v>m²</v>
          </cell>
          <cell r="D462">
            <v>9.9499999999999993</v>
          </cell>
          <cell r="E462">
            <v>8.0254879819325691</v>
          </cell>
          <cell r="F462" t="str">
            <v>SIEC Abr/26</v>
          </cell>
        </row>
        <row r="463">
          <cell r="A463" t="str">
            <v>02.01.02.310.33</v>
          </cell>
          <cell r="B463" t="str">
            <v>Retirada de telhas translúcidas</v>
          </cell>
          <cell r="C463" t="str">
            <v>m²</v>
          </cell>
          <cell r="D463">
            <v>9.9499999999999993</v>
          </cell>
          <cell r="E463">
            <v>8.0254879819325691</v>
          </cell>
          <cell r="F463" t="str">
            <v>SIEC Abr/26</v>
          </cell>
        </row>
        <row r="464">
          <cell r="A464" t="str">
            <v>02.01.02.320</v>
          </cell>
          <cell r="B464" t="str">
            <v>REMOÇÕES - DIVISÓRIAS, ESQUADRIAS, PISOS, PINTURA, IMPERM.</v>
          </cell>
          <cell r="C464" t="str">
            <v/>
          </cell>
          <cell r="E464">
            <v>0</v>
          </cell>
          <cell r="F464" t="str">
            <v>SIEC Abr/26</v>
          </cell>
        </row>
        <row r="465">
          <cell r="A465" t="str">
            <v>02.01.02.320.18</v>
          </cell>
          <cell r="B465" t="str">
            <v>Arrancamento e Reassentamento de Guias</v>
          </cell>
          <cell r="C465" t="str">
            <v>m</v>
          </cell>
          <cell r="D465">
            <v>51.65</v>
          </cell>
          <cell r="E465">
            <v>41.659945152443939</v>
          </cell>
          <cell r="F465" t="str">
            <v>SIEC Abr/26</v>
          </cell>
        </row>
        <row r="466">
          <cell r="A466" t="str">
            <v>02.01.02.320.36</v>
          </cell>
          <cell r="B466" t="str">
            <v>Arrancamento e remoção de canalização Ø &gt; 60 cm</v>
          </cell>
          <cell r="C466" t="str">
            <v>m</v>
          </cell>
          <cell r="D466">
            <v>371.49</v>
          </cell>
          <cell r="E466">
            <v>299.63703823197289</v>
          </cell>
          <cell r="F466" t="str">
            <v>SIEC Abr/26</v>
          </cell>
        </row>
        <row r="467">
          <cell r="A467" t="str">
            <v>02.01.02.320.02</v>
          </cell>
          <cell r="B467" t="str">
            <v>DEM.05_Remoção de esquadria metálica</v>
          </cell>
          <cell r="C467" t="str">
            <v>m²</v>
          </cell>
          <cell r="D467">
            <v>20.010000000000002</v>
          </cell>
          <cell r="E467">
            <v>16.139699951605099</v>
          </cell>
          <cell r="F467" t="str">
            <v>SIEC Abr/26</v>
          </cell>
        </row>
        <row r="468">
          <cell r="A468" t="str">
            <v>02.01.02.320.03</v>
          </cell>
          <cell r="B468" t="str">
            <v>DEM.06_Remoção de guia pré-fabricada de concreto</v>
          </cell>
          <cell r="C468" t="str">
            <v>m</v>
          </cell>
          <cell r="D468">
            <v>20.010000000000002</v>
          </cell>
          <cell r="E468">
            <v>16.139699951605099</v>
          </cell>
          <cell r="F468" t="str">
            <v>SIEC Abr/26</v>
          </cell>
        </row>
        <row r="469">
          <cell r="A469" t="str">
            <v>02.01.02.320.28</v>
          </cell>
          <cell r="B469" t="str">
            <v>DEM.12_Retirada de piso elevado</v>
          </cell>
          <cell r="C469" t="str">
            <v>m²</v>
          </cell>
          <cell r="D469">
            <v>83.96</v>
          </cell>
          <cell r="E469">
            <v>67.720600096789795</v>
          </cell>
          <cell r="F469" t="str">
            <v>SIEC Abr/26</v>
          </cell>
        </row>
        <row r="470">
          <cell r="A470" t="str">
            <v>02.01.02.320.10</v>
          </cell>
          <cell r="B470" t="str">
            <v>DEM.18_Remoção de revestimento de piso vinílico</v>
          </cell>
          <cell r="C470" t="str">
            <v>m²</v>
          </cell>
          <cell r="D470">
            <v>36.03</v>
          </cell>
          <cell r="E470">
            <v>29.0611388933699</v>
          </cell>
          <cell r="F470" t="str">
            <v>SIEC Abr/26</v>
          </cell>
        </row>
        <row r="471">
          <cell r="A471" t="str">
            <v>02.01.02.320.21</v>
          </cell>
          <cell r="B471" t="str">
            <v>DEM.19_Remoção de piso de borracha</v>
          </cell>
          <cell r="C471" t="str">
            <v>m²</v>
          </cell>
          <cell r="D471">
            <v>36.03</v>
          </cell>
          <cell r="E471">
            <v>29.0611388933699</v>
          </cell>
          <cell r="F471" t="str">
            <v>SIEC Abr/26</v>
          </cell>
        </row>
        <row r="472">
          <cell r="A472" t="str">
            <v>02.01.02.320.22</v>
          </cell>
          <cell r="B472" t="str">
            <v>DEM.20_Remoção de piso de granito ou mármore</v>
          </cell>
          <cell r="C472" t="str">
            <v>m²</v>
          </cell>
          <cell r="D472">
            <v>140.88999999999999</v>
          </cell>
          <cell r="E472">
            <v>113.63929666075173</v>
          </cell>
          <cell r="F472" t="str">
            <v>SIEC Abr/26</v>
          </cell>
        </row>
        <row r="473">
          <cell r="A473" t="str">
            <v>02.01.02.320.31</v>
          </cell>
          <cell r="B473" t="str">
            <v>DEM.21_Remoção de grelha metálica para canaleta</v>
          </cell>
          <cell r="C473" t="str">
            <v>m²</v>
          </cell>
          <cell r="D473">
            <v>38.799999999999997</v>
          </cell>
          <cell r="E473">
            <v>31.295370221003385</v>
          </cell>
          <cell r="F473" t="str">
            <v>SIEC Abr/26</v>
          </cell>
        </row>
        <row r="474">
          <cell r="A474" t="str">
            <v>02.01.02.320.26</v>
          </cell>
          <cell r="B474" t="str">
            <v>DEM.25_Retirada de calhas, rufos e condutores</v>
          </cell>
          <cell r="C474" t="str">
            <v>m</v>
          </cell>
          <cell r="D474">
            <v>29.01</v>
          </cell>
          <cell r="E474">
            <v>23.39893531214712</v>
          </cell>
          <cell r="F474" t="str">
            <v>SIEC Abr/26</v>
          </cell>
        </row>
        <row r="475">
          <cell r="A475" t="str">
            <v>02.01.02.320.14</v>
          </cell>
          <cell r="B475" t="str">
            <v>DEM.27_Remoção de estrutura metálica</v>
          </cell>
          <cell r="C475" t="str">
            <v>kg</v>
          </cell>
          <cell r="D475">
            <v>3.04</v>
          </cell>
          <cell r="E475">
            <v>2.4520083884497499</v>
          </cell>
          <cell r="F475" t="str">
            <v>SIEC Abr/26</v>
          </cell>
        </row>
        <row r="476">
          <cell r="A476" t="str">
            <v>02.01.02.320.44</v>
          </cell>
          <cell r="B476" t="str">
            <v>DEM.27_Remoção de estrutura metálica (noturno)</v>
          </cell>
          <cell r="C476" t="str">
            <v>kg</v>
          </cell>
          <cell r="D476">
            <v>3.22</v>
          </cell>
          <cell r="E476">
            <v>2.5971930956605904</v>
          </cell>
          <cell r="F476" t="str">
            <v>SIEC Abr/26</v>
          </cell>
        </row>
        <row r="477">
          <cell r="A477" t="str">
            <v>02.01.02.320.05</v>
          </cell>
          <cell r="B477" t="str">
            <v>DEM.31_Remoção de pintura a látex</v>
          </cell>
          <cell r="C477" t="str">
            <v>m²</v>
          </cell>
          <cell r="D477">
            <v>14.34</v>
          </cell>
          <cell r="E477">
            <v>11.566381674463623</v>
          </cell>
          <cell r="F477" t="str">
            <v>SIEC Abr/26</v>
          </cell>
        </row>
        <row r="478">
          <cell r="A478" t="str">
            <v>02.01.02.320.01</v>
          </cell>
          <cell r="B478" t="str">
            <v>DEM.32_Remoção de divisória leve</v>
          </cell>
          <cell r="C478" t="str">
            <v>m²</v>
          </cell>
          <cell r="D478">
            <v>49.24</v>
          </cell>
          <cell r="E478">
            <v>39.716083239232134</v>
          </cell>
          <cell r="F478" t="str">
            <v>SIEC Abr/26</v>
          </cell>
        </row>
        <row r="479">
          <cell r="A479" t="str">
            <v>02.01.02.320.25</v>
          </cell>
          <cell r="B479" t="str">
            <v>DEM.34_Remoção de corrimão</v>
          </cell>
          <cell r="C479" t="str">
            <v>m</v>
          </cell>
          <cell r="D479">
            <v>21.56</v>
          </cell>
          <cell r="E479">
            <v>17.389901597031777</v>
          </cell>
          <cell r="F479" t="str">
            <v>SIEC Abr/26</v>
          </cell>
        </row>
        <row r="480">
          <cell r="A480" t="str">
            <v>02.01.02.320.15</v>
          </cell>
          <cell r="B480" t="str">
            <v>DEM.35_Retirada de aparelho sanitário incluindo acessórios</v>
          </cell>
          <cell r="C480" t="str">
            <v>un</v>
          </cell>
          <cell r="D480">
            <v>70.72</v>
          </cell>
          <cell r="E480">
            <v>57.041458299725761</v>
          </cell>
          <cell r="F480" t="str">
            <v>SIEC Abr/26</v>
          </cell>
        </row>
        <row r="481">
          <cell r="A481" t="str">
            <v>02.01.02.320.23</v>
          </cell>
          <cell r="B481" t="str">
            <v>DEM.38_Remoção de gradil metálico</v>
          </cell>
          <cell r="C481" t="str">
            <v>m</v>
          </cell>
          <cell r="D481">
            <v>38.799999999999997</v>
          </cell>
          <cell r="E481">
            <v>31.295370221003385</v>
          </cell>
          <cell r="F481" t="str">
            <v>SIEC Abr/26</v>
          </cell>
        </row>
        <row r="482">
          <cell r="A482" t="str">
            <v>02.01.02.320.32</v>
          </cell>
          <cell r="B482" t="str">
            <v>DEM.40_Remoção de tampo de madeira de balcão de bilheteria</v>
          </cell>
          <cell r="C482" t="str">
            <v>m²</v>
          </cell>
          <cell r="D482">
            <v>19.39</v>
          </cell>
          <cell r="E482">
            <v>15.639619293434425</v>
          </cell>
          <cell r="F482" t="str">
            <v>SIEC Abr/26</v>
          </cell>
        </row>
        <row r="483">
          <cell r="A483" t="str">
            <v>02.01.02.320.34</v>
          </cell>
          <cell r="B483" t="str">
            <v>DEM.41_Remoção de Metais Sanitários</v>
          </cell>
          <cell r="C483" t="str">
            <v>un</v>
          </cell>
          <cell r="D483">
            <v>15.68</v>
          </cell>
          <cell r="E483">
            <v>12.647201161477657</v>
          </cell>
          <cell r="F483" t="str">
            <v>SIEC Abr/26</v>
          </cell>
        </row>
        <row r="484">
          <cell r="A484" t="str">
            <v>02.01.02.320.16</v>
          </cell>
          <cell r="B484" t="str">
            <v>DEM.42_Remoção de Louças</v>
          </cell>
          <cell r="C484" t="str">
            <v>un</v>
          </cell>
          <cell r="D484">
            <v>21.51</v>
          </cell>
          <cell r="E484">
            <v>17.349572511695435</v>
          </cell>
          <cell r="F484" t="str">
            <v>SIEC Abr/26</v>
          </cell>
        </row>
        <row r="485">
          <cell r="A485" t="str">
            <v>02.01.02.320.11</v>
          </cell>
          <cell r="B485" t="str">
            <v>DEM.43_Remoção de esquadria de madeira, inclusive batentes</v>
          </cell>
          <cell r="C485" t="str">
            <v>m²</v>
          </cell>
          <cell r="D485">
            <v>15.56</v>
          </cell>
          <cell r="E485">
            <v>12.550411356670431</v>
          </cell>
          <cell r="F485" t="str">
            <v>SIEC Abr/26</v>
          </cell>
        </row>
        <row r="486">
          <cell r="A486" t="str">
            <v>02.01.02.320.37</v>
          </cell>
          <cell r="B486" t="str">
            <v>DEM.44_Remoção de guarda-corpo</v>
          </cell>
          <cell r="C486" t="str">
            <v>m</v>
          </cell>
          <cell r="D486">
            <v>22.69</v>
          </cell>
          <cell r="E486">
            <v>18.301338925633168</v>
          </cell>
          <cell r="F486" t="str">
            <v>SIEC Abr/26</v>
          </cell>
        </row>
        <row r="487">
          <cell r="A487" t="str">
            <v>02.01.02.320.19</v>
          </cell>
          <cell r="B487" t="str">
            <v>DEM.53_Retirada de divisória em placa de madeira ou fibrocimento com montantes metálicos</v>
          </cell>
          <cell r="C487" t="str">
            <v>m²</v>
          </cell>
          <cell r="D487">
            <v>49.24</v>
          </cell>
          <cell r="E487">
            <v>39.716083239232134</v>
          </cell>
          <cell r="F487" t="str">
            <v>SIEC Abr/26</v>
          </cell>
        </row>
        <row r="488">
          <cell r="A488" t="str">
            <v>02.01.02.320.24</v>
          </cell>
          <cell r="B488" t="str">
            <v>DEM.55_Remoção de alambrado</v>
          </cell>
          <cell r="C488" t="str">
            <v>m²</v>
          </cell>
          <cell r="D488">
            <v>3.87</v>
          </cell>
          <cell r="E488">
            <v>3.1214712050330697</v>
          </cell>
          <cell r="F488" t="str">
            <v>SIEC Abr/26</v>
          </cell>
        </row>
        <row r="489">
          <cell r="A489" t="str">
            <v>02.01.02.320.20</v>
          </cell>
          <cell r="B489" t="str">
            <v>DEM.56_Retirada de folha de esquadria metálica/madeira</v>
          </cell>
          <cell r="C489" t="str">
            <v>m²</v>
          </cell>
          <cell r="D489">
            <v>15.56</v>
          </cell>
          <cell r="E489">
            <v>12.550411356670431</v>
          </cell>
          <cell r="F489" t="str">
            <v>SIEC Abr/26</v>
          </cell>
        </row>
        <row r="490">
          <cell r="A490" t="str">
            <v>02.01.02.320.29</v>
          </cell>
          <cell r="B490" t="str">
            <v>DEM.60_Remoção de reservatórios em fibrocimento até 1000 litros</v>
          </cell>
          <cell r="C490" t="str">
            <v>un</v>
          </cell>
          <cell r="D490">
            <v>256.52999999999997</v>
          </cell>
          <cell r="E490">
            <v>206.91240522664944</v>
          </cell>
          <cell r="F490" t="str">
            <v>SIEC Abr/26</v>
          </cell>
        </row>
        <row r="491">
          <cell r="A491" t="str">
            <v>02.01.02.320.12</v>
          </cell>
          <cell r="B491" t="str">
            <v>DEM.61_Remoção de tubulação hidráulica em geral, com diâmetro até 150 mm incluindo conexões, caixas e ralos</v>
          </cell>
          <cell r="C491" t="str">
            <v>m</v>
          </cell>
          <cell r="D491">
            <v>0.83</v>
          </cell>
          <cell r="E491">
            <v>0.66946281658331985</v>
          </cell>
          <cell r="F491" t="str">
            <v>SIEC Abr/26</v>
          </cell>
        </row>
        <row r="492">
          <cell r="A492" t="str">
            <v>02.01.02.320.13</v>
          </cell>
          <cell r="B492" t="str">
            <v>DEM.62_Remoção de tubulação hidráulica em geral, com diâmetro de 150 mm a 300 mm, incluindo conexões, caixas e ralos</v>
          </cell>
          <cell r="C492" t="str">
            <v>m</v>
          </cell>
          <cell r="D492">
            <v>0.83</v>
          </cell>
          <cell r="E492">
            <v>0.66946281658331985</v>
          </cell>
          <cell r="F492" t="str">
            <v>SIEC Abr/26</v>
          </cell>
        </row>
        <row r="493">
          <cell r="A493" t="str">
            <v>02.01.02.320.04</v>
          </cell>
          <cell r="B493" t="str">
            <v>DEM.63_Remoção de impermeabilização e proteção mecânica</v>
          </cell>
          <cell r="C493" t="str">
            <v>m²</v>
          </cell>
          <cell r="D493">
            <v>28.69</v>
          </cell>
          <cell r="E493">
            <v>23.140829165994518</v>
          </cell>
          <cell r="F493" t="str">
            <v>SIEC Abr/26</v>
          </cell>
        </row>
        <row r="494">
          <cell r="A494" t="str">
            <v>02.01.02.320.06</v>
          </cell>
          <cell r="B494" t="str">
            <v>DEM.67_Remoção de pintura a cal</v>
          </cell>
          <cell r="C494" t="str">
            <v>m²</v>
          </cell>
          <cell r="D494">
            <v>3.58</v>
          </cell>
          <cell r="E494">
            <v>2.8875625100822715</v>
          </cell>
          <cell r="F494" t="str">
            <v>SIEC Abr/26</v>
          </cell>
        </row>
        <row r="495">
          <cell r="A495" t="str">
            <v>02.01.02.320.07</v>
          </cell>
          <cell r="B495" t="str">
            <v>DEM.68_Remoção de pintura a óleo ou esmalte</v>
          </cell>
          <cell r="C495" t="str">
            <v>m²</v>
          </cell>
          <cell r="D495">
            <v>24.29</v>
          </cell>
          <cell r="E495">
            <v>19.591869656396192</v>
          </cell>
          <cell r="F495" t="str">
            <v>SIEC Abr/26</v>
          </cell>
        </row>
        <row r="496">
          <cell r="A496" t="str">
            <v>02.01.02.320.08</v>
          </cell>
          <cell r="B496" t="str">
            <v>DEM.69_Remoção de pintura a têmpera</v>
          </cell>
          <cell r="C496" t="str">
            <v>m²</v>
          </cell>
          <cell r="D496">
            <v>19.350000000000001</v>
          </cell>
          <cell r="E496">
            <v>15.60735602516535</v>
          </cell>
          <cell r="F496" t="str">
            <v>SIEC Abr/26</v>
          </cell>
        </row>
        <row r="497">
          <cell r="A497" t="str">
            <v>02.01.02.320.09</v>
          </cell>
          <cell r="B497" t="str">
            <v>DEM.70_Remoção de revestimento de piso de carpete têxtil</v>
          </cell>
          <cell r="C497" t="str">
            <v>m²</v>
          </cell>
          <cell r="D497">
            <v>10.76</v>
          </cell>
          <cell r="E497">
            <v>8.6788191643813519</v>
          </cell>
          <cell r="F497" t="str">
            <v>SIEC Abr/26</v>
          </cell>
        </row>
        <row r="498">
          <cell r="A498" t="str">
            <v>02.01.02.320.27</v>
          </cell>
          <cell r="B498" t="str">
            <v>DEM.79_Retirada de claraboia tipo domos</v>
          </cell>
          <cell r="C498" t="str">
            <v>m²</v>
          </cell>
          <cell r="D498">
            <v>9.9499999999999993</v>
          </cell>
          <cell r="E498">
            <v>8.0254879819325691</v>
          </cell>
          <cell r="F498" t="str">
            <v>SIEC Abr/26</v>
          </cell>
        </row>
        <row r="499">
          <cell r="A499" t="str">
            <v>02.01.02.320.38</v>
          </cell>
          <cell r="B499" t="str">
            <v>DEM.90_Remoção de vidro com espessura de até 4 mm em esquadria de madeira</v>
          </cell>
          <cell r="C499" t="str">
            <v>m²</v>
          </cell>
          <cell r="D499">
            <v>28.34</v>
          </cell>
          <cell r="E499">
            <v>22.858525568640104</v>
          </cell>
          <cell r="F499" t="str">
            <v>SIEC Abr/26</v>
          </cell>
        </row>
        <row r="500">
          <cell r="A500" t="str">
            <v>02.01.02.320.43</v>
          </cell>
          <cell r="B500" t="str">
            <v>DEM.97_Remoção de reservatórios de água (de fibrocimento ou de polietileno) com capacidade até 5000 litros</v>
          </cell>
          <cell r="C500" t="str">
            <v>un</v>
          </cell>
          <cell r="D500">
            <v>85.51</v>
          </cell>
          <cell r="E500">
            <v>68.970801742216494</v>
          </cell>
          <cell r="F500" t="str">
            <v>SIEC Abr/26</v>
          </cell>
        </row>
        <row r="501">
          <cell r="A501" t="str">
            <v>02.01.02.320.46</v>
          </cell>
          <cell r="B501" t="str">
            <v>DEM.100_Remoção de piso tátil existente</v>
          </cell>
          <cell r="C501" t="str">
            <v>m²</v>
          </cell>
          <cell r="D501">
            <v>5.43</v>
          </cell>
          <cell r="E501">
            <v>4.37973866752702</v>
          </cell>
          <cell r="F501" t="str">
            <v>SIEC Abr/26</v>
          </cell>
        </row>
        <row r="502">
          <cell r="A502" t="str">
            <v>02.01.02.320.39</v>
          </cell>
          <cell r="B502" t="str">
            <v>Demolição de totem da estação</v>
          </cell>
          <cell r="C502" t="str">
            <v>un</v>
          </cell>
          <cell r="D502">
            <v>359.7</v>
          </cell>
          <cell r="E502">
            <v>290.12743990966283</v>
          </cell>
          <cell r="F502" t="str">
            <v>SIEC Abr/26</v>
          </cell>
        </row>
        <row r="503">
          <cell r="A503" t="str">
            <v>02.01.02.320.33</v>
          </cell>
          <cell r="B503" t="str">
            <v>Remoção de corrimão duplo e montante fixado no piso (aço inox)</v>
          </cell>
          <cell r="C503" t="str">
            <v>m</v>
          </cell>
          <cell r="D503">
            <v>31.42</v>
          </cell>
          <cell r="E503">
            <v>25.342797225358929</v>
          </cell>
          <cell r="F503" t="str">
            <v>SIEC Abr/26</v>
          </cell>
        </row>
        <row r="504">
          <cell r="A504" t="str">
            <v>02.01.02.320.35</v>
          </cell>
          <cell r="B504" t="str">
            <v>Remoção de estrutura metálica com fechamento em painel de acrílico</v>
          </cell>
          <cell r="C504" t="str">
            <v>m²</v>
          </cell>
          <cell r="D504">
            <v>34.450000000000003</v>
          </cell>
          <cell r="E504">
            <v>27.786739796741411</v>
          </cell>
          <cell r="F504" t="str">
            <v>SIEC Abr/26</v>
          </cell>
        </row>
        <row r="505">
          <cell r="A505" t="str">
            <v>02.01.02.320.40</v>
          </cell>
          <cell r="B505" t="str">
            <v>DEM.45_Remoção de vidro laminado com espessura de até 8 mm em perfil ou esquadria metálica.</v>
          </cell>
          <cell r="C505" t="str">
            <v>m²</v>
          </cell>
          <cell r="D505">
            <v>28.34</v>
          </cell>
          <cell r="E505">
            <v>22.858525568640104</v>
          </cell>
          <cell r="F505" t="str">
            <v>SIEC Abr/26</v>
          </cell>
        </row>
        <row r="506">
          <cell r="A506" t="str">
            <v>02.01.02.320.17</v>
          </cell>
          <cell r="B506" t="str">
            <v>Retirada de pia</v>
          </cell>
          <cell r="C506" t="str">
            <v>un</v>
          </cell>
          <cell r="D506">
            <v>75.75</v>
          </cell>
          <cell r="E506">
            <v>61.098564284562023</v>
          </cell>
          <cell r="F506" t="str">
            <v>SIEC Abr/26</v>
          </cell>
        </row>
        <row r="507">
          <cell r="A507" t="str">
            <v>02.01.03</v>
          </cell>
          <cell r="B507" t="str">
            <v>SERVIÇOS PRELIMINARES DO CANTEIRO DE OBRAS</v>
          </cell>
          <cell r="C507" t="str">
            <v/>
          </cell>
          <cell r="E507">
            <v>0</v>
          </cell>
          <cell r="F507" t="str">
            <v>SIEC Abr/26</v>
          </cell>
        </row>
        <row r="508">
          <cell r="A508" t="str">
            <v>02.01.03.100</v>
          </cell>
          <cell r="B508" t="str">
            <v>CANTEIRO E PLACAS DE AVISO</v>
          </cell>
          <cell r="C508" t="str">
            <v/>
          </cell>
          <cell r="E508">
            <v>0</v>
          </cell>
          <cell r="F508" t="str">
            <v>SIEC Abr/26</v>
          </cell>
        </row>
        <row r="509">
          <cell r="A509" t="str">
            <v>02.01.03.100.06</v>
          </cell>
          <cell r="B509" t="str">
            <v>Placa de identificação de instalações e/ou serviço</v>
          </cell>
          <cell r="C509" t="str">
            <v>m²</v>
          </cell>
          <cell r="D509">
            <v>273.91000000000003</v>
          </cell>
          <cell r="E509">
            <v>220.93079528956284</v>
          </cell>
          <cell r="F509" t="str">
            <v>SIEC Abr/26</v>
          </cell>
        </row>
        <row r="510">
          <cell r="A510" t="str">
            <v>02.01.03.110</v>
          </cell>
          <cell r="B510" t="str">
            <v>ABRIGOS TEMPORÁRIOS PARA CANTEIROS</v>
          </cell>
          <cell r="C510" t="str">
            <v/>
          </cell>
          <cell r="E510">
            <v>0</v>
          </cell>
          <cell r="F510" t="str">
            <v>SIEC Abr/26</v>
          </cell>
        </row>
        <row r="511">
          <cell r="A511" t="str">
            <v>02.01.03.110.01</v>
          </cell>
          <cell r="B511" t="str">
            <v>Abrigo provisório de madeira executado na obra para alojamento e depósito de materiais e ferramentas</v>
          </cell>
          <cell r="C511" t="str">
            <v>m²</v>
          </cell>
          <cell r="D511">
            <v>1091.3900000000001</v>
          </cell>
          <cell r="E511">
            <v>880.2952089046621</v>
          </cell>
          <cell r="F511" t="str">
            <v>SIEC Abr/26</v>
          </cell>
        </row>
        <row r="512">
          <cell r="A512" t="str">
            <v>02.01.03.110.05</v>
          </cell>
          <cell r="B512" t="str">
            <v>Aluguel de container 2,30 x 6,00 m, alt. 2,50 m, com 1 sanitário, para escritório, completo, sem divisórias internas</v>
          </cell>
          <cell r="C512" t="str">
            <v>un x mês</v>
          </cell>
          <cell r="D512">
            <v>928.75</v>
          </cell>
          <cell r="E512">
            <v>749.11276012260043</v>
          </cell>
          <cell r="F512" t="str">
            <v>SIEC Abr/26</v>
          </cell>
        </row>
        <row r="513">
          <cell r="A513" t="str">
            <v>02.01.03.110.02</v>
          </cell>
          <cell r="B513" t="str">
            <v>Aluguel de container para sanitário, dimensões: 2,30 x 6,00m e altura de 2,50m</v>
          </cell>
          <cell r="C513" t="str">
            <v>un x mês</v>
          </cell>
          <cell r="D513">
            <v>1160.93</v>
          </cell>
          <cell r="E513">
            <v>936.38490079045016</v>
          </cell>
          <cell r="F513" t="str">
            <v>SIEC Abr/26</v>
          </cell>
        </row>
        <row r="514">
          <cell r="A514" t="str">
            <v>02.01.03.110.03</v>
          </cell>
          <cell r="B514" t="str">
            <v>Aluguel de container, dimensões: 2,30 x 6,00m e altura de 2,50m</v>
          </cell>
          <cell r="C514" t="str">
            <v>un x mês</v>
          </cell>
          <cell r="D514">
            <v>725.58</v>
          </cell>
          <cell r="E514">
            <v>585.23955476689787</v>
          </cell>
          <cell r="F514" t="str">
            <v>SIEC Abr/26</v>
          </cell>
        </row>
        <row r="515">
          <cell r="A515" t="str">
            <v>02.01.03.110.27</v>
          </cell>
          <cell r="B515" t="str">
            <v>Composição paramétrica de execução de almoxarifado em canteiro de obras, fora da projeção da laje, em chapa de madeira compensada, não incluso mobiliário e equipamentos.</v>
          </cell>
          <cell r="C515" t="str">
            <v>m²</v>
          </cell>
          <cell r="D515">
            <v>758.72</v>
          </cell>
          <cell r="E515">
            <v>611.96967252782713</v>
          </cell>
          <cell r="F515" t="str">
            <v>SIEC Abr/26</v>
          </cell>
        </row>
        <row r="516">
          <cell r="A516" t="str">
            <v>02.01.03.110.35</v>
          </cell>
          <cell r="B516" t="str">
            <v>Composição paramétrica de execução de central de armadura em canteiro de obras, não incluso mobiliário e equipamentos.</v>
          </cell>
          <cell r="C516" t="str">
            <v>m²</v>
          </cell>
          <cell r="D516">
            <v>952.01</v>
          </cell>
          <cell r="E516">
            <v>767.87385062106785</v>
          </cell>
          <cell r="F516" t="str">
            <v>SIEC Abr/26</v>
          </cell>
        </row>
        <row r="517">
          <cell r="A517" t="str">
            <v>02.01.03.110.32</v>
          </cell>
          <cell r="B517" t="str">
            <v>Composição paramétrica de execução de escritório em canteiro de obras, fora da projeção da laje, em chapa de madeira compensada, não incluso mobiliário e equipamentos</v>
          </cell>
          <cell r="C517" t="str">
            <v>m²</v>
          </cell>
          <cell r="D517">
            <v>1194.9000000000001</v>
          </cell>
          <cell r="E517">
            <v>963.7844813679626</v>
          </cell>
          <cell r="F517" t="str">
            <v>SIEC Abr/26</v>
          </cell>
        </row>
        <row r="518">
          <cell r="A518" t="str">
            <v>02.01.03.110.14</v>
          </cell>
          <cell r="B518" t="str">
            <v>Composição paramétrica de execução de guarita em canteiro de obras, em chapa de madeira compensada, não incluso mobiliário</v>
          </cell>
          <cell r="C518" t="str">
            <v>m²</v>
          </cell>
          <cell r="D518">
            <v>1501.26</v>
          </cell>
          <cell r="E518">
            <v>1210.888853040813</v>
          </cell>
          <cell r="F518" t="str">
            <v>SIEC Abr/26</v>
          </cell>
        </row>
        <row r="519">
          <cell r="A519" t="str">
            <v>02.01.03.110.29</v>
          </cell>
          <cell r="B519" t="str">
            <v>Composição paramétrica de execução de refeitório em canteiro de obras, fora da projeção da laje, em chapa de madeira compensada, não incluso mobiliário e equipamentos.</v>
          </cell>
          <cell r="C519" t="str">
            <v>m²</v>
          </cell>
          <cell r="D519">
            <v>811.63</v>
          </cell>
          <cell r="E519">
            <v>654.64591063074693</v>
          </cell>
          <cell r="F519" t="str">
            <v>SIEC Abr/26</v>
          </cell>
        </row>
        <row r="520">
          <cell r="A520" t="str">
            <v>02.01.03.110.33</v>
          </cell>
          <cell r="B520" t="str">
            <v>Composição paramétrica de execução de sanitário e vestiário em canteiro de obras, fora da projeção da laje, em chapa de madeira compensada, não incluso mobiliário.</v>
          </cell>
          <cell r="C520" t="str">
            <v>m²</v>
          </cell>
          <cell r="D520">
            <v>1082.42</v>
          </cell>
          <cell r="E520">
            <v>873.06017099532187</v>
          </cell>
          <cell r="F520" t="str">
            <v>SIEC Abr/26</v>
          </cell>
        </row>
        <row r="521">
          <cell r="A521" t="str">
            <v>02.01.03.110.04</v>
          </cell>
          <cell r="B521" t="str">
            <v>Execução de central de formas, produção de argamassa ou concreto</v>
          </cell>
          <cell r="C521" t="str">
            <v>m²</v>
          </cell>
          <cell r="D521">
            <v>774.1</v>
          </cell>
          <cell r="E521">
            <v>624.37489917728669</v>
          </cell>
          <cell r="F521" t="str">
            <v>SIEC Abr/26</v>
          </cell>
        </row>
        <row r="522">
          <cell r="A522" t="str">
            <v>02.01.03.110.37</v>
          </cell>
          <cell r="B522" t="str">
            <v>Fechadura de embutir com cilindro, externa, completa, acabamento padrão popular, incluso execução de furo - fornecimento e instalação</v>
          </cell>
          <cell r="C522" t="str">
            <v>un</v>
          </cell>
          <cell r="D522">
            <v>139.66999999999999</v>
          </cell>
          <cell r="E522">
            <v>112.65526697854492</v>
          </cell>
          <cell r="F522" t="str">
            <v>SIEC Abr/26</v>
          </cell>
        </row>
        <row r="523">
          <cell r="A523" t="str">
            <v>02.01.03.110.38</v>
          </cell>
          <cell r="B523" t="str">
            <v>Fechadura de embutir para portas internas, completa, acabamento padrão popular, com execução de furo - fornecimento e instalação</v>
          </cell>
          <cell r="C523" t="str">
            <v>un</v>
          </cell>
          <cell r="D523">
            <v>117.15</v>
          </cell>
          <cell r="E523">
            <v>94.491046943055338</v>
          </cell>
          <cell r="F523" t="str">
            <v>SIEC Abr/26</v>
          </cell>
        </row>
        <row r="524">
          <cell r="A524" t="str">
            <v>02.01.03.110.22</v>
          </cell>
          <cell r="B524" t="str">
            <v>Janela de aço, basculante, fixação com argamassa, sem vidros, padronizada</v>
          </cell>
          <cell r="C524" t="str">
            <v>m²</v>
          </cell>
          <cell r="D524">
            <v>712.6</v>
          </cell>
          <cell r="E524">
            <v>574.7701242135829</v>
          </cell>
          <cell r="F524" t="str">
            <v>SIEC Abr/26</v>
          </cell>
        </row>
        <row r="525">
          <cell r="A525" t="str">
            <v>02.01.03.110.06</v>
          </cell>
          <cell r="B525" t="str">
            <v>Janela de madeira tipo veneziana/guilhotina, de abrir, incluso guarnições - com ferragens</v>
          </cell>
          <cell r="C525" t="str">
            <v>m²</v>
          </cell>
          <cell r="D525">
            <v>929.37</v>
          </cell>
          <cell r="E525">
            <v>749.61284078077108</v>
          </cell>
          <cell r="F525" t="str">
            <v>SIEC Abr/26</v>
          </cell>
        </row>
        <row r="526">
          <cell r="A526" t="str">
            <v>02.01.03.110.12</v>
          </cell>
          <cell r="B526" t="str">
            <v>Lâmpada fluorescente espiral branca 45W, base E27 - Fornecimento e instalação</v>
          </cell>
          <cell r="C526" t="str">
            <v>un</v>
          </cell>
          <cell r="D526">
            <v>53.69</v>
          </cell>
          <cell r="E526">
            <v>43.305371834166799</v>
          </cell>
          <cell r="F526" t="str">
            <v>SIEC Abr/26</v>
          </cell>
        </row>
        <row r="527">
          <cell r="A527" t="str">
            <v>02.01.03.110.39</v>
          </cell>
          <cell r="B527" t="str">
            <v>Luminária spot de sobrepor em alumínio com aleta plástica para 1 lâmpada, base E27, potência máxima 40/60W - lâmpada inclusa - fornecimento e instalação</v>
          </cell>
          <cell r="C527" t="str">
            <v>un</v>
          </cell>
          <cell r="D527">
            <v>118.15</v>
          </cell>
          <cell r="E527">
            <v>95.297628649782226</v>
          </cell>
          <cell r="F527" t="str">
            <v>SIEC Abr/26</v>
          </cell>
        </row>
        <row r="528">
          <cell r="A528" t="str">
            <v>02.01.03.110.16</v>
          </cell>
          <cell r="B528" t="str">
            <v>Locação container depósito com dimensão: 2,30 x 4,00m e altura de 2,50m</v>
          </cell>
          <cell r="C528" t="str">
            <v>un x mês</v>
          </cell>
          <cell r="D528">
            <v>565.82000000000005</v>
          </cell>
          <cell r="E528">
            <v>456.38006130020977</v>
          </cell>
          <cell r="F528" t="str">
            <v>SIEC Abr/26</v>
          </cell>
        </row>
        <row r="529">
          <cell r="A529" t="str">
            <v>02.01.03.110.15</v>
          </cell>
          <cell r="B529" t="str">
            <v>Locação de container 2,30 x 4,30 m, alt. 2,50 m, para sanitário, com 3 bacias, 4 chuveiros, 1 lavatório e 1 mictório.</v>
          </cell>
          <cell r="C529" t="str">
            <v>un x mês</v>
          </cell>
          <cell r="D529">
            <v>1054.51</v>
          </cell>
          <cell r="E529">
            <v>850.54847556057427</v>
          </cell>
          <cell r="F529" t="str">
            <v>SIEC Abr/26</v>
          </cell>
        </row>
        <row r="530">
          <cell r="A530" t="str">
            <v>02.01.03.110.17</v>
          </cell>
          <cell r="B530" t="str">
            <v xml:space="preserve">Locação de container Escritório com dimensão: 2,30 x 6,00m e altura de 2,50m, com ar condicionado e divisória </v>
          </cell>
          <cell r="C530" t="str">
            <v>un x mês</v>
          </cell>
          <cell r="D530">
            <v>928.75</v>
          </cell>
          <cell r="E530">
            <v>749.11276012260043</v>
          </cell>
          <cell r="F530" t="str">
            <v>SIEC Abr/26</v>
          </cell>
        </row>
        <row r="531">
          <cell r="A531" t="str">
            <v>02.01.03.110.19</v>
          </cell>
          <cell r="B531" t="str">
            <v>Locação de sanitário portátil ou banheiro químico</v>
          </cell>
          <cell r="C531" t="str">
            <v>un x mês</v>
          </cell>
          <cell r="D531">
            <v>1552.86</v>
          </cell>
          <cell r="E531">
            <v>1252.5084691079205</v>
          </cell>
          <cell r="F531" t="str">
            <v>SIEC Abr/26</v>
          </cell>
        </row>
        <row r="532">
          <cell r="A532" t="str">
            <v>02.01.03.110.20</v>
          </cell>
          <cell r="B532" t="str">
            <v>Mobilização e desmobilização de container para Canteiro, incluindo equipe e equipamento</v>
          </cell>
          <cell r="C532" t="str">
            <v>un</v>
          </cell>
          <cell r="D532">
            <v>1528.35</v>
          </cell>
          <cell r="E532">
            <v>1232.7391514760445</v>
          </cell>
          <cell r="F532" t="str">
            <v>SIEC Abr/26</v>
          </cell>
        </row>
        <row r="533">
          <cell r="A533" t="str">
            <v>02.01.03.110.09</v>
          </cell>
          <cell r="B533" t="str">
            <v>Parede de madeira compensada para construção temporária em chapa simples, externa, com área líquida maior ou igual a 6 m², com vão</v>
          </cell>
          <cell r="C533" t="str">
            <v>m²</v>
          </cell>
          <cell r="D533">
            <v>130.22</v>
          </cell>
          <cell r="E533">
            <v>105.0330698499758</v>
          </cell>
          <cell r="F533" t="str">
            <v>SIEC Abr/26</v>
          </cell>
        </row>
        <row r="534">
          <cell r="A534" t="str">
            <v>02.01.03.110.11</v>
          </cell>
          <cell r="B534" t="str">
            <v>Parede de madeira compensada para construção temporária em chapa simples, externa, com área líquida maior ou igual a 6 m², sem vão</v>
          </cell>
          <cell r="C534" t="str">
            <v>m²</v>
          </cell>
          <cell r="D534">
            <v>108.85</v>
          </cell>
          <cell r="E534">
            <v>87.796418777222129</v>
          </cell>
          <cell r="F534" t="str">
            <v>SIEC Abr/26</v>
          </cell>
        </row>
        <row r="535">
          <cell r="A535" t="str">
            <v>02.01.03.110.08</v>
          </cell>
          <cell r="B535" t="str">
            <v>Parede de madeira compensada para construção temporária em chapa simples, externa, com área líquida menor que 6 m², com vão</v>
          </cell>
          <cell r="C535" t="str">
            <v>m²</v>
          </cell>
          <cell r="D535">
            <v>171.33</v>
          </cell>
          <cell r="E535">
            <v>138.19164381351831</v>
          </cell>
          <cell r="F535" t="str">
            <v>SIEC Abr/26</v>
          </cell>
        </row>
        <row r="536">
          <cell r="A536" t="str">
            <v>02.01.03.110.10</v>
          </cell>
          <cell r="B536" t="str">
            <v>Parede de madeira compensada para construção temporária em chapa simples, externa, sem vão</v>
          </cell>
          <cell r="C536" t="str">
            <v>m²</v>
          </cell>
          <cell r="D536">
            <v>108.85</v>
          </cell>
          <cell r="E536">
            <v>87.796418777222129</v>
          </cell>
          <cell r="F536" t="str">
            <v>SIEC Abr/26</v>
          </cell>
        </row>
        <row r="537">
          <cell r="A537" t="str">
            <v>02.01.03.110.25</v>
          </cell>
          <cell r="B537" t="str">
            <v>Parede de madeira compensada resinada e=10mm para construção temporária em chapa simples, interna, com área líquida maior ou igual a 6 m², com vão</v>
          </cell>
          <cell r="C537" t="str">
            <v>m²</v>
          </cell>
          <cell r="D537">
            <v>95.12</v>
          </cell>
          <cell r="E537">
            <v>76.722051943861914</v>
          </cell>
          <cell r="F537" t="str">
            <v>SIEC Abr/26</v>
          </cell>
        </row>
        <row r="538">
          <cell r="A538" t="str">
            <v>02.01.03.110.23</v>
          </cell>
          <cell r="B538" t="str">
            <v>Parede de madeira compensada resinada e=10mm para construção temporária em chapa simples, interna, com área líquida maior ou igual a 6 m², sem vão</v>
          </cell>
          <cell r="C538" t="str">
            <v>m²</v>
          </cell>
          <cell r="D538">
            <v>78.83</v>
          </cell>
          <cell r="E538">
            <v>63.582835941280848</v>
          </cell>
          <cell r="F538" t="str">
            <v>SIEC Abr/26</v>
          </cell>
        </row>
        <row r="539">
          <cell r="A539" t="str">
            <v>02.01.03.110.26</v>
          </cell>
          <cell r="B539" t="str">
            <v>Parede de madeira compensada resinada e=10mm para construção temporária em chapa simples, interna, com área líquida menor que 6 m², com vão</v>
          </cell>
          <cell r="C539" t="str">
            <v>m²</v>
          </cell>
          <cell r="D539">
            <v>126.74</v>
          </cell>
          <cell r="E539">
            <v>102.22616551056622</v>
          </cell>
          <cell r="F539" t="str">
            <v>SIEC Abr/26</v>
          </cell>
        </row>
        <row r="540">
          <cell r="A540" t="str">
            <v>02.01.03.110.24</v>
          </cell>
          <cell r="B540" t="str">
            <v>Parede de madeira compensada para construção temporária em chapa simples, interna, sem vão</v>
          </cell>
          <cell r="C540" t="str">
            <v>m²</v>
          </cell>
          <cell r="D540">
            <v>78.83</v>
          </cell>
          <cell r="E540">
            <v>63.582835941280848</v>
          </cell>
          <cell r="F540" t="str">
            <v>SIEC Abr/26</v>
          </cell>
        </row>
        <row r="541">
          <cell r="A541" t="str">
            <v>02.01.03.110.21</v>
          </cell>
          <cell r="B541" t="str">
            <v>Porta de madeira para pintura, semi-oca (leve ou média), 60x210cm, espessura de 3,5cm, incluso dobradiças - fornecimento e instalação</v>
          </cell>
          <cell r="C541" t="str">
            <v>un</v>
          </cell>
          <cell r="D541">
            <v>389.02</v>
          </cell>
          <cell r="E541">
            <v>313.77641555089531</v>
          </cell>
          <cell r="F541" t="str">
            <v>SIEC Abr/26</v>
          </cell>
        </row>
        <row r="542">
          <cell r="A542" t="str">
            <v>02.01.03.110.07</v>
          </cell>
          <cell r="B542" t="str">
            <v>Porta de madeira para pintura, semi-oca (leve ou média), 80x210cm, espessura de 3,5cm, incluso dobradiças - fornecimento e instalação</v>
          </cell>
          <cell r="C542" t="str">
            <v>un</v>
          </cell>
          <cell r="D542">
            <v>427.15</v>
          </cell>
          <cell r="E542">
            <v>344.53137602839166</v>
          </cell>
          <cell r="F542" t="str">
            <v>SIEC Abr/26</v>
          </cell>
        </row>
        <row r="543">
          <cell r="A543" t="str">
            <v>02.01.03.120</v>
          </cell>
          <cell r="B543" t="str">
            <v>ANDAIMES, BANDEJAS E PLATAFORMAS DE OBRA</v>
          </cell>
          <cell r="C543" t="str">
            <v/>
          </cell>
          <cell r="E543">
            <v>0</v>
          </cell>
          <cell r="F543" t="str">
            <v>SIEC Abr/26</v>
          </cell>
        </row>
        <row r="544">
          <cell r="A544" t="str">
            <v>02.01.03.120.17</v>
          </cell>
          <cell r="B544" t="str">
            <v>Andaime metálico - montagem e posterior desmontagem</v>
          </cell>
          <cell r="C544" t="str">
            <v>m³</v>
          </cell>
          <cell r="D544">
            <v>16.87</v>
          </cell>
          <cell r="E544">
            <v>13.607033392482659</v>
          </cell>
          <cell r="F544" t="str">
            <v>SIEC Abr/26</v>
          </cell>
        </row>
        <row r="545">
          <cell r="A545" t="str">
            <v>02.01.03.120.16</v>
          </cell>
          <cell r="B545" t="str">
            <v>Andaime metálico tubular de encaixe, incluindo passadiço metálico ou de madeira, diagonais, barras de ligação, sapatas ou rodízios e demais itens necessários para a montagem - locação</v>
          </cell>
          <cell r="C545" t="str">
            <v>m³ x mês</v>
          </cell>
          <cell r="D545">
            <v>30</v>
          </cell>
          <cell r="E545">
            <v>24.197451201806743</v>
          </cell>
          <cell r="F545" t="str">
            <v>SIEC Abr/26</v>
          </cell>
        </row>
        <row r="546">
          <cell r="A546" t="str">
            <v>02.01.03.120.06</v>
          </cell>
          <cell r="B546" t="str">
            <v>Andaime para 1m² de alvenaria , construção e desmontagem, reaproveitamento dez vezes</v>
          </cell>
          <cell r="C546" t="str">
            <v>m²</v>
          </cell>
          <cell r="D546">
            <v>7.64</v>
          </cell>
          <cell r="E546">
            <v>6.1622842393934505</v>
          </cell>
          <cell r="F546" t="str">
            <v>SIEC Abr/26</v>
          </cell>
        </row>
        <row r="547">
          <cell r="A547" t="str">
            <v>02.01.03.120.05</v>
          </cell>
          <cell r="B547" t="str">
            <v>Andaime para 1m² de alvenaria , construção e desmontagem, reaproveitamento seis vezes</v>
          </cell>
          <cell r="C547" t="str">
            <v>m²</v>
          </cell>
          <cell r="D547">
            <v>15.6</v>
          </cell>
          <cell r="E547">
            <v>12.582674624939505</v>
          </cell>
          <cell r="F547" t="str">
            <v>SIEC Abr/26</v>
          </cell>
        </row>
        <row r="548">
          <cell r="A548" t="str">
            <v>02.01.03.120.07</v>
          </cell>
          <cell r="B548" t="str">
            <v>Andaime para 1m³ concreto armado , construção e desmontagem, reaproveitamento dez vezes</v>
          </cell>
          <cell r="C548" t="str">
            <v>m³</v>
          </cell>
          <cell r="D548">
            <v>39.69</v>
          </cell>
          <cell r="E548">
            <v>32.013227939990315</v>
          </cell>
          <cell r="F548" t="str">
            <v>SIEC Abr/26</v>
          </cell>
        </row>
        <row r="549">
          <cell r="A549" t="str">
            <v>02.01.03.120.11</v>
          </cell>
          <cell r="B549" t="str">
            <v>Andaime tubular fachadeiro com piso metálico e sapatas ajustáveis (noturno)</v>
          </cell>
          <cell r="C549" t="str">
            <v>m² x mês</v>
          </cell>
          <cell r="D549">
            <v>26.39</v>
          </cell>
          <cell r="E549">
            <v>21.285691240522667</v>
          </cell>
          <cell r="F549" t="str">
            <v>SIEC Abr/26</v>
          </cell>
        </row>
        <row r="550">
          <cell r="A550" t="str">
            <v>02.01.03.120.10</v>
          </cell>
          <cell r="B550" t="str">
            <v>Andaime tubular fachadeiro com piso metálico e sapatas ajustáveis.</v>
          </cell>
          <cell r="C550" t="str">
            <v>m² x mês</v>
          </cell>
          <cell r="D550">
            <v>26.08</v>
          </cell>
          <cell r="E550">
            <v>21.035650911437326</v>
          </cell>
          <cell r="F550" t="str">
            <v>SIEC Abr/26</v>
          </cell>
        </row>
        <row r="551">
          <cell r="A551" t="str">
            <v>02.01.03.120.04</v>
          </cell>
          <cell r="B551" t="str">
            <v>Bandeja salva-vidas primária, de madeira - com forro em chapa compensada - largura 2,50 m</v>
          </cell>
          <cell r="C551" t="str">
            <v>m</v>
          </cell>
          <cell r="D551">
            <v>530.41999999999996</v>
          </cell>
          <cell r="E551">
            <v>427.8270688820777</v>
          </cell>
          <cell r="F551" t="str">
            <v>SIEC Abr/26</v>
          </cell>
        </row>
        <row r="552">
          <cell r="A552" t="str">
            <v>02.01.03.120.02</v>
          </cell>
          <cell r="B552" t="str">
            <v>Bandeja salva-vidas primária, de madeira - com forro em tábua - largura 2,50 m</v>
          </cell>
          <cell r="C552" t="str">
            <v>m</v>
          </cell>
          <cell r="D552">
            <v>481.51</v>
          </cell>
          <cell r="E552">
            <v>388.37715760606551</v>
          </cell>
          <cell r="F552" t="str">
            <v>SIEC Abr/26</v>
          </cell>
        </row>
        <row r="553">
          <cell r="A553" t="str">
            <v>02.01.03.120.03</v>
          </cell>
          <cell r="B553" t="str">
            <v>Bandeja salva-vidas secundária, de madeira - com forro em chapa compensada - largura 1,40 m</v>
          </cell>
          <cell r="C553" t="str">
            <v>m</v>
          </cell>
          <cell r="D553">
            <v>395.42</v>
          </cell>
          <cell r="E553">
            <v>318.9385384739474</v>
          </cell>
          <cell r="F553" t="str">
            <v>SIEC Abr/26</v>
          </cell>
        </row>
        <row r="554">
          <cell r="A554" t="str">
            <v>02.01.03.120.01</v>
          </cell>
          <cell r="B554" t="str">
            <v>Bandeja salva-vidas secundária, de madeira - com forro em tábua - largura 1,40 m</v>
          </cell>
          <cell r="C554" t="str">
            <v>m</v>
          </cell>
          <cell r="D554">
            <v>325.77999999999997</v>
          </cell>
          <cell r="E554">
            <v>262.76818841748667</v>
          </cell>
          <cell r="F554" t="str">
            <v>SIEC Abr/26</v>
          </cell>
        </row>
        <row r="555">
          <cell r="A555" t="str">
            <v>02.01.03.120.12</v>
          </cell>
          <cell r="B555" t="str">
            <v>Escada tubular - Montagem e desmontagem</v>
          </cell>
          <cell r="C555" t="str">
            <v>m³</v>
          </cell>
          <cell r="D555">
            <v>11.35</v>
          </cell>
          <cell r="E555">
            <v>9.1547023713502167</v>
          </cell>
          <cell r="F555" t="str">
            <v>SIEC Abr/26</v>
          </cell>
        </row>
        <row r="556">
          <cell r="A556" t="str">
            <v>02.01.03.120.15</v>
          </cell>
          <cell r="B556" t="str">
            <v>Montagem e desmontagem de andaime metálico suspenso para trabalhos em altura</v>
          </cell>
          <cell r="C556" t="str">
            <v>m³</v>
          </cell>
          <cell r="D556">
            <v>17.510000000000002</v>
          </cell>
          <cell r="E556">
            <v>14.12324568478787</v>
          </cell>
          <cell r="F556" t="str">
            <v>SIEC Abr/26</v>
          </cell>
        </row>
        <row r="557">
          <cell r="A557" t="str">
            <v>02.01.03.130</v>
          </cell>
          <cell r="B557" t="str">
            <v>BARREIRAS, TAPUMES E ENTELAMENTOS</v>
          </cell>
          <cell r="C557" t="str">
            <v/>
          </cell>
          <cell r="E557">
            <v>0</v>
          </cell>
          <cell r="F557" t="str">
            <v>SIEC Abr/26</v>
          </cell>
        </row>
        <row r="558">
          <cell r="A558" t="str">
            <v>02.01.03.130.02</v>
          </cell>
          <cell r="B558" t="str">
            <v>Tapume com tela de polietileno</v>
          </cell>
          <cell r="C558" t="str">
            <v>m²</v>
          </cell>
          <cell r="D558">
            <v>14.96</v>
          </cell>
          <cell r="E558">
            <v>12.066462332634297</v>
          </cell>
          <cell r="F558" t="str">
            <v>SIEC Abr/26</v>
          </cell>
        </row>
        <row r="559">
          <cell r="A559" t="str">
            <v>02.01.03.130.01</v>
          </cell>
          <cell r="B559" t="str">
            <v>Tela para proteção de fachada em polietileno</v>
          </cell>
          <cell r="C559" t="str">
            <v>m²</v>
          </cell>
          <cell r="D559">
            <v>42.1</v>
          </cell>
          <cell r="E559">
            <v>33.957089853202127</v>
          </cell>
          <cell r="F559" t="str">
            <v>SIEC Abr/26</v>
          </cell>
        </row>
        <row r="560">
          <cell r="A560" t="str">
            <v>02.01.03.140</v>
          </cell>
          <cell r="B560" t="str">
            <v>TAPUMES E PORTÕES DE OBRA</v>
          </cell>
          <cell r="C560" t="str">
            <v/>
          </cell>
          <cell r="E560">
            <v>0</v>
          </cell>
          <cell r="F560" t="str">
            <v>SIEC Abr/26</v>
          </cell>
        </row>
        <row r="561">
          <cell r="A561" t="str">
            <v>02.01.03.140.04</v>
          </cell>
          <cell r="B561" t="str">
            <v>Portão provisório de madeira em chapa compensada resinada 10 mm, largura 3 m e altura 2 m</v>
          </cell>
          <cell r="C561" t="str">
            <v>un</v>
          </cell>
          <cell r="D561">
            <v>812.82</v>
          </cell>
          <cell r="E561">
            <v>655.60574286175188</v>
          </cell>
          <cell r="F561" t="str">
            <v>SIEC Abr/26</v>
          </cell>
        </row>
        <row r="562">
          <cell r="A562" t="str">
            <v>02.01.03.140.05</v>
          </cell>
          <cell r="B562" t="str">
            <v>Tapume com telha metálica pintada</v>
          </cell>
          <cell r="C562" t="str">
            <v>m²</v>
          </cell>
          <cell r="D562">
            <v>106.08</v>
          </cell>
          <cell r="E562">
            <v>85.562187449588635</v>
          </cell>
          <cell r="F562" t="str">
            <v>SIEC Abr/26</v>
          </cell>
        </row>
        <row r="563">
          <cell r="A563" t="str">
            <v>02.01.03.140.03</v>
          </cell>
          <cell r="B563" t="str">
            <v>Tapume de chapa de madeira compensada, inclusive montagem - madeira compensada resinada e=6 mm</v>
          </cell>
          <cell r="C563" t="str">
            <v>m²</v>
          </cell>
          <cell r="D563">
            <v>100.86</v>
          </cell>
          <cell r="E563">
            <v>81.351830940474272</v>
          </cell>
          <cell r="F563" t="str">
            <v>SIEC Abr/26</v>
          </cell>
        </row>
        <row r="564">
          <cell r="A564" t="str">
            <v>02.01.03.140.01</v>
          </cell>
          <cell r="B564" t="str">
            <v>Tapume de tábua de pinho, inclusive montagem - pinho de 3ª, 1x12", com matajunta de ripa de peroba 5x1 cm, dispondo de abertura e portão</v>
          </cell>
          <cell r="C564" t="str">
            <v>m²</v>
          </cell>
          <cell r="D564">
            <v>170.46</v>
          </cell>
          <cell r="E564">
            <v>137.48991772866592</v>
          </cell>
          <cell r="F564" t="str">
            <v>SIEC Abr/26</v>
          </cell>
        </row>
        <row r="565">
          <cell r="A565" t="str">
            <v>02.01.03.140.02</v>
          </cell>
          <cell r="B565" t="str">
            <v>Tapume de tábua de pinho, inclusive montagem - pinho de 3ª, sobrepostas</v>
          </cell>
          <cell r="C565" t="str">
            <v>m²</v>
          </cell>
          <cell r="D565">
            <v>145.12</v>
          </cell>
          <cell r="E565">
            <v>117.05113728020649</v>
          </cell>
          <cell r="F565" t="str">
            <v>SIEC Abr/26</v>
          </cell>
        </row>
        <row r="566">
          <cell r="A566" t="str">
            <v>02.01.03.150</v>
          </cell>
          <cell r="B566" t="str">
            <v>LOCAÇÃO DE OBRA</v>
          </cell>
          <cell r="C566" t="str">
            <v/>
          </cell>
          <cell r="E566">
            <v>0</v>
          </cell>
          <cell r="F566" t="str">
            <v>SIEC Abr/26</v>
          </cell>
        </row>
        <row r="567">
          <cell r="A567" t="str">
            <v>02.01.03.150.01</v>
          </cell>
          <cell r="B567" t="str">
            <v>Locação da obra</v>
          </cell>
          <cell r="C567" t="str">
            <v>m²</v>
          </cell>
          <cell r="D567">
            <v>21.34</v>
          </cell>
          <cell r="E567">
            <v>17.212453621551862</v>
          </cell>
          <cell r="F567" t="str">
            <v>SIEC Abr/26</v>
          </cell>
        </row>
        <row r="568">
          <cell r="A568" t="str">
            <v>02.01.03.160</v>
          </cell>
          <cell r="B568" t="str">
            <v>SERVIÇOS GERAIS DE CANTEIRO</v>
          </cell>
          <cell r="C568" t="str">
            <v/>
          </cell>
          <cell r="E568">
            <v>0</v>
          </cell>
          <cell r="F568" t="str">
            <v>SIEC Abr/26</v>
          </cell>
        </row>
        <row r="569">
          <cell r="A569" t="str">
            <v>02.01.03.160.06</v>
          </cell>
          <cell r="B569" t="str">
            <v>Caminhonete cabine simples com motor 1.6 flex, câmbio manual, potência 101/104 CV, 2 portas - CHP Diurno</v>
          </cell>
          <cell r="C569" t="str">
            <v>hprod</v>
          </cell>
          <cell r="D569">
            <v>90.49</v>
          </cell>
          <cell r="E569">
            <v>72.987578641716397</v>
          </cell>
          <cell r="F569" t="str">
            <v>SIEC Abr/26</v>
          </cell>
        </row>
        <row r="570">
          <cell r="A570" t="str">
            <v>02.01.03.160.05</v>
          </cell>
          <cell r="B570" t="str">
            <v>Chumbamento linear em alvenaria para ramais/distribuição com diâmetros menores ou iguais a 40 mm</v>
          </cell>
          <cell r="C570" t="str">
            <v>m</v>
          </cell>
          <cell r="D570">
            <v>23.96</v>
          </cell>
          <cell r="E570">
            <v>19.32569769317632</v>
          </cell>
          <cell r="F570" t="str">
            <v>SIEC Abr/26</v>
          </cell>
        </row>
        <row r="571">
          <cell r="A571" t="str">
            <v>02.01.03.160.07</v>
          </cell>
          <cell r="B571" t="str">
            <v>Chumbamento linear em alvenaria para ramais/distribuição de instalações hidráulicas com diâmetros maiores que 40 mm e menores ou iguais a 75 mm</v>
          </cell>
          <cell r="C571" t="str">
            <v>hprod</v>
          </cell>
          <cell r="D571">
            <v>35.92</v>
          </cell>
          <cell r="E571">
            <v>28.972414905629943</v>
          </cell>
          <cell r="F571" t="str">
            <v>SIEC Abr/26</v>
          </cell>
        </row>
        <row r="572">
          <cell r="A572" t="str">
            <v>02.01.03.160.02</v>
          </cell>
          <cell r="B572" t="str">
            <v>DEM.33_Desmontagem e remoção de painéis de madeira</v>
          </cell>
          <cell r="C572" t="str">
            <v>m²</v>
          </cell>
          <cell r="D572">
            <v>49.24</v>
          </cell>
          <cell r="E572">
            <v>39.716083239232134</v>
          </cell>
          <cell r="F572" t="str">
            <v>SIEC Abr/26</v>
          </cell>
        </row>
        <row r="573">
          <cell r="A573" t="str">
            <v>02.01.03.160.04</v>
          </cell>
          <cell r="B573" t="str">
            <v>Fixação de tubos horizontais de PVC, CPVC ou cobre diâmetros menores ou iguais a 40 mm ou eletrocalhas até 150 mm de largura, com abraçadeira metálica rígida tipo d 1/2", fixada em perfilado em laje</v>
          </cell>
          <cell r="C573" t="str">
            <v>m</v>
          </cell>
          <cell r="D573">
            <v>14.4</v>
          </cell>
          <cell r="E573">
            <v>11.614776576867238</v>
          </cell>
          <cell r="F573" t="str">
            <v>SIEC Abr/26</v>
          </cell>
        </row>
        <row r="574">
          <cell r="A574" t="str">
            <v>02.01.03.160.03</v>
          </cell>
          <cell r="B574" t="str">
            <v>Fixação de tubos verticais de PPR diâmetros menores ou iguais a 40 mm com abraçadeira metálica rígida tipo d 1/2", fixada em perfilado em alvenaria</v>
          </cell>
          <cell r="C574" t="str">
            <v>m</v>
          </cell>
          <cell r="D574">
            <v>5.37</v>
          </cell>
          <cell r="E574">
            <v>4.3313437651234068</v>
          </cell>
          <cell r="F574" t="str">
            <v>SIEC Abr/26</v>
          </cell>
        </row>
        <row r="575">
          <cell r="A575" t="str">
            <v>02.01.03.160.01</v>
          </cell>
          <cell r="B575" t="str">
            <v>Ligação de água à rede pública</v>
          </cell>
          <cell r="C575" t="str">
            <v>un</v>
          </cell>
          <cell r="D575">
            <v>879.72</v>
          </cell>
          <cell r="E575">
            <v>709.56605904178093</v>
          </cell>
          <cell r="F575" t="str">
            <v>SIEC Abr/26</v>
          </cell>
        </row>
        <row r="576">
          <cell r="A576" t="str">
            <v>02.01.03.210</v>
          </cell>
          <cell r="B576" t="str">
            <v>FORNECIMENTO DE ÁGUA</v>
          </cell>
          <cell r="C576" t="str">
            <v/>
          </cell>
          <cell r="E576">
            <v>0</v>
          </cell>
          <cell r="F576" t="str">
            <v>SIEC Abr/26</v>
          </cell>
        </row>
        <row r="577">
          <cell r="A577" t="str">
            <v>02.01.03.210.02</v>
          </cell>
          <cell r="B577" t="str">
            <v>Abrigo para cavalete em alvenaria, dimensões 0,65 x 0,85 x 0,30</v>
          </cell>
          <cell r="C577" t="str">
            <v>un</v>
          </cell>
          <cell r="D577">
            <v>1496.18</v>
          </cell>
          <cell r="E577">
            <v>1206.7914179706404</v>
          </cell>
          <cell r="F577" t="str">
            <v>SIEC Abr/26</v>
          </cell>
        </row>
        <row r="578">
          <cell r="A578" t="str">
            <v>02.01.03.210.08</v>
          </cell>
          <cell r="B578" t="str">
            <v>Caixa em concreto pré-moldado para abrigo de hidrômetro com DN 20 (½) fornecimento e instalação.</v>
          </cell>
          <cell r="C578" t="str">
            <v>un</v>
          </cell>
          <cell r="D578">
            <v>156.43</v>
          </cell>
          <cell r="E578">
            <v>126.17357638328762</v>
          </cell>
          <cell r="F578" t="str">
            <v>SIEC Abr/26</v>
          </cell>
        </row>
        <row r="579">
          <cell r="A579" t="str">
            <v>02.01.03.210.03</v>
          </cell>
          <cell r="B579" t="str">
            <v>Cavalete com tubo de aço galvanizado 20 mm (3/4")</v>
          </cell>
          <cell r="C579" t="str">
            <v>un</v>
          </cell>
          <cell r="D579">
            <v>695.51</v>
          </cell>
          <cell r="E579">
            <v>560.9856428456203</v>
          </cell>
          <cell r="F579" t="str">
            <v>SIEC Abr/26</v>
          </cell>
        </row>
        <row r="580">
          <cell r="A580" t="str">
            <v>02.01.03.210.04</v>
          </cell>
          <cell r="B580" t="str">
            <v>Cavalete com tubo de aço galvanizado 25 mm (1")</v>
          </cell>
          <cell r="C580" t="str">
            <v>un</v>
          </cell>
          <cell r="D580">
            <v>672.46</v>
          </cell>
          <cell r="E580">
            <v>542.39393450556543</v>
          </cell>
          <cell r="F580" t="str">
            <v>SIEC Abr/26</v>
          </cell>
        </row>
        <row r="581">
          <cell r="A581" t="str">
            <v>02.01.03.210.05</v>
          </cell>
          <cell r="B581" t="str">
            <v>Cavalete com tubo de aço galvanizado 32 mm (1 1/4")</v>
          </cell>
          <cell r="C581" t="str">
            <v>un</v>
          </cell>
          <cell r="D581">
            <v>790.06</v>
          </cell>
          <cell r="E581">
            <v>637.24794321664774</v>
          </cell>
          <cell r="F581" t="str">
            <v>SIEC Abr/26</v>
          </cell>
        </row>
        <row r="582">
          <cell r="A582" t="str">
            <v>02.01.03.210.09</v>
          </cell>
          <cell r="B582" t="str">
            <v>Estrutura de madeira provisória para suporte de caixa d água elevada de 1000 litros</v>
          </cell>
          <cell r="C582" t="str">
            <v>un</v>
          </cell>
          <cell r="D582">
            <v>3553.93</v>
          </cell>
          <cell r="E582">
            <v>2866.5349249879009</v>
          </cell>
          <cell r="F582" t="str">
            <v>SIEC Abr/26</v>
          </cell>
        </row>
        <row r="583">
          <cell r="A583" t="str">
            <v>02.01.03.210.10</v>
          </cell>
          <cell r="B583" t="str">
            <v>Execução de reservatório elevado de água (1000 litros) em canteiro, apoiado em estrutura de madeira</v>
          </cell>
          <cell r="C583" t="str">
            <v>un</v>
          </cell>
          <cell r="D583">
            <v>4647.49</v>
          </cell>
          <cell r="E583">
            <v>3748.5804161961605</v>
          </cell>
          <cell r="F583" t="str">
            <v>SIEC Abr/26</v>
          </cell>
        </row>
        <row r="584">
          <cell r="A584" t="str">
            <v>02.01.03.210.06</v>
          </cell>
          <cell r="B584" t="str">
            <v>Kit cavalete de PVC, 20 mm (3/4"), padrão SABESP</v>
          </cell>
          <cell r="C584" t="str">
            <v>un</v>
          </cell>
          <cell r="D584">
            <v>297.70999999999998</v>
          </cell>
          <cell r="E584">
            <v>240.12743990966283</v>
          </cell>
          <cell r="F584" t="str">
            <v>SIEC Abr/26</v>
          </cell>
        </row>
        <row r="585">
          <cell r="A585" t="str">
            <v>02.01.03.210.01</v>
          </cell>
          <cell r="B585" t="str">
            <v>Ligação provisória de água e instalação sanitária provisória - instalação mínima</v>
          </cell>
          <cell r="C585" t="str">
            <v>un</v>
          </cell>
          <cell r="D585">
            <v>1102.75</v>
          </cell>
          <cell r="E585">
            <v>889.45797709307953</v>
          </cell>
          <cell r="F585" t="str">
            <v>SIEC Abr/26</v>
          </cell>
        </row>
        <row r="586">
          <cell r="A586" t="str">
            <v>02.01.03.210.11</v>
          </cell>
          <cell r="B586" t="str">
            <v>Ponto de consumo terminal de água fria (sub-ramal) com tubulação de PVC, DN 25 mm, instalado em ramal de água, incluso rasgo e chumbamento em alvenaria</v>
          </cell>
          <cell r="C586" t="str">
            <v>un</v>
          </cell>
          <cell r="D586">
            <v>173.59</v>
          </cell>
          <cell r="E586">
            <v>140.01451847072107</v>
          </cell>
          <cell r="F586" t="str">
            <v>SIEC Abr/26</v>
          </cell>
        </row>
        <row r="587">
          <cell r="A587" t="str">
            <v>02.01.03.220</v>
          </cell>
          <cell r="B587" t="str">
            <v>FORNECIMENTO DE ENERGIA</v>
          </cell>
          <cell r="C587" t="str">
            <v/>
          </cell>
          <cell r="E587">
            <v>0</v>
          </cell>
          <cell r="F587" t="str">
            <v>SIEC Abr/26</v>
          </cell>
        </row>
        <row r="588">
          <cell r="A588" t="str">
            <v>02.01.03.220.02</v>
          </cell>
          <cell r="B588" t="str">
            <v>Caixa enterrada elétrica retangular, em alvenaria com tijolos cerâmicos maciços, fundo com brita, dimensões internas: 0,3 x 0,3 x 0,3 m</v>
          </cell>
          <cell r="C588" t="str">
            <v>un</v>
          </cell>
          <cell r="D588">
            <v>219.31</v>
          </cell>
          <cell r="E588">
            <v>176.89143410227456</v>
          </cell>
          <cell r="F588" t="str">
            <v>SIEC Abr/26</v>
          </cell>
        </row>
        <row r="589">
          <cell r="A589" t="str">
            <v>02.01.03.220.01</v>
          </cell>
          <cell r="B589" t="str">
            <v>Ligação provisória de energia elétrica - instalação mínima</v>
          </cell>
          <cell r="C589" t="str">
            <v>un</v>
          </cell>
          <cell r="D589">
            <v>2555.8000000000002</v>
          </cell>
          <cell r="E589">
            <v>2061.4615260525893</v>
          </cell>
          <cell r="F589" t="str">
            <v>SIEC Abr/26</v>
          </cell>
        </row>
        <row r="590">
          <cell r="A590" t="str">
            <v>02.01.03.510</v>
          </cell>
          <cell r="B590" t="str">
            <v>DRENAGEM</v>
          </cell>
          <cell r="C590" t="str">
            <v/>
          </cell>
          <cell r="E590">
            <v>0</v>
          </cell>
          <cell r="F590" t="str">
            <v>SIEC Abr/26</v>
          </cell>
        </row>
        <row r="591">
          <cell r="A591" t="str">
            <v>02.01.03.510.07</v>
          </cell>
          <cell r="B591" t="str">
            <v>Caixa de inspeção em alvenaria - 1 tijolo comum maciço revestido internamente com argamassa de cimento e areia sem peneirar traço 1:3, lastro de concreto e = 10 cm, tampa e = 5 cm, dimensões 40 x 40 x 60 cm</v>
          </cell>
          <cell r="C591" t="str">
            <v>un</v>
          </cell>
          <cell r="D591">
            <v>802.66</v>
          </cell>
          <cell r="E591">
            <v>647.41087272140669</v>
          </cell>
          <cell r="F591" t="str">
            <v>SIEC Abr/26</v>
          </cell>
        </row>
        <row r="592">
          <cell r="A592" t="str">
            <v>02.01.03.510.08</v>
          </cell>
          <cell r="B592" t="str">
            <v>Caixa de inspeção em alvenaria - 1 tijolo comum maciço revestido internamente com argamassa de cimento e areia sem peneirar traço 1:3, lastro de concreto e = 10 cm, tampa e = 5 cm, dimensões 60 x 60 x 60 cm</v>
          </cell>
          <cell r="C592" t="str">
            <v>un</v>
          </cell>
          <cell r="D592">
            <v>1142.31</v>
          </cell>
          <cell r="E592">
            <v>921.3663494111953</v>
          </cell>
          <cell r="F592" t="str">
            <v>SIEC Abr/26</v>
          </cell>
        </row>
        <row r="593">
          <cell r="A593" t="str">
            <v>02.01.03.510.09</v>
          </cell>
          <cell r="B593" t="str">
            <v>Caixa de inspeção em alvenaria - 1 tijolo comum maciço revestido internamente com argamassa de cimento e areia sem peneirar traço 1:3, lastro de concreto e = 10 cm, tampa e = 5 cm, dimensões 60 x 60 x 80 cm</v>
          </cell>
          <cell r="C593" t="str">
            <v>un</v>
          </cell>
          <cell r="D593">
            <v>1486.54</v>
          </cell>
          <cell r="E593">
            <v>1199.0159703177931</v>
          </cell>
          <cell r="F593" t="str">
            <v>SIEC Abr/26</v>
          </cell>
        </row>
        <row r="594">
          <cell r="A594" t="str">
            <v>02.01.03.510.10</v>
          </cell>
          <cell r="B594" t="str">
            <v>Caixa de inspeção em alvenaria - 1 tijolo comum maciço revestido internamente com argamassa de cimento e areia sem peneirar traço 1:3, lastro de concreto e = 10 cm, tampa e = 5 cm, dimensões 80 x 80 x 60 cm</v>
          </cell>
          <cell r="C594" t="str">
            <v>un</v>
          </cell>
          <cell r="D594">
            <v>1504.46</v>
          </cell>
          <cell r="E594">
            <v>1213.4699145023392</v>
          </cell>
          <cell r="F594" t="str">
            <v>SIEC Abr/26</v>
          </cell>
        </row>
        <row r="595">
          <cell r="A595" t="str">
            <v>02.01.03.510.02</v>
          </cell>
          <cell r="B595" t="str">
            <v>Caixa de inspeção em alvenaria - 1/2 tijolo comum maciço revestido internamente com argamassa de cimento e areia sem peneirar, traço 1:3</v>
          </cell>
          <cell r="C595" t="str">
            <v>m²</v>
          </cell>
          <cell r="D595">
            <v>263.39</v>
          </cell>
          <cell r="E595">
            <v>212.44555573479593</v>
          </cell>
          <cell r="F595" t="str">
            <v>SIEC Abr/26</v>
          </cell>
        </row>
        <row r="596">
          <cell r="A596" t="str">
            <v>02.01.03.510.04</v>
          </cell>
          <cell r="B596" t="str">
            <v>Caixa de inspeção em alvenaria - 1/2 tijolo comum maciço revestido internamente com argamassa de cimento e areia sem peneirar, traço 1:3, lastro de concreto e = 10 cm, tampa e = 5 cm, dimensões 40 x 40 x 60 cm</v>
          </cell>
          <cell r="C596" t="str">
            <v>un</v>
          </cell>
          <cell r="D596">
            <v>480.32</v>
          </cell>
          <cell r="E596">
            <v>387.4173253750605</v>
          </cell>
          <cell r="F596" t="str">
            <v>SIEC Abr/26</v>
          </cell>
        </row>
        <row r="597">
          <cell r="A597" t="str">
            <v>02.01.03.510.05</v>
          </cell>
          <cell r="B597" t="str">
            <v>Caixa de inspeção em alvenaria - 1/2 tijolo comum maciço revestido internamente com argamassa de cimento e areia sem peneirar, traço 1:3, lastro de concreto e = 10 cm, tampa e = 5 cm, dimensões 60 x 60 x 60 cm</v>
          </cell>
          <cell r="C597" t="str">
            <v>un</v>
          </cell>
          <cell r="D597">
            <v>749.53</v>
          </cell>
          <cell r="E597">
            <v>604.55718664300696</v>
          </cell>
          <cell r="F597" t="str">
            <v>SIEC Abr/26</v>
          </cell>
        </row>
        <row r="598">
          <cell r="A598" t="str">
            <v>02.01.03.510.06</v>
          </cell>
          <cell r="B598" t="str">
            <v>Caixa de inspeção em alvenaria - 1/2 tijolo comum maciço revestido internamente com argamassa de cimento e areia sem peneirar, traço 1:3, lastro de concreto e = 10 cm, tampa e = 5 cm, dimensões 80 x 80 x 60 cm</v>
          </cell>
          <cell r="C598" t="str">
            <v>un</v>
          </cell>
          <cell r="D598">
            <v>1044.6199999999999</v>
          </cell>
          <cell r="E598">
            <v>842.57138248104525</v>
          </cell>
          <cell r="F598" t="str">
            <v>SIEC Abr/26</v>
          </cell>
        </row>
        <row r="599">
          <cell r="A599" t="str">
            <v>02.01.03.510.01</v>
          </cell>
          <cell r="B599" t="str">
            <v>Caixa de inspeção em alvenaria - lastro de concreto, e = 10 cm</v>
          </cell>
          <cell r="C599" t="str">
            <v>m³</v>
          </cell>
          <cell r="D599">
            <v>1026.01</v>
          </cell>
          <cell r="E599">
            <v>827.56089691885791</v>
          </cell>
          <cell r="F599" t="str">
            <v>SIEC Abr/26</v>
          </cell>
        </row>
        <row r="600">
          <cell r="A600" t="str">
            <v>02.01.03.510.03</v>
          </cell>
          <cell r="B600" t="str">
            <v>Caixa de inspeção em alvenaria - tijolo comum maciço revestido internamente com argamassa de cimento e areia sem peneirar traço: 1:3</v>
          </cell>
          <cell r="C600" t="str">
            <v>m²</v>
          </cell>
          <cell r="D600">
            <v>400.93</v>
          </cell>
          <cell r="E600">
            <v>323.38280367801258</v>
          </cell>
          <cell r="F600" t="str">
            <v>SIEC Abr/26</v>
          </cell>
        </row>
        <row r="601">
          <cell r="A601" t="str">
            <v>02.01.03.510.15</v>
          </cell>
          <cell r="B601" t="str">
            <v>Caixa de inspeção, em alvenaria - 1 tijolo comum maciço revestido internamente com argamassa de cimento e areia sem peneirar traço 1:3, lastro de concreto e = 10 cm, tampa e = 5 cm, dimensões 160 x 160 x 130 cm</v>
          </cell>
          <cell r="C601" t="str">
            <v>un</v>
          </cell>
          <cell r="D601">
            <v>4665.45</v>
          </cell>
          <cell r="E601">
            <v>3763.0666236489756</v>
          </cell>
          <cell r="F601" t="str">
            <v>SIEC Abr/26</v>
          </cell>
        </row>
        <row r="602">
          <cell r="A602" t="str">
            <v>02.01.03.510.18</v>
          </cell>
          <cell r="B602" t="str">
            <v>Caixa de inspeção, em alvenaria - 1 tijolo comum maciço revestido internamente com argamassa de cimento e areia sem peneirar traço 1:3, lastro de concreto e = 10 cm, tampa e = 5 cm, dimensões 380 x 270 x 350 cm</v>
          </cell>
          <cell r="C602" t="str">
            <v>un</v>
          </cell>
          <cell r="D602">
            <v>25512.6</v>
          </cell>
          <cell r="E602">
            <v>20577.99645104049</v>
          </cell>
          <cell r="F602" t="str">
            <v>SIEC Abr/26</v>
          </cell>
        </row>
        <row r="603">
          <cell r="A603" t="str">
            <v>02.01.03.510.16</v>
          </cell>
          <cell r="B603" t="str">
            <v>Caixa de inspeção, em alvenaria - 1 tijolo comum maciço revestido internamente com argamassa de cimento e areia sem peneirar, traço 1:3, lastro de concreto e = 10 cm, tampa e = 5 cm, dimensões 200 x 200 x 145 cm</v>
          </cell>
          <cell r="C603" t="str">
            <v>un</v>
          </cell>
          <cell r="D603">
            <v>6530.37</v>
          </cell>
          <cell r="E603">
            <v>5267.2769801580898</v>
          </cell>
          <cell r="F603" t="str">
            <v>SIEC Abr/26</v>
          </cell>
        </row>
        <row r="604">
          <cell r="A604" t="str">
            <v>02.01.03.510.17</v>
          </cell>
          <cell r="B604" t="str">
            <v>Caixa de inspeção, em alvenaria -1 tijolo comum maciço revestido internamente com argamassa de cimento e areia sem peneirar traço 1:3, lastro de concreto e = 10 cm, tampa e = 5 cm, dimensões 200 x 310 x 200 cm</v>
          </cell>
          <cell r="C604" t="str">
            <v>un</v>
          </cell>
          <cell r="D604">
            <v>11468.53</v>
          </cell>
          <cell r="E604">
            <v>9250.306501048557</v>
          </cell>
          <cell r="F604" t="str">
            <v>SIEC Abr/26</v>
          </cell>
        </row>
        <row r="605">
          <cell r="A605" t="str">
            <v>02.01.03.510.11</v>
          </cell>
          <cell r="B605" t="str">
            <v>Caixa de inspeção, em alvenaria -1 tijolo comum maciço revestido internamente com argamassa de cimento e areia sem peneirar traço 1:3, lastro de concreto e = 10 cm, tampa e = 5 cm, dimensões 60 x 60 x 100 cm</v>
          </cell>
          <cell r="C605" t="str">
            <v>un</v>
          </cell>
          <cell r="D605">
            <v>1345.68</v>
          </cell>
          <cell r="E605">
            <v>1085.4008711082433</v>
          </cell>
          <cell r="F605" t="str">
            <v>SIEC Abr/26</v>
          </cell>
        </row>
        <row r="606">
          <cell r="A606" t="str">
            <v>02.01.03.510.12</v>
          </cell>
          <cell r="B606" t="str">
            <v>Rebaixamento ou levantamento de tampão de poço de visita existente</v>
          </cell>
          <cell r="C606" t="str">
            <v>un</v>
          </cell>
          <cell r="D606">
            <v>360.8</v>
          </cell>
          <cell r="E606">
            <v>291.01467978706245</v>
          </cell>
          <cell r="F606" t="str">
            <v>SIEC Abr/26</v>
          </cell>
        </row>
        <row r="607">
          <cell r="A607" t="str">
            <v>02.01.03.510.19</v>
          </cell>
          <cell r="B607" t="str">
            <v>Vala para drenagem de terreno: escavação de valeta, largura 50 cm, profundidade 100 cm, preenchimento até 30 cm com brita 2 e 3, incluindo abertura, enchimento e retaerro</v>
          </cell>
          <cell r="C607" t="str">
            <v>m</v>
          </cell>
          <cell r="D607">
            <v>239.09</v>
          </cell>
          <cell r="E607">
            <v>192.84562026133247</v>
          </cell>
          <cell r="F607" t="str">
            <v>SIEC Abr/26</v>
          </cell>
        </row>
        <row r="608">
          <cell r="A608" t="str">
            <v>02.01.03.510.13</v>
          </cell>
          <cell r="B608" t="str">
            <v>Vala para drenagem de terreno: escavação de valeta, largura 50 cm, profundidade 70 cm, preenchimento até 30 cm com brita 2 e 3, incluindo abertura, enchimento e retaerro</v>
          </cell>
          <cell r="C608" t="str">
            <v>m</v>
          </cell>
          <cell r="D608">
            <v>175.29</v>
          </cell>
          <cell r="E608">
            <v>141.38570737215679</v>
          </cell>
          <cell r="F608" t="str">
            <v>SIEC Abr/26</v>
          </cell>
        </row>
        <row r="609">
          <cell r="A609" t="str">
            <v>02.01.03.520</v>
          </cell>
          <cell r="B609" t="str">
            <v>DRENAGEM COM GEOTÊXTIL</v>
          </cell>
          <cell r="C609" t="str">
            <v/>
          </cell>
          <cell r="E609">
            <v>0</v>
          </cell>
          <cell r="F609" t="str">
            <v>SIEC Abr/26</v>
          </cell>
        </row>
        <row r="610">
          <cell r="A610" t="str">
            <v>02.01.03.520.04</v>
          </cell>
          <cell r="B610" t="str">
            <v>Geotêxtil em colchão drenante usado como filtro e distribuidor de carga onde a movimentação do colchão será considerável ao longo do tempo</v>
          </cell>
          <cell r="C610" t="str">
            <v>m²</v>
          </cell>
          <cell r="D610">
            <v>19.27</v>
          </cell>
          <cell r="E610">
            <v>15.542829488627197</v>
          </cell>
          <cell r="F610" t="str">
            <v>SIEC Abr/26</v>
          </cell>
        </row>
        <row r="611">
          <cell r="A611" t="str">
            <v>02.01.03.520.03</v>
          </cell>
          <cell r="B611" t="str">
            <v>Geotêxtil em colchão drenante usado como filtro e distribuidor de carga onde a movimentação do colchão será pequena ao longo do tempo</v>
          </cell>
          <cell r="C611" t="str">
            <v>m²</v>
          </cell>
          <cell r="D611">
            <v>18.07</v>
          </cell>
          <cell r="E611">
            <v>14.574931440554929</v>
          </cell>
          <cell r="F611" t="str">
            <v>SIEC Abr/26</v>
          </cell>
        </row>
        <row r="612">
          <cell r="A612" t="str">
            <v>02.01.03.520.02</v>
          </cell>
          <cell r="B612" t="str">
            <v>Geotêxtil usado como filtro em substituição à transição granulométrica e como proteção à erosão em canais revestidos com gabiões</v>
          </cell>
          <cell r="C612" t="str">
            <v>m²</v>
          </cell>
          <cell r="D612">
            <v>18.79</v>
          </cell>
          <cell r="E612">
            <v>15.155670269398289</v>
          </cell>
          <cell r="F612" t="str">
            <v>SIEC Abr/26</v>
          </cell>
        </row>
        <row r="613">
          <cell r="A613" t="str">
            <v>02.01.03.520.01</v>
          </cell>
          <cell r="B613" t="str">
            <v>Geotêxtil usado como filtro envolvendo o material drenante</v>
          </cell>
          <cell r="C613" t="str">
            <v>m²</v>
          </cell>
          <cell r="D613">
            <v>19.3</v>
          </cell>
          <cell r="E613">
            <v>15.567026939829004</v>
          </cell>
          <cell r="F613" t="str">
            <v>SIEC Abr/26</v>
          </cell>
        </row>
        <row r="614">
          <cell r="A614" t="str">
            <v>02.01.03.530</v>
          </cell>
          <cell r="B614" t="str">
            <v>DRENAGEM DE ÁGUAS PLUVIAIS</v>
          </cell>
          <cell r="C614" t="str">
            <v/>
          </cell>
          <cell r="E614">
            <v>0</v>
          </cell>
          <cell r="F614" t="str">
            <v>SIEC Abr/26</v>
          </cell>
        </row>
        <row r="615">
          <cell r="A615" t="str">
            <v>02.01.03.530.32</v>
          </cell>
          <cell r="B615" t="str">
            <v>Acréscimo para poço de visita circular para esgoto, em concreto pré moldado, diâmetro interno = 1 m</v>
          </cell>
          <cell r="C615" t="str">
            <v>m</v>
          </cell>
          <cell r="D615">
            <v>620.29</v>
          </cell>
          <cell r="E615">
            <v>500.31456686562348</v>
          </cell>
          <cell r="F615" t="str">
            <v>SIEC Abr/26</v>
          </cell>
        </row>
        <row r="616">
          <cell r="A616" t="str">
            <v>02.01.03.530.33</v>
          </cell>
          <cell r="B616" t="str">
            <v>Base para poço de visita circular para esgoto, em concreto pré-moldado, diâmetro interno = 1,0 m, profundidade = 1,35 m, excluindo tampão</v>
          </cell>
          <cell r="C616" t="str">
            <v>un</v>
          </cell>
          <cell r="D616">
            <v>1501.49</v>
          </cell>
          <cell r="E616">
            <v>1211.0743668333603</v>
          </cell>
          <cell r="F616" t="str">
            <v>SIEC Abr/26</v>
          </cell>
        </row>
        <row r="617">
          <cell r="A617" t="str">
            <v>02.01.03.530.21</v>
          </cell>
          <cell r="B617" t="str">
            <v>Chaminé de poço de visita com alvenaria de tijolo comum</v>
          </cell>
          <cell r="C617" t="str">
            <v>m</v>
          </cell>
          <cell r="D617">
            <v>1007.25</v>
          </cell>
          <cell r="E617">
            <v>812.42942410066144</v>
          </cell>
          <cell r="F617" t="str">
            <v>SIEC Abr/26</v>
          </cell>
        </row>
        <row r="618">
          <cell r="A618" t="str">
            <v>02.01.03.530.43</v>
          </cell>
          <cell r="B618" t="str">
            <v>Filtro Anaeróbio circular, em anéis de concreto pré-moldado, Ø = 3,00 m, H = 1,50 m, Volume útil = 7.817,30 L</v>
          </cell>
          <cell r="C618" t="str">
            <v>un</v>
          </cell>
          <cell r="D618">
            <v>8825.83</v>
          </cell>
          <cell r="E618">
            <v>7118.7530246814003</v>
          </cell>
          <cell r="F618" t="str">
            <v>SIEC Abr/26</v>
          </cell>
        </row>
        <row r="619">
          <cell r="A619" t="str">
            <v>02.01.03.530.40</v>
          </cell>
          <cell r="B619" t="str">
            <v>Fornecimento e execução da vedação e calafetação de tubos com guarnição de borracha do tipo U.</v>
          </cell>
          <cell r="C619" t="str">
            <v>un</v>
          </cell>
          <cell r="D619">
            <v>99.41</v>
          </cell>
          <cell r="E619">
            <v>80.182287465720279</v>
          </cell>
          <cell r="F619" t="str">
            <v>SIEC Abr/26</v>
          </cell>
        </row>
        <row r="620">
          <cell r="A620" t="str">
            <v>02.01.03.530.14</v>
          </cell>
          <cell r="B620" t="str">
            <v>Fossa séptica pré-moldada - ø 1,20m - altura 2,50m - para 5 contribuintes</v>
          </cell>
          <cell r="C620" t="str">
            <v>un</v>
          </cell>
          <cell r="D620">
            <v>8167.37</v>
          </cell>
          <cell r="E620">
            <v>6587.651234070011</v>
          </cell>
          <cell r="F620" t="str">
            <v>SIEC Abr/26</v>
          </cell>
        </row>
        <row r="621">
          <cell r="A621" t="str">
            <v>02.01.03.530.15</v>
          </cell>
          <cell r="B621" t="str">
            <v>Fossa séptica pré-moldada - ø 1,50m - altura 2,50m - para 10 contribuintes</v>
          </cell>
          <cell r="C621" t="str">
            <v>un</v>
          </cell>
          <cell r="D621">
            <v>10518.9</v>
          </cell>
          <cell r="E621">
            <v>8484.3523148894983</v>
          </cell>
          <cell r="F621" t="str">
            <v>SIEC Abr/26</v>
          </cell>
        </row>
        <row r="622">
          <cell r="A622" t="str">
            <v>02.01.03.530.16</v>
          </cell>
          <cell r="B622" t="str">
            <v>Fossa séptica pré-moldada - ø 2,12m - altura 2,50m - para 50 contribuintes</v>
          </cell>
          <cell r="C622" t="str">
            <v>un</v>
          </cell>
          <cell r="D622">
            <v>16730.52</v>
          </cell>
          <cell r="E622">
            <v>13494.531376028392</v>
          </cell>
          <cell r="F622" t="str">
            <v>SIEC Abr/26</v>
          </cell>
        </row>
        <row r="623">
          <cell r="A623" t="str">
            <v>02.01.03.530.17</v>
          </cell>
          <cell r="B623" t="str">
            <v>Fossa séptica pré-moldada - ø 2,84m - altura 2,50m</v>
          </cell>
          <cell r="C623" t="str">
            <v>un</v>
          </cell>
          <cell r="D623">
            <v>20730.93</v>
          </cell>
          <cell r="E623">
            <v>16721.188901435715</v>
          </cell>
          <cell r="F623" t="str">
            <v>SIEC Abr/26</v>
          </cell>
        </row>
        <row r="624">
          <cell r="A624" t="str">
            <v>02.01.03.530.13</v>
          </cell>
          <cell r="B624" t="str">
            <v>Junta elástica em PVC tipo O-22</v>
          </cell>
          <cell r="C624" t="str">
            <v>m</v>
          </cell>
          <cell r="D624">
            <v>110.03</v>
          </cell>
          <cell r="E624">
            <v>88.748185191159862</v>
          </cell>
          <cell r="F624" t="str">
            <v>SIEC Abr/26</v>
          </cell>
        </row>
        <row r="625">
          <cell r="A625" t="str">
            <v>02.01.03.530.01</v>
          </cell>
          <cell r="B625" t="str">
            <v>Poço de visita de alvenaria (1 tijolo comum revestido, tampão de ferro fundido) para galeria de águas pluviais , Ø 1 m, profundidade 2 m</v>
          </cell>
          <cell r="C625" t="str">
            <v>un</v>
          </cell>
          <cell r="D625">
            <v>7923.22</v>
          </cell>
          <cell r="E625">
            <v>6390.7243103726405</v>
          </cell>
          <cell r="F625" t="str">
            <v>SIEC Abr/26</v>
          </cell>
        </row>
        <row r="626">
          <cell r="A626" t="str">
            <v>02.01.03.530.02</v>
          </cell>
          <cell r="B626" t="str">
            <v>Poço de visita de alvenaria (1 tijolo comum revestido, tampão de ferro fundido) para galeria de águas pluviais , Ø 1 m, profundidade 4 m</v>
          </cell>
          <cell r="C626" t="str">
            <v>un</v>
          </cell>
          <cell r="D626">
            <v>12401.13</v>
          </cell>
          <cell r="E626">
            <v>10002.524600742054</v>
          </cell>
          <cell r="F626" t="str">
            <v>SIEC Abr/26</v>
          </cell>
        </row>
        <row r="627">
          <cell r="A627" t="str">
            <v>02.01.03.530.03</v>
          </cell>
          <cell r="B627" t="str">
            <v>Poço de visita de alvenaria (1 tijolo comum revestido, tampão de ferro fundido) para galeria de águas pluviais , Ø 1 m, profundidade 6 m</v>
          </cell>
          <cell r="C627" t="str">
            <v>un</v>
          </cell>
          <cell r="D627">
            <v>17183.689999999999</v>
          </cell>
          <cell r="E627">
            <v>13860.050008065817</v>
          </cell>
          <cell r="F627" t="str">
            <v>SIEC Abr/26</v>
          </cell>
        </row>
        <row r="628">
          <cell r="A628" t="str">
            <v>02.01.03.530.24</v>
          </cell>
          <cell r="B628" t="str">
            <v>Poço de visita de alvenaria (1 tijolo comum revestido, tampão de ferro fundido) para galeria de águas pluviais , Ø 1,20 m, profundidade 2 m</v>
          </cell>
          <cell r="C628" t="str">
            <v>un</v>
          </cell>
          <cell r="D628">
            <v>9394.18</v>
          </cell>
          <cell r="E628">
            <v>7577.1737376996289</v>
          </cell>
          <cell r="F628" t="str">
            <v>SIEC Abr/26</v>
          </cell>
        </row>
        <row r="629">
          <cell r="A629" t="str">
            <v>02.01.03.530.25</v>
          </cell>
          <cell r="B629" t="str">
            <v>Poço de visita de alvenaria (1 tijolo comum revestido, tampão de ferro fundido) para galeria de águas pluviais , Ø 1,80 m, profundidade 2 m</v>
          </cell>
          <cell r="C629" t="str">
            <v>un</v>
          </cell>
          <cell r="D629">
            <v>13807.58</v>
          </cell>
          <cell r="E629">
            <v>11136.941442168092</v>
          </cell>
          <cell r="F629" t="str">
            <v>SIEC Abr/26</v>
          </cell>
        </row>
        <row r="630">
          <cell r="A630" t="str">
            <v>02.01.03.530.28</v>
          </cell>
          <cell r="B630" t="str">
            <v>Poço de visita de alvenaria (tijolo comum revestido) para galeria de águas pluviais, para rede Ø 0,80 m, com parte fixa de 1,00m de altura - não inclui tampão</v>
          </cell>
          <cell r="C630" t="str">
            <v>un</v>
          </cell>
          <cell r="D630">
            <v>6155.16</v>
          </cell>
          <cell r="E630">
            <v>4964.6394579770931</v>
          </cell>
          <cell r="F630" t="str">
            <v>SIEC Abr/26</v>
          </cell>
        </row>
        <row r="631">
          <cell r="A631" t="str">
            <v>02.01.03.530.29</v>
          </cell>
          <cell r="B631" t="str">
            <v>Poço de visita de alvenaria (tijolo comum revestido) para galeria de águas pluviais, para rede Ø 1,00 m, com parte fixa de 1,00m de altura - não inclui tampão</v>
          </cell>
          <cell r="C631" t="str">
            <v>un</v>
          </cell>
          <cell r="D631">
            <v>7070.93</v>
          </cell>
          <cell r="E631">
            <v>5703.282787546379</v>
          </cell>
          <cell r="F631" t="str">
            <v>SIEC Abr/26</v>
          </cell>
        </row>
        <row r="632">
          <cell r="A632" t="str">
            <v>02.01.03.530.18</v>
          </cell>
          <cell r="B632" t="str">
            <v>Poço de visita em concreto e alvenaria (bloco de concreto 19 x 19 x 39 cm) - 1,40 x 1,40 x 1,40m</v>
          </cell>
          <cell r="C632" t="str">
            <v>un</v>
          </cell>
          <cell r="D632">
            <v>6578.25</v>
          </cell>
          <cell r="E632">
            <v>5305.8961122761739</v>
          </cell>
          <cell r="F632" t="str">
            <v>SIEC Abr/26</v>
          </cell>
        </row>
        <row r="633">
          <cell r="A633" t="str">
            <v>02.01.03.530.19</v>
          </cell>
          <cell r="B633" t="str">
            <v>Poço de visita em concreto e alvenaria (bloco de concreto 19 x 19 x 39 cm) - 1,60 x 1,60 x 1,60m</v>
          </cell>
          <cell r="C633" t="str">
            <v>un</v>
          </cell>
          <cell r="D633">
            <v>7958.38</v>
          </cell>
          <cell r="E633">
            <v>6419.0837231811583</v>
          </cell>
          <cell r="F633" t="str">
            <v>SIEC Abr/26</v>
          </cell>
        </row>
        <row r="634">
          <cell r="A634" t="str">
            <v>02.01.03.530.20</v>
          </cell>
          <cell r="B634" t="str">
            <v>Poço de visita em concreto e alvenaria (bloco de concreto 19 x 19 x 39 cm) - 2,20 x 2,20 x 2,20m</v>
          </cell>
          <cell r="C634" t="str">
            <v>un</v>
          </cell>
          <cell r="D634">
            <v>13243.86</v>
          </cell>
          <cell r="E634">
            <v>10682.255202452008</v>
          </cell>
          <cell r="F634" t="str">
            <v>SIEC Abr/26</v>
          </cell>
        </row>
        <row r="635">
          <cell r="A635" t="str">
            <v>02.01.03.530.12</v>
          </cell>
          <cell r="B635" t="str">
            <v>Sumidouro em anéis de concreto, poço Ø 1,50 m</v>
          </cell>
          <cell r="C635" t="str">
            <v>m</v>
          </cell>
          <cell r="D635">
            <v>1715.35</v>
          </cell>
          <cell r="E635">
            <v>1383.5699306339732</v>
          </cell>
          <cell r="F635" t="str">
            <v>SIEC Abr/26</v>
          </cell>
        </row>
        <row r="636">
          <cell r="A636" t="str">
            <v>02.01.03.530.10</v>
          </cell>
          <cell r="B636" t="str">
            <v>Sumidouro em anéis de concreto, poço Ø 2,50 m</v>
          </cell>
          <cell r="C636" t="str">
            <v>m</v>
          </cell>
          <cell r="D636">
            <v>2812.94</v>
          </cell>
          <cell r="E636">
            <v>2268.865946120342</v>
          </cell>
          <cell r="F636" t="str">
            <v>SIEC Abr/26</v>
          </cell>
        </row>
        <row r="637">
          <cell r="A637" t="str">
            <v>02.01.03.530.11</v>
          </cell>
          <cell r="B637" t="str">
            <v>Sumidouro em anéis de concreto, poço Ø 3,00 m</v>
          </cell>
          <cell r="C637" t="str">
            <v>m</v>
          </cell>
          <cell r="D637">
            <v>3993.96</v>
          </cell>
          <cell r="E637">
            <v>3221.4550733989354</v>
          </cell>
          <cell r="F637" t="str">
            <v>SIEC Abr/26</v>
          </cell>
        </row>
        <row r="638">
          <cell r="A638" t="str">
            <v>02.01.03.530.46</v>
          </cell>
          <cell r="B638" t="str">
            <v>Tampa retangular biarticulada para caixa de passagem/inspeção, em ferro fundido, com sistema de bloqueio a 110%, dimensões externas aproximadas 1043 mm x 1294 mm</v>
          </cell>
          <cell r="C638" t="str">
            <v>un</v>
          </cell>
          <cell r="D638">
            <v>2560.2199999999998</v>
          </cell>
          <cell r="E638">
            <v>2065.0266171963217</v>
          </cell>
          <cell r="F638" t="str">
            <v>SIEC Abr/26</v>
          </cell>
        </row>
        <row r="639">
          <cell r="A639" t="str">
            <v>02.01.03.530.05</v>
          </cell>
          <cell r="B639" t="str">
            <v>Tampa de concreto para caixa de inspeção em alvenaria e = 10 cm</v>
          </cell>
          <cell r="C639" t="str">
            <v>m²</v>
          </cell>
          <cell r="D639">
            <v>426.53</v>
          </cell>
          <cell r="E639">
            <v>344.03129537022096</v>
          </cell>
          <cell r="F639" t="str">
            <v>SIEC Abr/26</v>
          </cell>
        </row>
        <row r="640">
          <cell r="A640" t="str">
            <v>02.01.03.530.04</v>
          </cell>
          <cell r="B640" t="str">
            <v>Tampa de concreto para caixa de inspeção em alvenaria e = 5 cm</v>
          </cell>
          <cell r="C640" t="str">
            <v>m²</v>
          </cell>
          <cell r="D640">
            <v>341.7</v>
          </cell>
          <cell r="E640">
            <v>275.60896918857878</v>
          </cell>
          <cell r="F640" t="str">
            <v>SIEC Abr/26</v>
          </cell>
        </row>
        <row r="641">
          <cell r="A641" t="str">
            <v>02.01.03.530.41</v>
          </cell>
          <cell r="B641" t="str">
            <v>Tampão de ferro fundido de 600 x 600 mm para águas pluviais</v>
          </cell>
          <cell r="C641" t="str">
            <v>un</v>
          </cell>
          <cell r="D641">
            <v>454.29</v>
          </cell>
          <cell r="E641">
            <v>366.42200354895954</v>
          </cell>
          <cell r="F641" t="str">
            <v>SIEC Abr/26</v>
          </cell>
        </row>
        <row r="642">
          <cell r="A642" t="str">
            <v>02.01.03.530.06</v>
          </cell>
          <cell r="B642" t="str">
            <v xml:space="preserve">Tampão de ferro fundido para poço de visita simples - TD-600, empregando argamassa de cimento e areia sem peneirar, traço 1:3. </v>
          </cell>
          <cell r="C642" t="str">
            <v>un</v>
          </cell>
          <cell r="D642">
            <v>696.28</v>
          </cell>
          <cell r="E642">
            <v>561.60671075979997</v>
          </cell>
          <cell r="F642" t="str">
            <v>SIEC Abr/26</v>
          </cell>
        </row>
        <row r="643">
          <cell r="A643" t="str">
            <v>02.01.03.530.23</v>
          </cell>
          <cell r="B643" t="str">
            <v>Tampão de ferro fundido para poço de visita simples - TD-900, empregando argamassa de cimento e areia sem peneirar</v>
          </cell>
          <cell r="C643" t="str">
            <v>un</v>
          </cell>
          <cell r="D643">
            <v>2185.35</v>
          </cell>
          <cell r="E643">
            <v>1762.6633327956122</v>
          </cell>
          <cell r="F643" t="str">
            <v>SIEC Abr/26</v>
          </cell>
        </row>
        <row r="644">
          <cell r="A644" t="str">
            <v>02.01.03.530.42</v>
          </cell>
          <cell r="B644" t="str">
            <v>Tanque séptico circular, em anéis de concreto pré-moldado, Ø = 3,00 m, H = 2,50 m, Volume útil = 14.567,40 L</v>
          </cell>
          <cell r="C644" t="str">
            <v>un</v>
          </cell>
          <cell r="D644">
            <v>10098.040000000001</v>
          </cell>
          <cell r="E644">
            <v>8144.8943377964197</v>
          </cell>
          <cell r="F644" t="str">
            <v>SIEC Abr/26</v>
          </cell>
        </row>
        <row r="645">
          <cell r="A645" t="str">
            <v>02.01.03.540</v>
          </cell>
          <cell r="B645" t="str">
            <v>DRENOS COLETORES DE ÁGUAS PLUVIAIS</v>
          </cell>
          <cell r="C645" t="str">
            <v/>
          </cell>
          <cell r="E645">
            <v>0</v>
          </cell>
          <cell r="F645" t="str">
            <v>SIEC Abr/26</v>
          </cell>
        </row>
        <row r="646">
          <cell r="A646" t="str">
            <v>02.01.03.540.37</v>
          </cell>
          <cell r="B646" t="str">
            <v>Barbacã de PVC Ø 2" envolto com tela de nylon</v>
          </cell>
          <cell r="C646" t="str">
            <v>m</v>
          </cell>
          <cell r="D646">
            <v>66.64</v>
          </cell>
          <cell r="E646">
            <v>53.750604936280048</v>
          </cell>
          <cell r="F646" t="str">
            <v>SIEC Abr/26</v>
          </cell>
        </row>
        <row r="647">
          <cell r="A647" t="str">
            <v>02.01.03.540.38</v>
          </cell>
          <cell r="B647" t="str">
            <v>Barbacã de PVC Ø 3" envolto com tela de nylon</v>
          </cell>
          <cell r="C647" t="str">
            <v>m</v>
          </cell>
          <cell r="D647">
            <v>70.67</v>
          </cell>
          <cell r="E647">
            <v>57.001129214389415</v>
          </cell>
          <cell r="F647" t="str">
            <v>SIEC Abr/26</v>
          </cell>
        </row>
        <row r="648">
          <cell r="A648" t="str">
            <v>02.01.03.540.39</v>
          </cell>
          <cell r="B648" t="str">
            <v>Barbacã de PVC Ø 4" envolto com tela de nylon</v>
          </cell>
          <cell r="C648" t="str">
            <v>m</v>
          </cell>
          <cell r="D648">
            <v>71.63</v>
          </cell>
          <cell r="E648">
            <v>57.775447652847227</v>
          </cell>
          <cell r="F648" t="str">
            <v>SIEC Abr/26</v>
          </cell>
        </row>
        <row r="649">
          <cell r="A649" t="str">
            <v>02.01.03.540.63</v>
          </cell>
          <cell r="B649" t="str">
            <v>Boca BSTC D = 0,60 m Normal</v>
          </cell>
          <cell r="C649" t="str">
            <v>un</v>
          </cell>
          <cell r="D649">
            <v>1860.6</v>
          </cell>
          <cell r="E649">
            <v>1500.7259235360541</v>
          </cell>
          <cell r="F649" t="str">
            <v>SIEC Abr/26</v>
          </cell>
        </row>
        <row r="650">
          <cell r="A650" t="str">
            <v>02.01.03.540.64</v>
          </cell>
          <cell r="B650" t="str">
            <v>Boca BSTC D = 0,80 m Normal</v>
          </cell>
          <cell r="C650" t="str">
            <v>un</v>
          </cell>
          <cell r="D650">
            <v>3042.58</v>
          </cell>
          <cell r="E650">
            <v>2454.0893692531054</v>
          </cell>
          <cell r="F650" t="str">
            <v>SIEC Abr/26</v>
          </cell>
        </row>
        <row r="651">
          <cell r="A651" t="str">
            <v>02.01.03.540.70</v>
          </cell>
          <cell r="B651" t="str">
            <v>Bueiro Duplo celular de concreto 1,50 x 1,50m - moldado no local - altura do aterro 2,50 a 5,00 m - areia e brita comerciais</v>
          </cell>
          <cell r="C651" t="str">
            <v>m</v>
          </cell>
          <cell r="D651">
            <v>5727.93</v>
          </cell>
          <cell r="E651">
            <v>4620.0435554121632</v>
          </cell>
          <cell r="F651" t="str">
            <v>SIEC Abr/26</v>
          </cell>
        </row>
        <row r="652">
          <cell r="A652" t="str">
            <v>02.01.03.540.84</v>
          </cell>
          <cell r="B652" t="str">
            <v>Bueiro metálico sem interrupção de tráfego com D = 1,40 m - chapa com epóxi - escavado em material de 1ª categoria - aterro ferroviário máximo = 11 m</v>
          </cell>
          <cell r="C652" t="str">
            <v>m</v>
          </cell>
          <cell r="D652">
            <v>7365.74</v>
          </cell>
          <cell r="E652">
            <v>5941.0711405065331</v>
          </cell>
          <cell r="F652" t="str">
            <v>SIEC Abr/26</v>
          </cell>
        </row>
        <row r="653">
          <cell r="A653" t="str">
            <v>02.01.03.540.85</v>
          </cell>
          <cell r="B653" t="str">
            <v>Bueiro metálico sem interrupção de tráfego com D = 1,60 m - chapa com epóxi - escavado em material de 1ª categoria - aterro ferroviário máximo = 9,6 m</v>
          </cell>
          <cell r="C653" t="str">
            <v>m</v>
          </cell>
          <cell r="D653">
            <v>8842.4</v>
          </cell>
          <cell r="E653">
            <v>7132.1180835618643</v>
          </cell>
          <cell r="F653" t="str">
            <v>SIEC Abr/26</v>
          </cell>
        </row>
        <row r="654">
          <cell r="A654" t="str">
            <v>02.01.03.540.71</v>
          </cell>
          <cell r="B654" t="str">
            <v>Bueiro Triplo celular de concreto 1,50 x 1,50m - moldado no local - altura do aterro 1,00 a 2,50m - areia e brita comerciais</v>
          </cell>
          <cell r="C654" t="str">
            <v>m</v>
          </cell>
          <cell r="D654">
            <v>7737.31</v>
          </cell>
          <cell r="E654">
            <v>6240.7727052750442</v>
          </cell>
          <cell r="F654" t="str">
            <v>SIEC Abr/26</v>
          </cell>
        </row>
        <row r="655">
          <cell r="A655" t="str">
            <v>02.01.03.540.65</v>
          </cell>
          <cell r="B655" t="str">
            <v>Caixa coletora tipo CX-3</v>
          </cell>
          <cell r="C655" t="str">
            <v>m</v>
          </cell>
          <cell r="D655">
            <v>8301.7099999999991</v>
          </cell>
          <cell r="E655">
            <v>6696.0074205517012</v>
          </cell>
          <cell r="F655" t="str">
            <v>SIEC Abr/26</v>
          </cell>
        </row>
        <row r="656">
          <cell r="A656" t="str">
            <v>02.01.03.540.41</v>
          </cell>
          <cell r="B656" t="str">
            <v>Canaleta de concreto armado com seção retangular, largura mínima de 40 cm, com grelha de aço</v>
          </cell>
          <cell r="C656" t="str">
            <v>m</v>
          </cell>
          <cell r="D656">
            <v>685.5</v>
          </cell>
          <cell r="E656">
            <v>552.91175996128402</v>
          </cell>
          <cell r="F656" t="str">
            <v>SIEC Abr/26</v>
          </cell>
        </row>
        <row r="657">
          <cell r="A657" t="str">
            <v>02.01.03.540.42</v>
          </cell>
          <cell r="B657" t="str">
            <v>Canaleta de concreto armado com seção retangular, largura mínima de 40 cm, com grelha de concreto</v>
          </cell>
          <cell r="C657" t="str">
            <v>m</v>
          </cell>
          <cell r="D657">
            <v>321.48</v>
          </cell>
          <cell r="E657">
            <v>259.29988707856108</v>
          </cell>
          <cell r="F657" t="str">
            <v>SIEC Abr/26</v>
          </cell>
        </row>
        <row r="658">
          <cell r="A658" t="str">
            <v>02.01.03.540.43</v>
          </cell>
          <cell r="B658" t="str">
            <v>Canaleta de concreto armado com seção retangular, largura mínima de 40 cm, com tampa de concreto</v>
          </cell>
          <cell r="C658" t="str">
            <v>m</v>
          </cell>
          <cell r="D658">
            <v>333.74</v>
          </cell>
          <cell r="E658">
            <v>269.18857880303273</v>
          </cell>
          <cell r="F658" t="str">
            <v>SIEC Abr/26</v>
          </cell>
        </row>
        <row r="659">
          <cell r="A659" t="str">
            <v>02.01.03.540.100</v>
          </cell>
          <cell r="B659" t="str">
            <v>Canaleta de concreto armado, 80 x 80 cm (interno) espessura das paredes = 15cm</v>
          </cell>
          <cell r="C659" t="str">
            <v>m</v>
          </cell>
          <cell r="D659">
            <v>1392.21</v>
          </cell>
          <cell r="E659">
            <v>1122.9311179222454</v>
          </cell>
          <cell r="F659" t="str">
            <v>SIEC Abr/26</v>
          </cell>
        </row>
        <row r="660">
          <cell r="A660" t="str">
            <v>02.01.03.540.95</v>
          </cell>
          <cell r="B660" t="str">
            <v>Canaleta em tubo de concreto meia cana para águas pluviais, Ø 200 mm</v>
          </cell>
          <cell r="C660" t="str">
            <v>m</v>
          </cell>
          <cell r="D660">
            <v>49.59</v>
          </cell>
          <cell r="E660">
            <v>39.998386836586548</v>
          </cell>
          <cell r="F660" t="str">
            <v>SIEC Abr/26</v>
          </cell>
        </row>
        <row r="661">
          <cell r="A661" t="str">
            <v>02.01.03.540.01</v>
          </cell>
          <cell r="B661" t="str">
            <v>Canaleta em tubo de concreto meia cana para águas pluviais, Ø 300 mm</v>
          </cell>
          <cell r="C661" t="str">
            <v>m</v>
          </cell>
          <cell r="D661">
            <v>72.23</v>
          </cell>
          <cell r="E661">
            <v>58.25939667688337</v>
          </cell>
          <cell r="F661" t="str">
            <v>SIEC Abr/26</v>
          </cell>
        </row>
        <row r="662">
          <cell r="A662" t="str">
            <v>02.01.03.540.02</v>
          </cell>
          <cell r="B662" t="str">
            <v>Canaleta em tubo de concreto meia cana para águas pluviais, Ø 400 mm</v>
          </cell>
          <cell r="C662" t="str">
            <v>m</v>
          </cell>
          <cell r="D662">
            <v>95.61</v>
          </cell>
          <cell r="E662">
            <v>77.117276980158096</v>
          </cell>
          <cell r="F662" t="str">
            <v>SIEC Abr/26</v>
          </cell>
        </row>
        <row r="663">
          <cell r="A663" t="str">
            <v>02.01.03.540.03</v>
          </cell>
          <cell r="B663" t="str">
            <v>Canaleta em tubo de concreto meia cana para águas pluviais, Ø 500 mm</v>
          </cell>
          <cell r="C663" t="str">
            <v>m</v>
          </cell>
          <cell r="D663">
            <v>137.99</v>
          </cell>
          <cell r="E663">
            <v>111.30020971124375</v>
          </cell>
          <cell r="F663" t="str">
            <v>SIEC Abr/26</v>
          </cell>
        </row>
        <row r="664">
          <cell r="A664" t="str">
            <v>02.01.03.540.04</v>
          </cell>
          <cell r="B664" t="str">
            <v>Canaleta em tubo de concreto meia cana para águas pluviais, Ø 600 mm</v>
          </cell>
          <cell r="C664" t="str">
            <v>m</v>
          </cell>
          <cell r="D664">
            <v>145.46</v>
          </cell>
          <cell r="E664">
            <v>117.32537506049363</v>
          </cell>
          <cell r="F664" t="str">
            <v>SIEC Abr/26</v>
          </cell>
        </row>
        <row r="665">
          <cell r="A665" t="str">
            <v>02.01.03.540.48</v>
          </cell>
          <cell r="B665" t="str">
            <v>Canaleta moldada in-loco tipo I- AC4073-9</v>
          </cell>
          <cell r="C665" t="str">
            <v>m</v>
          </cell>
          <cell r="D665">
            <v>405.98</v>
          </cell>
          <cell r="E665">
            <v>327.45604129698341</v>
          </cell>
          <cell r="F665" t="str">
            <v>SIEC Abr/26</v>
          </cell>
        </row>
        <row r="666">
          <cell r="A666" t="str">
            <v>02.01.03.540.49</v>
          </cell>
          <cell r="B666" t="str">
            <v>Canaleta moldada in-loco tipo II- AC4073-9</v>
          </cell>
          <cell r="C666" t="str">
            <v>m</v>
          </cell>
          <cell r="D666">
            <v>161.31</v>
          </cell>
          <cell r="E666">
            <v>130.10969511211485</v>
          </cell>
          <cell r="F666" t="str">
            <v>SIEC Abr/26</v>
          </cell>
        </row>
        <row r="667">
          <cell r="A667" t="str">
            <v>02.01.03.540.50</v>
          </cell>
          <cell r="B667" t="str">
            <v>Canaleta moldada in-loco tipo III- AC4073-9</v>
          </cell>
          <cell r="C667" t="str">
            <v>m</v>
          </cell>
          <cell r="D667">
            <v>186.69</v>
          </cell>
          <cell r="E667">
            <v>150.58073882884335</v>
          </cell>
          <cell r="F667" t="str">
            <v>SIEC Abr/26</v>
          </cell>
        </row>
        <row r="668">
          <cell r="A668" t="str">
            <v>02.01.03.540.22</v>
          </cell>
          <cell r="B668" t="str">
            <v>Canaleta retangular de concreto, H=0,40 m, B=0,40 m</v>
          </cell>
          <cell r="C668" t="str">
            <v>m</v>
          </cell>
          <cell r="D668">
            <v>343.03</v>
          </cell>
          <cell r="E668">
            <v>276.68172285852552</v>
          </cell>
          <cell r="F668" t="str">
            <v>SIEC Abr/26</v>
          </cell>
        </row>
        <row r="669">
          <cell r="A669" t="str">
            <v>02.01.03.540.52</v>
          </cell>
          <cell r="B669" t="str">
            <v>Cesto para coleta de sólidos em aço inox 63cm x 67cm x 27cm, com duas barras guia de aço galvanizado 3/4"</v>
          </cell>
          <cell r="C669" t="str">
            <v>cj</v>
          </cell>
          <cell r="D669">
            <v>768.5</v>
          </cell>
          <cell r="E669">
            <v>619.85804161961607</v>
          </cell>
          <cell r="F669" t="str">
            <v>SIEC Abr/26</v>
          </cell>
        </row>
        <row r="670">
          <cell r="A670" t="str">
            <v>02.01.03.540.76</v>
          </cell>
          <cell r="B670" t="str">
            <v>Corpo de BSTC D = 0,60 m CA 2 - areia, brita e pedra de mão comerciais</v>
          </cell>
          <cell r="C670" t="str">
            <v>m</v>
          </cell>
          <cell r="D670">
            <v>488.97</v>
          </cell>
          <cell r="E670">
            <v>394.39425713824812</v>
          </cell>
          <cell r="F670" t="str">
            <v>SIEC Abr/26</v>
          </cell>
        </row>
        <row r="671">
          <cell r="A671" t="str">
            <v>02.01.03.540.77</v>
          </cell>
          <cell r="B671" t="str">
            <v>Corpo de BSTC D = 0,80 m CA 2 - areia, brita e pedra de mão comerciais</v>
          </cell>
          <cell r="C671" t="str">
            <v>m</v>
          </cell>
          <cell r="D671">
            <v>739.04</v>
          </cell>
          <cell r="E671">
            <v>596.09614453944187</v>
          </cell>
          <cell r="F671" t="str">
            <v>SIEC Abr/26</v>
          </cell>
        </row>
        <row r="672">
          <cell r="A672" t="str">
            <v>02.01.03.540.78</v>
          </cell>
          <cell r="B672" t="str">
            <v>Corpo de BSTC D = 1,00 m CA 2 - areia, brita e pedra de mão comerciais</v>
          </cell>
          <cell r="C672" t="str">
            <v>m</v>
          </cell>
          <cell r="D672">
            <v>991.84</v>
          </cell>
          <cell r="E672">
            <v>800</v>
          </cell>
          <cell r="F672" t="str">
            <v>SIEC Abr/26</v>
          </cell>
        </row>
        <row r="673">
          <cell r="A673" t="str">
            <v>02.01.03.540.79</v>
          </cell>
          <cell r="B673" t="str">
            <v>Corpo de BSTC D = 1,20 m CA 2 - areia, brita e pedra de mão comerciais</v>
          </cell>
          <cell r="C673" t="str">
            <v>m</v>
          </cell>
          <cell r="D673">
            <v>1238.5999999999999</v>
          </cell>
          <cell r="E673">
            <v>999.03210195192764</v>
          </cell>
          <cell r="F673" t="str">
            <v>SIEC Abr/26</v>
          </cell>
        </row>
        <row r="674">
          <cell r="A674" t="str">
            <v>02.01.03.540.80</v>
          </cell>
          <cell r="B674" t="str">
            <v>Corpo de BSTC D = 1,50 m CA 2 - areia, brita e pedra de mão comerciais</v>
          </cell>
          <cell r="C674" t="str">
            <v>m</v>
          </cell>
          <cell r="D674">
            <v>1824.36</v>
          </cell>
          <cell r="E674">
            <v>1471.4954024842716</v>
          </cell>
          <cell r="F674" t="str">
            <v>SIEC Abr/26</v>
          </cell>
        </row>
        <row r="675">
          <cell r="A675" t="str">
            <v>02.01.03.540.97</v>
          </cell>
          <cell r="B675" t="str">
            <v xml:space="preserve">Corpo de BSTC D = 1,80 m CA 2 - areia, brita e pedra de mão comerciais </v>
          </cell>
          <cell r="C675" t="str">
            <v>m</v>
          </cell>
          <cell r="D675">
            <v>4043.93</v>
          </cell>
          <cell r="E675">
            <v>3261.7599612840777</v>
          </cell>
          <cell r="F675" t="str">
            <v>SIEC Abr/26</v>
          </cell>
        </row>
        <row r="676">
          <cell r="A676" t="str">
            <v>02.01.03.540.24</v>
          </cell>
          <cell r="B676" t="str">
            <v>Dreno horizontal profundo, incluindo perfuração em solo, tubo de pvc e instalação</v>
          </cell>
          <cell r="C676" t="str">
            <v>m</v>
          </cell>
          <cell r="D676">
            <v>186.59</v>
          </cell>
          <cell r="E676">
            <v>150.50008065817067</v>
          </cell>
          <cell r="F676" t="str">
            <v>SIEC Abr/26</v>
          </cell>
        </row>
        <row r="677">
          <cell r="A677" t="str">
            <v>02.01.03.540.23</v>
          </cell>
          <cell r="B677" t="str">
            <v>Dreno profundo de Brita, d=20 cm, com manta geotêxtil</v>
          </cell>
          <cell r="C677" t="str">
            <v>m</v>
          </cell>
          <cell r="D677">
            <v>250.13</v>
          </cell>
          <cell r="E677">
            <v>201.75028230359734</v>
          </cell>
          <cell r="F677" t="str">
            <v>SIEC Abr/26</v>
          </cell>
        </row>
        <row r="678">
          <cell r="A678" t="str">
            <v>02.01.03.540.25</v>
          </cell>
          <cell r="B678" t="str">
            <v>Dreno profundo longitudinal (Entrevia Ø0,20)</v>
          </cell>
          <cell r="C678" t="str">
            <v>m</v>
          </cell>
          <cell r="D678">
            <v>883.35</v>
          </cell>
          <cell r="E678">
            <v>712.49395063719953</v>
          </cell>
          <cell r="F678" t="str">
            <v>SIEC Abr/26</v>
          </cell>
        </row>
        <row r="679">
          <cell r="A679" t="str">
            <v>02.01.03.540.26</v>
          </cell>
          <cell r="B679" t="str">
            <v>Dreno profundo longitudinal (Entrevia Ø0,30)</v>
          </cell>
          <cell r="C679" t="str">
            <v>m</v>
          </cell>
          <cell r="D679">
            <v>897</v>
          </cell>
          <cell r="E679">
            <v>723.50379093402159</v>
          </cell>
          <cell r="F679" t="str">
            <v>SIEC Abr/26</v>
          </cell>
        </row>
        <row r="680">
          <cell r="A680" t="str">
            <v>02.01.03.540.27</v>
          </cell>
          <cell r="B680" t="str">
            <v>Dreno profundo longitudinal (Lateral Ø0,30)</v>
          </cell>
          <cell r="C680" t="str">
            <v>m</v>
          </cell>
          <cell r="D680">
            <v>1142.75</v>
          </cell>
          <cell r="E680">
            <v>921.72124536215517</v>
          </cell>
          <cell r="F680" t="str">
            <v>SIEC Abr/26</v>
          </cell>
        </row>
        <row r="681">
          <cell r="A681" t="str">
            <v>02.01.03.540.68</v>
          </cell>
          <cell r="B681" t="str">
            <v xml:space="preserve">Dreno profundo longitudinal seção 40 cm X 40 cm, com tubo de PVC corrugado perfurado Ø 100 mm </v>
          </cell>
          <cell r="C681" t="str">
            <v>m</v>
          </cell>
          <cell r="D681">
            <v>125.08</v>
          </cell>
          <cell r="E681">
            <v>100.88723987739958</v>
          </cell>
          <cell r="F681" t="str">
            <v>SIEC Abr/26</v>
          </cell>
        </row>
        <row r="682">
          <cell r="A682" t="str">
            <v>02.01.03.540.51</v>
          </cell>
          <cell r="B682" t="str">
            <v>Execução de escada de dissipação de energia</v>
          </cell>
          <cell r="C682" t="str">
            <v>m</v>
          </cell>
          <cell r="D682">
            <v>1571.17</v>
          </cell>
          <cell r="E682">
            <v>1267.2769801580901</v>
          </cell>
          <cell r="F682" t="str">
            <v>SIEC Abr/26</v>
          </cell>
        </row>
        <row r="683">
          <cell r="A683" t="str">
            <v>02.01.03.540.99</v>
          </cell>
          <cell r="B683" t="str">
            <v>Fornecimento de canaleta metálica aço galvanizado a fogo pintado 5x30mm (corte, dobra e pintura)</v>
          </cell>
          <cell r="C683" t="str">
            <v>m</v>
          </cell>
          <cell r="D683">
            <v>31.23</v>
          </cell>
          <cell r="E683">
            <v>25.189546701080818</v>
          </cell>
          <cell r="F683" t="str">
            <v>SIEC Abr/26</v>
          </cell>
        </row>
        <row r="684">
          <cell r="A684" t="str">
            <v>02.01.03.540.72</v>
          </cell>
          <cell r="B684" t="str">
            <v>Geodreno vertical para tratamento de solos moles</v>
          </cell>
          <cell r="C684" t="str">
            <v>m</v>
          </cell>
          <cell r="D684">
            <v>12.64</v>
          </cell>
          <cell r="E684">
            <v>10.195192773027909</v>
          </cell>
          <cell r="F684" t="str">
            <v>SIEC Abr/26</v>
          </cell>
        </row>
        <row r="685">
          <cell r="A685" t="str">
            <v>02.01.03.540.104</v>
          </cell>
          <cell r="B685" t="str">
            <v>Grelha de concreto armado largura de 40cm e altura de 10cm</v>
          </cell>
          <cell r="C685" t="str">
            <v>m</v>
          </cell>
          <cell r="D685">
            <v>114.15</v>
          </cell>
          <cell r="E685">
            <v>92.071301822874659</v>
          </cell>
          <cell r="F685" t="str">
            <v>SIEC Abr/26</v>
          </cell>
        </row>
        <row r="686">
          <cell r="A686" t="str">
            <v>02.01.03.540.47</v>
          </cell>
          <cell r="B686" t="str">
            <v>Grelha para drenagem em ferro chato de 3/4" x 3/16"</v>
          </cell>
          <cell r="C686" t="str">
            <v>m²</v>
          </cell>
          <cell r="D686">
            <v>1126.94</v>
          </cell>
          <cell r="E686">
            <v>908.96918857880303</v>
          </cell>
          <cell r="F686" t="str">
            <v>SIEC Abr/26</v>
          </cell>
        </row>
        <row r="687">
          <cell r="A687" t="str">
            <v>02.01.03.540.82</v>
          </cell>
          <cell r="B687" t="str">
            <v>Iluminação provisória para tunnel liner</v>
          </cell>
          <cell r="C687" t="str">
            <v>m</v>
          </cell>
          <cell r="D687">
            <v>45.06</v>
          </cell>
          <cell r="E687">
            <v>36.344571705113729</v>
          </cell>
          <cell r="F687" t="str">
            <v>SIEC Abr/26</v>
          </cell>
        </row>
        <row r="688">
          <cell r="A688" t="str">
            <v>02.01.03.540.102</v>
          </cell>
          <cell r="B688" t="str">
            <v>Sistema de escoramento telescópico regulável para tunnel liner</v>
          </cell>
          <cell r="C688" t="str">
            <v>m³</v>
          </cell>
          <cell r="D688">
            <v>9.61</v>
          </cell>
          <cell r="E688">
            <v>7.7512502016454263</v>
          </cell>
          <cell r="F688" t="str">
            <v>SIEC Abr/26</v>
          </cell>
        </row>
        <row r="689">
          <cell r="A689" t="str">
            <v>02.01.03.540.16</v>
          </cell>
          <cell r="B689" t="str">
            <v>Tubo de concreto armado PA-2, Ø 1000 mm, rejuntado com argamassa de cimento e areia</v>
          </cell>
          <cell r="C689" t="str">
            <v>m</v>
          </cell>
          <cell r="D689">
            <v>724.67</v>
          </cell>
          <cell r="E689">
            <v>584.50556541377637</v>
          </cell>
          <cell r="F689" t="str">
            <v>SIEC Abr/26</v>
          </cell>
        </row>
        <row r="690">
          <cell r="A690" t="str">
            <v>02.01.03.540.18</v>
          </cell>
          <cell r="B690" t="str">
            <v>Tubo de concreto armado PA-2, Ø 1200 mm, rejuntado com argamassa de cimento e areia</v>
          </cell>
          <cell r="C690" t="str">
            <v>m</v>
          </cell>
          <cell r="D690">
            <v>1078.3599999999999</v>
          </cell>
          <cell r="E690">
            <v>869.78544926601057</v>
          </cell>
          <cell r="F690" t="str">
            <v>SIEC Abr/26</v>
          </cell>
        </row>
        <row r="691">
          <cell r="A691" t="str">
            <v>02.01.03.540.20</v>
          </cell>
          <cell r="B691" t="str">
            <v>Tubo de concreto armado PA-2, Ø 1500 mm, rejuntado com argamassa de cimento e areia</v>
          </cell>
          <cell r="C691" t="str">
            <v>m</v>
          </cell>
          <cell r="D691">
            <v>1583.96</v>
          </cell>
          <cell r="E691">
            <v>1277.5931601871271</v>
          </cell>
          <cell r="F691" t="str">
            <v>SIEC Abr/26</v>
          </cell>
        </row>
        <row r="692">
          <cell r="A692" t="str">
            <v>02.01.03.540.66</v>
          </cell>
          <cell r="B692" t="str">
            <v>Tubo de concreto armado PA-2, Ø 1800 mm, rejuntado com argamassa de cimento e areia</v>
          </cell>
          <cell r="C692" t="str">
            <v>m</v>
          </cell>
          <cell r="D692">
            <v>3627.93</v>
          </cell>
          <cell r="E692">
            <v>2926.2219712856909</v>
          </cell>
          <cell r="F692" t="str">
            <v>SIEC Abr/26</v>
          </cell>
        </row>
        <row r="693">
          <cell r="A693" t="str">
            <v>02.01.03.540.07</v>
          </cell>
          <cell r="B693" t="str">
            <v>Tubo de concreto armado PA-2, Ø 300 mm, rejuntado com argamassa de cimento e areia</v>
          </cell>
          <cell r="C693" t="str">
            <v>m</v>
          </cell>
          <cell r="D693">
            <v>157.57</v>
          </cell>
          <cell r="E693">
            <v>127.09307952895628</v>
          </cell>
          <cell r="F693" t="str">
            <v>SIEC Abr/26</v>
          </cell>
        </row>
        <row r="694">
          <cell r="A694" t="str">
            <v>02.01.03.540.09</v>
          </cell>
          <cell r="B694" t="str">
            <v>Tubo de concreto armado PA-2, Ø 400 mm, rejuntado com argamassa de cimento e areia</v>
          </cell>
          <cell r="C694" t="str">
            <v>m</v>
          </cell>
          <cell r="D694">
            <v>256.10000000000002</v>
          </cell>
          <cell r="E694">
            <v>206.56557509275692</v>
          </cell>
          <cell r="F694" t="str">
            <v>SIEC Abr/26</v>
          </cell>
        </row>
        <row r="695">
          <cell r="A695" t="str">
            <v>02.01.03.540.11</v>
          </cell>
          <cell r="B695" t="str">
            <v>Tubo de concreto armado PA-2, Ø 500 mm, rejuntado com argamassa de cimento e areia</v>
          </cell>
          <cell r="C695" t="str">
            <v>m</v>
          </cell>
          <cell r="D695">
            <v>224.61</v>
          </cell>
          <cell r="E695">
            <v>181.16631714792709</v>
          </cell>
          <cell r="F695" t="str">
            <v>SIEC Abr/26</v>
          </cell>
        </row>
        <row r="696">
          <cell r="A696" t="str">
            <v>02.01.03.540.12</v>
          </cell>
          <cell r="B696" t="str">
            <v>Tubo de concreto armado PA-2, Ø 600 mm, rejuntado com argamassa de cimento e areia</v>
          </cell>
          <cell r="C696" t="str">
            <v>m</v>
          </cell>
          <cell r="D696">
            <v>285.20999999999998</v>
          </cell>
          <cell r="E696">
            <v>230.0451685755767</v>
          </cell>
          <cell r="F696" t="str">
            <v>SIEC Abr/26</v>
          </cell>
        </row>
        <row r="697">
          <cell r="A697" t="str">
            <v>02.01.03.540.14</v>
          </cell>
          <cell r="B697" t="str">
            <v>Tubo de concreto armado PA-2, Ø 800 mm, rejuntado com argamassa de cimento e areia</v>
          </cell>
          <cell r="C697" t="str">
            <v>m</v>
          </cell>
          <cell r="D697">
            <v>519.16</v>
          </cell>
          <cell r="E697">
            <v>418.74495886433294</v>
          </cell>
          <cell r="F697" t="str">
            <v>SIEC Abr/26</v>
          </cell>
        </row>
        <row r="698">
          <cell r="A698" t="str">
            <v>02.01.03.540.17</v>
          </cell>
          <cell r="B698" t="str">
            <v>Tubo de concreto armado PA-3, Ø 1000 mm, rejuntado com argamassa de cimento e areia</v>
          </cell>
          <cell r="C698" t="str">
            <v>m</v>
          </cell>
          <cell r="D698">
            <v>888.55</v>
          </cell>
          <cell r="E698">
            <v>716.68817551217933</v>
          </cell>
          <cell r="F698" t="str">
            <v>SIEC Abr/26</v>
          </cell>
        </row>
        <row r="699">
          <cell r="A699" t="str">
            <v>02.01.03.540.19</v>
          </cell>
          <cell r="B699" t="str">
            <v>Tubo de concreto armado PA-3, Ø 1200 mm, rejuntado com argamassa de cimento e areia</v>
          </cell>
          <cell r="C699" t="str">
            <v>m</v>
          </cell>
          <cell r="D699">
            <v>968.21</v>
          </cell>
          <cell r="E699">
            <v>780.94047427004352</v>
          </cell>
          <cell r="F699" t="str">
            <v>SIEC Abr/26</v>
          </cell>
        </row>
        <row r="700">
          <cell r="A700" t="str">
            <v>02.01.03.540.21</v>
          </cell>
          <cell r="B700" t="str">
            <v>Tubo de concreto armado PA-3, Ø 1500 mm, rejuntado com argamassa de cimento e areia</v>
          </cell>
          <cell r="C700" t="str">
            <v>m</v>
          </cell>
          <cell r="D700">
            <v>2157.98</v>
          </cell>
          <cell r="E700">
            <v>1740.5871914824972</v>
          </cell>
          <cell r="F700" t="str">
            <v>SIEC Abr/26</v>
          </cell>
        </row>
        <row r="701">
          <cell r="A701" t="str">
            <v>02.01.03.540.13</v>
          </cell>
          <cell r="B701" t="str">
            <v>Tubo de concreto armado PA-3, Ø 600 mm, rejuntado com argamassa de cimento e areia</v>
          </cell>
          <cell r="C701" t="str">
            <v>m</v>
          </cell>
          <cell r="D701">
            <v>405.68</v>
          </cell>
          <cell r="E701">
            <v>327.21406678496533</v>
          </cell>
          <cell r="F701" t="str">
            <v>SIEC Abr/26</v>
          </cell>
        </row>
        <row r="702">
          <cell r="A702" t="str">
            <v>02.01.03.540.15</v>
          </cell>
          <cell r="B702" t="str">
            <v>Tubo de concreto armado PA-3, Ø 800 mm, rejuntado com argamassa de cimento e areia</v>
          </cell>
          <cell r="C702" t="str">
            <v>m</v>
          </cell>
          <cell r="D702">
            <v>713.94</v>
          </cell>
          <cell r="E702">
            <v>575.85094370059687</v>
          </cell>
          <cell r="F702" t="str">
            <v>SIEC Abr/26</v>
          </cell>
        </row>
        <row r="703">
          <cell r="A703" t="str">
            <v>02.01.03.540.69</v>
          </cell>
          <cell r="B703" t="str">
            <v>Tubo de concreto armado PA-4 Ø 800 mm, rejuntado com argamassa de cimento e areia</v>
          </cell>
          <cell r="C703" t="str">
            <v>m</v>
          </cell>
          <cell r="D703">
            <v>559.04</v>
          </cell>
          <cell r="E703">
            <v>450.91143732860138</v>
          </cell>
          <cell r="F703" t="str">
            <v>SIEC Abr/26</v>
          </cell>
        </row>
        <row r="704">
          <cell r="A704" t="str">
            <v>02.01.03.540.05</v>
          </cell>
          <cell r="B704" t="str">
            <v>Tubo de concreto poroso, Ø 200 mm</v>
          </cell>
          <cell r="C704" t="str">
            <v>m</v>
          </cell>
          <cell r="D704">
            <v>82.77</v>
          </cell>
          <cell r="E704">
            <v>66.7607678657848</v>
          </cell>
          <cell r="F704" t="str">
            <v>SIEC Abr/26</v>
          </cell>
        </row>
        <row r="705">
          <cell r="A705" t="str">
            <v>02.01.03.540.06</v>
          </cell>
          <cell r="B705" t="str">
            <v>Tubo de concreto simples PS-1, Ø 300 mm, rejuntado com argamassa de cimento e areia</v>
          </cell>
          <cell r="C705" t="str">
            <v>m</v>
          </cell>
          <cell r="D705">
            <v>88.2</v>
          </cell>
          <cell r="E705">
            <v>71.140506533311822</v>
          </cell>
          <cell r="F705" t="str">
            <v>SIEC Abr/26</v>
          </cell>
        </row>
        <row r="706">
          <cell r="A706" t="str">
            <v>02.01.03.540.08</v>
          </cell>
          <cell r="B706" t="str">
            <v>Tubo de concreto simples PS-1, Ø 400 mm, rejuntado com argamassa de cimento e areia</v>
          </cell>
          <cell r="C706" t="str">
            <v>m</v>
          </cell>
          <cell r="D706">
            <v>130.41</v>
          </cell>
          <cell r="E706">
            <v>105.18632037425391</v>
          </cell>
          <cell r="F706" t="str">
            <v>SIEC Abr/26</v>
          </cell>
        </row>
        <row r="707">
          <cell r="A707" t="str">
            <v>02.01.03.540.10</v>
          </cell>
          <cell r="B707" t="str">
            <v>Tubo de concreto simples PS-1, Ø 500 mm, rejuntado com argamassa de cimento e areia</v>
          </cell>
          <cell r="C707" t="str">
            <v>m</v>
          </cell>
          <cell r="D707">
            <v>164.32</v>
          </cell>
          <cell r="E707">
            <v>132.5375060493628</v>
          </cell>
          <cell r="F707" t="str">
            <v>SIEC Abr/26</v>
          </cell>
        </row>
        <row r="708">
          <cell r="A708" t="str">
            <v>02.01.03.540.53</v>
          </cell>
          <cell r="B708" t="str">
            <v>Valeta de Crista de Corte - (0,40x0,30)</v>
          </cell>
          <cell r="C708" t="str">
            <v>m</v>
          </cell>
          <cell r="D708">
            <v>192.47</v>
          </cell>
          <cell r="E708">
            <v>155.2427810937248</v>
          </cell>
          <cell r="F708" t="str">
            <v>SIEC Abr/26</v>
          </cell>
        </row>
        <row r="709">
          <cell r="A709" t="str">
            <v>02.01.03.540.54</v>
          </cell>
          <cell r="B709" t="str">
            <v>Valeta de Pé de Aterro - (0,40x0,30)</v>
          </cell>
          <cell r="C709" t="str">
            <v>m</v>
          </cell>
          <cell r="D709">
            <v>217.7</v>
          </cell>
          <cell r="E709">
            <v>175.59283755444426</v>
          </cell>
          <cell r="F709" t="str">
            <v>SIEC Abr/26</v>
          </cell>
        </row>
        <row r="710">
          <cell r="A710" t="str">
            <v>02.01.03.540.60</v>
          </cell>
          <cell r="B710" t="str">
            <v>Valeta Retangular de Concreto Armado - VR 2 - 0,40x(0,60-1,45)</v>
          </cell>
          <cell r="C710" t="str">
            <v>m</v>
          </cell>
          <cell r="D710">
            <v>857.72</v>
          </cell>
          <cell r="E710">
            <v>691.82126149378928</v>
          </cell>
          <cell r="F710" t="str">
            <v>SIEC Abr/26</v>
          </cell>
        </row>
        <row r="711">
          <cell r="A711" t="str">
            <v>02.01.03.540.61</v>
          </cell>
          <cell r="B711" t="str">
            <v>Valeta Retangular de Concreto Armado - VR 4 - 0,60x(0,60-1,45)</v>
          </cell>
          <cell r="C711" t="str">
            <v>m</v>
          </cell>
          <cell r="D711">
            <v>913.84</v>
          </cell>
          <cell r="E711">
            <v>737.0866268753025</v>
          </cell>
          <cell r="F711" t="str">
            <v>SIEC Abr/26</v>
          </cell>
        </row>
        <row r="712">
          <cell r="A712" t="str">
            <v>02.01.03.540.55</v>
          </cell>
          <cell r="B712" t="str">
            <v>Valeta Retangular de Concreto Simples - VR 1 - 0,40x(0,20-0,60)</v>
          </cell>
          <cell r="C712" t="str">
            <v>m</v>
          </cell>
          <cell r="D712">
            <v>412.67</v>
          </cell>
          <cell r="E712">
            <v>332.85207291498631</v>
          </cell>
          <cell r="F712" t="str">
            <v>SIEC Abr/26</v>
          </cell>
        </row>
        <row r="713">
          <cell r="A713" t="str">
            <v>02.01.03.540.56</v>
          </cell>
          <cell r="B713" t="str">
            <v>Valeta Retangular de Concreto Simples - VR 3 - 0,60x(0,20-0,60)</v>
          </cell>
          <cell r="C713" t="str">
            <v>m</v>
          </cell>
          <cell r="D713">
            <v>449.8</v>
          </cell>
          <cell r="E713">
            <v>362.80045168575577</v>
          </cell>
          <cell r="F713" t="str">
            <v>SIEC Abr/26</v>
          </cell>
        </row>
        <row r="714">
          <cell r="A714" t="str">
            <v>02.01.03.540.57</v>
          </cell>
          <cell r="B714" t="str">
            <v>Valeta Retangular de Concreto Simples - VR 5 - 0,40x(0,20-0,50) muro x plataforma</v>
          </cell>
          <cell r="C714" t="str">
            <v>m</v>
          </cell>
          <cell r="D714">
            <v>320.89999999999998</v>
          </cell>
          <cell r="E714">
            <v>258.83206968865943</v>
          </cell>
          <cell r="F714" t="str">
            <v>SIEC Abr/26</v>
          </cell>
        </row>
        <row r="715">
          <cell r="A715" t="str">
            <v>02.01.03.540.58</v>
          </cell>
          <cell r="B715" t="str">
            <v>Valeta Retangular de Concreto Simples - VR 6 - 0,40x(0,20-0,50) muro x talude de aterro</v>
          </cell>
          <cell r="C715" t="str">
            <v>m</v>
          </cell>
          <cell r="D715">
            <v>412.67</v>
          </cell>
          <cell r="E715">
            <v>332.85207291498631</v>
          </cell>
          <cell r="F715" t="str">
            <v>SIEC Abr/26</v>
          </cell>
        </row>
        <row r="716">
          <cell r="A716" t="str">
            <v>02.01.03.540.59</v>
          </cell>
          <cell r="B716" t="str">
            <v>Valeta Retangular de Concreto Simples - VR 7 - 0,40x0,40</v>
          </cell>
          <cell r="C716" t="str">
            <v>m</v>
          </cell>
          <cell r="D716">
            <v>412.67</v>
          </cell>
          <cell r="E716">
            <v>332.85207291498631</v>
          </cell>
          <cell r="F716" t="str">
            <v>SIEC Abr/26</v>
          </cell>
        </row>
        <row r="717">
          <cell r="A717" t="str">
            <v>02.01.03.540.83</v>
          </cell>
          <cell r="B717" t="str">
            <v>Ventilação provisória para tunnel liner</v>
          </cell>
          <cell r="C717" t="str">
            <v>m</v>
          </cell>
          <cell r="D717">
            <v>49.19</v>
          </cell>
          <cell r="E717">
            <v>39.675754153895788</v>
          </cell>
          <cell r="F717" t="str">
            <v>SIEC Abr/26</v>
          </cell>
        </row>
        <row r="718">
          <cell r="A718" t="str">
            <v>02.01.03.550</v>
          </cell>
          <cell r="B718" t="str">
            <v>REBAIXAMENTO DE LENÇOL FREÁTICO</v>
          </cell>
          <cell r="C718" t="str">
            <v/>
          </cell>
          <cell r="E718">
            <v>0</v>
          </cell>
          <cell r="F718" t="str">
            <v>SIEC Abr/26</v>
          </cell>
        </row>
        <row r="719">
          <cell r="A719" t="str">
            <v>02.01.03.550.04</v>
          </cell>
          <cell r="B719" t="str">
            <v>Dreno com areia grossa - fornecimento e colocação</v>
          </cell>
          <cell r="C719" t="str">
            <v>m³</v>
          </cell>
          <cell r="D719">
            <v>197.06</v>
          </cell>
          <cell r="E719">
            <v>158.94499112760121</v>
          </cell>
          <cell r="F719" t="str">
            <v>SIEC Abr/26</v>
          </cell>
        </row>
        <row r="720">
          <cell r="A720" t="str">
            <v>02.01.03.550.05</v>
          </cell>
          <cell r="B720" t="str">
            <v>Dreno com brita 2 e 3 - fornecimento e colocação</v>
          </cell>
          <cell r="C720" t="str">
            <v>m³</v>
          </cell>
          <cell r="D720">
            <v>267.75</v>
          </cell>
          <cell r="E720">
            <v>215.96225197612517</v>
          </cell>
          <cell r="F720" t="str">
            <v>SIEC Abr/26</v>
          </cell>
        </row>
        <row r="721">
          <cell r="A721" t="str">
            <v>02.01.03.550.08</v>
          </cell>
          <cell r="B721" t="str">
            <v>Esgotamento de águas de valas com bomba de superfície ou submersa</v>
          </cell>
          <cell r="C721" t="str">
            <v>HP x h</v>
          </cell>
          <cell r="D721">
            <v>2.65</v>
          </cell>
          <cell r="E721">
            <v>2.1374415228262622</v>
          </cell>
          <cell r="F721" t="str">
            <v>SIEC Abr/26</v>
          </cell>
        </row>
        <row r="722">
          <cell r="A722" t="str">
            <v>02.01.03.550.09</v>
          </cell>
          <cell r="B722" t="str">
            <v>Instalação de ponteiras filtrantes</v>
          </cell>
          <cell r="C722" t="str">
            <v>m</v>
          </cell>
          <cell r="D722">
            <v>96.82</v>
          </cell>
          <cell r="E722">
            <v>78.093240845297629</v>
          </cell>
          <cell r="F722" t="str">
            <v>SIEC Abr/26</v>
          </cell>
        </row>
        <row r="723">
          <cell r="A723" t="str">
            <v>02.01.03.560</v>
          </cell>
          <cell r="B723" t="str">
            <v>GUIAS E SARJETAS</v>
          </cell>
          <cell r="C723" t="str">
            <v/>
          </cell>
          <cell r="E723">
            <v>0</v>
          </cell>
          <cell r="F723" t="str">
            <v>SIEC Abr/26</v>
          </cell>
        </row>
        <row r="724">
          <cell r="A724" t="str">
            <v>02.01.03.560.10</v>
          </cell>
          <cell r="B724" t="str">
            <v>Base de concreto, fck=15,00 MPa para guias, sarjetas ou sarjetões</v>
          </cell>
          <cell r="C724" t="str">
            <v>m³</v>
          </cell>
          <cell r="D724">
            <v>552.72</v>
          </cell>
          <cell r="E724">
            <v>445.81384094208744</v>
          </cell>
          <cell r="F724" t="str">
            <v>SIEC Abr/26</v>
          </cell>
        </row>
        <row r="725">
          <cell r="A725" t="str">
            <v>02.01.03.560.09</v>
          </cell>
          <cell r="B725" t="str">
            <v>Boca-de-leão dupla de 19 x 19 x 39cm , exceto o fornecimento da grelha</v>
          </cell>
          <cell r="C725" t="str">
            <v>un</v>
          </cell>
          <cell r="D725">
            <v>4379.57</v>
          </cell>
          <cell r="E725">
            <v>3532.4810453298915</v>
          </cell>
          <cell r="F725" t="str">
            <v>SIEC Abr/26</v>
          </cell>
        </row>
        <row r="726">
          <cell r="A726" t="str">
            <v>02.01.03.560.01</v>
          </cell>
          <cell r="B726" t="str">
            <v>Boca-de-lobo de alvenaria de tijolo comum empregando argamassa mista de cimento, cal hidratada e areia sem peneirar traço 1:2:8, emboço com argamassa de cimento e areia sem peneirar traço 1:3, concreto fck=20 Mpa, controle tipo "B", lastro de brita 3</v>
          </cell>
          <cell r="C726" t="str">
            <v>un</v>
          </cell>
          <cell r="D726">
            <v>1492.17</v>
          </cell>
          <cell r="E726">
            <v>1203.5570253266656</v>
          </cell>
          <cell r="F726" t="str">
            <v>SIEC Abr/26</v>
          </cell>
        </row>
        <row r="727">
          <cell r="A727" t="str">
            <v>02.01.03.560.07</v>
          </cell>
          <cell r="B727" t="str">
            <v>Boca-de-lobo dupla de alvenaria bloco de concreto 19 x 19 x 39cm , empregando argamassa de cimento e areia sem peneirar traço 1:3, lastro de concreto fck=10 Mpa</v>
          </cell>
          <cell r="C727" t="str">
            <v>un</v>
          </cell>
          <cell r="D727">
            <v>5240.55</v>
          </cell>
          <cell r="E727">
            <v>4226.9317631876111</v>
          </cell>
          <cell r="F727" t="str">
            <v>SIEC Abr/26</v>
          </cell>
        </row>
        <row r="728">
          <cell r="A728" t="str">
            <v>02.01.03.560.06</v>
          </cell>
          <cell r="B728" t="str">
            <v>Boca-de-lobo simples de alvenaria bloco de concreto 19 x 19 x 39cm , empregando argamassa de cimento e areia sem peneirar traço 1:3, lastro de concreto fck=10 Mpa</v>
          </cell>
          <cell r="C728" t="str">
            <v>un</v>
          </cell>
          <cell r="D728">
            <v>2761.12</v>
          </cell>
          <cell r="E728">
            <v>2227.0688820777546</v>
          </cell>
          <cell r="F728" t="str">
            <v>SIEC Abr/26</v>
          </cell>
        </row>
        <row r="729">
          <cell r="A729" t="str">
            <v>02.01.03.560.12</v>
          </cell>
          <cell r="B729" t="str">
            <v>Boca-de-lobo tripla de alvenaria de bloco de concreto 19 x 19 x 39 cm, empregando argamassa de cimento e areia sem peneirar, traço 1:3, lastro de concreto fck= 10 Mpa</v>
          </cell>
          <cell r="C729" t="str">
            <v>un</v>
          </cell>
          <cell r="D729">
            <v>7860.89</v>
          </cell>
          <cell r="E729">
            <v>6340.4500725923535</v>
          </cell>
          <cell r="F729" t="str">
            <v>SIEC Abr/26</v>
          </cell>
        </row>
        <row r="730">
          <cell r="A730" t="str">
            <v>02.01.03.560.03</v>
          </cell>
          <cell r="B730" t="str">
            <v>Guia pré-fabricada de concreto, reta ou curva assentada com concreto, fck=15 MPa</v>
          </cell>
          <cell r="C730" t="str">
            <v>m</v>
          </cell>
          <cell r="D730">
            <v>88.27</v>
          </cell>
          <cell r="E730">
            <v>71.196967252782699</v>
          </cell>
          <cell r="F730" t="str">
            <v>SIEC Abr/26</v>
          </cell>
        </row>
        <row r="731">
          <cell r="A731" t="str">
            <v>02.01.03.560.04</v>
          </cell>
          <cell r="B731" t="str">
            <v>REM.53_Arrancamento e reassentamento de guias com reaproveitamento</v>
          </cell>
          <cell r="C731" t="str">
            <v>m</v>
          </cell>
          <cell r="D731">
            <v>59.52</v>
          </cell>
          <cell r="E731">
            <v>48.00774318438458</v>
          </cell>
          <cell r="F731" t="str">
            <v>SIEC Abr/26</v>
          </cell>
        </row>
        <row r="732">
          <cell r="A732" t="str">
            <v>02.01.03.560.02</v>
          </cell>
          <cell r="B732" t="str">
            <v>NEP 11_Guia pré-fabricada em concreto simples padrão PMSP tipo reta, 0,30 x 0,15 x 1,00 m (resistência à compressão &gt;= 20 Mpa)</v>
          </cell>
          <cell r="C732" t="str">
            <v>m</v>
          </cell>
          <cell r="D732">
            <v>62.69</v>
          </cell>
          <cell r="E732">
            <v>50.56460719470882</v>
          </cell>
          <cell r="F732" t="str">
            <v>SIEC Abr/26</v>
          </cell>
        </row>
        <row r="733">
          <cell r="A733" t="str">
            <v>02.01.03.560.11</v>
          </cell>
          <cell r="B733" t="str">
            <v>Passeio em concreto simples, fck = 20 MPa, esp. 6 cm, incluindo lastro de brita com esp. 5 cm</v>
          </cell>
          <cell r="C733" t="str">
            <v>m²</v>
          </cell>
          <cell r="D733">
            <v>61.41</v>
          </cell>
          <cell r="E733">
            <v>49.532182610098403</v>
          </cell>
          <cell r="F733" t="str">
            <v>SIEC Abr/26</v>
          </cell>
        </row>
        <row r="734">
          <cell r="A734" t="str">
            <v>02.01.03.560.14</v>
          </cell>
          <cell r="B734" t="str">
            <v>Rebaixamento de guias de concreto</v>
          </cell>
          <cell r="C734" t="str">
            <v>m</v>
          </cell>
          <cell r="D734">
            <v>22.67</v>
          </cell>
          <cell r="E734">
            <v>18.285207291498629</v>
          </cell>
          <cell r="F734" t="str">
            <v>SIEC Abr/26</v>
          </cell>
        </row>
        <row r="735">
          <cell r="A735" t="str">
            <v>02.01.03.560.05</v>
          </cell>
          <cell r="B735" t="str">
            <v>Sarjeta ou sarjetão de concreto inclusive preparo de caixa concreto fck=20MPa</v>
          </cell>
          <cell r="C735" t="str">
            <v>m³</v>
          </cell>
          <cell r="D735">
            <v>1160.95</v>
          </cell>
          <cell r="E735">
            <v>936.40103242458463</v>
          </cell>
          <cell r="F735" t="str">
            <v>SIEC Abr/26</v>
          </cell>
        </row>
        <row r="736">
          <cell r="A736" t="str">
            <v>02.01.03.560.08</v>
          </cell>
          <cell r="B736" t="str">
            <v>Tampa de concreto para boca de lobo, dimensões 7 x 70 x 120 cm</v>
          </cell>
          <cell r="C736" t="str">
            <v>un</v>
          </cell>
          <cell r="D736">
            <v>305.85000000000002</v>
          </cell>
          <cell r="E736">
            <v>246.69301500241977</v>
          </cell>
          <cell r="F736" t="str">
            <v>SIEC Abr/26</v>
          </cell>
        </row>
        <row r="737">
          <cell r="A737" t="str">
            <v>02.01.03.561</v>
          </cell>
          <cell r="B737" t="str">
            <v>EXECUÇÃO DE PAVIMENTAÇÕES DIVERSAS</v>
          </cell>
          <cell r="C737" t="str">
            <v/>
          </cell>
          <cell r="E737">
            <v>0</v>
          </cell>
          <cell r="F737" t="str">
            <v>SIEC Abr/26</v>
          </cell>
        </row>
        <row r="738">
          <cell r="A738" t="str">
            <v>02.01.03.561.07</v>
          </cell>
          <cell r="B738" t="str">
            <v>Execução de passeio (calçada) ou piso de concreto com concreto moldado in loco, usinado, acabamento convencional, espessura 10 cm, armado.</v>
          </cell>
          <cell r="C738" t="str">
            <v>m²</v>
          </cell>
          <cell r="D738">
            <v>112.8</v>
          </cell>
          <cell r="E738">
            <v>90.982416518793357</v>
          </cell>
          <cell r="F738" t="str">
            <v>SIEC Abr/26</v>
          </cell>
        </row>
        <row r="739">
          <cell r="A739" t="str">
            <v>02.01.03.561.01</v>
          </cell>
          <cell r="B739" t="str">
            <v>Execução de passeio (calçada) ou piso de concreto com concreto moldado in loco, usinado, acabamento convencional, espessura 6 cm, armado.</v>
          </cell>
          <cell r="C739" t="str">
            <v>m²</v>
          </cell>
          <cell r="D739">
            <v>74.64</v>
          </cell>
          <cell r="E739">
            <v>60.203258590095174</v>
          </cell>
          <cell r="F739" t="str">
            <v>SIEC Abr/26</v>
          </cell>
        </row>
        <row r="740">
          <cell r="A740" t="str">
            <v>02.01.03.561.05</v>
          </cell>
          <cell r="B740" t="str">
            <v>Execução de passeio (calçada) ou piso de concreto com concreto moldado in loco, usinado, acabamento convencional, espessura 7 cm, armado</v>
          </cell>
          <cell r="C740" t="str">
            <v>m²</v>
          </cell>
          <cell r="D740">
            <v>91.86</v>
          </cell>
          <cell r="E740">
            <v>74.092595579932251</v>
          </cell>
          <cell r="F740" t="str">
            <v>SIEC Abr/26</v>
          </cell>
        </row>
        <row r="741">
          <cell r="A741" t="str">
            <v>02.01.03.561.06</v>
          </cell>
          <cell r="B741" t="str">
            <v>Execução de passeio (calçada) ou piso de concreto com concreto moldado in loco, usinado, acabamento convencional, espessura 8 cm, armado.</v>
          </cell>
          <cell r="C741" t="str">
            <v>m²</v>
          </cell>
          <cell r="D741">
            <v>90.22</v>
          </cell>
          <cell r="E741">
            <v>72.76980158090015</v>
          </cell>
          <cell r="F741" t="str">
            <v>SIEC Abr/26</v>
          </cell>
        </row>
        <row r="742">
          <cell r="A742" t="str">
            <v>02.01.03.561.02</v>
          </cell>
          <cell r="B742" t="str">
            <v>Pavimentação em pedrisco, espessura 5cm.</v>
          </cell>
          <cell r="C742" t="str">
            <v>m²</v>
          </cell>
          <cell r="D742">
            <v>17.32</v>
          </cell>
          <cell r="E742">
            <v>13.969995160509759</v>
          </cell>
          <cell r="F742" t="str">
            <v>SIEC Abr/26</v>
          </cell>
        </row>
        <row r="743">
          <cell r="A743" t="str">
            <v>02.01.03.561.03</v>
          </cell>
          <cell r="B743" t="str">
            <v>Rampa acessível para pedestres</v>
          </cell>
          <cell r="C743" t="str">
            <v>un</v>
          </cell>
          <cell r="D743">
            <v>694.99</v>
          </cell>
          <cell r="E743">
            <v>560.56622035812222</v>
          </cell>
          <cell r="F743" t="str">
            <v>SIEC Abr/26</v>
          </cell>
        </row>
        <row r="744">
          <cell r="A744" t="str">
            <v>02.01.03.561.04</v>
          </cell>
          <cell r="B744" t="str">
            <v>Recomposição da pavimentação asfáltica após abertura de valas</v>
          </cell>
          <cell r="C744" t="str">
            <v>m²</v>
          </cell>
          <cell r="D744">
            <v>352.76</v>
          </cell>
          <cell r="E744">
            <v>284.52976286497824</v>
          </cell>
          <cell r="F744" t="str">
            <v>SIEC Abr/26</v>
          </cell>
        </row>
        <row r="745">
          <cell r="A745" t="str">
            <v>02.01.04</v>
          </cell>
          <cell r="B745" t="str">
            <v>FUNDAÇÕES</v>
          </cell>
          <cell r="C745" t="str">
            <v/>
          </cell>
          <cell r="E745">
            <v>0</v>
          </cell>
          <cell r="F745" t="str">
            <v>SIEC Abr/26</v>
          </cell>
        </row>
        <row r="746">
          <cell r="A746" t="str">
            <v>02.01.04.100</v>
          </cell>
          <cell r="B746" t="str">
            <v>BROCAS DE CONCRETO</v>
          </cell>
          <cell r="C746" t="str">
            <v/>
          </cell>
          <cell r="E746">
            <v>0</v>
          </cell>
          <cell r="F746" t="str">
            <v>SIEC Abr/26</v>
          </cell>
        </row>
        <row r="747">
          <cell r="A747" t="str">
            <v>02.01.04.100.01</v>
          </cell>
          <cell r="B747" t="str">
            <v>Broca de concreto armado, fck=20 MPa, Ø 15 cm</v>
          </cell>
          <cell r="C747" t="str">
            <v>m</v>
          </cell>
          <cell r="D747">
            <v>73.83</v>
          </cell>
          <cell r="E747">
            <v>59.549927407646393</v>
          </cell>
          <cell r="F747" t="str">
            <v>SIEC Abr/26</v>
          </cell>
        </row>
        <row r="748">
          <cell r="A748" t="str">
            <v>02.01.04.100.04</v>
          </cell>
          <cell r="B748" t="str">
            <v>Broca de concreto armado, fck=20 MPa, Ø 20 cm</v>
          </cell>
          <cell r="C748" t="str">
            <v>m</v>
          </cell>
          <cell r="D748">
            <v>78.33</v>
          </cell>
          <cell r="E748">
            <v>63.179545087917404</v>
          </cell>
          <cell r="F748" t="str">
            <v>SIEC Abr/26</v>
          </cell>
        </row>
        <row r="749">
          <cell r="A749" t="str">
            <v>02.01.04.100.02</v>
          </cell>
          <cell r="B749" t="str">
            <v>Broca de concreto armado, fck=20 MPa, Ø 25 cm</v>
          </cell>
          <cell r="C749" t="str">
            <v>m</v>
          </cell>
          <cell r="D749">
            <v>110.03</v>
          </cell>
          <cell r="E749">
            <v>88.748185191159862</v>
          </cell>
          <cell r="F749" t="str">
            <v>SIEC Abr/26</v>
          </cell>
        </row>
        <row r="750">
          <cell r="A750" t="str">
            <v>02.01.04.100.05</v>
          </cell>
          <cell r="B750" t="str">
            <v>Broca de concreto armado, fck=20 Mpa, Ø 25 cm para instalação de portões e gradis - Conforme Projeto AL0249-8.</v>
          </cell>
          <cell r="C750" t="str">
            <v>m</v>
          </cell>
          <cell r="D750">
            <v>171.29</v>
          </cell>
          <cell r="E750">
            <v>138.15938054524923</v>
          </cell>
          <cell r="F750" t="str">
            <v>SIEC Abr/26</v>
          </cell>
        </row>
        <row r="751">
          <cell r="A751" t="str">
            <v>02.01.04.100.03</v>
          </cell>
          <cell r="B751" t="str">
            <v>Broca de concreto armado, fck=20 MPa, Ø 30 cm</v>
          </cell>
          <cell r="C751" t="str">
            <v>m</v>
          </cell>
          <cell r="D751">
            <v>162.72999999999999</v>
          </cell>
          <cell r="E751">
            <v>131.25504113566703</v>
          </cell>
          <cell r="F751" t="str">
            <v>SIEC Abr/26</v>
          </cell>
        </row>
        <row r="752">
          <cell r="A752" t="str">
            <v>02.01.04.200</v>
          </cell>
          <cell r="B752" t="str">
            <v>ESTACAS METÁLICAS</v>
          </cell>
          <cell r="C752" t="str">
            <v/>
          </cell>
          <cell r="E752">
            <v>0</v>
          </cell>
          <cell r="F752" t="str">
            <v>SIEC Abr/26</v>
          </cell>
        </row>
        <row r="753">
          <cell r="A753" t="str">
            <v>02.01.04.200.16</v>
          </cell>
          <cell r="B753" t="str">
            <v>Corte com maçarico oxiacetileno de chapas de aço com espessura de 12,5 mm</v>
          </cell>
          <cell r="C753" t="str">
            <v>m</v>
          </cell>
          <cell r="D753">
            <v>4.88</v>
          </cell>
          <cell r="E753">
            <v>3.9361187288272301</v>
          </cell>
          <cell r="F753" t="str">
            <v>SIEC Abr/26</v>
          </cell>
        </row>
        <row r="754">
          <cell r="A754" t="str">
            <v>02.01.04.200.17</v>
          </cell>
          <cell r="B754" t="str">
            <v>Corte com maçarico oxiacetileno de chapas de aço com espessura de 16 mm</v>
          </cell>
          <cell r="C754" t="str">
            <v>m</v>
          </cell>
          <cell r="D754">
            <v>7.52</v>
          </cell>
          <cell r="E754">
            <v>6.0654944345862232</v>
          </cell>
          <cell r="F754" t="str">
            <v>SIEC Abr/26</v>
          </cell>
        </row>
        <row r="755">
          <cell r="A755" t="str">
            <v>02.01.04.200.11</v>
          </cell>
          <cell r="B755" t="str">
            <v>Corte com maçarico oxiacetileno de chapas de aço com espessura de 3 mm</v>
          </cell>
          <cell r="C755" t="str">
            <v>m</v>
          </cell>
          <cell r="D755">
            <v>2.06</v>
          </cell>
          <cell r="E755">
            <v>1.6615583158573963</v>
          </cell>
          <cell r="F755" t="str">
            <v>SIEC Abr/26</v>
          </cell>
        </row>
        <row r="756">
          <cell r="A756" t="str">
            <v>02.01.04.200.12</v>
          </cell>
          <cell r="B756" t="str">
            <v>Corte com maçarico oxiacetileno de chapas de aço com espessura de 5 mm</v>
          </cell>
          <cell r="C756" t="str">
            <v>m</v>
          </cell>
          <cell r="D756">
            <v>2.42</v>
          </cell>
          <cell r="E756">
            <v>1.9519277302790772</v>
          </cell>
          <cell r="F756" t="str">
            <v>SIEC Abr/26</v>
          </cell>
        </row>
        <row r="757">
          <cell r="A757" t="str">
            <v>02.01.04.200.13</v>
          </cell>
          <cell r="B757" t="str">
            <v>Corte com maçarico oxiacetileno de chapas de aço com espessura de 6,3 mm</v>
          </cell>
          <cell r="C757" t="str">
            <v>m</v>
          </cell>
          <cell r="D757">
            <v>2.7</v>
          </cell>
          <cell r="E757">
            <v>2.1777706081626071</v>
          </cell>
          <cell r="F757" t="str">
            <v>SIEC Abr/26</v>
          </cell>
        </row>
        <row r="758">
          <cell r="A758" t="str">
            <v>02.01.04.200.14</v>
          </cell>
          <cell r="B758" t="str">
            <v>Corte com maçarico oxiacetileno de chapas de aço com espessura de 8 mm</v>
          </cell>
          <cell r="C758" t="str">
            <v>m</v>
          </cell>
          <cell r="D758">
            <v>3.14</v>
          </cell>
          <cell r="E758">
            <v>2.5326665591224393</v>
          </cell>
          <cell r="F758" t="str">
            <v>SIEC Abr/26</v>
          </cell>
        </row>
        <row r="759">
          <cell r="A759" t="str">
            <v>02.01.04.200.15</v>
          </cell>
          <cell r="B759" t="str">
            <v>Corte com maçarico oxiacetileno de chapas de aço com espessura de 9,5 mm</v>
          </cell>
          <cell r="C759" t="str">
            <v>m</v>
          </cell>
          <cell r="D759">
            <v>3.58</v>
          </cell>
          <cell r="E759">
            <v>2.8875625100822715</v>
          </cell>
          <cell r="F759" t="str">
            <v>SIEC Abr/26</v>
          </cell>
        </row>
        <row r="760">
          <cell r="A760" t="str">
            <v>02.01.04.200.18</v>
          </cell>
          <cell r="B760" t="str">
            <v>Corte com maçarico oxiacetileno de perfis metálicos</v>
          </cell>
          <cell r="C760" t="str">
            <v>cm²</v>
          </cell>
          <cell r="D760">
            <v>0.06</v>
          </cell>
          <cell r="E760">
            <v>4.8394902403613486E-2</v>
          </cell>
          <cell r="F760" t="str">
            <v>SIEC Abr/26</v>
          </cell>
        </row>
        <row r="761">
          <cell r="A761" t="str">
            <v>02.01.04.200.19</v>
          </cell>
          <cell r="B761" t="str">
            <v>Estaca prancha metálica - fornecimento e cravação com guindaste equipado com martelo hidráulico, sem reaproveitamento</v>
          </cell>
          <cell r="C761" t="str">
            <v>kg</v>
          </cell>
          <cell r="D761">
            <v>17.18</v>
          </cell>
          <cell r="E761">
            <v>13.857073721567994</v>
          </cell>
          <cell r="F761" t="str">
            <v>SIEC Abr/26</v>
          </cell>
        </row>
        <row r="762">
          <cell r="A762" t="str">
            <v>02.01.04.300</v>
          </cell>
          <cell r="B762" t="str">
            <v>ESTACAS PRÉ-MOLDADAS DE CONCRETO</v>
          </cell>
          <cell r="C762" t="str">
            <v/>
          </cell>
          <cell r="E762">
            <v>0</v>
          </cell>
          <cell r="F762" t="str">
            <v>SIEC Abr/26</v>
          </cell>
        </row>
        <row r="763">
          <cell r="A763" t="str">
            <v>02.01.04.300.10</v>
          </cell>
          <cell r="B763" t="str">
            <v>Corte e preparo de cabeça de estacas</v>
          </cell>
          <cell r="C763" t="str">
            <v>un</v>
          </cell>
          <cell r="D763">
            <v>100.1</v>
          </cell>
          <cell r="E763">
            <v>80.73882884336183</v>
          </cell>
          <cell r="F763" t="str">
            <v>SIEC Abr/26</v>
          </cell>
        </row>
        <row r="764">
          <cell r="A764" t="str">
            <v>02.01.04.300.11</v>
          </cell>
          <cell r="B764" t="str">
            <v>Estaca pré-moldada centrifugada de concreto Ø 60 cm</v>
          </cell>
          <cell r="C764" t="str">
            <v>m</v>
          </cell>
          <cell r="D764">
            <v>1011.94</v>
          </cell>
          <cell r="E764">
            <v>816.21229230521055</v>
          </cell>
          <cell r="F764" t="str">
            <v>SIEC Abr/26</v>
          </cell>
        </row>
        <row r="765">
          <cell r="A765" t="str">
            <v>02.01.04.300.03</v>
          </cell>
          <cell r="B765" t="str">
            <v>Estaca pré-moldada de concreto, carga admissível até 30 tf</v>
          </cell>
          <cell r="C765" t="str">
            <v>m</v>
          </cell>
          <cell r="D765">
            <v>91.82</v>
          </cell>
          <cell r="E765">
            <v>74.06033231166316</v>
          </cell>
          <cell r="F765" t="str">
            <v>SIEC Abr/26</v>
          </cell>
        </row>
        <row r="766">
          <cell r="A766" t="str">
            <v>02.01.04.300.04</v>
          </cell>
          <cell r="B766" t="str">
            <v>Estaca pré-moldada de concreto, carga admissível até 40 tf</v>
          </cell>
          <cell r="C766" t="str">
            <v>m</v>
          </cell>
          <cell r="D766">
            <v>115.73</v>
          </cell>
          <cell r="E766">
            <v>93.345700919503145</v>
          </cell>
          <cell r="F766" t="str">
            <v>SIEC Abr/26</v>
          </cell>
        </row>
        <row r="767">
          <cell r="A767" t="str">
            <v>02.01.04.300.06</v>
          </cell>
          <cell r="B767" t="str">
            <v>Estaca pré-moldada de concreto, carga admissível até 60 tf</v>
          </cell>
          <cell r="C767" t="str">
            <v>m</v>
          </cell>
          <cell r="D767">
            <v>173.64</v>
          </cell>
          <cell r="E767">
            <v>140.05484755605741</v>
          </cell>
          <cell r="F767" t="str">
            <v>SIEC Abr/26</v>
          </cell>
        </row>
        <row r="768">
          <cell r="A768" t="str">
            <v>02.01.04.400</v>
          </cell>
          <cell r="B768" t="str">
            <v>ESTACAS HÉLICE CONTÍNUA</v>
          </cell>
          <cell r="C768" t="str">
            <v/>
          </cell>
          <cell r="E768">
            <v>0</v>
          </cell>
          <cell r="F768" t="str">
            <v>SIEC Abr/26</v>
          </cell>
        </row>
        <row r="769">
          <cell r="A769" t="str">
            <v>02.01.04.400.02</v>
          </cell>
          <cell r="B769" t="str">
            <v>Estaca hélice contínua Ø 25 cm, carga admissível até 30tf em solo</v>
          </cell>
          <cell r="C769" t="str">
            <v>m</v>
          </cell>
          <cell r="D769">
            <v>112.68</v>
          </cell>
          <cell r="E769">
            <v>90.885626713986127</v>
          </cell>
          <cell r="F769" t="str">
            <v>SIEC Abr/26</v>
          </cell>
        </row>
        <row r="770">
          <cell r="A770" t="str">
            <v>02.01.04.400.03</v>
          </cell>
          <cell r="B770" t="str">
            <v>Estaca hélice contínua Ø 30 cm, carga admissível até 45tf em solo</v>
          </cell>
          <cell r="C770" t="str">
            <v>m</v>
          </cell>
          <cell r="D770">
            <v>143.09</v>
          </cell>
          <cell r="E770">
            <v>115.4137764155509</v>
          </cell>
          <cell r="F770" t="str">
            <v>SIEC Abr/26</v>
          </cell>
        </row>
        <row r="771">
          <cell r="A771" t="str">
            <v>02.01.04.400.04</v>
          </cell>
          <cell r="B771" t="str">
            <v>Estaca hélice contínua Ø 35 cm, carga admissível até 60tf em solo</v>
          </cell>
          <cell r="C771" t="str">
            <v>m</v>
          </cell>
          <cell r="D771">
            <v>173.75</v>
          </cell>
          <cell r="E771">
            <v>140.14357154379738</v>
          </cell>
          <cell r="F771" t="str">
            <v>SIEC Abr/26</v>
          </cell>
        </row>
        <row r="772">
          <cell r="A772" t="str">
            <v>02.01.04.400.05</v>
          </cell>
          <cell r="B772" t="str">
            <v>Estaca hélice contínua Ø 40 cm, carga admissível até 80tf em solo</v>
          </cell>
          <cell r="C772" t="str">
            <v>m</v>
          </cell>
          <cell r="D772">
            <v>205.08</v>
          </cell>
          <cell r="E772">
            <v>165.4137764155509</v>
          </cell>
          <cell r="F772" t="str">
            <v>SIEC Abr/26</v>
          </cell>
        </row>
        <row r="773">
          <cell r="A773" t="str">
            <v>02.01.04.400.06</v>
          </cell>
          <cell r="B773" t="str">
            <v>Estaca hélice contínua Ø 50 cm, carga admissível até 130tf em solo</v>
          </cell>
          <cell r="C773" t="str">
            <v>m</v>
          </cell>
          <cell r="D773">
            <v>265.68</v>
          </cell>
          <cell r="E773">
            <v>214.29262784320051</v>
          </cell>
          <cell r="F773" t="str">
            <v>SIEC Abr/26</v>
          </cell>
        </row>
        <row r="774">
          <cell r="A774" t="str">
            <v>02.01.04.400.07</v>
          </cell>
          <cell r="B774" t="str">
            <v>Estaca hélice contínua Ø 60 cm, carga admissível até 160tf em solo</v>
          </cell>
          <cell r="C774" t="str">
            <v>m</v>
          </cell>
          <cell r="D774">
            <v>307.56</v>
          </cell>
          <cell r="E774">
            <v>248.07226972092272</v>
          </cell>
          <cell r="F774" t="str">
            <v>SIEC Abr/26</v>
          </cell>
        </row>
        <row r="775">
          <cell r="A775" t="str">
            <v>02.01.04.400.08</v>
          </cell>
          <cell r="B775" t="str">
            <v>Estaca hélice contínua Ø 70 cm, carga admissível até 220tf em solo</v>
          </cell>
          <cell r="C775" t="str">
            <v>m</v>
          </cell>
          <cell r="D775">
            <v>433.48</v>
          </cell>
          <cell r="E775">
            <v>349.63703823197289</v>
          </cell>
          <cell r="F775" t="str">
            <v>SIEC Abr/26</v>
          </cell>
        </row>
        <row r="776">
          <cell r="A776" t="str">
            <v>02.01.04.400.09</v>
          </cell>
          <cell r="B776" t="str">
            <v>Estaca hélice contínua Ø 80 cm, carga admissível até 290tf em solo</v>
          </cell>
          <cell r="C776" t="str">
            <v>m</v>
          </cell>
          <cell r="D776">
            <v>569.85</v>
          </cell>
          <cell r="E776">
            <v>459.63058557831909</v>
          </cell>
          <cell r="F776" t="str">
            <v>SIEC Abr/26</v>
          </cell>
        </row>
        <row r="777">
          <cell r="A777" t="str">
            <v>02.01.04.400.10</v>
          </cell>
          <cell r="B777" t="str">
            <v>Estaca hélice contínua Ø 90 cm, carga admissível até 360tf em solo</v>
          </cell>
          <cell r="C777" t="str">
            <v>m</v>
          </cell>
          <cell r="D777">
            <v>652.4</v>
          </cell>
          <cell r="E777">
            <v>526.21390546862392</v>
          </cell>
          <cell r="F777" t="str">
            <v>SIEC Abr/26</v>
          </cell>
        </row>
        <row r="778">
          <cell r="A778" t="str">
            <v>02.01.04.400.01</v>
          </cell>
          <cell r="B778" t="str">
            <v>Mobilização e desmobilização de equipe e equipamento para estaca hélice / pré-furo em solo residual</v>
          </cell>
          <cell r="C778" t="str">
            <v>un</v>
          </cell>
          <cell r="D778">
            <v>45053.9</v>
          </cell>
          <cell r="E778">
            <v>36339.651556702695</v>
          </cell>
          <cell r="F778" t="str">
            <v>SIEC Abr/26</v>
          </cell>
        </row>
        <row r="779">
          <cell r="A779" t="str">
            <v>02.01.04.500</v>
          </cell>
          <cell r="B779" t="str">
            <v>ESTACAS RAIZ</v>
          </cell>
          <cell r="C779" t="str">
            <v/>
          </cell>
          <cell r="E779">
            <v>0</v>
          </cell>
          <cell r="F779" t="str">
            <v>SIEC Abr/26</v>
          </cell>
        </row>
        <row r="780">
          <cell r="A780" t="str">
            <v>02.01.04.500.11</v>
          </cell>
          <cell r="B780" t="str">
            <v>Estaca raiz Ø 16 cm em solo, carga admissível até 35 tf</v>
          </cell>
          <cell r="C780" t="str">
            <v>m</v>
          </cell>
          <cell r="D780">
            <v>210.22</v>
          </cell>
          <cell r="E780">
            <v>169.55960638812712</v>
          </cell>
          <cell r="F780" t="str">
            <v>SIEC Abr/26</v>
          </cell>
        </row>
        <row r="781">
          <cell r="A781" t="str">
            <v>02.01.04.500.12</v>
          </cell>
          <cell r="B781" t="str">
            <v>Estaca raiz Ø 20 cm em solo, carga admissível até 50 tf</v>
          </cell>
          <cell r="C781" t="str">
            <v>m</v>
          </cell>
          <cell r="D781">
            <v>260.31</v>
          </cell>
          <cell r="E781">
            <v>209.96128407807711</v>
          </cell>
          <cell r="F781" t="str">
            <v>SIEC Abr/26</v>
          </cell>
        </row>
        <row r="782">
          <cell r="A782" t="str">
            <v>02.01.04.500.13</v>
          </cell>
          <cell r="B782" t="str">
            <v>Estaca raiz Ø 25 cm em solo, carga admissível até 70 tf</v>
          </cell>
          <cell r="C782" t="str">
            <v>m</v>
          </cell>
          <cell r="D782">
            <v>315.64</v>
          </cell>
          <cell r="E782">
            <v>254.58944991127601</v>
          </cell>
          <cell r="F782" t="str">
            <v>SIEC Abr/26</v>
          </cell>
        </row>
        <row r="783">
          <cell r="A783" t="str">
            <v>02.01.04.500.14</v>
          </cell>
          <cell r="B783" t="str">
            <v>Estaca raiz Ø 31 cm em solo, carga admissível até 100 tf</v>
          </cell>
          <cell r="C783" t="str">
            <v>m</v>
          </cell>
          <cell r="D783">
            <v>444.98</v>
          </cell>
          <cell r="E783">
            <v>358.91272785933216</v>
          </cell>
          <cell r="F783" t="str">
            <v>SIEC Abr/26</v>
          </cell>
        </row>
        <row r="784">
          <cell r="A784" t="str">
            <v>02.01.04.500.15</v>
          </cell>
          <cell r="B784" t="str">
            <v>Estaca raiz Ø 41 cm em solo, carga admissível até 150 tf</v>
          </cell>
          <cell r="C784" t="str">
            <v>m</v>
          </cell>
          <cell r="D784">
            <v>531.66999999999996</v>
          </cell>
          <cell r="E784">
            <v>428.83529601548634</v>
          </cell>
          <cell r="F784" t="str">
            <v>SIEC Abr/26</v>
          </cell>
        </row>
        <row r="785">
          <cell r="A785" t="str">
            <v>02.01.04.500.16</v>
          </cell>
          <cell r="B785" t="str">
            <v>Estaca raiz Ø 45 cm em solo, carga admissível até 200 tf</v>
          </cell>
          <cell r="C785" t="str">
            <v>m</v>
          </cell>
          <cell r="D785">
            <v>632.91</v>
          </cell>
          <cell r="E785">
            <v>510.49362800451684</v>
          </cell>
          <cell r="F785" t="str">
            <v>SIEC Abr/26</v>
          </cell>
        </row>
        <row r="786">
          <cell r="A786" t="str">
            <v>02.01.04.500.01</v>
          </cell>
          <cell r="B786" t="str">
            <v>Mobilização e desmobilização de equipe e equipamento para estaca raiz em solo ou em rocha</v>
          </cell>
          <cell r="C786" t="str">
            <v>un</v>
          </cell>
          <cell r="D786">
            <v>33849</v>
          </cell>
          <cell r="E786">
            <v>27301.984190998548</v>
          </cell>
          <cell r="F786" t="str">
            <v>SIEC Abr/26</v>
          </cell>
        </row>
        <row r="787">
          <cell r="A787" t="str">
            <v>02.01.04.610</v>
          </cell>
          <cell r="B787" t="str">
            <v>ESTACAS ESCAVADAS</v>
          </cell>
          <cell r="C787" t="str">
            <v/>
          </cell>
          <cell r="E787">
            <v>0</v>
          </cell>
          <cell r="F787" t="str">
            <v>SIEC Abr/26</v>
          </cell>
        </row>
        <row r="788">
          <cell r="A788" t="str">
            <v>02.01.04.610.04</v>
          </cell>
          <cell r="B788" t="str">
            <v>Estacão Ø 1,40m (m)</v>
          </cell>
          <cell r="C788" t="str">
            <v>m</v>
          </cell>
          <cell r="D788">
            <v>2734.49</v>
          </cell>
          <cell r="E788">
            <v>2205.5896112276173</v>
          </cell>
          <cell r="F788" t="str">
            <v>SIEC Abr/26</v>
          </cell>
        </row>
        <row r="789">
          <cell r="A789" t="str">
            <v>02.01.04.610.05</v>
          </cell>
          <cell r="B789" t="str">
            <v>Estacão Ø 2,00m (m)</v>
          </cell>
          <cell r="C789" t="str">
            <v>m</v>
          </cell>
          <cell r="D789">
            <v>5580.64</v>
          </cell>
          <cell r="E789">
            <v>4501.24213582836</v>
          </cell>
          <cell r="F789" t="str">
            <v>SIEC Abr/26</v>
          </cell>
        </row>
        <row r="790">
          <cell r="A790" t="str">
            <v>02.01.04.700</v>
          </cell>
          <cell r="B790" t="str">
            <v>TUBULÕES</v>
          </cell>
          <cell r="C790" t="str">
            <v/>
          </cell>
          <cell r="E790">
            <v>0</v>
          </cell>
          <cell r="F790" t="str">
            <v>SIEC Abr/26</v>
          </cell>
        </row>
        <row r="791">
          <cell r="A791" t="str">
            <v>02.01.04.700.02</v>
          </cell>
          <cell r="B791" t="str">
            <v>Anel pré-moldado de concreto para revestimento do fuste Ø 0,80 m</v>
          </cell>
          <cell r="C791" t="str">
            <v>m</v>
          </cell>
          <cell r="D791">
            <v>508.34</v>
          </cell>
          <cell r="E791">
            <v>410.01774479754795</v>
          </cell>
          <cell r="F791" t="str">
            <v>SIEC Abr/26</v>
          </cell>
        </row>
        <row r="792">
          <cell r="A792" t="str">
            <v>02.01.04.700.03</v>
          </cell>
          <cell r="B792" t="str">
            <v>Anel pré-moldado de concreto para revestimento do fuste Ø 1,00 m</v>
          </cell>
          <cell r="C792" t="str">
            <v>m</v>
          </cell>
          <cell r="D792">
            <v>686.02</v>
          </cell>
          <cell r="E792">
            <v>553.33118244878199</v>
          </cell>
          <cell r="F792" t="str">
            <v>SIEC Abr/26</v>
          </cell>
        </row>
        <row r="793">
          <cell r="A793" t="str">
            <v>02.01.04.700.04</v>
          </cell>
          <cell r="B793" t="str">
            <v>Anel pré-moldado de concreto para revestimento do fuste Ø 1,20 m</v>
          </cell>
          <cell r="C793" t="str">
            <v>m</v>
          </cell>
          <cell r="D793">
            <v>904.58</v>
          </cell>
          <cell r="E793">
            <v>729.61768027101152</v>
          </cell>
          <cell r="F793" t="str">
            <v>SIEC Abr/26</v>
          </cell>
        </row>
        <row r="794">
          <cell r="A794" t="str">
            <v>02.01.04.700.05</v>
          </cell>
          <cell r="B794" t="str">
            <v>Anel pré-moldado de concreto para revestimento do fuste Ø 1,50 m</v>
          </cell>
          <cell r="C794" t="str">
            <v>m</v>
          </cell>
          <cell r="D794">
            <v>1207.23</v>
          </cell>
          <cell r="E794">
            <v>973.72963381190516</v>
          </cell>
          <cell r="F794" t="str">
            <v>SIEC Abr/26</v>
          </cell>
        </row>
        <row r="795">
          <cell r="A795" t="str">
            <v>02.01.04.700.13</v>
          </cell>
          <cell r="B795" t="str">
            <v>Anel pré-moldado de concreto para revestimento do fuste Ø 3,00 m</v>
          </cell>
          <cell r="C795" t="str">
            <v>m</v>
          </cell>
          <cell r="D795">
            <v>3435.39</v>
          </cell>
          <cell r="E795">
            <v>2770.9227294724956</v>
          </cell>
          <cell r="F795" t="str">
            <v>SIEC Abr/26</v>
          </cell>
        </row>
        <row r="796">
          <cell r="A796" t="str">
            <v>02.01.04.700.06</v>
          </cell>
          <cell r="B796" t="str">
            <v>Escavação manual para tubulão a céu aberto</v>
          </cell>
          <cell r="C796" t="str">
            <v>m³</v>
          </cell>
          <cell r="D796">
            <v>769.2</v>
          </cell>
          <cell r="E796">
            <v>620.42264881432493</v>
          </cell>
          <cell r="F796" t="str">
            <v>SIEC Abr/26</v>
          </cell>
        </row>
        <row r="797">
          <cell r="A797" t="str">
            <v>02.01.04.700.07</v>
          </cell>
          <cell r="B797" t="str">
            <v>Estaca em solo Ø 1,00 m</v>
          </cell>
          <cell r="C797" t="str">
            <v>m</v>
          </cell>
          <cell r="D797">
            <v>762.93</v>
          </cell>
          <cell r="E797">
            <v>615.36538151314721</v>
          </cell>
          <cell r="F797" t="str">
            <v>SIEC Abr/26</v>
          </cell>
        </row>
        <row r="798">
          <cell r="A798" t="str">
            <v>02.01.04.700.08</v>
          </cell>
          <cell r="B798" t="str">
            <v>Estaca em solo Ø 1,20 m</v>
          </cell>
          <cell r="C798" t="str">
            <v>m</v>
          </cell>
          <cell r="D798">
            <v>956.47</v>
          </cell>
          <cell r="E798">
            <v>771.47120503306985</v>
          </cell>
          <cell r="F798" t="str">
            <v>SIEC Abr/26</v>
          </cell>
        </row>
        <row r="799">
          <cell r="A799" t="str">
            <v>02.01.04.700.09</v>
          </cell>
          <cell r="B799" t="str">
            <v>Estaca em solo Ø 1,40 m</v>
          </cell>
          <cell r="C799" t="str">
            <v>m</v>
          </cell>
          <cell r="D799">
            <v>1185.26</v>
          </cell>
          <cell r="E799">
            <v>956.00903371511538</v>
          </cell>
          <cell r="F799" t="str">
            <v>SIEC Abr/26</v>
          </cell>
        </row>
        <row r="800">
          <cell r="A800" t="str">
            <v>02.01.04.700.10</v>
          </cell>
          <cell r="B800" t="str">
            <v>Estaca em solo Ø 1,50 m</v>
          </cell>
          <cell r="C800" t="str">
            <v>m</v>
          </cell>
          <cell r="D800">
            <v>1312.97</v>
          </cell>
          <cell r="E800">
            <v>1059.0175834812067</v>
          </cell>
          <cell r="F800" t="str">
            <v>SIEC Abr/26</v>
          </cell>
        </row>
        <row r="801">
          <cell r="A801" t="str">
            <v>02.01.04.700.11</v>
          </cell>
          <cell r="B801" t="str">
            <v>Estaca em solo Ø 1,60 m</v>
          </cell>
          <cell r="C801" t="str">
            <v>m</v>
          </cell>
          <cell r="D801">
            <v>1449.06</v>
          </cell>
          <cell r="E801">
            <v>1168.7852879496693</v>
          </cell>
          <cell r="F801" t="str">
            <v>SIEC Abr/26</v>
          </cell>
        </row>
        <row r="802">
          <cell r="A802" t="str">
            <v>02.01.04.700.12</v>
          </cell>
          <cell r="B802" t="str">
            <v>Estaca em solo Ø 1,80 m</v>
          </cell>
          <cell r="C802" t="str">
            <v>m</v>
          </cell>
          <cell r="D802">
            <v>1747.23</v>
          </cell>
          <cell r="E802">
            <v>1409.2837554444266</v>
          </cell>
          <cell r="F802" t="str">
            <v>SIEC Abr/26</v>
          </cell>
        </row>
        <row r="803">
          <cell r="A803" t="str">
            <v>02.01.04.700.01</v>
          </cell>
          <cell r="B803" t="str">
            <v>Tubulão a céu aberto - empregando concreto, fck = 20 MPa</v>
          </cell>
          <cell r="C803" t="str">
            <v>m³</v>
          </cell>
          <cell r="D803">
            <v>970.47</v>
          </cell>
          <cell r="E803">
            <v>782.7633489272464</v>
          </cell>
          <cell r="F803" t="str">
            <v>SIEC Abr/26</v>
          </cell>
        </row>
        <row r="804">
          <cell r="A804" t="str">
            <v>02.01.04.800</v>
          </cell>
          <cell r="B804" t="str">
            <v>ENSAIOS E PROVAS</v>
          </cell>
          <cell r="C804" t="str">
            <v/>
          </cell>
          <cell r="E804">
            <v>0</v>
          </cell>
          <cell r="F804" t="str">
            <v>SIEC Abr/26</v>
          </cell>
        </row>
        <row r="805">
          <cell r="A805" t="str">
            <v>02.01.04.800.07</v>
          </cell>
          <cell r="B805" t="str">
            <v>Prova de carga estática para carga de ensaio de 301 a 400 tf</v>
          </cell>
          <cell r="C805" t="str">
            <v>un</v>
          </cell>
          <cell r="D805">
            <v>28508.18</v>
          </cell>
          <cell r="E805">
            <v>22994.176480077433</v>
          </cell>
          <cell r="F805" t="str">
            <v>SIEC Abr/26</v>
          </cell>
        </row>
        <row r="806">
          <cell r="A806" t="str">
            <v>02.01.04.800.05</v>
          </cell>
          <cell r="B806" t="str">
            <v>Prova de carga estática para carga de ensaio de até 200 tf</v>
          </cell>
          <cell r="C806" t="str">
            <v>un</v>
          </cell>
          <cell r="D806">
            <v>21253.360000000001</v>
          </cell>
          <cell r="E806">
            <v>17142.571382481045</v>
          </cell>
          <cell r="F806" t="str">
            <v>SIEC Abr/26</v>
          </cell>
        </row>
        <row r="807">
          <cell r="A807" t="str">
            <v>02.01.04.900</v>
          </cell>
          <cell r="B807" t="str">
            <v>LASTROS EM GERAL</v>
          </cell>
          <cell r="C807" t="str">
            <v/>
          </cell>
          <cell r="E807">
            <v>0</v>
          </cell>
          <cell r="F807" t="str">
            <v>SIEC Abr/26</v>
          </cell>
        </row>
        <row r="808">
          <cell r="A808" t="str">
            <v>02.01.04.900.04</v>
          </cell>
          <cell r="B808" t="str">
            <v>Berço de brita nº 2, esp. 5 cm</v>
          </cell>
          <cell r="C808" t="str">
            <v>m³</v>
          </cell>
          <cell r="D808">
            <v>212.32</v>
          </cell>
          <cell r="E808">
            <v>171.25342797225358</v>
          </cell>
          <cell r="F808" t="str">
            <v>SIEC Abr/26</v>
          </cell>
        </row>
        <row r="809">
          <cell r="A809" t="str">
            <v>02.01.04.900.10</v>
          </cell>
          <cell r="B809" t="str">
            <v>Camada de reforço do subleito, CBR&gt;10</v>
          </cell>
          <cell r="C809" t="str">
            <v>m³</v>
          </cell>
          <cell r="D809">
            <v>35.67</v>
          </cell>
          <cell r="E809">
            <v>28.770769478948218</v>
          </cell>
          <cell r="F809" t="str">
            <v>SIEC Abr/26</v>
          </cell>
        </row>
        <row r="810">
          <cell r="A810" t="str">
            <v>02.01.04.900.05</v>
          </cell>
          <cell r="B810" t="str">
            <v>Enchimento de vala com pedra britada Nº 1 e 2</v>
          </cell>
          <cell r="C810" t="str">
            <v>m³</v>
          </cell>
          <cell r="D810">
            <v>173.84</v>
          </cell>
          <cell r="E810">
            <v>140.21616389740282</v>
          </cell>
          <cell r="F810" t="str">
            <v>SIEC Abr/26</v>
          </cell>
        </row>
        <row r="811">
          <cell r="A811" t="str">
            <v>02.01.04.900.03</v>
          </cell>
          <cell r="B811" t="str">
            <v>Enrocamento com Pedra Arrumada Rejuntada</v>
          </cell>
          <cell r="C811" t="str">
            <v>m³</v>
          </cell>
          <cell r="D811">
            <v>211.5</v>
          </cell>
          <cell r="E811">
            <v>170.59203097273755</v>
          </cell>
          <cell r="F811" t="str">
            <v>SIEC Abr/26</v>
          </cell>
        </row>
        <row r="812">
          <cell r="A812" t="str">
            <v>02.01.04.900.13</v>
          </cell>
          <cell r="B812" t="str">
            <v>Lastro com preparo de fundo, largura maior ou igual a 1,5 m, com camada de brita, lançamento mecanizado, em local com nível baixo de interferência</v>
          </cell>
          <cell r="C812" t="str">
            <v>m³</v>
          </cell>
          <cell r="D812">
            <v>298.67</v>
          </cell>
          <cell r="E812">
            <v>240.90175834812067</v>
          </cell>
          <cell r="F812" t="str">
            <v>SIEC Abr/26</v>
          </cell>
        </row>
        <row r="813">
          <cell r="A813" t="str">
            <v>02.01.04.900.01</v>
          </cell>
          <cell r="B813" t="str">
            <v>Lastro de areia grossa</v>
          </cell>
          <cell r="C813" t="str">
            <v>m³</v>
          </cell>
          <cell r="D813">
            <v>271.76</v>
          </cell>
          <cell r="E813">
            <v>219.19664462010002</v>
          </cell>
          <cell r="F813" t="str">
            <v>SIEC Abr/26</v>
          </cell>
        </row>
        <row r="814">
          <cell r="A814" t="str">
            <v>02.01.04.900.02</v>
          </cell>
          <cell r="B814" t="str">
            <v>Lastro de brita comercial</v>
          </cell>
          <cell r="C814" t="str">
            <v>m³</v>
          </cell>
          <cell r="D814">
            <v>188.44</v>
          </cell>
          <cell r="E814">
            <v>151.99225681561541</v>
          </cell>
          <cell r="F814" t="str">
            <v>SIEC Abr/26</v>
          </cell>
        </row>
        <row r="815">
          <cell r="A815" t="str">
            <v>02.01.04.900.14</v>
          </cell>
          <cell r="B815" t="str">
            <v>Lastro de brita n.º 4</v>
          </cell>
          <cell r="C815" t="str">
            <v>m³</v>
          </cell>
          <cell r="D815">
            <v>178.64</v>
          </cell>
          <cell r="E815">
            <v>144.08775608969188</v>
          </cell>
          <cell r="F815" t="str">
            <v>SIEC Abr/26</v>
          </cell>
        </row>
        <row r="816">
          <cell r="A816" t="str">
            <v>02.01.04.900.11</v>
          </cell>
          <cell r="B816" t="str">
            <v>Lastro de concreto magro, aplicado em pisos ou radiers, espessura média de 5 cm</v>
          </cell>
          <cell r="C816" t="str">
            <v>m²</v>
          </cell>
          <cell r="D816">
            <v>40.869999999999997</v>
          </cell>
          <cell r="E816">
            <v>32.964994353928049</v>
          </cell>
          <cell r="F816" t="str">
            <v>SIEC Abr/26</v>
          </cell>
        </row>
        <row r="817">
          <cell r="A817" t="str">
            <v>02.01.04.900.15</v>
          </cell>
          <cell r="B817" t="str">
            <v>Lastro de concreto magro, aplicado em pisos, lajes sobre solo ou radiers, espessura de 3 cm</v>
          </cell>
          <cell r="C817" t="str">
            <v>m³</v>
          </cell>
          <cell r="D817">
            <v>24.52</v>
          </cell>
          <cell r="E817">
            <v>19.777383448943379</v>
          </cell>
          <cell r="F817" t="str">
            <v>SIEC Abr/26</v>
          </cell>
        </row>
        <row r="818">
          <cell r="A818" t="str">
            <v>02.01.04.900.09</v>
          </cell>
          <cell r="B818" t="str">
            <v>Lastro de vala com areia média</v>
          </cell>
          <cell r="C818" t="str">
            <v>m³</v>
          </cell>
          <cell r="D818">
            <v>251.92</v>
          </cell>
          <cell r="E818">
            <v>203.19406355863848</v>
          </cell>
          <cell r="F818" t="str">
            <v>SIEC Abr/26</v>
          </cell>
        </row>
        <row r="819">
          <cell r="A819" t="str">
            <v>02.01.04.900.12</v>
          </cell>
          <cell r="B819" t="str">
            <v>Lastro de vala com preparo de fundo, largura menor que 1,5 m, com camada de brita, lançamento manual, em local com nível baixo de interferência</v>
          </cell>
          <cell r="C819" t="str">
            <v>m³</v>
          </cell>
          <cell r="D819">
            <v>447.47</v>
          </cell>
          <cell r="E819">
            <v>360.92111630908215</v>
          </cell>
          <cell r="F819" t="str">
            <v>SIEC Abr/26</v>
          </cell>
        </row>
        <row r="820">
          <cell r="A820" t="str">
            <v>02.01.04.900.06</v>
          </cell>
          <cell r="B820" t="str">
            <v>Melhoramento e preparo do subleito</v>
          </cell>
          <cell r="C820" t="str">
            <v>m²</v>
          </cell>
          <cell r="D820">
            <v>8.64</v>
          </cell>
          <cell r="E820">
            <v>6.9688659461203422</v>
          </cell>
          <cell r="F820" t="str">
            <v>SIEC Abr/26</v>
          </cell>
        </row>
        <row r="821">
          <cell r="A821" t="str">
            <v>02.01.04.900.07</v>
          </cell>
          <cell r="B821" t="str">
            <v>Melhoramento e preparo do subleito, 100% PN</v>
          </cell>
          <cell r="C821" t="str">
            <v>m²</v>
          </cell>
          <cell r="D821">
            <v>9.64</v>
          </cell>
          <cell r="E821">
            <v>7.7754476528472338</v>
          </cell>
          <cell r="F821" t="str">
            <v>SIEC Abr/26</v>
          </cell>
        </row>
        <row r="822">
          <cell r="A822" t="str">
            <v>02.01.04.900.08</v>
          </cell>
          <cell r="B822" t="str">
            <v>Reforço do subleito - solo-brita de granulometria descontínua</v>
          </cell>
          <cell r="C822" t="str">
            <v>m³</v>
          </cell>
          <cell r="D822">
            <v>172.21</v>
          </cell>
          <cell r="E822">
            <v>138.90143571543797</v>
          </cell>
          <cell r="F822" t="str">
            <v>SIEC Abr/26</v>
          </cell>
        </row>
        <row r="823">
          <cell r="A823" t="str">
            <v>02.01.04.910</v>
          </cell>
          <cell r="B823" t="str">
            <v>BASES, LASTROS, PAVIMENTOS E COMPLEMENTOS</v>
          </cell>
          <cell r="C823" t="str">
            <v/>
          </cell>
          <cell r="E823">
            <v>0</v>
          </cell>
          <cell r="F823" t="str">
            <v>SIEC Abr/26</v>
          </cell>
        </row>
        <row r="824">
          <cell r="A824" t="str">
            <v>02.01.04.910.02</v>
          </cell>
          <cell r="B824" t="str">
            <v>Concreto magro para lastro, traço 1:4,5:4,5 (cimento / areia média / brita 1) - preparo mecânico com betoneira 400 L</v>
          </cell>
          <cell r="C824" t="str">
            <v>m³</v>
          </cell>
          <cell r="D824">
            <v>485.06</v>
          </cell>
          <cell r="E824">
            <v>391.24052266494596</v>
          </cell>
          <cell r="F824" t="str">
            <v>SIEC Abr/26</v>
          </cell>
        </row>
        <row r="825">
          <cell r="A825" t="str">
            <v>02.01.04.910.04</v>
          </cell>
          <cell r="B825" t="str">
            <v>Concreto magro para lastro, traço 1:4,5:4,5 (em massa seca de cimento/ areia média/ brita 1) - preparo manual. af_05/2021</v>
          </cell>
          <cell r="C825" t="str">
            <v>m³</v>
          </cell>
          <cell r="D825">
            <v>576.61</v>
          </cell>
          <cell r="E825">
            <v>465.0830779157929</v>
          </cell>
          <cell r="F825" t="str">
            <v>SIEC Abr/26</v>
          </cell>
        </row>
        <row r="826">
          <cell r="A826" t="str">
            <v>02.01.04.910.03</v>
          </cell>
          <cell r="B826" t="str">
            <v>Concreto magro para lastro, traço 1:4,5:4,5 (em massa seca de cimento/ areia média/ brita 1) - preparo mecânico com betoneira 600 l. af_05/2021</v>
          </cell>
          <cell r="C826" t="str">
            <v>m³</v>
          </cell>
          <cell r="D826">
            <v>475.86</v>
          </cell>
          <cell r="E826">
            <v>383.81997096305855</v>
          </cell>
          <cell r="F826" t="str">
            <v>SIEC Abr/26</v>
          </cell>
        </row>
        <row r="827">
          <cell r="A827" t="str">
            <v>02.01.04.910.01</v>
          </cell>
          <cell r="B827" t="str">
            <v>Lastro de concreto magro com seixo, incluindo preparo e lançamento</v>
          </cell>
          <cell r="C827" t="str">
            <v>m³</v>
          </cell>
          <cell r="D827">
            <v>1136.48</v>
          </cell>
          <cell r="E827">
            <v>916.66397806097757</v>
          </cell>
          <cell r="F827" t="str">
            <v>SIEC Abr/26</v>
          </cell>
        </row>
        <row r="828">
          <cell r="A828" t="str">
            <v>02.01.04.920</v>
          </cell>
          <cell r="B828" t="str">
            <v>BASES E LASTROS COM LIGANTE</v>
          </cell>
          <cell r="C828" t="str">
            <v/>
          </cell>
          <cell r="E828">
            <v>0</v>
          </cell>
          <cell r="F828" t="str">
            <v>SIEC Abr/26</v>
          </cell>
        </row>
        <row r="829">
          <cell r="A829" t="str">
            <v>02.01.04.920.01</v>
          </cell>
          <cell r="B829" t="str">
            <v>Base de macadame betuminoso para pavimentação</v>
          </cell>
          <cell r="C829" t="str">
            <v>m³</v>
          </cell>
          <cell r="D829">
            <v>965.52</v>
          </cell>
          <cell r="E829">
            <v>778.77076947894818</v>
          </cell>
          <cell r="F829" t="str">
            <v>SIEC Abr/26</v>
          </cell>
        </row>
        <row r="830">
          <cell r="A830" t="str">
            <v>02.01.04.920.07</v>
          </cell>
          <cell r="B830" t="str">
            <v>Base de macadame hidráulico</v>
          </cell>
          <cell r="C830" t="str">
            <v>m³</v>
          </cell>
          <cell r="D830">
            <v>335.21</v>
          </cell>
          <cell r="E830">
            <v>270.37425391192124</v>
          </cell>
          <cell r="F830" t="str">
            <v>SIEC Abr/26</v>
          </cell>
        </row>
        <row r="831">
          <cell r="A831" t="str">
            <v>02.01.04.920.06</v>
          </cell>
          <cell r="B831" t="str">
            <v>Base de rachão</v>
          </cell>
          <cell r="C831" t="str">
            <v>m³</v>
          </cell>
          <cell r="D831">
            <v>184.8</v>
          </cell>
          <cell r="E831">
            <v>149.05629940312954</v>
          </cell>
          <cell r="F831" t="str">
            <v>SIEC Abr/26</v>
          </cell>
        </row>
        <row r="832">
          <cell r="A832" t="str">
            <v>02.01.04.920.09</v>
          </cell>
          <cell r="B832" t="str">
            <v>Concreto asfáltico - faixa A - massa comercial - BINDER camada intermediária</v>
          </cell>
          <cell r="C832" t="str">
            <v>T</v>
          </cell>
          <cell r="D832">
            <v>476.5</v>
          </cell>
          <cell r="E832">
            <v>384.33618325536378</v>
          </cell>
          <cell r="F832" t="str">
            <v>SIEC Abr/26</v>
          </cell>
        </row>
        <row r="833">
          <cell r="A833" t="str">
            <v>02.01.04.920.04</v>
          </cell>
          <cell r="B833" t="str">
            <v>Execução de imprimação com asfalto diluído CM-30</v>
          </cell>
          <cell r="C833" t="str">
            <v>m²</v>
          </cell>
          <cell r="D833">
            <v>10.91</v>
          </cell>
          <cell r="E833">
            <v>8.7998064203903859</v>
          </cell>
          <cell r="F833" t="str">
            <v>SIEC Abr/26</v>
          </cell>
        </row>
        <row r="834">
          <cell r="A834" t="str">
            <v>02.01.04.920.03</v>
          </cell>
          <cell r="B834" t="str">
            <v>Imprimação ligante betuminosa para pavimentação</v>
          </cell>
          <cell r="C834" t="str">
            <v>m²</v>
          </cell>
          <cell r="D834">
            <v>2.66</v>
          </cell>
          <cell r="E834">
            <v>2.1455073398935314</v>
          </cell>
          <cell r="F834" t="str">
            <v>SIEC Abr/26</v>
          </cell>
        </row>
        <row r="835">
          <cell r="A835" t="str">
            <v>02.01.04.920.05</v>
          </cell>
          <cell r="B835" t="str">
            <v>Lastro de concreto (contra-piso) , incluindo preparo e lançamento</v>
          </cell>
          <cell r="C835" t="str">
            <v>m³</v>
          </cell>
          <cell r="D835">
            <v>894.51</v>
          </cell>
          <cell r="E835">
            <v>721.49540248427161</v>
          </cell>
          <cell r="F835" t="str">
            <v>SIEC Abr/26</v>
          </cell>
        </row>
        <row r="836">
          <cell r="A836" t="str">
            <v>02.01.04.920.10</v>
          </cell>
          <cell r="B836" t="str">
            <v>Pintura de ligação</v>
          </cell>
          <cell r="C836" t="str">
            <v>m²</v>
          </cell>
          <cell r="D836">
            <v>2.16</v>
          </cell>
          <cell r="E836">
            <v>1.7422164865300855</v>
          </cell>
          <cell r="F836" t="str">
            <v>SIEC Abr/26</v>
          </cell>
        </row>
        <row r="837">
          <cell r="A837" t="str">
            <v>02.01.04.930</v>
          </cell>
          <cell r="B837" t="str">
            <v>ALVENARIA DE EMBASAMENTO</v>
          </cell>
          <cell r="C837" t="str">
            <v/>
          </cell>
          <cell r="E837">
            <v>0</v>
          </cell>
          <cell r="F837" t="str">
            <v>SIEC Abr/26</v>
          </cell>
        </row>
        <row r="838">
          <cell r="A838" t="str">
            <v>02.01.04.930.05</v>
          </cell>
          <cell r="B838" t="str">
            <v>Alvenaria de embasamento com blocos cerâmicos de vedação 14 x 19 x 39 empregando argamassa mista de cimento, cal hidratada e areia sem peneirar traço 1:2:8</v>
          </cell>
          <cell r="C838" t="str">
            <v>m³</v>
          </cell>
          <cell r="D838">
            <v>830.93</v>
          </cell>
          <cell r="E838">
            <v>670.21293757057583</v>
          </cell>
          <cell r="F838" t="str">
            <v>SIEC Abr/26</v>
          </cell>
        </row>
        <row r="839">
          <cell r="A839" t="str">
            <v>02.01.04.930.06</v>
          </cell>
          <cell r="B839" t="str">
            <v>Alvenaria de embasamento com blocos cerâmicos laminado 5,5 x 11 x 23,5 empregando argamassa mista de cimento, cal hidratada e areia sem peneirar traço 1:2:8</v>
          </cell>
          <cell r="C839" t="str">
            <v>m³</v>
          </cell>
          <cell r="D839">
            <v>2906.04</v>
          </cell>
          <cell r="E839">
            <v>2343.9587030166153</v>
          </cell>
          <cell r="F839" t="str">
            <v>SIEC Abr/26</v>
          </cell>
        </row>
        <row r="840">
          <cell r="A840" t="str">
            <v>02.01.04.930.04</v>
          </cell>
          <cell r="B840" t="str">
            <v>Alvenaria de embasamento com blocos cerâmicos portante 14 x 19 x 39 empregando argamassa mista de cimento, cal hidratada e areia sem peneirar traço 1:2:8</v>
          </cell>
          <cell r="C840" t="str">
            <v>m³</v>
          </cell>
          <cell r="D840">
            <v>846.72</v>
          </cell>
          <cell r="E840">
            <v>682.94886271979351</v>
          </cell>
          <cell r="F840" t="str">
            <v>SIEC Abr/26</v>
          </cell>
        </row>
        <row r="841">
          <cell r="A841" t="str">
            <v>02.01.04.930.01</v>
          </cell>
          <cell r="B841" t="str">
            <v>Alvenaria de embasamento com pedra rachão, empregando argamassa de cimento e areia sem peneirar, traço 1:4</v>
          </cell>
          <cell r="C841" t="str">
            <v>m³</v>
          </cell>
          <cell r="D841">
            <v>857.22</v>
          </cell>
          <cell r="E841">
            <v>691.41797064042589</v>
          </cell>
          <cell r="F841" t="str">
            <v>SIEC Abr/26</v>
          </cell>
        </row>
        <row r="842">
          <cell r="A842" t="str">
            <v>02.01.04.930.02</v>
          </cell>
          <cell r="B842" t="str">
            <v>Alvenaria de embasamento com pedra rachão, empregando argamassa mista de cimento, saibro e areia sem peneirar, traço 1:4:5</v>
          </cell>
          <cell r="C842" t="str">
            <v>m³</v>
          </cell>
          <cell r="D842">
            <v>592.9</v>
          </cell>
          <cell r="E842">
            <v>478.22229391837391</v>
          </cell>
          <cell r="F842" t="str">
            <v>SIEC Abr/26</v>
          </cell>
        </row>
        <row r="843">
          <cell r="A843" t="str">
            <v>02.01.04.930.03</v>
          </cell>
          <cell r="B843" t="str">
            <v>Alvenaria de embasamento com tijolo comum, empregando argamassa mista de cimento, cal hidratada e areia sem peneirar, traço 1:2:8</v>
          </cell>
          <cell r="C843" t="str">
            <v>m³</v>
          </cell>
          <cell r="D843">
            <v>1217.99</v>
          </cell>
          <cell r="E843">
            <v>982.40845297628653</v>
          </cell>
          <cell r="F843" t="str">
            <v>SIEC Abr/26</v>
          </cell>
        </row>
        <row r="844">
          <cell r="A844" t="str">
            <v>02.01.04.930.07</v>
          </cell>
          <cell r="B844" t="str">
            <v>Alvenaria de embasamento e=20 cm com bloco de concreto</v>
          </cell>
          <cell r="C844" t="str">
            <v>m³</v>
          </cell>
          <cell r="D844">
            <v>642.13</v>
          </cell>
          <cell r="E844">
            <v>517.93031134053876</v>
          </cell>
          <cell r="F844" t="str">
            <v>SIEC Abr/26</v>
          </cell>
        </row>
        <row r="845">
          <cell r="A845" t="str">
            <v>02.01.05</v>
          </cell>
          <cell r="B845" t="str">
            <v>ESTRUTURAS</v>
          </cell>
          <cell r="C845" t="str">
            <v/>
          </cell>
          <cell r="E845">
            <v>0</v>
          </cell>
          <cell r="F845" t="str">
            <v>SIEC Abr/26</v>
          </cell>
        </row>
        <row r="846">
          <cell r="A846" t="str">
            <v>02.01.05.100</v>
          </cell>
          <cell r="B846" t="str">
            <v>CONCRETOS VIRADOS EM OBRA PARA FUNDAÇÕES E ESTRUTURAS</v>
          </cell>
          <cell r="C846" t="str">
            <v/>
          </cell>
          <cell r="E846">
            <v>0</v>
          </cell>
          <cell r="F846" t="str">
            <v>SIEC Abr/26</v>
          </cell>
        </row>
        <row r="847">
          <cell r="A847" t="str">
            <v>02.01.05.100.03</v>
          </cell>
          <cell r="B847" t="str">
            <v>Concreto estrutural virado em obra, fck 20 MPa</v>
          </cell>
          <cell r="C847" t="str">
            <v>m³</v>
          </cell>
          <cell r="D847">
            <v>685.82</v>
          </cell>
          <cell r="E847">
            <v>553.16986610743675</v>
          </cell>
          <cell r="F847" t="str">
            <v>SIEC Abr/26</v>
          </cell>
        </row>
        <row r="848">
          <cell r="A848" t="str">
            <v>02.01.05.100.04</v>
          </cell>
          <cell r="B848" t="str">
            <v>Concreto estrutural virado em obra, fck 25 MPa</v>
          </cell>
          <cell r="C848" t="str">
            <v>m³</v>
          </cell>
          <cell r="D848">
            <v>703.36</v>
          </cell>
          <cell r="E848">
            <v>567.31730924342639</v>
          </cell>
          <cell r="F848" t="str">
            <v>SIEC Abr/26</v>
          </cell>
        </row>
        <row r="849">
          <cell r="A849" t="str">
            <v>02.01.05.100.05</v>
          </cell>
          <cell r="B849" t="str">
            <v>Concreto estrutural virado em obra, fck 30 MPa</v>
          </cell>
          <cell r="C849" t="str">
            <v>m³</v>
          </cell>
          <cell r="D849">
            <v>718.3</v>
          </cell>
          <cell r="E849">
            <v>579.36763994192609</v>
          </cell>
          <cell r="F849" t="str">
            <v>SIEC Abr/26</v>
          </cell>
        </row>
        <row r="850">
          <cell r="A850" t="str">
            <v>02.01.05.100.09</v>
          </cell>
          <cell r="B850" t="str">
            <v>Concreto fck = 25MPa, traço 1:2,3:2,7 (em massa seca de cimento/ areia média/ brita 1) - preparo mecânico com betoneira 600 l. (sem lançamento e adensamento)</v>
          </cell>
          <cell r="C850" t="str">
            <v>m³</v>
          </cell>
          <cell r="D850">
            <v>544.20000000000005</v>
          </cell>
          <cell r="E850">
            <v>438.94176480077437</v>
          </cell>
          <cell r="F850" t="str">
            <v>SIEC Abr/26</v>
          </cell>
        </row>
        <row r="851">
          <cell r="A851" t="str">
            <v>02.01.05.100.08</v>
          </cell>
          <cell r="B851" t="str">
            <v>Concreto fck = 30mpa, traço 1:2,1:2,5 (cimento/areia média/ brita 1) - preparo mecânico com betoneira 600 l</v>
          </cell>
          <cell r="C851" t="str">
            <v>m³</v>
          </cell>
          <cell r="D851">
            <v>555.65</v>
          </cell>
          <cell r="E851">
            <v>448.17712534279718</v>
          </cell>
          <cell r="F851" t="str">
            <v>SIEC Abr/26</v>
          </cell>
        </row>
        <row r="852">
          <cell r="A852" t="str">
            <v>02.01.05.100.01</v>
          </cell>
          <cell r="B852" t="str">
            <v>Concreto virado em obra, fck 10 MPa</v>
          </cell>
          <cell r="C852" t="str">
            <v>m³</v>
          </cell>
          <cell r="D852">
            <v>592</v>
          </cell>
          <cell r="E852">
            <v>477.4963703823197</v>
          </cell>
          <cell r="F852" t="str">
            <v>SIEC Abr/26</v>
          </cell>
        </row>
        <row r="853">
          <cell r="A853" t="str">
            <v>02.01.05.100.02</v>
          </cell>
          <cell r="B853" t="str">
            <v>Concreto virado em obra, fck 15 MPa</v>
          </cell>
          <cell r="C853" t="str">
            <v>m³</v>
          </cell>
          <cell r="D853">
            <v>669.51</v>
          </cell>
          <cell r="E853">
            <v>540.0145184707211</v>
          </cell>
          <cell r="F853" t="str">
            <v>SIEC Abr/26</v>
          </cell>
        </row>
        <row r="854">
          <cell r="A854" t="str">
            <v>02.01.05.100.10</v>
          </cell>
          <cell r="B854" t="str">
            <v>Graute fgk=20 mpa; traço 1:0,04:1,8:2,1 (em massa seca de cimento/ cal/ areia grossa/ brita 0) - preparo mecânico com betoneira 400 l.</v>
          </cell>
          <cell r="C854" t="str">
            <v>m³</v>
          </cell>
          <cell r="D854">
            <v>610.28</v>
          </cell>
          <cell r="E854">
            <v>492.2406839812873</v>
          </cell>
          <cell r="F854" t="str">
            <v>SIEC Abr/26</v>
          </cell>
        </row>
        <row r="855">
          <cell r="A855" t="str">
            <v>02.01.05.110</v>
          </cell>
          <cell r="B855" t="str">
            <v>CONCRETOS DOSADOS EM CENTRAL PARA FUNDAÇÕES E ESTRUTURAS</v>
          </cell>
          <cell r="C855" t="str">
            <v/>
          </cell>
          <cell r="E855">
            <v>0</v>
          </cell>
          <cell r="F855" t="str">
            <v>SIEC Abr/26</v>
          </cell>
        </row>
        <row r="856">
          <cell r="A856" t="str">
            <v>02.01.05.110.15</v>
          </cell>
          <cell r="B856" t="str">
            <v>Barra de transferência de aço SAC 50, Ø 2 1/2"</v>
          </cell>
          <cell r="C856" t="str">
            <v>m</v>
          </cell>
          <cell r="D856">
            <v>647.16</v>
          </cell>
          <cell r="E856">
            <v>521.98741732537508</v>
          </cell>
          <cell r="F856" t="str">
            <v>SIEC Abr/26</v>
          </cell>
        </row>
        <row r="857">
          <cell r="A857" t="str">
            <v>02.01.05.110.18</v>
          </cell>
          <cell r="B857" t="str">
            <v>Barras de transferência, aço CA-25 de 32,0 mm, para execução de pavimento de concreto - fornecimento e instalação</v>
          </cell>
          <cell r="C857" t="str">
            <v>kg</v>
          </cell>
          <cell r="D857">
            <v>10.35</v>
          </cell>
          <cell r="E857">
            <v>8.3481206646233268</v>
          </cell>
          <cell r="F857" t="str">
            <v>SIEC Abr/26</v>
          </cell>
        </row>
        <row r="858">
          <cell r="A858" t="str">
            <v>02.01.05.110.20</v>
          </cell>
          <cell r="B858" t="str">
            <v>Carga, manobra e descarga de agregados ou solos em caminhão basculante de 10 m³ - carga com carregadeira de 3,40 m³ (exclusa) e descarga livre</v>
          </cell>
          <cell r="C858" t="str">
            <v>T</v>
          </cell>
          <cell r="D858">
            <v>1.83</v>
          </cell>
          <cell r="E858">
            <v>1.4760445233102113</v>
          </cell>
          <cell r="F858" t="str">
            <v>SIEC Abr/26</v>
          </cell>
        </row>
        <row r="859">
          <cell r="A859" t="str">
            <v>02.01.05.110.19</v>
          </cell>
          <cell r="B859" t="str">
            <v>Concretagem de vigas e lajes, fck=25 MPa, para lajes pré-moldadas com uso de bomba - lançamento, adensamento e acabamento.</v>
          </cell>
          <cell r="C859" t="str">
            <v>m³</v>
          </cell>
          <cell r="D859">
            <v>677.96</v>
          </cell>
          <cell r="E859">
            <v>546.83013389256337</v>
          </cell>
          <cell r="F859" t="str">
            <v>SIEC Abr/26</v>
          </cell>
        </row>
        <row r="860">
          <cell r="A860" t="str">
            <v>02.01.05.110.01</v>
          </cell>
          <cell r="B860" t="str">
            <v>Concreto dosado em central , fck 10 MPa</v>
          </cell>
          <cell r="C860" t="str">
            <v>m³</v>
          </cell>
          <cell r="D860">
            <v>573.01</v>
          </cell>
          <cell r="E860">
            <v>462.17938377157606</v>
          </cell>
          <cell r="F860" t="str">
            <v>SIEC Abr/26</v>
          </cell>
        </row>
        <row r="861">
          <cell r="A861" t="str">
            <v>02.01.05.110.02</v>
          </cell>
          <cell r="B861" t="str">
            <v>Concreto dosado em central , fck 15 MPa</v>
          </cell>
          <cell r="C861" t="str">
            <v>m³</v>
          </cell>
          <cell r="D861">
            <v>580.52</v>
          </cell>
          <cell r="E861">
            <v>468.23681238909501</v>
          </cell>
          <cell r="F861" t="str">
            <v>SIEC Abr/26</v>
          </cell>
        </row>
        <row r="862">
          <cell r="A862" t="str">
            <v>02.01.05.110.12</v>
          </cell>
          <cell r="B862" t="str">
            <v>Concreto estrutural dosado em central, auto-adensável, fck 20 MPa</v>
          </cell>
          <cell r="C862" t="str">
            <v>m³</v>
          </cell>
          <cell r="D862">
            <v>694.65</v>
          </cell>
          <cell r="E862">
            <v>560.29198257783514</v>
          </cell>
          <cell r="F862" t="str">
            <v>SIEC Abr/26</v>
          </cell>
        </row>
        <row r="863">
          <cell r="A863" t="str">
            <v>02.01.05.110.03</v>
          </cell>
          <cell r="B863" t="str">
            <v>Concreto estrutural dosado em central, fck 20 MPa</v>
          </cell>
          <cell r="C863" t="str">
            <v>m³</v>
          </cell>
          <cell r="D863">
            <v>591.37</v>
          </cell>
          <cell r="E863">
            <v>476.98822390708176</v>
          </cell>
          <cell r="F863" t="str">
            <v>SIEC Abr/26</v>
          </cell>
        </row>
        <row r="864">
          <cell r="A864" t="str">
            <v>02.01.05.110.04</v>
          </cell>
          <cell r="B864" t="str">
            <v>Concreto estrutural dosado em central, fck 25 MPa</v>
          </cell>
          <cell r="C864" t="str">
            <v>m³</v>
          </cell>
          <cell r="D864">
            <v>608.04</v>
          </cell>
          <cell r="E864">
            <v>490.43394095821901</v>
          </cell>
          <cell r="F864" t="str">
            <v>SIEC Abr/26</v>
          </cell>
        </row>
        <row r="865">
          <cell r="A865" t="str">
            <v>02.01.05.110.05</v>
          </cell>
          <cell r="B865" t="str">
            <v>Concreto estrutural dosado em central, fck 30 MPa</v>
          </cell>
          <cell r="C865" t="str">
            <v>m³</v>
          </cell>
          <cell r="D865">
            <v>624.72</v>
          </cell>
          <cell r="E865">
            <v>503.88772382642361</v>
          </cell>
          <cell r="F865" t="str">
            <v>SIEC Abr/26</v>
          </cell>
        </row>
        <row r="866">
          <cell r="A866" t="str">
            <v>02.01.05.110.06</v>
          </cell>
          <cell r="B866" t="str">
            <v>Concreto estrutural dosado em central, fck 35 MPa</v>
          </cell>
          <cell r="C866" t="str">
            <v>m³</v>
          </cell>
          <cell r="D866">
            <v>641.41</v>
          </cell>
          <cell r="E866">
            <v>517.34957251169544</v>
          </cell>
          <cell r="F866" t="str">
            <v>SIEC Abr/26</v>
          </cell>
        </row>
        <row r="867">
          <cell r="A867" t="str">
            <v>02.01.05.110.07</v>
          </cell>
          <cell r="B867" t="str">
            <v>Concreto estrutural dosado em central, fck 40 MPa</v>
          </cell>
          <cell r="C867" t="str">
            <v>m³</v>
          </cell>
          <cell r="D867">
            <v>658.08</v>
          </cell>
          <cell r="E867">
            <v>530.79528956283275</v>
          </cell>
          <cell r="F867" t="str">
            <v>SIEC Abr/26</v>
          </cell>
        </row>
        <row r="868">
          <cell r="A868" t="str">
            <v>02.01.05.110.08</v>
          </cell>
          <cell r="B868" t="str">
            <v>Concreto estrutural dosado em central, fck 45 MPa</v>
          </cell>
          <cell r="C868" t="str">
            <v>m³</v>
          </cell>
          <cell r="D868">
            <v>684.66</v>
          </cell>
          <cell r="E868">
            <v>552.23423132763344</v>
          </cell>
          <cell r="F868" t="str">
            <v>SIEC Abr/26</v>
          </cell>
        </row>
        <row r="869">
          <cell r="A869" t="str">
            <v>02.01.05.110.17</v>
          </cell>
          <cell r="B869" t="str">
            <v>Concreto estrutural dosado em central, fck 50 Mpa</v>
          </cell>
          <cell r="C869" t="str">
            <v>m³</v>
          </cell>
          <cell r="D869">
            <v>771.9</v>
          </cell>
          <cell r="E869">
            <v>622.60041942248745</v>
          </cell>
          <cell r="F869" t="str">
            <v>SIEC Abr/26</v>
          </cell>
        </row>
        <row r="870">
          <cell r="A870" t="str">
            <v>02.01.05.110.21</v>
          </cell>
          <cell r="B870" t="str">
            <v>Concreto fck = 20 MPa para projeção via seca - confecção em betoneira - areia e brita comerciais</v>
          </cell>
          <cell r="C870" t="str">
            <v>m³</v>
          </cell>
          <cell r="D870">
            <v>594.80999999999995</v>
          </cell>
          <cell r="E870">
            <v>479.76286497822224</v>
          </cell>
          <cell r="F870" t="str">
            <v>SIEC Abr/26</v>
          </cell>
        </row>
        <row r="871">
          <cell r="A871" t="str">
            <v>02.01.05.110.22</v>
          </cell>
          <cell r="B871" t="str">
            <v>Concreto fck = 25 MPa para projeção via seca - confecção em betoneira - areia e brita comerciais</v>
          </cell>
          <cell r="C871" t="str">
            <v>m³</v>
          </cell>
          <cell r="D871">
            <v>628.82000000000005</v>
          </cell>
          <cell r="E871">
            <v>507.1947088240039</v>
          </cell>
          <cell r="F871" t="str">
            <v>SIEC Abr/26</v>
          </cell>
        </row>
        <row r="872">
          <cell r="A872" t="str">
            <v>02.01.05.110.23</v>
          </cell>
          <cell r="B872" t="str">
            <v>Concreto fck = 30 MPa para projeção via seca - confecção em betoneira - areia e brita comerciais</v>
          </cell>
          <cell r="C872" t="str">
            <v>m³</v>
          </cell>
          <cell r="D872">
            <v>666.89</v>
          </cell>
          <cell r="E872">
            <v>537.90127439909656</v>
          </cell>
          <cell r="F872" t="str">
            <v>SIEC Abr/26</v>
          </cell>
        </row>
        <row r="873">
          <cell r="A873" t="str">
            <v>02.01.05.110.09</v>
          </cell>
          <cell r="B873" t="str">
            <v>Concreto Projetado, fck=20 MPa</v>
          </cell>
          <cell r="C873" t="str">
            <v>m³</v>
          </cell>
          <cell r="D873">
            <v>1199.32</v>
          </cell>
          <cell r="E873">
            <v>967.34957251169533</v>
          </cell>
          <cell r="F873" t="str">
            <v>SIEC Abr/26</v>
          </cell>
        </row>
        <row r="874">
          <cell r="A874" t="str">
            <v>02.01.05.110.10</v>
          </cell>
          <cell r="B874" t="str">
            <v>Concreto Projetado, fck=25 MPa</v>
          </cell>
          <cell r="C874" t="str">
            <v>m³</v>
          </cell>
          <cell r="D874">
            <v>1247.9100000000001</v>
          </cell>
          <cell r="E874">
            <v>1006.5413776415552</v>
          </cell>
          <cell r="F874" t="str">
            <v>SIEC Abr/26</v>
          </cell>
        </row>
        <row r="875">
          <cell r="A875" t="str">
            <v>02.01.05.110.11</v>
          </cell>
          <cell r="B875" t="str">
            <v>Concreto Projetado, fck=30 MPa</v>
          </cell>
          <cell r="C875" t="str">
            <v>m³</v>
          </cell>
          <cell r="D875">
            <v>1302.29</v>
          </cell>
          <cell r="E875">
            <v>1050.4032908533634</v>
          </cell>
          <cell r="F875" t="str">
            <v>SIEC Abr/26</v>
          </cell>
        </row>
        <row r="876">
          <cell r="A876" t="str">
            <v>02.01.05.120</v>
          </cell>
          <cell r="B876" t="str">
            <v>CONCRETOS CICLÓPICOS PARA FUNDAÇÕES E ESTRUTURAS</v>
          </cell>
          <cell r="C876" t="str">
            <v/>
          </cell>
          <cell r="E876">
            <v>0</v>
          </cell>
          <cell r="F876" t="str">
            <v>SIEC Abr/26</v>
          </cell>
        </row>
        <row r="877">
          <cell r="A877" t="str">
            <v>02.01.05.120.01</v>
          </cell>
          <cell r="B877" t="str">
            <v>Concreto ciclópico - fornecimento e aplicação (com 30% de pedra rachão) , fck 15 MPa</v>
          </cell>
          <cell r="C877" t="str">
            <v>m³</v>
          </cell>
          <cell r="D877">
            <v>730.06</v>
          </cell>
          <cell r="E877">
            <v>588.85304081303434</v>
          </cell>
          <cell r="F877" t="str">
            <v>SIEC Abr/26</v>
          </cell>
        </row>
        <row r="878">
          <cell r="A878" t="str">
            <v>02.01.05.120.04</v>
          </cell>
          <cell r="B878" t="str">
            <v>Concreto ciclópico fck = 20 MPa - confecção em betoneira e lançamento manual - areia, brita e pedra de mão comerciais</v>
          </cell>
          <cell r="C878" t="str">
            <v>m³</v>
          </cell>
          <cell r="D878">
            <v>611.70000000000005</v>
          </cell>
          <cell r="E878">
            <v>493.38603000483954</v>
          </cell>
          <cell r="F878" t="str">
            <v>SIEC Abr/26</v>
          </cell>
        </row>
        <row r="879">
          <cell r="A879" t="str">
            <v>02.01.05.120.02</v>
          </cell>
          <cell r="B879" t="str">
            <v>Transporte, lançamento, adensamento e acabamento do concreto em estrutura</v>
          </cell>
          <cell r="C879" t="str">
            <v>m³</v>
          </cell>
          <cell r="D879">
            <v>239.75</v>
          </cell>
          <cell r="E879">
            <v>193.37796418777222</v>
          </cell>
          <cell r="F879" t="str">
            <v>SIEC Abr/26</v>
          </cell>
        </row>
        <row r="880">
          <cell r="A880" t="str">
            <v>02.01.05.120.03</v>
          </cell>
          <cell r="B880" t="str">
            <v>Transporte, lançamento, adensamento e acabamento do concreto em fundação</v>
          </cell>
          <cell r="C880" t="str">
            <v>m³</v>
          </cell>
          <cell r="D880">
            <v>185.95</v>
          </cell>
          <cell r="E880">
            <v>149.98386836586545</v>
          </cell>
          <cell r="F880" t="str">
            <v>SIEC Abr/26</v>
          </cell>
        </row>
        <row r="881">
          <cell r="A881" t="str">
            <v>02.01.05.130</v>
          </cell>
          <cell r="B881" t="str">
            <v>CONCRETOS NÃO ESTRUTURAIS PARA FUNDAÇÕES E ESTRUTURAS</v>
          </cell>
          <cell r="C881" t="str">
            <v/>
          </cell>
          <cell r="E881">
            <v>0</v>
          </cell>
          <cell r="F881" t="str">
            <v>SIEC Abr/26</v>
          </cell>
        </row>
        <row r="882">
          <cell r="A882" t="str">
            <v>02.01.05.130.04</v>
          </cell>
          <cell r="B882" t="str">
            <v>Concreto graute para blocos de concreto, inclusive lançamento</v>
          </cell>
          <cell r="C882" t="str">
            <v>m³</v>
          </cell>
          <cell r="D882">
            <v>1045.93</v>
          </cell>
          <cell r="E882">
            <v>843.62800451685757</v>
          </cell>
          <cell r="F882" t="str">
            <v>SIEC Abr/26</v>
          </cell>
        </row>
        <row r="883">
          <cell r="A883" t="str">
            <v>02.01.05.140</v>
          </cell>
          <cell r="B883" t="str">
            <v>CONCRETOS LEVES PARA FUNDAÇÕES E ESTRUTURAS</v>
          </cell>
          <cell r="C883" t="str">
            <v/>
          </cell>
          <cell r="E883">
            <v>0</v>
          </cell>
          <cell r="F883" t="str">
            <v>SIEC Abr/26</v>
          </cell>
        </row>
        <row r="884">
          <cell r="A884" t="str">
            <v>02.01.05.140.01</v>
          </cell>
          <cell r="B884" t="str">
            <v>Concreto leve, com agregado de argila expandida, fck 10 MPa</v>
          </cell>
          <cell r="C884" t="str">
            <v>m³</v>
          </cell>
          <cell r="D884">
            <v>1295.9100000000001</v>
          </cell>
          <cell r="E884">
            <v>1045.2572995644459</v>
          </cell>
          <cell r="F884" t="str">
            <v>SIEC Abr/26</v>
          </cell>
        </row>
        <row r="885">
          <cell r="A885" t="str">
            <v>02.01.05.140.02</v>
          </cell>
          <cell r="B885" t="str">
            <v>Concreto leve, com agregado de argila expandida, fck 20 MPa</v>
          </cell>
          <cell r="C885" t="str">
            <v>m³</v>
          </cell>
          <cell r="D885">
            <v>1340.66</v>
          </cell>
          <cell r="E885">
            <v>1081.3518309404744</v>
          </cell>
          <cell r="F885" t="str">
            <v>SIEC Abr/26</v>
          </cell>
        </row>
        <row r="886">
          <cell r="A886" t="str">
            <v>02.01.05.150</v>
          </cell>
          <cell r="B886" t="str">
            <v>ACABAMENTOS ESPECIAIS PARA CONCRETODE FUNDAÇÕES E ESTRUTURAS</v>
          </cell>
          <cell r="C886" t="str">
            <v/>
          </cell>
          <cell r="E886">
            <v>0</v>
          </cell>
          <cell r="F886" t="str">
            <v>SIEC Abr/26</v>
          </cell>
        </row>
        <row r="887">
          <cell r="A887" t="str">
            <v>02.01.05.150.01</v>
          </cell>
          <cell r="B887" t="str">
            <v>Acabamento de superfície de concreto com desempenadeira mecânica elétrica</v>
          </cell>
          <cell r="C887" t="str">
            <v>m²</v>
          </cell>
          <cell r="D887">
            <v>0.81</v>
          </cell>
          <cell r="E887">
            <v>0.65333118244878208</v>
          </cell>
          <cell r="F887" t="str">
            <v>SIEC Abr/26</v>
          </cell>
        </row>
        <row r="888">
          <cell r="A888" t="str">
            <v>02.01.05.200</v>
          </cell>
          <cell r="B888" t="str">
            <v>FÔRMAS DE MADEIRA MACIÇA MOLDADO IN LOCO PARA FUNDAÇÕES E ESTRUTURAS</v>
          </cell>
          <cell r="C888" t="str">
            <v/>
          </cell>
          <cell r="E888">
            <v>0</v>
          </cell>
          <cell r="F888" t="str">
            <v>SIEC Abr/26</v>
          </cell>
        </row>
        <row r="889">
          <cell r="A889" t="str">
            <v>02.01.05.200.06</v>
          </cell>
          <cell r="B889" t="str">
            <v>Fabricação, montagem e desmontagem de fôrma para viga baldrame, em madeira serrada, e=25 mm, 4 utilizações</v>
          </cell>
          <cell r="C889" t="str">
            <v>m²</v>
          </cell>
          <cell r="D889">
            <v>88.78</v>
          </cell>
          <cell r="E889">
            <v>71.608323923213419</v>
          </cell>
          <cell r="F889" t="str">
            <v>SIEC Abr/26</v>
          </cell>
        </row>
        <row r="890">
          <cell r="A890" t="str">
            <v>02.01.05.200.02</v>
          </cell>
          <cell r="B890" t="str">
            <v>Fôrma de madeira comum para estrutura</v>
          </cell>
          <cell r="C890" t="str">
            <v>m²</v>
          </cell>
          <cell r="D890">
            <v>194.55</v>
          </cell>
          <cell r="E890">
            <v>156.92047104371673</v>
          </cell>
          <cell r="F890" t="str">
            <v>SIEC Abr/26</v>
          </cell>
        </row>
        <row r="891">
          <cell r="A891" t="str">
            <v>02.01.05.200.01</v>
          </cell>
          <cell r="B891" t="str">
            <v>Fôrma de madeira comum para fundação</v>
          </cell>
          <cell r="C891" t="str">
            <v>m²</v>
          </cell>
          <cell r="D891">
            <v>88.78</v>
          </cell>
          <cell r="E891">
            <v>71.608323923213419</v>
          </cell>
          <cell r="F891" t="str">
            <v>SIEC Abr/26</v>
          </cell>
        </row>
        <row r="892">
          <cell r="A892" t="str">
            <v>02.01.05.200.07</v>
          </cell>
          <cell r="B892" t="str">
            <v>Fôrma metálica em chapa 1/8" reforçada com nervuras de 40 mm x 1/8" dispostas em grelhas de 40 x 60 cm - utilização de 100 vezes - confecção, instalação e retirada</v>
          </cell>
          <cell r="C892" t="str">
            <v>m²</v>
          </cell>
          <cell r="D892">
            <v>11.65</v>
          </cell>
          <cell r="E892">
            <v>9.3966768833682845</v>
          </cell>
          <cell r="F892" t="str">
            <v>SIEC Abr/26</v>
          </cell>
        </row>
        <row r="893">
          <cell r="A893" t="str">
            <v>02.01.05.200.03</v>
          </cell>
          <cell r="B893" t="str">
            <v>Fôrma metálica para aduelas de bueiros celulares de concreto pré-moldados - utilização de 100 vezes - confecção, instalação e retirada.</v>
          </cell>
          <cell r="C893" t="str">
            <v>m²</v>
          </cell>
          <cell r="D893">
            <v>19.86</v>
          </cell>
          <cell r="E893">
            <v>16.018712695596061</v>
          </cell>
          <cell r="F893" t="str">
            <v>SIEC Abr/26</v>
          </cell>
        </row>
        <row r="894">
          <cell r="A894" t="str">
            <v>02.01.05.200.04</v>
          </cell>
          <cell r="B894" t="str">
            <v>Formas de tábuas de pinho para dispositivos de drenagem - utilização de 3 vezes - confecção, instalação e retirada</v>
          </cell>
          <cell r="C894" t="str">
            <v>m²</v>
          </cell>
          <cell r="D894">
            <v>101.69</v>
          </cell>
          <cell r="E894">
            <v>82.021293757057592</v>
          </cell>
          <cell r="F894" t="str">
            <v>SIEC Abr/26</v>
          </cell>
        </row>
        <row r="895">
          <cell r="A895" t="str">
            <v>02.01.05.200.05</v>
          </cell>
          <cell r="B895" t="str">
            <v>Retirada de formas de madeira comum para estrutura</v>
          </cell>
          <cell r="C895" t="str">
            <v>m²</v>
          </cell>
          <cell r="D895">
            <v>34.409999999999997</v>
          </cell>
          <cell r="E895">
            <v>27.754476528472331</v>
          </cell>
          <cell r="F895" t="str">
            <v>SIEC Abr/26</v>
          </cell>
        </row>
        <row r="896">
          <cell r="A896" t="str">
            <v>02.01.05.220</v>
          </cell>
          <cell r="B896" t="str">
            <v>FÔRMAS PRÉ FABRICADAS PARA FUNDAÇÕES E ESTRUTURAS</v>
          </cell>
          <cell r="C896" t="str">
            <v/>
          </cell>
          <cell r="E896">
            <v>0</v>
          </cell>
          <cell r="F896" t="str">
            <v>SIEC Abr/26</v>
          </cell>
        </row>
        <row r="897">
          <cell r="A897" t="str">
            <v>02.01.05.220.04</v>
          </cell>
          <cell r="B897" t="str">
            <v>Forma de chapas plastificadas (10mm) - Curva</v>
          </cell>
          <cell r="C897" t="str">
            <v>m²</v>
          </cell>
          <cell r="D897">
            <v>151.08000000000001</v>
          </cell>
          <cell r="E897">
            <v>121.85836425229877</v>
          </cell>
          <cell r="F897" t="str">
            <v>SIEC Abr/26</v>
          </cell>
        </row>
        <row r="898">
          <cell r="A898" t="str">
            <v>02.01.05.220.01</v>
          </cell>
          <cell r="B898" t="str">
            <v>Forma de chapas plastificadas (10mm) - Plana</v>
          </cell>
          <cell r="C898" t="str">
            <v>m²</v>
          </cell>
          <cell r="D898">
            <v>151.08000000000001</v>
          </cell>
          <cell r="E898">
            <v>121.85836425229877</v>
          </cell>
          <cell r="F898" t="str">
            <v>SIEC Abr/26</v>
          </cell>
        </row>
        <row r="899">
          <cell r="A899" t="str">
            <v>02.01.05.220.06</v>
          </cell>
          <cell r="B899" t="str">
            <v>Forma de chapas plastificadas (12mm) - Plana</v>
          </cell>
          <cell r="C899" t="str">
            <v>m²</v>
          </cell>
          <cell r="D899">
            <v>114.69</v>
          </cell>
          <cell r="E899">
            <v>92.50685594450718</v>
          </cell>
          <cell r="F899" t="str">
            <v>SIEC Abr/26</v>
          </cell>
        </row>
        <row r="900">
          <cell r="A900" t="str">
            <v>02.01.05.220.03</v>
          </cell>
          <cell r="B900" t="str">
            <v>Forma de chapas resinadas (10mm) - Curva</v>
          </cell>
          <cell r="C900" t="str">
            <v>m²</v>
          </cell>
          <cell r="D900">
            <v>141.6</v>
          </cell>
          <cell r="E900">
            <v>114.21196967252781</v>
          </cell>
          <cell r="F900" t="str">
            <v>SIEC Abr/26</v>
          </cell>
        </row>
        <row r="901">
          <cell r="A901" t="str">
            <v>02.01.05.220.02</v>
          </cell>
          <cell r="B901" t="str">
            <v>Forma de chapas resinadas (10mm) - Plana</v>
          </cell>
          <cell r="C901" t="str">
            <v>m²</v>
          </cell>
          <cell r="D901">
            <v>100.16</v>
          </cell>
          <cell r="E901">
            <v>80.787223745765445</v>
          </cell>
          <cell r="F901" t="str">
            <v>SIEC Abr/26</v>
          </cell>
        </row>
        <row r="902">
          <cell r="A902" t="str">
            <v>02.01.05.220.05</v>
          </cell>
          <cell r="B902" t="str">
            <v>Forma de chapas resinadas (12mm) - Plana</v>
          </cell>
          <cell r="C902" t="str">
            <v>m²</v>
          </cell>
          <cell r="D902">
            <v>100.21</v>
          </cell>
          <cell r="E902">
            <v>80.827552831101784</v>
          </cell>
          <cell r="F902" t="str">
            <v>SIEC Abr/26</v>
          </cell>
        </row>
        <row r="903">
          <cell r="A903" t="str">
            <v>02.01.05.260</v>
          </cell>
          <cell r="B903" t="str">
            <v>FÔRMAS PERMANENTES PARA FUNDAÇÕES E ESTRUTURA</v>
          </cell>
          <cell r="C903" t="str">
            <v/>
          </cell>
          <cell r="E903">
            <v>0</v>
          </cell>
          <cell r="F903" t="str">
            <v>SIEC Abr/26</v>
          </cell>
        </row>
        <row r="904">
          <cell r="A904" t="str">
            <v>02.01.05.260.01</v>
          </cell>
          <cell r="B904" t="str">
            <v>Fôrma tipo caixão perdido com poliestireno expandido</v>
          </cell>
          <cell r="C904" t="str">
            <v>m³</v>
          </cell>
          <cell r="D904">
            <v>475.79</v>
          </cell>
          <cell r="E904">
            <v>383.76351024358769</v>
          </cell>
          <cell r="F904" t="str">
            <v>SIEC Abr/26</v>
          </cell>
        </row>
        <row r="905">
          <cell r="A905" t="str">
            <v>02.01.05.270</v>
          </cell>
          <cell r="B905" t="str">
            <v>CIMBRAMENTOS / ESCORAMENTOSPARA FUNDAÇÕES E ESTRUTURA</v>
          </cell>
          <cell r="C905" t="str">
            <v/>
          </cell>
          <cell r="E905">
            <v>0</v>
          </cell>
          <cell r="F905" t="str">
            <v>SIEC Abr/26</v>
          </cell>
        </row>
        <row r="906">
          <cell r="A906" t="str">
            <v>02.01.05.270.04</v>
          </cell>
          <cell r="B906" t="str">
            <v>Cimbramento de madeira para ponte ou viaduto, fornecimento e montagem</v>
          </cell>
          <cell r="C906" t="str">
            <v>m³</v>
          </cell>
          <cell r="D906">
            <v>72.650000000000006</v>
          </cell>
          <cell r="E906">
            <v>58.598160993708667</v>
          </cell>
          <cell r="F906" t="str">
            <v>SIEC Abr/26</v>
          </cell>
        </row>
        <row r="907">
          <cell r="A907" t="str">
            <v>02.01.05.270.06</v>
          </cell>
          <cell r="B907" t="str">
            <v>Escoramento em madeira para lajes de edificação, com pontaletes (7,5 x 7,5cm) para pé direito de 3,00 a 3,50m</v>
          </cell>
          <cell r="C907" t="str">
            <v>m²</v>
          </cell>
          <cell r="D907">
            <v>51.02</v>
          </cell>
          <cell r="E907">
            <v>41.151798677206003</v>
          </cell>
          <cell r="F907" t="str">
            <v>SIEC Abr/26</v>
          </cell>
        </row>
        <row r="908">
          <cell r="A908" t="str">
            <v>02.01.05.270.07</v>
          </cell>
          <cell r="B908" t="str">
            <v>Estroncamento e travamento com perfil metálico - com reaproveitamento.</v>
          </cell>
          <cell r="C908" t="str">
            <v>kg</v>
          </cell>
          <cell r="D908">
            <v>17.46</v>
          </cell>
          <cell r="E908">
            <v>14.082916599451526</v>
          </cell>
          <cell r="F908" t="str">
            <v>SIEC Abr/26</v>
          </cell>
        </row>
        <row r="909">
          <cell r="A909" t="str">
            <v>02.01.05.270.12</v>
          </cell>
          <cell r="B909" t="str">
            <v>Fabricação de escoras do tipo pontalete, em madeira, para pé-direito simples</v>
          </cell>
          <cell r="C909" t="str">
            <v>m³</v>
          </cell>
          <cell r="D909">
            <v>17.04</v>
          </cell>
          <cell r="E909">
            <v>13.74415228262623</v>
          </cell>
          <cell r="F909" t="str">
            <v>SIEC Abr/26</v>
          </cell>
        </row>
        <row r="910">
          <cell r="A910" t="str">
            <v>02.01.05.270.02</v>
          </cell>
          <cell r="B910" t="str">
            <v>Locação de Cimbramento tubular metálico, para ponte ou viaduto, edificação civil e industrial, materiais (entre 3 e 7m)</v>
          </cell>
          <cell r="C910" t="str">
            <v>m³ x mês</v>
          </cell>
          <cell r="D910">
            <v>11.83</v>
          </cell>
          <cell r="E910">
            <v>9.541861590579126</v>
          </cell>
          <cell r="F910" t="str">
            <v>SIEC Abr/26</v>
          </cell>
        </row>
        <row r="911">
          <cell r="A911" t="str">
            <v>02.01.05.270.03</v>
          </cell>
          <cell r="B911" t="str">
            <v>Locação de Cimbramento tubular metálico, para ponte ou viaduto, edificação civil e industrial, materiais (h&gt;7m)</v>
          </cell>
          <cell r="C911" t="str">
            <v>m³ x mês</v>
          </cell>
          <cell r="D911">
            <v>11.83</v>
          </cell>
          <cell r="E911">
            <v>9.541861590579126</v>
          </cell>
          <cell r="F911" t="str">
            <v>SIEC Abr/26</v>
          </cell>
        </row>
        <row r="912">
          <cell r="A912" t="str">
            <v>02.01.05.270.01</v>
          </cell>
          <cell r="B912" t="str">
            <v>Montagem / Desmontagem de Cimbramento tubular metálico, para ponte ou viaduto, edificação civil e industrial</v>
          </cell>
          <cell r="C912" t="str">
            <v>m³</v>
          </cell>
          <cell r="D912">
            <v>16.87</v>
          </cell>
          <cell r="E912">
            <v>13.607033392482659</v>
          </cell>
          <cell r="F912" t="str">
            <v>SIEC Abr/26</v>
          </cell>
        </row>
        <row r="913">
          <cell r="A913" t="str">
            <v>02.01.05.270.11</v>
          </cell>
          <cell r="B913" t="str">
            <v>Montagem / Desmontagem de Cimbramento tubular metálico, para ponte ou viaduto, edificação civil e industrial (noturno)</v>
          </cell>
          <cell r="C913" t="str">
            <v>m³</v>
          </cell>
          <cell r="D913">
            <v>19.23</v>
          </cell>
          <cell r="E913">
            <v>15.510566220358122</v>
          </cell>
          <cell r="F913" t="str">
            <v>SIEC Abr/26</v>
          </cell>
        </row>
        <row r="914">
          <cell r="A914" t="str">
            <v>02.01.05.300</v>
          </cell>
          <cell r="B914" t="str">
            <v>ARMADURAS EM GERAL PARA FUNDAÇÃO E ESTRUTURA</v>
          </cell>
          <cell r="C914" t="str">
            <v/>
          </cell>
          <cell r="E914">
            <v>0</v>
          </cell>
          <cell r="F914" t="str">
            <v>SIEC Abr/26</v>
          </cell>
        </row>
        <row r="915">
          <cell r="A915" t="str">
            <v>02.01.05.300.51</v>
          </cell>
          <cell r="B915" t="str">
            <v>Armação de cinta de alvenaria estrutural; diâmetro de 10,0 mm</v>
          </cell>
          <cell r="C915" t="str">
            <v>kg</v>
          </cell>
          <cell r="D915">
            <v>9.44</v>
          </cell>
          <cell r="E915">
            <v>7.614131311501855</v>
          </cell>
          <cell r="F915" t="str">
            <v>SIEC Abr/26</v>
          </cell>
        </row>
        <row r="916">
          <cell r="A916" t="str">
            <v>02.01.05.300.31</v>
          </cell>
          <cell r="B916" t="str">
            <v>Armação de estruturas de concreto armado, utilizando Aço CA-50 de 10,0 mm</v>
          </cell>
          <cell r="C916" t="str">
            <v>kg</v>
          </cell>
          <cell r="D916">
            <v>9.76</v>
          </cell>
          <cell r="E916">
            <v>7.8722374576544603</v>
          </cell>
          <cell r="F916" t="str">
            <v>SIEC Abr/26</v>
          </cell>
        </row>
        <row r="917">
          <cell r="A917" t="str">
            <v>02.01.05.300.32</v>
          </cell>
          <cell r="B917" t="str">
            <v>Armação de estruturas de concreto armado, utilizando Aço CA-50 de 12,5 mm</v>
          </cell>
          <cell r="C917" t="str">
            <v>kg</v>
          </cell>
          <cell r="D917">
            <v>7.99</v>
          </cell>
          <cell r="E917">
            <v>6.4445878367478624</v>
          </cell>
          <cell r="F917" t="str">
            <v>SIEC Abr/26</v>
          </cell>
        </row>
        <row r="918">
          <cell r="A918" t="str">
            <v>02.01.05.300.33</v>
          </cell>
          <cell r="B918" t="str">
            <v>Armação de estruturas de concreto armado, utilizando Aço CA-50 de 16,0 mm</v>
          </cell>
          <cell r="C918" t="str">
            <v>kg</v>
          </cell>
          <cell r="D918">
            <v>7.53</v>
          </cell>
          <cell r="E918">
            <v>6.0735602516534923</v>
          </cell>
          <cell r="F918" t="str">
            <v>SIEC Abr/26</v>
          </cell>
        </row>
        <row r="919">
          <cell r="A919" t="str">
            <v>02.01.05.300.34</v>
          </cell>
          <cell r="B919" t="str">
            <v>Armação de estruturas de concreto armado, utilizando Aço CA-50 de 20,0 mm</v>
          </cell>
          <cell r="C919" t="str">
            <v>kg</v>
          </cell>
          <cell r="D919">
            <v>8.36</v>
          </cell>
          <cell r="E919">
            <v>6.7430230682368117</v>
          </cell>
          <cell r="F919" t="str">
            <v>SIEC Abr/26</v>
          </cell>
        </row>
        <row r="920">
          <cell r="A920" t="str">
            <v>02.01.05.300.35</v>
          </cell>
          <cell r="B920" t="str">
            <v>Armação de estruturas de concreto armado, utilizando Aço CA-50 de 25,0 mm</v>
          </cell>
          <cell r="C920" t="str">
            <v>kg</v>
          </cell>
          <cell r="D920">
            <v>8.18</v>
          </cell>
          <cell r="E920">
            <v>6.5978383610259712</v>
          </cell>
          <cell r="F920" t="str">
            <v>SIEC Abr/26</v>
          </cell>
        </row>
        <row r="921">
          <cell r="A921" t="str">
            <v>02.01.05.300.29</v>
          </cell>
          <cell r="B921" t="str">
            <v>Armação de estruturas de concreto armado, utilizando Aço CA-50 de 6,3 mm</v>
          </cell>
          <cell r="C921" t="str">
            <v>kg</v>
          </cell>
          <cell r="D921">
            <v>12.95</v>
          </cell>
          <cell r="E921">
            <v>10.445233102113244</v>
          </cell>
          <cell r="F921" t="str">
            <v>SIEC Abr/26</v>
          </cell>
        </row>
        <row r="922">
          <cell r="A922" t="str">
            <v>02.01.05.300.30</v>
          </cell>
          <cell r="B922" t="str">
            <v>Armação de estruturas de concreto armado, utilizando Aço CA-50 de 8,0 mm</v>
          </cell>
          <cell r="C922" t="str">
            <v>kg</v>
          </cell>
          <cell r="D922">
            <v>11.41</v>
          </cell>
          <cell r="E922">
            <v>9.2030972737538317</v>
          </cell>
          <cell r="F922" t="str">
            <v>SIEC Abr/26</v>
          </cell>
        </row>
        <row r="923">
          <cell r="A923" t="str">
            <v>02.01.05.300.28</v>
          </cell>
          <cell r="B923" t="str">
            <v>Armação de estruturas de concreto armado, utilizando Aço CA-60 de 5,0 mm</v>
          </cell>
          <cell r="C923" t="str">
            <v>kg</v>
          </cell>
          <cell r="D923">
            <v>14.91</v>
          </cell>
          <cell r="E923">
            <v>12.026133247297951</v>
          </cell>
          <cell r="F923" t="str">
            <v>SIEC Abr/26</v>
          </cell>
        </row>
        <row r="924">
          <cell r="A924" t="str">
            <v>02.01.05.300.20</v>
          </cell>
          <cell r="B924" t="str">
            <v>Armação de laje de uma estrutura convencional de concreto armado em uma edificação térrea ou sobrado utilizando aço CA-60 de 4,2 mm - montagem</v>
          </cell>
          <cell r="C924" t="str">
            <v>kg</v>
          </cell>
          <cell r="D924">
            <v>16.87</v>
          </cell>
          <cell r="E924">
            <v>13.607033392482659</v>
          </cell>
          <cell r="F924" t="str">
            <v>SIEC Abr/26</v>
          </cell>
        </row>
        <row r="925">
          <cell r="A925" t="str">
            <v>02.01.05.300.37</v>
          </cell>
          <cell r="B925" t="str">
            <v>Armação de laje de uma estrutura convencional de concreto armado em uma edificação térrea ou sobrado utilizando aço CA-60 de 5,0 mm - montagem</v>
          </cell>
          <cell r="C925" t="str">
            <v>kg</v>
          </cell>
          <cell r="D925">
            <v>13.99</v>
          </cell>
          <cell r="E925">
            <v>11.284078077109211</v>
          </cell>
          <cell r="F925" t="str">
            <v>SIEC Abr/26</v>
          </cell>
        </row>
        <row r="926">
          <cell r="A926" t="str">
            <v>02.01.05.300.38</v>
          </cell>
          <cell r="B926" t="str">
            <v>Armação em aço CA-50 - fornecimento, preparo e colocação</v>
          </cell>
          <cell r="C926" t="str">
            <v>kg</v>
          </cell>
          <cell r="D926">
            <v>14.05</v>
          </cell>
          <cell r="E926">
            <v>11.332472979512826</v>
          </cell>
          <cell r="F926" t="str">
            <v>SIEC Abr/26</v>
          </cell>
        </row>
        <row r="927">
          <cell r="A927" t="str">
            <v>02.01.05.300.01</v>
          </cell>
          <cell r="B927" t="str">
            <v>Armadura de aço CA-25 (média das bitolas)</v>
          </cell>
          <cell r="C927" t="str">
            <v>kg</v>
          </cell>
          <cell r="D927">
            <v>12.2</v>
          </cell>
          <cell r="E927">
            <v>9.8402968220680744</v>
          </cell>
          <cell r="F927" t="str">
            <v>SIEC Abr/26</v>
          </cell>
        </row>
        <row r="928">
          <cell r="A928" t="str">
            <v>02.01.05.300.02</v>
          </cell>
          <cell r="B928" t="str">
            <v>Armadura de aço CA-50 (média das bitolas)</v>
          </cell>
          <cell r="C928" t="str">
            <v>kg</v>
          </cell>
          <cell r="D928">
            <v>11.68</v>
          </cell>
          <cell r="E928">
            <v>9.420874334570092</v>
          </cell>
          <cell r="F928" t="str">
            <v>SIEC Abr/26</v>
          </cell>
        </row>
        <row r="929">
          <cell r="A929" t="str">
            <v>02.01.05.300.03</v>
          </cell>
          <cell r="B929" t="str">
            <v>Armadura de aço CA-60 (média das bitolas)</v>
          </cell>
          <cell r="C929" t="str">
            <v>kg</v>
          </cell>
          <cell r="D929">
            <v>11.85</v>
          </cell>
          <cell r="E929">
            <v>9.5579932247136625</v>
          </cell>
          <cell r="F929" t="str">
            <v>SIEC Abr/26</v>
          </cell>
        </row>
        <row r="930">
          <cell r="A930" t="str">
            <v>02.01.05.300.04</v>
          </cell>
          <cell r="B930" t="str">
            <v>Armadura de tela de aço CA-60</v>
          </cell>
          <cell r="C930" t="str">
            <v>kg</v>
          </cell>
          <cell r="D930">
            <v>9.91</v>
          </cell>
          <cell r="E930">
            <v>7.9932247136634942</v>
          </cell>
          <cell r="F930" t="str">
            <v>SIEC Abr/26</v>
          </cell>
        </row>
        <row r="931">
          <cell r="A931" t="str">
            <v>02.01.05.300.12</v>
          </cell>
          <cell r="B931" t="str">
            <v>Cambota metálica treliçada (CA-50).</v>
          </cell>
          <cell r="C931" t="str">
            <v>kg</v>
          </cell>
          <cell r="D931">
            <v>45.68</v>
          </cell>
          <cell r="E931">
            <v>36.844652363284403</v>
          </cell>
          <cell r="F931" t="str">
            <v>SIEC Abr/26</v>
          </cell>
        </row>
        <row r="932">
          <cell r="A932" t="str">
            <v>02.01.05.300.14</v>
          </cell>
          <cell r="B932" t="str">
            <v>Cordoalha CP 190 RB D = 12,7 mm - fornecimento e instalação</v>
          </cell>
          <cell r="C932" t="str">
            <v>kg</v>
          </cell>
          <cell r="D932">
            <v>9.3800000000000008</v>
          </cell>
          <cell r="E932">
            <v>7.5657364090982426</v>
          </cell>
          <cell r="F932" t="str">
            <v>SIEC Abr/26</v>
          </cell>
        </row>
        <row r="933">
          <cell r="A933" t="str">
            <v>02.01.05.300.16</v>
          </cell>
          <cell r="B933" t="str">
            <v>Cordoalha engraxada CP 190 RB D = 12,7 mm - fornecimento, preparo e colocação</v>
          </cell>
          <cell r="C933" t="str">
            <v>kg</v>
          </cell>
          <cell r="D933">
            <v>14.05</v>
          </cell>
          <cell r="E933">
            <v>11.332472979512826</v>
          </cell>
          <cell r="F933" t="str">
            <v>SIEC Abr/26</v>
          </cell>
        </row>
        <row r="934">
          <cell r="A934" t="str">
            <v>02.01.05.300.17</v>
          </cell>
          <cell r="B934" t="str">
            <v>Cordoalha engraxada CP 190 RB D = 15,2 mm - fornecimento, preparo e colocação</v>
          </cell>
          <cell r="C934" t="str">
            <v>kg</v>
          </cell>
          <cell r="D934">
            <v>14.05</v>
          </cell>
          <cell r="E934">
            <v>11.332472979512826</v>
          </cell>
          <cell r="F934" t="str">
            <v>SIEC Abr/26</v>
          </cell>
        </row>
        <row r="935">
          <cell r="A935" t="str">
            <v>02.01.05.300.23</v>
          </cell>
          <cell r="B935" t="str">
            <v>Corte e dobra de aço CA-50, diâmetro de 10,0 mm, utilizado em estruturas diversas, incluso o fornecimento do aço</v>
          </cell>
          <cell r="C935" t="str">
            <v>kg</v>
          </cell>
          <cell r="D935">
            <v>7.25</v>
          </cell>
          <cell r="E935">
            <v>5.8477173737699628</v>
          </cell>
          <cell r="F935" t="str">
            <v>SIEC Abr/26</v>
          </cell>
        </row>
        <row r="936">
          <cell r="A936" t="str">
            <v>02.01.05.300.24</v>
          </cell>
          <cell r="B936" t="str">
            <v>Corte e dobra de aço CA-50, diâmetro de 12,5 mm, utilizado em estruturas diversas, incluso o fornecimento do aço</v>
          </cell>
          <cell r="C936" t="str">
            <v>kg</v>
          </cell>
          <cell r="D936">
            <v>6.15</v>
          </cell>
          <cell r="E936">
            <v>4.9604774963703822</v>
          </cell>
          <cell r="F936" t="str">
            <v>SIEC Abr/26</v>
          </cell>
        </row>
        <row r="937">
          <cell r="A937" t="str">
            <v>02.01.05.300.25</v>
          </cell>
          <cell r="B937" t="str">
            <v>Corte e dobra de aço CA-50, diâmetro de 16,0 mm, utilizado em estruturas diversas, incluso o fornecimento do aço</v>
          </cell>
          <cell r="C937" t="str">
            <v>kg</v>
          </cell>
          <cell r="D937">
            <v>6.03</v>
          </cell>
          <cell r="E937">
            <v>4.8636876915631557</v>
          </cell>
          <cell r="F937" t="str">
            <v>SIEC Abr/26</v>
          </cell>
        </row>
        <row r="938">
          <cell r="A938" t="str">
            <v>02.01.05.300.26</v>
          </cell>
          <cell r="B938" t="str">
            <v>Corte e dobra de aço CA-50, diâmetro de 20,0 mm, utilizado em estruturas diversas, incluso o fornecimento do aço</v>
          </cell>
          <cell r="C938" t="str">
            <v>kg</v>
          </cell>
          <cell r="D938">
            <v>7.08</v>
          </cell>
          <cell r="E938">
            <v>5.7105984836263914</v>
          </cell>
          <cell r="F938" t="str">
            <v>SIEC Abr/26</v>
          </cell>
        </row>
        <row r="939">
          <cell r="A939" t="str">
            <v>02.01.05.300.27</v>
          </cell>
          <cell r="B939" t="str">
            <v>Corte e dobra de aço CA-50, diâmetro de 25,0 mm, utilizado em estruturas diversas, incluso o fornecimento do aço</v>
          </cell>
          <cell r="C939" t="str">
            <v>kg</v>
          </cell>
          <cell r="D939">
            <v>7.07</v>
          </cell>
          <cell r="E939">
            <v>5.7025326665591223</v>
          </cell>
          <cell r="F939" t="str">
            <v>SIEC Abr/26</v>
          </cell>
        </row>
        <row r="940">
          <cell r="A940" t="str">
            <v>02.01.05.300.45</v>
          </cell>
          <cell r="B940" t="str">
            <v>Corte e dobra de aço CA-50, diâmetro de 6,3 mm, utilizado em estribo contínuo helicoidal</v>
          </cell>
          <cell r="C940" t="str">
            <v>kg</v>
          </cell>
          <cell r="D940">
            <v>8.43</v>
          </cell>
          <cell r="E940">
            <v>6.7994837877076941</v>
          </cell>
          <cell r="F940" t="str">
            <v>SIEC Abr/26</v>
          </cell>
        </row>
        <row r="941">
          <cell r="A941" t="str">
            <v>02.01.05.300.22</v>
          </cell>
          <cell r="B941" t="str">
            <v>Corte e dobra de aço CA-50, diâmetro de 6,3 mm, utilizado em estruturas diversas, incluso o fornecimento do aço</v>
          </cell>
          <cell r="C941" t="str">
            <v>kg</v>
          </cell>
          <cell r="D941">
            <v>8.43</v>
          </cell>
          <cell r="E941">
            <v>6.7994837877076941</v>
          </cell>
          <cell r="F941" t="str">
            <v>SIEC Abr/26</v>
          </cell>
        </row>
        <row r="942">
          <cell r="A942" t="str">
            <v>02.01.05.300.44</v>
          </cell>
          <cell r="B942" t="str">
            <v>Corte e dobra de aço ca-50, diâmetro de 8,0 mm, utilizado em estribo contínuo helicoidal</v>
          </cell>
          <cell r="C942" t="str">
            <v>kg</v>
          </cell>
          <cell r="D942">
            <v>7.75</v>
          </cell>
          <cell r="E942">
            <v>6.2510082271334086</v>
          </cell>
          <cell r="F942" t="str">
            <v>SIEC Abr/26</v>
          </cell>
        </row>
        <row r="943">
          <cell r="A943" t="str">
            <v>02.01.05.300.18</v>
          </cell>
          <cell r="B943" t="str">
            <v>Corte e dobra de aço CA-50, diâmetro de 8,0 mm, utilizado em estruturas diversas, incluso o fornecimento do aço</v>
          </cell>
          <cell r="C943" t="str">
            <v>kg</v>
          </cell>
          <cell r="D943">
            <v>8.0399999999999991</v>
          </cell>
          <cell r="E943">
            <v>6.4849169220842064</v>
          </cell>
          <cell r="F943" t="str">
            <v>SIEC Abr/26</v>
          </cell>
        </row>
        <row r="944">
          <cell r="A944" t="str">
            <v>02.01.05.300.19</v>
          </cell>
          <cell r="B944" t="str">
            <v>Corte e dobra de aço CA-60, diâmetro de 4,2 mm, utilizado em laje, incluso o fornecimento do aço</v>
          </cell>
          <cell r="C944" t="str">
            <v>kg</v>
          </cell>
          <cell r="D944">
            <v>10.69</v>
          </cell>
          <cell r="E944">
            <v>8.6223584449104695</v>
          </cell>
          <cell r="F944" t="str">
            <v>SIEC Abr/26</v>
          </cell>
        </row>
        <row r="945">
          <cell r="A945" t="str">
            <v>02.01.05.300.39</v>
          </cell>
          <cell r="B945" t="str">
            <v>Corte e dobra de aço CA-60, diâmetro de 5,0 mm, utilizado em estribo contínuo helicoidal</v>
          </cell>
          <cell r="C945" t="str">
            <v>kg</v>
          </cell>
          <cell r="D945">
            <v>9.01</v>
          </cell>
          <cell r="E945">
            <v>7.2673011776092915</v>
          </cell>
          <cell r="F945" t="str">
            <v>SIEC Abr/26</v>
          </cell>
        </row>
        <row r="946">
          <cell r="A946" t="str">
            <v>02.01.05.300.21</v>
          </cell>
          <cell r="B946" t="str">
            <v>Corte e dobra de aço CA-60, diâmetro de 5,0 mm, utilizado em estruturas diversas, incluso o fornecimento do aço</v>
          </cell>
          <cell r="C946" t="str">
            <v>kg</v>
          </cell>
          <cell r="D946">
            <v>9.01</v>
          </cell>
          <cell r="E946">
            <v>7.2673011776092915</v>
          </cell>
          <cell r="F946" t="str">
            <v>SIEC Abr/26</v>
          </cell>
        </row>
        <row r="947">
          <cell r="A947" t="str">
            <v>02.01.05.300.36</v>
          </cell>
          <cell r="B947" t="str">
            <v>Corte e dobra de aço CA-60, diâmetro de 5,0 mm, utilizado em laje, incluso o fornecimento do aço</v>
          </cell>
          <cell r="C947" t="str">
            <v>kg</v>
          </cell>
          <cell r="D947">
            <v>9.01</v>
          </cell>
          <cell r="E947">
            <v>7.2673011776092915</v>
          </cell>
          <cell r="F947" t="str">
            <v>SIEC Abr/26</v>
          </cell>
        </row>
        <row r="948">
          <cell r="A948" t="str">
            <v>02.01.05.300.13</v>
          </cell>
          <cell r="B948" t="str">
            <v>Gaiola metálica em cantoneira para contenção de cordoalha</v>
          </cell>
          <cell r="C948" t="str">
            <v>kg</v>
          </cell>
          <cell r="D948">
            <v>10.95</v>
          </cell>
          <cell r="E948">
            <v>8.8320696886594607</v>
          </cell>
          <cell r="F948" t="str">
            <v>SIEC Abr/26</v>
          </cell>
        </row>
        <row r="949">
          <cell r="A949" t="str">
            <v>02.01.05.300.48</v>
          </cell>
          <cell r="B949" t="str">
            <v>Montagem de armadura longitudinal de estacas de seção circular, diâmetro = 16 mm</v>
          </cell>
          <cell r="C949" t="str">
            <v>kg</v>
          </cell>
          <cell r="D949">
            <v>7.01</v>
          </cell>
          <cell r="E949">
            <v>5.6541377641555091</v>
          </cell>
          <cell r="F949" t="str">
            <v>SIEC Abr/26</v>
          </cell>
        </row>
        <row r="950">
          <cell r="A950" t="str">
            <v>02.01.05.300.41</v>
          </cell>
          <cell r="B950" t="str">
            <v>Montagem de armadura longitudinal de estacas de seção circular, diâmetro = 20,0 mm</v>
          </cell>
          <cell r="C950" t="str">
            <v>kg</v>
          </cell>
          <cell r="D950">
            <v>7.94</v>
          </cell>
          <cell r="E950">
            <v>6.4042587514115183</v>
          </cell>
          <cell r="F950" t="str">
            <v>SIEC Abr/26</v>
          </cell>
        </row>
        <row r="951">
          <cell r="A951" t="str">
            <v>02.01.05.300.40</v>
          </cell>
          <cell r="B951" t="str">
            <v>Montagem de armadura transversal de estacas de seção circular, diâmetro = 5,0 mm</v>
          </cell>
          <cell r="C951" t="str">
            <v>kg</v>
          </cell>
          <cell r="D951">
            <v>17.82</v>
          </cell>
          <cell r="E951">
            <v>14.373286013873205</v>
          </cell>
          <cell r="F951" t="str">
            <v>SIEC Abr/26</v>
          </cell>
        </row>
        <row r="952">
          <cell r="A952" t="str">
            <v>02.01.05.300.46</v>
          </cell>
          <cell r="B952" t="str">
            <v>Montagem de armadura transversal de estacas de seção circular, diâmetro = 6,3 mm</v>
          </cell>
          <cell r="C952" t="str">
            <v>kg</v>
          </cell>
          <cell r="D952">
            <v>14.18</v>
          </cell>
          <cell r="E952">
            <v>11.437328601387319</v>
          </cell>
          <cell r="F952" t="str">
            <v>SIEC Abr/26</v>
          </cell>
        </row>
        <row r="953">
          <cell r="A953" t="str">
            <v>02.01.05.300.47</v>
          </cell>
          <cell r="B953" t="str">
            <v>Montagem de armadura transversal de estacas de seção circular, diâmetro = 8 mm</v>
          </cell>
          <cell r="C953" t="str">
            <v>kg</v>
          </cell>
          <cell r="D953">
            <v>11.8</v>
          </cell>
          <cell r="E953">
            <v>9.5176641393773203</v>
          </cell>
          <cell r="F953" t="str">
            <v>SIEC Abr/26</v>
          </cell>
        </row>
        <row r="954">
          <cell r="A954" t="str">
            <v>02.01.05.300.43</v>
          </cell>
          <cell r="B954" t="str">
            <v>Remoção de Cordoalha para estais CP 190 RB D = 15,7 mm</v>
          </cell>
          <cell r="C954" t="str">
            <v>kg</v>
          </cell>
          <cell r="D954">
            <v>2.13</v>
          </cell>
          <cell r="E954">
            <v>1.7180190353282787</v>
          </cell>
          <cell r="F954" t="str">
            <v>SIEC Abr/26</v>
          </cell>
        </row>
        <row r="955">
          <cell r="A955" t="str">
            <v>02.01.05.400</v>
          </cell>
          <cell r="B955" t="str">
            <v>APARELHOS DE ANCORAGEM</v>
          </cell>
          <cell r="C955" t="str">
            <v/>
          </cell>
          <cell r="E955">
            <v>0</v>
          </cell>
          <cell r="F955" t="str">
            <v>SIEC Abr/26</v>
          </cell>
        </row>
        <row r="956">
          <cell r="A956" t="str">
            <v>02.01.05.400.01</v>
          </cell>
          <cell r="B956" t="str">
            <v>Ancoragem de barras de aço , com resina base de poliéster</v>
          </cell>
          <cell r="C956" t="str">
            <v>dm³</v>
          </cell>
          <cell r="D956">
            <v>118.42</v>
          </cell>
          <cell r="E956">
            <v>95.515405710598486</v>
          </cell>
          <cell r="F956" t="str">
            <v>SIEC Abr/26</v>
          </cell>
        </row>
        <row r="957">
          <cell r="A957" t="str">
            <v>02.01.05.400.03</v>
          </cell>
          <cell r="B957" t="str">
            <v>Chumbador de expansão controlada por torque para concreto D = 12,5 mm - fornecimento e instalação</v>
          </cell>
          <cell r="C957" t="str">
            <v>un</v>
          </cell>
          <cell r="D957">
            <v>8.74</v>
          </cell>
          <cell r="E957">
            <v>7.0495241167930311</v>
          </cell>
          <cell r="F957" t="str">
            <v>SIEC Abr/26</v>
          </cell>
        </row>
        <row r="958">
          <cell r="A958" t="str">
            <v>02.01.05.400.40</v>
          </cell>
          <cell r="B958" t="str">
            <v>Chumbador de expansão controlada por torque para concreto D = 16 mm - fornecimento e instalação</v>
          </cell>
          <cell r="C958" t="str">
            <v>un</v>
          </cell>
          <cell r="D958">
            <v>12.92</v>
          </cell>
          <cell r="E958">
            <v>10.421035650911437</v>
          </cell>
          <cell r="F958" t="str">
            <v>SIEC Abr/26</v>
          </cell>
        </row>
        <row r="959">
          <cell r="A959" t="str">
            <v>02.01.05.400.04</v>
          </cell>
          <cell r="B959" t="str">
            <v>Chumbador de expansão controlada por torque para concreto D = 20 mm - fornecimento e instalação</v>
          </cell>
          <cell r="C959" t="str">
            <v>un</v>
          </cell>
          <cell r="D959">
            <v>16.809999999999999</v>
          </cell>
          <cell r="E959">
            <v>13.558638490079044</v>
          </cell>
          <cell r="F959" t="str">
            <v>SIEC Abr/26</v>
          </cell>
        </row>
        <row r="960">
          <cell r="A960" t="str">
            <v>02.01.05.400.02</v>
          </cell>
          <cell r="B960" t="str">
            <v>Chumbador de expansão controlada por torque para concreto D = 6,3 mm - fornecimento e instalação</v>
          </cell>
          <cell r="C960" t="str">
            <v>un</v>
          </cell>
          <cell r="D960">
            <v>3.88</v>
          </cell>
          <cell r="E960">
            <v>3.1295370221003385</v>
          </cell>
          <cell r="F960" t="str">
            <v>SIEC Abr/26</v>
          </cell>
        </row>
        <row r="961">
          <cell r="A961" t="str">
            <v>02.01.05.400.61</v>
          </cell>
          <cell r="B961" t="str">
            <v>Chumbador de expansão, tipo parabolt (diâmetro 5/8") I = 125mm, Sistema HLS4-G Hilti ou equivalente, inclui barra roscada, porca e arruela</v>
          </cell>
          <cell r="C961" t="str">
            <v>un</v>
          </cell>
          <cell r="D961">
            <v>28.69</v>
          </cell>
          <cell r="E961">
            <v>23.140829165994518</v>
          </cell>
          <cell r="F961" t="str">
            <v>SIEC Abr/26</v>
          </cell>
        </row>
        <row r="962">
          <cell r="A962" t="str">
            <v>02.01.05.400.43</v>
          </cell>
          <cell r="B962" t="str">
            <v>Chumbador químico (diâmetro: 1 1/4 ") l = 305 mm Sistema HVU Hilti ou equivalente, inclui barra roscada, porca e arruela</v>
          </cell>
          <cell r="C962" t="str">
            <v>un</v>
          </cell>
          <cell r="D962">
            <v>135.87</v>
          </cell>
          <cell r="E962">
            <v>109.59025649298275</v>
          </cell>
          <cell r="F962" t="str">
            <v>SIEC Abr/26</v>
          </cell>
        </row>
        <row r="963">
          <cell r="A963" t="str">
            <v>02.01.05.400.06</v>
          </cell>
          <cell r="B963" t="str">
            <v>Chumbador químico (diâmetro: 1/2 ") l = 160 mm</v>
          </cell>
          <cell r="C963" t="str">
            <v>un</v>
          </cell>
          <cell r="D963">
            <v>39.01</v>
          </cell>
          <cell r="E963">
            <v>31.464752379416034</v>
          </cell>
          <cell r="F963" t="str">
            <v>SIEC Abr/26</v>
          </cell>
        </row>
        <row r="964">
          <cell r="A964" t="str">
            <v>02.01.05.400.07</v>
          </cell>
          <cell r="B964" t="str">
            <v>Chumbador químico (diâmetro: 3/4 ") l = 235 mm</v>
          </cell>
          <cell r="C964" t="str">
            <v>un</v>
          </cell>
          <cell r="D964">
            <v>98.11</v>
          </cell>
          <cell r="E964">
            <v>79.133731246975316</v>
          </cell>
          <cell r="F964" t="str">
            <v>SIEC Abr/26</v>
          </cell>
        </row>
        <row r="965">
          <cell r="A965" t="str">
            <v>02.01.05.400.05</v>
          </cell>
          <cell r="B965" t="str">
            <v>Chumbador químico (diâmetro: 3/8 ") l = 120 mm</v>
          </cell>
          <cell r="C965" t="str">
            <v>un</v>
          </cell>
          <cell r="D965">
            <v>29.1</v>
          </cell>
          <cell r="E965">
            <v>23.471527665752543</v>
          </cell>
          <cell r="F965" t="str">
            <v>SIEC Abr/26</v>
          </cell>
        </row>
        <row r="966">
          <cell r="A966" t="str">
            <v>02.01.05.400.08</v>
          </cell>
          <cell r="B966" t="str">
            <v>Chumbador químico (diâmetro: 5/8") l = 240mm</v>
          </cell>
          <cell r="C966" t="str">
            <v>un</v>
          </cell>
          <cell r="D966">
            <v>51.77</v>
          </cell>
          <cell r="E966">
            <v>41.756734957251169</v>
          </cell>
          <cell r="F966" t="str">
            <v>SIEC Abr/26</v>
          </cell>
        </row>
        <row r="967">
          <cell r="A967" t="str">
            <v>02.01.05.400.23</v>
          </cell>
          <cell r="B967" t="str">
            <v>Injeção de nata de cimento</v>
          </cell>
          <cell r="C967" t="str">
            <v>kg</v>
          </cell>
          <cell r="D967">
            <v>0.9</v>
          </cell>
          <cell r="E967">
            <v>0.72592353605420235</v>
          </cell>
          <cell r="F967" t="str">
            <v>SIEC Abr/26</v>
          </cell>
        </row>
        <row r="968">
          <cell r="A968" t="str">
            <v>02.01.05.400.45</v>
          </cell>
          <cell r="B968" t="str">
            <v>Montagem e Desmontagem de Ancoragem (sem fornecimento) para estais, regulável, injeção de cera e regulagem final</v>
          </cell>
          <cell r="C968" t="str">
            <v>un</v>
          </cell>
          <cell r="D968">
            <v>2808.71</v>
          </cell>
          <cell r="E968">
            <v>2265.4541055008872</v>
          </cell>
          <cell r="F968" t="str">
            <v>SIEC Abr/26</v>
          </cell>
        </row>
        <row r="969">
          <cell r="A969" t="str">
            <v>02.01.05.400.39</v>
          </cell>
          <cell r="B969" t="str">
            <v>Nicho de madeira para dispositivo de ancoragem de protensão - confecção e instalação</v>
          </cell>
          <cell r="C969" t="str">
            <v>m²</v>
          </cell>
          <cell r="D969">
            <v>191.61</v>
          </cell>
          <cell r="E969">
            <v>154.54912082593967</v>
          </cell>
          <cell r="F969" t="str">
            <v>SIEC Abr/26</v>
          </cell>
        </row>
        <row r="970">
          <cell r="A970" t="str">
            <v>02.01.05.450</v>
          </cell>
          <cell r="B970" t="str">
            <v>REGULARIZAÇÃO DE BASE PARA PISO</v>
          </cell>
          <cell r="C970" t="str">
            <v/>
          </cell>
          <cell r="E970">
            <v>0</v>
          </cell>
          <cell r="F970" t="str">
            <v>SIEC Abr/26</v>
          </cell>
        </row>
        <row r="971">
          <cell r="A971" t="str">
            <v>02.01.05.450.05</v>
          </cell>
          <cell r="B971" t="str">
            <v>Regularização com nata de cimento</v>
          </cell>
          <cell r="C971" t="str">
            <v>m²</v>
          </cell>
          <cell r="D971">
            <v>40.85</v>
          </cell>
          <cell r="E971">
            <v>32.948862719793517</v>
          </cell>
          <cell r="F971" t="str">
            <v>SIEC Abr/26</v>
          </cell>
        </row>
        <row r="972">
          <cell r="A972" t="str">
            <v>02.01.05.450.03</v>
          </cell>
          <cell r="B972" t="str">
            <v>Regularização desempenada de base para revestimento de piso com argamassa de cimento e areia sem peneirar traço 1:3, com aditivo impermeabilizante, e=3 cm</v>
          </cell>
          <cell r="C972" t="str">
            <v>m²</v>
          </cell>
          <cell r="D972">
            <v>53.12</v>
          </cell>
          <cell r="E972">
            <v>42.845620261332471</v>
          </cell>
          <cell r="F972" t="str">
            <v>SIEC Abr/26</v>
          </cell>
        </row>
        <row r="973">
          <cell r="A973" t="str">
            <v>02.01.05.450.01</v>
          </cell>
          <cell r="B973" t="str">
            <v>Regularização desempenada de base para revestimento de piso com argamassa de cimento e areia sem peneirar traço 1:3, e=3 cm</v>
          </cell>
          <cell r="C973" t="str">
            <v>m²</v>
          </cell>
          <cell r="D973">
            <v>48.48</v>
          </cell>
          <cell r="E973">
            <v>39.103081142119692</v>
          </cell>
          <cell r="F973" t="str">
            <v>SIEC Abr/26</v>
          </cell>
        </row>
        <row r="974">
          <cell r="A974" t="str">
            <v>02.01.05.450.04</v>
          </cell>
          <cell r="B974" t="str">
            <v>Regularização sarrafeada de base para revestimento de piso com argamassa de cimento e areia sem peneirar traço 1:5, com aditivo impermeabilizante, e=3 cm</v>
          </cell>
          <cell r="C974" t="str">
            <v>m²</v>
          </cell>
          <cell r="D974">
            <v>44.74</v>
          </cell>
          <cell r="E974">
            <v>36.086465558961123</v>
          </cell>
          <cell r="F974" t="str">
            <v>SIEC Abr/26</v>
          </cell>
        </row>
        <row r="975">
          <cell r="A975" t="str">
            <v>02.01.05.450.02</v>
          </cell>
          <cell r="B975" t="str">
            <v>Regularização sarrafeada de base para revestimento de piso com argamassa de cimento e areia sem peneirar traço 1:5, e=3 cm</v>
          </cell>
          <cell r="C975" t="str">
            <v>m²</v>
          </cell>
          <cell r="D975">
            <v>40.68</v>
          </cell>
          <cell r="E975">
            <v>32.811743829649942</v>
          </cell>
          <cell r="F975" t="str">
            <v>SIEC Abr/26</v>
          </cell>
        </row>
        <row r="976">
          <cell r="A976" t="str">
            <v>02.01.05.500</v>
          </cell>
          <cell r="B976" t="str">
            <v>LAJES PRÉ-FABRICADAS</v>
          </cell>
          <cell r="C976" t="str">
            <v/>
          </cell>
          <cell r="E976">
            <v>0</v>
          </cell>
          <cell r="F976" t="str">
            <v>SIEC Abr/26</v>
          </cell>
        </row>
        <row r="977">
          <cell r="A977" t="str">
            <v>02.01.05.500.01</v>
          </cell>
          <cell r="B977" t="str">
            <v>Laje pré-fabricada comum para forro, e=10 cm (capeamento 2 cm e elemento de enchimento cerâmico 8 cm)</v>
          </cell>
          <cell r="C977" t="str">
            <v>m²</v>
          </cell>
          <cell r="D977">
            <v>211.75</v>
          </cell>
          <cell r="E977">
            <v>170.79367639941927</v>
          </cell>
          <cell r="F977" t="str">
            <v>SIEC Abr/26</v>
          </cell>
        </row>
        <row r="978">
          <cell r="A978" t="str">
            <v>02.01.05.500.02</v>
          </cell>
          <cell r="B978" t="str">
            <v>Laje pré-fabricada comum para piso ou cobertura, e=12 cm (capeamento 4 cm e elemento de enchimento cerâmico 8 cm)</v>
          </cell>
          <cell r="C978" t="str">
            <v>m²</v>
          </cell>
          <cell r="D978">
            <v>199.55</v>
          </cell>
          <cell r="E978">
            <v>160.9533795773512</v>
          </cell>
          <cell r="F978" t="str">
            <v>SIEC Abr/26</v>
          </cell>
        </row>
        <row r="979">
          <cell r="A979" t="str">
            <v>02.01.05.500.27</v>
          </cell>
          <cell r="B979" t="str">
            <v>Laje pré-fabricada STEEL DECK para piso, chapa e=0,80 mm, zincada por imersão a quente (exceto concreto, armadura de aço e stud bolt)</v>
          </cell>
          <cell r="C979" t="str">
            <v>m²</v>
          </cell>
          <cell r="D979">
            <v>156.69999999999999</v>
          </cell>
          <cell r="E979">
            <v>126.39135344410387</v>
          </cell>
          <cell r="F979" t="str">
            <v>SIEC Abr/26</v>
          </cell>
        </row>
        <row r="980">
          <cell r="A980" t="str">
            <v>02.01.05.500.28</v>
          </cell>
          <cell r="B980" t="str">
            <v>Laje pré-fabricada STEEL DECK para piso, chapa e=0,95 mm, zincada por imersão a quente (exceto concreto, armadura de aço e stud bolt)</v>
          </cell>
          <cell r="C980" t="str">
            <v>m²</v>
          </cell>
          <cell r="D980">
            <v>152.55000000000001</v>
          </cell>
          <cell r="E980">
            <v>123.0440393611873</v>
          </cell>
          <cell r="F980" t="str">
            <v>SIEC Abr/26</v>
          </cell>
        </row>
        <row r="981">
          <cell r="A981" t="str">
            <v>02.01.05.500.29</v>
          </cell>
          <cell r="B981" t="str">
            <v>Laje pré-fabricada STEEL DECK para piso, chapa e=1,25 mm, zincada por imersão a quente (exceto concreto, armadura de aço e stud bolt)</v>
          </cell>
          <cell r="C981" t="str">
            <v>m²</v>
          </cell>
          <cell r="D981">
            <v>233.89</v>
          </cell>
          <cell r="E981">
            <v>188.65139538635262</v>
          </cell>
          <cell r="F981" t="str">
            <v>SIEC Abr/26</v>
          </cell>
        </row>
        <row r="982">
          <cell r="A982" t="str">
            <v>02.01.05.500.05</v>
          </cell>
          <cell r="B982" t="str">
            <v>Laje pré-fabricada treliçada para piso ou cobertura, e=25 cm (capeamento 5 cm e elemento de enchimento 20 cm)</v>
          </cell>
          <cell r="C982" t="str">
            <v>m²</v>
          </cell>
          <cell r="D982">
            <v>238.21</v>
          </cell>
          <cell r="E982">
            <v>192.13582835941281</v>
          </cell>
          <cell r="F982" t="str">
            <v>SIEC Abr/26</v>
          </cell>
        </row>
        <row r="983">
          <cell r="A983" t="str">
            <v>02.01.05.500.33</v>
          </cell>
          <cell r="B983" t="str">
            <v>Laje pré-moldada unidirecional com vãos maiores que 3,0 m, biapoiada, enchimento em EPS, vigota treliçada, altura total da laje - LT (enchimento + capa) = (16 + 4)</v>
          </cell>
          <cell r="C983" t="str">
            <v>m²</v>
          </cell>
          <cell r="D983">
            <v>208.23</v>
          </cell>
          <cell r="E983">
            <v>167.95450879174058</v>
          </cell>
          <cell r="F983" t="str">
            <v>SIEC Abr/26</v>
          </cell>
        </row>
        <row r="984">
          <cell r="A984" t="str">
            <v>02.01.05.500.34</v>
          </cell>
          <cell r="B984" t="str">
            <v>Laje pré-moldada unidirecional com vãos maiores que 3,0 m, biapoiada, enchimento em EPS, vigota treliçada, altura total da laje - LT (enchimento + capa) = (20 + 5)</v>
          </cell>
          <cell r="C984" t="str">
            <v>m²</v>
          </cell>
          <cell r="D984">
            <v>213.78</v>
          </cell>
          <cell r="E984">
            <v>172.43103726407486</v>
          </cell>
          <cell r="F984" t="str">
            <v>SIEC Abr/26</v>
          </cell>
        </row>
        <row r="985">
          <cell r="A985" t="str">
            <v>02.01.05.500.09</v>
          </cell>
          <cell r="B985" t="str">
            <v>Pré-laje pré-fabricada treliçada para piso ou cobertura, largura 25 cm, e=12 cm (capeamento 4 cm, elemento de enchimento 5 cm e pré-laje 3 cm)</v>
          </cell>
          <cell r="C985" t="str">
            <v>m²</v>
          </cell>
          <cell r="D985">
            <v>240.67</v>
          </cell>
          <cell r="E985">
            <v>194.12001935796096</v>
          </cell>
          <cell r="F985" t="str">
            <v>SIEC Abr/26</v>
          </cell>
        </row>
        <row r="986">
          <cell r="A986" t="str">
            <v>02.01.05.500.35</v>
          </cell>
          <cell r="B986" t="str">
            <v>Stud Bolt de Ø 3/4" x 4 3/4"</v>
          </cell>
          <cell r="C986" t="str">
            <v>un</v>
          </cell>
          <cell r="D986">
            <v>37.6</v>
          </cell>
          <cell r="E986">
            <v>30.32747217293112</v>
          </cell>
          <cell r="F986" t="str">
            <v>SIEC Abr/26</v>
          </cell>
        </row>
        <row r="987">
          <cell r="A987" t="str">
            <v>02.01.05.500.30</v>
          </cell>
          <cell r="B987" t="str">
            <v>Stud Bolt de Ø 3/4" x 5 3/8"</v>
          </cell>
          <cell r="C987" t="str">
            <v>un</v>
          </cell>
          <cell r="D987">
            <v>38.04</v>
          </cell>
          <cell r="E987">
            <v>30.682368123890949</v>
          </cell>
          <cell r="F987" t="str">
            <v>SIEC Abr/26</v>
          </cell>
        </row>
        <row r="988">
          <cell r="A988" t="str">
            <v>02.01.05.610</v>
          </cell>
          <cell r="B988" t="str">
            <v>PAINÉIS PRÉ-FABRICADOS</v>
          </cell>
          <cell r="C988" t="str">
            <v/>
          </cell>
          <cell r="E988">
            <v>0</v>
          </cell>
          <cell r="F988" t="str">
            <v>SIEC Abr/26</v>
          </cell>
        </row>
        <row r="989">
          <cell r="A989" t="str">
            <v>02.01.05.610.03</v>
          </cell>
          <cell r="B989" t="str">
            <v>Painel pré-fabricado de concreto alveolar protendido, sobrecarga 500 kgf/m², e= (15+6) cm, capeamento concreto fck 35 MPa, para vãos de até 6,85m</v>
          </cell>
          <cell r="C989" t="str">
            <v>m²</v>
          </cell>
          <cell r="D989">
            <v>383.52</v>
          </cell>
          <cell r="E989">
            <v>309.34021616389737</v>
          </cell>
          <cell r="F989" t="str">
            <v>SIEC Abr/26</v>
          </cell>
        </row>
        <row r="990">
          <cell r="A990" t="str">
            <v>02.01.05.610.08</v>
          </cell>
          <cell r="B990" t="str">
            <v>Painel pré-fabricado de concreto alveolar protendido, sobrecarga 500 kgf/m², e= (20+6) cm, capeamento concreto fck 30 MPa, para vãos de até 10,0m</v>
          </cell>
          <cell r="C990" t="str">
            <v>m²</v>
          </cell>
          <cell r="D990">
            <v>415.66</v>
          </cell>
          <cell r="E990">
            <v>335.26375221809968</v>
          </cell>
          <cell r="F990" t="str">
            <v>SIEC Abr/26</v>
          </cell>
        </row>
        <row r="991">
          <cell r="A991" t="str">
            <v>02.01.05.610.04</v>
          </cell>
          <cell r="B991" t="str">
            <v>Painel pré-fabricado de concreto alveolar protendido, sobrecarga 500 kgf/m², e= (20+6) cm, capeamento concreto fck 35 MPa, para vãos de até 10,0m</v>
          </cell>
          <cell r="C991" t="str">
            <v>m²</v>
          </cell>
          <cell r="D991">
            <v>416.76</v>
          </cell>
          <cell r="E991">
            <v>336.15099209549925</v>
          </cell>
          <cell r="F991" t="str">
            <v>SIEC Abr/26</v>
          </cell>
        </row>
        <row r="992">
          <cell r="A992" t="str">
            <v>02.01.05.610.05</v>
          </cell>
          <cell r="B992" t="str">
            <v>Painel pré-fabricado de concreto alveolar protendido, sobrecarga 500 kgf/m², e= (25+6) cm, capeamento concreto fck 35 MPa, para vãos de até 11,0m</v>
          </cell>
          <cell r="C992" t="str">
            <v>m²</v>
          </cell>
          <cell r="D992">
            <v>540.4</v>
          </cell>
          <cell r="E992">
            <v>435.87675431521211</v>
          </cell>
          <cell r="F992" t="str">
            <v>SIEC Abr/26</v>
          </cell>
        </row>
        <row r="993">
          <cell r="A993" t="str">
            <v>02.01.05.610.06</v>
          </cell>
          <cell r="B993" t="str">
            <v>Placas pré-moldadas de concreto armado, fck=35MPa, 50x50x10cm</v>
          </cell>
          <cell r="C993" t="str">
            <v>m²</v>
          </cell>
          <cell r="D993">
            <v>514.54</v>
          </cell>
          <cell r="E993">
            <v>415.01855137925469</v>
          </cell>
          <cell r="F993" t="str">
            <v>SIEC Abr/26</v>
          </cell>
        </row>
        <row r="994">
          <cell r="A994" t="str">
            <v>02.01.05.700</v>
          </cell>
          <cell r="B994" t="str">
            <v>JUNTAS, EMBUTIDOS E APARELHOS DE APOIO</v>
          </cell>
          <cell r="C994" t="str">
            <v/>
          </cell>
          <cell r="E994">
            <v>0</v>
          </cell>
          <cell r="F994" t="str">
            <v>SIEC Abr/26</v>
          </cell>
        </row>
        <row r="995">
          <cell r="A995" t="str">
            <v>02.01.05.700.08</v>
          </cell>
          <cell r="B995" t="str">
            <v>Aparelho de apoio de Neoprene fretado</v>
          </cell>
          <cell r="C995" t="str">
            <v>dm³</v>
          </cell>
          <cell r="D995">
            <v>128.87</v>
          </cell>
          <cell r="E995">
            <v>103.9441845458945</v>
          </cell>
          <cell r="F995" t="str">
            <v>SIEC Abr/26</v>
          </cell>
        </row>
        <row r="996">
          <cell r="A996" t="str">
            <v>02.01.05.700.33</v>
          </cell>
          <cell r="B996" t="str">
            <v>Aparelho de apoio metálico esférico fixo com capacidade de 1.000 kN - fornecimento e instalação</v>
          </cell>
          <cell r="C996" t="str">
            <v>un</v>
          </cell>
          <cell r="D996">
            <v>8528.06</v>
          </cell>
          <cell r="E996">
            <v>6878.5771898693329</v>
          </cell>
          <cell r="F996" t="str">
            <v>SIEC Abr/26</v>
          </cell>
        </row>
        <row r="997">
          <cell r="A997" t="str">
            <v>02.01.05.700.34</v>
          </cell>
          <cell r="B997" t="str">
            <v>Aparelho de apoio metálico esférico fixo com capacidade de 1.500 kN - fornecimento e instalação</v>
          </cell>
          <cell r="C997" t="str">
            <v>un</v>
          </cell>
          <cell r="D997">
            <v>12030.9</v>
          </cell>
          <cell r="E997">
            <v>9703.9038554605577</v>
          </cell>
          <cell r="F997" t="str">
            <v>SIEC Abr/26</v>
          </cell>
        </row>
        <row r="998">
          <cell r="A998" t="str">
            <v>02.01.05.700.16</v>
          </cell>
          <cell r="B998" t="str">
            <v>Aparelho de apoio metálico esférico fixo com capacidade de 3.000 kN</v>
          </cell>
          <cell r="C998" t="str">
            <v>un</v>
          </cell>
          <cell r="D998">
            <v>21059.41</v>
          </cell>
          <cell r="E998">
            <v>16986.134860461363</v>
          </cell>
          <cell r="F998" t="str">
            <v>SIEC Abr/26</v>
          </cell>
        </row>
        <row r="999">
          <cell r="A999" t="str">
            <v>02.01.05.700.15</v>
          </cell>
          <cell r="B999" t="str">
            <v>Aparelho de apoio metálico esférico fixo com capacidade de 5.000 kN</v>
          </cell>
          <cell r="C999" t="str">
            <v>un</v>
          </cell>
          <cell r="D999">
            <v>40185.97</v>
          </cell>
          <cell r="E999">
            <v>32413.268269075659</v>
          </cell>
          <cell r="F999" t="str">
            <v>SIEC Abr/26</v>
          </cell>
        </row>
        <row r="1000">
          <cell r="A1000" t="str">
            <v>02.01.05.700.36</v>
          </cell>
          <cell r="B1000" t="str">
            <v>Aparelho de apoio metálico esférico multidirecional com capacidade de 1.000 kN - fornecimento e instalação</v>
          </cell>
          <cell r="C1000" t="str">
            <v>un</v>
          </cell>
          <cell r="D1000">
            <v>8467.4699999999993</v>
          </cell>
          <cell r="E1000">
            <v>6829.7064042587508</v>
          </cell>
          <cell r="F1000" t="str">
            <v>SIEC Abr/26</v>
          </cell>
        </row>
        <row r="1001">
          <cell r="A1001" t="str">
            <v>02.01.05.700.14</v>
          </cell>
          <cell r="B1001" t="str">
            <v>Aparelho de apoio metálico esférico multidirecional com capacidade de 3.000 kN</v>
          </cell>
          <cell r="C1001" t="str">
            <v>un</v>
          </cell>
          <cell r="D1001">
            <v>22897.01</v>
          </cell>
          <cell r="E1001">
            <v>18468.3094047427</v>
          </cell>
          <cell r="F1001" t="str">
            <v>SIEC Abr/26</v>
          </cell>
        </row>
        <row r="1002">
          <cell r="A1002" t="str">
            <v>02.01.05.700.13</v>
          </cell>
          <cell r="B1002" t="str">
            <v>Aparelho de apoio metálico esférico multidirecional com capacidade de 5.000 kN</v>
          </cell>
          <cell r="C1002" t="str">
            <v>un</v>
          </cell>
          <cell r="D1002">
            <v>37621.53</v>
          </cell>
          <cell r="E1002">
            <v>30344.837877076945</v>
          </cell>
          <cell r="F1002" t="str">
            <v>SIEC Abr/26</v>
          </cell>
        </row>
        <row r="1003">
          <cell r="A1003" t="str">
            <v>02.01.05.700.12</v>
          </cell>
          <cell r="B1003" t="str">
            <v>Aparelho de apoio metálico esférico unidirecional com capacidade de 3.000 kN</v>
          </cell>
          <cell r="C1003" t="str">
            <v>un</v>
          </cell>
          <cell r="D1003">
            <v>27242.53</v>
          </cell>
          <cell r="E1003">
            <v>21973.326342958542</v>
          </cell>
          <cell r="F1003" t="str">
            <v>SIEC Abr/26</v>
          </cell>
        </row>
        <row r="1004">
          <cell r="A1004" t="str">
            <v>02.01.05.700.11</v>
          </cell>
          <cell r="B1004" t="str">
            <v>Aparelho de apoio metálico esférico unidirecional com capacidade de 5.000 kN</v>
          </cell>
          <cell r="C1004" t="str">
            <v>un</v>
          </cell>
          <cell r="D1004">
            <v>49186.94</v>
          </cell>
          <cell r="E1004">
            <v>39673.286013873207</v>
          </cell>
          <cell r="F1004" t="str">
            <v>SIEC Abr/26</v>
          </cell>
        </row>
        <row r="1005">
          <cell r="A1005" t="str">
            <v>02.01.05.700.10</v>
          </cell>
          <cell r="B1005" t="str">
            <v>Cantoneira de proteção - perfil "L" de alumínio, 1"X1"X1/8" (Reparo e chumbamento de cantoneira em juntas de dilatação</v>
          </cell>
          <cell r="C1005" t="str">
            <v>m</v>
          </cell>
          <cell r="D1005">
            <v>50.46</v>
          </cell>
          <cell r="E1005">
            <v>40.700112921438944</v>
          </cell>
          <cell r="F1005" t="str">
            <v>SIEC Abr/26</v>
          </cell>
        </row>
        <row r="1006">
          <cell r="A1006" t="str">
            <v>02.01.05.700.05</v>
          </cell>
          <cell r="B1006" t="str">
            <v>Junta de dilatação, em perfil extrudado de borracha vulcanizada de 20 x 40 mm - fornecimento e instalação, sem lábios poliméricos, tipo Jeene JJ 2030VV ou equivalente</v>
          </cell>
          <cell r="C1006" t="str">
            <v>m</v>
          </cell>
          <cell r="D1006">
            <v>251.31</v>
          </cell>
          <cell r="E1006">
            <v>202.70204871753509</v>
          </cell>
          <cell r="F1006" t="str">
            <v>SIEC Abr/26</v>
          </cell>
        </row>
        <row r="1007">
          <cell r="A1007" t="str">
            <v>02.01.05.700.01</v>
          </cell>
          <cell r="B1007" t="str">
            <v>Junta de dilatação, em perfil extrudado de borracha vulcanizada de 25 x 50 mm - fornecimento e instalação, sem lábios poliméricos, tipo Jeene JJ 2540VV ou equivalente</v>
          </cell>
          <cell r="C1007" t="str">
            <v>m</v>
          </cell>
          <cell r="D1007">
            <v>288.51</v>
          </cell>
          <cell r="E1007">
            <v>232.70688820777545</v>
          </cell>
          <cell r="F1007" t="str">
            <v>SIEC Abr/26</v>
          </cell>
        </row>
        <row r="1008">
          <cell r="A1008" t="str">
            <v>02.01.05.700.02</v>
          </cell>
          <cell r="B1008" t="str">
            <v>Junta de dilatação, em perfil extrudado de borracha vulcanizada de 35 x 60 mm - fornecimento e instalação, sem lábios poliméricos, tipo Jeene JJ 3550VV ou equivalente</v>
          </cell>
          <cell r="C1008" t="str">
            <v>m</v>
          </cell>
          <cell r="D1008">
            <v>415.98</v>
          </cell>
          <cell r="E1008">
            <v>335.5218583642523</v>
          </cell>
          <cell r="F1008" t="str">
            <v>SIEC Abr/26</v>
          </cell>
        </row>
        <row r="1009">
          <cell r="A1009" t="str">
            <v>02.01.05.700.07</v>
          </cell>
          <cell r="B1009" t="str">
            <v>Junta de dilatação, em perfil extrudado de borracha vulcanizada de 50 x 80 mm - fornecimento e instalação, sem lábios poliméricos, tipo Jeene JJ 5070VV ou equivalente</v>
          </cell>
          <cell r="C1009" t="str">
            <v>m</v>
          </cell>
          <cell r="D1009">
            <v>502.48</v>
          </cell>
          <cell r="E1009">
            <v>405.2911759961284</v>
          </cell>
          <cell r="F1009" t="str">
            <v>SIEC Abr/26</v>
          </cell>
        </row>
        <row r="1010">
          <cell r="A1010" t="str">
            <v>02.01.05.700.17</v>
          </cell>
          <cell r="B1010" t="str">
            <v>Junta de Dilatação, tipo Fungenband O-22</v>
          </cell>
          <cell r="C1010" t="str">
            <v>m</v>
          </cell>
          <cell r="D1010">
            <v>138.77000000000001</v>
          </cell>
          <cell r="E1010">
            <v>111.92934344249073</v>
          </cell>
          <cell r="F1010" t="str">
            <v>SIEC Abr/26</v>
          </cell>
        </row>
        <row r="1011">
          <cell r="A1011" t="str">
            <v>02.01.05.700.20</v>
          </cell>
          <cell r="B1011" t="str">
            <v>Junta para piso de concreto - Junta de concreto</v>
          </cell>
          <cell r="C1011" t="str">
            <v>m</v>
          </cell>
          <cell r="D1011">
            <v>28.03</v>
          </cell>
          <cell r="E1011">
            <v>22.608485239554767</v>
          </cell>
          <cell r="F1011" t="str">
            <v>SIEC Abr/26</v>
          </cell>
        </row>
        <row r="1012">
          <cell r="A1012" t="str">
            <v>02.01.05.700.22</v>
          </cell>
          <cell r="B1012" t="str">
            <v>Junta para piso de concreto - junta de construção</v>
          </cell>
          <cell r="C1012" t="str">
            <v>m</v>
          </cell>
          <cell r="D1012">
            <v>67.849999999999994</v>
          </cell>
          <cell r="E1012">
            <v>54.726568801419582</v>
          </cell>
          <cell r="F1012" t="str">
            <v>SIEC Abr/26</v>
          </cell>
        </row>
        <row r="1013">
          <cell r="A1013" t="str">
            <v>02.01.05.700.23</v>
          </cell>
          <cell r="B1013" t="str">
            <v>Junta para piso de concreto - junta de encontro</v>
          </cell>
          <cell r="C1013" t="str">
            <v>m</v>
          </cell>
          <cell r="D1013">
            <v>28.13</v>
          </cell>
          <cell r="E1013">
            <v>22.689143410227455</v>
          </cell>
          <cell r="F1013" t="str">
            <v>SIEC Abr/26</v>
          </cell>
        </row>
        <row r="1014">
          <cell r="A1014" t="str">
            <v>02.01.05.700.21</v>
          </cell>
          <cell r="B1014" t="str">
            <v>Junta para piso de concreto - junta transversal de retração serrada</v>
          </cell>
          <cell r="C1014" t="str">
            <v>m</v>
          </cell>
          <cell r="D1014">
            <v>34.08</v>
          </cell>
          <cell r="E1014">
            <v>27.488304565252459</v>
          </cell>
          <cell r="F1014" t="str">
            <v>SIEC Abr/26</v>
          </cell>
        </row>
        <row r="1015">
          <cell r="A1015" t="str">
            <v>02.01.05.700.18</v>
          </cell>
          <cell r="B1015" t="str">
            <v>Lábios poliméricos 20 x 30 mm em junta de pavimento de concreto - confecção e assentamento</v>
          </cell>
          <cell r="C1015" t="str">
            <v>m</v>
          </cell>
          <cell r="D1015">
            <v>37.97</v>
          </cell>
          <cell r="E1015">
            <v>30.625907404420065</v>
          </cell>
          <cell r="F1015" t="str">
            <v>SIEC Abr/26</v>
          </cell>
        </row>
        <row r="1016">
          <cell r="A1016" t="str">
            <v>02.01.05.700.19</v>
          </cell>
          <cell r="B1016" t="str">
            <v>Limpeza em junta de dilatação</v>
          </cell>
          <cell r="C1016" t="str">
            <v>m</v>
          </cell>
          <cell r="D1016">
            <v>8.14</v>
          </cell>
          <cell r="E1016">
            <v>6.5655750927568963</v>
          </cell>
          <cell r="F1016" t="str">
            <v>SIEC Abr/26</v>
          </cell>
        </row>
        <row r="1017">
          <cell r="A1017" t="str">
            <v>02.01.05.700.37</v>
          </cell>
          <cell r="B1017" t="str">
            <v>Manutenção das juntas de dilatação das lajes Jeene JJ5070VV - noturno</v>
          </cell>
          <cell r="C1017" t="str">
            <v>m</v>
          </cell>
          <cell r="D1017">
            <v>771.55</v>
          </cell>
          <cell r="E1017">
            <v>622.31811582513308</v>
          </cell>
          <cell r="F1017" t="str">
            <v>SIEC Abr/26</v>
          </cell>
        </row>
        <row r="1018">
          <cell r="A1018" t="str">
            <v>02.01.05.700.09</v>
          </cell>
          <cell r="B1018" t="str">
            <v>Mastique elástico a base de poliuretano em juntas de dilatação</v>
          </cell>
          <cell r="C1018" t="str">
            <v>m</v>
          </cell>
          <cell r="D1018">
            <v>49.86</v>
          </cell>
          <cell r="E1018">
            <v>40.216163897402808</v>
          </cell>
          <cell r="F1018" t="str">
            <v>SIEC Abr/26</v>
          </cell>
        </row>
        <row r="1019">
          <cell r="A1019" t="str">
            <v>02.01.05.700.38</v>
          </cell>
          <cell r="B1019" t="str">
            <v>Mastique elástico a base de poliuretano em juntas de dilatação (noturno)</v>
          </cell>
          <cell r="C1019" t="str">
            <v>m</v>
          </cell>
          <cell r="D1019">
            <v>53.31</v>
          </cell>
          <cell r="E1019">
            <v>42.998870785610585</v>
          </cell>
          <cell r="F1019" t="str">
            <v>SIEC Abr/26</v>
          </cell>
        </row>
        <row r="1020">
          <cell r="A1020" t="str">
            <v>02.01.05.800</v>
          </cell>
          <cell r="B1020" t="str">
            <v>INTERVENÇÕES E RECUPERAÇÃO ESTRUTURAL</v>
          </cell>
          <cell r="C1020" t="str">
            <v/>
          </cell>
          <cell r="E1020">
            <v>0</v>
          </cell>
          <cell r="F1020" t="str">
            <v>SIEC Abr/26</v>
          </cell>
        </row>
        <row r="1021">
          <cell r="A1021" t="str">
            <v>02.01.05.800.79</v>
          </cell>
          <cell r="B1021" t="str">
            <v>Aplicação de adesivo estrutural à base de resina epoxi de alta viscosidade e tixotrópico (superfícies secas)</v>
          </cell>
          <cell r="C1021" t="str">
            <v>m</v>
          </cell>
          <cell r="D1021">
            <v>21.93</v>
          </cell>
          <cell r="E1021">
            <v>17.688336828520729</v>
          </cell>
          <cell r="F1021" t="str">
            <v>SIEC Abr/26</v>
          </cell>
        </row>
        <row r="1022">
          <cell r="A1022" t="str">
            <v>02.01.05.800.11</v>
          </cell>
          <cell r="B1022" t="str">
            <v>Corte em concreto para estruturas, com fio diamantado</v>
          </cell>
          <cell r="C1022" t="str">
            <v>m²</v>
          </cell>
          <cell r="D1022">
            <v>2180.61</v>
          </cell>
          <cell r="E1022">
            <v>1758.8401355057267</v>
          </cell>
          <cell r="F1022" t="str">
            <v>SIEC Abr/26</v>
          </cell>
        </row>
        <row r="1023">
          <cell r="A1023" t="str">
            <v>02.01.05.800.10</v>
          </cell>
          <cell r="B1023" t="str">
            <v>Corte em concreto para paredes e muros, com disco diamantado (espessura do corte: até 68 cm)</v>
          </cell>
          <cell r="C1023" t="str">
            <v>m</v>
          </cell>
          <cell r="D1023">
            <v>812.92</v>
          </cell>
          <cell r="E1023">
            <v>655.68640103242456</v>
          </cell>
          <cell r="F1023" t="str">
            <v>SIEC Abr/26</v>
          </cell>
        </row>
        <row r="1024">
          <cell r="A1024" t="str">
            <v>02.01.05.800.04</v>
          </cell>
          <cell r="B1024" t="str">
            <v>Corte em concreto para passagem de tubulação, sem utilização de equipamentos , 1/2" à 1" (faixa de diâmetro: de 15 a 25 mm)</v>
          </cell>
          <cell r="C1024" t="str">
            <v>m</v>
          </cell>
          <cell r="D1024">
            <v>33.659999999999997</v>
          </cell>
          <cell r="E1024">
            <v>27.149540248427162</v>
          </cell>
          <cell r="F1024" t="str">
            <v>SIEC Abr/26</v>
          </cell>
        </row>
        <row r="1025">
          <cell r="A1025" t="str">
            <v>02.01.05.800.05</v>
          </cell>
          <cell r="B1025" t="str">
            <v>Corte em concreto para passagem de tubulação, sem utilização de equipamentos, 1 1/4" à 2" (faixa de diâmetro: de 32 a 50 mm)</v>
          </cell>
          <cell r="C1025" t="str">
            <v>m</v>
          </cell>
          <cell r="D1025">
            <v>52.45</v>
          </cell>
          <cell r="E1025">
            <v>42.305210517825458</v>
          </cell>
          <cell r="F1025" t="str">
            <v>SIEC Abr/26</v>
          </cell>
        </row>
        <row r="1026">
          <cell r="A1026" t="str">
            <v>02.01.05.800.06</v>
          </cell>
          <cell r="B1026" t="str">
            <v>Corte em concreto para passagem de tubulação, sem utilização de equipamentos, 2 1/2" à 4" (faixa de diâmetro: de 65 a 100 mm)</v>
          </cell>
          <cell r="C1026" t="str">
            <v>m</v>
          </cell>
          <cell r="D1026">
            <v>74.489999999999995</v>
          </cell>
          <cell r="E1026">
            <v>60.082271334086137</v>
          </cell>
          <cell r="F1026" t="str">
            <v>SIEC Abr/26</v>
          </cell>
        </row>
        <row r="1027">
          <cell r="A1027" t="str">
            <v>02.01.05.800.07</v>
          </cell>
          <cell r="B1027" t="str">
            <v>Corte em concreto para pisos e lajes, com discos diamantados, utilizando cortadora de piso (espessura do corte: 13 cm)</v>
          </cell>
          <cell r="C1027" t="str">
            <v>m</v>
          </cell>
          <cell r="D1027">
            <v>118.72</v>
          </cell>
          <cell r="E1027">
            <v>95.757380222616547</v>
          </cell>
          <cell r="F1027" t="str">
            <v>SIEC Abr/26</v>
          </cell>
        </row>
        <row r="1028">
          <cell r="A1028" t="str">
            <v>02.01.05.800.08</v>
          </cell>
          <cell r="B1028" t="str">
            <v>Corte em concreto para pisos e lajes, com discos diamantados, utilizando cortadora de piso (espessura do corte: 20 cm)</v>
          </cell>
          <cell r="C1028" t="str">
            <v>m</v>
          </cell>
          <cell r="D1028">
            <v>127.65</v>
          </cell>
          <cell r="E1028">
            <v>102.96015486368769</v>
          </cell>
          <cell r="F1028" t="str">
            <v>SIEC Abr/26</v>
          </cell>
        </row>
        <row r="1029">
          <cell r="A1029" t="str">
            <v>02.01.05.800.09</v>
          </cell>
          <cell r="B1029" t="str">
            <v>Corte em concreto para pisos e lajes, com discos diamantados, utilizando cortadora de piso (espessura do corte: 50 cm)</v>
          </cell>
          <cell r="C1029" t="str">
            <v>m</v>
          </cell>
          <cell r="D1029">
            <v>437.54</v>
          </cell>
          <cell r="E1029">
            <v>352.91175996128408</v>
          </cell>
          <cell r="F1029" t="str">
            <v>SIEC Abr/26</v>
          </cell>
        </row>
        <row r="1030">
          <cell r="A1030" t="str">
            <v>02.01.05.800.12</v>
          </cell>
          <cell r="B1030" t="str">
            <v>Corte em concreto para pisos e lajes, com discos diamantados, utilizando cortadora de piso, profundidade de 5 cm</v>
          </cell>
          <cell r="C1030" t="str">
            <v>m</v>
          </cell>
          <cell r="D1030">
            <v>65.09</v>
          </cell>
          <cell r="E1030">
            <v>52.500403290853363</v>
          </cell>
          <cell r="F1030" t="str">
            <v>SIEC Abr/26</v>
          </cell>
        </row>
        <row r="1031">
          <cell r="A1031" t="str">
            <v>02.01.05.800.35</v>
          </cell>
          <cell r="B1031" t="str">
            <v>Definição e demarcação da área de reparo de estruturas, utilizando disco de corte</v>
          </cell>
          <cell r="C1031" t="str">
            <v>m</v>
          </cell>
          <cell r="D1031">
            <v>7.15</v>
          </cell>
          <cell r="E1031">
            <v>5.7670592030972738</v>
          </cell>
          <cell r="F1031" t="str">
            <v>SIEC Abr/26</v>
          </cell>
        </row>
        <row r="1032">
          <cell r="A1032" t="str">
            <v>02.01.05.800.18</v>
          </cell>
          <cell r="B1032" t="str">
            <v>Demolição de concreto com martelo rompedor até 5,0 cm de profundidade</v>
          </cell>
          <cell r="C1032" t="str">
            <v>m²</v>
          </cell>
          <cell r="D1032">
            <v>13.9</v>
          </cell>
          <cell r="E1032">
            <v>11.211485723503792</v>
          </cell>
          <cell r="F1032" t="str">
            <v>SIEC Abr/26</v>
          </cell>
        </row>
        <row r="1033">
          <cell r="A1033" t="str">
            <v>02.01.05.800.89</v>
          </cell>
          <cell r="B1033" t="str">
            <v>Demolição de lábio polimérico</v>
          </cell>
          <cell r="C1033" t="str">
            <v>m</v>
          </cell>
          <cell r="D1033">
            <v>63.59</v>
          </cell>
          <cell r="E1033">
            <v>51.290530730763031</v>
          </cell>
          <cell r="F1033" t="str">
            <v>SIEC Abr/26</v>
          </cell>
        </row>
        <row r="1034">
          <cell r="A1034" t="str">
            <v>02.01.05.800.16</v>
          </cell>
          <cell r="B1034" t="str">
            <v>Enchimento de juntas de movimentação com elastômero à base de borracha de poliuretano ou borracha de silicone com seção transversal 2x2 cm</v>
          </cell>
          <cell r="C1034" t="str">
            <v>L</v>
          </cell>
          <cell r="D1034">
            <v>44.64</v>
          </cell>
          <cell r="E1034">
            <v>36.005807388288432</v>
          </cell>
          <cell r="F1034" t="str">
            <v>SIEC Abr/26</v>
          </cell>
        </row>
        <row r="1035">
          <cell r="A1035" t="str">
            <v>02.01.05.800.01</v>
          </cell>
          <cell r="B1035" t="str">
            <v>Enchimento de rasgo em concreto com argamassa mista traço 1:4, para tubulação com diâmetro de 15 mm (1/2") a 25 mm (1")</v>
          </cell>
          <cell r="C1035" t="str">
            <v>m</v>
          </cell>
          <cell r="D1035">
            <v>9.9</v>
          </cell>
          <cell r="E1035">
            <v>7.985158896596225</v>
          </cell>
          <cell r="F1035" t="str">
            <v>SIEC Abr/26</v>
          </cell>
        </row>
        <row r="1036">
          <cell r="A1036" t="str">
            <v>02.01.05.800.02</v>
          </cell>
          <cell r="B1036" t="str">
            <v>Enchimento de rasgo em concreto com argamassa mista traço 1:4, para tubulação com diâmetro de 32 mm (1 1/4") a 50 mm (2")</v>
          </cell>
          <cell r="C1036" t="str">
            <v>m</v>
          </cell>
          <cell r="D1036">
            <v>13.89</v>
          </cell>
          <cell r="E1036">
            <v>11.203419906436523</v>
          </cell>
          <cell r="F1036" t="str">
            <v>SIEC Abr/26</v>
          </cell>
        </row>
        <row r="1037">
          <cell r="A1037" t="str">
            <v>02.01.05.800.03</v>
          </cell>
          <cell r="B1037" t="str">
            <v>Enchimento de rasgo em concreto com argamassa mista traço 1:4, para tubulação com diâmetro de 65 mm (2 1/2") a 100 mm (4")</v>
          </cell>
          <cell r="C1037" t="str">
            <v>m</v>
          </cell>
          <cell r="D1037">
            <v>21.8</v>
          </cell>
          <cell r="E1037">
            <v>17.583481206646233</v>
          </cell>
          <cell r="F1037" t="str">
            <v>SIEC Abr/26</v>
          </cell>
        </row>
        <row r="1038">
          <cell r="A1038" t="str">
            <v>02.01.05.800.19</v>
          </cell>
          <cell r="B1038" t="str">
            <v>Escarificação manual , corte de concreto até 3,0 cm de profundidade</v>
          </cell>
          <cell r="C1038" t="str">
            <v>m²</v>
          </cell>
          <cell r="D1038">
            <v>358.7</v>
          </cell>
          <cell r="E1038">
            <v>289.32085820293594</v>
          </cell>
          <cell r="F1038" t="str">
            <v>SIEC Abr/26</v>
          </cell>
        </row>
        <row r="1039">
          <cell r="A1039" t="str">
            <v>02.01.05.800.20</v>
          </cell>
          <cell r="B1039" t="str">
            <v>Escarificação mecânica com disco de desbaste, corte de concreto até 0,5 cm de profundidade</v>
          </cell>
          <cell r="C1039" t="str">
            <v>m²</v>
          </cell>
          <cell r="D1039">
            <v>17.93</v>
          </cell>
          <cell r="E1039">
            <v>14.462010001613162</v>
          </cell>
          <cell r="F1039" t="str">
            <v>SIEC Abr/26</v>
          </cell>
        </row>
        <row r="1040">
          <cell r="A1040" t="str">
            <v>02.01.05.800.21</v>
          </cell>
          <cell r="B1040" t="str">
            <v>Escarificação mecânica com rebarbador elétrico, corte de concreto até 3,0 cm de profundidade</v>
          </cell>
          <cell r="C1040" t="str">
            <v>m²</v>
          </cell>
          <cell r="D1040">
            <v>89.67</v>
          </cell>
          <cell r="E1040">
            <v>72.326181642200353</v>
          </cell>
          <cell r="F1040" t="str">
            <v>SIEC Abr/26</v>
          </cell>
        </row>
        <row r="1041">
          <cell r="A1041" t="str">
            <v>02.01.05.800.22</v>
          </cell>
          <cell r="B1041" t="str">
            <v>Escarificação mecânica com rebarbador elétrico, corte de concreto até 5 cm de profundidade</v>
          </cell>
          <cell r="C1041" t="str">
            <v>m²</v>
          </cell>
          <cell r="D1041">
            <v>107.61</v>
          </cell>
          <cell r="E1041">
            <v>86.796257460880781</v>
          </cell>
          <cell r="F1041" t="str">
            <v>SIEC Abr/26</v>
          </cell>
        </row>
        <row r="1042">
          <cell r="A1042" t="str">
            <v>02.01.05.800.23</v>
          </cell>
          <cell r="B1042" t="str">
            <v>Escovamento manual do substrato</v>
          </cell>
          <cell r="C1042" t="str">
            <v>m²</v>
          </cell>
          <cell r="D1042">
            <v>13.79</v>
          </cell>
          <cell r="E1042">
            <v>11.122761735763833</v>
          </cell>
          <cell r="F1042" t="str">
            <v>SIEC Abr/26</v>
          </cell>
        </row>
        <row r="1043">
          <cell r="A1043" t="str">
            <v>02.01.05.800.78</v>
          </cell>
          <cell r="B1043" t="str">
            <v>Execução de abertura de sulco sobre e ao longo da fissura com seção retangular, sendo 10,0mm de espessura e 5,0mm de profundidade. Inclusive limpeza por jateamento</v>
          </cell>
          <cell r="C1043" t="str">
            <v>m</v>
          </cell>
          <cell r="D1043">
            <v>33.92</v>
          </cell>
          <cell r="E1043">
            <v>27.35925149217616</v>
          </cell>
          <cell r="F1043" t="str">
            <v>SIEC Abr/26</v>
          </cell>
        </row>
        <row r="1044">
          <cell r="A1044" t="str">
            <v>02.01.05.800.59</v>
          </cell>
          <cell r="B1044" t="str">
            <v>Execução de rasgo em alvenaria</v>
          </cell>
          <cell r="C1044" t="str">
            <v>m</v>
          </cell>
          <cell r="D1044">
            <v>15.11</v>
          </cell>
          <cell r="E1044">
            <v>12.187449588643329</v>
          </cell>
          <cell r="F1044" t="str">
            <v>SIEC Abr/26</v>
          </cell>
        </row>
        <row r="1045">
          <cell r="A1045" t="str">
            <v>02.01.05.800.36</v>
          </cell>
          <cell r="B1045" t="str">
            <v>Fôrma para reparo profundo em estrutura espessura superior a 3 cm</v>
          </cell>
          <cell r="C1045" t="str">
            <v>m²</v>
          </cell>
          <cell r="D1045">
            <v>524.87</v>
          </cell>
          <cell r="E1045">
            <v>423.35054040974353</v>
          </cell>
          <cell r="F1045" t="str">
            <v>SIEC Abr/26</v>
          </cell>
        </row>
        <row r="1046">
          <cell r="A1046" t="str">
            <v>02.01.05.800.55</v>
          </cell>
          <cell r="B1046" t="str">
            <v>Furação em concreto armado - diâmetro 2"</v>
          </cell>
          <cell r="C1046" t="str">
            <v>m</v>
          </cell>
          <cell r="D1046">
            <v>120</v>
          </cell>
          <cell r="E1046">
            <v>96.789804807226972</v>
          </cell>
          <cell r="F1046" t="str">
            <v>SIEC Abr/26</v>
          </cell>
        </row>
        <row r="1047">
          <cell r="A1047" t="str">
            <v>02.01.05.800.56</v>
          </cell>
          <cell r="B1047" t="str">
            <v>Furação em concreto armado - diâmetro 3"</v>
          </cell>
          <cell r="C1047" t="str">
            <v>m</v>
          </cell>
          <cell r="D1047">
            <v>176.36</v>
          </cell>
          <cell r="E1047">
            <v>142.24874979835459</v>
          </cell>
          <cell r="F1047" t="str">
            <v>SIEC Abr/26</v>
          </cell>
        </row>
        <row r="1048">
          <cell r="A1048" t="str">
            <v>02.01.05.800.57</v>
          </cell>
          <cell r="B1048" t="str">
            <v>Furação em concreto armado - diâmetro 4"</v>
          </cell>
          <cell r="C1048" t="str">
            <v>m</v>
          </cell>
          <cell r="D1048">
            <v>177.62</v>
          </cell>
          <cell r="E1048">
            <v>143.26504274883047</v>
          </cell>
          <cell r="F1048" t="str">
            <v>SIEC Abr/26</v>
          </cell>
        </row>
        <row r="1049">
          <cell r="A1049" t="str">
            <v>02.01.05.800.146</v>
          </cell>
          <cell r="B1049" t="str">
            <v>Furação em concreto, com perfuratriz elétrica. Faixa de diâmetro: 3/4 a 2"</v>
          </cell>
          <cell r="C1049" t="str">
            <v>m</v>
          </cell>
          <cell r="D1049">
            <v>99.53</v>
          </cell>
          <cell r="E1049">
            <v>80.279077270527509</v>
          </cell>
          <cell r="F1049" t="str">
            <v>SIEC Abr/26</v>
          </cell>
        </row>
        <row r="1050">
          <cell r="A1050" t="str">
            <v>02.01.05.800.68</v>
          </cell>
          <cell r="B1050" t="str">
            <v>Furo em alvenaria para diâmetros menores ou iguais a 40 mm</v>
          </cell>
          <cell r="C1050" t="str">
            <v>un</v>
          </cell>
          <cell r="D1050">
            <v>25.31</v>
          </cell>
          <cell r="E1050">
            <v>20.414582997257622</v>
          </cell>
          <cell r="F1050" t="str">
            <v>SIEC Abr/26</v>
          </cell>
        </row>
        <row r="1051">
          <cell r="A1051" t="str">
            <v>02.01.05.800.134</v>
          </cell>
          <cell r="B1051" t="str">
            <v>Furo em caixa d'água com espessura de 2 até 5 mm e diâmetro de 32 mm</v>
          </cell>
          <cell r="C1051" t="str">
            <v>un</v>
          </cell>
          <cell r="D1051">
            <v>8.25</v>
          </cell>
          <cell r="E1051">
            <v>6.6542990804968545</v>
          </cell>
          <cell r="F1051" t="str">
            <v>SIEC Abr/26</v>
          </cell>
        </row>
        <row r="1052">
          <cell r="A1052" t="str">
            <v>02.01.05.800.135</v>
          </cell>
          <cell r="B1052" t="str">
            <v>Furo em caixa d'água com espessura de 2 até 5 mm e diâmetro de 40 mm</v>
          </cell>
          <cell r="C1052" t="str">
            <v>un</v>
          </cell>
          <cell r="D1052">
            <v>9.34</v>
          </cell>
          <cell r="E1052">
            <v>7.533473140829166</v>
          </cell>
          <cell r="F1052" t="str">
            <v>SIEC Abr/26</v>
          </cell>
        </row>
        <row r="1053">
          <cell r="A1053" t="str">
            <v>02.01.05.800.136</v>
          </cell>
          <cell r="B1053" t="str">
            <v>Furo em caixa d'água com espessura de 2 até 5 mm e diâmetro de 50 mm</v>
          </cell>
          <cell r="C1053" t="str">
            <v>un</v>
          </cell>
          <cell r="D1053">
            <v>10.68</v>
          </cell>
          <cell r="E1053">
            <v>8.6142926278432004</v>
          </cell>
          <cell r="F1053" t="str">
            <v>SIEC Abr/26</v>
          </cell>
        </row>
        <row r="1054">
          <cell r="A1054" t="str">
            <v>02.01.05.800.128</v>
          </cell>
          <cell r="B1054" t="str">
            <v>Furo em concreto para diâmetros maiores que 40 mm e menores ou iguais a 75 mm. af_05/2015 - (noturno)</v>
          </cell>
          <cell r="C1054" t="str">
            <v>un</v>
          </cell>
          <cell r="D1054">
            <v>175.56</v>
          </cell>
          <cell r="E1054">
            <v>141.60348443297306</v>
          </cell>
          <cell r="F1054" t="str">
            <v>SIEC Abr/26</v>
          </cell>
        </row>
        <row r="1055">
          <cell r="A1055" t="str">
            <v>02.01.05.800.72</v>
          </cell>
          <cell r="B1055" t="str">
            <v>Furo em concreto para diâmetros maiores que 40 mm e menores ou iguais a 75 mm. af_05/2015.</v>
          </cell>
          <cell r="C1055" t="str">
            <v>un</v>
          </cell>
          <cell r="D1055">
            <v>36.76</v>
          </cell>
          <cell r="E1055">
            <v>29.649943539280528</v>
          </cell>
          <cell r="F1055" t="str">
            <v>SIEC Abr/26</v>
          </cell>
        </row>
        <row r="1056">
          <cell r="A1056" t="str">
            <v>02.01.05.800.14</v>
          </cell>
          <cell r="B1056" t="str">
            <v>Furo em estrutura de concreto existente para chumbamento de ferragem, incluindo elemento de fixação à base de epoxi</v>
          </cell>
          <cell r="C1056" t="str">
            <v>un</v>
          </cell>
          <cell r="D1056">
            <v>35.93</v>
          </cell>
          <cell r="E1056">
            <v>28.980480722697209</v>
          </cell>
          <cell r="F1056" t="str">
            <v>SIEC Abr/26</v>
          </cell>
        </row>
        <row r="1057">
          <cell r="A1057" t="str">
            <v>02.01.05.800.81</v>
          </cell>
          <cell r="B1057" t="str">
            <v>Furo em estrutura de concreto existente, com a utilização de broca de vídia, com diâmetro até 15 mm e profundidade até 200,0 mm</v>
          </cell>
          <cell r="C1057" t="str">
            <v>un</v>
          </cell>
          <cell r="D1057">
            <v>17.96</v>
          </cell>
          <cell r="E1057">
            <v>14.486207452814972</v>
          </cell>
          <cell r="F1057" t="str">
            <v>SIEC Abr/26</v>
          </cell>
        </row>
        <row r="1058">
          <cell r="A1058" t="str">
            <v>02.01.05.800.69</v>
          </cell>
          <cell r="B1058" t="str">
            <v>Furo manual em alvenaria, para instalações hidráulicas, diâmetros maiores que 40 mm e menores ou iguais a 75 mm.</v>
          </cell>
          <cell r="C1058" t="str">
            <v>un</v>
          </cell>
          <cell r="D1058">
            <v>67.459999999999994</v>
          </cell>
          <cell r="E1058">
            <v>54.412001935796091</v>
          </cell>
          <cell r="F1058" t="str">
            <v>SIEC Abr/26</v>
          </cell>
        </row>
        <row r="1059">
          <cell r="A1059" t="str">
            <v>02.01.05.800.70</v>
          </cell>
          <cell r="B1059" t="str">
            <v>Furo manual em alvenaria, para instalações hidráulicas, diâmetros maiores que 75 mm e menores ou iguais a 100 mm</v>
          </cell>
          <cell r="C1059" t="str">
            <v>un</v>
          </cell>
          <cell r="D1059">
            <v>98.52</v>
          </cell>
          <cell r="E1059">
            <v>79.464429746733344</v>
          </cell>
          <cell r="F1059" t="str">
            <v>SIEC Abr/26</v>
          </cell>
        </row>
        <row r="1060">
          <cell r="A1060" t="str">
            <v>02.01.05.800.73</v>
          </cell>
          <cell r="B1060" t="str">
            <v>Furo mecanizado em concreto, com martelo demolidor, para instalações hidráulicas, diâmetros maiores que 75 mm e menores ou iguais a 150 mm</v>
          </cell>
          <cell r="C1060" t="str">
            <v>un</v>
          </cell>
          <cell r="D1060">
            <v>53.68</v>
          </cell>
          <cell r="E1060">
            <v>43.29730601709953</v>
          </cell>
          <cell r="F1060" t="str">
            <v>SIEC Abr/26</v>
          </cell>
        </row>
        <row r="1061">
          <cell r="A1061" t="str">
            <v>02.01.05.800.71</v>
          </cell>
          <cell r="B1061" t="str">
            <v>Furo mecanizado em concreto, com martelo demolidor, para instalações hidráulicas, diâmetros menores ou iguais a 40 mm</v>
          </cell>
          <cell r="C1061" t="str">
            <v>un</v>
          </cell>
          <cell r="D1061">
            <v>13.78</v>
          </cell>
          <cell r="E1061">
            <v>11.114695918696563</v>
          </cell>
          <cell r="F1061" t="str">
            <v>SIEC Abr/26</v>
          </cell>
        </row>
        <row r="1062">
          <cell r="A1062" t="str">
            <v>02.01.05.800.26</v>
          </cell>
          <cell r="B1062" t="str">
            <v>Limpeza do substrato com aplicação de jato de água fria</v>
          </cell>
          <cell r="C1062" t="str">
            <v>m²</v>
          </cell>
          <cell r="D1062">
            <v>3.25</v>
          </cell>
          <cell r="E1062">
            <v>2.621390546862397</v>
          </cell>
          <cell r="F1062" t="str">
            <v>SIEC Abr/26</v>
          </cell>
        </row>
        <row r="1063">
          <cell r="A1063" t="str">
            <v>02.01.05.800.27</v>
          </cell>
          <cell r="B1063" t="str">
            <v>Limpeza do substrato com aplicação de jato de água quente</v>
          </cell>
          <cell r="C1063" t="str">
            <v>m²</v>
          </cell>
          <cell r="D1063">
            <v>3.25</v>
          </cell>
          <cell r="E1063">
            <v>2.621390546862397</v>
          </cell>
          <cell r="F1063" t="str">
            <v>SIEC Abr/26</v>
          </cell>
        </row>
        <row r="1064">
          <cell r="A1064" t="str">
            <v>02.01.05.800.28</v>
          </cell>
          <cell r="B1064" t="str">
            <v>Limpeza do substrato com jato de ar comprimido</v>
          </cell>
          <cell r="C1064" t="str">
            <v>m²</v>
          </cell>
          <cell r="D1064">
            <v>3.25</v>
          </cell>
          <cell r="E1064">
            <v>2.621390546862397</v>
          </cell>
          <cell r="F1064" t="str">
            <v>SIEC Abr/26</v>
          </cell>
        </row>
        <row r="1065">
          <cell r="A1065" t="str">
            <v>02.01.05.800.67</v>
          </cell>
          <cell r="B1065" t="str">
            <v>Memorial Descritivo de Adequações Técnicas nos Projetos</v>
          </cell>
          <cell r="C1065" t="str">
            <v>un</v>
          </cell>
          <cell r="D1065">
            <v>5703.26</v>
          </cell>
          <cell r="E1065">
            <v>4600.1451847072112</v>
          </cell>
          <cell r="F1065" t="str">
            <v>SIEC Abr/26</v>
          </cell>
        </row>
        <row r="1066">
          <cell r="A1066" t="str">
            <v>02.01.05.800.58</v>
          </cell>
          <cell r="B1066" t="str">
            <v>Perfuração de pisos de concreto, para passagem de tubos - diâmetro aprox. 80 mm</v>
          </cell>
          <cell r="C1066" t="str">
            <v>m</v>
          </cell>
          <cell r="D1066">
            <v>53.09</v>
          </cell>
          <cell r="E1066">
            <v>42.82142281013067</v>
          </cell>
          <cell r="F1066" t="str">
            <v>SIEC Abr/26</v>
          </cell>
        </row>
        <row r="1067">
          <cell r="A1067" t="str">
            <v>02.01.05.800.77</v>
          </cell>
          <cell r="B1067" t="str">
            <v>Ponte de aderência à base de pasta de cimento aditivada com polímero acrílico na proporção de 1 de adesivo base acrílica para 3 de cimento</v>
          </cell>
          <cell r="C1067" t="str">
            <v>m²</v>
          </cell>
          <cell r="D1067">
            <v>45.68</v>
          </cell>
          <cell r="E1067">
            <v>36.844652363284403</v>
          </cell>
          <cell r="F1067" t="str">
            <v>SIEC Abr/26</v>
          </cell>
        </row>
        <row r="1068">
          <cell r="A1068" t="str">
            <v>02.01.05.800.32</v>
          </cell>
          <cell r="B1068" t="str">
            <v>Preparação do substrato para reparo em estrutura de concreto por apicoamento manual da superfície</v>
          </cell>
          <cell r="C1068" t="str">
            <v>m²</v>
          </cell>
          <cell r="D1068">
            <v>30.7</v>
          </cell>
          <cell r="E1068">
            <v>24.762058396515567</v>
          </cell>
          <cell r="F1068" t="str">
            <v>SIEC Abr/26</v>
          </cell>
        </row>
        <row r="1069">
          <cell r="A1069" t="str">
            <v>02.01.05.800.33</v>
          </cell>
          <cell r="B1069" t="str">
            <v>Preparação do substrato para reparo em estrutura de concreto por saturação com água</v>
          </cell>
          <cell r="C1069" t="str">
            <v>m²</v>
          </cell>
          <cell r="D1069">
            <v>9.59</v>
          </cell>
          <cell r="E1069">
            <v>7.7351185675108889</v>
          </cell>
          <cell r="F1069" t="str">
            <v>SIEC Abr/26</v>
          </cell>
        </row>
        <row r="1070">
          <cell r="A1070" t="str">
            <v>02.01.05.800.34</v>
          </cell>
          <cell r="B1070" t="str">
            <v>Queima controlada para preparo do substrato para reparo estrutural</v>
          </cell>
          <cell r="C1070" t="str">
            <v>m²</v>
          </cell>
          <cell r="D1070">
            <v>61.47</v>
          </cell>
          <cell r="E1070">
            <v>49.580577512502018</v>
          </cell>
          <cell r="F1070" t="str">
            <v>SIEC Abr/26</v>
          </cell>
        </row>
        <row r="1071">
          <cell r="A1071" t="str">
            <v>02.01.05.800.133</v>
          </cell>
          <cell r="B1071" t="str">
            <v>Rasgo linear manual em alvenaria, para ramais/ distribuição de instalações hidráulicas, diâmetros menores ou iguais a 40 mm</v>
          </cell>
          <cell r="C1071" t="str">
            <v>m</v>
          </cell>
          <cell r="D1071">
            <v>13.6</v>
          </cell>
          <cell r="E1071">
            <v>10.969511211485724</v>
          </cell>
          <cell r="F1071" t="str">
            <v>SIEC Abr/26</v>
          </cell>
        </row>
        <row r="1072">
          <cell r="A1072" t="str">
            <v>02.01.05.800.61</v>
          </cell>
          <cell r="B1072" t="str">
            <v>Recuperação estrutural com graute à base de cimento e aditivos para espessuras de 3 a 7 cm, inclusive formas para concreto aparente</v>
          </cell>
          <cell r="C1072" t="str">
            <v>m²</v>
          </cell>
          <cell r="D1072">
            <v>811.96</v>
          </cell>
          <cell r="E1072">
            <v>654.91208259396683</v>
          </cell>
          <cell r="F1072" t="str">
            <v>SIEC Abr/26</v>
          </cell>
        </row>
        <row r="1073">
          <cell r="A1073" t="str">
            <v>02.01.05.800.51</v>
          </cell>
          <cell r="B1073" t="str">
            <v>Reforço estrutural com emenda por solda , para reconstituição da seção da armadura</v>
          </cell>
          <cell r="C1073" t="str">
            <v>un</v>
          </cell>
          <cell r="D1073">
            <v>20.91</v>
          </cell>
          <cell r="E1073">
            <v>16.865623487659299</v>
          </cell>
          <cell r="F1073" t="str">
            <v>SIEC Abr/26</v>
          </cell>
        </row>
        <row r="1074">
          <cell r="A1074" t="str">
            <v>02.01.05.800.52</v>
          </cell>
          <cell r="B1074" t="str">
            <v>Reforço estrutural com emenda por transpasse , para reconstituição da seção da armadura</v>
          </cell>
          <cell r="C1074" t="str">
            <v>kg</v>
          </cell>
          <cell r="D1074">
            <v>18.88</v>
          </cell>
          <cell r="E1074">
            <v>15.22826262300371</v>
          </cell>
          <cell r="F1074" t="str">
            <v>SIEC Abr/26</v>
          </cell>
        </row>
        <row r="1075">
          <cell r="A1075" t="str">
            <v>02.01.05.800.64</v>
          </cell>
          <cell r="B1075" t="str">
            <v>Relatório mensal de leituras diárias (2x ao dia) dos instrumentos de monitoração</v>
          </cell>
          <cell r="C1075" t="str">
            <v>un</v>
          </cell>
          <cell r="D1075">
            <v>29181.599999999999</v>
          </cell>
          <cell r="E1075">
            <v>23537.344733021455</v>
          </cell>
          <cell r="F1075" t="str">
            <v>SIEC Abr/26</v>
          </cell>
        </row>
        <row r="1076">
          <cell r="A1076" t="str">
            <v>02.01.05.800.60</v>
          </cell>
          <cell r="B1076" t="str">
            <v>Reparo em rejunte de cerâmica com argamassa de cimento</v>
          </cell>
          <cell r="C1076" t="str">
            <v>m</v>
          </cell>
          <cell r="D1076">
            <v>0.96</v>
          </cell>
          <cell r="E1076">
            <v>0.77431843845781578</v>
          </cell>
          <cell r="F1076" t="str">
            <v>SIEC Abr/26</v>
          </cell>
        </row>
        <row r="1077">
          <cell r="A1077" t="str">
            <v>02.01.05.800.41</v>
          </cell>
          <cell r="B1077" t="str">
            <v>Reparo profundo em estrutura com aplicação de membrana de cura química</v>
          </cell>
          <cell r="C1077" t="str">
            <v>m²</v>
          </cell>
          <cell r="D1077">
            <v>16.579999999999998</v>
          </cell>
          <cell r="E1077">
            <v>13.373124697531859</v>
          </cell>
          <cell r="F1077" t="str">
            <v>SIEC Abr/26</v>
          </cell>
        </row>
        <row r="1078">
          <cell r="A1078" t="str">
            <v>02.01.05.800.42</v>
          </cell>
          <cell r="B1078" t="str">
            <v>Reparo superficial em grandes áreas com argamassa base cimento com polímeros, e=1 a 5 cm</v>
          </cell>
          <cell r="C1078" t="str">
            <v>m²</v>
          </cell>
          <cell r="D1078">
            <v>576.38</v>
          </cell>
          <cell r="E1078">
            <v>464.89756412324567</v>
          </cell>
          <cell r="F1078" t="str">
            <v>SIEC Abr/26</v>
          </cell>
        </row>
        <row r="1079">
          <cell r="A1079" t="str">
            <v>02.01.05.800.45</v>
          </cell>
          <cell r="B1079" t="str">
            <v>Reparo superficial localizado, com argamassa de cimento com polímeros, e=1 a 3 cm</v>
          </cell>
          <cell r="C1079" t="str">
            <v>m²</v>
          </cell>
          <cell r="D1079">
            <v>432.17</v>
          </cell>
          <cell r="E1079">
            <v>348.58041619616068</v>
          </cell>
          <cell r="F1079" t="str">
            <v>SIEC Abr/26</v>
          </cell>
        </row>
        <row r="1080">
          <cell r="A1080" t="str">
            <v>02.01.05.800.75</v>
          </cell>
          <cell r="B1080" t="str">
            <v>Reparo/colagem de estruturas de concreto com adesivo estrutural à base de epóxi, e=2 mm</v>
          </cell>
          <cell r="C1080" t="str">
            <v>m²</v>
          </cell>
          <cell r="D1080">
            <v>246.1</v>
          </cell>
          <cell r="E1080">
            <v>198.49975802548798</v>
          </cell>
          <cell r="F1080" t="str">
            <v>SIEC Abr/26</v>
          </cell>
        </row>
        <row r="1081">
          <cell r="A1081" t="str">
            <v>02.01.05.800.88</v>
          </cell>
          <cell r="B1081" t="str">
            <v>Resina epóxi para ancoragem das armaduras</v>
          </cell>
          <cell r="C1081" t="str">
            <v>kg</v>
          </cell>
          <cell r="D1081">
            <v>186.74</v>
          </cell>
          <cell r="E1081">
            <v>150.62106791417972</v>
          </cell>
          <cell r="F1081" t="str">
            <v>SIEC Abr/26</v>
          </cell>
        </row>
        <row r="1082">
          <cell r="A1082" t="str">
            <v>02.01.05.905</v>
          </cell>
          <cell r="B1082" t="str">
            <v>PAREDES DE GESSO</v>
          </cell>
          <cell r="C1082" t="str">
            <v/>
          </cell>
          <cell r="E1082">
            <v>0</v>
          </cell>
          <cell r="F1082" t="str">
            <v>SIEC Abr/26</v>
          </cell>
        </row>
        <row r="1083">
          <cell r="A1083" t="str">
            <v>02.01.05.905.02</v>
          </cell>
          <cell r="B1083" t="str">
            <v>Parede de gesso acartonado dupla interna, espessura final 125 mm, pé-direito máximo 3,75 m</v>
          </cell>
          <cell r="C1083" t="str">
            <v>m²</v>
          </cell>
          <cell r="D1083">
            <v>88.23</v>
          </cell>
          <cell r="E1083">
            <v>71.164703984513636</v>
          </cell>
          <cell r="F1083" t="str">
            <v>SIEC Abr/26</v>
          </cell>
        </row>
        <row r="1084">
          <cell r="A1084" t="str">
            <v>02.01.05.905.03</v>
          </cell>
          <cell r="B1084" t="str">
            <v>Parede de gesso acartonado para parede interna em local úmido, espessura final 100 mm, pé-direito máximo 3,15 m</v>
          </cell>
          <cell r="C1084" t="str">
            <v>m²</v>
          </cell>
          <cell r="D1084">
            <v>94.46</v>
          </cell>
          <cell r="E1084">
            <v>76.189708017422163</v>
          </cell>
          <cell r="F1084" t="str">
            <v>SIEC Abr/26</v>
          </cell>
        </row>
        <row r="1085">
          <cell r="A1085" t="str">
            <v>02.01.05.905.01</v>
          </cell>
          <cell r="B1085" t="str">
            <v>Parede de gesso acartonado simples interna, espessura final 100 mm, pé-direito máximo 3,15 m</v>
          </cell>
          <cell r="C1085" t="str">
            <v>m²</v>
          </cell>
          <cell r="D1085">
            <v>88.23</v>
          </cell>
          <cell r="E1085">
            <v>71.164703984513636</v>
          </cell>
          <cell r="F1085" t="str">
            <v>SIEC Abr/26</v>
          </cell>
        </row>
        <row r="1086">
          <cell r="A1086" t="str">
            <v>02.01.05.910</v>
          </cell>
          <cell r="B1086" t="str">
            <v>ESTRUTURAS DE MADEIRA</v>
          </cell>
          <cell r="C1086" t="str">
            <v/>
          </cell>
          <cell r="E1086">
            <v>0</v>
          </cell>
          <cell r="F1086" t="str">
            <v>SIEC Abr/26</v>
          </cell>
        </row>
        <row r="1087">
          <cell r="A1087" t="str">
            <v>02.01.05.910.05</v>
          </cell>
          <cell r="B1087" t="str">
            <v>Estrutura de madeira para telha cerâmica ou de concreto , ancorada em laje ou parede</v>
          </cell>
          <cell r="C1087" t="str">
            <v>m²</v>
          </cell>
          <cell r="D1087">
            <v>221.21</v>
          </cell>
          <cell r="E1087">
            <v>178.42393934505566</v>
          </cell>
          <cell r="F1087" t="str">
            <v>SIEC Abr/26</v>
          </cell>
        </row>
        <row r="1088">
          <cell r="A1088" t="str">
            <v>02.01.05.910.04</v>
          </cell>
          <cell r="B1088" t="str">
            <v>Estrutura de madeira para telha cerâmica ou de concreto , vão de 10 a 13 m</v>
          </cell>
          <cell r="C1088" t="str">
            <v>m²</v>
          </cell>
          <cell r="D1088">
            <v>604.98</v>
          </cell>
          <cell r="E1088">
            <v>487.96580093563477</v>
          </cell>
          <cell r="F1088" t="str">
            <v>SIEC Abr/26</v>
          </cell>
        </row>
        <row r="1089">
          <cell r="A1089" t="str">
            <v>02.01.05.910.01</v>
          </cell>
          <cell r="B1089" t="str">
            <v>Estrutura de madeira para telha cerâmica ou de concreto , vão de 3 a 7 m</v>
          </cell>
          <cell r="C1089" t="str">
            <v>m²</v>
          </cell>
          <cell r="D1089">
            <v>287.39</v>
          </cell>
          <cell r="E1089">
            <v>231.8035166962413</v>
          </cell>
          <cell r="F1089" t="str">
            <v>SIEC Abr/26</v>
          </cell>
        </row>
        <row r="1090">
          <cell r="A1090" t="str">
            <v>02.01.05.910.03</v>
          </cell>
          <cell r="B1090" t="str">
            <v>Estrutura de madeira para telha cerâmica ou de concreto , vão de 7 a 10 m</v>
          </cell>
          <cell r="C1090" t="str">
            <v>m²</v>
          </cell>
          <cell r="D1090">
            <v>439.78</v>
          </cell>
          <cell r="E1090">
            <v>354.71850298435231</v>
          </cell>
          <cell r="F1090" t="str">
            <v>SIEC Abr/26</v>
          </cell>
        </row>
        <row r="1091">
          <cell r="A1091" t="str">
            <v>02.01.05.910.06</v>
          </cell>
          <cell r="B1091" t="str">
            <v>Estrutura de madeira para telha estrutural de fibrocimento , ancorada em laje ou parede</v>
          </cell>
          <cell r="C1091" t="str">
            <v>m²</v>
          </cell>
          <cell r="D1091">
            <v>72.33</v>
          </cell>
          <cell r="E1091">
            <v>58.340054847556054</v>
          </cell>
          <cell r="F1091" t="str">
            <v>SIEC Abr/26</v>
          </cell>
        </row>
        <row r="1092">
          <cell r="A1092" t="str">
            <v>02.01.05.910.11</v>
          </cell>
          <cell r="B1092" t="str">
            <v>Estrutura de madeira para telha ondulada de fibrocimento, alumínio ou plástica , ancorada em laje ou parede</v>
          </cell>
          <cell r="C1092" t="str">
            <v>m²</v>
          </cell>
          <cell r="D1092">
            <v>132.66</v>
          </cell>
          <cell r="E1092">
            <v>107.00112921438941</v>
          </cell>
          <cell r="F1092" t="str">
            <v>SIEC Abr/26</v>
          </cell>
        </row>
        <row r="1093">
          <cell r="A1093" t="str">
            <v>02.01.05.910.07</v>
          </cell>
          <cell r="B1093" t="str">
            <v>Estrutura de madeira para telha ondulada de fibrocimento, alumínio ou plástica , vão de 10 m</v>
          </cell>
          <cell r="C1093" t="str">
            <v>m²</v>
          </cell>
          <cell r="D1093">
            <v>341.57</v>
          </cell>
          <cell r="E1093">
            <v>275.50411356670429</v>
          </cell>
          <cell r="F1093" t="str">
            <v>SIEC Abr/26</v>
          </cell>
        </row>
        <row r="1094">
          <cell r="A1094" t="str">
            <v>02.01.05.910.09</v>
          </cell>
          <cell r="B1094" t="str">
            <v>Estrutura de madeira para telha ondulada de fibrocimento, alumínio ou plástica , vão de 15 m</v>
          </cell>
          <cell r="C1094" t="str">
            <v>m²</v>
          </cell>
          <cell r="D1094">
            <v>390.27</v>
          </cell>
          <cell r="E1094">
            <v>314.78464268430389</v>
          </cell>
          <cell r="F1094" t="str">
            <v>SIEC Abr/26</v>
          </cell>
        </row>
        <row r="1095">
          <cell r="A1095" t="str">
            <v>02.01.05.910.10</v>
          </cell>
          <cell r="B1095" t="str">
            <v>Estrutura de madeira para telha ondulada de fibrocimento, alumínio ou plástica , vão de 20 m</v>
          </cell>
          <cell r="C1095" t="str">
            <v>m²</v>
          </cell>
          <cell r="D1095">
            <v>458.21</v>
          </cell>
          <cell r="E1095">
            <v>369.58380383932888</v>
          </cell>
          <cell r="F1095" t="str">
            <v>SIEC Abr/26</v>
          </cell>
        </row>
        <row r="1096">
          <cell r="A1096" t="str">
            <v>02.01.05.910.08</v>
          </cell>
          <cell r="B1096" t="str">
            <v>Estrutura de madeira para telha ondulada de fibrocimento, alumínio ou plástica , vão de 5 m</v>
          </cell>
          <cell r="C1096" t="str">
            <v>m²</v>
          </cell>
          <cell r="D1096">
            <v>265.27999999999997</v>
          </cell>
          <cell r="E1096">
            <v>213.96999516050974</v>
          </cell>
          <cell r="F1096" t="str">
            <v>SIEC Abr/26</v>
          </cell>
        </row>
        <row r="1097">
          <cell r="A1097" t="str">
            <v>02.01.05.910.02</v>
          </cell>
          <cell r="B1097" t="str">
            <v>Estrutura de madeira Pontaletada</v>
          </cell>
          <cell r="C1097" t="str">
            <v>m²</v>
          </cell>
          <cell r="D1097">
            <v>252.83</v>
          </cell>
          <cell r="E1097">
            <v>203.92805291175998</v>
          </cell>
          <cell r="F1097" t="str">
            <v>SIEC Abr/26</v>
          </cell>
        </row>
        <row r="1098">
          <cell r="A1098" t="str">
            <v>02.01.05.910.18</v>
          </cell>
          <cell r="B1098" t="str">
            <v>Fabricação e instalação de tesoura inteira em madeira não aparelhada, vão de 3 m, para telha ondulada de fibrocimento, metálica, plástica ou termoacústica, incluso içamento</v>
          </cell>
          <cell r="C1098" t="str">
            <v>un</v>
          </cell>
          <cell r="D1098">
            <v>1331.78</v>
          </cell>
          <cell r="E1098">
            <v>1074.1893853847394</v>
          </cell>
          <cell r="F1098" t="str">
            <v>SIEC Abr/26</v>
          </cell>
        </row>
        <row r="1099">
          <cell r="A1099" t="str">
            <v>02.01.05.910.15</v>
          </cell>
          <cell r="B1099" t="str">
            <v>Fabricação e instalação de tesoura inteira em madeira não aparelhada, vão de 4 m, para telha ondulada de fibrocimento, metálica, plástica ou termoacústica, incluso içamento</v>
          </cell>
          <cell r="C1099" t="str">
            <v>un</v>
          </cell>
          <cell r="D1099">
            <v>1645.7</v>
          </cell>
          <cell r="E1099">
            <v>1327.3915147604453</v>
          </cell>
          <cell r="F1099" t="str">
            <v>SIEC Abr/26</v>
          </cell>
        </row>
        <row r="1100">
          <cell r="A1100" t="str">
            <v>02.01.05.910.16</v>
          </cell>
          <cell r="B1100" t="str">
            <v>Fabricação e instalação de tesoura inteira em madeira não aparelhada, vão de 5 m, para telha ondulada de fibrocimento, metálica, plástica ou termoacústica, incluso içamento</v>
          </cell>
          <cell r="C1100" t="str">
            <v>un</v>
          </cell>
          <cell r="D1100">
            <v>1732.76</v>
          </cell>
          <cell r="E1100">
            <v>1397.6125181480884</v>
          </cell>
          <cell r="F1100" t="str">
            <v>SIEC Abr/26</v>
          </cell>
        </row>
        <row r="1101">
          <cell r="A1101" t="str">
            <v>02.01.05.910.17</v>
          </cell>
          <cell r="B1101" t="str">
            <v>Fabricação e instalação de tesoura inteira em madeira não aparelhada, vão de 6 m, para telha ondulada de fibrocimento, metálica, plástica ou termoacústica, incluso içamento</v>
          </cell>
          <cell r="C1101" t="str">
            <v>un</v>
          </cell>
          <cell r="D1101">
            <v>1950.51</v>
          </cell>
          <cell r="E1101">
            <v>1573.2456847878691</v>
          </cell>
          <cell r="F1101" t="str">
            <v>SIEC Abr/26</v>
          </cell>
        </row>
        <row r="1102">
          <cell r="A1102" t="str">
            <v>02.01.05.910.13</v>
          </cell>
          <cell r="B1102" t="str">
            <v>Instalação de tesoura (inteira ou meia), biapoiada, em madeira não aparelhada, para vãos maiores ou iguais a 3,0 m e menores que 6,0 m, incluso içamento.</v>
          </cell>
          <cell r="C1102" t="str">
            <v>un</v>
          </cell>
          <cell r="D1102">
            <v>599.79</v>
          </cell>
          <cell r="E1102">
            <v>483.77964187772216</v>
          </cell>
          <cell r="F1102" t="str">
            <v>SIEC Abr/26</v>
          </cell>
        </row>
        <row r="1103">
          <cell r="A1103" t="str">
            <v>02.01.05.910.14</v>
          </cell>
          <cell r="B1103" t="str">
            <v>Instalação de tesoura (inteira ou meia), biapoiada, em madeira não aparelhada, para vãos maiores ou iguais a 6,0 m e menores que 8,0 m, incluso içamento.</v>
          </cell>
          <cell r="C1103" t="str">
            <v>un</v>
          </cell>
          <cell r="D1103">
            <v>699.52</v>
          </cell>
          <cell r="E1103">
            <v>564.22003548959503</v>
          </cell>
          <cell r="F1103" t="str">
            <v>SIEC Abr/26</v>
          </cell>
        </row>
        <row r="1104">
          <cell r="A1104" t="str">
            <v>02.01.05.910.12</v>
          </cell>
          <cell r="B1104" t="str">
            <v>Trama de madeira composta por terças para telhados de até 2 águas para telha ondulada de fibrocimento, metálica, plástica ou termo acústica, incluso transporte vertical</v>
          </cell>
          <cell r="C1104" t="str">
            <v>m²</v>
          </cell>
          <cell r="D1104">
            <v>30.33</v>
          </cell>
          <cell r="E1104">
            <v>24.463623165026615</v>
          </cell>
          <cell r="F1104" t="str">
            <v>SIEC Abr/26</v>
          </cell>
        </row>
        <row r="1105">
          <cell r="A1105" t="str">
            <v>02.01.05.920</v>
          </cell>
          <cell r="B1105" t="str">
            <v>ESTRUTURAS METÁLICAS</v>
          </cell>
          <cell r="C1105" t="str">
            <v/>
          </cell>
          <cell r="E1105">
            <v>0</v>
          </cell>
          <cell r="F1105" t="str">
            <v>SIEC Abr/26</v>
          </cell>
        </row>
        <row r="1106">
          <cell r="A1106" t="str">
            <v>02.01.05.920.12</v>
          </cell>
          <cell r="B1106" t="str">
            <v>Estrutura metálica em Aço Estrutural ASTM A-36 galvanizado, incluindo tratamento superficial e pintura de 175 micra</v>
          </cell>
          <cell r="C1106" t="str">
            <v>kg</v>
          </cell>
          <cell r="D1106">
            <v>38</v>
          </cell>
          <cell r="E1106">
            <v>30.650104855621873</v>
          </cell>
          <cell r="F1106" t="str">
            <v>SIEC Abr/26</v>
          </cell>
        </row>
        <row r="1107">
          <cell r="A1107" t="str">
            <v>02.01.05.920.14</v>
          </cell>
          <cell r="B1107" t="str">
            <v>Estrutura metálica em Aço Estrutural ASTM A-36, sem pintura</v>
          </cell>
          <cell r="C1107" t="str">
            <v>kg</v>
          </cell>
          <cell r="D1107">
            <v>17.11</v>
          </cell>
          <cell r="E1107">
            <v>13.800613002097112</v>
          </cell>
          <cell r="F1107" t="str">
            <v>SIEC Abr/26</v>
          </cell>
        </row>
        <row r="1108">
          <cell r="A1108" t="str">
            <v>02.01.05.920.15</v>
          </cell>
          <cell r="B1108" t="str">
            <v>Estrutura metálica em Aço Estrutural ASTM A-572 G50, sem pintura</v>
          </cell>
          <cell r="C1108" t="str">
            <v>kg</v>
          </cell>
          <cell r="D1108">
            <v>16.600000000000001</v>
          </cell>
          <cell r="E1108">
            <v>13.389256331666399</v>
          </cell>
          <cell r="F1108" t="str">
            <v>SIEC Abr/26</v>
          </cell>
        </row>
        <row r="1109">
          <cell r="A1109" t="str">
            <v>02.01.05.920.11</v>
          </cell>
          <cell r="B1109" t="str">
            <v>Estrutura metálica em Aço Estrutural ASTM A-572 galvanizado, incluindo tratamento superficial e pintura de 175 micra</v>
          </cell>
          <cell r="C1109" t="str">
            <v>kg</v>
          </cell>
          <cell r="D1109">
            <v>38.49</v>
          </cell>
          <cell r="E1109">
            <v>31.045329891918051</v>
          </cell>
          <cell r="F1109" t="str">
            <v>SIEC Abr/26</v>
          </cell>
        </row>
        <row r="1110">
          <cell r="A1110" t="str">
            <v>02.01.05.920.19</v>
          </cell>
          <cell r="B1110" t="str">
            <v>Lixamento de superfície de aço carbono com lixadeira elétrica, para preparação e conservação</v>
          </cell>
          <cell r="C1110" t="str">
            <v>m²</v>
          </cell>
          <cell r="D1110">
            <v>4.4800000000000004</v>
          </cell>
          <cell r="E1110">
            <v>3.6134860461364737</v>
          </cell>
          <cell r="F1110" t="str">
            <v>SIEC Abr/26</v>
          </cell>
        </row>
        <row r="1111">
          <cell r="A1111" t="str">
            <v>02.01.05.920.21</v>
          </cell>
          <cell r="B1111" t="str">
            <v>Lixamento de superfície de aço carbono com lixadeira elétrica, para preparação e conservação (noturno)</v>
          </cell>
          <cell r="C1111" t="str">
            <v>m²</v>
          </cell>
          <cell r="D1111">
            <v>4.83</v>
          </cell>
          <cell r="E1111">
            <v>3.8957896434908856</v>
          </cell>
          <cell r="F1111" t="str">
            <v>SIEC Abr/26</v>
          </cell>
        </row>
        <row r="1112">
          <cell r="A1112" t="str">
            <v>02.01.05.920.05</v>
          </cell>
          <cell r="B1112" t="str">
            <v>Montagem de Estrutura metálica em Aço Estrutural ASTM A-36 galvanizado, incluindo recuperação, tratamento superficial e pintura</v>
          </cell>
          <cell r="C1112" t="str">
            <v>kg</v>
          </cell>
          <cell r="D1112">
            <v>7.91</v>
          </cell>
          <cell r="E1112">
            <v>6.3800613002097109</v>
          </cell>
          <cell r="F1112" t="str">
            <v>SIEC Abr/26</v>
          </cell>
        </row>
        <row r="1113">
          <cell r="A1113" t="str">
            <v>02.01.05.920.10</v>
          </cell>
          <cell r="B1113" t="str">
            <v>Tratamento superficial e pintura de acabamento em estrutura metálica galvanizada, espessura final 175 micra</v>
          </cell>
          <cell r="C1113" t="str">
            <v>kg</v>
          </cell>
          <cell r="D1113">
            <v>6.04</v>
          </cell>
          <cell r="E1113">
            <v>4.871753508630424</v>
          </cell>
          <cell r="F1113" t="str">
            <v>SIEC Abr/26</v>
          </cell>
        </row>
        <row r="1114">
          <cell r="A1114" t="str">
            <v>02.01.05.920.07</v>
          </cell>
          <cell r="B1114" t="str">
            <v>Tratamento superficial e pintura em estrutura metálica galvanizada, espessura final 60 micra</v>
          </cell>
          <cell r="C1114" t="str">
            <v>kg</v>
          </cell>
          <cell r="D1114">
            <v>3.18</v>
          </cell>
          <cell r="E1114">
            <v>2.5649298273915146</v>
          </cell>
          <cell r="F1114" t="str">
            <v>SIEC Abr/26</v>
          </cell>
        </row>
        <row r="1115">
          <cell r="A1115" t="str">
            <v>02.01.05.930</v>
          </cell>
          <cell r="B1115" t="str">
            <v>ESTRUTURAS DE CONCRETO</v>
          </cell>
          <cell r="C1115" t="str">
            <v/>
          </cell>
          <cell r="E1115">
            <v>0</v>
          </cell>
          <cell r="F1115" t="str">
            <v>SIEC Abr/26</v>
          </cell>
        </row>
        <row r="1116">
          <cell r="A1116" t="str">
            <v>02.01.05.930.10</v>
          </cell>
          <cell r="B1116" t="str">
            <v>Carga, descarga e manobra de vigas pré-moldadas de 500 a 750 kN em cavalo mecânico com dollys de 3 e 4 eixos com capacidade de 77 t</v>
          </cell>
          <cell r="C1116" t="str">
            <v>un</v>
          </cell>
          <cell r="D1116">
            <v>5626.59</v>
          </cell>
          <cell r="E1116">
            <v>4538.3045652524597</v>
          </cell>
          <cell r="F1116" t="str">
            <v>SIEC Abr/26</v>
          </cell>
        </row>
        <row r="1117">
          <cell r="A1117" t="str">
            <v>02.01.05.930.05</v>
          </cell>
          <cell r="B1117" t="str">
            <v>Lançamento de peça pré fabricada de concreto, até 2.000 Kg</v>
          </cell>
          <cell r="C1117" t="str">
            <v>un</v>
          </cell>
          <cell r="D1117">
            <v>377.37</v>
          </cell>
          <cell r="E1117">
            <v>304.37973866752702</v>
          </cell>
          <cell r="F1117" t="str">
            <v>SIEC Abr/26</v>
          </cell>
        </row>
        <row r="1118">
          <cell r="A1118" t="str">
            <v>02.01.05.930.06</v>
          </cell>
          <cell r="B1118" t="str">
            <v>Lançamento de peça pré fabricada de concreto, de 2001Kg até 10000 Kg (UN)</v>
          </cell>
          <cell r="C1118" t="str">
            <v>un</v>
          </cell>
          <cell r="D1118">
            <v>1212.57</v>
          </cell>
          <cell r="E1118">
            <v>978.03678012582668</v>
          </cell>
          <cell r="F1118" t="str">
            <v>SIEC Abr/26</v>
          </cell>
        </row>
        <row r="1119">
          <cell r="A1119" t="str">
            <v>02.01.05.930.04</v>
          </cell>
          <cell r="B1119" t="str">
            <v>Lançamento de viga pré moldada de 1.000 a 1.250 kN com utilização de guindaste</v>
          </cell>
          <cell r="C1119" t="str">
            <v>un</v>
          </cell>
          <cell r="D1119">
            <v>8442.11</v>
          </cell>
          <cell r="E1119">
            <v>6809.2514921761576</v>
          </cell>
          <cell r="F1119" t="str">
            <v>SIEC Abr/26</v>
          </cell>
        </row>
        <row r="1120">
          <cell r="A1120" t="str">
            <v>02.01.05.930.01</v>
          </cell>
          <cell r="B1120" t="str">
            <v>Lançamento de viga pré moldada de 500 a 750 kN com utilização de guindaste</v>
          </cell>
          <cell r="C1120" t="str">
            <v>un</v>
          </cell>
          <cell r="D1120">
            <v>4771.25</v>
          </cell>
          <cell r="E1120">
            <v>3848.4029682206806</v>
          </cell>
          <cell r="F1120" t="str">
            <v>SIEC Abr/26</v>
          </cell>
        </row>
        <row r="1121">
          <cell r="A1121" t="str">
            <v>02.01.05.930.03</v>
          </cell>
          <cell r="B1121" t="str">
            <v>Lançamento de viga pré moldada de 750 a 1.000 kN com utilização de guindaste</v>
          </cell>
          <cell r="C1121" t="str">
            <v>un</v>
          </cell>
          <cell r="D1121">
            <v>7597.92</v>
          </cell>
          <cell r="E1121">
            <v>6128.3432811743833</v>
          </cell>
          <cell r="F1121" t="str">
            <v>SIEC Abr/26</v>
          </cell>
        </row>
        <row r="1122">
          <cell r="A1122" t="str">
            <v>02.01.05.930.07</v>
          </cell>
          <cell r="B1122" t="str">
            <v>Lançamento de viga pré moldada de até 500 kN com utilização de guindaste</v>
          </cell>
          <cell r="C1122" t="str">
            <v>un</v>
          </cell>
          <cell r="D1122">
            <v>4174.8500000000004</v>
          </cell>
          <cell r="E1122">
            <v>3367.3576383287632</v>
          </cell>
          <cell r="F1122" t="str">
            <v>SIEC Abr/26</v>
          </cell>
        </row>
        <row r="1123">
          <cell r="A1123" t="str">
            <v>02.01.05.930.09</v>
          </cell>
          <cell r="B1123" t="str">
            <v>Placas, vigas e pilares em concreto armado pré-moldado - FCK= 30 mpa</v>
          </cell>
          <cell r="C1123" t="str">
            <v>m³</v>
          </cell>
          <cell r="D1123">
            <v>4352.37</v>
          </cell>
          <cell r="E1123">
            <v>3510.5420229069205</v>
          </cell>
          <cell r="F1123" t="str">
            <v>SIEC Abr/26</v>
          </cell>
        </row>
        <row r="1124">
          <cell r="A1124" t="str">
            <v>02.01.05.930.02</v>
          </cell>
          <cell r="B1124" t="str">
            <v>Remoção de viga 50 &lt; P &lt;= 80 T com Guindaste</v>
          </cell>
          <cell r="C1124" t="str">
            <v>un</v>
          </cell>
          <cell r="D1124">
            <v>5386.05</v>
          </cell>
          <cell r="E1124">
            <v>4344.2894015163738</v>
          </cell>
          <cell r="F1124" t="str">
            <v>SIEC Abr/26</v>
          </cell>
        </row>
        <row r="1125">
          <cell r="A1125" t="str">
            <v>02.01.06</v>
          </cell>
          <cell r="B1125" t="str">
            <v>COBERTURAS</v>
          </cell>
          <cell r="C1125" t="str">
            <v/>
          </cell>
          <cell r="E1125">
            <v>0</v>
          </cell>
          <cell r="F1125" t="str">
            <v>SIEC Abr/26</v>
          </cell>
        </row>
        <row r="1126">
          <cell r="A1126" t="str">
            <v>02.01.06.100</v>
          </cell>
          <cell r="B1126" t="str">
            <v>TELHAS, PAINÉIS E ACABAMENTOS</v>
          </cell>
          <cell r="C1126" t="str">
            <v/>
          </cell>
          <cell r="E1126">
            <v>0</v>
          </cell>
          <cell r="F1126" t="str">
            <v>SIEC Abr/26</v>
          </cell>
        </row>
        <row r="1127">
          <cell r="A1127" t="str">
            <v>02.01.06.100.75</v>
          </cell>
          <cell r="B1127" t="str">
            <v>Chapa plana de policarbonato alveolar de 10mm</v>
          </cell>
          <cell r="C1127" t="str">
            <v>m²</v>
          </cell>
          <cell r="D1127">
            <v>326.43</v>
          </cell>
          <cell r="E1127">
            <v>263.29246652685919</v>
          </cell>
          <cell r="F1127" t="str">
            <v>SIEC Abr/26</v>
          </cell>
        </row>
        <row r="1128">
          <cell r="A1128" t="str">
            <v>02.01.06.100.04</v>
          </cell>
          <cell r="B1128" t="str">
            <v>Cobertura com telha de fibrocimento estrutural, com recobrimento longitudinal, perfil trapezoidal, e = 8 mm, altura 250 mm, largura útil 908 mm e largura nominal 1.008 mm</v>
          </cell>
          <cell r="C1128" t="str">
            <v>m²</v>
          </cell>
          <cell r="D1128">
            <v>136.54</v>
          </cell>
          <cell r="E1128">
            <v>110.13066623648974</v>
          </cell>
          <cell r="F1128" t="str">
            <v>SIEC Abr/26</v>
          </cell>
        </row>
        <row r="1129">
          <cell r="A1129" t="str">
            <v>02.01.06.100.05</v>
          </cell>
          <cell r="B1129" t="str">
            <v>Cobertura com telha de fibrocimento estrutural, perfil trapezoidal, e = 8 mm, altura 181 mm, largura útil 490 mm e largura nominal 521 mm, inclinação 3%</v>
          </cell>
          <cell r="C1129" t="str">
            <v>m²</v>
          </cell>
          <cell r="D1129">
            <v>198.23</v>
          </cell>
          <cell r="E1129">
            <v>159.88869172447167</v>
          </cell>
          <cell r="F1129" t="str">
            <v>SIEC Abr/26</v>
          </cell>
        </row>
        <row r="1130">
          <cell r="A1130" t="str">
            <v>02.01.06.100.06</v>
          </cell>
          <cell r="B1130" t="str">
            <v>Cobertura com telha de fibrocimento estrutural, sem recobrimento longitudinal, perfil trapezoidal, e = 8 mm, altura 250 mm, largura útil 908 mm e largura nominal 1.008 mm</v>
          </cell>
          <cell r="C1130" t="str">
            <v>m²</v>
          </cell>
          <cell r="D1130">
            <v>137.63999999999999</v>
          </cell>
          <cell r="E1130">
            <v>111.01790611388932</v>
          </cell>
          <cell r="F1130" t="str">
            <v>SIEC Abr/26</v>
          </cell>
        </row>
        <row r="1131">
          <cell r="A1131" t="str">
            <v>02.01.06.100.01</v>
          </cell>
          <cell r="B1131" t="str">
            <v>Cobertura com telha de fibrocimento, e = 6 mm</v>
          </cell>
          <cell r="C1131" t="str">
            <v>m²</v>
          </cell>
          <cell r="D1131">
            <v>50.96</v>
          </cell>
          <cell r="E1131">
            <v>41.103403774802388</v>
          </cell>
          <cell r="F1131" t="str">
            <v>SIEC Abr/26</v>
          </cell>
        </row>
        <row r="1132">
          <cell r="A1132" t="str">
            <v>02.01.06.100.07</v>
          </cell>
          <cell r="B1132" t="str">
            <v>Cobertura com telha de poliéster reforçada com fibra de vidro, uma água, perfil ondulado, e = 1 mm, altura 510 mm, largura útil 1.050 mm e largura nominal 1.100 mm, inclinação 27%</v>
          </cell>
          <cell r="C1132" t="str">
            <v>m²</v>
          </cell>
          <cell r="D1132">
            <v>76.45</v>
          </cell>
          <cell r="E1132">
            <v>61.663171479270851</v>
          </cell>
          <cell r="F1132" t="str">
            <v>SIEC Abr/26</v>
          </cell>
        </row>
        <row r="1133">
          <cell r="A1133" t="str">
            <v>02.01.06.100.19</v>
          </cell>
          <cell r="B1133" t="str">
            <v>Cobertura com telha termoacústica de galvalume, perfil trapezoidal, e=30 mm, altura 70 mm, largura útil 1000 mm e largura nominal 1056 mm</v>
          </cell>
          <cell r="C1133" t="str">
            <v>m²</v>
          </cell>
          <cell r="D1133">
            <v>205.92</v>
          </cell>
          <cell r="E1133">
            <v>166.09130504920148</v>
          </cell>
          <cell r="F1133" t="str">
            <v>SIEC Abr/26</v>
          </cell>
        </row>
        <row r="1134">
          <cell r="A1134" t="str">
            <v>02.01.06.100.30</v>
          </cell>
          <cell r="B1134" t="str">
            <v>Cobertura em chapa de Policarbonato Compacto de 5mm</v>
          </cell>
          <cell r="C1134" t="str">
            <v>m²</v>
          </cell>
          <cell r="D1134">
            <v>518.84</v>
          </cell>
          <cell r="E1134">
            <v>418.48685271818039</v>
          </cell>
          <cell r="F1134" t="str">
            <v>SIEC Abr/26</v>
          </cell>
        </row>
        <row r="1135">
          <cell r="A1135" t="str">
            <v>02.01.06.100.09</v>
          </cell>
          <cell r="B1135" t="str">
            <v>Cumeeira normal de fibrocimento para telha estrutural largura útil 440 mm</v>
          </cell>
          <cell r="C1135" t="str">
            <v>m</v>
          </cell>
          <cell r="D1135">
            <v>120.51</v>
          </cell>
          <cell r="E1135">
            <v>97.201161477657692</v>
          </cell>
          <cell r="F1135" t="str">
            <v>SIEC Abr/26</v>
          </cell>
        </row>
        <row r="1136">
          <cell r="A1136" t="str">
            <v>02.01.06.100.10</v>
          </cell>
          <cell r="B1136" t="str">
            <v>Cumeeira normal de fibrocimento para telha estrutural largura útil 490 mm</v>
          </cell>
          <cell r="C1136" t="str">
            <v>m</v>
          </cell>
          <cell r="D1136">
            <v>148.88</v>
          </cell>
          <cell r="E1136">
            <v>120.0838844974996</v>
          </cell>
          <cell r="F1136" t="str">
            <v>SIEC Abr/26</v>
          </cell>
        </row>
        <row r="1137">
          <cell r="A1137" t="str">
            <v>02.01.06.100.12</v>
          </cell>
          <cell r="B1137" t="str">
            <v>Cumeeira normal ou articulada de fibrocimento para telha perfil ondulado e=6</v>
          </cell>
          <cell r="C1137" t="str">
            <v>m</v>
          </cell>
          <cell r="D1137">
            <v>76.92</v>
          </cell>
          <cell r="E1137">
            <v>62.042264881432487</v>
          </cell>
          <cell r="F1137" t="str">
            <v>SIEC Abr/26</v>
          </cell>
        </row>
        <row r="1138">
          <cell r="A1138" t="str">
            <v>02.01.06.100.45</v>
          </cell>
          <cell r="B1138" t="str">
            <v>Cumeeira para telha de barro tipo Romana</v>
          </cell>
          <cell r="C1138" t="str">
            <v>m</v>
          </cell>
          <cell r="D1138">
            <v>64.73</v>
          </cell>
          <cell r="E1138">
            <v>52.210033876431687</v>
          </cell>
          <cell r="F1138" t="str">
            <v>SIEC Abr/26</v>
          </cell>
        </row>
        <row r="1139">
          <cell r="A1139" t="str">
            <v>02.01.06.100.54</v>
          </cell>
          <cell r="B1139" t="str">
            <v>Cumeeira para telha de fibrocimento Maxiplac espessura 6 mm</v>
          </cell>
          <cell r="C1139" t="str">
            <v>m</v>
          </cell>
          <cell r="D1139">
            <v>67.12</v>
          </cell>
          <cell r="E1139">
            <v>54.137764155508954</v>
          </cell>
          <cell r="F1139" t="str">
            <v>SIEC Abr/26</v>
          </cell>
        </row>
        <row r="1140">
          <cell r="A1140" t="str">
            <v>02.01.06.100.47</v>
          </cell>
          <cell r="B1140" t="str">
            <v>Cumeeira para telha metálica (aço)</v>
          </cell>
          <cell r="C1140" t="str">
            <v>m</v>
          </cell>
          <cell r="D1140">
            <v>101.21</v>
          </cell>
          <cell r="E1140">
            <v>81.634134537828672</v>
          </cell>
          <cell r="F1140" t="str">
            <v>SIEC Abr/26</v>
          </cell>
        </row>
        <row r="1141">
          <cell r="A1141" t="str">
            <v>02.01.06.100.46</v>
          </cell>
          <cell r="B1141" t="str">
            <v>Emboçamento de cumeeira para telha cerâmica tipo Francesa</v>
          </cell>
          <cell r="C1141" t="str">
            <v>m</v>
          </cell>
          <cell r="D1141">
            <v>75.06</v>
          </cell>
          <cell r="E1141">
            <v>60.542022906920472</v>
          </cell>
          <cell r="F1141" t="str">
            <v>SIEC Abr/26</v>
          </cell>
        </row>
        <row r="1142">
          <cell r="A1142" t="str">
            <v>02.01.06.100.13</v>
          </cell>
          <cell r="B1142" t="str">
            <v>Fechamento lateral com telha de fibrocimento , perfil ondulado, espessura 6 mm, altura 510 mm, largura útil 1050 mm e largura nominal 1100 mm</v>
          </cell>
          <cell r="C1142" t="str">
            <v>m²</v>
          </cell>
          <cell r="D1142">
            <v>53.82</v>
          </cell>
          <cell r="E1142">
            <v>43.410227456041298</v>
          </cell>
          <cell r="F1142" t="str">
            <v>SIEC Abr/26</v>
          </cell>
        </row>
        <row r="1143">
          <cell r="A1143" t="str">
            <v>02.01.06.100.79</v>
          </cell>
          <cell r="B1143" t="str">
            <v>NED 65_Rufo tabeira (aço galvanizado pintado), chapa n° 28, corte 33 cm</v>
          </cell>
          <cell r="C1143" t="str">
            <v>m</v>
          </cell>
          <cell r="D1143">
            <v>72.25</v>
          </cell>
          <cell r="E1143">
            <v>58.275528311017908</v>
          </cell>
          <cell r="F1143" t="str">
            <v>SIEC Abr/26</v>
          </cell>
        </row>
        <row r="1144">
          <cell r="A1144" t="str">
            <v>02.01.06.100.80</v>
          </cell>
          <cell r="B1144" t="str">
            <v>NED 66_Rufo externo embutido em alvenaria (aço galvanizado pintado), chapa nº 28, corte 33 cm</v>
          </cell>
          <cell r="C1144" t="str">
            <v>m</v>
          </cell>
          <cell r="D1144">
            <v>56.92</v>
          </cell>
          <cell r="E1144">
            <v>45.910630746894661</v>
          </cell>
          <cell r="F1144" t="str">
            <v>SIEC Abr/26</v>
          </cell>
        </row>
        <row r="1145">
          <cell r="A1145" t="str">
            <v>02.01.06.100.16</v>
          </cell>
          <cell r="B1145" t="str">
            <v>Rufo de fibrocimento, para telha perfil ondulado e=6 ou 8 mm</v>
          </cell>
          <cell r="C1145" t="str">
            <v>m</v>
          </cell>
          <cell r="D1145">
            <v>90.42</v>
          </cell>
          <cell r="E1145">
            <v>72.931117922245519</v>
          </cell>
          <cell r="F1145" t="str">
            <v>SIEC Abr/26</v>
          </cell>
        </row>
        <row r="1146">
          <cell r="A1146" t="str">
            <v>02.01.06.100.44</v>
          </cell>
          <cell r="B1146" t="str">
            <v>Telha cerâmica tipo Francesa</v>
          </cell>
          <cell r="C1146" t="str">
            <v>m²</v>
          </cell>
          <cell r="D1146">
            <v>82.43</v>
          </cell>
          <cell r="E1146">
            <v>66.486530085497662</v>
          </cell>
          <cell r="F1146" t="str">
            <v>SIEC Abr/26</v>
          </cell>
        </row>
        <row r="1147">
          <cell r="A1147" t="str">
            <v>02.01.06.100.43</v>
          </cell>
          <cell r="B1147" t="str">
            <v>Telha de barro tipo Romana</v>
          </cell>
          <cell r="C1147" t="str">
            <v>m²</v>
          </cell>
          <cell r="D1147">
            <v>82.43</v>
          </cell>
          <cell r="E1147">
            <v>66.486530085497662</v>
          </cell>
          <cell r="F1147" t="str">
            <v>SIEC Abr/26</v>
          </cell>
        </row>
        <row r="1148">
          <cell r="A1148" t="str">
            <v>02.01.06.100.52</v>
          </cell>
          <cell r="B1148" t="str">
            <v>Telha metálica (aço galvanizada, e = 0,43mm) ondulada</v>
          </cell>
          <cell r="C1148" t="str">
            <v>m²</v>
          </cell>
          <cell r="D1148">
            <v>71.87</v>
          </cell>
          <cell r="E1148">
            <v>57.969027262461694</v>
          </cell>
          <cell r="F1148" t="str">
            <v>SIEC Abr/26</v>
          </cell>
        </row>
        <row r="1149">
          <cell r="A1149" t="str">
            <v>02.01.06.100.28</v>
          </cell>
          <cell r="B1149" t="str">
            <v>Telha ondulada em aço galvanizado, espessura 0,43mm</v>
          </cell>
          <cell r="C1149" t="str">
            <v>m²</v>
          </cell>
          <cell r="D1149">
            <v>67.930000000000007</v>
          </cell>
          <cell r="E1149">
            <v>54.791095337957742</v>
          </cell>
          <cell r="F1149" t="str">
            <v>SIEC Abr/26</v>
          </cell>
        </row>
        <row r="1150">
          <cell r="A1150" t="str">
            <v>02.01.06.100.53</v>
          </cell>
          <cell r="B1150" t="str">
            <v>Telha translúcida ondulada</v>
          </cell>
          <cell r="C1150" t="str">
            <v>m²</v>
          </cell>
          <cell r="D1150">
            <v>64.78</v>
          </cell>
          <cell r="E1150">
            <v>52.250362961768026</v>
          </cell>
          <cell r="F1150" t="str">
            <v>SIEC Abr/26</v>
          </cell>
        </row>
        <row r="1151">
          <cell r="A1151" t="str">
            <v>02.01.06.100.23</v>
          </cell>
          <cell r="B1151" t="str">
            <v>Telha trapezoidal em aço galvanizado, pré pintada nas duas faces, e = 0,50 mm</v>
          </cell>
          <cell r="C1151" t="str">
            <v>m²</v>
          </cell>
          <cell r="D1151">
            <v>101.62</v>
          </cell>
          <cell r="E1151">
            <v>81.964833037586715</v>
          </cell>
          <cell r="F1151" t="str">
            <v>SIEC Abr/26</v>
          </cell>
        </row>
        <row r="1152">
          <cell r="A1152" t="str">
            <v>02.01.06.100.24</v>
          </cell>
          <cell r="B1152" t="str">
            <v>Telha trapezoidal em aço galvanizado, pré pintada nas duas faces, e = 0,65 mm</v>
          </cell>
          <cell r="C1152" t="str">
            <v>m²</v>
          </cell>
          <cell r="D1152">
            <v>110.24</v>
          </cell>
          <cell r="E1152">
            <v>88.917567349572508</v>
          </cell>
          <cell r="F1152" t="str">
            <v>SIEC Abr/26</v>
          </cell>
        </row>
        <row r="1153">
          <cell r="A1153" t="str">
            <v>02.01.06.100.25</v>
          </cell>
          <cell r="B1153" t="str">
            <v>Telha trapezoidal em aço galvanizado, pré pintada nas duas faces, e = 0,80 mm</v>
          </cell>
          <cell r="C1153" t="str">
            <v>m²</v>
          </cell>
          <cell r="D1153">
            <v>169.31</v>
          </cell>
          <cell r="E1153">
            <v>136.56234876592998</v>
          </cell>
          <cell r="F1153" t="str">
            <v>SIEC Abr/26</v>
          </cell>
        </row>
        <row r="1154">
          <cell r="A1154" t="str">
            <v>02.01.06.100.42</v>
          </cell>
          <cell r="B1154" t="str">
            <v>Telhado com telhas de barro e estrutura de madeira, inclinação até 40%</v>
          </cell>
          <cell r="C1154" t="str">
            <v>m²</v>
          </cell>
          <cell r="D1154">
            <v>487.29</v>
          </cell>
          <cell r="E1154">
            <v>393.03919987094696</v>
          </cell>
          <cell r="F1154" t="str">
            <v>SIEC Abr/26</v>
          </cell>
        </row>
        <row r="1155">
          <cell r="A1155" t="str">
            <v>02.01.06.100.50</v>
          </cell>
          <cell r="B1155" t="str">
            <v>Telhado com telhas metálicas (aço galvanizado, onduladas, e=0,65mm, pintado nas 2 faces), em estrutura de aço, com vão até 5,0 m e inclinação até 10%</v>
          </cell>
          <cell r="C1155" t="str">
            <v>m²</v>
          </cell>
          <cell r="D1155">
            <v>123.93</v>
          </cell>
          <cell r="E1155">
            <v>99.959670914663661</v>
          </cell>
          <cell r="F1155" t="str">
            <v>SIEC Abr/26</v>
          </cell>
        </row>
        <row r="1156">
          <cell r="A1156" t="str">
            <v>02.01.06.100.49</v>
          </cell>
          <cell r="B1156" t="str">
            <v>Telhado com telhas metálicas (aço) onduladas, estrutura de madeira, com vão até 5,0 m e inclinação acima de 10%</v>
          </cell>
          <cell r="C1156" t="str">
            <v>m²</v>
          </cell>
          <cell r="D1156">
            <v>123.93</v>
          </cell>
          <cell r="E1156">
            <v>99.959670914663661</v>
          </cell>
          <cell r="F1156" t="str">
            <v>SIEC Abr/26</v>
          </cell>
        </row>
        <row r="1157">
          <cell r="A1157" t="str">
            <v>02.01.06.100.48</v>
          </cell>
          <cell r="B1157" t="str">
            <v>Telhado com telhas metálicas (aço) onduladas, estrutura de madeira, com vão até 5,0 m e inclinação até 10%</v>
          </cell>
          <cell r="C1157" t="str">
            <v>m²</v>
          </cell>
          <cell r="D1157">
            <v>123.93</v>
          </cell>
          <cell r="E1157">
            <v>99.959670914663661</v>
          </cell>
          <cell r="F1157" t="str">
            <v>SIEC Abr/26</v>
          </cell>
        </row>
        <row r="1158">
          <cell r="A1158" t="str">
            <v>02.01.06.200</v>
          </cell>
          <cell r="B1158" t="str">
            <v>CALHAS, RUFOS E CONDUTORES</v>
          </cell>
          <cell r="C1158" t="str">
            <v/>
          </cell>
          <cell r="E1158">
            <v>0</v>
          </cell>
          <cell r="F1158" t="str">
            <v>SIEC Abr/26</v>
          </cell>
        </row>
        <row r="1159">
          <cell r="A1159" t="str">
            <v>02.01.06.200.03</v>
          </cell>
          <cell r="B1159" t="str">
            <v>Bocal para calha em chapa galvanizada nº24 para tubo de Ø 100mm</v>
          </cell>
          <cell r="C1159" t="str">
            <v>un</v>
          </cell>
          <cell r="D1159">
            <v>111.55</v>
          </cell>
          <cell r="E1159">
            <v>89.974189385384733</v>
          </cell>
          <cell r="F1159" t="str">
            <v>SIEC Abr/26</v>
          </cell>
        </row>
        <row r="1160">
          <cell r="A1160" t="str">
            <v>02.01.06.200.04</v>
          </cell>
          <cell r="B1160" t="str">
            <v>Bocal para calha em chapa galvanizada nº24 para tubo de Ø 150mm</v>
          </cell>
          <cell r="C1160" t="str">
            <v>un</v>
          </cell>
          <cell r="D1160">
            <v>77.94</v>
          </cell>
          <cell r="E1160">
            <v>62.864978222293914</v>
          </cell>
          <cell r="F1160" t="str">
            <v>SIEC Abr/26</v>
          </cell>
        </row>
        <row r="1161">
          <cell r="A1161" t="str">
            <v>02.01.06.200.02</v>
          </cell>
          <cell r="B1161" t="str">
            <v>Bocal para calha em chapa galvanizada nº24 para tubo de Ø 75mm</v>
          </cell>
          <cell r="C1161" t="str">
            <v>un</v>
          </cell>
          <cell r="D1161">
            <v>85.93</v>
          </cell>
          <cell r="E1161">
            <v>69.309566059041785</v>
          </cell>
          <cell r="F1161" t="str">
            <v>SIEC Abr/26</v>
          </cell>
        </row>
        <row r="1162">
          <cell r="A1162" t="str">
            <v>02.01.06.200.05</v>
          </cell>
          <cell r="B1162" t="str">
            <v>Calha em PVC 125&lt;=diam&lt;=150mm</v>
          </cell>
          <cell r="C1162" t="str">
            <v>m</v>
          </cell>
          <cell r="D1162">
            <v>130.66999999999999</v>
          </cell>
          <cell r="E1162">
            <v>105.39603161800289</v>
          </cell>
          <cell r="F1162" t="str">
            <v>SIEC Abr/26</v>
          </cell>
        </row>
        <row r="1163">
          <cell r="A1163" t="str">
            <v>02.01.06.200.47</v>
          </cell>
          <cell r="B1163" t="str">
            <v>Calha, rufo e afins em chapa de aço galvanizado - nº 28 - corte 33 cm</v>
          </cell>
          <cell r="C1163" t="str">
            <v>m</v>
          </cell>
          <cell r="D1163">
            <v>112.16</v>
          </cell>
          <cell r="E1163">
            <v>90.466204226488145</v>
          </cell>
          <cell r="F1163" t="str">
            <v>SIEC Abr/26</v>
          </cell>
        </row>
        <row r="1164">
          <cell r="A1164" t="str">
            <v>02.01.06.200.42</v>
          </cell>
          <cell r="B1164" t="str">
            <v>Calha, rufo e afins em chapa de aço galvanizado com pintura eletrostática nº22 - corte 100 cm</v>
          </cell>
          <cell r="C1164" t="str">
            <v>m</v>
          </cell>
          <cell r="D1164">
            <v>196.83</v>
          </cell>
          <cell r="E1164">
            <v>158.75947733505404</v>
          </cell>
          <cell r="F1164" t="str">
            <v>SIEC Abr/26</v>
          </cell>
        </row>
        <row r="1165">
          <cell r="A1165" t="str">
            <v>02.01.06.200.43</v>
          </cell>
          <cell r="B1165" t="str">
            <v>Calha, rufo e afins em chapa de aço galvanizado nº 24 - corte 80 cm</v>
          </cell>
          <cell r="C1165" t="str">
            <v>m</v>
          </cell>
          <cell r="D1165">
            <v>189.9</v>
          </cell>
          <cell r="E1165">
            <v>153.16986610743669</v>
          </cell>
          <cell r="F1165" t="str">
            <v>SIEC Abr/26</v>
          </cell>
        </row>
        <row r="1166">
          <cell r="A1166" t="str">
            <v>02.01.06.200.40</v>
          </cell>
          <cell r="B1166" t="str">
            <v>Calha, rufo e afins em chapa de aço galvanizado nº16 - corte 100 cm</v>
          </cell>
          <cell r="C1166" t="str">
            <v>m</v>
          </cell>
          <cell r="D1166">
            <v>249.71</v>
          </cell>
          <cell r="E1166">
            <v>201.41151798677205</v>
          </cell>
          <cell r="F1166" t="str">
            <v>SIEC Abr/26</v>
          </cell>
        </row>
        <row r="1167">
          <cell r="A1167" t="str">
            <v>02.01.06.200.41</v>
          </cell>
          <cell r="B1167" t="str">
            <v>Calha, rufo e afins em chapa de aço galvanizado nº16 - corte 150 cm</v>
          </cell>
          <cell r="C1167" t="str">
            <v>m</v>
          </cell>
          <cell r="D1167">
            <v>261.72000000000003</v>
          </cell>
          <cell r="E1167">
            <v>211.09856428456206</v>
          </cell>
          <cell r="F1167" t="str">
            <v>SIEC Abr/26</v>
          </cell>
        </row>
        <row r="1168">
          <cell r="A1168" t="str">
            <v>02.01.06.200.38</v>
          </cell>
          <cell r="B1168" t="str">
            <v>Calha, rufo e afins em chapa de aço galvanizado nº16 - corte 33 cm</v>
          </cell>
          <cell r="C1168" t="str">
            <v>m</v>
          </cell>
          <cell r="D1168">
            <v>174.38</v>
          </cell>
          <cell r="E1168">
            <v>140.65171801903531</v>
          </cell>
          <cell r="F1168" t="str">
            <v>SIEC Abr/26</v>
          </cell>
        </row>
        <row r="1169">
          <cell r="A1169" t="str">
            <v>02.01.06.200.39</v>
          </cell>
          <cell r="B1169" t="str">
            <v>Calha, rufo e afins em chapa de aço galvanizado nº16 - corte 50 cm</v>
          </cell>
          <cell r="C1169" t="str">
            <v>m</v>
          </cell>
          <cell r="D1169">
            <v>237.71</v>
          </cell>
          <cell r="E1169">
            <v>191.73253750604937</v>
          </cell>
          <cell r="F1169" t="str">
            <v>SIEC Abr/26</v>
          </cell>
        </row>
        <row r="1170">
          <cell r="A1170" t="str">
            <v>02.01.06.200.36</v>
          </cell>
          <cell r="B1170" t="str">
            <v>Calha, rufo e afins em chapa de aço galvanizado nº22 - corte 100 cm</v>
          </cell>
          <cell r="C1170" t="str">
            <v>m</v>
          </cell>
          <cell r="D1170">
            <v>196.83</v>
          </cell>
          <cell r="E1170">
            <v>158.75947733505404</v>
          </cell>
          <cell r="F1170" t="str">
            <v>SIEC Abr/26</v>
          </cell>
        </row>
        <row r="1171">
          <cell r="A1171" t="str">
            <v>02.01.06.200.37</v>
          </cell>
          <cell r="B1171" t="str">
            <v>Calha, rufo e afins em chapa de aço galvanizado nº22 - corte 150 cm</v>
          </cell>
          <cell r="C1171" t="str">
            <v>m</v>
          </cell>
          <cell r="D1171">
            <v>208.84</v>
          </cell>
          <cell r="E1171">
            <v>168.44652363284402</v>
          </cell>
          <cell r="F1171" t="str">
            <v>SIEC Abr/26</v>
          </cell>
        </row>
        <row r="1172">
          <cell r="A1172" t="str">
            <v>02.01.06.200.34</v>
          </cell>
          <cell r="B1172" t="str">
            <v>Calha, rufo e afins em chapa de aço galvanizado nº22 - corte 33 cm</v>
          </cell>
          <cell r="C1172" t="str">
            <v>m</v>
          </cell>
          <cell r="D1172">
            <v>141.4</v>
          </cell>
          <cell r="E1172">
            <v>114.05065333118245</v>
          </cell>
          <cell r="F1172" t="str">
            <v>SIEC Abr/26</v>
          </cell>
        </row>
        <row r="1173">
          <cell r="A1173" t="str">
            <v>02.01.06.200.35</v>
          </cell>
          <cell r="B1173" t="str">
            <v>Calha, rufo e afins em chapa de aço galvanizado nº22 - corte 50 cm</v>
          </cell>
          <cell r="C1173" t="str">
            <v>m</v>
          </cell>
          <cell r="D1173">
            <v>184.83</v>
          </cell>
          <cell r="E1173">
            <v>149.08049685433136</v>
          </cell>
          <cell r="F1173" t="str">
            <v>SIEC Abr/26</v>
          </cell>
        </row>
        <row r="1174">
          <cell r="A1174" t="str">
            <v>02.01.06.200.32</v>
          </cell>
          <cell r="B1174" t="str">
            <v>Calha, rufo e afins em chapa de aço galvanizado nº24 - corte 100 cm</v>
          </cell>
          <cell r="C1174" t="str">
            <v>m</v>
          </cell>
          <cell r="D1174">
            <v>210.45</v>
          </cell>
          <cell r="E1174">
            <v>169.74512018067429</v>
          </cell>
          <cell r="F1174" t="str">
            <v>SIEC Abr/26</v>
          </cell>
        </row>
        <row r="1175">
          <cell r="A1175" t="str">
            <v>02.01.06.200.33</v>
          </cell>
          <cell r="B1175" t="str">
            <v>Calha, rufo e afins em chapa de aço galvanizado nº24 - corte 150 cm</v>
          </cell>
          <cell r="C1175" t="str">
            <v>m</v>
          </cell>
          <cell r="D1175">
            <v>313.89999999999998</v>
          </cell>
          <cell r="E1175">
            <v>253.18599774157121</v>
          </cell>
          <cell r="F1175" t="str">
            <v>SIEC Abr/26</v>
          </cell>
        </row>
        <row r="1176">
          <cell r="A1176" t="str">
            <v>02.01.06.200.27</v>
          </cell>
          <cell r="B1176" t="str">
            <v>Calha, rufo e afins em chapa de aço galvanizado nº24 - corte 18 cm</v>
          </cell>
          <cell r="C1176" t="str">
            <v>m</v>
          </cell>
          <cell r="D1176">
            <v>117.12</v>
          </cell>
          <cell r="E1176">
            <v>94.466849491853523</v>
          </cell>
          <cell r="F1176" t="str">
            <v>SIEC Abr/26</v>
          </cell>
        </row>
        <row r="1177">
          <cell r="A1177" t="str">
            <v>02.01.06.200.28</v>
          </cell>
          <cell r="B1177" t="str">
            <v>Calha, rufo e afins em chapa de aço galvanizado nº24 - corte 33 cm</v>
          </cell>
          <cell r="C1177" t="str">
            <v>m</v>
          </cell>
          <cell r="D1177">
            <v>127.47</v>
          </cell>
          <cell r="E1177">
            <v>102.81497015647685</v>
          </cell>
          <cell r="F1177" t="str">
            <v>SIEC Abr/26</v>
          </cell>
        </row>
        <row r="1178">
          <cell r="A1178" t="str">
            <v>02.01.06.200.29</v>
          </cell>
          <cell r="B1178" t="str">
            <v>Calha, rufo e afins em chapa de aço galvanizado nº24 - corte 50 cm</v>
          </cell>
          <cell r="C1178" t="str">
            <v>m</v>
          </cell>
          <cell r="D1178">
            <v>80.89</v>
          </cell>
          <cell r="E1178">
            <v>65.244394257138254</v>
          </cell>
          <cell r="F1178" t="str">
            <v>SIEC Abr/26</v>
          </cell>
        </row>
        <row r="1179">
          <cell r="A1179" t="str">
            <v>02.01.06.200.30</v>
          </cell>
          <cell r="B1179" t="str">
            <v>Calha, rufo e afins em chapa de aço galvanizado nº24 - corte 66 cm</v>
          </cell>
          <cell r="C1179" t="str">
            <v>m</v>
          </cell>
          <cell r="D1179">
            <v>218.34</v>
          </cell>
          <cell r="E1179">
            <v>176.10904984674949</v>
          </cell>
          <cell r="F1179" t="str">
            <v>SIEC Abr/26</v>
          </cell>
        </row>
        <row r="1180">
          <cell r="A1180" t="str">
            <v>02.01.06.200.31</v>
          </cell>
          <cell r="B1180" t="str">
            <v>Calha, rufo e afins em chapa de aço galvanizado nº24 - corte 70 cm</v>
          </cell>
          <cell r="C1180" t="str">
            <v>m</v>
          </cell>
          <cell r="D1180">
            <v>218.53</v>
          </cell>
          <cell r="E1180">
            <v>176.26230037102758</v>
          </cell>
          <cell r="F1180" t="str">
            <v>SIEC Abr/26</v>
          </cell>
        </row>
        <row r="1181">
          <cell r="A1181" t="str">
            <v>02.01.06.200.25</v>
          </cell>
          <cell r="B1181" t="str">
            <v>Calha, rufo e afins em chapa de cobre nº24 - corte 100 cm</v>
          </cell>
          <cell r="C1181" t="str">
            <v>m</v>
          </cell>
          <cell r="D1181">
            <v>983.14</v>
          </cell>
          <cell r="E1181">
            <v>792.98273915147604</v>
          </cell>
          <cell r="F1181" t="str">
            <v>SIEC Abr/26</v>
          </cell>
        </row>
        <row r="1182">
          <cell r="A1182" t="str">
            <v>02.01.06.200.26</v>
          </cell>
          <cell r="B1182" t="str">
            <v>Calha, rufo e afins em chapa de cobre nº24 - corte 110 cm</v>
          </cell>
          <cell r="C1182" t="str">
            <v>m</v>
          </cell>
          <cell r="D1182">
            <v>1067.1500000000001</v>
          </cell>
          <cell r="E1182">
            <v>860.74366833360227</v>
          </cell>
          <cell r="F1182" t="str">
            <v>SIEC Abr/26</v>
          </cell>
        </row>
        <row r="1183">
          <cell r="A1183" t="str">
            <v>02.01.06.200.21</v>
          </cell>
          <cell r="B1183" t="str">
            <v>Calha, rufo e afins em chapa de cobre nº24 - corte 25 cm</v>
          </cell>
          <cell r="C1183" t="str">
            <v>m</v>
          </cell>
          <cell r="D1183">
            <v>315.55</v>
          </cell>
          <cell r="E1183">
            <v>254.51685755767059</v>
          </cell>
          <cell r="F1183" t="str">
            <v>SIEC Abr/26</v>
          </cell>
        </row>
        <row r="1184">
          <cell r="A1184" t="str">
            <v>02.01.06.200.22</v>
          </cell>
          <cell r="B1184" t="str">
            <v>Calha, rufo e afins em chapa de cobre nº24 - corte 33 cm</v>
          </cell>
          <cell r="C1184" t="str">
            <v>m</v>
          </cell>
          <cell r="D1184">
            <v>388.79</v>
          </cell>
          <cell r="E1184">
            <v>313.59090175834814</v>
          </cell>
          <cell r="F1184" t="str">
            <v>SIEC Abr/26</v>
          </cell>
        </row>
        <row r="1185">
          <cell r="A1185" t="str">
            <v>02.01.06.200.23</v>
          </cell>
          <cell r="B1185" t="str">
            <v>Calha, rufo e afins em chapa de cobre nº24 - corte 50 cm</v>
          </cell>
          <cell r="C1185" t="str">
            <v>m</v>
          </cell>
          <cell r="D1185">
            <v>542.27</v>
          </cell>
          <cell r="E1185">
            <v>437.38506210679139</v>
          </cell>
          <cell r="F1185" t="str">
            <v>SIEC Abr/26</v>
          </cell>
        </row>
        <row r="1186">
          <cell r="A1186" t="str">
            <v>02.01.06.200.24</v>
          </cell>
          <cell r="B1186" t="str">
            <v>Calha, rufo e afins em chapa de cobre nº24 - corte 80 cm</v>
          </cell>
          <cell r="C1186" t="str">
            <v>m</v>
          </cell>
          <cell r="D1186">
            <v>812.18</v>
          </cell>
          <cell r="E1186">
            <v>655.08953056944665</v>
          </cell>
          <cell r="F1186" t="str">
            <v>SIEC Abr/26</v>
          </cell>
        </row>
        <row r="1187">
          <cell r="A1187" t="str">
            <v>02.01.06.200.14</v>
          </cell>
          <cell r="B1187" t="str">
            <v>Condutor de chapa galvanizada n.º 24, diâmetro 75mm, para águas pluviais</v>
          </cell>
          <cell r="C1187" t="str">
            <v>m</v>
          </cell>
          <cell r="D1187">
            <v>79.760000000000005</v>
          </cell>
          <cell r="E1187">
            <v>64.332956928536859</v>
          </cell>
          <cell r="F1187" t="str">
            <v>SIEC Abr/26</v>
          </cell>
        </row>
        <row r="1188">
          <cell r="A1188" t="str">
            <v>02.01.06.200.13</v>
          </cell>
          <cell r="B1188" t="str">
            <v>Condutor de chapa galvanizada nº 24 Ø 100 mm (4")</v>
          </cell>
          <cell r="C1188" t="str">
            <v>m</v>
          </cell>
          <cell r="D1188">
            <v>75.94</v>
          </cell>
          <cell r="E1188">
            <v>61.25181480884013</v>
          </cell>
          <cell r="F1188" t="str">
            <v>SIEC Abr/26</v>
          </cell>
        </row>
        <row r="1189">
          <cell r="A1189" t="str">
            <v>02.01.06.200.10</v>
          </cell>
          <cell r="B1189" t="str">
            <v>Condutor de ferro fundido ponta e ponta (TP SMU), Ø 100mm, para águas pluviais, inclusive conexões, Linha Predial SMU</v>
          </cell>
          <cell r="C1189" t="str">
            <v>m</v>
          </cell>
          <cell r="D1189">
            <v>517.03</v>
          </cell>
          <cell r="E1189">
            <v>417.02693982900468</v>
          </cell>
          <cell r="F1189" t="str">
            <v>SIEC Abr/26</v>
          </cell>
        </row>
        <row r="1190">
          <cell r="A1190" t="str">
            <v>02.01.06.200.11</v>
          </cell>
          <cell r="B1190" t="str">
            <v>Condutor de ferro fundido ponta e ponta (TP SMU), Ø 150mm, para águas pluviais, inclusive conexões, Linha Predial SMU</v>
          </cell>
          <cell r="C1190" t="str">
            <v>m</v>
          </cell>
          <cell r="D1190">
            <v>663.88</v>
          </cell>
          <cell r="E1190">
            <v>535.47346346184872</v>
          </cell>
          <cell r="F1190" t="str">
            <v>SIEC Abr/26</v>
          </cell>
        </row>
        <row r="1191">
          <cell r="A1191" t="str">
            <v>02.01.06.200.09</v>
          </cell>
          <cell r="B1191" t="str">
            <v>Condutor de ferro fundido ponta e ponta (TP SMU), Ø 75mm, águas pluviais, inclusive conexões, Linha Predial SMU</v>
          </cell>
          <cell r="C1191" t="str">
            <v>m</v>
          </cell>
          <cell r="D1191">
            <v>494.51</v>
          </cell>
          <cell r="E1191">
            <v>398.86271979351505</v>
          </cell>
          <cell r="F1191" t="str">
            <v>SIEC Abr/26</v>
          </cell>
        </row>
        <row r="1192">
          <cell r="A1192" t="str">
            <v>02.01.06.200.07</v>
          </cell>
          <cell r="B1192" t="str">
            <v>Condutor de PVC, diâmetro 100mm, para águas pluviais</v>
          </cell>
          <cell r="C1192" t="str">
            <v>m</v>
          </cell>
          <cell r="D1192">
            <v>63.82</v>
          </cell>
          <cell r="E1192">
            <v>51.476044523310208</v>
          </cell>
          <cell r="F1192" t="str">
            <v>SIEC Abr/26</v>
          </cell>
        </row>
        <row r="1193">
          <cell r="A1193" t="str">
            <v>02.01.06.200.08</v>
          </cell>
          <cell r="B1193" t="str">
            <v>Condutor de PVC, diâmetro 150mm, para águas pluviais</v>
          </cell>
          <cell r="C1193" t="str">
            <v>m</v>
          </cell>
          <cell r="D1193">
            <v>107.96</v>
          </cell>
          <cell r="E1193">
            <v>87.078561058235195</v>
          </cell>
          <cell r="F1193" t="str">
            <v>SIEC Abr/26</v>
          </cell>
        </row>
        <row r="1194">
          <cell r="A1194" t="str">
            <v>02.01.06.200.44</v>
          </cell>
          <cell r="B1194" t="str">
            <v>Condutor de PVC, diâmetro 200mm, para águas pluviais</v>
          </cell>
          <cell r="C1194" t="str">
            <v>m</v>
          </cell>
          <cell r="D1194">
            <v>228.6</v>
          </cell>
          <cell r="E1194">
            <v>184.38457815776738</v>
          </cell>
          <cell r="F1194" t="str">
            <v>SIEC Abr/26</v>
          </cell>
        </row>
        <row r="1195">
          <cell r="A1195" t="str">
            <v>02.01.06.200.45</v>
          </cell>
          <cell r="B1195" t="str">
            <v>Condutor de PVC, diâmetro 250mm, para águas pluviais</v>
          </cell>
          <cell r="C1195" t="str">
            <v>m</v>
          </cell>
          <cell r="D1195">
            <v>328.72</v>
          </cell>
          <cell r="E1195">
            <v>265.13953863526376</v>
          </cell>
          <cell r="F1195" t="str">
            <v>SIEC Abr/26</v>
          </cell>
        </row>
        <row r="1196">
          <cell r="A1196" t="str">
            <v>02.01.06.200.46</v>
          </cell>
          <cell r="B1196" t="str">
            <v>Condutor de PVC, diâmetro 300mm, para águas pluviais</v>
          </cell>
          <cell r="C1196" t="str">
            <v>m</v>
          </cell>
          <cell r="D1196">
            <v>478.04</v>
          </cell>
          <cell r="E1196">
            <v>385.57831908372322</v>
          </cell>
          <cell r="F1196" t="str">
            <v>SIEC Abr/26</v>
          </cell>
        </row>
        <row r="1197">
          <cell r="A1197" t="str">
            <v>02.01.06.200.06</v>
          </cell>
          <cell r="B1197" t="str">
            <v>Condutor de PVC, diâmetro 75mm, para águas pluviais</v>
          </cell>
          <cell r="C1197" t="str">
            <v>m</v>
          </cell>
          <cell r="D1197">
            <v>53.87</v>
          </cell>
          <cell r="E1197">
            <v>43.450556541377637</v>
          </cell>
          <cell r="F1197" t="str">
            <v>SIEC Abr/26</v>
          </cell>
        </row>
        <row r="1198">
          <cell r="A1198" t="str">
            <v>02.01.06.200.57</v>
          </cell>
          <cell r="B1198" t="str">
            <v>Domo contínuo de iluminação natural com chapa de policarbonato alveolar de 6mm cor cristal Lexan thermoclean de Perfilar ou equivalente, instalado em arco, estruturado com montantes metálicos em aço galvanizado e terminal em policarbonato; arremates transversais em aço galvanizado</v>
          </cell>
          <cell r="C1198" t="str">
            <v>m²</v>
          </cell>
          <cell r="D1198">
            <v>639.14</v>
          </cell>
          <cell r="E1198">
            <v>515.51863203742539</v>
          </cell>
          <cell r="F1198" t="str">
            <v>SIEC Abr/26</v>
          </cell>
        </row>
        <row r="1199">
          <cell r="A1199" t="str">
            <v>02.01.06.200.18</v>
          </cell>
          <cell r="B1199" t="str">
            <v>Grelha hemisférica de ferro fundido Ø 100 mm (4")</v>
          </cell>
          <cell r="C1199" t="str">
            <v>un</v>
          </cell>
          <cell r="D1199">
            <v>25.9</v>
          </cell>
          <cell r="E1199">
            <v>20.890466204226488</v>
          </cell>
          <cell r="F1199" t="str">
            <v>SIEC Abr/26</v>
          </cell>
        </row>
        <row r="1200">
          <cell r="A1200" t="str">
            <v>02.01.06.200.19</v>
          </cell>
          <cell r="B1200" t="str">
            <v>Grelha hemisférica de ferro fundido Ø 150 mm (6")</v>
          </cell>
          <cell r="C1200" t="str">
            <v>un</v>
          </cell>
          <cell r="D1200">
            <v>53.94</v>
          </cell>
          <cell r="E1200">
            <v>43.507017260848521</v>
          </cell>
          <cell r="F1200" t="str">
            <v>SIEC Abr/26</v>
          </cell>
        </row>
        <row r="1201">
          <cell r="A1201" t="str">
            <v>02.01.06.200.20</v>
          </cell>
          <cell r="B1201" t="str">
            <v>Grelha hemisférica de ferro fundido Ø 200 mm (8")</v>
          </cell>
          <cell r="C1201" t="str">
            <v>un</v>
          </cell>
          <cell r="D1201">
            <v>55.65</v>
          </cell>
          <cell r="E1201">
            <v>44.886271979351505</v>
          </cell>
          <cell r="F1201" t="str">
            <v>SIEC Abr/26</v>
          </cell>
        </row>
        <row r="1202">
          <cell r="A1202" t="str">
            <v>02.01.06.200.17</v>
          </cell>
          <cell r="B1202" t="str">
            <v>Grelha hemisférica de ferro fundido Ø 75 mm (3")</v>
          </cell>
          <cell r="C1202" t="str">
            <v>un</v>
          </cell>
          <cell r="D1202">
            <v>15.81</v>
          </cell>
          <cell r="E1202">
            <v>12.752056783352154</v>
          </cell>
          <cell r="F1202" t="str">
            <v>SIEC Abr/26</v>
          </cell>
        </row>
        <row r="1203">
          <cell r="A1203" t="str">
            <v>02.01.06.200.48</v>
          </cell>
          <cell r="B1203" t="str">
            <v>NED 61/01_Rufo pingadeira (aço galvanizado pintado) nº 28 - corte 33 cm</v>
          </cell>
          <cell r="C1203" t="str">
            <v>m</v>
          </cell>
          <cell r="D1203">
            <v>77.98</v>
          </cell>
          <cell r="E1203">
            <v>62.897241490562998</v>
          </cell>
          <cell r="F1203" t="str">
            <v>SIEC Abr/26</v>
          </cell>
        </row>
        <row r="1204">
          <cell r="A1204" t="str">
            <v>02.01.06.200.56</v>
          </cell>
          <cell r="B1204" t="str">
            <v>NED 61/02_Rufo pingadeira com aba longa (aço galvanizado pintado) nº 28 - corte 33, cor cinza Munsell N4</v>
          </cell>
          <cell r="C1204" t="str">
            <v>m</v>
          </cell>
          <cell r="D1204">
            <v>58.78</v>
          </cell>
          <cell r="E1204">
            <v>47.410872721406676</v>
          </cell>
          <cell r="F1204" t="str">
            <v>SIEC Abr/26</v>
          </cell>
        </row>
        <row r="1205">
          <cell r="A1205" t="str">
            <v>02.01.06.200.49</v>
          </cell>
          <cell r="B1205" t="str">
            <v>NED 62_Rufo externo em chapa de aço galvanizado pintado n° 28 - corte 33 cm</v>
          </cell>
          <cell r="C1205" t="str">
            <v>m</v>
          </cell>
          <cell r="D1205">
            <v>77.98</v>
          </cell>
          <cell r="E1205">
            <v>62.897241490562998</v>
          </cell>
          <cell r="F1205" t="str">
            <v>SIEC Abr/26</v>
          </cell>
        </row>
        <row r="1206">
          <cell r="A1206" t="str">
            <v>02.01.06.200.50</v>
          </cell>
          <cell r="B1206" t="str">
            <v>NED 63_Contra-rufo embutido em alvenaria (aço galvanizado pintado), chapa nº 28 - corte 33 cm</v>
          </cell>
          <cell r="C1206" t="str">
            <v>m</v>
          </cell>
          <cell r="D1206">
            <v>55.81</v>
          </cell>
          <cell r="E1206">
            <v>45.015325052427812</v>
          </cell>
          <cell r="F1206" t="str">
            <v>SIEC Abr/26</v>
          </cell>
        </row>
        <row r="1207">
          <cell r="A1207" t="str">
            <v>02.01.06.200.55</v>
          </cell>
          <cell r="B1207" t="str">
            <v>NED 64_Rufo interno (aço galvanizado pintado), chapa nº 28, corte 33</v>
          </cell>
          <cell r="C1207" t="str">
            <v>m</v>
          </cell>
          <cell r="D1207">
            <v>80.97</v>
          </cell>
          <cell r="E1207">
            <v>65.308920793676393</v>
          </cell>
          <cell r="F1207" t="str">
            <v>SIEC Abr/26</v>
          </cell>
        </row>
        <row r="1208">
          <cell r="A1208" t="str">
            <v>02.01.06.200.59</v>
          </cell>
          <cell r="B1208" t="str">
            <v>Rufo externo (aço galvanizado pintado), chapa n° 24 - corte 70 cm</v>
          </cell>
          <cell r="C1208" t="str">
            <v>m</v>
          </cell>
          <cell r="D1208">
            <v>116.7</v>
          </cell>
          <cell r="E1208">
            <v>94.128085175028232</v>
          </cell>
          <cell r="F1208" t="str">
            <v>SIEC Abr/26</v>
          </cell>
        </row>
        <row r="1209">
          <cell r="A1209" t="str">
            <v>02.01.06.200.61</v>
          </cell>
          <cell r="B1209" t="str">
            <v>Rufo externo (aço galvanizado pintado), chapa n° 26 - corte 40 cm</v>
          </cell>
          <cell r="C1209" t="str">
            <v>m</v>
          </cell>
          <cell r="D1209">
            <v>81.97</v>
          </cell>
          <cell r="E1209">
            <v>66.115502500403295</v>
          </cell>
          <cell r="F1209" t="str">
            <v>SIEC Abr/26</v>
          </cell>
        </row>
        <row r="1210">
          <cell r="A1210" t="str">
            <v>02.01.06.200.60</v>
          </cell>
          <cell r="B1210" t="str">
            <v>Rufo externo de fechamento em "U" (aço galvanizado pintado), chapa n° 26 - corte 27 cm</v>
          </cell>
          <cell r="C1210" t="str">
            <v>m</v>
          </cell>
          <cell r="D1210">
            <v>77.86</v>
          </cell>
          <cell r="E1210">
            <v>62.800451685755768</v>
          </cell>
          <cell r="F1210" t="str">
            <v>SIEC Abr/26</v>
          </cell>
        </row>
        <row r="1211">
          <cell r="A1211" t="str">
            <v>02.01.06.200.58</v>
          </cell>
          <cell r="B1211" t="str">
            <v>Rufo externo embutido em alvenaria (aço galvanizado pintado), chapa n° 26 - corte 52 cm</v>
          </cell>
          <cell r="C1211" t="str">
            <v>m</v>
          </cell>
          <cell r="D1211">
            <v>89.88</v>
          </cell>
          <cell r="E1211">
            <v>72.495563800612999</v>
          </cell>
          <cell r="F1211" t="str">
            <v>SIEC Abr/26</v>
          </cell>
        </row>
        <row r="1212">
          <cell r="A1212" t="str">
            <v>02.01.07</v>
          </cell>
          <cell r="B1212" t="str">
            <v>ALVENARIAS, DIVISÓRIAS E ARGAMASSAS</v>
          </cell>
          <cell r="C1212" t="str">
            <v/>
          </cell>
          <cell r="E1212">
            <v>0</v>
          </cell>
          <cell r="F1212" t="str">
            <v>SIEC Abr/26</v>
          </cell>
        </row>
        <row r="1213">
          <cell r="A1213" t="str">
            <v>02.01.07.100</v>
          </cell>
          <cell r="B1213" t="str">
            <v>ALVENARIA COM TIJOLOS CERÂMICOS</v>
          </cell>
          <cell r="C1213" t="str">
            <v/>
          </cell>
          <cell r="E1213">
            <v>0</v>
          </cell>
          <cell r="F1213" t="str">
            <v>SIEC Abr/26</v>
          </cell>
        </row>
        <row r="1214">
          <cell r="A1214" t="str">
            <v>02.01.07.100.08</v>
          </cell>
          <cell r="B1214" t="str">
            <v>Alvenaria de vedação com tijolo cerâmico laminado 5,5 x 11 x 23,5 cm, espessura da parede 11 cm, juntas de 10 mm com argamassa industrializada</v>
          </cell>
          <cell r="C1214" t="str">
            <v>m²</v>
          </cell>
          <cell r="D1214">
            <v>341.18</v>
          </cell>
          <cell r="E1214">
            <v>275.18954670108081</v>
          </cell>
          <cell r="F1214" t="str">
            <v>SIEC Abr/26</v>
          </cell>
        </row>
        <row r="1215">
          <cell r="A1215" t="str">
            <v>02.01.07.100.07</v>
          </cell>
          <cell r="B1215" t="str">
            <v>Alvenaria de vedação com tijolo cerâmico laminado 5,5 x 11 x 23,5 cm, espessura da parede 23,5 cm, juntas de 10 mm com argamassa industrializada</v>
          </cell>
          <cell r="C1215" t="str">
            <v>m²</v>
          </cell>
          <cell r="D1215">
            <v>574.04999999999995</v>
          </cell>
          <cell r="E1215">
            <v>463.01822874657199</v>
          </cell>
          <cell r="F1215" t="str">
            <v>SIEC Abr/26</v>
          </cell>
        </row>
        <row r="1216">
          <cell r="A1216" t="str">
            <v>02.01.07.100.04</v>
          </cell>
          <cell r="B1216" t="str">
            <v>Alvenaria de vedação com tijolo maciço de barro comum espessura da parede 9 cm, juntas de 12 mm com argamassa industrializada</v>
          </cell>
          <cell r="C1216" t="str">
            <v>m²</v>
          </cell>
          <cell r="D1216">
            <v>199.32</v>
          </cell>
          <cell r="E1216">
            <v>160.767865784804</v>
          </cell>
          <cell r="F1216" t="str">
            <v>SIEC Abr/26</v>
          </cell>
        </row>
        <row r="1217">
          <cell r="A1217" t="str">
            <v>02.01.07.100.05</v>
          </cell>
          <cell r="B1217" t="str">
            <v>Alvenaria de vedação com tijolo maciço de barro comum, espessura da parede 18 cm, juntas de 12 mm com argamassa industrializada</v>
          </cell>
          <cell r="C1217" t="str">
            <v>m²</v>
          </cell>
          <cell r="D1217">
            <v>361.87</v>
          </cell>
          <cell r="E1217">
            <v>291.8777222132602</v>
          </cell>
          <cell r="F1217" t="str">
            <v>SIEC Abr/26</v>
          </cell>
        </row>
        <row r="1218">
          <cell r="A1218" t="str">
            <v>02.01.07.100.06</v>
          </cell>
          <cell r="B1218" t="str">
            <v>Alvenaria de vedação com tijolo maciço de barro comum, espessura da parede 28 cm, juntas de 12 mm com argamassa industrializada</v>
          </cell>
          <cell r="C1218" t="str">
            <v>m²</v>
          </cell>
          <cell r="D1218">
            <v>476.31</v>
          </cell>
          <cell r="E1218">
            <v>384.18293273108566</v>
          </cell>
          <cell r="F1218" t="str">
            <v>SIEC Abr/26</v>
          </cell>
        </row>
        <row r="1219">
          <cell r="A1219" t="str">
            <v>02.01.07.100.03</v>
          </cell>
          <cell r="B1219" t="str">
            <v>Alvenaria de vedação com tijolo maciço de barro comum, espessura da parede 4 cm, juntas de 12 mm com argamassa industrializada</v>
          </cell>
          <cell r="C1219" t="str">
            <v>m²</v>
          </cell>
          <cell r="D1219">
            <v>114.76</v>
          </cell>
          <cell r="E1219">
            <v>92.563316663978071</v>
          </cell>
          <cell r="F1219" t="str">
            <v>SIEC Abr/26</v>
          </cell>
        </row>
        <row r="1220">
          <cell r="A1220" t="str">
            <v>02.01.07.100.09</v>
          </cell>
          <cell r="B1220" t="str">
            <v>NEA 21_Alvenaria de tijolos de barro laminado 5,5 x 11 x 23,5 cm, e= 11 cm</v>
          </cell>
          <cell r="C1220" t="str">
            <v>m²</v>
          </cell>
          <cell r="D1220">
            <v>299.23</v>
          </cell>
          <cell r="E1220">
            <v>241.35344410388774</v>
          </cell>
          <cell r="F1220" t="str">
            <v>SIEC Abr/26</v>
          </cell>
        </row>
        <row r="1221">
          <cell r="A1221" t="str">
            <v>02.01.07.100.02</v>
          </cell>
          <cell r="B1221" t="str">
            <v>NEA 51_Alvenaria de tijolos de barro comum, 5,5 x 11 x 23 cm, e= 11 cm</v>
          </cell>
          <cell r="C1221" t="str">
            <v>m²</v>
          </cell>
          <cell r="D1221">
            <v>200.61</v>
          </cell>
          <cell r="E1221">
            <v>161.80835618648169</v>
          </cell>
          <cell r="F1221" t="str">
            <v>SIEC Abr/26</v>
          </cell>
        </row>
        <row r="1222">
          <cell r="A1222" t="str">
            <v>02.01.07.110</v>
          </cell>
          <cell r="B1222" t="str">
            <v>ALVENARIA COM TIJOLOS COMUNS</v>
          </cell>
          <cell r="C1222" t="str">
            <v/>
          </cell>
          <cell r="E1222">
            <v>0</v>
          </cell>
          <cell r="F1222" t="str">
            <v>SIEC Abr/26</v>
          </cell>
        </row>
        <row r="1223">
          <cell r="A1223" t="str">
            <v>02.01.07.110.03</v>
          </cell>
          <cell r="B1223" t="str">
            <v>Fornecimento e execução de alvenaria de tijolo comum, espessura de parede 19 cm</v>
          </cell>
          <cell r="C1223" t="str">
            <v>m²</v>
          </cell>
          <cell r="D1223">
            <v>290.86</v>
          </cell>
          <cell r="E1223">
            <v>234.60235521858365</v>
          </cell>
          <cell r="F1223" t="str">
            <v>SIEC Abr/26</v>
          </cell>
        </row>
        <row r="1224">
          <cell r="A1224" t="str">
            <v>02.01.07.110.01</v>
          </cell>
          <cell r="B1224" t="str">
            <v>Fornecimento e execução de alvenaria de tijolo comum, espessura de parede 6 cm</v>
          </cell>
          <cell r="C1224" t="str">
            <v>m²</v>
          </cell>
          <cell r="D1224">
            <v>96.84</v>
          </cell>
          <cell r="E1224">
            <v>78.109372479432167</v>
          </cell>
          <cell r="F1224" t="str">
            <v>SIEC Abr/26</v>
          </cell>
        </row>
        <row r="1225">
          <cell r="A1225" t="str">
            <v>02.01.07.110.02</v>
          </cell>
          <cell r="B1225" t="str">
            <v>Fornecimento e execução de alvenaria de tijolo comum, espessura de parede 9 cm</v>
          </cell>
          <cell r="C1225" t="str">
            <v>m²</v>
          </cell>
          <cell r="D1225">
            <v>174.81</v>
          </cell>
          <cell r="E1225">
            <v>140.9985481529279</v>
          </cell>
          <cell r="F1225" t="str">
            <v>SIEC Abr/26</v>
          </cell>
        </row>
        <row r="1226">
          <cell r="A1226" t="str">
            <v>02.01.07.200</v>
          </cell>
          <cell r="B1226" t="str">
            <v>ALVENARIA COM BLOCOS DE CONCRETO</v>
          </cell>
          <cell r="C1226" t="str">
            <v/>
          </cell>
          <cell r="E1226">
            <v>0</v>
          </cell>
          <cell r="F1226" t="str">
            <v>SIEC Abr/26</v>
          </cell>
        </row>
        <row r="1227">
          <cell r="A1227" t="str">
            <v>02.01.07.200.24</v>
          </cell>
          <cell r="B1227" t="str">
            <v>Alvenaria de blocos de concreto estrutural 14x19x39 cm (espessura 14 cm), fbk = 4,5 mpa, utilizando palheta</v>
          </cell>
          <cell r="C1227" t="str">
            <v>m²</v>
          </cell>
          <cell r="D1227">
            <v>102.61</v>
          </cell>
          <cell r="E1227">
            <v>82.763348927246327</v>
          </cell>
          <cell r="F1227" t="str">
            <v>SIEC Abr/26</v>
          </cell>
        </row>
        <row r="1228">
          <cell r="A1228" t="str">
            <v>02.01.07.200.16</v>
          </cell>
          <cell r="B1228" t="str">
            <v>Alvenaria de vedação com blocos de concreto aparente, 14 x 19 x 39 cm, espessura da parede 14 cm, juntas de 10 mm com argamassa industrializada</v>
          </cell>
          <cell r="C1228" t="str">
            <v>m²</v>
          </cell>
          <cell r="D1228">
            <v>141.16999999999999</v>
          </cell>
          <cell r="E1228">
            <v>113.86513953863525</v>
          </cell>
          <cell r="F1228" t="str">
            <v>SIEC Abr/26</v>
          </cell>
        </row>
        <row r="1229">
          <cell r="A1229" t="str">
            <v>02.01.07.200.17</v>
          </cell>
          <cell r="B1229" t="str">
            <v>Alvenaria de vedação com blocos de concreto aparente, 19 x 19 x 39 cm, espessura da parede 19 cm, juntas de 10 mm com argamassa industrializada</v>
          </cell>
          <cell r="C1229" t="str">
            <v>m²</v>
          </cell>
          <cell r="D1229">
            <v>165.44</v>
          </cell>
          <cell r="E1229">
            <v>133.44087756089692</v>
          </cell>
          <cell r="F1229" t="str">
            <v>SIEC Abr/26</v>
          </cell>
        </row>
        <row r="1230">
          <cell r="A1230" t="str">
            <v>02.01.07.200.15</v>
          </cell>
          <cell r="B1230" t="str">
            <v>Alvenaria de vedação com blocos de concreto aparente, 9 x 19 x 39 cm, espessura da parede 9 cm, juntas de 10 mm com argamassa industrializada</v>
          </cell>
          <cell r="C1230" t="str">
            <v>m²</v>
          </cell>
          <cell r="D1230">
            <v>119.83</v>
          </cell>
          <cell r="E1230">
            <v>96.652685917083403</v>
          </cell>
          <cell r="F1230" t="str">
            <v>SIEC Abr/26</v>
          </cell>
        </row>
        <row r="1231">
          <cell r="A1231" t="str">
            <v>02.01.07.200.11</v>
          </cell>
          <cell r="B1231" t="str">
            <v>Alvenaria de vedação com blocos de concreto, 11,5 x 19 x 39 cm, espessura da parede 11,5 cm, juntas de 10 mm com argamassa industrializada</v>
          </cell>
          <cell r="C1231" t="str">
            <v>m²</v>
          </cell>
          <cell r="D1231">
            <v>118.55</v>
          </cell>
          <cell r="E1231">
            <v>95.620261332472978</v>
          </cell>
          <cell r="F1231" t="str">
            <v>SIEC Abr/26</v>
          </cell>
        </row>
        <row r="1232">
          <cell r="A1232" t="str">
            <v>02.01.07.200.12</v>
          </cell>
          <cell r="B1232" t="str">
            <v>Alvenaria de vedação com blocos de concreto, 14 x 19 x 39 cm, espessura da parede 14 cm, juntas de 10 mm com argamassa industrializada</v>
          </cell>
          <cell r="C1232" t="str">
            <v>m²</v>
          </cell>
          <cell r="D1232">
            <v>122.14</v>
          </cell>
          <cell r="E1232">
            <v>98.515889659622516</v>
          </cell>
          <cell r="F1232" t="str">
            <v>SIEC Abr/26</v>
          </cell>
        </row>
        <row r="1233">
          <cell r="A1233" t="str">
            <v>02.01.07.200.13</v>
          </cell>
          <cell r="B1233" t="str">
            <v>Alvenaria de vedação com blocos de concreto, 19 x 19 x 39 cm, espessura da parede 19 cm, juntas de 10 mm com argamassa industrializada</v>
          </cell>
          <cell r="C1233" t="str">
            <v>m²</v>
          </cell>
          <cell r="D1233">
            <v>143.6</v>
          </cell>
          <cell r="E1233">
            <v>115.82513308598161</v>
          </cell>
          <cell r="F1233" t="str">
            <v>SIEC Abr/26</v>
          </cell>
        </row>
        <row r="1234">
          <cell r="A1234" t="str">
            <v>02.01.07.200.10</v>
          </cell>
          <cell r="B1234" t="str">
            <v>Alvenaria de vedação com blocos de concreto, 6,7 x 19 x 39 cm, espessura da parede 6,7 cm, juntas de 10 mm com argamassa industrializada</v>
          </cell>
          <cell r="C1234" t="str">
            <v>m²</v>
          </cell>
          <cell r="D1234">
            <v>96.61</v>
          </cell>
          <cell r="E1234">
            <v>77.923858686884984</v>
          </cell>
          <cell r="F1234" t="str">
            <v>SIEC Abr/26</v>
          </cell>
        </row>
        <row r="1235">
          <cell r="A1235" t="str">
            <v>02.01.07.200.14</v>
          </cell>
          <cell r="B1235" t="str">
            <v>Alvenaria de vedação com blocos de concreto, 9 x 19 x 39 cm, espessura da parede 9 cm, juntas de 10 mm com argamassa industrializada</v>
          </cell>
          <cell r="C1235" t="str">
            <v>m²</v>
          </cell>
          <cell r="D1235">
            <v>102.76</v>
          </cell>
          <cell r="E1235">
            <v>82.884336183255371</v>
          </cell>
          <cell r="F1235" t="str">
            <v>SIEC Abr/26</v>
          </cell>
        </row>
        <row r="1236">
          <cell r="A1236" t="str">
            <v>02.01.07.200.18</v>
          </cell>
          <cell r="B1236" t="str">
            <v>Alvenaria estrutural com blocos de concreto, 14 x 19 x 39 cm, resistência média 4,5 MPa, espessura da parede 14 cm, juntas de 10 mm com argamassa industrializada</v>
          </cell>
          <cell r="C1236" t="str">
            <v>m²</v>
          </cell>
          <cell r="D1236">
            <v>138.53</v>
          </cell>
          <cell r="E1236">
            <v>111.73576383287627</v>
          </cell>
          <cell r="F1236" t="str">
            <v>SIEC Abr/26</v>
          </cell>
        </row>
        <row r="1237">
          <cell r="A1237" t="str">
            <v>02.01.07.200.19</v>
          </cell>
          <cell r="B1237" t="str">
            <v>Alvenaria estrutural com blocos de concreto, 19 x 19 x 39 cm, resistência média 4,5 MPa, espessura da parede 19 cm, juntas de 10 mm com argamassa industrializada</v>
          </cell>
          <cell r="C1237" t="str">
            <v>m²</v>
          </cell>
          <cell r="D1237">
            <v>159.72</v>
          </cell>
          <cell r="E1237">
            <v>128.8272301984191</v>
          </cell>
          <cell r="F1237" t="str">
            <v>SIEC Abr/26</v>
          </cell>
        </row>
        <row r="1238">
          <cell r="A1238" t="str">
            <v>02.01.07.200.21</v>
          </cell>
          <cell r="B1238" t="str">
            <v>Cinta de amarração de alvenaria moldada in loco com utilização de blocos canaleta</v>
          </cell>
          <cell r="C1238" t="str">
            <v>m</v>
          </cell>
          <cell r="D1238">
            <v>70.41</v>
          </cell>
          <cell r="E1238">
            <v>56.791417970640424</v>
          </cell>
          <cell r="F1238" t="str">
            <v>SIEC Abr/26</v>
          </cell>
        </row>
        <row r="1239">
          <cell r="A1239" t="str">
            <v>02.01.07.200.20</v>
          </cell>
          <cell r="B1239" t="str">
            <v>Cinta em bloco de concreto tipo "U", nas medidas 19cm x 19cm x 39cm.</v>
          </cell>
          <cell r="C1239" t="str">
            <v>m</v>
          </cell>
          <cell r="D1239">
            <v>67.239999999999995</v>
          </cell>
          <cell r="E1239">
            <v>54.234553960316177</v>
          </cell>
          <cell r="F1239" t="str">
            <v>SIEC Abr/26</v>
          </cell>
        </row>
        <row r="1240">
          <cell r="A1240" t="str">
            <v>02.01.07.200.23</v>
          </cell>
          <cell r="B1240" t="str">
            <v>Grauteamento de cinta superior ou de verga em alvenaria estrutural</v>
          </cell>
          <cell r="C1240" t="str">
            <v>m³</v>
          </cell>
          <cell r="D1240">
            <v>1221.03</v>
          </cell>
          <cell r="E1240">
            <v>984.86046136473624</v>
          </cell>
          <cell r="F1240" t="str">
            <v>SIEC Abr/26</v>
          </cell>
        </row>
        <row r="1241">
          <cell r="A1241" t="str">
            <v>02.01.07.200.01</v>
          </cell>
          <cell r="B1241" t="str">
            <v>NEA 11/01_Alvenaria com blocos de concreto nas dimensões de 6,7 x 19 x 39 cm</v>
          </cell>
          <cell r="C1241" t="str">
            <v>m²</v>
          </cell>
          <cell r="D1241">
            <v>92.88</v>
          </cell>
          <cell r="E1241">
            <v>74.915308920793677</v>
          </cell>
          <cell r="F1241" t="str">
            <v>SIEC Abr/26</v>
          </cell>
        </row>
        <row r="1242">
          <cell r="A1242" t="str">
            <v>02.01.07.200.02</v>
          </cell>
          <cell r="B1242" t="str">
            <v>NEA 11/02_Alvenaria de blocos de concreto 11,5 x 19 x 39 cm</v>
          </cell>
          <cell r="C1242" t="str">
            <v>m²</v>
          </cell>
          <cell r="D1242">
            <v>111.27</v>
          </cell>
          <cell r="E1242">
            <v>89.748346507501211</v>
          </cell>
          <cell r="F1242" t="str">
            <v>SIEC Abr/26</v>
          </cell>
        </row>
        <row r="1243">
          <cell r="A1243" t="str">
            <v>02.01.07.200.03</v>
          </cell>
          <cell r="B1243" t="str">
            <v>NEA 11/03_Alvenaria de blocos de concreto 14 x 19 x 39 cm</v>
          </cell>
          <cell r="C1243" t="str">
            <v>m²</v>
          </cell>
          <cell r="D1243">
            <v>112.11</v>
          </cell>
          <cell r="E1243">
            <v>90.425875141151792</v>
          </cell>
          <cell r="F1243" t="str">
            <v>SIEC Abr/26</v>
          </cell>
        </row>
        <row r="1244">
          <cell r="A1244" t="str">
            <v>02.01.07.200.04</v>
          </cell>
          <cell r="B1244" t="str">
            <v>NEA 11/04_Alvenaria de blocos de concreto 19 x 19 x 39 cm</v>
          </cell>
          <cell r="C1244" t="str">
            <v>m²</v>
          </cell>
          <cell r="D1244">
            <v>130.96</v>
          </cell>
          <cell r="E1244">
            <v>105.62994031295371</v>
          </cell>
          <cell r="F1244" t="str">
            <v>SIEC Abr/26</v>
          </cell>
        </row>
        <row r="1245">
          <cell r="A1245" t="str">
            <v>02.01.07.200.06</v>
          </cell>
          <cell r="B1245" t="str">
            <v>NEA 11/05_Alvenaria de blocos de concreto 6,7 x 19 x 39 cm grauteada</v>
          </cell>
          <cell r="C1245" t="str">
            <v>m²</v>
          </cell>
          <cell r="D1245">
            <v>105</v>
          </cell>
          <cell r="E1245">
            <v>84.691079206323593</v>
          </cell>
          <cell r="F1245" t="str">
            <v>SIEC Abr/26</v>
          </cell>
        </row>
        <row r="1246">
          <cell r="A1246" t="str">
            <v>02.01.07.200.07</v>
          </cell>
          <cell r="B1246" t="str">
            <v>NEA 11/06_Alvenaria de blocos de concreto 11,5 x 19 x 39 cm, grauteada</v>
          </cell>
          <cell r="C1246" t="str">
            <v>m²</v>
          </cell>
          <cell r="D1246">
            <v>123.33</v>
          </cell>
          <cell r="E1246">
            <v>99.475721890627511</v>
          </cell>
          <cell r="F1246" t="str">
            <v>SIEC Abr/26</v>
          </cell>
        </row>
        <row r="1247">
          <cell r="A1247" t="str">
            <v>02.01.07.200.08</v>
          </cell>
          <cell r="B1247" t="str">
            <v>NEA 11/07_Alvenaria de blocos de concreto 14 x 19 x 39 cm, grauteada</v>
          </cell>
          <cell r="C1247" t="str">
            <v>m²</v>
          </cell>
          <cell r="D1247">
            <v>124.16</v>
          </cell>
          <cell r="E1247">
            <v>100.14518470721083</v>
          </cell>
          <cell r="F1247" t="str">
            <v>SIEC Abr/26</v>
          </cell>
        </row>
        <row r="1248">
          <cell r="A1248" t="str">
            <v>02.01.07.200.09</v>
          </cell>
          <cell r="B1248" t="str">
            <v>NEA 11/08_Alvenaria de blocos de concreto 19 x 19 x 39 cm, grauteada</v>
          </cell>
          <cell r="C1248" t="str">
            <v>m²</v>
          </cell>
          <cell r="D1248">
            <v>186.86</v>
          </cell>
          <cell r="E1248">
            <v>150.71785771898695</v>
          </cell>
          <cell r="F1248" t="str">
            <v>SIEC Abr/26</v>
          </cell>
        </row>
        <row r="1249">
          <cell r="A1249" t="str">
            <v>02.01.07.300</v>
          </cell>
          <cell r="B1249" t="str">
            <v>ALVENARIA COM BLOCOS CERÂMICOS</v>
          </cell>
          <cell r="C1249" t="str">
            <v/>
          </cell>
          <cell r="E1249">
            <v>0</v>
          </cell>
          <cell r="F1249" t="str">
            <v>SIEC Abr/26</v>
          </cell>
        </row>
        <row r="1250">
          <cell r="A1250" t="str">
            <v>02.01.07.300.01</v>
          </cell>
          <cell r="B1250" t="str">
            <v>Alvenaria de vedação com blocos cerâmico 14 x 9 x 19 cm, espessura da parede 9 cm, juntas de 12 mm com argamassa industrializada</v>
          </cell>
          <cell r="C1250" t="str">
            <v>m²</v>
          </cell>
          <cell r="D1250">
            <v>114.51</v>
          </cell>
          <cell r="E1250">
            <v>92.361671237296335</v>
          </cell>
          <cell r="F1250" t="str">
            <v>SIEC Abr/26</v>
          </cell>
        </row>
        <row r="1251">
          <cell r="A1251" t="str">
            <v>02.01.07.300.03</v>
          </cell>
          <cell r="B1251" t="str">
            <v>Alvenaria de vedação com blocos cerâmico 9 x 19 x 19 cm, espessura da parede 19 cm, juntas de 12 mm com argamassa industrializada</v>
          </cell>
          <cell r="C1251" t="str">
            <v>m²</v>
          </cell>
          <cell r="D1251">
            <v>211.22</v>
          </cell>
          <cell r="E1251">
            <v>170.36618809485401</v>
          </cell>
          <cell r="F1251" t="str">
            <v>SIEC Abr/26</v>
          </cell>
        </row>
        <row r="1252">
          <cell r="A1252" t="str">
            <v>02.01.07.300.02</v>
          </cell>
          <cell r="B1252" t="str">
            <v>Alvenaria de vedação com blocos cerâmico 9 x 19 x 19 cm, espessura da parede 9 cm, juntas de 12 mm com argamassa industrializada</v>
          </cell>
          <cell r="C1252" t="str">
            <v>m²</v>
          </cell>
          <cell r="D1252">
            <v>115.74</v>
          </cell>
          <cell r="E1252">
            <v>93.353766736570407</v>
          </cell>
          <cell r="F1252" t="str">
            <v>SIEC Abr/26</v>
          </cell>
        </row>
        <row r="1253">
          <cell r="A1253" t="str">
            <v>02.01.07.300.04</v>
          </cell>
          <cell r="B1253" t="str">
            <v>Alvenaria de vedação com blocos cerâmicos furados, 14 x 19 x 39 cm, espessura da parede 14 cm, juntas de 12 mm com argamassa industrializada</v>
          </cell>
          <cell r="C1253" t="str">
            <v>m²</v>
          </cell>
          <cell r="D1253">
            <v>107.35</v>
          </cell>
          <cell r="E1253">
            <v>86.586546217131783</v>
          </cell>
          <cell r="F1253" t="str">
            <v>SIEC Abr/26</v>
          </cell>
        </row>
        <row r="1254">
          <cell r="A1254" t="str">
            <v>02.01.07.300.07</v>
          </cell>
          <cell r="B1254" t="str">
            <v>Alvenaria estrutural com blocos cerâmicos, 14 x 19 x 29 cm, espessura da parede 14 cm, juntas de 10 mm com argamassa industrializada</v>
          </cell>
          <cell r="C1254" t="str">
            <v>m²</v>
          </cell>
          <cell r="D1254">
            <v>109.5</v>
          </cell>
          <cell r="E1254">
            <v>88.320696886594618</v>
          </cell>
          <cell r="F1254" t="str">
            <v>SIEC Abr/26</v>
          </cell>
        </row>
        <row r="1255">
          <cell r="A1255" t="str">
            <v>02.01.07.300.08</v>
          </cell>
          <cell r="B1255" t="str">
            <v>Alvenaria estrutural com blocos cerâmicos, 14 x 19 x 34 cm, espessura da parede 14 cm, juntas de 10 mm com argamassa industrializada</v>
          </cell>
          <cell r="C1255" t="str">
            <v>m²</v>
          </cell>
          <cell r="D1255">
            <v>108.83</v>
          </cell>
          <cell r="E1255">
            <v>87.780287143087591</v>
          </cell>
          <cell r="F1255" t="str">
            <v>SIEC Abr/26</v>
          </cell>
        </row>
        <row r="1256">
          <cell r="A1256" t="str">
            <v>02.01.07.300.05</v>
          </cell>
          <cell r="B1256" t="str">
            <v>Alvenaria estrutural com blocos cerâmicos, 14 x 19 x 39 cm, espessura da parede 14 cm, juntas de 10 mm com argamassa industrializada</v>
          </cell>
          <cell r="C1256" t="str">
            <v>m²</v>
          </cell>
          <cell r="D1256">
            <v>108.35</v>
          </cell>
          <cell r="E1256">
            <v>87.393127923858685</v>
          </cell>
          <cell r="F1256" t="str">
            <v>SIEC Abr/26</v>
          </cell>
        </row>
        <row r="1257">
          <cell r="A1257" t="str">
            <v>02.01.07.300.06</v>
          </cell>
          <cell r="B1257" t="str">
            <v>Alvenaria estrutural com blocos cerâmicos, 19 x 19 x 39 cm, espessura da parede 19 cm, juntas de 10 com argamassa industrializada</v>
          </cell>
          <cell r="C1257" t="str">
            <v>m²</v>
          </cell>
          <cell r="D1257">
            <v>125.54</v>
          </cell>
          <cell r="E1257">
            <v>101.25826746249396</v>
          </cell>
          <cell r="F1257" t="str">
            <v>SIEC Abr/26</v>
          </cell>
        </row>
        <row r="1258">
          <cell r="A1258" t="str">
            <v>02.01.07.300.09</v>
          </cell>
          <cell r="B1258" t="str">
            <v>Amarração da alvenaria existente com a nova alvenaria</v>
          </cell>
          <cell r="C1258" t="str">
            <v>m</v>
          </cell>
          <cell r="D1258">
            <v>69.61</v>
          </cell>
          <cell r="E1258">
            <v>56.146152605258912</v>
          </cell>
          <cell r="F1258" t="str">
            <v>SIEC Abr/26</v>
          </cell>
        </row>
        <row r="1259">
          <cell r="A1259" t="str">
            <v>02.01.07.400</v>
          </cell>
          <cell r="B1259" t="str">
            <v>ALVENARIA COM BLOCOS DE CONCRETO CELULAR</v>
          </cell>
          <cell r="C1259" t="str">
            <v/>
          </cell>
          <cell r="E1259">
            <v>0</v>
          </cell>
          <cell r="F1259" t="str">
            <v>SIEC Abr/26</v>
          </cell>
        </row>
        <row r="1260">
          <cell r="A1260" t="str">
            <v>02.01.07.400.02</v>
          </cell>
          <cell r="B1260" t="str">
            <v>Alvenaria de vedação com blocos de concreto celular autoclavado, sem função estrutural, 10 x 30 x 60 cm, espessura da parede 10 cm, juntas de 10 mm com argamassa industrializada</v>
          </cell>
          <cell r="C1260" t="str">
            <v>m²</v>
          </cell>
          <cell r="D1260">
            <v>135.43</v>
          </cell>
          <cell r="E1260">
            <v>109.23536054202292</v>
          </cell>
          <cell r="F1260" t="str">
            <v>SIEC Abr/26</v>
          </cell>
        </row>
        <row r="1261">
          <cell r="A1261" t="str">
            <v>02.01.07.400.03</v>
          </cell>
          <cell r="B1261" t="str">
            <v>Alvenaria de vedação com blocos de concreto celular autoclavado, sem função estrutural, 15 x 30 x 60 cm, espessura da parede 15 cm, juntas de 10 mm com argamassa industrializada</v>
          </cell>
          <cell r="C1261" t="str">
            <v>m²</v>
          </cell>
          <cell r="D1261">
            <v>187.56</v>
          </cell>
          <cell r="E1261">
            <v>151.28246491369575</v>
          </cell>
          <cell r="F1261" t="str">
            <v>SIEC Abr/26</v>
          </cell>
        </row>
        <row r="1262">
          <cell r="A1262" t="str">
            <v>02.01.07.400.04</v>
          </cell>
          <cell r="B1262" t="str">
            <v>Alvenaria de vedação com blocos de concreto celular autoclavado, sem função estrutural, 20 x 30 x 60 cm, espessura da parede 20 cm, juntas de 10 mm com argamassa industrializada</v>
          </cell>
          <cell r="C1262" t="str">
            <v>m²</v>
          </cell>
          <cell r="D1262">
            <v>271.74</v>
          </cell>
          <cell r="E1262">
            <v>219.18051298596549</v>
          </cell>
          <cell r="F1262" t="str">
            <v>SIEC Abr/26</v>
          </cell>
        </row>
        <row r="1263">
          <cell r="A1263" t="str">
            <v>02.01.07.600</v>
          </cell>
          <cell r="B1263" t="str">
            <v>ALVENARIA DE ELEMENTOS VAZADOS</v>
          </cell>
          <cell r="C1263" t="str">
            <v/>
          </cell>
          <cell r="E1263">
            <v>0</v>
          </cell>
          <cell r="F1263" t="str">
            <v>SIEC Abr/26</v>
          </cell>
        </row>
        <row r="1264">
          <cell r="A1264" t="str">
            <v>02.01.07.600.06</v>
          </cell>
          <cell r="B1264" t="str">
            <v>Alvenaria de Elementos Vazados de Concreto, tipo Neo-Rex Nº 72A ( 39 x 39 x 10) cm ou equivalente</v>
          </cell>
          <cell r="C1264" t="str">
            <v>m²</v>
          </cell>
          <cell r="D1264">
            <v>346.23</v>
          </cell>
          <cell r="E1264">
            <v>279.26278432005165</v>
          </cell>
          <cell r="F1264" t="str">
            <v>SIEC Abr/26</v>
          </cell>
        </row>
        <row r="1265">
          <cell r="A1265" t="str">
            <v>02.01.07.600.04</v>
          </cell>
          <cell r="B1265" t="str">
            <v>Elemento vazado de concreto 6 x 29 x 29 cm, espessura da parede 6 cm, juntas de 15 mm com argamassa industrializada</v>
          </cell>
          <cell r="C1265" t="str">
            <v>m²</v>
          </cell>
          <cell r="D1265">
            <v>386.01</v>
          </cell>
          <cell r="E1265">
            <v>311.34860461364735</v>
          </cell>
          <cell r="F1265" t="str">
            <v>SIEC Abr/26</v>
          </cell>
        </row>
        <row r="1266">
          <cell r="A1266" t="str">
            <v>02.01.07.620</v>
          </cell>
          <cell r="B1266" t="str">
            <v>ALVENARIA EM BLOCOS DE GESSO</v>
          </cell>
          <cell r="C1266" t="str">
            <v/>
          </cell>
          <cell r="E1266">
            <v>0</v>
          </cell>
          <cell r="F1266" t="str">
            <v>SIEC Abr/26</v>
          </cell>
        </row>
        <row r="1267">
          <cell r="A1267" t="str">
            <v>02.01.07.620.01</v>
          </cell>
          <cell r="B1267" t="str">
            <v>Alvenaria de vedação com blocos de gesso, 7,5 x 50 x 67 cm, espessura da parede 7,5 cm</v>
          </cell>
          <cell r="C1267" t="str">
            <v>m²</v>
          </cell>
          <cell r="D1267">
            <v>57.7</v>
          </cell>
          <cell r="E1267">
            <v>46.539764478141635</v>
          </cell>
          <cell r="F1267" t="str">
            <v>SIEC Abr/26</v>
          </cell>
        </row>
        <row r="1268">
          <cell r="A1268" t="str">
            <v>02.01.07.650</v>
          </cell>
          <cell r="B1268" t="str">
            <v>MUROS EXTERNOS</v>
          </cell>
          <cell r="C1268" t="str">
            <v/>
          </cell>
          <cell r="E1268">
            <v>0</v>
          </cell>
          <cell r="F1268" t="str">
            <v>SIEC Abr/26</v>
          </cell>
        </row>
        <row r="1269">
          <cell r="A1269" t="str">
            <v>02.01.07.650.04</v>
          </cell>
          <cell r="B1269" t="str">
            <v>Mureta de concreto armado para fixação de portões e gradis 30 x 25 cm - Conforme Projeto AL0249-8, inclusive fundação</v>
          </cell>
          <cell r="C1269" t="str">
            <v>m</v>
          </cell>
          <cell r="D1269">
            <v>356.48</v>
          </cell>
          <cell r="E1269">
            <v>287.53024681400228</v>
          </cell>
          <cell r="F1269" t="str">
            <v>SIEC Abr/26</v>
          </cell>
        </row>
        <row r="1270">
          <cell r="A1270" t="str">
            <v>02.01.07.650.07</v>
          </cell>
          <cell r="B1270" t="str">
            <v>Mureta de concreto armado para fixação de portões e gradis 30 x 25 cm - Conforme Projeto AL0249-8.</v>
          </cell>
          <cell r="C1270" t="str">
            <v>m</v>
          </cell>
          <cell r="D1270">
            <v>222.88</v>
          </cell>
          <cell r="E1270">
            <v>179.77093079528956</v>
          </cell>
          <cell r="F1270" t="str">
            <v>SIEC Abr/26</v>
          </cell>
        </row>
        <row r="1271">
          <cell r="A1271" t="str">
            <v>02.01.07.650.05</v>
          </cell>
          <cell r="B1271" t="str">
            <v>Muro de fechamento Padrão CPTM, e=15 cm, altura H=2,50m (variável) de concreto armado, conforme desenho AC0640-9 Revisão 01, estruturas com fundação</v>
          </cell>
          <cell r="C1271" t="str">
            <v>m</v>
          </cell>
          <cell r="D1271">
            <v>859.8</v>
          </cell>
          <cell r="E1271">
            <v>693.49895144378127</v>
          </cell>
          <cell r="F1271" t="str">
            <v>SIEC Abr/26</v>
          </cell>
        </row>
        <row r="1272">
          <cell r="A1272" t="str">
            <v>02.01.07.650.06</v>
          </cell>
          <cell r="B1272" t="str">
            <v>Muro de fechamento Padrão CPTM, e=15 cm, altura H=2,50m (variável) de concreto armado, conforme Projeto BE6111-9, sem as estruturas de fundação e baldrame, sobre muro de arrimo</v>
          </cell>
          <cell r="C1272" t="str">
            <v>m</v>
          </cell>
          <cell r="D1272">
            <v>532.47</v>
          </cell>
          <cell r="E1272">
            <v>429.48056138086793</v>
          </cell>
          <cell r="F1272" t="str">
            <v>SIEC Abr/26</v>
          </cell>
        </row>
        <row r="1273">
          <cell r="A1273" t="str">
            <v>02.01.07.700</v>
          </cell>
          <cell r="B1273" t="str">
            <v>DIVISÓRIAS E PAINÉIS PREMOLDADOS</v>
          </cell>
          <cell r="C1273" t="str">
            <v/>
          </cell>
          <cell r="E1273">
            <v>0</v>
          </cell>
          <cell r="F1273" t="str">
            <v>SIEC Abr/26</v>
          </cell>
        </row>
        <row r="1274">
          <cell r="A1274" t="str">
            <v>02.01.07.700.05</v>
          </cell>
          <cell r="B1274" t="str">
            <v>NEA 01_Divisória de bancada para fraldário (granito polido preto São Gabriel ou Aracruz), espessura 2,00 cm</v>
          </cell>
          <cell r="C1274" t="str">
            <v>cj</v>
          </cell>
          <cell r="D1274">
            <v>460.54</v>
          </cell>
          <cell r="E1274">
            <v>371.46313921600262</v>
          </cell>
          <cell r="F1274" t="str">
            <v>SIEC Abr/26</v>
          </cell>
        </row>
        <row r="1275">
          <cell r="A1275" t="str">
            <v>02.01.07.700.06</v>
          </cell>
          <cell r="B1275" t="str">
            <v>NEA 04_Divisória para mictórios (granito polido preto São Gabriel ou Aracruz), espessura 2,00 cm</v>
          </cell>
          <cell r="C1275" t="str">
            <v>cj</v>
          </cell>
          <cell r="D1275">
            <v>729.87</v>
          </cell>
          <cell r="E1275">
            <v>588.69979028875628</v>
          </cell>
          <cell r="F1275" t="str">
            <v>SIEC Abr/26</v>
          </cell>
        </row>
        <row r="1276">
          <cell r="A1276" t="str">
            <v>02.01.07.700.01</v>
          </cell>
          <cell r="B1276" t="str">
            <v>Tapa vistas de mictório de 0,40 x 0,80m, elevados 0,50m do piso e com prateleiras de 25 x 27,5cm em chapa simples de TS-10mm</v>
          </cell>
          <cell r="C1276" t="str">
            <v>un</v>
          </cell>
          <cell r="D1276">
            <v>594.79999999999995</v>
          </cell>
          <cell r="E1276">
            <v>479.75479916115501</v>
          </cell>
          <cell r="F1276" t="str">
            <v>SIEC Abr/26</v>
          </cell>
        </row>
        <row r="1277">
          <cell r="A1277" t="str">
            <v>02.01.07.800</v>
          </cell>
          <cell r="B1277" t="str">
            <v>ELEMENTOS COMPLEMENTARES</v>
          </cell>
          <cell r="C1277" t="str">
            <v/>
          </cell>
          <cell r="E1277">
            <v>0</v>
          </cell>
          <cell r="F1277" t="str">
            <v>SIEC Abr/26</v>
          </cell>
        </row>
        <row r="1278">
          <cell r="A1278" t="str">
            <v>02.01.07.800.06</v>
          </cell>
          <cell r="B1278" t="str">
            <v>NEA 66_Parede de gesso acartonado (dry-wall) para área seca, e= 12,5 cm, (perfil montante metálico)</v>
          </cell>
          <cell r="C1278" t="str">
            <v>m²</v>
          </cell>
          <cell r="D1278">
            <v>95.6</v>
          </cell>
          <cell r="E1278">
            <v>77.109211163090819</v>
          </cell>
          <cell r="F1278" t="str">
            <v>SIEC Abr/26</v>
          </cell>
        </row>
        <row r="1279">
          <cell r="A1279" t="str">
            <v>02.01.07.800.07</v>
          </cell>
          <cell r="B1279" t="str">
            <v>NEA 70_Parede de gesso acartonado (dry-wall) para área úmida, e= 12,5 cm, (perfil montante metálico)</v>
          </cell>
          <cell r="C1279" t="str">
            <v>m²</v>
          </cell>
          <cell r="D1279">
            <v>108.15</v>
          </cell>
          <cell r="E1279">
            <v>87.231811582513316</v>
          </cell>
          <cell r="F1279" t="str">
            <v>SIEC Abr/26</v>
          </cell>
        </row>
        <row r="1280">
          <cell r="A1280" t="str">
            <v>02.01.07.800.08</v>
          </cell>
          <cell r="B1280" t="str">
            <v>NEB 12_Revestimento em placa cimentícia, e= 12 mm, lisa ou texturizada, face única e junta aparente</v>
          </cell>
          <cell r="C1280" t="str">
            <v>m²</v>
          </cell>
          <cell r="D1280">
            <v>97.71</v>
          </cell>
          <cell r="E1280">
            <v>78.811098564284549</v>
          </cell>
          <cell r="F1280" t="str">
            <v>SIEC Abr/26</v>
          </cell>
        </row>
        <row r="1281">
          <cell r="A1281" t="str">
            <v>02.01.07.800.05</v>
          </cell>
          <cell r="B1281" t="str">
            <v>Peça circular pré-moldada, volume de concreto acima de 100 litros, taxa de aço aproximada de 30kg/m³</v>
          </cell>
          <cell r="C1281" t="str">
            <v>m³</v>
          </cell>
          <cell r="D1281">
            <v>2327.87</v>
          </cell>
          <cell r="E1281">
            <v>1877.6173576383287</v>
          </cell>
          <cell r="F1281" t="str">
            <v>SIEC Abr/26</v>
          </cell>
        </row>
        <row r="1282">
          <cell r="A1282" t="str">
            <v>02.01.07.800.04</v>
          </cell>
          <cell r="B1282" t="str">
            <v>Peça circular pré-moldada, volume de concreto de 10 a 30 litros, taxa de fibra de polipropileno aproximada de 6 kg/m³</v>
          </cell>
          <cell r="C1282" t="str">
            <v>m³</v>
          </cell>
          <cell r="D1282">
            <v>6150.92</v>
          </cell>
          <cell r="E1282">
            <v>4961.219551540571</v>
          </cell>
          <cell r="F1282" t="str">
            <v>SIEC Abr/26</v>
          </cell>
        </row>
        <row r="1283">
          <cell r="A1283" t="str">
            <v>02.01.07.800.03</v>
          </cell>
          <cell r="B1283" t="str">
            <v>Peça retangular pré-moldada, volume de concreto de 10 a 30 litros, taxa de aço aproximada de 30kg/m³</v>
          </cell>
          <cell r="C1283" t="str">
            <v>m³</v>
          </cell>
          <cell r="D1283">
            <v>4035.34</v>
          </cell>
          <cell r="E1283">
            <v>3254.8314244232943</v>
          </cell>
          <cell r="F1283" t="str">
            <v>SIEC Abr/26</v>
          </cell>
        </row>
        <row r="1284">
          <cell r="A1284" t="str">
            <v>02.01.07.800.02</v>
          </cell>
          <cell r="B1284" t="str">
            <v>Placa cimentícia CRFS para carga de 500kg/ m², e=40mm, L=1,20m, C=3,05m, impermeabilizada em todas as faces</v>
          </cell>
          <cell r="C1284" t="str">
            <v>m²</v>
          </cell>
          <cell r="D1284">
            <v>239.81</v>
          </cell>
          <cell r="E1284">
            <v>193.42635909017582</v>
          </cell>
          <cell r="F1284" t="str">
            <v>SIEC Abr/26</v>
          </cell>
        </row>
        <row r="1285">
          <cell r="A1285" t="str">
            <v>02.01.08</v>
          </cell>
          <cell r="B1285" t="str">
            <v>ESQUADRIAS E ACESSÓRIOS</v>
          </cell>
          <cell r="C1285" t="str">
            <v/>
          </cell>
          <cell r="E1285">
            <v>0</v>
          </cell>
          <cell r="F1285" t="str">
            <v>SIEC Abr/26</v>
          </cell>
        </row>
        <row r="1286">
          <cell r="A1286" t="str">
            <v>02.01.08.100</v>
          </cell>
          <cell r="B1286" t="str">
            <v>PORTAS</v>
          </cell>
          <cell r="C1286" t="str">
            <v/>
          </cell>
          <cell r="E1286">
            <v>0</v>
          </cell>
          <cell r="F1286" t="str">
            <v>SIEC Abr/26</v>
          </cell>
        </row>
        <row r="1287">
          <cell r="A1287" t="str">
            <v>02.01.08.100.132</v>
          </cell>
          <cell r="B1287" t="str">
            <v>Alçapão em chapa de aço inox antiderrapante chapa 14, 0,28x0,28m, completo</v>
          </cell>
          <cell r="C1287" t="str">
            <v>cj</v>
          </cell>
          <cell r="D1287">
            <v>601.49</v>
          </cell>
          <cell r="E1287">
            <v>485.15083077915796</v>
          </cell>
          <cell r="F1287" t="str">
            <v>SIEC Abr/26</v>
          </cell>
        </row>
        <row r="1288">
          <cell r="A1288" t="str">
            <v>02.01.08.100.215</v>
          </cell>
          <cell r="B1288" t="str">
            <v>Bandeira veneziana de alumínio anodizado para porta</v>
          </cell>
          <cell r="C1288" t="str">
            <v>m²</v>
          </cell>
          <cell r="D1288">
            <v>567.44000000000005</v>
          </cell>
          <cell r="E1288">
            <v>457.68672366510731</v>
          </cell>
          <cell r="F1288" t="str">
            <v>SIEC Abr/26</v>
          </cell>
        </row>
        <row r="1289">
          <cell r="A1289" t="str">
            <v>02.01.08.100.265</v>
          </cell>
          <cell r="B1289" t="str">
            <v>DEM 93_Remoção de Porta corta fogo</v>
          </cell>
          <cell r="C1289" t="str">
            <v>m²</v>
          </cell>
          <cell r="D1289">
            <v>116.42</v>
          </cell>
          <cell r="E1289">
            <v>93.902242297144696</v>
          </cell>
          <cell r="F1289" t="str">
            <v>SIEC Abr/26</v>
          </cell>
        </row>
        <row r="1290">
          <cell r="A1290" t="str">
            <v>02.01.08.100.125</v>
          </cell>
          <cell r="B1290" t="str">
            <v>Fechamento para hidrante em chapa de ferro nº16 galvanizada e pintada com vidro</v>
          </cell>
          <cell r="C1290" t="str">
            <v>un</v>
          </cell>
          <cell r="D1290">
            <v>570.83000000000004</v>
          </cell>
          <cell r="E1290">
            <v>460.42103565091145</v>
          </cell>
          <cell r="F1290" t="str">
            <v>SIEC Abr/26</v>
          </cell>
        </row>
        <row r="1291">
          <cell r="A1291" t="str">
            <v>02.01.08.100.121</v>
          </cell>
          <cell r="B1291" t="str">
            <v>NEE 138_Painel fixo para torneira de lavagem (alumínio anodizado fosco) L= 38 cm x H= 10 cm</v>
          </cell>
          <cell r="C1291" t="str">
            <v>cj</v>
          </cell>
          <cell r="D1291">
            <v>170.37</v>
          </cell>
          <cell r="E1291">
            <v>137.4173253750605</v>
          </cell>
          <cell r="F1291" t="str">
            <v>SIEC Abr/26</v>
          </cell>
        </row>
        <row r="1292">
          <cell r="A1292" t="str">
            <v>02.01.08.100.237</v>
          </cell>
          <cell r="B1292" t="str">
            <v>NEF 104_Alçapão (aço galvanizado pintado), com encaixe para revestimento de piso em granito ou granilite, conforme ambiente (NEC 10, NEC 11, NEC 17, NEC 18, NEC 19 ou NEC 64 - conforme especificado em projeto), com encaixe p/ puxador de alavanca NCE 20</v>
          </cell>
          <cell r="C1292" t="str">
            <v>m²</v>
          </cell>
          <cell r="D1292">
            <v>2008.5</v>
          </cell>
          <cell r="E1292">
            <v>1620.0193579609613</v>
          </cell>
          <cell r="F1292" t="str">
            <v>SIEC Abr/26</v>
          </cell>
        </row>
        <row r="1293">
          <cell r="A1293" t="str">
            <v>02.01.08.100.102</v>
          </cell>
          <cell r="B1293" t="str">
            <v>NEF 117_Alçapão para futuro bloqueio em aço inox (a ser removido na instalação do bloqueio)</v>
          </cell>
          <cell r="C1293" t="str">
            <v>cj</v>
          </cell>
          <cell r="D1293">
            <v>1416.73</v>
          </cell>
          <cell r="E1293">
            <v>1142.708501371189</v>
          </cell>
          <cell r="F1293" t="str">
            <v>SIEC Abr/26</v>
          </cell>
        </row>
        <row r="1294">
          <cell r="A1294" t="str">
            <v>02.01.08.100.238</v>
          </cell>
          <cell r="B1294" t="str">
            <v>NEF 73_Alçapão (chapa antiderrapante de aço galvanizado pintado) L &lt;= 100 cm; C &lt;= 235 cm; com encaixe p/ puxador NCE 20</v>
          </cell>
          <cell r="C1294" t="str">
            <v>m²</v>
          </cell>
          <cell r="D1294">
            <v>1207.3900000000001</v>
          </cell>
          <cell r="E1294">
            <v>973.85868688498147</v>
          </cell>
          <cell r="F1294" t="str">
            <v>SIEC Abr/26</v>
          </cell>
        </row>
        <row r="1295">
          <cell r="A1295" t="str">
            <v>02.01.08.100.76</v>
          </cell>
          <cell r="B1295" t="str">
            <v>NEF 76_Alçapão em chapa de aço galvanizado antiderrapante L &lt;= 200 cm; 25 cm &lt;= C1 &lt;= 30 cm; C &lt;= 300 cm, com encaixe p/ puxador de alavanca NCE 20</v>
          </cell>
          <cell r="C1295" t="str">
            <v>m²</v>
          </cell>
          <cell r="D1295">
            <v>1522.14</v>
          </cell>
          <cell r="E1295">
            <v>1227.7302790772706</v>
          </cell>
          <cell r="F1295" t="str">
            <v>SIEC Abr/26</v>
          </cell>
        </row>
        <row r="1296">
          <cell r="A1296" t="str">
            <v>02.01.08.100.239</v>
          </cell>
          <cell r="B1296" t="str">
            <v>NEF 88_Alçapão com vedação (chapa antiderrapante de aço galvanizado pintado) C &lt;= 235 cm; L &lt;= 100 cm; com encaixe p/ puxador NCE 20</v>
          </cell>
          <cell r="C1296" t="str">
            <v>m²</v>
          </cell>
          <cell r="D1296">
            <v>1217.68</v>
          </cell>
          <cell r="E1296">
            <v>982.1584126472012</v>
          </cell>
          <cell r="F1296" t="str">
            <v>SIEC Abr/26</v>
          </cell>
        </row>
        <row r="1297">
          <cell r="A1297" t="str">
            <v>02.01.08.100.236</v>
          </cell>
          <cell r="B1297" t="str">
            <v>NEF 91_Alçapão (aço galvanizado pintado), com encaixe para revestimento de piso conforme ambiente (NEC 10, NEC 11, NEC 17, NEC 18, NEC 19 ou NEC 64 - conforme especificado em projeto) C &lt;= 100 cm; L/N &lt;= 50 cm; L=_cm; com encaixe p/ puxador NCE 20</v>
          </cell>
          <cell r="C1297" t="str">
            <v>m²</v>
          </cell>
          <cell r="D1297">
            <v>1892.74</v>
          </cell>
          <cell r="E1297">
            <v>1526.6494595902566</v>
          </cell>
          <cell r="F1297" t="str">
            <v>SIEC Abr/26</v>
          </cell>
        </row>
        <row r="1298">
          <cell r="A1298" t="str">
            <v>02.01.08.100.204</v>
          </cell>
          <cell r="B1298" t="str">
            <v>NEH 52/02 - Porta de abrir de 1 folha (madeira revestida com laminado e alumínio anodizado) L=0,90m; H=2,10m, com revestimento inferior resistente à impactos e barra de apoio horizontal associado à maçaneta tipo alavanca - Adaptado inclusive batente em alumínio anodizado, jogo completo de ferragens, incluindo dobradiças, fechadura, maçaneta, puxadores e trincos.</v>
          </cell>
          <cell r="C1298" t="str">
            <v>un</v>
          </cell>
          <cell r="D1298">
            <v>1586.15</v>
          </cell>
          <cell r="E1298">
            <v>1279.3595741248589</v>
          </cell>
          <cell r="F1298" t="str">
            <v>SIEC Abr/26</v>
          </cell>
        </row>
        <row r="1299">
          <cell r="A1299" t="str">
            <v>02.01.08.100.209</v>
          </cell>
          <cell r="B1299" t="str">
            <v>NEH 54_Porta de abrir - 2 folhas (madeira revestida com laminado) e batente em alumínio anodizado</v>
          </cell>
          <cell r="C1299" t="str">
            <v>m²</v>
          </cell>
          <cell r="D1299">
            <v>397.28</v>
          </cell>
          <cell r="E1299">
            <v>320.4387804484594</v>
          </cell>
          <cell r="F1299" t="str">
            <v>SIEC Abr/26</v>
          </cell>
        </row>
        <row r="1300">
          <cell r="A1300" t="str">
            <v>02.01.08.100.212</v>
          </cell>
          <cell r="B1300" t="str">
            <v>NEH 61_Porta de abrir - 1 folha (aço galvanizado pintado)</v>
          </cell>
          <cell r="C1300" t="str">
            <v>m²</v>
          </cell>
          <cell r="D1300">
            <v>1819.3</v>
          </cell>
          <cell r="E1300">
            <v>1467.4140990482335</v>
          </cell>
          <cell r="F1300" t="str">
            <v>SIEC Abr/26</v>
          </cell>
        </row>
        <row r="1301">
          <cell r="A1301" t="str">
            <v>02.01.08.100.243</v>
          </cell>
          <cell r="B1301" t="str">
            <v>NEH 69_Porta de abrir tipo veneziana com bandeira, 1 folha (alumínio anodizado fosco) 80 x 210 cm; H &lt;= 320 cm</v>
          </cell>
          <cell r="C1301" t="str">
            <v>cj</v>
          </cell>
          <cell r="D1301">
            <v>1956.57</v>
          </cell>
          <cell r="E1301">
            <v>1578.1335699306339</v>
          </cell>
          <cell r="F1301" t="str">
            <v>SIEC Abr/26</v>
          </cell>
        </row>
        <row r="1302">
          <cell r="A1302" t="str">
            <v>02.01.08.100.257</v>
          </cell>
          <cell r="B1302" t="str">
            <v>NEH 70/01_Porta de abrir tipo veneziana com bandeira, 2 folhas (alumínio anodizado fosco) 160 x 210 cm; H &lt;= 320 cm</v>
          </cell>
          <cell r="C1302" t="str">
            <v>cj</v>
          </cell>
          <cell r="D1302">
            <v>9473.57</v>
          </cell>
          <cell r="E1302">
            <v>7641.208259396677</v>
          </cell>
          <cell r="F1302" t="str">
            <v>SIEC Abr/26</v>
          </cell>
        </row>
        <row r="1303">
          <cell r="A1303" t="str">
            <v>02.01.08.100.258</v>
          </cell>
          <cell r="B1303" t="str">
            <v>NEH 70/02_Porta de abrir tipo veneziana com bandeira, 2 folhas (alumínio anodizado fosco) 180 x 210 cm; H &lt;= 320 cm</v>
          </cell>
          <cell r="C1303" t="str">
            <v>cj</v>
          </cell>
          <cell r="D1303">
            <v>10613.55</v>
          </cell>
          <cell r="E1303">
            <v>8560.6952734311981</v>
          </cell>
          <cell r="F1303" t="str">
            <v>SIEC Abr/26</v>
          </cell>
        </row>
        <row r="1304">
          <cell r="A1304" t="str">
            <v>02.01.08.100.259</v>
          </cell>
          <cell r="B1304" t="str">
            <v>NEH 70/03_Porta de abrir tipo veneziana com bandeira, 2 folhas (alumínio anodizado fosco) 200 x 210 cm; H &lt;= 320 cm</v>
          </cell>
          <cell r="C1304" t="str">
            <v>cj</v>
          </cell>
          <cell r="D1304">
            <v>11755.92</v>
          </cell>
          <cell r="E1304">
            <v>9482.110017744797</v>
          </cell>
          <cell r="F1304" t="str">
            <v>SIEC Abr/26</v>
          </cell>
        </row>
        <row r="1305">
          <cell r="A1305" t="str">
            <v>02.01.08.100.260</v>
          </cell>
          <cell r="B1305" t="str">
            <v>NEH 70/04_Porta de abrir tipo veneziana com bandeira, 2 folhas (alumínio anodizado fosco) 220 x 210 cm; H &lt;= 320 cm</v>
          </cell>
          <cell r="C1305" t="str">
            <v>cj</v>
          </cell>
          <cell r="D1305">
            <v>12895.96</v>
          </cell>
          <cell r="E1305">
            <v>10401.645426681722</v>
          </cell>
          <cell r="F1305" t="str">
            <v>SIEC Abr/26</v>
          </cell>
        </row>
        <row r="1306">
          <cell r="A1306" t="str">
            <v>02.01.08.100.218</v>
          </cell>
          <cell r="B1306" t="str">
            <v>NEH 71_Porta de abrir tipo veneziana, 1 folha (alumínio anodizado fosco) 80 x 210 cm</v>
          </cell>
          <cell r="C1306" t="str">
            <v>cj</v>
          </cell>
          <cell r="D1306">
            <v>1458.86</v>
          </cell>
          <cell r="E1306">
            <v>1176.6897886755928</v>
          </cell>
          <cell r="F1306" t="str">
            <v>SIEC Abr/26</v>
          </cell>
        </row>
        <row r="1307">
          <cell r="A1307" t="str">
            <v>02.01.08.100.244</v>
          </cell>
          <cell r="B1307" t="str">
            <v>NEH 72/01_Porta de abrir tipo veneziana, 2 folhas (alumínio anodizado fosco), 160 x 210 cm</v>
          </cell>
          <cell r="C1307" t="str">
            <v>cj</v>
          </cell>
          <cell r="D1307">
            <v>2432.7199999999998</v>
          </cell>
          <cell r="E1307">
            <v>1962.1874495886432</v>
          </cell>
          <cell r="F1307" t="str">
            <v>SIEC Abr/26</v>
          </cell>
        </row>
        <row r="1308">
          <cell r="A1308" t="str">
            <v>02.01.08.100.245</v>
          </cell>
          <cell r="B1308" t="str">
            <v>NEH 72/02_Porta de abrir tipo veneziana, 2 folhas (alumínio anodizado fosco), 180 x 210 cm</v>
          </cell>
          <cell r="C1308" t="str">
            <v>cj</v>
          </cell>
          <cell r="D1308">
            <v>2735.18</v>
          </cell>
          <cell r="E1308">
            <v>2206.146152605259</v>
          </cell>
          <cell r="F1308" t="str">
            <v>SIEC Abr/26</v>
          </cell>
        </row>
        <row r="1309">
          <cell r="A1309" t="str">
            <v>02.01.08.100.246</v>
          </cell>
          <cell r="B1309" t="str">
            <v>NEH 72/03_Porta de abrir tipo veneziana, 2 folhas (alumínio anodizado fosco), 200 x 210 cm</v>
          </cell>
          <cell r="C1309" t="str">
            <v>cj</v>
          </cell>
          <cell r="D1309">
            <v>3037.63</v>
          </cell>
          <cell r="E1309">
            <v>2450.0967898048075</v>
          </cell>
          <cell r="F1309" t="str">
            <v>SIEC Abr/26</v>
          </cell>
        </row>
        <row r="1310">
          <cell r="A1310" t="str">
            <v>02.01.08.100.247</v>
          </cell>
          <cell r="B1310" t="str">
            <v>NEH 72/04_Porta de abrir tipo veneziana, 2 folhas (alumínio anodizado fosco), 220 x 210 cm</v>
          </cell>
          <cell r="C1310" t="str">
            <v>cj</v>
          </cell>
          <cell r="D1310">
            <v>3380.65</v>
          </cell>
          <cell r="E1310">
            <v>2726.7704468462657</v>
          </cell>
          <cell r="F1310" t="str">
            <v>SIEC Abr/26</v>
          </cell>
        </row>
        <row r="1311">
          <cell r="A1311" t="str">
            <v>02.01.08.100.261</v>
          </cell>
          <cell r="B1311" t="str">
            <v>NEH 72/05_Porta de abrir tipo veneziana, 2 folhas (alumínio anodizado fosco), 200 x 250 cm - para Salas Técnicas</v>
          </cell>
          <cell r="C1311" t="str">
            <v>cj</v>
          </cell>
          <cell r="D1311">
            <v>11810.1</v>
          </cell>
          <cell r="E1311">
            <v>9525.8106146152604</v>
          </cell>
          <cell r="F1311" t="str">
            <v>SIEC Abr/26</v>
          </cell>
        </row>
        <row r="1312">
          <cell r="A1312" t="str">
            <v>02.01.08.100.140</v>
          </cell>
          <cell r="B1312" t="str">
            <v>NEH 73_Porta 2 folhas com batente e ferragens (aço galvanizado pintado)</v>
          </cell>
          <cell r="C1312" t="str">
            <v>m²</v>
          </cell>
          <cell r="D1312">
            <v>1948.66</v>
          </cell>
          <cell r="E1312">
            <v>1571.7535086304242</v>
          </cell>
          <cell r="F1312" t="str">
            <v>SIEC Abr/26</v>
          </cell>
        </row>
        <row r="1313">
          <cell r="A1313" t="str">
            <v>02.01.08.100.248</v>
          </cell>
          <cell r="B1313" t="str">
            <v>NEH 76_Porta de abrir tipo veneziana, 1 folha, 80 x 210 cm, com revestimento inferior resistente à impactos e barra de apoio horizontal (NEG 01/03) associado à maçaneta tipo alavanca, bandeira superior (alumínio anodizado fosco) H2 &lt;= 110 cm; H &lt;= 320 cm</v>
          </cell>
          <cell r="C1313" t="str">
            <v>cj</v>
          </cell>
          <cell r="D1313">
            <v>2056.2399999999998</v>
          </cell>
          <cell r="E1313">
            <v>1658.5255686401031</v>
          </cell>
          <cell r="F1313" t="str">
            <v>SIEC Abr/26</v>
          </cell>
        </row>
        <row r="1314">
          <cell r="A1314" t="str">
            <v>02.01.08.100.249</v>
          </cell>
          <cell r="B1314" t="str">
            <v>NEH 77_Porta de abrir tipo veneziana, 1 folha, com revestimento inferior resistente à impactos e barra de apoio horizontal (NEG 01/03) associado à maçaneta tipo alavanca (alumínio anodizado fosco), 80 x 210 cm</v>
          </cell>
          <cell r="C1314" t="str">
            <v>cj</v>
          </cell>
          <cell r="D1314">
            <v>1320.41</v>
          </cell>
          <cell r="E1314">
            <v>1065.0185513792549</v>
          </cell>
          <cell r="F1314" t="str">
            <v>SIEC Abr/26</v>
          </cell>
        </row>
        <row r="1315">
          <cell r="A1315" t="str">
            <v>02.01.08.100.223</v>
          </cell>
          <cell r="B1315" t="str">
            <v>NEH 82_Porta de abrir tipo veneziana - 1 folha (alumínio anodizado fosco), para DML e sala de lixo</v>
          </cell>
          <cell r="C1315" t="str">
            <v>m²</v>
          </cell>
          <cell r="D1315">
            <v>557.59</v>
          </cell>
          <cell r="E1315">
            <v>449.74189385384744</v>
          </cell>
          <cell r="F1315" t="str">
            <v>SIEC Abr/26</v>
          </cell>
        </row>
        <row r="1316">
          <cell r="A1316" t="str">
            <v>02.01.08.100.262</v>
          </cell>
          <cell r="B1316" t="str">
            <v>NEH 83_Porta de correr tipo veneziana, 1 folha, em alumínio anodizado fosco com revestimento inferior resistente a impactos na parte interna e externa, barra de apoio horizontal (NEG 01/03) na parte externa e puxadores verticais em aço inox na parte interna e externa - 100 x 220 cm</v>
          </cell>
          <cell r="C1316" t="str">
            <v>cj</v>
          </cell>
          <cell r="D1316">
            <v>1977.35</v>
          </cell>
          <cell r="E1316">
            <v>1594.8943377964188</v>
          </cell>
          <cell r="F1316" t="str">
            <v>SIEC Abr/26</v>
          </cell>
        </row>
        <row r="1317">
          <cell r="A1317" t="str">
            <v>02.01.08.100.225</v>
          </cell>
          <cell r="B1317" t="str">
            <v>NEH 84_Porta de abrir - 2 folhas (aço galvanizado pintado) com barra antipânico</v>
          </cell>
          <cell r="C1317" t="str">
            <v>m²</v>
          </cell>
          <cell r="D1317">
            <v>2096.89</v>
          </cell>
          <cell r="E1317">
            <v>1691.3131150185513</v>
          </cell>
          <cell r="F1317" t="str">
            <v>SIEC Abr/26</v>
          </cell>
        </row>
        <row r="1318">
          <cell r="A1318" t="str">
            <v>02.01.08.100.226</v>
          </cell>
          <cell r="B1318" t="str">
            <v>NEI 103_Porta de correr - 1 folha (aço galvanizado pintado)</v>
          </cell>
          <cell r="C1318" t="str">
            <v>m²</v>
          </cell>
          <cell r="D1318">
            <v>1725.22</v>
          </cell>
          <cell r="E1318">
            <v>1391.5308920793677</v>
          </cell>
          <cell r="F1318" t="str">
            <v>SIEC Abr/26</v>
          </cell>
        </row>
        <row r="1319">
          <cell r="A1319" t="str">
            <v>02.01.08.100.263</v>
          </cell>
          <cell r="B1319" t="str">
            <v>NEI 109_Porta de abrir, 2 folhas com chapa perfurada, 200 x 210 cm (alumínio anodizado fosco)</v>
          </cell>
          <cell r="C1319" t="str">
            <v>cj</v>
          </cell>
          <cell r="D1319">
            <v>9800.2099999999991</v>
          </cell>
          <cell r="E1319">
            <v>7904.6701080819475</v>
          </cell>
          <cell r="F1319" t="str">
            <v>SIEC Abr/26</v>
          </cell>
        </row>
        <row r="1320">
          <cell r="A1320" t="str">
            <v>02.01.08.100.228</v>
          </cell>
          <cell r="B1320" t="str">
            <v>NEI 180_Painel de abrir (alumínio anodizado fosco)</v>
          </cell>
          <cell r="C1320" t="str">
            <v>m²</v>
          </cell>
          <cell r="D1320">
            <v>2507.9299999999998</v>
          </cell>
          <cell r="E1320">
            <v>2022.8504597515728</v>
          </cell>
          <cell r="F1320" t="str">
            <v>SIEC Abr/26</v>
          </cell>
        </row>
        <row r="1321">
          <cell r="A1321" t="str">
            <v>02.01.08.100.229</v>
          </cell>
          <cell r="B1321" t="str">
            <v>NEI 188_Painel de abrir (aço galvanizado pintado com enchimento em lã de vidro) L &lt;= 120 cm; H &lt;= 220 cm</v>
          </cell>
          <cell r="C1321" t="str">
            <v>m²</v>
          </cell>
          <cell r="D1321">
            <v>2477.4899999999998</v>
          </cell>
          <cell r="E1321">
            <v>1998.298112598806</v>
          </cell>
          <cell r="F1321" t="str">
            <v>SIEC Abr/26</v>
          </cell>
        </row>
        <row r="1322">
          <cell r="A1322" t="str">
            <v>02.01.08.100.264</v>
          </cell>
          <cell r="B1322" t="str">
            <v>NEI 203_Porta de abrir - 1 folha - 80 x 210 cm - alumínio anodizado fosco - excluso placa de fechamento (NCI 06, NCI 07, NCI 08 e NCI 09)</v>
          </cell>
          <cell r="C1322" t="str">
            <v>cj</v>
          </cell>
          <cell r="D1322">
            <v>3033.99</v>
          </cell>
          <cell r="E1322">
            <v>2447.160832392321</v>
          </cell>
          <cell r="F1322" t="str">
            <v>SIEC Abr/26</v>
          </cell>
        </row>
        <row r="1323">
          <cell r="A1323" t="str">
            <v>02.01.08.100.250</v>
          </cell>
          <cell r="B1323" t="str">
            <v>NEI 204/01_Porta de abrir, 2 folhas (alumínio anodizado fosco), 175 x 210 cm</v>
          </cell>
          <cell r="C1323" t="str">
            <v>cj</v>
          </cell>
          <cell r="D1323">
            <v>786.46</v>
          </cell>
          <cell r="E1323">
            <v>634.34424907243101</v>
          </cell>
          <cell r="F1323" t="str">
            <v>SIEC Abr/26</v>
          </cell>
        </row>
        <row r="1324">
          <cell r="A1324" t="str">
            <v>02.01.08.100.251</v>
          </cell>
          <cell r="B1324" t="str">
            <v>NEI 204/02_Porta de abrir, 2 folhas (alumínio anodizado fosco), 200 x 210 cm</v>
          </cell>
          <cell r="C1324" t="str">
            <v>cj</v>
          </cell>
          <cell r="D1324">
            <v>955.99</v>
          </cell>
          <cell r="E1324">
            <v>771.08404581384093</v>
          </cell>
          <cell r="F1324" t="str">
            <v>SIEC Abr/26</v>
          </cell>
        </row>
        <row r="1325">
          <cell r="A1325" t="str">
            <v>02.01.08.100.252</v>
          </cell>
          <cell r="B1325" t="str">
            <v>NEI 205_Porta de abrir, 1 folha, 80 x 210 cm, com bandeira fixa (alumínio anodizado fosco), 270 &lt;= H &lt;= 300 cm</v>
          </cell>
          <cell r="C1325" t="str">
            <v>cj</v>
          </cell>
          <cell r="D1325">
            <v>509.22</v>
          </cell>
          <cell r="E1325">
            <v>410.72753669946769</v>
          </cell>
          <cell r="F1325" t="str">
            <v>SIEC Abr/26</v>
          </cell>
        </row>
        <row r="1326">
          <cell r="A1326" t="str">
            <v>02.01.08.100.21</v>
          </cell>
          <cell r="B1326" t="str">
            <v>NEI 206/01_Porta de abrir, 2 folhas, 175 x 210 cm, com bandeira fixa (alumínio anodizado fosco), 250 &lt;= H &lt;= 300 cm - para fechamento(s) NCI 06, NCI 07, NCI 08 ou NCI 09</v>
          </cell>
          <cell r="C1326" t="str">
            <v>cj</v>
          </cell>
          <cell r="D1326">
            <v>7636.57</v>
          </cell>
          <cell r="E1326">
            <v>6159.5176641393773</v>
          </cell>
          <cell r="F1326" t="str">
            <v>SIEC Abr/26</v>
          </cell>
        </row>
        <row r="1327">
          <cell r="A1327" t="str">
            <v>02.01.08.100.22</v>
          </cell>
          <cell r="B1327" t="str">
            <v>NEI 206/02_Porta de abrir, 2 folhas, 200 x 210 cm, com bandeira fixa (alumínio anodizado fosco), 250 &lt;= H &lt;= 300 cm - para fechamento(s) NCI 06, NCI 07, NCI 08 ou NCI 09</v>
          </cell>
          <cell r="C1327" t="str">
            <v>cj</v>
          </cell>
          <cell r="D1327">
            <v>8676.8700000000008</v>
          </cell>
          <cell r="E1327">
            <v>6998.6046136473633</v>
          </cell>
          <cell r="F1327" t="str">
            <v>SIEC Abr/26</v>
          </cell>
        </row>
        <row r="1328">
          <cell r="A1328" t="str">
            <v>02.01.08.100.23</v>
          </cell>
          <cell r="B1328" t="str">
            <v>NEI 206/03_Porta de abrir, 2 folhas, 200 x 210 cm, com bandeira removível e fechamento NCI 06 (alumínio anodizado fosco), H= 250 cm - para Salas Técnicas</v>
          </cell>
          <cell r="C1328" t="str">
            <v>cj</v>
          </cell>
          <cell r="D1328">
            <v>10962.68</v>
          </cell>
          <cell r="E1328">
            <v>8842.2971447007585</v>
          </cell>
          <cell r="F1328" t="str">
            <v>SIEC Abr/26</v>
          </cell>
        </row>
        <row r="1329">
          <cell r="A1329" t="str">
            <v>02.01.08.100.255</v>
          </cell>
          <cell r="B1329" t="str">
            <v>NEJ 149_Porta de abrir 1 folha com vidro laminado e= 10 mm e bandeira fixa (alumínio anodizado fosco)</v>
          </cell>
          <cell r="C1329" t="str">
            <v>m²</v>
          </cell>
          <cell r="D1329">
            <v>1797.68</v>
          </cell>
          <cell r="E1329">
            <v>1449.9758025487981</v>
          </cell>
          <cell r="F1329" t="str">
            <v>SIEC Abr/26</v>
          </cell>
        </row>
        <row r="1330">
          <cell r="A1330" t="str">
            <v>02.01.08.100.256</v>
          </cell>
          <cell r="B1330" t="str">
            <v>NEJ 150_Porta de abrir 2 folhas com vidro laminado e= 10 mm e bandeira fixa (alumínio anodizado fosco)</v>
          </cell>
          <cell r="C1330" t="str">
            <v>m²</v>
          </cell>
          <cell r="D1330">
            <v>1630.96</v>
          </cell>
          <cell r="E1330">
            <v>1315.5025004032909</v>
          </cell>
          <cell r="F1330" t="str">
            <v>SIEC Abr/26</v>
          </cell>
        </row>
        <row r="1331">
          <cell r="A1331" t="str">
            <v>02.01.08.100.195</v>
          </cell>
          <cell r="B1331" t="str">
            <v>Porta de madeira maciça, tipo mexicana, com batente, 0,80x2,10m</v>
          </cell>
          <cell r="C1331" t="str">
            <v>un</v>
          </cell>
          <cell r="D1331">
            <v>1770.55</v>
          </cell>
          <cell r="E1331">
            <v>1428.0932408452975</v>
          </cell>
          <cell r="F1331" t="str">
            <v>SIEC Abr/26</v>
          </cell>
        </row>
        <row r="1332">
          <cell r="A1332" t="str">
            <v>02.01.08.100.269</v>
          </cell>
          <cell r="B1332" t="str">
            <v>Porta de madeira para pintura, semi-oca (leve ou média), 70x210cm, espessura de 3,5cm, incluso dobradiças - fornecimento e instalação</v>
          </cell>
          <cell r="C1332" t="str">
            <v>un</v>
          </cell>
          <cell r="D1332">
            <v>398.92</v>
          </cell>
          <cell r="E1332">
            <v>321.76157444749157</v>
          </cell>
          <cell r="F1332" t="str">
            <v>SIEC Abr/26</v>
          </cell>
        </row>
        <row r="1333">
          <cell r="A1333" t="str">
            <v>02.01.08.100.185</v>
          </cell>
          <cell r="B1333" t="str">
            <v>Porta de madeira, com batente, em madeira e pintada com esmalte sintético, 0,60x2,10m</v>
          </cell>
          <cell r="C1333" t="str">
            <v>un</v>
          </cell>
          <cell r="D1333">
            <v>1132.8699999999999</v>
          </cell>
          <cell r="E1333">
            <v>913.75221809969344</v>
          </cell>
          <cell r="F1333" t="str">
            <v>SIEC Abr/26</v>
          </cell>
        </row>
        <row r="1334">
          <cell r="A1334" t="str">
            <v>02.01.08.100.186</v>
          </cell>
          <cell r="B1334" t="str">
            <v>Porta de madeira, com batente, em madeira e pintada com esmalte sintético, 0,70x2,10m</v>
          </cell>
          <cell r="C1334" t="str">
            <v>un</v>
          </cell>
          <cell r="D1334">
            <v>910.29</v>
          </cell>
          <cell r="E1334">
            <v>734.223261816422</v>
          </cell>
          <cell r="F1334" t="str">
            <v>SIEC Abr/26</v>
          </cell>
        </row>
        <row r="1335">
          <cell r="A1335" t="str">
            <v>02.01.08.100.187</v>
          </cell>
          <cell r="B1335" t="str">
            <v>Porta de madeira, com batente, em madeira e pintada com esmalte sintético, 0,80x2,10m</v>
          </cell>
          <cell r="C1335" t="str">
            <v>un</v>
          </cell>
          <cell r="D1335">
            <v>1132.8699999999999</v>
          </cell>
          <cell r="E1335">
            <v>913.75221809969344</v>
          </cell>
          <cell r="F1335" t="str">
            <v>SIEC Abr/26</v>
          </cell>
        </row>
        <row r="1336">
          <cell r="A1336" t="str">
            <v>02.01.08.100.188</v>
          </cell>
          <cell r="B1336" t="str">
            <v>Porta de madeira, com batente, em madeira e pintada com esmalte sintético, 0,90x2,10m</v>
          </cell>
          <cell r="C1336" t="str">
            <v>un</v>
          </cell>
          <cell r="D1336">
            <v>1208.6600000000001</v>
          </cell>
          <cell r="E1336">
            <v>974.88304565252463</v>
          </cell>
          <cell r="F1336" t="str">
            <v>SIEC Abr/26</v>
          </cell>
        </row>
        <row r="1337">
          <cell r="A1337" t="str">
            <v>02.01.08.100.190</v>
          </cell>
          <cell r="B1337" t="str">
            <v>Porta de madeira, com batente, em madeira e pintada com esmalte sintético, 1,00x2,10m</v>
          </cell>
          <cell r="C1337" t="str">
            <v>un</v>
          </cell>
          <cell r="D1337">
            <v>1215.3800000000001</v>
          </cell>
          <cell r="E1337">
            <v>980.30327472172939</v>
          </cell>
          <cell r="F1337" t="str">
            <v>SIEC Abr/26</v>
          </cell>
        </row>
        <row r="1338">
          <cell r="A1338" t="str">
            <v>02.01.08.100.131</v>
          </cell>
          <cell r="B1338" t="str">
            <v>Porta em aço de abrir tipo veneziana</v>
          </cell>
          <cell r="C1338" t="str">
            <v>m²</v>
          </cell>
          <cell r="D1338">
            <v>392.52</v>
          </cell>
          <cell r="E1338">
            <v>316.59945152443942</v>
          </cell>
          <cell r="F1338" t="str">
            <v>SIEC Abr/26</v>
          </cell>
        </row>
        <row r="1339">
          <cell r="A1339" t="str">
            <v>02.01.08.100.270</v>
          </cell>
          <cell r="B1339" t="str">
            <v>Porta em alumínio de abrir tipo veneziana com guarnição, fixação com parafusos - fornecimento e instalação</v>
          </cell>
          <cell r="C1339" t="str">
            <v>m²</v>
          </cell>
          <cell r="D1339">
            <v>700.72</v>
          </cell>
          <cell r="E1339">
            <v>565.18793353766739</v>
          </cell>
          <cell r="F1339" t="str">
            <v>SIEC Abr/26</v>
          </cell>
        </row>
        <row r="1340">
          <cell r="A1340" t="str">
            <v>02.01.08.100.191</v>
          </cell>
          <cell r="B1340" t="str">
            <v>Porta sólida de madeira tipo encabeçada, com batente, guarnição, ferragens e acessórios, pintada com esmalte sintético, 0,70x2,10m</v>
          </cell>
          <cell r="C1340" t="str">
            <v>un</v>
          </cell>
          <cell r="D1340">
            <v>910.29</v>
          </cell>
          <cell r="E1340">
            <v>734.223261816422</v>
          </cell>
          <cell r="F1340" t="str">
            <v>SIEC Abr/26</v>
          </cell>
        </row>
        <row r="1341">
          <cell r="A1341" t="str">
            <v>02.01.08.100.192</v>
          </cell>
          <cell r="B1341" t="str">
            <v>Porta sólida de madeira tipo encabeçada, com batente, guarnição, ferragens e acessórios, pintada com esmalte sintético, 0,80x2,10m</v>
          </cell>
          <cell r="C1341" t="str">
            <v>un</v>
          </cell>
          <cell r="D1341">
            <v>967.7</v>
          </cell>
          <cell r="E1341">
            <v>780.52911759961285</v>
          </cell>
          <cell r="F1341" t="str">
            <v>SIEC Abr/26</v>
          </cell>
        </row>
        <row r="1342">
          <cell r="A1342" t="str">
            <v>02.01.08.100.193</v>
          </cell>
          <cell r="B1342" t="str">
            <v>Porta sólida de madeira tipo encabeçada, com batente, guarnição, ferragens e acessórios, pintada com esmalte sintético, 0,90x2,10m</v>
          </cell>
          <cell r="C1342" t="str">
            <v>un</v>
          </cell>
          <cell r="D1342">
            <v>1010.55</v>
          </cell>
          <cell r="E1342">
            <v>815.09114373286013</v>
          </cell>
          <cell r="F1342" t="str">
            <v>SIEC Abr/26</v>
          </cell>
        </row>
        <row r="1343">
          <cell r="A1343" t="str">
            <v>02.01.08.100.194</v>
          </cell>
          <cell r="B1343" t="str">
            <v>Porta sólida de madeira tipo encabeçada, com batente, guarnição, ferragens e acessórios, pintada com esmalte sintético, 1,00x2,10m</v>
          </cell>
          <cell r="C1343" t="str">
            <v>un</v>
          </cell>
          <cell r="D1343">
            <v>1034.75</v>
          </cell>
          <cell r="E1343">
            <v>834.61042103565092</v>
          </cell>
          <cell r="F1343" t="str">
            <v>SIEC Abr/26</v>
          </cell>
        </row>
        <row r="1344">
          <cell r="A1344" t="str">
            <v>02.01.08.101</v>
          </cell>
          <cell r="B1344" t="str">
            <v>JANELAS METÁLICAS</v>
          </cell>
          <cell r="C1344" t="str">
            <v/>
          </cell>
          <cell r="E1344">
            <v>0</v>
          </cell>
          <cell r="F1344" t="str">
            <v>SIEC Abr/26</v>
          </cell>
        </row>
        <row r="1345">
          <cell r="A1345" t="str">
            <v>02.01.08.101.131</v>
          </cell>
          <cell r="B1345" t="str">
            <v>Caixilho (alumínio anodizado fosco) com fechamento superior de correr com vidro laminado 6mm e fechamento inferior com veneziana de ventilação permanente</v>
          </cell>
          <cell r="C1345" t="str">
            <v>m²</v>
          </cell>
          <cell r="D1345">
            <v>687.59</v>
          </cell>
          <cell r="E1345">
            <v>554.5975157283433</v>
          </cell>
          <cell r="F1345" t="str">
            <v>SIEC Abr/26</v>
          </cell>
        </row>
        <row r="1346">
          <cell r="A1346" t="str">
            <v>02.01.08.101.130</v>
          </cell>
          <cell r="B1346" t="str">
            <v>Caixilho (alumínio anodizado fosco) com fechamento superior fixo em vidro laminado 6mm e fechamento inferior com veneziana de ventilação permanente</v>
          </cell>
          <cell r="C1346" t="str">
            <v>m²</v>
          </cell>
          <cell r="D1346">
            <v>557.97</v>
          </cell>
          <cell r="E1346">
            <v>450.04839490240363</v>
          </cell>
          <cell r="F1346" t="str">
            <v>SIEC Abr/26</v>
          </cell>
        </row>
        <row r="1347">
          <cell r="A1347" t="str">
            <v>02.01.08.101.129</v>
          </cell>
          <cell r="B1347" t="str">
            <v>Caixilho (alumínio anodizado fosco) com fechamento superior maxim ar com vidro laminado 6mm e fechamento inferior com veneziana de ventilação permanente</v>
          </cell>
          <cell r="C1347" t="str">
            <v>m²</v>
          </cell>
          <cell r="D1347">
            <v>598.29999999999995</v>
          </cell>
          <cell r="E1347">
            <v>482.57783513469911</v>
          </cell>
          <cell r="F1347" t="str">
            <v>SIEC Abr/26</v>
          </cell>
        </row>
        <row r="1348">
          <cell r="A1348" t="str">
            <v>02.01.08.101.128</v>
          </cell>
          <cell r="B1348" t="str">
            <v>Caixilho basculante (aço galvanizado pintado) em perfil tubular 5 x 5 cm (esp. 2mm) com vidro laminado 6mm</v>
          </cell>
          <cell r="C1348" t="str">
            <v>m²</v>
          </cell>
          <cell r="D1348">
            <v>1329.79</v>
          </cell>
          <cell r="E1348">
            <v>1072.5842877883529</v>
          </cell>
          <cell r="F1348" t="str">
            <v>SIEC Abr/26</v>
          </cell>
        </row>
        <row r="1349">
          <cell r="A1349" t="str">
            <v>02.01.08.101.24</v>
          </cell>
          <cell r="B1349" t="str">
            <v>Caixilho de alumínio basculante / vidro 4 mm. "Maxim-Ar"</v>
          </cell>
          <cell r="C1349" t="str">
            <v>m²</v>
          </cell>
          <cell r="D1349">
            <v>881.24</v>
          </cell>
          <cell r="E1349">
            <v>710.79206323600579</v>
          </cell>
          <cell r="F1349" t="str">
            <v>SIEC Abr/26</v>
          </cell>
        </row>
        <row r="1350">
          <cell r="A1350" t="str">
            <v>02.01.08.101.25</v>
          </cell>
          <cell r="B1350" t="str">
            <v>Caixilho de alumínio tipo maxim-ar com vidro laminado de 10 mm</v>
          </cell>
          <cell r="C1350" t="str">
            <v>m²</v>
          </cell>
          <cell r="D1350">
            <v>1332.48</v>
          </cell>
          <cell r="E1350">
            <v>1074.7539925794483</v>
          </cell>
          <cell r="F1350" t="str">
            <v>SIEC Abr/26</v>
          </cell>
        </row>
        <row r="1351">
          <cell r="A1351" t="str">
            <v>02.01.08.101.132</v>
          </cell>
          <cell r="B1351" t="str">
            <v>Caixilho de correr (alumínio anodizado fosco) com fechamento superior e inferior com vidro laminado 6mm</v>
          </cell>
          <cell r="C1351" t="str">
            <v>m²</v>
          </cell>
          <cell r="D1351">
            <v>857.78</v>
          </cell>
          <cell r="E1351">
            <v>691.86965639619291</v>
          </cell>
          <cell r="F1351" t="str">
            <v>SIEC Abr/26</v>
          </cell>
        </row>
        <row r="1352">
          <cell r="A1352" t="str">
            <v>02.01.08.101.140</v>
          </cell>
          <cell r="B1352" t="str">
            <v>Caixilho fixo (aço galvanizado pintado) em perfil tubular 3 x 3 cm (esp.1,5 mm) com fechamento em chapa de aço galvanizado lisa e= 3 mm, fixado em vigas e pilares metálicos</v>
          </cell>
          <cell r="C1352" t="str">
            <v>m²</v>
          </cell>
          <cell r="D1352">
            <v>1524.71</v>
          </cell>
          <cell r="E1352">
            <v>1229.8031940635587</v>
          </cell>
          <cell r="F1352" t="str">
            <v>SIEC Abr/26</v>
          </cell>
        </row>
        <row r="1353">
          <cell r="A1353" t="str">
            <v>02.01.08.101.133</v>
          </cell>
          <cell r="B1353" t="str">
            <v>Caixilho fixo (aço galvanizado pintado) em perfil tubular 3 x 3 cm (esp.1,5 mm) com fechamento em NCE 14, fixado em vigas e pilares metálicos</v>
          </cell>
          <cell r="C1353" t="str">
            <v>m²</v>
          </cell>
          <cell r="D1353">
            <v>819.94</v>
          </cell>
          <cell r="E1353">
            <v>661.34860461364735</v>
          </cell>
          <cell r="F1353" t="str">
            <v>SIEC Abr/26</v>
          </cell>
        </row>
        <row r="1354">
          <cell r="A1354" t="str">
            <v>02.01.08.101.135</v>
          </cell>
          <cell r="B1354" t="str">
            <v>Caixilho fixo (aço galvanizado pintado) em perfil tubular 5 x 5 cm (esp. 2mm) fechamento com veneziana de ventilação permanente</v>
          </cell>
          <cell r="C1354" t="str">
            <v>m²</v>
          </cell>
          <cell r="D1354">
            <v>1053.8399999999999</v>
          </cell>
          <cell r="E1354">
            <v>850.00806581706718</v>
          </cell>
          <cell r="F1354" t="str">
            <v>SIEC Abr/26</v>
          </cell>
        </row>
        <row r="1355">
          <cell r="A1355" t="str">
            <v>02.01.08.101.156</v>
          </cell>
          <cell r="B1355" t="str">
            <v>Caixilho fixo (alumínio anodizado fosco) de vidro aramado translúcido, incolor, 6mm, conforme NBR NM 295</v>
          </cell>
          <cell r="C1355" t="str">
            <v>m²</v>
          </cell>
          <cell r="D1355">
            <v>1211.3800000000001</v>
          </cell>
          <cell r="E1355">
            <v>977.07694789482184</v>
          </cell>
          <cell r="F1355" t="str">
            <v>SIEC Abr/26</v>
          </cell>
        </row>
        <row r="1356">
          <cell r="A1356" t="str">
            <v>02.01.08.101.105</v>
          </cell>
          <cell r="B1356" t="str">
            <v>Caixilho fixo em alumínio anodizado fosco, sem ventilação, com vidro laminado de 8 mm</v>
          </cell>
          <cell r="C1356" t="str">
            <v>m²</v>
          </cell>
          <cell r="D1356">
            <v>1670.22</v>
          </cell>
          <cell r="E1356">
            <v>1347.1688982093885</v>
          </cell>
          <cell r="F1356" t="str">
            <v>SIEC Abr/26</v>
          </cell>
        </row>
        <row r="1357">
          <cell r="A1357" t="str">
            <v>02.01.08.101.03</v>
          </cell>
          <cell r="B1357" t="str">
            <v>Caixilho tipo veneziana com tela (alumínio anodizado fosco) de 1,00 a 1,99 m².</v>
          </cell>
          <cell r="C1357" t="str">
            <v>cj</v>
          </cell>
          <cell r="D1357">
            <v>2576.3200000000002</v>
          </cell>
          <cell r="E1357">
            <v>2078.0125826746253</v>
          </cell>
          <cell r="F1357" t="str">
            <v>SIEC Abr/26</v>
          </cell>
        </row>
        <row r="1358">
          <cell r="A1358" t="str">
            <v>02.01.08.101.04</v>
          </cell>
          <cell r="B1358" t="str">
            <v>Caixilho tipo veneziana com tela (alumínio anodizado fosco) de 8,00 a 8,99 m².</v>
          </cell>
          <cell r="C1358" t="str">
            <v>cj</v>
          </cell>
          <cell r="D1358">
            <v>13766.55</v>
          </cell>
          <cell r="E1358">
            <v>11103.847394741086</v>
          </cell>
          <cell r="F1358" t="str">
            <v>SIEC Abr/26</v>
          </cell>
        </row>
        <row r="1359">
          <cell r="A1359" t="str">
            <v>02.01.08.101.158</v>
          </cell>
          <cell r="B1359" t="str">
            <v>Janela de alumínio de correr com 2 folhas para vidros, com vidros, batente, acabamento com acetato ou brilhante e ferragens</v>
          </cell>
          <cell r="C1359" t="str">
            <v>m²</v>
          </cell>
          <cell r="D1359">
            <v>381.86</v>
          </cell>
          <cell r="E1359">
            <v>308.00129053073078</v>
          </cell>
          <cell r="F1359" t="str">
            <v>SIEC Abr/26</v>
          </cell>
        </row>
        <row r="1360">
          <cell r="A1360" t="str">
            <v>02.01.08.101.159</v>
          </cell>
          <cell r="B1360" t="str">
            <v>Janela de alumínio tipo maxim-ar, com vidros, batente e ferragens - Fornecimento e instalação</v>
          </cell>
          <cell r="C1360" t="str">
            <v>m²</v>
          </cell>
          <cell r="D1360">
            <v>751.41</v>
          </cell>
          <cell r="E1360">
            <v>606.07356025165348</v>
          </cell>
          <cell r="F1360" t="str">
            <v>SIEC Abr/26</v>
          </cell>
        </row>
        <row r="1361">
          <cell r="A1361" t="str">
            <v>02.01.08.101.136</v>
          </cell>
          <cell r="B1361" t="str">
            <v>NCJ 01_Componente do NEJ 86 (alumínio anodizado fosco), 10 cm &lt;= L &lt;= 15 cm</v>
          </cell>
          <cell r="C1361" t="str">
            <v>m²</v>
          </cell>
          <cell r="D1361">
            <v>692.23</v>
          </cell>
          <cell r="E1361">
            <v>558.34005484755608</v>
          </cell>
          <cell r="F1361" t="str">
            <v>SIEC Abr/26</v>
          </cell>
        </row>
        <row r="1362">
          <cell r="A1362" t="str">
            <v>02.01.08.101.137</v>
          </cell>
          <cell r="B1362" t="str">
            <v>NCJ 02_Componente do NEJ 86 (alumínio anodizado fosco), 10 cm &lt;= L &lt;= 15 cm</v>
          </cell>
          <cell r="C1362" t="str">
            <v>m²</v>
          </cell>
          <cell r="D1362">
            <v>719.73</v>
          </cell>
          <cell r="E1362">
            <v>580.52105178254556</v>
          </cell>
          <cell r="F1362" t="str">
            <v>SIEC Abr/26</v>
          </cell>
        </row>
        <row r="1363">
          <cell r="A1363" t="str">
            <v>02.01.08.101.148</v>
          </cell>
          <cell r="B1363" t="str">
            <v>NEJ 102_Caixilho fixo com vidro laminado para balcão (alumínio anodizado fosco)</v>
          </cell>
          <cell r="C1363" t="str">
            <v>m²</v>
          </cell>
          <cell r="D1363">
            <v>2328.81</v>
          </cell>
          <cell r="E1363">
            <v>1878.375544442652</v>
          </cell>
          <cell r="F1363" t="str">
            <v>SIEC Abr/26</v>
          </cell>
        </row>
        <row r="1364">
          <cell r="A1364" t="str">
            <v>02.01.08.101.149</v>
          </cell>
          <cell r="B1364" t="str">
            <v>NEJ 134_ Caixilho (alumínio anodizado fosco) com fechamento superior "maxim ar" em vidro laminado e= 10 mm e fechamento inferior fixo em vidro laminado e= 10 mm</v>
          </cell>
          <cell r="C1364" t="str">
            <v>m²</v>
          </cell>
          <cell r="D1364">
            <v>1246.8499999999999</v>
          </cell>
          <cell r="E1364">
            <v>1005.6864010324246</v>
          </cell>
          <cell r="F1364" t="str">
            <v>SIEC Abr/26</v>
          </cell>
        </row>
        <row r="1365">
          <cell r="A1365" t="str">
            <v>02.01.08.101.150</v>
          </cell>
          <cell r="B1365" t="str">
            <v>NEJ 139_Caixilho basculante com vidro laminado (alumínio anodizado fosco)</v>
          </cell>
          <cell r="C1365" t="str">
            <v>m²</v>
          </cell>
          <cell r="D1365">
            <v>1008.42</v>
          </cell>
          <cell r="E1365">
            <v>813.37312469753181</v>
          </cell>
          <cell r="F1365" t="str">
            <v>SIEC Abr/26</v>
          </cell>
        </row>
        <row r="1366">
          <cell r="A1366" t="str">
            <v>02.01.08.101.151</v>
          </cell>
          <cell r="B1366" t="str">
            <v>NEJ 140_Caixilho de correr, 3 folhas, com bandeira basculante (alumínio anodizado fosco)</v>
          </cell>
          <cell r="C1366" t="str">
            <v>m²</v>
          </cell>
          <cell r="D1366">
            <v>1786.76</v>
          </cell>
          <cell r="E1366">
            <v>1441.1679303113406</v>
          </cell>
          <cell r="F1366" t="str">
            <v>SIEC Abr/26</v>
          </cell>
        </row>
        <row r="1367">
          <cell r="A1367" t="str">
            <v>02.01.08.101.152</v>
          </cell>
          <cell r="B1367" t="str">
            <v>NEJ 146_Caixilho "maxim ar" com bandeira fixa (alumínio anodizado fosco)</v>
          </cell>
          <cell r="C1367" t="str">
            <v>m²</v>
          </cell>
          <cell r="D1367">
            <v>1192.3800000000001</v>
          </cell>
          <cell r="E1367">
            <v>961.75189546701085</v>
          </cell>
          <cell r="F1367" t="str">
            <v>SIEC Abr/26</v>
          </cell>
        </row>
        <row r="1368">
          <cell r="A1368" t="str">
            <v>02.01.08.101.153</v>
          </cell>
          <cell r="B1368" t="str">
            <v>NEJ 147_Caixilho "maxim-ar" com basculante superior com alavanca (alumínio anodizado fosco)</v>
          </cell>
          <cell r="C1368" t="str">
            <v>m²</v>
          </cell>
          <cell r="D1368">
            <v>1265.07</v>
          </cell>
          <cell r="E1368">
            <v>1020.3823197289885</v>
          </cell>
          <cell r="F1368" t="str">
            <v>SIEC Abr/26</v>
          </cell>
        </row>
        <row r="1369">
          <cell r="A1369" t="str">
            <v>02.01.08.101.154</v>
          </cell>
          <cell r="B1369" t="str">
            <v>NEJ 148_Caixilho com basculante superior com alavanca (alumínio anodizado fosco)</v>
          </cell>
          <cell r="C1369" t="str">
            <v>m²</v>
          </cell>
          <cell r="D1369">
            <v>1216.6199999999999</v>
          </cell>
          <cell r="E1369">
            <v>981.30343603807057</v>
          </cell>
          <cell r="F1369" t="str">
            <v>SIEC Abr/26</v>
          </cell>
        </row>
        <row r="1370">
          <cell r="A1370" t="str">
            <v>02.01.08.101.123</v>
          </cell>
          <cell r="B1370" t="str">
            <v>NEJ 157_Caixilho fixo com tela mosquiteira (alumínio anodizado fosco) L/N &lt;= 120 cm; L=_ cm; H &lt;= 110 cm</v>
          </cell>
          <cell r="C1370" t="str">
            <v>m²</v>
          </cell>
          <cell r="D1370">
            <v>794.27</v>
          </cell>
          <cell r="E1370">
            <v>640.64365220196805</v>
          </cell>
          <cell r="F1370" t="str">
            <v>SIEC Abr/26</v>
          </cell>
        </row>
        <row r="1371">
          <cell r="A1371" t="str">
            <v>02.01.08.101.142</v>
          </cell>
          <cell r="B1371" t="str">
            <v>NEJ 159_Caixilho de correr, 2 folhas, com bandeira basculante (alumínio anodizado fosco), com fechamento de vidro laminado espessura = 12 mm</v>
          </cell>
          <cell r="C1371" t="str">
            <v>m²</v>
          </cell>
          <cell r="D1371">
            <v>3110.36</v>
          </cell>
          <cell r="E1371">
            <v>2508.7594773350543</v>
          </cell>
          <cell r="F1371" t="str">
            <v>SIEC Abr/26</v>
          </cell>
        </row>
        <row r="1372">
          <cell r="A1372" t="str">
            <v>02.01.08.101.143</v>
          </cell>
          <cell r="B1372" t="str">
            <v>NEJ 160_Caixilho de correr, 4 folhas, com bandeira basculante (alumínio anodizado fosco), com fechamento de vidro laminado espessura = 12 mm</v>
          </cell>
          <cell r="C1372" t="str">
            <v>m²</v>
          </cell>
          <cell r="D1372">
            <v>3310.18</v>
          </cell>
          <cell r="E1372">
            <v>2669.9306339732211</v>
          </cell>
          <cell r="F1372" t="str">
            <v>SIEC Abr/26</v>
          </cell>
        </row>
        <row r="1373">
          <cell r="A1373" t="str">
            <v>02.01.08.101.144</v>
          </cell>
          <cell r="B1373" t="str">
            <v>NEJ 161_Caixilho de correr, 3 folhas, com bandeira basculante (alumínio anodizado fosco), com fechamento de vidro laminado espessura = 12 mm</v>
          </cell>
          <cell r="C1373" t="str">
            <v>m²</v>
          </cell>
          <cell r="D1373">
            <v>3311.08</v>
          </cell>
          <cell r="E1373">
            <v>2670.6565575092754</v>
          </cell>
          <cell r="F1373" t="str">
            <v>SIEC Abr/26</v>
          </cell>
        </row>
        <row r="1374">
          <cell r="A1374" t="str">
            <v>02.01.08.101.125</v>
          </cell>
          <cell r="B1374" t="str">
            <v>NEJ 162_Caixilho fixo tipo veneziana (alumínio anodizado fosco) L &lt;= 150 cm; H &lt;= 122 cm</v>
          </cell>
          <cell r="C1374" t="str">
            <v>m²</v>
          </cell>
          <cell r="D1374">
            <v>2874.94</v>
          </cell>
          <cell r="E1374">
            <v>2318.8740119374093</v>
          </cell>
          <cell r="F1374" t="str">
            <v>SIEC Abr/26</v>
          </cell>
        </row>
        <row r="1375">
          <cell r="A1375" t="str">
            <v>02.01.08.101.145</v>
          </cell>
          <cell r="B1375" t="str">
            <v>NEJ 170_Porta de abrir com fechamento de vidro laminado, 1 folha (alumínio anodizado fosco); com fechamento de vidro laminado espessura = 10 mm</v>
          </cell>
          <cell r="C1375" t="str">
            <v>m²</v>
          </cell>
          <cell r="D1375">
            <v>1474.95</v>
          </cell>
          <cell r="E1375">
            <v>1189.6676883368286</v>
          </cell>
          <cell r="F1375" t="str">
            <v>SIEC Abr/26</v>
          </cell>
        </row>
        <row r="1376">
          <cell r="A1376" t="str">
            <v>02.01.08.101.97</v>
          </cell>
          <cell r="B1376" t="str">
            <v>NEJ 171_Caixilho de correr com vidro laminado transparente de 6 mm (alumínio anodizado fosco)</v>
          </cell>
          <cell r="C1376" t="str">
            <v>m²</v>
          </cell>
          <cell r="D1376">
            <v>441.6</v>
          </cell>
          <cell r="E1376">
            <v>356.18648169059526</v>
          </cell>
          <cell r="F1376" t="str">
            <v>SIEC Abr/26</v>
          </cell>
        </row>
        <row r="1377">
          <cell r="A1377" t="str">
            <v>02.01.08.101.146</v>
          </cell>
          <cell r="B1377" t="str">
            <v>NEJ 171_Caixilho de correr, 3 folhas (alumínio anodizado fosco), com vidro laminado espessura = 10 mm</v>
          </cell>
          <cell r="C1377" t="str">
            <v>m²</v>
          </cell>
          <cell r="D1377">
            <v>1577.12</v>
          </cell>
          <cell r="E1377">
            <v>1272.0761413131149</v>
          </cell>
          <cell r="F1377" t="str">
            <v>SIEC Abr/26</v>
          </cell>
        </row>
        <row r="1378">
          <cell r="A1378" t="str">
            <v>02.01.08.101.37</v>
          </cell>
          <cell r="B1378" t="str">
            <v>NEJ 172_Caixilho fixo (alumínio anodizado natural), com vidro laminado de 10 mm</v>
          </cell>
          <cell r="C1378" t="str">
            <v>m²</v>
          </cell>
          <cell r="D1378">
            <v>1258.47</v>
          </cell>
          <cell r="E1378">
            <v>1015.0588804645911</v>
          </cell>
          <cell r="F1378" t="str">
            <v>SIEC Abr/26</v>
          </cell>
        </row>
        <row r="1379">
          <cell r="A1379" t="str">
            <v>02.01.08.101.147</v>
          </cell>
          <cell r="B1379" t="str">
            <v>NEJ 172_Caixilho fixo com vidro (alumínio anodizado fosco), com vidro laminado espessura de 12 mm</v>
          </cell>
          <cell r="C1379" t="str">
            <v>m²</v>
          </cell>
          <cell r="D1379">
            <v>2621.91</v>
          </cell>
          <cell r="E1379">
            <v>2114.7846426843039</v>
          </cell>
          <cell r="F1379" t="str">
            <v>SIEC Abr/26</v>
          </cell>
        </row>
        <row r="1380">
          <cell r="A1380" t="str">
            <v>02.01.08.101.114</v>
          </cell>
          <cell r="B1380" t="str">
            <v>NEJ 173_Janela basculante (2 basculantes) com alavanca baixa, vidro laminado 6 mm (alumínio anodizado fosco), 40 cm &lt;= H &lt;= 60 cm, L &gt;= 63 cm</v>
          </cell>
          <cell r="C1380" t="str">
            <v>m²</v>
          </cell>
          <cell r="D1380">
            <v>1081.07</v>
          </cell>
          <cell r="E1380">
            <v>871.9712856912405</v>
          </cell>
          <cell r="F1380" t="str">
            <v>SIEC Abr/26</v>
          </cell>
        </row>
        <row r="1381">
          <cell r="A1381" t="str">
            <v>02.01.08.101.116</v>
          </cell>
          <cell r="B1381" t="str">
            <v>NEJ 174_Janela basculante (3 basculantes) com alavanca baixa, vidro laminado 6 mm (alumínio anodizado fosco), 60 cm &lt;= H &lt;= 90 cm, L &gt;= 63 cm</v>
          </cell>
          <cell r="C1381" t="str">
            <v>m²</v>
          </cell>
          <cell r="D1381">
            <v>1147.2</v>
          </cell>
          <cell r="E1381">
            <v>925.31053395708989</v>
          </cell>
          <cell r="F1381" t="str">
            <v>SIEC Abr/26</v>
          </cell>
        </row>
        <row r="1382">
          <cell r="A1382" t="str">
            <v>02.01.08.101.117</v>
          </cell>
          <cell r="B1382" t="str">
            <v>NEJ 175_Janela basculante (4 basculantes) com alavanca baixa, vidro laminado 6 mm (alumínio anodizado fosco), 90 cm &lt;= H &lt;= 120 cm, L &gt;= 63 cm</v>
          </cell>
          <cell r="C1382" t="str">
            <v>m²</v>
          </cell>
          <cell r="D1382">
            <v>1213.33</v>
          </cell>
          <cell r="E1382">
            <v>978.64978222293917</v>
          </cell>
          <cell r="F1382" t="str">
            <v>SIEC Abr/26</v>
          </cell>
        </row>
        <row r="1383">
          <cell r="A1383" t="str">
            <v>02.01.08.101.118</v>
          </cell>
          <cell r="B1383" t="str">
            <v>NEJ 37_Caixilho com veneziana de abrir, 2 folhas, (alumínio anodizado fosco) L &lt;= 240 cm; H &lt;= 200 cm</v>
          </cell>
          <cell r="C1383" t="str">
            <v>m²</v>
          </cell>
          <cell r="D1383">
            <v>525.29999999999995</v>
          </cell>
          <cell r="E1383">
            <v>423.69737054363605</v>
          </cell>
          <cell r="F1383" t="str">
            <v>SIEC Abr/26</v>
          </cell>
        </row>
        <row r="1384">
          <cell r="A1384" t="str">
            <v>02.01.08.101.104</v>
          </cell>
          <cell r="B1384" t="str">
            <v>NEJ 38_Caixilho com veneziana fixa de ventilação permanente com tela metálica (alumínio anodizado fosco) L &lt;= 180 cm; H &lt;= 80 cm</v>
          </cell>
          <cell r="C1384" t="str">
            <v>m²</v>
          </cell>
          <cell r="D1384">
            <v>1012.79</v>
          </cell>
          <cell r="E1384">
            <v>816.89788675592831</v>
          </cell>
          <cell r="F1384" t="str">
            <v>SIEC Abr/26</v>
          </cell>
        </row>
        <row r="1385">
          <cell r="A1385" t="str">
            <v>02.01.08.101.119</v>
          </cell>
          <cell r="B1385" t="str">
            <v>NEJ 39_Caixilho com veneziana fixa de ventilação permanente (alumínio anodizado fosco) L &lt;= 120 cm; H &lt;= 80 cm</v>
          </cell>
          <cell r="C1385" t="str">
            <v>m²</v>
          </cell>
          <cell r="D1385">
            <v>2889.56</v>
          </cell>
          <cell r="E1385">
            <v>2330.6662364897566</v>
          </cell>
          <cell r="F1385" t="str">
            <v>SIEC Abr/26</v>
          </cell>
        </row>
        <row r="1386">
          <cell r="A1386" t="str">
            <v>02.01.08.101.34</v>
          </cell>
          <cell r="B1386" t="str">
            <v>NEJ 65_Caixilho "maxim ar" (alumínio anodizado fosco)</v>
          </cell>
          <cell r="C1386" t="str">
            <v>m²</v>
          </cell>
          <cell r="D1386">
            <v>1216.3</v>
          </cell>
          <cell r="E1386">
            <v>981.04532989191796</v>
          </cell>
          <cell r="F1386" t="str">
            <v>SIEC Abr/26</v>
          </cell>
        </row>
        <row r="1387">
          <cell r="A1387" t="str">
            <v>02.01.08.101.109</v>
          </cell>
          <cell r="B1387" t="str">
            <v>NEJ 72_Caixilho removível com tela metálica (alumínio anodizado fosco)</v>
          </cell>
          <cell r="C1387" t="str">
            <v>m²</v>
          </cell>
          <cell r="D1387">
            <v>799.61</v>
          </cell>
          <cell r="E1387">
            <v>644.95079851588969</v>
          </cell>
          <cell r="F1387" t="str">
            <v>SIEC Abr/26</v>
          </cell>
        </row>
        <row r="1388">
          <cell r="A1388" t="str">
            <v>02.01.08.101.120</v>
          </cell>
          <cell r="B1388" t="str">
            <v>NEJ 73_Caixilho fixo tipo veneziana com tela metálica (alumínio anodizado fosco) L/2 &lt;= 120 cm; H &lt;= 200 cm</v>
          </cell>
          <cell r="C1388" t="str">
            <v>m²</v>
          </cell>
          <cell r="D1388">
            <v>1678.36</v>
          </cell>
          <cell r="E1388">
            <v>1353.7344733021455</v>
          </cell>
          <cell r="F1388" t="str">
            <v>SIEC Abr/26</v>
          </cell>
        </row>
        <row r="1389">
          <cell r="A1389" t="str">
            <v>02.01.08.101.115</v>
          </cell>
          <cell r="B1389" t="str">
            <v>NEJ 75_Caixilho com veneziana de abrir 1 folha (alumínio anodizado fosco)</v>
          </cell>
          <cell r="C1389" t="str">
            <v>m²</v>
          </cell>
          <cell r="D1389">
            <v>635.16</v>
          </cell>
          <cell r="E1389">
            <v>512.30843684465231</v>
          </cell>
          <cell r="F1389" t="str">
            <v>SIEC Abr/26</v>
          </cell>
        </row>
        <row r="1390">
          <cell r="A1390" t="str">
            <v>02.01.08.101.141</v>
          </cell>
          <cell r="B1390" t="str">
            <v>NEJ 86_Caixilho fixo com grade de metal expandido (alumínio anodizado natural) L/N &lt;= 150 cm; L = _ cm; H &lt;= 100 cm; excluso componente NCJ 01 ou NCJ 02</v>
          </cell>
          <cell r="C1390" t="str">
            <v>m²</v>
          </cell>
          <cell r="D1390">
            <v>801.93</v>
          </cell>
          <cell r="E1390">
            <v>646.82206807549596</v>
          </cell>
          <cell r="F1390" t="str">
            <v>SIEC Abr/26</v>
          </cell>
        </row>
        <row r="1391">
          <cell r="A1391" t="str">
            <v>02.01.08.101.23</v>
          </cell>
          <cell r="B1391" t="str">
            <v>Veneziana de alumínio com pintura elestrostática a pó, cor à definir.</v>
          </cell>
          <cell r="C1391" t="str">
            <v>m²</v>
          </cell>
          <cell r="D1391">
            <v>718.42</v>
          </cell>
          <cell r="E1391">
            <v>579.46442974673334</v>
          </cell>
          <cell r="F1391" t="str">
            <v>SIEC Abr/26</v>
          </cell>
        </row>
        <row r="1392">
          <cell r="A1392" t="str">
            <v>02.01.08.102</v>
          </cell>
          <cell r="B1392" t="str">
            <v>PORTÕES METÁLICOS</v>
          </cell>
          <cell r="C1392" t="str">
            <v/>
          </cell>
          <cell r="E1392">
            <v>0</v>
          </cell>
          <cell r="F1392" t="str">
            <v>SIEC Abr/26</v>
          </cell>
        </row>
        <row r="1393">
          <cell r="A1393" t="str">
            <v>02.01.08.102.105</v>
          </cell>
          <cell r="B1393" t="str">
            <v>NEE 252_Portão tipo PMSP de abrir 2 folhas (aço galvanizado pintado)</v>
          </cell>
          <cell r="C1393" t="str">
            <v>m²</v>
          </cell>
          <cell r="D1393">
            <v>1182.2</v>
          </cell>
          <cell r="E1393">
            <v>953.54089369253109</v>
          </cell>
          <cell r="F1393" t="str">
            <v>SIEC Abr/26</v>
          </cell>
        </row>
        <row r="1394">
          <cell r="A1394" t="str">
            <v>02.01.08.102.106</v>
          </cell>
          <cell r="B1394" t="str">
            <v>NEE 253_Portão tipo PMSP de abrir 1 folha (aço galvanizado pintado)</v>
          </cell>
          <cell r="C1394" t="str">
            <v>m²</v>
          </cell>
          <cell r="D1394">
            <v>1260.46</v>
          </cell>
          <cell r="E1394">
            <v>1016.6639780609776</v>
          </cell>
          <cell r="F1394" t="str">
            <v>SIEC Abr/26</v>
          </cell>
        </row>
        <row r="1395">
          <cell r="A1395" t="str">
            <v>02.01.08.102.102</v>
          </cell>
          <cell r="B1395" t="str">
            <v>NEE 267_Portão de abrir para área operacional e técnica - 2 folhas (tubo de aço e tela galvanizado pintado) com barra antipânico</v>
          </cell>
          <cell r="C1395" t="str">
            <v>m²</v>
          </cell>
          <cell r="D1395">
            <v>1546.6</v>
          </cell>
          <cell r="E1395">
            <v>1247.4592676238101</v>
          </cell>
          <cell r="F1395" t="str">
            <v>SIEC Abr/26</v>
          </cell>
        </row>
        <row r="1396">
          <cell r="A1396" t="str">
            <v>02.01.08.102.112</v>
          </cell>
          <cell r="B1396" t="str">
            <v>NEE 268_Portão de abrir para área operacional e técnica - 2 folhas (tubo de aço e tela galvanizado pintado)</v>
          </cell>
          <cell r="C1396" t="str">
            <v>m²</v>
          </cell>
          <cell r="D1396">
            <v>1534.16</v>
          </cell>
          <cell r="E1396">
            <v>1237.4253911921278</v>
          </cell>
          <cell r="F1396" t="str">
            <v>SIEC Abr/26</v>
          </cell>
        </row>
        <row r="1397">
          <cell r="A1397" t="str">
            <v>02.01.08.102.113</v>
          </cell>
          <cell r="B1397" t="str">
            <v>NEE 354_Portão de correr tipo PMSP (aço galvanizado pintado)</v>
          </cell>
          <cell r="C1397" t="str">
            <v>m²</v>
          </cell>
          <cell r="D1397">
            <v>1189.03</v>
          </cell>
          <cell r="E1397">
            <v>959.04984674947571</v>
          </cell>
          <cell r="F1397" t="str">
            <v>SIEC Abr/26</v>
          </cell>
        </row>
        <row r="1398">
          <cell r="A1398" t="str">
            <v>02.01.08.102.114</v>
          </cell>
          <cell r="B1398" t="str">
            <v>NEE 359_Portão de correr eletrofundido (aço galvanizado pintado)</v>
          </cell>
          <cell r="C1398" t="str">
            <v>m²</v>
          </cell>
          <cell r="D1398">
            <v>1142.6600000000001</v>
          </cell>
          <cell r="E1398">
            <v>921.64865300854979</v>
          </cell>
          <cell r="F1398" t="str">
            <v>SIEC Abr/26</v>
          </cell>
        </row>
        <row r="1399">
          <cell r="A1399" t="str">
            <v>02.01.08.102.107</v>
          </cell>
          <cell r="B1399" t="str">
            <v>NEE 360_Portão eletrofundido de abrir 2 folhas (aço galvanizado pintado)</v>
          </cell>
          <cell r="C1399" t="str">
            <v>m²</v>
          </cell>
          <cell r="D1399">
            <v>1614.41</v>
          </cell>
          <cell r="E1399">
            <v>1302.1535731569609</v>
          </cell>
          <cell r="F1399" t="str">
            <v>SIEC Abr/26</v>
          </cell>
        </row>
        <row r="1400">
          <cell r="A1400" t="str">
            <v>02.01.08.102.108</v>
          </cell>
          <cell r="B1400" t="str">
            <v>NEE 361_Portão eletrofundido de abrir, 1 folha, com montante de fixação no piso (aço galvanizado pintado)</v>
          </cell>
          <cell r="C1400" t="str">
            <v>m²</v>
          </cell>
          <cell r="D1400">
            <v>1531.68</v>
          </cell>
          <cell r="E1400">
            <v>1235.4250685594452</v>
          </cell>
          <cell r="F1400" t="str">
            <v>SIEC Abr/26</v>
          </cell>
        </row>
        <row r="1401">
          <cell r="A1401" t="str">
            <v>02.01.08.102.118</v>
          </cell>
          <cell r="B1401" t="str">
            <v>NEI 106_Portão duplo de abrir central (alumínio)</v>
          </cell>
          <cell r="C1401" t="str">
            <v>m²</v>
          </cell>
          <cell r="D1401">
            <v>1968.03</v>
          </cell>
          <cell r="E1401">
            <v>1587.376996289724</v>
          </cell>
          <cell r="F1401" t="str">
            <v>SIEC Abr/26</v>
          </cell>
        </row>
        <row r="1402">
          <cell r="A1402" t="str">
            <v>02.01.08.102.119</v>
          </cell>
          <cell r="B1402" t="str">
            <v>NEI 151_Portão duplo de abrir - fixado na parede (alumínio)</v>
          </cell>
          <cell r="C1402" t="str">
            <v>m²</v>
          </cell>
          <cell r="D1402">
            <v>1965.51</v>
          </cell>
          <cell r="E1402">
            <v>1585.3444103887723</v>
          </cell>
          <cell r="F1402" t="str">
            <v>SIEC Abr/26</v>
          </cell>
        </row>
        <row r="1403">
          <cell r="A1403" t="str">
            <v>02.01.08.102.120</v>
          </cell>
          <cell r="B1403" t="str">
            <v>NEI 152_Portão simples de abrir - 1 folha (alumínio)</v>
          </cell>
          <cell r="C1403" t="str">
            <v>m²</v>
          </cell>
          <cell r="D1403">
            <v>2001.53</v>
          </cell>
          <cell r="E1403">
            <v>1614.3974834650751</v>
          </cell>
          <cell r="F1403" t="str">
            <v>SIEC Abr/26</v>
          </cell>
        </row>
        <row r="1404">
          <cell r="A1404" t="str">
            <v>02.01.08.102.121</v>
          </cell>
          <cell r="B1404" t="str">
            <v>NEI 160_Portão com gradil eletrofundido 1 folha (aço galvanizado pintado)</v>
          </cell>
          <cell r="C1404" t="str">
            <v>m²</v>
          </cell>
          <cell r="D1404">
            <v>1386.85</v>
          </cell>
          <cell r="E1404">
            <v>1118.6078399741893</v>
          </cell>
          <cell r="F1404" t="str">
            <v>SIEC Abr/26</v>
          </cell>
        </row>
        <row r="1405">
          <cell r="A1405" t="str">
            <v>02.01.08.102.122</v>
          </cell>
          <cell r="B1405" t="str">
            <v>NEI 171_Portão com gradil eletrofundido 2 folhas (aço galvanizado pintado)</v>
          </cell>
          <cell r="C1405" t="str">
            <v>m²</v>
          </cell>
          <cell r="D1405">
            <v>1350.2</v>
          </cell>
          <cell r="E1405">
            <v>1089.0466204226489</v>
          </cell>
          <cell r="F1405" t="str">
            <v>SIEC Abr/26</v>
          </cell>
        </row>
        <row r="1406">
          <cell r="A1406" t="str">
            <v>02.01.08.102.124</v>
          </cell>
          <cell r="B1406" t="str">
            <v>NEI 186_Portão duplo de correr (alumínio anodizado fosco)</v>
          </cell>
          <cell r="C1406" t="str">
            <v>m²</v>
          </cell>
          <cell r="D1406">
            <v>1775.45</v>
          </cell>
          <cell r="E1406">
            <v>1432.0454912082594</v>
          </cell>
          <cell r="F1406" t="str">
            <v>SIEC Abr/26</v>
          </cell>
        </row>
        <row r="1407">
          <cell r="A1407" t="str">
            <v>02.01.08.102.103</v>
          </cell>
          <cell r="B1407" t="str">
            <v xml:space="preserve">NEI 187_Portão de correr com gradil eletrofundido (aço galvanizado a fogo pintado) L/N &lt;= 165 cm; 100 cm &lt;= L &lt;= 400 cm; L1 &lt;= 165 cm; H=_cm       </v>
          </cell>
          <cell r="C1407" t="str">
            <v>m²</v>
          </cell>
          <cell r="D1407">
            <v>1089.82</v>
          </cell>
          <cell r="E1407">
            <v>879.0288756251008</v>
          </cell>
          <cell r="F1407" t="str">
            <v>SIEC Abr/26</v>
          </cell>
        </row>
        <row r="1408">
          <cell r="A1408" t="str">
            <v>02.01.08.102.125</v>
          </cell>
          <cell r="B1408" t="str">
            <v>NEI 197_Portão de correr para fechamento de estação (alumínio anodizado fosco) L &lt;= 400 cm; H &lt;= 250 cm</v>
          </cell>
          <cell r="C1408" t="str">
            <v>m²</v>
          </cell>
          <cell r="D1408">
            <v>1785.38</v>
          </cell>
          <cell r="E1408">
            <v>1440.0548475560574</v>
          </cell>
          <cell r="F1408" t="str">
            <v>SIEC Abr/26</v>
          </cell>
        </row>
        <row r="1409">
          <cell r="A1409" t="str">
            <v>02.01.08.102.116</v>
          </cell>
          <cell r="B1409" t="str">
            <v>NEI 51_Portão de tela - 2 folhas (aço galvanizado pintado)</v>
          </cell>
          <cell r="C1409" t="str">
            <v>m²</v>
          </cell>
          <cell r="D1409">
            <v>927.38</v>
          </cell>
          <cell r="E1409">
            <v>748.00774318438459</v>
          </cell>
          <cell r="F1409" t="str">
            <v>SIEC Abr/26</v>
          </cell>
        </row>
        <row r="1410">
          <cell r="A1410" t="str">
            <v>02.01.08.102.101</v>
          </cell>
          <cell r="B1410" t="str">
            <v>Portão basculante para fechamento da estação em perfil tubular de aço galvanizado</v>
          </cell>
          <cell r="C1410" t="str">
            <v>m²</v>
          </cell>
          <cell r="D1410">
            <v>1174.6400000000001</v>
          </cell>
          <cell r="E1410">
            <v>947.44313598967585</v>
          </cell>
          <cell r="F1410" t="str">
            <v>SIEC Abr/26</v>
          </cell>
        </row>
        <row r="1411">
          <cell r="A1411" t="str">
            <v>02.01.08.102.130</v>
          </cell>
          <cell r="B1411" t="str">
            <v>Portão de abrir para área operacional e técnica - 1 folha, com barra antipânico (tubo de aço galvanizado pintado e tela galvanizada pintada)</v>
          </cell>
          <cell r="C1411" t="str">
            <v>m²</v>
          </cell>
          <cell r="D1411">
            <v>1330.64</v>
          </cell>
          <cell r="E1411">
            <v>1073.269882239071</v>
          </cell>
          <cell r="F1411" t="str">
            <v>SIEC Abr/26</v>
          </cell>
        </row>
        <row r="1412">
          <cell r="A1412" t="str">
            <v>02.01.08.102.02</v>
          </cell>
          <cell r="B1412" t="str">
            <v>Portão de chapa (aço galvanizado pintado)</v>
          </cell>
          <cell r="C1412" t="str">
            <v>m²</v>
          </cell>
          <cell r="D1412">
            <v>744.47</v>
          </cell>
          <cell r="E1412">
            <v>600.47588320696889</v>
          </cell>
          <cell r="F1412" t="str">
            <v>SIEC Abr/26</v>
          </cell>
        </row>
        <row r="1413">
          <cell r="A1413" t="str">
            <v>02.01.08.102.56</v>
          </cell>
          <cell r="B1413" t="str">
            <v>Portão de correr com 3 folhas em veneziana de alumínio anodizado.</v>
          </cell>
          <cell r="C1413" t="str">
            <v>m²</v>
          </cell>
          <cell r="D1413">
            <v>3024.83</v>
          </cell>
          <cell r="E1413">
            <v>2439.772543958703</v>
          </cell>
          <cell r="F1413" t="str">
            <v>SIEC Abr/26</v>
          </cell>
        </row>
        <row r="1414">
          <cell r="A1414" t="str">
            <v>02.01.08.102.131</v>
          </cell>
          <cell r="B1414" t="str">
            <v>Portão de correr eletrofundido (aço galvanizado pintado), deslizante com altura de 2,50 m x 5,00 m de largura</v>
          </cell>
          <cell r="C1414" t="str">
            <v>m²</v>
          </cell>
          <cell r="D1414">
            <v>1440.28</v>
          </cell>
          <cell r="E1414">
            <v>1161.7035005646071</v>
          </cell>
          <cell r="F1414" t="str">
            <v>SIEC Abr/26</v>
          </cell>
        </row>
        <row r="1415">
          <cell r="A1415" t="str">
            <v>02.01.08.102.52</v>
          </cell>
          <cell r="B1415" t="str">
            <v>Portão duplo de correr, em Alumínio com 2 folhas tipo veneziana com pintura eletrostática, medida 5.70x2.60cm.</v>
          </cell>
          <cell r="C1415" t="str">
            <v>cj</v>
          </cell>
          <cell r="D1415">
            <v>2365.11</v>
          </cell>
          <cell r="E1415">
            <v>1907.6544603968382</v>
          </cell>
          <cell r="F1415" t="str">
            <v>SIEC Abr/26</v>
          </cell>
        </row>
        <row r="1416">
          <cell r="A1416" t="str">
            <v>02.01.08.103</v>
          </cell>
          <cell r="B1416" t="str">
            <v>GRADIS E GRADES METÁLICOS</v>
          </cell>
          <cell r="C1416" t="str">
            <v/>
          </cell>
          <cell r="E1416">
            <v>0</v>
          </cell>
          <cell r="F1416" t="str">
            <v>SIEC Abr/26</v>
          </cell>
        </row>
        <row r="1417">
          <cell r="A1417" t="str">
            <v>02.01.08.103.34</v>
          </cell>
          <cell r="B1417" t="str">
            <v>Colocação de gradil eletrofundido malha 65x132mm, barra 25x2mm fixado sob muro de concreto</v>
          </cell>
          <cell r="C1417" t="str">
            <v>m²</v>
          </cell>
          <cell r="D1417">
            <v>98.74</v>
          </cell>
          <cell r="E1417">
            <v>79.641877722213252</v>
          </cell>
          <cell r="F1417" t="str">
            <v>SIEC Abr/26</v>
          </cell>
        </row>
        <row r="1418">
          <cell r="A1418" t="str">
            <v>02.01.08.103.32</v>
          </cell>
          <cell r="B1418" t="str">
            <v>Gradil de fechamento com tela expandida galvanizada malha 50x100, espessura = 4,75 mm, altura H= 1,00m sobre muro. Projeto BE6639-0</v>
          </cell>
          <cell r="C1418" t="str">
            <v>m</v>
          </cell>
          <cell r="D1418">
            <v>343.74</v>
          </cell>
          <cell r="E1418">
            <v>277.25439587030166</v>
          </cell>
          <cell r="F1418" t="str">
            <v>SIEC Abr/26</v>
          </cell>
        </row>
        <row r="1419">
          <cell r="A1419" t="str">
            <v>02.01.08.103.33</v>
          </cell>
          <cell r="B1419" t="str">
            <v>Gradil de fechamento com tela expandida galvanizada malha 50x100, espessura = 4,75 mm, altura H= 2,00m sobre muro. Projeto BE6639-0</v>
          </cell>
          <cell r="C1419" t="str">
            <v>m</v>
          </cell>
          <cell r="D1419">
            <v>551.49</v>
          </cell>
          <cell r="E1419">
            <v>444.82174544281338</v>
          </cell>
          <cell r="F1419" t="str">
            <v>SIEC Abr/26</v>
          </cell>
        </row>
        <row r="1420">
          <cell r="A1420" t="str">
            <v>02.01.08.103.35</v>
          </cell>
          <cell r="B1420" t="str">
            <v>Gradil de fechamento tipo PMSP (aço galvanizado pintado) h = 1,39 m</v>
          </cell>
          <cell r="C1420" t="str">
            <v>m</v>
          </cell>
          <cell r="D1420">
            <v>1036.3399999999999</v>
          </cell>
          <cell r="E1420">
            <v>835.89288594934658</v>
          </cell>
          <cell r="F1420" t="str">
            <v>SIEC Abr/26</v>
          </cell>
        </row>
        <row r="1421">
          <cell r="A1421" t="str">
            <v>02.01.08.103.22</v>
          </cell>
          <cell r="B1421" t="str">
            <v>Gradil eletrofundido fixado no piso, da Orsograd, modelo Orsoseg. H=0,5m</v>
          </cell>
          <cell r="C1421" t="str">
            <v>m²</v>
          </cell>
          <cell r="D1421">
            <v>598.21</v>
          </cell>
          <cell r="E1421">
            <v>482.50524278109373</v>
          </cell>
          <cell r="F1421" t="str">
            <v>SIEC Abr/26</v>
          </cell>
        </row>
        <row r="1422">
          <cell r="A1422" t="str">
            <v>02.01.08.103.05</v>
          </cell>
          <cell r="B1422" t="str">
            <v>Gradil metálico com parafusos e buchas metálicas, requadro e reforço central em ferro chato, acabamento em fundo antioxidante, espaçamento entre barras 60mm, tipo ORSOGRAD ou equivalente</v>
          </cell>
          <cell r="C1422" t="str">
            <v>m²</v>
          </cell>
          <cell r="D1422">
            <v>1504.27</v>
          </cell>
          <cell r="E1422">
            <v>1213.3166639780609</v>
          </cell>
          <cell r="F1422" t="str">
            <v>SIEC Abr/26</v>
          </cell>
        </row>
        <row r="1423">
          <cell r="A1423" t="str">
            <v>02.01.08.103.40</v>
          </cell>
          <cell r="B1423" t="str">
            <v>Gradil metálico ordenador de fluxo de passageiros - 1,65 x 1,10 m em aço galvanizado pintado</v>
          </cell>
          <cell r="C1423" t="str">
            <v>cj</v>
          </cell>
          <cell r="D1423">
            <v>813.89</v>
          </cell>
          <cell r="E1423">
            <v>656.46878528794969</v>
          </cell>
          <cell r="F1423" t="str">
            <v>SIEC Abr/26</v>
          </cell>
        </row>
        <row r="1424">
          <cell r="A1424" t="str">
            <v>02.01.08.103.02</v>
          </cell>
          <cell r="B1424" t="str">
            <v>NEE 07_Gradil com Montantes de Aço Pintado e Grade Eletrofundida, h= 1,10 m</v>
          </cell>
          <cell r="C1424" t="str">
            <v>m</v>
          </cell>
          <cell r="D1424">
            <v>1125.67</v>
          </cell>
          <cell r="E1424">
            <v>907.94482981125998</v>
          </cell>
          <cell r="F1424" t="str">
            <v>SIEC Abr/26</v>
          </cell>
        </row>
        <row r="1425">
          <cell r="A1425" t="str">
            <v>02.01.08.103.21</v>
          </cell>
          <cell r="B1425" t="str">
            <v>NEE 241_ Gradil fixo eletrofundido malha 65 x 132 mm, barra 25x 2mm (aço galvanizado pintado)</v>
          </cell>
          <cell r="C1425" t="str">
            <v>m²</v>
          </cell>
          <cell r="D1425">
            <v>462.38</v>
          </cell>
          <cell r="E1425">
            <v>372.94724955638003</v>
          </cell>
          <cell r="F1425" t="str">
            <v>SIEC Abr/26</v>
          </cell>
        </row>
        <row r="1426">
          <cell r="A1426" t="str">
            <v>02.01.08.103.15</v>
          </cell>
          <cell r="B1426" t="str">
            <v>NEE 246_Gradil de fechamento tipo "PMSP" (aço galvanizado pintado), H= 250 cm</v>
          </cell>
          <cell r="C1426" t="str">
            <v>m</v>
          </cell>
          <cell r="D1426">
            <v>1629.98</v>
          </cell>
          <cell r="E1426">
            <v>1314.7120503306985</v>
          </cell>
          <cell r="F1426" t="str">
            <v>SIEC Abr/26</v>
          </cell>
        </row>
        <row r="1427">
          <cell r="A1427" t="str">
            <v>02.01.08.103.18</v>
          </cell>
          <cell r="B1427" t="str">
            <v>NEE 251_Alça (aço galvanizado pintado)</v>
          </cell>
          <cell r="C1427" t="str">
            <v>un</v>
          </cell>
          <cell r="D1427">
            <v>294.68</v>
          </cell>
          <cell r="E1427">
            <v>237.68349733828038</v>
          </cell>
          <cell r="F1427" t="str">
            <v>SIEC Abr/26</v>
          </cell>
        </row>
        <row r="1428">
          <cell r="A1428" t="str">
            <v>02.01.08.103.38</v>
          </cell>
          <cell r="B1428" t="str">
            <v>NEE 279_Gradil removível para área restrita (aço eletrofundido galvanizado pintado) H= 127,40 cm</v>
          </cell>
          <cell r="C1428" t="str">
            <v>m²</v>
          </cell>
          <cell r="D1428">
            <v>516.6</v>
          </cell>
          <cell r="E1428">
            <v>416.68010969511215</v>
          </cell>
          <cell r="F1428" t="str">
            <v>SIEC Abr/26</v>
          </cell>
        </row>
        <row r="1429">
          <cell r="A1429" t="str">
            <v>02.01.08.103.39</v>
          </cell>
          <cell r="B1429" t="str">
            <v>NEE 300_Gradil curvo sobre mureta (aço galvanizado pintado), H= 200 cm; R &gt;= 60 cm</v>
          </cell>
          <cell r="C1429" t="str">
            <v>m²</v>
          </cell>
          <cell r="D1429">
            <v>1817.17</v>
          </cell>
          <cell r="E1429">
            <v>1465.6960800129054</v>
          </cell>
          <cell r="F1429" t="str">
            <v>SIEC Abr/26</v>
          </cell>
        </row>
        <row r="1430">
          <cell r="A1430" t="str">
            <v>02.01.08.103.20</v>
          </cell>
          <cell r="B1430" t="str">
            <v>NEE 306_Gradil tipo "PMSP" (aço galvanizado pintado), H= 200 cm, fixado sobre mureta</v>
          </cell>
          <cell r="C1430" t="str">
            <v>m²</v>
          </cell>
          <cell r="D1430">
            <v>675.86</v>
          </cell>
          <cell r="E1430">
            <v>545.1363123084368</v>
          </cell>
          <cell r="F1430" t="str">
            <v>SIEC Abr/26</v>
          </cell>
        </row>
        <row r="1431">
          <cell r="A1431" t="str">
            <v>02.01.08.103.24</v>
          </cell>
          <cell r="B1431" t="str">
            <v>NEE 357_Gradil eletrofundido malha 65 x 132 mm, barra 25 x 2 mm fixado no piso (aço galvanizado pintado)</v>
          </cell>
          <cell r="C1431" t="str">
            <v>m²</v>
          </cell>
          <cell r="D1431">
            <v>463.27</v>
          </cell>
          <cell r="E1431">
            <v>373.66510727536695</v>
          </cell>
          <cell r="F1431" t="str">
            <v>SIEC Abr/26</v>
          </cell>
        </row>
        <row r="1432">
          <cell r="A1432" t="str">
            <v>02.01.08.103.25</v>
          </cell>
          <cell r="B1432" t="str">
            <v>NEE 358_Gradil eletrofundido malha 65 x 132 mm, barra 25 x 2 mm fixado na mureta (aço galvanizado pintado)</v>
          </cell>
          <cell r="C1432" t="str">
            <v>m²</v>
          </cell>
          <cell r="D1432">
            <v>542.11</v>
          </cell>
          <cell r="E1432">
            <v>437.25600903371515</v>
          </cell>
          <cell r="F1432" t="str">
            <v>SIEC Abr/26</v>
          </cell>
        </row>
        <row r="1433">
          <cell r="A1433" t="str">
            <v>02.01.08.103.16</v>
          </cell>
          <cell r="B1433" t="str">
            <v>NEE 60_Guarda-corpo de fechamento fixado sobre via elevada em aço galvanizado pintado sem fechamento de guarda-corpo (NCE 14 ou NCE 15) H= 130 cm</v>
          </cell>
          <cell r="C1433" t="str">
            <v>m</v>
          </cell>
          <cell r="D1433">
            <v>448.38</v>
          </cell>
          <cell r="E1433">
            <v>361.6551056622036</v>
          </cell>
          <cell r="F1433" t="str">
            <v>SIEC Abr/26</v>
          </cell>
        </row>
        <row r="1434">
          <cell r="A1434" t="str">
            <v>02.01.08.103.37</v>
          </cell>
          <cell r="B1434" t="str">
            <v>NEI 207_Gradil fixo (alumínio anodizado fosco) 410 cm &gt;= L2 &gt;= L1, H &lt;= 350 cm</v>
          </cell>
          <cell r="C1434" t="str">
            <v>m²</v>
          </cell>
          <cell r="D1434">
            <v>587.78</v>
          </cell>
          <cell r="E1434">
            <v>474.09259557993221</v>
          </cell>
          <cell r="F1434" t="str">
            <v>SIEC Abr/26</v>
          </cell>
        </row>
        <row r="1435">
          <cell r="A1435" t="str">
            <v>02.01.08.104</v>
          </cell>
          <cell r="B1435" t="str">
            <v>GUARDA CORPOS E CORRIMÃOS METÁLICOS</v>
          </cell>
          <cell r="C1435" t="str">
            <v/>
          </cell>
          <cell r="E1435">
            <v>0</v>
          </cell>
          <cell r="F1435" t="str">
            <v>SIEC Abr/26</v>
          </cell>
        </row>
        <row r="1436">
          <cell r="A1436" t="str">
            <v>02.01.08.104.104</v>
          </cell>
          <cell r="B1436" t="str">
            <v>Adequação de corrimão duplo fixado no piso (aço inox)</v>
          </cell>
          <cell r="C1436" t="str">
            <v>m</v>
          </cell>
          <cell r="D1436">
            <v>566.79999999999995</v>
          </cell>
          <cell r="E1436">
            <v>457.17051137280203</v>
          </cell>
          <cell r="F1436" t="str">
            <v>SIEC Abr/26</v>
          </cell>
        </row>
        <row r="1437">
          <cell r="A1437" t="str">
            <v>02.01.08.104.126</v>
          </cell>
          <cell r="B1437" t="str">
            <v>Corrimão duplo em aço inox para escada e tabuleiro de passarela, fixado em guarda-corpo metálico</v>
          </cell>
          <cell r="C1437" t="str">
            <v>m</v>
          </cell>
          <cell r="D1437">
            <v>518.53</v>
          </cell>
          <cell r="E1437">
            <v>418.23681238909501</v>
          </cell>
          <cell r="F1437" t="str">
            <v>SIEC Abr/26</v>
          </cell>
        </row>
        <row r="1438">
          <cell r="A1438" t="str">
            <v>02.01.08.104.105</v>
          </cell>
          <cell r="B1438" t="str">
            <v>Guarda corpo tubular fixado no piso em aço galvanizado pintado Ø 2"</v>
          </cell>
          <cell r="C1438" t="str">
            <v>m</v>
          </cell>
          <cell r="D1438">
            <v>853.45</v>
          </cell>
          <cell r="E1438">
            <v>688.37715760606557</v>
          </cell>
          <cell r="F1438" t="str">
            <v>SIEC Abr/26</v>
          </cell>
        </row>
        <row r="1439">
          <cell r="A1439" t="str">
            <v>02.01.08.104.112</v>
          </cell>
          <cell r="B1439" t="str">
            <v>Guarda-corpo com corrimão sobre mureta de 50 cm para rampas (aço galvanizado a fogo pintado) H = 1,30 m com a placa de fechamento NCE 14</v>
          </cell>
          <cell r="C1439" t="str">
            <v>m</v>
          </cell>
          <cell r="D1439">
            <v>1297.95</v>
          </cell>
          <cell r="E1439">
            <v>1046.9027262461689</v>
          </cell>
          <cell r="F1439" t="str">
            <v>SIEC Abr/26</v>
          </cell>
        </row>
        <row r="1440">
          <cell r="A1440" t="str">
            <v>02.01.08.104.111</v>
          </cell>
          <cell r="B1440" t="str">
            <v>Guarda-corpo com corrimãos sobre mureta de 50 cm para escadas H = 1,30 m (aço galvanizado a fogo pintado) - com a placa de fechamento NCE 14</v>
          </cell>
          <cell r="C1440" t="str">
            <v>m</v>
          </cell>
          <cell r="D1440">
            <v>1255.6099999999999</v>
          </cell>
          <cell r="E1440">
            <v>1012.752056783352</v>
          </cell>
          <cell r="F1440" t="str">
            <v>SIEC Abr/26</v>
          </cell>
        </row>
        <row r="1441">
          <cell r="A1441" t="str">
            <v>02.01.08.104.113</v>
          </cell>
          <cell r="B1441" t="str">
            <v>Guarda-corpo sobre mureta de 50 cm para área plana de travessia (aço galvanizado a fogo pintado) H = 1,30 m, fechamento do guarda-corpo com NCE 14</v>
          </cell>
          <cell r="C1441" t="str">
            <v>m</v>
          </cell>
          <cell r="D1441">
            <v>1228.18</v>
          </cell>
          <cell r="E1441">
            <v>990.62752056783359</v>
          </cell>
          <cell r="F1441" t="str">
            <v>SIEC Abr/26</v>
          </cell>
        </row>
        <row r="1442">
          <cell r="A1442" t="str">
            <v>02.01.08.104.114</v>
          </cell>
          <cell r="B1442" t="str">
            <v>Guarda-corpo sobre mureta de 50 cm para área sobre vias aéreas (aço galvanizado a fogo pintado) H = 2,10 m com a placa de fechamento NCE 14</v>
          </cell>
          <cell r="C1442" t="str">
            <v>m</v>
          </cell>
          <cell r="D1442">
            <v>2935.71</v>
          </cell>
          <cell r="E1442">
            <v>2367.8899822552025</v>
          </cell>
          <cell r="F1442" t="str">
            <v>SIEC Abr/26</v>
          </cell>
        </row>
        <row r="1443">
          <cell r="A1443" t="str">
            <v>02.01.08.104.120</v>
          </cell>
          <cell r="B1443" t="str">
            <v>Guarda-corpo sobre mureta para área sobre vias aéreas (aço galvanizado pintado) fechamento com placas removíveis de chapa de aço galvanizado pintado lisa e=3 mm e com suporte para passagem de tubulações e cabos, h =1,10 m</v>
          </cell>
          <cell r="C1443" t="str">
            <v>m</v>
          </cell>
          <cell r="D1443">
            <v>4066.74</v>
          </cell>
          <cell r="E1443">
            <v>3280.1580900145182</v>
          </cell>
          <cell r="F1443" t="str">
            <v>SIEC Abr/26</v>
          </cell>
        </row>
        <row r="1444">
          <cell r="A1444" t="str">
            <v>02.01.08.104.119</v>
          </cell>
          <cell r="B1444" t="str">
            <v>Guarda-corpo sobre mureta para área sobre vias aéreas (aço galvanizado pintado) fechamento superior com NCE.14 e inferior com placas removíveis de chapa de aço galvanizado pintado lisa e=3 mm e com suporte para passagem de tubulações e cabos, h =2,10 m</v>
          </cell>
          <cell r="C1444" t="str">
            <v>m</v>
          </cell>
          <cell r="D1444">
            <v>5245.22</v>
          </cell>
          <cell r="E1444">
            <v>4230.6984997580257</v>
          </cell>
          <cell r="F1444" t="str">
            <v>SIEC Abr/26</v>
          </cell>
        </row>
        <row r="1445">
          <cell r="A1445" t="str">
            <v>02.01.08.104.05</v>
          </cell>
          <cell r="B1445" t="str">
            <v>NEE 02_Guarda-Corpo vazado para área embaixo de escadas (aço inox)</v>
          </cell>
          <cell r="C1445" t="str">
            <v>m</v>
          </cell>
          <cell r="D1445">
            <v>987.07</v>
          </cell>
          <cell r="E1445">
            <v>796.15260525891279</v>
          </cell>
          <cell r="F1445" t="str">
            <v>SIEC Abr/26</v>
          </cell>
        </row>
        <row r="1446">
          <cell r="A1446" t="str">
            <v>02.01.08.104.122</v>
          </cell>
          <cell r="B1446" t="str">
            <v>NEE 06_Guarda-corpo com portão para área embaixo de escadas (aço inox e vidro laminado 12 mm) H = 110 cm</v>
          </cell>
          <cell r="C1446" t="str">
            <v>m</v>
          </cell>
          <cell r="D1446">
            <v>3260.57</v>
          </cell>
          <cell r="E1446">
            <v>2629.9161155025004</v>
          </cell>
          <cell r="F1446" t="str">
            <v>SIEC Abr/26</v>
          </cell>
        </row>
        <row r="1447">
          <cell r="A1447" t="str">
            <v>02.01.08.104.123</v>
          </cell>
          <cell r="B1447" t="str">
            <v>NEE 08_Guarda-corpo para área embaixo de escadas (aço inox e vidro laminado 12 mm) H = 110 cm</v>
          </cell>
          <cell r="C1447" t="str">
            <v>m</v>
          </cell>
          <cell r="D1447">
            <v>3260.57</v>
          </cell>
          <cell r="E1447">
            <v>2629.9161155025004</v>
          </cell>
          <cell r="F1447" t="str">
            <v>SIEC Abr/26</v>
          </cell>
        </row>
        <row r="1448">
          <cell r="A1448" t="str">
            <v>02.01.08.104.30</v>
          </cell>
          <cell r="B1448" t="str">
            <v>NEE 191_Guarda-corpo tubular organizador de filas (aço inox) H= 110 cm</v>
          </cell>
          <cell r="C1448" t="str">
            <v>m</v>
          </cell>
          <cell r="D1448">
            <v>849.9</v>
          </cell>
          <cell r="E1448">
            <v>685.51379254718495</v>
          </cell>
          <cell r="F1448" t="str">
            <v>SIEC Abr/26</v>
          </cell>
        </row>
        <row r="1449">
          <cell r="A1449" t="str">
            <v>02.01.08.104.99</v>
          </cell>
          <cell r="B1449" t="str">
            <v>NEE 334_Guarda-corpo com corrimão fixado sobre mureta para escadas ou patamares intermediários em aço galvanizado pintado e fechamento (NCE 14) H= 130 cm</v>
          </cell>
          <cell r="C1449" t="str">
            <v>m</v>
          </cell>
          <cell r="D1449">
            <v>1509.64</v>
          </cell>
          <cell r="E1449">
            <v>1217.6480077431845</v>
          </cell>
          <cell r="F1449" t="str">
            <v>SIEC Abr/26</v>
          </cell>
        </row>
        <row r="1450">
          <cell r="A1450" t="str">
            <v>02.01.08.104.86</v>
          </cell>
          <cell r="B1450" t="str">
            <v>NEE 338_Guarda-corpo com corrimão sobre mureta para rampas em aço galvanizado pintado e fechamento (NCE 14) H= 130 cm</v>
          </cell>
          <cell r="C1450" t="str">
            <v>m</v>
          </cell>
          <cell r="D1450">
            <v>1509.64</v>
          </cell>
          <cell r="E1450">
            <v>1217.6480077431845</v>
          </cell>
          <cell r="F1450" t="str">
            <v>SIEC Abr/26</v>
          </cell>
        </row>
        <row r="1451">
          <cell r="A1451" t="str">
            <v>02.01.08.104.29</v>
          </cell>
          <cell r="B1451" t="str">
            <v>NEE 342_Guarda-corpo fixado sobre mureta para área plana de travessia em aço galvanizado pintado e fechamento (NCE 14) H= 130 cm</v>
          </cell>
          <cell r="C1451" t="str">
            <v>m</v>
          </cell>
          <cell r="D1451">
            <v>1202.8800000000001</v>
          </cell>
          <cell r="E1451">
            <v>970.22100338764324</v>
          </cell>
          <cell r="F1451" t="str">
            <v>SIEC Abr/26</v>
          </cell>
        </row>
        <row r="1452">
          <cell r="A1452" t="str">
            <v>02.01.08.104.63</v>
          </cell>
          <cell r="B1452" t="str">
            <v>NEE 370_Corrimão para escada, fixado na parede (aço inox)</v>
          </cell>
          <cell r="C1452" t="str">
            <v>m</v>
          </cell>
          <cell r="D1452">
            <v>282.24</v>
          </cell>
          <cell r="E1452">
            <v>227.64962090659785</v>
          </cell>
          <cell r="F1452" t="str">
            <v>SIEC Abr/26</v>
          </cell>
        </row>
        <row r="1453">
          <cell r="A1453" t="str">
            <v>02.01.08.104.67</v>
          </cell>
          <cell r="B1453" t="str">
            <v>NEE 371_Corrimão para escada, fixado na parede (aço galvanizado a fogo pintado)</v>
          </cell>
          <cell r="C1453" t="str">
            <v>m</v>
          </cell>
          <cell r="D1453">
            <v>213.13</v>
          </cell>
          <cell r="E1453">
            <v>171.90675915470237</v>
          </cell>
          <cell r="F1453" t="str">
            <v>SIEC Abr/26</v>
          </cell>
        </row>
        <row r="1454">
          <cell r="A1454" t="str">
            <v>02.01.08.104.121</v>
          </cell>
          <cell r="B1454" t="str">
            <v>NEE 372_Guarda-corpo com corrimão simples em aço inox para escada de serviço e de uso restrito, fixado no piso e fechamento (NCE 17) H= 110 cm</v>
          </cell>
          <cell r="C1454" t="str">
            <v>m</v>
          </cell>
          <cell r="D1454">
            <v>3309.96</v>
          </cell>
          <cell r="E1454">
            <v>2669.7531859977416</v>
          </cell>
          <cell r="F1454" t="str">
            <v>SIEC Abr/26</v>
          </cell>
        </row>
        <row r="1455">
          <cell r="A1455" t="str">
            <v>02.01.08.104.54</v>
          </cell>
          <cell r="B1455" t="str">
            <v>NEE 373_Guarda-corpo para escada com corrimão, fixado no piso (aço galvanizado a fogo pintado) sem a placa de fechamento</v>
          </cell>
          <cell r="C1455" t="str">
            <v>m</v>
          </cell>
          <cell r="D1455">
            <v>765.28</v>
          </cell>
          <cell r="E1455">
            <v>617.26084852395547</v>
          </cell>
          <cell r="F1455" t="str">
            <v>SIEC Abr/26</v>
          </cell>
        </row>
        <row r="1456">
          <cell r="A1456" t="str">
            <v>02.01.08.104.70</v>
          </cell>
          <cell r="B1456" t="str">
            <v>NEE 374_Corrimão central para escada, fixado no piso (aço inox)</v>
          </cell>
          <cell r="C1456" t="str">
            <v>m</v>
          </cell>
          <cell r="D1456">
            <v>1355.3</v>
          </cell>
          <cell r="E1456">
            <v>1093.1601871269559</v>
          </cell>
          <cell r="F1456" t="str">
            <v>SIEC Abr/26</v>
          </cell>
        </row>
        <row r="1457">
          <cell r="A1457" t="str">
            <v>02.01.08.104.72</v>
          </cell>
          <cell r="B1457" t="str">
            <v>NEE 375_Corrimão central para escada, fixado no piso (aço galvanizado a fogo pintado)</v>
          </cell>
          <cell r="C1457" t="str">
            <v>m</v>
          </cell>
          <cell r="D1457">
            <v>735.17</v>
          </cell>
          <cell r="E1457">
            <v>592.97467333440875</v>
          </cell>
          <cell r="F1457" t="str">
            <v>SIEC Abr/26</v>
          </cell>
        </row>
        <row r="1458">
          <cell r="A1458" t="str">
            <v>02.01.08.104.39</v>
          </cell>
          <cell r="B1458" t="str">
            <v>NEE 376_Guarda-corpo sobre mureta com corrimão para escada (aço inox)</v>
          </cell>
          <cell r="C1458" t="str">
            <v>m</v>
          </cell>
          <cell r="D1458">
            <v>730.44</v>
          </cell>
          <cell r="E1458">
            <v>589.15954186159058</v>
          </cell>
          <cell r="F1458" t="str">
            <v>SIEC Abr/26</v>
          </cell>
        </row>
        <row r="1459">
          <cell r="A1459" t="str">
            <v>02.01.08.104.41</v>
          </cell>
          <cell r="B1459" t="str">
            <v>NEE 377_Guarda-corpo sobre mureta com corrimão para escada (aço galvanizado a fogo pintado)</v>
          </cell>
          <cell r="C1459" t="str">
            <v>m</v>
          </cell>
          <cell r="D1459">
            <v>514.04</v>
          </cell>
          <cell r="E1459">
            <v>414.61526052589124</v>
          </cell>
          <cell r="F1459" t="str">
            <v>SIEC Abr/26</v>
          </cell>
        </row>
        <row r="1460">
          <cell r="A1460" t="str">
            <v>02.01.08.104.64</v>
          </cell>
          <cell r="B1460" t="str">
            <v>NEE 378_Corrimão duplo (aço inox) fixado na parede, para rampas e escadas coletivas e de uso público</v>
          </cell>
          <cell r="C1460" t="str">
            <v>m</v>
          </cell>
          <cell r="D1460">
            <v>564.6</v>
          </cell>
          <cell r="E1460">
            <v>455.39603161800289</v>
          </cell>
          <cell r="F1460" t="str">
            <v>SIEC Abr/26</v>
          </cell>
        </row>
        <row r="1461">
          <cell r="A1461" t="str">
            <v>02.01.08.104.68</v>
          </cell>
          <cell r="B1461" t="str">
            <v>NEE 379_Corrimão duplo para rampa e escada coletiva e de uso público, fixado na parede (aço galvanizado a fogo pintado)</v>
          </cell>
          <cell r="C1461" t="str">
            <v>m</v>
          </cell>
          <cell r="D1461">
            <v>426.21</v>
          </cell>
          <cell r="E1461">
            <v>343.7731892240684</v>
          </cell>
          <cell r="F1461" t="str">
            <v>SIEC Abr/26</v>
          </cell>
        </row>
        <row r="1462">
          <cell r="A1462" t="str">
            <v>02.01.08.104.46</v>
          </cell>
          <cell r="B1462" t="str">
            <v>NEE 380_Guarda-corpo com corrimão duplo em aço inox fixado sobre mureta para rampa e escada coletiva e de uso público, H = 130 cm (sem fechamento NCE 13 ou NCE 17)</v>
          </cell>
          <cell r="C1462" t="str">
            <v>m</v>
          </cell>
          <cell r="D1462">
            <v>1380.61</v>
          </cell>
          <cell r="E1462">
            <v>1113.5747701242135</v>
          </cell>
          <cell r="F1462" t="str">
            <v>SIEC Abr/26</v>
          </cell>
        </row>
        <row r="1463">
          <cell r="A1463" t="str">
            <v>02.01.08.104.49</v>
          </cell>
          <cell r="B1463" t="str">
            <v>NEE 381_Guarda-corpo com corrimão duplo em aço galvanizado pintado fixado sobre mureta para rampa e escada coletiva e de uso público H = 130 cm (sem fechamento NCE 13, NCE 14 ou NCE 15)</v>
          </cell>
          <cell r="C1463" t="str">
            <v>m</v>
          </cell>
          <cell r="D1463">
            <v>839.07</v>
          </cell>
          <cell r="E1463">
            <v>676.77851266333278</v>
          </cell>
          <cell r="F1463" t="str">
            <v>SIEC Abr/26</v>
          </cell>
        </row>
        <row r="1464">
          <cell r="A1464" t="str">
            <v>02.01.08.104.117</v>
          </cell>
          <cell r="B1464" t="str">
            <v>NEE 386_Corrimão central fixado no piso para rampa e escada coletiva e de uso público (aço inox)</v>
          </cell>
          <cell r="C1464" t="str">
            <v>m</v>
          </cell>
          <cell r="D1464">
            <v>2042.76</v>
          </cell>
          <cell r="E1464">
            <v>1647.6528472334246</v>
          </cell>
          <cell r="F1464" t="str">
            <v>SIEC Abr/26</v>
          </cell>
        </row>
        <row r="1465">
          <cell r="A1465" t="str">
            <v>02.01.08.104.118</v>
          </cell>
          <cell r="B1465" t="str">
            <v>NEE 387_Corrimão central fixado no piso para rampa e escada coletiva e de uso público  (aço galvanizado pintado)</v>
          </cell>
          <cell r="C1465" t="str">
            <v>m</v>
          </cell>
          <cell r="D1465">
            <v>1165.6400000000001</v>
          </cell>
          <cell r="E1465">
            <v>940.18390062913375</v>
          </cell>
          <cell r="F1465" t="str">
            <v>SIEC Abr/26</v>
          </cell>
        </row>
        <row r="1466">
          <cell r="A1466" t="str">
            <v>02.01.08.104.31</v>
          </cell>
          <cell r="B1466" t="str">
            <v>NEE 404_Guarda-corpo sobre mureta de alvenaria em aço inox</v>
          </cell>
          <cell r="C1466" t="str">
            <v>m</v>
          </cell>
          <cell r="D1466">
            <v>435.37</v>
          </cell>
          <cell r="E1466">
            <v>351.1614776576867</v>
          </cell>
          <cell r="F1466" t="str">
            <v>SIEC Abr/26</v>
          </cell>
        </row>
        <row r="1467">
          <cell r="A1467" t="str">
            <v>02.01.08.104.115</v>
          </cell>
          <cell r="B1467" t="str">
            <v>NEE 405_Guarda-corpo sobre mureta de alvenaria em aço galvanizado pintado</v>
          </cell>
          <cell r="C1467" t="str">
            <v>m</v>
          </cell>
          <cell r="D1467">
            <v>286.38</v>
          </cell>
          <cell r="E1467">
            <v>230.98886917244715</v>
          </cell>
          <cell r="F1467" t="str">
            <v>SIEC Abr/26</v>
          </cell>
        </row>
        <row r="1468">
          <cell r="A1468" t="str">
            <v>02.01.08.104.37</v>
          </cell>
          <cell r="B1468" t="str">
            <v>NEE 406_Guarda-corpo fixado no piso em aço inox H= 130 cm, sem fechamento</v>
          </cell>
          <cell r="C1468" t="str">
            <v>m</v>
          </cell>
          <cell r="D1468">
            <v>1313</v>
          </cell>
          <cell r="E1468">
            <v>1059.0417809324085</v>
          </cell>
          <cell r="F1468" t="str">
            <v>SIEC Abr/26</v>
          </cell>
        </row>
        <row r="1469">
          <cell r="A1469" t="str">
            <v>02.01.08.104.53</v>
          </cell>
          <cell r="B1469" t="str">
            <v>NEE 407_Guarda-corpo fixado no piso em aço galvanizado pintado H= 130 cm, sem fechamento</v>
          </cell>
          <cell r="C1469" t="str">
            <v>m</v>
          </cell>
          <cell r="D1469">
            <v>780.89</v>
          </cell>
          <cell r="E1469">
            <v>629.85158896596226</v>
          </cell>
          <cell r="F1469" t="str">
            <v>SIEC Abr/26</v>
          </cell>
        </row>
        <row r="1470">
          <cell r="A1470" t="str">
            <v>02.01.08.104.35</v>
          </cell>
          <cell r="B1470" t="str">
            <v>NEE 410_Guarda-corpo tubular fixado no piso em aço inox H= 130 cm, sem fechamento</v>
          </cell>
          <cell r="C1470" t="str">
            <v>m</v>
          </cell>
          <cell r="D1470">
            <v>780.89</v>
          </cell>
          <cell r="E1470">
            <v>629.85158896596226</v>
          </cell>
          <cell r="F1470" t="str">
            <v>SIEC Abr/26</v>
          </cell>
        </row>
        <row r="1471">
          <cell r="A1471" t="str">
            <v>02.01.08.104.36</v>
          </cell>
          <cell r="B1471" t="str">
            <v>NEE 411_Guarda-corpo tubular fixado no piso em aço galvanizado pintado H= 130 cm, sem fechamento</v>
          </cell>
          <cell r="C1471" t="str">
            <v>m</v>
          </cell>
          <cell r="D1471">
            <v>456.26</v>
          </cell>
          <cell r="E1471">
            <v>368.0109695112115</v>
          </cell>
          <cell r="F1471" t="str">
            <v>SIEC Abr/26</v>
          </cell>
        </row>
        <row r="1472">
          <cell r="A1472" t="str">
            <v>02.01.08.104.110</v>
          </cell>
          <cell r="B1472" t="str">
            <v>NEE 415_Guarda-corpo com corrimão sobre mureta para área sobre vias aéreas (aço galvanizado a fogo pintado) H= 2,10 m com a placa de fechamento NCE 14</v>
          </cell>
          <cell r="C1472" t="str">
            <v>m</v>
          </cell>
          <cell r="D1472">
            <v>2957.44</v>
          </cell>
          <cell r="E1472">
            <v>2385.4170027423779</v>
          </cell>
          <cell r="F1472" t="str">
            <v>SIEC Abr/26</v>
          </cell>
        </row>
        <row r="1473">
          <cell r="A1473" t="str">
            <v>02.01.08.104.96</v>
          </cell>
          <cell r="B1473" t="str">
            <v>NEE 424_Guarda-corpo sobre mureta de alvenaria com corrimão duplo para rampa e escada coletiva e de uso público (aço inox) H = 130 cm</v>
          </cell>
          <cell r="C1473" t="str">
            <v>m</v>
          </cell>
          <cell r="D1473">
            <v>1069.2</v>
          </cell>
          <cell r="E1473">
            <v>862.39716083239239</v>
          </cell>
          <cell r="F1473" t="str">
            <v>SIEC Abr/26</v>
          </cell>
        </row>
        <row r="1474">
          <cell r="A1474" t="str">
            <v>02.01.08.104.97</v>
          </cell>
          <cell r="B1474" t="str">
            <v>NEE 425_Guarda-corpo sobre mureta de alvenaria com corrimão duplo para rampa e escada coletiva e de uso público (aço galvanizado a fogo pintado) H = 130 cm</v>
          </cell>
          <cell r="C1474" t="str">
            <v>m</v>
          </cell>
          <cell r="D1474">
            <v>586.76</v>
          </cell>
          <cell r="E1474">
            <v>473.2698822390708</v>
          </cell>
          <cell r="F1474" t="str">
            <v>SIEC Abr/26</v>
          </cell>
        </row>
        <row r="1475">
          <cell r="A1475" t="str">
            <v>02.01.08.104.100</v>
          </cell>
          <cell r="B1475" t="str">
            <v>NEE 429_Corrimão duplo para rampa e escada coletiva e de uso público, fixado no piso (aço inox), sem fechamento</v>
          </cell>
          <cell r="C1475" t="str">
            <v>m</v>
          </cell>
          <cell r="D1475">
            <v>1343.41</v>
          </cell>
          <cell r="E1475">
            <v>1083.5699306339732</v>
          </cell>
          <cell r="F1475" t="str">
            <v>SIEC Abr/26</v>
          </cell>
        </row>
        <row r="1476">
          <cell r="A1476" t="str">
            <v>02.01.08.104.101</v>
          </cell>
          <cell r="B1476" t="str">
            <v>NEE 430_Corrimão duplo para rampa e escada coletiva e de uso público, fixado no piso (aço galvanizado a fogo, pintado), sem fechamento</v>
          </cell>
          <cell r="C1476" t="str">
            <v>m</v>
          </cell>
          <cell r="D1476">
            <v>720.98</v>
          </cell>
          <cell r="E1476">
            <v>581.52927891595425</v>
          </cell>
          <cell r="F1476" t="str">
            <v>SIEC Abr/26</v>
          </cell>
        </row>
        <row r="1477">
          <cell r="A1477" t="str">
            <v>02.01.08.104.108</v>
          </cell>
          <cell r="B1477" t="str">
            <v>NEE 431_Corrimão para degrau isolado fixado no piso (aço galvanizado pintado)</v>
          </cell>
          <cell r="C1477" t="str">
            <v>m</v>
          </cell>
          <cell r="D1477">
            <v>545.61</v>
          </cell>
          <cell r="E1477">
            <v>440.07904500725925</v>
          </cell>
          <cell r="F1477" t="str">
            <v>SIEC Abr/26</v>
          </cell>
        </row>
        <row r="1478">
          <cell r="A1478" t="str">
            <v>02.01.08.104.125</v>
          </cell>
          <cell r="B1478" t="str">
            <v>NEE 432_Corrimão para degrau isolado fixado no piso (aço inox)</v>
          </cell>
          <cell r="C1478" t="str">
            <v>m</v>
          </cell>
          <cell r="D1478">
            <v>888.71</v>
          </cell>
          <cell r="E1478">
            <v>716.81722858525575</v>
          </cell>
          <cell r="F1478" t="str">
            <v>SIEC Abr/26</v>
          </cell>
        </row>
        <row r="1479">
          <cell r="A1479" t="str">
            <v>02.01.08.104.103</v>
          </cell>
          <cell r="B1479" t="str">
            <v>NEE 433_Barra para degrau isolado fixada na parede (aço galvanizado pintado) C &gt;= 30</v>
          </cell>
          <cell r="C1479" t="str">
            <v>m</v>
          </cell>
          <cell r="D1479">
            <v>294.14</v>
          </cell>
          <cell r="E1479">
            <v>237.24794321664783</v>
          </cell>
          <cell r="F1479" t="str">
            <v>SIEC Abr/26</v>
          </cell>
        </row>
        <row r="1480">
          <cell r="A1480" t="str">
            <v>02.01.08.104.124</v>
          </cell>
          <cell r="B1480" t="str">
            <v>NEJ 114_Caixilho tipo veneziana removível (alumínio anodizado fosco)</v>
          </cell>
          <cell r="C1480" t="str">
            <v>m²</v>
          </cell>
          <cell r="D1480">
            <v>888.71</v>
          </cell>
          <cell r="E1480">
            <v>716.81722858525575</v>
          </cell>
          <cell r="F1480" t="str">
            <v>SIEC Abr/26</v>
          </cell>
        </row>
        <row r="1481">
          <cell r="A1481" t="str">
            <v>02.01.08.105</v>
          </cell>
          <cell r="B1481" t="str">
            <v>CERCAS E ALAMBRADOS METÁLICOS</v>
          </cell>
          <cell r="C1481" t="str">
            <v/>
          </cell>
          <cell r="E1481">
            <v>0</v>
          </cell>
          <cell r="F1481" t="str">
            <v>SIEC Abr/26</v>
          </cell>
        </row>
        <row r="1482">
          <cell r="A1482" t="str">
            <v>02.01.08.105.11</v>
          </cell>
          <cell r="B1482" t="str">
            <v>Alambrado (tela eletrosoldada aço galvanizado pintado)</v>
          </cell>
          <cell r="C1482" t="str">
            <v>m²</v>
          </cell>
          <cell r="D1482">
            <v>409.97</v>
          </cell>
          <cell r="E1482">
            <v>330.67430230682368</v>
          </cell>
          <cell r="F1482" t="str">
            <v>SIEC Abr/26</v>
          </cell>
        </row>
        <row r="1483">
          <cell r="A1483" t="str">
            <v>02.01.08.105.17</v>
          </cell>
          <cell r="B1483" t="str">
            <v>Alambrado em mourões de concreto, com tela de arame galvanizado (inclusive mureta em concreto armado 0,20 x 0,20 m)</v>
          </cell>
          <cell r="C1483" t="str">
            <v>m</v>
          </cell>
          <cell r="D1483">
            <v>340.51</v>
          </cell>
          <cell r="E1483">
            <v>274.64913695757377</v>
          </cell>
          <cell r="F1483" t="str">
            <v>SIEC Abr/26</v>
          </cell>
        </row>
        <row r="1484">
          <cell r="A1484" t="str">
            <v>02.01.08.105.12</v>
          </cell>
          <cell r="B1484" t="str">
            <v>Alambrado, estruturado por tubos de aço galvanizado, (montantes com diâmetro 2", travessas e escoras com diâmetro 1 ¼"), com tela de arame galvanizado revestido em PVC, fio 12 BWG e malha quadrada 5x5cm</v>
          </cell>
          <cell r="C1484" t="str">
            <v>m²</v>
          </cell>
          <cell r="D1484">
            <v>216.92</v>
          </cell>
          <cell r="E1484">
            <v>174.96370382319728</v>
          </cell>
          <cell r="F1484" t="str">
            <v>SIEC Abr/26</v>
          </cell>
        </row>
        <row r="1485">
          <cell r="A1485" t="str">
            <v>02.01.08.105.14</v>
          </cell>
          <cell r="B1485" t="str">
            <v>NEJ 106_Fechamento com grade de metal expandido (alumínio anodizado fosco) L/N &lt;= 100 cm; L=_ cm; H &lt;= 300 cm</v>
          </cell>
          <cell r="C1485" t="str">
            <v>m²</v>
          </cell>
          <cell r="D1485">
            <v>1022.76</v>
          </cell>
          <cell r="E1485">
            <v>824.93950637199544</v>
          </cell>
          <cell r="F1485" t="str">
            <v>SIEC Abr/26</v>
          </cell>
        </row>
        <row r="1486">
          <cell r="A1486" t="str">
            <v>02.01.08.105.15</v>
          </cell>
          <cell r="B1486" t="str">
            <v>NEJ 110_Caixilho de abrir com veneziana, 2 folhas (alumínio anodizado fosco) L &lt;= 300 cm; H &lt;= 270 cm</v>
          </cell>
          <cell r="C1486" t="str">
            <v>m²</v>
          </cell>
          <cell r="D1486">
            <v>523.27</v>
          </cell>
          <cell r="E1486">
            <v>422.06000967898046</v>
          </cell>
          <cell r="F1486" t="str">
            <v>SIEC Abr/26</v>
          </cell>
        </row>
        <row r="1487">
          <cell r="A1487" t="str">
            <v>02.01.08.106</v>
          </cell>
          <cell r="B1487" t="str">
            <v>CANCELAS, TORNIQUETES E BLOQUEIOS METÁLICOS</v>
          </cell>
          <cell r="C1487" t="str">
            <v/>
          </cell>
          <cell r="E1487">
            <v>0</v>
          </cell>
          <cell r="F1487" t="str">
            <v>SIEC Abr/26</v>
          </cell>
        </row>
        <row r="1488">
          <cell r="A1488" t="str">
            <v>02.01.08.106.08</v>
          </cell>
          <cell r="B1488" t="str">
            <v>NEI 182_Cancela de plataforma com aviso de perigo de morte (alumínio anodizado fosco)</v>
          </cell>
          <cell r="C1488" t="str">
            <v>m²</v>
          </cell>
          <cell r="D1488">
            <v>1512.63</v>
          </cell>
          <cell r="E1488">
            <v>1220.0596870462978</v>
          </cell>
          <cell r="F1488" t="str">
            <v>SIEC Abr/26</v>
          </cell>
        </row>
        <row r="1489">
          <cell r="A1489" t="str">
            <v>02.01.08.106.07</v>
          </cell>
          <cell r="B1489" t="str">
            <v>REM.36_Remanejamento de bloqueio de saída tipo torniquete</v>
          </cell>
          <cell r="C1489" t="str">
            <v>cj</v>
          </cell>
          <cell r="D1489">
            <v>683.82</v>
          </cell>
          <cell r="E1489">
            <v>551.55670269398297</v>
          </cell>
          <cell r="F1489" t="str">
            <v>SIEC Abr/26</v>
          </cell>
        </row>
        <row r="1490">
          <cell r="A1490" t="str">
            <v>02.01.08.106.09</v>
          </cell>
          <cell r="B1490" t="str">
            <v>Retirada de bloqueio de saída tipo torniquete</v>
          </cell>
          <cell r="C1490" t="str">
            <v>cj</v>
          </cell>
          <cell r="D1490">
            <v>341.91</v>
          </cell>
          <cell r="E1490">
            <v>275.77835134699149</v>
          </cell>
          <cell r="F1490" t="str">
            <v>SIEC Abr/26</v>
          </cell>
        </row>
        <row r="1491">
          <cell r="A1491" t="str">
            <v>02.01.08.200</v>
          </cell>
          <cell r="B1491" t="str">
            <v>DOMOS</v>
          </cell>
          <cell r="C1491" t="str">
            <v/>
          </cell>
          <cell r="E1491">
            <v>0</v>
          </cell>
          <cell r="F1491" t="str">
            <v>SIEC Abr/26</v>
          </cell>
        </row>
        <row r="1492">
          <cell r="A1492" t="str">
            <v>02.01.08.200.02</v>
          </cell>
          <cell r="B1492" t="str">
            <v>Domo contínuo de iluminação natural com chapa de policarbonato alveolar branco leitoso refletivo de 6mm, instalado em arco, estruturado com montantes metálicos em aço galvanizado e terminal em policarbonato; arremates transversais em aço galvanizado</v>
          </cell>
          <cell r="C1492" t="str">
            <v>m²</v>
          </cell>
          <cell r="D1492">
            <v>639.14</v>
          </cell>
          <cell r="E1492">
            <v>515.51863203742539</v>
          </cell>
          <cell r="F1492" t="str">
            <v>SIEC Abr/26</v>
          </cell>
        </row>
        <row r="1493">
          <cell r="A1493" t="str">
            <v>02.01.08.200.12</v>
          </cell>
          <cell r="B1493" t="str">
            <v>Fornecimento e instalação de vidro aramado de 6/7 mm, assentado com massa em estrutura de ferro, em clarabóia de telhado.</v>
          </cell>
          <cell r="C1493" t="str">
            <v>m²</v>
          </cell>
          <cell r="D1493">
            <v>583.12</v>
          </cell>
          <cell r="E1493">
            <v>470.33392482658491</v>
          </cell>
          <cell r="F1493" t="str">
            <v>SIEC Abr/26</v>
          </cell>
        </row>
        <row r="1494">
          <cell r="A1494" t="str">
            <v>02.01.08.200.14</v>
          </cell>
          <cell r="B1494" t="str">
            <v>NED 04_Domo sem ventilação (fiberglass / sistema de fixação em alumínio)</v>
          </cell>
          <cell r="C1494" t="str">
            <v>m²</v>
          </cell>
          <cell r="D1494">
            <v>907.7</v>
          </cell>
          <cell r="E1494">
            <v>732.13421519599933</v>
          </cell>
          <cell r="F1494" t="str">
            <v>SIEC Abr/26</v>
          </cell>
        </row>
        <row r="1495">
          <cell r="A1495" t="str">
            <v>02.01.08.300</v>
          </cell>
          <cell r="B1495" t="str">
            <v>CAIXILHOS</v>
          </cell>
          <cell r="C1495" t="str">
            <v/>
          </cell>
          <cell r="E1495">
            <v>0</v>
          </cell>
          <cell r="F1495" t="str">
            <v>SIEC Abr/26</v>
          </cell>
        </row>
        <row r="1496">
          <cell r="A1496" t="str">
            <v>02.01.08.300.103</v>
          </cell>
          <cell r="B1496" t="str">
            <v>Caixilho em ferro perfilado fixo, com ventilação permanente, vidro e = 6/7mm.</v>
          </cell>
          <cell r="C1496" t="str">
            <v>m²</v>
          </cell>
          <cell r="D1496">
            <v>1087.78</v>
          </cell>
          <cell r="E1496">
            <v>877.38344894337797</v>
          </cell>
          <cell r="F1496" t="str">
            <v>SIEC Abr/26</v>
          </cell>
        </row>
        <row r="1497">
          <cell r="A1497" t="str">
            <v>02.01.08.300.104</v>
          </cell>
          <cell r="B1497" t="str">
            <v>Caixilho tipo veneziana com tela (alumínio anodizado fosco) de 0,20 a 0,49 m²</v>
          </cell>
          <cell r="C1497" t="str">
            <v>cj</v>
          </cell>
          <cell r="D1497">
            <v>649.54</v>
          </cell>
          <cell r="E1497">
            <v>523.90708178738498</v>
          </cell>
          <cell r="F1497" t="str">
            <v>SIEC Abr/26</v>
          </cell>
        </row>
        <row r="1498">
          <cell r="A1498" t="str">
            <v>02.01.08.300.105</v>
          </cell>
          <cell r="B1498" t="str">
            <v>Caixilho tipo veneziana com tela (alumínio anodizado fosco) de 0,50 a 0,99 m²</v>
          </cell>
          <cell r="C1498" t="str">
            <v>cj</v>
          </cell>
          <cell r="D1498">
            <v>1283.05</v>
          </cell>
          <cell r="E1498">
            <v>1034.8846588159381</v>
          </cell>
          <cell r="F1498" t="str">
            <v>SIEC Abr/26</v>
          </cell>
        </row>
        <row r="1499">
          <cell r="A1499" t="str">
            <v>02.01.08.400</v>
          </cell>
          <cell r="B1499" t="str">
            <v>CAIXILHOS ESPECIAIS</v>
          </cell>
          <cell r="C1499" t="str">
            <v/>
          </cell>
          <cell r="E1499">
            <v>0</v>
          </cell>
          <cell r="F1499" t="str">
            <v>SIEC Abr/26</v>
          </cell>
        </row>
        <row r="1500">
          <cell r="A1500" t="str">
            <v>02.01.08.400.03</v>
          </cell>
          <cell r="B1500" t="str">
            <v>Caixilho de vidro temperado 10 mm com bandeira fixa e porta de 1 folha de 9,08 m² a 11,31 m²</v>
          </cell>
          <cell r="C1500" t="str">
            <v>cj</v>
          </cell>
          <cell r="D1500">
            <v>5758.94</v>
          </cell>
          <cell r="E1500">
            <v>4645.0556541377637</v>
          </cell>
          <cell r="F1500" t="str">
            <v>SIEC Abr/26</v>
          </cell>
        </row>
        <row r="1501">
          <cell r="A1501" t="str">
            <v>02.01.08.400.09</v>
          </cell>
          <cell r="B1501" t="str">
            <v>Fechamento com caixilho de vidro temperado com bandeira fixa e porta 2 folhas (alumínio anodizado) de 4,39 a 5,09 m²</v>
          </cell>
          <cell r="C1501" t="str">
            <v>cj</v>
          </cell>
          <cell r="D1501">
            <v>3298.67</v>
          </cell>
          <cell r="E1501">
            <v>2660.6468785287948</v>
          </cell>
          <cell r="F1501" t="str">
            <v>SIEC Abr/26</v>
          </cell>
        </row>
        <row r="1502">
          <cell r="A1502" t="str">
            <v>02.01.08.400.01</v>
          </cell>
          <cell r="B1502" t="str">
            <v>Porta de vidro temperado transparente, e = 10mm</v>
          </cell>
          <cell r="C1502" t="str">
            <v>m²</v>
          </cell>
          <cell r="D1502">
            <v>735.16</v>
          </cell>
          <cell r="E1502">
            <v>592.96660751734146</v>
          </cell>
          <cell r="F1502" t="str">
            <v>SIEC Abr/26</v>
          </cell>
        </row>
        <row r="1503">
          <cell r="A1503" t="str">
            <v>02.01.08.500</v>
          </cell>
          <cell r="B1503" t="str">
            <v>PORTAS CORTA FOGO</v>
          </cell>
          <cell r="C1503" t="str">
            <v/>
          </cell>
          <cell r="E1503">
            <v>0</v>
          </cell>
          <cell r="F1503" t="str">
            <v>SIEC Abr/26</v>
          </cell>
        </row>
        <row r="1504">
          <cell r="A1504" t="str">
            <v>02.01.08.500.10</v>
          </cell>
          <cell r="B1504" t="str">
            <v>NEE 412_Porta corta fogo com 1 folha em chapa de aço galvanizado pintado com revestimento termo acústico</v>
          </cell>
          <cell r="C1504" t="str">
            <v>m²</v>
          </cell>
          <cell r="D1504">
            <v>862.31</v>
          </cell>
          <cell r="E1504">
            <v>695.52347152766572</v>
          </cell>
          <cell r="F1504" t="str">
            <v>SIEC Abr/26</v>
          </cell>
        </row>
        <row r="1505">
          <cell r="A1505" t="str">
            <v>02.01.08.600</v>
          </cell>
          <cell r="B1505" t="str">
            <v>ESCADAS</v>
          </cell>
          <cell r="C1505" t="str">
            <v/>
          </cell>
          <cell r="E1505">
            <v>0</v>
          </cell>
          <cell r="F1505" t="str">
            <v>SIEC Abr/26</v>
          </cell>
        </row>
        <row r="1506">
          <cell r="A1506" t="str">
            <v>02.01.08.600.42</v>
          </cell>
          <cell r="B1506" t="str">
            <v>ESCA 01_Escada marinheiro piso/forro (aço galvanizado pintado) completa, l= 40 cm</v>
          </cell>
          <cell r="C1506" t="str">
            <v>m</v>
          </cell>
          <cell r="D1506">
            <v>697.96</v>
          </cell>
          <cell r="E1506">
            <v>562.96176802710113</v>
          </cell>
          <cell r="F1506" t="str">
            <v>SIEC Abr/26</v>
          </cell>
        </row>
        <row r="1507">
          <cell r="A1507" t="str">
            <v>02.01.08.600.43</v>
          </cell>
          <cell r="B1507" t="str">
            <v>ESCA 02_Escada marinheiro de parede (aço galvanizado pintado) completa, l= 40 cm</v>
          </cell>
          <cell r="C1507" t="str">
            <v>m</v>
          </cell>
          <cell r="D1507">
            <v>771.35</v>
          </cell>
          <cell r="E1507">
            <v>622.15679948378772</v>
          </cell>
          <cell r="F1507" t="str">
            <v>SIEC Abr/26</v>
          </cell>
        </row>
        <row r="1508">
          <cell r="A1508" t="str">
            <v>02.01.08.600.45</v>
          </cell>
          <cell r="B1508" t="str">
            <v>ESCA 04_Escada marinheiro piso/parede (aço galvanizado pintado) completa, l= 40 cm</v>
          </cell>
          <cell r="C1508" t="str">
            <v>m</v>
          </cell>
          <cell r="D1508">
            <v>745.61</v>
          </cell>
          <cell r="E1508">
            <v>601.3953863526375</v>
          </cell>
          <cell r="F1508" t="str">
            <v>SIEC Abr/26</v>
          </cell>
        </row>
        <row r="1509">
          <cell r="A1509" t="str">
            <v>02.01.08.600.47</v>
          </cell>
          <cell r="B1509" t="str">
            <v>ESCA 06_Escada marinheiro de parede em balanço (aço galvanizado pintado) completa, l= 40 cm</v>
          </cell>
          <cell r="C1509" t="str">
            <v>m</v>
          </cell>
          <cell r="D1509">
            <v>961.05</v>
          </cell>
          <cell r="E1509">
            <v>775.165349249879</v>
          </cell>
          <cell r="F1509" t="str">
            <v>SIEC Abr/26</v>
          </cell>
        </row>
        <row r="1510">
          <cell r="A1510" t="str">
            <v>02.01.08.600.48</v>
          </cell>
          <cell r="B1510" t="str">
            <v>ESCA 07_Pega mão para escada marinheiro (aço galvanizado pintado)</v>
          </cell>
          <cell r="C1510" t="str">
            <v>m</v>
          </cell>
          <cell r="D1510">
            <v>862.1</v>
          </cell>
          <cell r="E1510">
            <v>695.35408936925307</v>
          </cell>
          <cell r="F1510" t="str">
            <v>SIEC Abr/26</v>
          </cell>
        </row>
        <row r="1511">
          <cell r="A1511" t="str">
            <v>02.01.08.600.49</v>
          </cell>
          <cell r="B1511" t="str">
            <v>ESCA 08_Escada marinheiro removível com pega mão (alumínio anodizado), l= 50 cm</v>
          </cell>
          <cell r="C1511" t="str">
            <v>m</v>
          </cell>
          <cell r="D1511">
            <v>523.97</v>
          </cell>
          <cell r="E1511">
            <v>422.62461687368932</v>
          </cell>
          <cell r="F1511" t="str">
            <v>SIEC Abr/26</v>
          </cell>
        </row>
        <row r="1512">
          <cell r="A1512" t="str">
            <v>02.01.08.600.50</v>
          </cell>
          <cell r="B1512" t="str">
            <v>ESCA 09_Escada marinheiro em tubo (aço galvanizado pintado) com gaiola - h &gt; 3 m</v>
          </cell>
          <cell r="C1512" t="str">
            <v>m</v>
          </cell>
          <cell r="D1512">
            <v>874.24</v>
          </cell>
          <cell r="E1512">
            <v>705.14599128891757</v>
          </cell>
          <cell r="F1512" t="str">
            <v>SIEC Abr/26</v>
          </cell>
        </row>
        <row r="1513">
          <cell r="A1513" t="str">
            <v>02.01.08.600.51</v>
          </cell>
          <cell r="B1513" t="str">
            <v>ESCA 10_Escada marinheiro em tubo (aço galvanizado pintado) sem gaiola - h &lt;= 3 m</v>
          </cell>
          <cell r="C1513" t="str">
            <v>m</v>
          </cell>
          <cell r="D1513">
            <v>519.70000000000005</v>
          </cell>
          <cell r="E1513">
            <v>419.18051298596549</v>
          </cell>
          <cell r="F1513" t="str">
            <v>SIEC Abr/26</v>
          </cell>
        </row>
        <row r="1514">
          <cell r="A1514" t="str">
            <v>02.01.08.600.14</v>
          </cell>
          <cell r="B1514" t="str">
            <v>Escada "marinheiro" para piso/laje, completa, em aço galvanizado a fogo - L=60 cm</v>
          </cell>
          <cell r="C1514" t="str">
            <v>m</v>
          </cell>
          <cell r="D1514">
            <v>655.81</v>
          </cell>
          <cell r="E1514">
            <v>528.96434908856259</v>
          </cell>
          <cell r="F1514" t="str">
            <v>SIEC Abr/26</v>
          </cell>
        </row>
        <row r="1515">
          <cell r="A1515" t="str">
            <v>02.01.08.600.15</v>
          </cell>
          <cell r="B1515" t="str">
            <v>Escada "marinheiro" para piso/laje, completa, em aço galvanizado a fogo - L=70 cm</v>
          </cell>
          <cell r="C1515" t="str">
            <v>m</v>
          </cell>
          <cell r="D1515">
            <v>662.88</v>
          </cell>
          <cell r="E1515">
            <v>534.66688175512184</v>
          </cell>
          <cell r="F1515" t="str">
            <v>SIEC Abr/26</v>
          </cell>
        </row>
        <row r="1516">
          <cell r="A1516" t="str">
            <v>02.01.08.600.26</v>
          </cell>
          <cell r="B1516" t="str">
            <v>Fornecimento e instalação de chapa metálica estampada xadrez, e = 1/4" para piso e espelho de escada metálica</v>
          </cell>
          <cell r="C1516" t="str">
            <v>m²</v>
          </cell>
          <cell r="D1516">
            <v>844.33</v>
          </cell>
          <cell r="E1516">
            <v>681.02113244071631</v>
          </cell>
          <cell r="F1516" t="str">
            <v>SIEC Abr/26</v>
          </cell>
        </row>
        <row r="1517">
          <cell r="A1517" t="str">
            <v>02.01.08.600.40</v>
          </cell>
          <cell r="B1517" t="str">
            <v>GPQ 01_Gaiola interna protetora para escada marinheiro com guarda-corpo (aço galvanizado pintado)</v>
          </cell>
          <cell r="C1517" t="str">
            <v>m</v>
          </cell>
          <cell r="D1517">
            <v>632.33000000000004</v>
          </cell>
          <cell r="E1517">
            <v>510.0258106146153</v>
          </cell>
          <cell r="F1517" t="str">
            <v>SIEC Abr/26</v>
          </cell>
        </row>
        <row r="1518">
          <cell r="A1518" t="str">
            <v>02.01.08.600.39</v>
          </cell>
          <cell r="B1518" t="str">
            <v>GPQ 02_Gaiola interna protetora para escada marinheiro (aço galvanizado pintado)</v>
          </cell>
          <cell r="C1518" t="str">
            <v>m</v>
          </cell>
          <cell r="D1518">
            <v>600.6</v>
          </cell>
          <cell r="E1518">
            <v>484.43297306017104</v>
          </cell>
          <cell r="F1518" t="str">
            <v>SIEC Abr/26</v>
          </cell>
        </row>
        <row r="1519">
          <cell r="A1519" t="str">
            <v>02.01.08.600.38</v>
          </cell>
          <cell r="B1519" t="str">
            <v>GPQ 03_Gaiola interna protetora para escada marinheiro (aço inoxidável)</v>
          </cell>
          <cell r="C1519" t="str">
            <v>m</v>
          </cell>
          <cell r="D1519">
            <v>766.28</v>
          </cell>
          <cell r="E1519">
            <v>618.06743023068236</v>
          </cell>
          <cell r="F1519" t="str">
            <v>SIEC Abr/26</v>
          </cell>
        </row>
        <row r="1520">
          <cell r="A1520" t="str">
            <v>02.01.08.600.37</v>
          </cell>
          <cell r="B1520" t="str">
            <v>GPQ 04_Gaiola protetora para escada marinheiro entre paredes (aço galvanizado pintado)</v>
          </cell>
          <cell r="C1520" t="str">
            <v>m</v>
          </cell>
          <cell r="D1520">
            <v>348.08</v>
          </cell>
          <cell r="E1520">
            <v>280.75496047749635</v>
          </cell>
          <cell r="F1520" t="str">
            <v>SIEC Abr/26</v>
          </cell>
        </row>
        <row r="1521">
          <cell r="A1521" t="str">
            <v>02.01.08.600.36</v>
          </cell>
          <cell r="B1521" t="str">
            <v>GPQ 05_Gaiola protetora para escada marinheiro de canto (aço galvanizado pintado)</v>
          </cell>
          <cell r="C1521" t="str">
            <v>m</v>
          </cell>
          <cell r="D1521">
            <v>694.85</v>
          </cell>
          <cell r="E1521">
            <v>560.4532989191805</v>
          </cell>
          <cell r="F1521" t="str">
            <v>SIEC Abr/26</v>
          </cell>
        </row>
        <row r="1522">
          <cell r="A1522" t="str">
            <v>02.01.08.600.35</v>
          </cell>
          <cell r="B1522" t="str">
            <v>GPQ 06_Gaiola protetora para escada marinheiro de canto (aço inoxidável)</v>
          </cell>
          <cell r="C1522" t="str">
            <v>m</v>
          </cell>
          <cell r="D1522">
            <v>1487.09</v>
          </cell>
          <cell r="E1522">
            <v>1199.4595902564929</v>
          </cell>
          <cell r="F1522" t="str">
            <v>SIEC Abr/26</v>
          </cell>
        </row>
        <row r="1523">
          <cell r="A1523" t="str">
            <v>02.01.08.600.41</v>
          </cell>
          <cell r="B1523" t="str">
            <v>PLAT 01_Plataforma de descanso de aço galvanizado pintado, com piso grade, guarda-corpo e sistema de retenção de queda, fixada com chumbador mecânico</v>
          </cell>
          <cell r="C1523" t="str">
            <v>cj</v>
          </cell>
          <cell r="D1523">
            <v>4386.26</v>
          </cell>
          <cell r="E1523">
            <v>3537.8770769478951</v>
          </cell>
          <cell r="F1523" t="str">
            <v>SIEC Abr/26</v>
          </cell>
        </row>
        <row r="1524">
          <cell r="A1524" t="str">
            <v>02.01.08.900</v>
          </cell>
          <cell r="B1524" t="str">
            <v>FERRAGENS E COMPLEMENTOS PARA ESQUADRIAS EM GERAL</v>
          </cell>
          <cell r="C1524" t="str">
            <v/>
          </cell>
          <cell r="E1524">
            <v>0</v>
          </cell>
          <cell r="F1524" t="str">
            <v>SIEC Abr/26</v>
          </cell>
        </row>
        <row r="1525">
          <cell r="A1525" t="str">
            <v>02.01.08.900.79</v>
          </cell>
          <cell r="B1525" t="str">
            <v>Barreira de proteção para vedação de faixa (tipo espinhaço - Barra de 3,00 m)</v>
          </cell>
          <cell r="C1525" t="str">
            <v>un</v>
          </cell>
          <cell r="D1525">
            <v>1027.0899999999999</v>
          </cell>
          <cell r="E1525">
            <v>828.43200516212289</v>
          </cell>
          <cell r="F1525" t="str">
            <v>SIEC Abr/26</v>
          </cell>
        </row>
        <row r="1526">
          <cell r="A1526" t="str">
            <v>02.01.08.900.03</v>
          </cell>
          <cell r="B1526" t="str">
            <v>Concertina em aço galvanizado</v>
          </cell>
          <cell r="C1526" t="str">
            <v>m</v>
          </cell>
          <cell r="D1526">
            <v>26.27</v>
          </cell>
          <cell r="E1526">
            <v>21.188901435715437</v>
          </cell>
          <cell r="F1526" t="str">
            <v>SIEC Abr/26</v>
          </cell>
        </row>
        <row r="1527">
          <cell r="A1527" t="str">
            <v>02.01.08.900.82</v>
          </cell>
          <cell r="B1527" t="str">
            <v>Fechamento com chapa de aço carbono perfurada, e = 3 mm, furo oblongo 8 x 44mm - AA &gt; 45% - disposição alternada lateral longitudinal, pintura com tinta epóxi bicomponente</v>
          </cell>
          <cell r="C1527" t="str">
            <v>m²</v>
          </cell>
          <cell r="D1527">
            <v>481.49</v>
          </cell>
          <cell r="E1527">
            <v>388.36102597193099</v>
          </cell>
          <cell r="F1527" t="str">
            <v>SIEC Abr/26</v>
          </cell>
        </row>
        <row r="1528">
          <cell r="A1528" t="str">
            <v>02.01.08.900.83</v>
          </cell>
          <cell r="B1528" t="str">
            <v>Fechamento com chapa de aço lisa, e= 3 mm, pintura com tinta epóxi bicomponente</v>
          </cell>
          <cell r="C1528" t="str">
            <v>m²</v>
          </cell>
          <cell r="D1528">
            <v>349.67</v>
          </cell>
          <cell r="E1528">
            <v>282.03742539119213</v>
          </cell>
          <cell r="F1528" t="str">
            <v>SIEC Abr/26</v>
          </cell>
        </row>
        <row r="1529">
          <cell r="A1529" t="str">
            <v>02.01.08.900.92</v>
          </cell>
          <cell r="B1529" t="str">
            <v xml:space="preserve">Fechamento em chapa de aço galvanizado lisa e= 3 mm incluindo moldura </v>
          </cell>
          <cell r="C1529" t="str">
            <v>m²</v>
          </cell>
          <cell r="D1529">
            <v>683.64</v>
          </cell>
          <cell r="E1529">
            <v>551.41151798677208</v>
          </cell>
          <cell r="F1529" t="str">
            <v>SIEC Abr/26</v>
          </cell>
        </row>
        <row r="1530">
          <cell r="A1530" t="str">
            <v>02.01.08.900.69</v>
          </cell>
          <cell r="B1530" t="str">
            <v>Fechamento em tela quadrada ondulada de aço galvanizado pintado malha de 1 1/2"</v>
          </cell>
          <cell r="C1530" t="str">
            <v>m²</v>
          </cell>
          <cell r="D1530">
            <v>137.15</v>
          </cell>
          <cell r="E1530">
            <v>110.62268107759316</v>
          </cell>
          <cell r="F1530" t="str">
            <v>SIEC Abr/26</v>
          </cell>
        </row>
        <row r="1531">
          <cell r="A1531" t="str">
            <v>02.01.08.900.42</v>
          </cell>
          <cell r="B1531" t="str">
            <v>Fechamento em tela quadrada ondulada de arame galvanizado 50x50 (2")</v>
          </cell>
          <cell r="C1531" t="str">
            <v>m²</v>
          </cell>
          <cell r="D1531">
            <v>68.87</v>
          </cell>
          <cell r="E1531">
            <v>55.549282142281015</v>
          </cell>
          <cell r="F1531" t="str">
            <v>SIEC Abr/26</v>
          </cell>
        </row>
        <row r="1532">
          <cell r="A1532" t="str">
            <v>02.01.08.900.47</v>
          </cell>
          <cell r="B1532" t="str">
            <v>Fechamento em vidro laminado sobre mureta para proteção de áreas sobre vias aéreas H=2,20m. Tubo de aço galvanizado e=2mm, 2". Para fixação do tubo de aço, utilizar chapa de aço galvanizado e=10mm chumbado na mureta. Fechamento em vidro temperado laminado (10mm + 6mm).</v>
          </cell>
          <cell r="C1532" t="str">
            <v>m²</v>
          </cell>
          <cell r="D1532">
            <v>1245.67</v>
          </cell>
          <cell r="E1532">
            <v>1004.7346346184869</v>
          </cell>
          <cell r="F1532" t="str">
            <v>SIEC Abr/26</v>
          </cell>
        </row>
        <row r="1533">
          <cell r="A1533" t="str">
            <v>02.01.08.900.46</v>
          </cell>
          <cell r="B1533" t="str">
            <v>Fechamento em vidro para fachada principal, corpo do edifício H=2.90m. Tubo de aço galvanizado e=2mm, 2".Para fixação do tubo de aço, utilzar chapa de aço galvanizado e=10mm chumbado no piso. Fechamento em vidro temperado laminado (10mm+6mm) com película reflexiva para controle solar.</v>
          </cell>
          <cell r="C1533" t="str">
            <v>m²</v>
          </cell>
          <cell r="D1533">
            <v>1414.27</v>
          </cell>
          <cell r="E1533">
            <v>1140.7243103726407</v>
          </cell>
          <cell r="F1533" t="str">
            <v>SIEC Abr/26</v>
          </cell>
        </row>
        <row r="1534">
          <cell r="A1534" t="str">
            <v>02.01.08.900.63</v>
          </cell>
          <cell r="B1534" t="str">
            <v>Fechamento em vidro, com caixilho de alumínio, vidro laminado de 10mm, estruturado com montantes e barras horizontais em chapa de aço esp.= 5/8" L=3,75m H=2,75m</v>
          </cell>
          <cell r="C1534" t="str">
            <v>m²</v>
          </cell>
          <cell r="D1534">
            <v>1411.43</v>
          </cell>
          <cell r="E1534">
            <v>1138.4336183255364</v>
          </cell>
          <cell r="F1534" t="str">
            <v>SIEC Abr/26</v>
          </cell>
        </row>
        <row r="1535">
          <cell r="A1535" t="str">
            <v>02.01.08.900.81</v>
          </cell>
          <cell r="B1535" t="str">
            <v>Montante em perfil metálico "T" em aço galvanizado pintado 1 1/2" x 1/8" com cantoneiras em "L" de aço galvanizado pintado 1 1/4" x 1/8", soldados em viga metálica fixação de fechamento NCE.14</v>
          </cell>
          <cell r="C1535" t="str">
            <v>m²</v>
          </cell>
          <cell r="D1535">
            <v>481.49</v>
          </cell>
          <cell r="E1535">
            <v>388.36102597193099</v>
          </cell>
          <cell r="F1535" t="str">
            <v>SIEC Abr/26</v>
          </cell>
        </row>
        <row r="1536">
          <cell r="A1536" t="str">
            <v>02.01.08.900.87</v>
          </cell>
          <cell r="B1536" t="str">
            <v>NCE 02_Montante para NEE 241 (gradil fixo eletrofundido), fixação sobre mureta (aço galvanizado pintado) H &lt;= 251 cm</v>
          </cell>
          <cell r="C1536" t="str">
            <v>m</v>
          </cell>
          <cell r="D1536">
            <v>287.94</v>
          </cell>
          <cell r="E1536">
            <v>232.24713663494111</v>
          </cell>
          <cell r="F1536" t="str">
            <v>SIEC Abr/26</v>
          </cell>
        </row>
        <row r="1537">
          <cell r="A1537" t="str">
            <v>02.01.08.900.91</v>
          </cell>
          <cell r="B1537" t="str">
            <v>NCE 03_Montante para NEE 241 (gradil fixo eletrofundido), fixação piso-teto (aço galvanizado pintado) H &lt;= 251 cm</v>
          </cell>
          <cell r="C1537" t="str">
            <v>m</v>
          </cell>
          <cell r="D1537">
            <v>285.7</v>
          </cell>
          <cell r="E1537">
            <v>230.44039361187288</v>
          </cell>
          <cell r="F1537" t="str">
            <v>SIEC Abr/26</v>
          </cell>
        </row>
        <row r="1538">
          <cell r="A1538" t="str">
            <v>02.01.08.900.88</v>
          </cell>
          <cell r="B1538" t="str">
            <v>NCE 04_Montante para NEE 241 (gradil fixo eletrofundido), fixação em alvenaria (aço galvanizado pintado) H &lt;= 251 cm</v>
          </cell>
          <cell r="C1538" t="str">
            <v>m</v>
          </cell>
          <cell r="D1538">
            <v>279.77999999999997</v>
          </cell>
          <cell r="E1538">
            <v>225.66542990804967</v>
          </cell>
          <cell r="F1538" t="str">
            <v>SIEC Abr/26</v>
          </cell>
        </row>
        <row r="1539">
          <cell r="A1539" t="str">
            <v>02.01.08.900.86</v>
          </cell>
          <cell r="B1539" t="str">
            <v>NCE 06_Montante para portão NEE 267, fixação no piso (aço galvanizado pintado) 170 cm &lt;= H &lt;= 260 cm</v>
          </cell>
          <cell r="C1539" t="str">
            <v>m</v>
          </cell>
          <cell r="D1539">
            <v>254.6</v>
          </cell>
          <cell r="E1539">
            <v>205.35570253266656</v>
          </cell>
          <cell r="F1539" t="str">
            <v>SIEC Abr/26</v>
          </cell>
        </row>
        <row r="1540">
          <cell r="A1540" t="str">
            <v>02.01.08.900.90</v>
          </cell>
          <cell r="B1540" t="str">
            <v>NCE 12_Montante para NEE 241 (gradil fixo eletrofundido), fixação no piso (aço galvanizado pintado) H &lt;= 211 cm</v>
          </cell>
          <cell r="C1540" t="str">
            <v>m</v>
          </cell>
          <cell r="D1540">
            <v>279.77999999999997</v>
          </cell>
          <cell r="E1540">
            <v>225.66542990804967</v>
          </cell>
          <cell r="F1540" t="str">
            <v>SIEC Abr/26</v>
          </cell>
        </row>
        <row r="1541">
          <cell r="A1541" t="str">
            <v>02.01.08.900.95</v>
          </cell>
          <cell r="B1541" t="str">
            <v>NCE 13_Fechamento em vidro laminado liso transparente com espessura mín. 12 mm, composto de 2 (duas) lâminas de 6 mm interligadas por película polivinil butiral transparente para guarda-corpos NEE, fixado com baguete</v>
          </cell>
          <cell r="C1541" t="str">
            <v>m²</v>
          </cell>
          <cell r="D1541">
            <v>2078.56</v>
          </cell>
          <cell r="E1541">
            <v>1676.5284723342475</v>
          </cell>
          <cell r="F1541" t="str">
            <v>SIEC Abr/26</v>
          </cell>
        </row>
        <row r="1542">
          <cell r="A1542" t="str">
            <v>02.01.08.900.60</v>
          </cell>
          <cell r="B1542" t="str">
            <v>NCE 14_Fechamento de chapa perfurada em aço carbono, tipo SAE 1006 - galvanizado com duas camadas de zinco puro pintado e espessura mínima de 69 micrômetros (NBR6323), e= 2 mm, furo redondo Ø6,35 mm - AA 45% (para guarda-corpos NEE com indicação deste fechamento)</v>
          </cell>
          <cell r="C1542" t="str">
            <v>m²</v>
          </cell>
          <cell r="D1542">
            <v>496.63</v>
          </cell>
          <cell r="E1542">
            <v>400.57267301177609</v>
          </cell>
          <cell r="F1542" t="str">
            <v>SIEC Abr/26</v>
          </cell>
        </row>
        <row r="1543">
          <cell r="A1543" t="str">
            <v>02.01.08.900.41</v>
          </cell>
          <cell r="B1543" t="str">
            <v>NCE 15_Fechamento de guarda-corpo em tela de aço eletrofundido (aço galvanizado pintado)</v>
          </cell>
          <cell r="C1543" t="str">
            <v>m²</v>
          </cell>
          <cell r="D1543">
            <v>180.1</v>
          </cell>
          <cell r="E1543">
            <v>145.26536538151313</v>
          </cell>
          <cell r="F1543" t="str">
            <v>SIEC Abr/26</v>
          </cell>
        </row>
        <row r="1544">
          <cell r="A1544" t="str">
            <v>02.01.08.900.93</v>
          </cell>
          <cell r="B1544" t="str">
            <v>NCE 17_Fechamento de chapa perfurada em aço inox, e= 2 mm, furo redondo Ø 6,35 mm - AA 45% (para guarda-corpos NEE com indicação deste fechamento)</v>
          </cell>
          <cell r="C1544" t="str">
            <v>m²</v>
          </cell>
          <cell r="D1544">
            <v>2229.2199999999998</v>
          </cell>
          <cell r="E1544">
            <v>1798.0480722697207</v>
          </cell>
          <cell r="F1544" t="str">
            <v>SIEC Abr/26</v>
          </cell>
        </row>
        <row r="1545">
          <cell r="A1545" t="str">
            <v>02.01.08.900.43</v>
          </cell>
          <cell r="B1545" t="str">
            <v>NCI 06_Fechamento com chapa de alumínio lisa</v>
          </cell>
          <cell r="C1545" t="str">
            <v>m²</v>
          </cell>
          <cell r="D1545">
            <v>396.47</v>
          </cell>
          <cell r="E1545">
            <v>319.78544926601069</v>
          </cell>
          <cell r="F1545" t="str">
            <v>SIEC Abr/26</v>
          </cell>
        </row>
        <row r="1546">
          <cell r="A1546" t="str">
            <v>02.01.08.900.44</v>
          </cell>
          <cell r="B1546" t="str">
            <v>NCI 07_Fechamento com chapa de alumínio perfurada, e= 2 mm, furo redondo Ø 12,7 mm - 1/2" EC 20 mm - AA 36% (para portas NEI 203 a NEI 206)</v>
          </cell>
          <cell r="C1546" t="str">
            <v>m²</v>
          </cell>
          <cell r="D1546">
            <v>475.67</v>
          </cell>
          <cell r="E1546">
            <v>383.66672043878043</v>
          </cell>
          <cell r="F1546" t="str">
            <v>SIEC Abr/26</v>
          </cell>
        </row>
        <row r="1547">
          <cell r="A1547" t="str">
            <v>02.01.08.900.94</v>
          </cell>
          <cell r="B1547" t="str">
            <v>NCI 08_Fechamento com vidro laminado liso transparente (para portas NEI 203 a NEI 206), espessura = 10mm</v>
          </cell>
          <cell r="C1547" t="str">
            <v>m²</v>
          </cell>
          <cell r="D1547">
            <v>470.39</v>
          </cell>
          <cell r="E1547">
            <v>379.40796902726242</v>
          </cell>
          <cell r="F1547" t="str">
            <v>SIEC Abr/26</v>
          </cell>
        </row>
        <row r="1548">
          <cell r="A1548" t="str">
            <v>02.01.08.900.58</v>
          </cell>
          <cell r="B1548" t="str">
            <v>NCI 09_Fechamento com tela mosquiteiro aço inox malha 2 mm</v>
          </cell>
          <cell r="C1548" t="str">
            <v>m²</v>
          </cell>
          <cell r="D1548">
            <v>98.5</v>
          </cell>
          <cell r="E1548">
            <v>79.448298112598806</v>
          </cell>
          <cell r="F1548" t="str">
            <v>SIEC Abr/26</v>
          </cell>
        </row>
        <row r="1549">
          <cell r="A1549" t="str">
            <v>02.01.08.900.73</v>
          </cell>
          <cell r="B1549" t="str">
            <v>Película protetora transparente, antirrisco e antipichação para aplicação em vidros</v>
          </cell>
          <cell r="C1549" t="str">
            <v>m²</v>
          </cell>
          <cell r="D1549">
            <v>134.71</v>
          </cell>
          <cell r="E1549">
            <v>108.65462171317955</v>
          </cell>
          <cell r="F1549" t="str">
            <v>SIEC Abr/26</v>
          </cell>
        </row>
        <row r="1550">
          <cell r="A1550" t="str">
            <v>02.01.08.900.96</v>
          </cell>
          <cell r="B1550" t="str">
            <v>REM 54_Remanejamento de montante em aço inox para ajuste de guarda-corpo existente</v>
          </cell>
          <cell r="C1550" t="str">
            <v>un</v>
          </cell>
          <cell r="D1550">
            <v>407.76</v>
          </cell>
          <cell r="E1550">
            <v>328.89175673495726</v>
          </cell>
          <cell r="F1550" t="str">
            <v>SIEC Abr/26</v>
          </cell>
        </row>
        <row r="1551">
          <cell r="A1551" t="str">
            <v>02.01.08.900.52</v>
          </cell>
          <cell r="B1551" t="str">
            <v>Vidro laminado incolor de 10mm</v>
          </cell>
          <cell r="C1551" t="str">
            <v>m²</v>
          </cell>
          <cell r="D1551">
            <v>503.03</v>
          </cell>
          <cell r="E1551">
            <v>405.73479593482818</v>
          </cell>
          <cell r="F1551" t="str">
            <v>SIEC Abr/26</v>
          </cell>
        </row>
        <row r="1552">
          <cell r="A1552" t="str">
            <v>02.01.08.902</v>
          </cell>
          <cell r="B1552" t="str">
            <v>ALÇAPÕES</v>
          </cell>
          <cell r="C1552" t="str">
            <v/>
          </cell>
          <cell r="E1552">
            <v>0</v>
          </cell>
          <cell r="F1552" t="str">
            <v>SIEC Abr/26</v>
          </cell>
        </row>
        <row r="1553">
          <cell r="A1553" t="str">
            <v>02.01.08.902.17</v>
          </cell>
          <cell r="B1553" t="str">
            <v>Alçapão (concreto), circular - raio 0,5m; com puxador NCE 20</v>
          </cell>
          <cell r="C1553" t="str">
            <v>un</v>
          </cell>
          <cell r="D1553">
            <v>1028.6300000000001</v>
          </cell>
          <cell r="E1553">
            <v>829.67414099048244</v>
          </cell>
          <cell r="F1553" t="str">
            <v>SIEC Abr/26</v>
          </cell>
        </row>
        <row r="1554">
          <cell r="A1554" t="str">
            <v>02.01.08.902.08</v>
          </cell>
          <cell r="B1554" t="str">
            <v>NEF 02_Alçapão em concreto com puxador NCE 20</v>
          </cell>
          <cell r="C1554" t="str">
            <v>m²</v>
          </cell>
          <cell r="D1554">
            <v>1573.38</v>
          </cell>
          <cell r="E1554">
            <v>1269.0595257299565</v>
          </cell>
          <cell r="F1554" t="str">
            <v>SIEC Abr/26</v>
          </cell>
        </row>
        <row r="1555">
          <cell r="A1555" t="str">
            <v>02.01.08.902.23</v>
          </cell>
          <cell r="B1555" t="str">
            <v>NEF 102_Alçapão (chapa de aço galvanizado pintado), com encaixe para revestimento de piso em vinil (NEC10) C &lt;= 110 cm; L &lt;= 180 cm, com encaixe p/ puxador de alavanca NCE 20</v>
          </cell>
          <cell r="C1555" t="str">
            <v>m²</v>
          </cell>
          <cell r="D1555">
            <v>2253.15</v>
          </cell>
          <cell r="E1555">
            <v>1817.3495725116954</v>
          </cell>
          <cell r="F1555" t="str">
            <v>SIEC Abr/26</v>
          </cell>
        </row>
        <row r="1556">
          <cell r="A1556" t="str">
            <v>02.01.08.902.01</v>
          </cell>
          <cell r="B1556" t="str">
            <v>NEF 24_Alçapão em chapa de aço galvanizado pintado, chapa 14, com puxador, completo</v>
          </cell>
          <cell r="C1556" t="str">
            <v>m²</v>
          </cell>
          <cell r="D1556">
            <v>1146.58</v>
          </cell>
          <cell r="E1556">
            <v>924.81045329891913</v>
          </cell>
          <cell r="F1556" t="str">
            <v>SIEC Abr/26</v>
          </cell>
        </row>
        <row r="1557">
          <cell r="A1557" t="str">
            <v>02.01.08.903</v>
          </cell>
          <cell r="B1557" t="str">
            <v>DIVISÓRIAS</v>
          </cell>
          <cell r="C1557" t="str">
            <v/>
          </cell>
          <cell r="E1557">
            <v>0</v>
          </cell>
          <cell r="F1557" t="str">
            <v>SIEC Abr/26</v>
          </cell>
        </row>
        <row r="1558">
          <cell r="A1558" t="str">
            <v>02.01.08.903.29</v>
          </cell>
          <cell r="B1558" t="str">
            <v>Divisória de painel de vidro laminado com perfis em Alumínio anodizado acetinado fosco, e = 6 mm</v>
          </cell>
          <cell r="C1558" t="str">
            <v>m²</v>
          </cell>
          <cell r="D1558">
            <v>714.73</v>
          </cell>
          <cell r="E1558">
            <v>576.48814324891111</v>
          </cell>
          <cell r="F1558" t="str">
            <v>SIEC Abr/26</v>
          </cell>
        </row>
        <row r="1559">
          <cell r="A1559" t="str">
            <v>02.01.08.903.09</v>
          </cell>
          <cell r="B1559" t="str">
            <v>Divisória em chapas de MDF em ambos os lados, com isolante térmico em lã de vidro com revestimento em polietileno preto auto extinguível, e = 225mm, incluso acessórios</v>
          </cell>
          <cell r="C1559" t="str">
            <v>m²</v>
          </cell>
          <cell r="D1559">
            <v>384.18</v>
          </cell>
          <cell r="E1559">
            <v>309.87256009033717</v>
          </cell>
          <cell r="F1559" t="str">
            <v>SIEC Abr/26</v>
          </cell>
        </row>
        <row r="1560">
          <cell r="A1560" t="str">
            <v>02.01.08.903.25</v>
          </cell>
          <cell r="B1560" t="str">
            <v>Divisória em laminado melamínico, com montantes em perfis metálicos.</v>
          </cell>
          <cell r="C1560" t="str">
            <v>m²</v>
          </cell>
          <cell r="D1560">
            <v>880.91</v>
          </cell>
          <cell r="E1560">
            <v>710.52589127278588</v>
          </cell>
          <cell r="F1560" t="str">
            <v>SIEC Abr/26</v>
          </cell>
        </row>
        <row r="1561">
          <cell r="A1561" t="str">
            <v>02.01.08.903.20</v>
          </cell>
          <cell r="B1561" t="str">
            <v>Divisória painel/ vidro/ vidro tipo naval, acabamento em laminado fenólico melamínico, com 3,5 cm de espessura</v>
          </cell>
          <cell r="C1561" t="str">
            <v>m²</v>
          </cell>
          <cell r="D1561">
            <v>245.61</v>
          </cell>
          <cell r="E1561">
            <v>198.10453298919182</v>
          </cell>
          <cell r="F1561" t="str">
            <v>SIEC Abr/26</v>
          </cell>
        </row>
        <row r="1562">
          <cell r="A1562" t="str">
            <v>02.01.08.903.02</v>
          </cell>
          <cell r="B1562" t="str">
            <v>NEA 03_Divisória para sanitário (estrutura em alumínio e divisórias em laminado fenólico melamínico texturizado)</v>
          </cell>
          <cell r="C1562" t="str">
            <v>m²</v>
          </cell>
          <cell r="D1562">
            <v>339.34</v>
          </cell>
          <cell r="E1562">
            <v>273.70543636070329</v>
          </cell>
          <cell r="F1562" t="str">
            <v>SIEC Abr/26</v>
          </cell>
        </row>
        <row r="1563">
          <cell r="A1563" t="str">
            <v>02.01.08.903.04</v>
          </cell>
          <cell r="B1563" t="str">
            <v>NEA 23_Divisória para cabine sanitária com porta (estrutura em alumínio e divisórias em laminado fenólico melamínico de alta pressão texturizado)</v>
          </cell>
          <cell r="C1563" t="str">
            <v>m²</v>
          </cell>
          <cell r="D1563">
            <v>257.75</v>
          </cell>
          <cell r="E1563">
            <v>207.89643490885626</v>
          </cell>
          <cell r="F1563" t="str">
            <v>SIEC Abr/26</v>
          </cell>
        </row>
        <row r="1564">
          <cell r="A1564" t="str">
            <v>02.01.08.903.05</v>
          </cell>
          <cell r="B1564" t="str">
            <v>NEA 35_Divisória removível a prova de fogo com bandeira cega (alumínio anodizado e revestimento laminado)</v>
          </cell>
          <cell r="C1564" t="str">
            <v>m²</v>
          </cell>
          <cell r="D1564">
            <v>377.89</v>
          </cell>
          <cell r="E1564">
            <v>304.79916115502499</v>
          </cell>
          <cell r="F1564" t="str">
            <v>SIEC Abr/26</v>
          </cell>
        </row>
        <row r="1565">
          <cell r="A1565" t="str">
            <v>02.01.08.903.10</v>
          </cell>
          <cell r="B1565" t="str">
            <v>NEA 36_Porta para divisória a prova de fogo com bandeira cega (alumínio anodizado e revestimento laminado)</v>
          </cell>
          <cell r="C1565" t="str">
            <v>m²</v>
          </cell>
          <cell r="D1565">
            <v>639.26</v>
          </cell>
          <cell r="E1565">
            <v>515.61542184223265</v>
          </cell>
          <cell r="F1565" t="str">
            <v>SIEC Abr/26</v>
          </cell>
        </row>
        <row r="1566">
          <cell r="A1566" t="str">
            <v>02.01.08.903.06</v>
          </cell>
          <cell r="B1566" t="str">
            <v>NEA 37_Divisória removível a prova de fogo com bandeira para vidro (alumínio anodizado e revestimento laminado)</v>
          </cell>
          <cell r="C1566" t="str">
            <v>m²</v>
          </cell>
          <cell r="D1566">
            <v>406.26</v>
          </cell>
          <cell r="E1566">
            <v>327.68188417486692</v>
          </cell>
          <cell r="F1566" t="str">
            <v>SIEC Abr/26</v>
          </cell>
        </row>
        <row r="1567">
          <cell r="A1567" t="str">
            <v>02.01.08.903.19</v>
          </cell>
          <cell r="B1567" t="str">
            <v>NEA 38_Porta para divisória à prova de fogo com bandeira (alumínio anodizado e revestimento laminado)</v>
          </cell>
          <cell r="C1567" t="str">
            <v>m²</v>
          </cell>
          <cell r="D1567">
            <v>695.41</v>
          </cell>
          <cell r="E1567">
            <v>560.90498467494751</v>
          </cell>
          <cell r="F1567" t="str">
            <v>SIEC Abr/26</v>
          </cell>
        </row>
        <row r="1568">
          <cell r="A1568" t="str">
            <v>02.01.08.903.07</v>
          </cell>
          <cell r="B1568" t="str">
            <v>NEA 39_Divisória removível à prova de fogo com bandeira e peitoril para vidro (alumínio anodizado e revestimento laminado)</v>
          </cell>
          <cell r="C1568" t="str">
            <v>m²</v>
          </cell>
          <cell r="D1568">
            <v>388.24</v>
          </cell>
          <cell r="E1568">
            <v>313.14728181964836</v>
          </cell>
          <cell r="F1568" t="str">
            <v>SIEC Abr/26</v>
          </cell>
        </row>
        <row r="1569">
          <cell r="A1569" t="str">
            <v>02.01.08.903.11</v>
          </cell>
          <cell r="B1569" t="str">
            <v>NEA 40_Porta para divisória à prova de fogo com bandeira e peitoril para vidro (alumínio anodizado e revestimento laminado)</v>
          </cell>
          <cell r="C1569" t="str">
            <v>m²</v>
          </cell>
          <cell r="D1569">
            <v>672.3</v>
          </cell>
          <cell r="E1569">
            <v>542.26488143248912</v>
          </cell>
          <cell r="F1569" t="str">
            <v>SIEC Abr/26</v>
          </cell>
        </row>
        <row r="1570">
          <cell r="A1570" t="str">
            <v>02.01.08.903.08</v>
          </cell>
          <cell r="B1570" t="str">
            <v>NEA 41_Divisória removível à prova de fogo (alumínio anodizado e revestimento laminado)</v>
          </cell>
          <cell r="C1570" t="str">
            <v>m²</v>
          </cell>
          <cell r="D1570">
            <v>381.29</v>
          </cell>
          <cell r="E1570">
            <v>307.54153895789642</v>
          </cell>
          <cell r="F1570" t="str">
            <v>SIEC Abr/26</v>
          </cell>
        </row>
        <row r="1571">
          <cell r="A1571" t="str">
            <v>02.01.08.903.12</v>
          </cell>
          <cell r="B1571" t="str">
            <v>NEA 42_Porta para divisória à prova de fogo (alumínio anodizado e revestimento laminado)</v>
          </cell>
          <cell r="C1571" t="str">
            <v>m²</v>
          </cell>
          <cell r="D1571">
            <v>655.47</v>
          </cell>
          <cell r="E1571">
            <v>528.6901113082755</v>
          </cell>
          <cell r="F1571" t="str">
            <v>SIEC Abr/26</v>
          </cell>
        </row>
        <row r="1572">
          <cell r="A1572" t="str">
            <v>02.01.08.903.13</v>
          </cell>
          <cell r="B1572" t="str">
            <v>NEA 43_Divisória removível à prova de fogo com peitoril para vidro (alumínio anodizado e revestimento laminado)</v>
          </cell>
          <cell r="C1572" t="str">
            <v>m²</v>
          </cell>
          <cell r="D1572">
            <v>414</v>
          </cell>
          <cell r="E1572">
            <v>333.92482658493304</v>
          </cell>
          <cell r="F1572" t="str">
            <v>SIEC Abr/26</v>
          </cell>
        </row>
        <row r="1573">
          <cell r="A1573" t="str">
            <v>02.01.08.903.14</v>
          </cell>
          <cell r="B1573" t="str">
            <v>NEA 44_Porta para divisória à prova de fogo com peitoril para vidro (alumínio anodizado e revestimento laminado)</v>
          </cell>
          <cell r="C1573" t="str">
            <v>m²</v>
          </cell>
          <cell r="D1573">
            <v>706.2</v>
          </cell>
          <cell r="E1573">
            <v>569.60800129053075</v>
          </cell>
          <cell r="F1573" t="str">
            <v>SIEC Abr/26</v>
          </cell>
        </row>
        <row r="1574">
          <cell r="A1574" t="str">
            <v>02.01.08.903.15</v>
          </cell>
          <cell r="B1574" t="str">
            <v>NEA 59_Porta para divisória à prova de fogo com bandeira para ventilação permanente (alumínio anodizado e revestimento laminado)</v>
          </cell>
          <cell r="C1574" t="str">
            <v>m²</v>
          </cell>
          <cell r="D1574">
            <v>576.26</v>
          </cell>
          <cell r="E1574">
            <v>464.80077431843847</v>
          </cell>
          <cell r="F1574" t="str">
            <v>SIEC Abr/26</v>
          </cell>
        </row>
        <row r="1575">
          <cell r="A1575" t="str">
            <v>02.01.08.903.16</v>
          </cell>
          <cell r="B1575" t="str">
            <v>NEA 60_Divisória removível à prova de fogo com bandeira para ventilação permanente (alumínio anodizado e revestimento laminado)</v>
          </cell>
          <cell r="C1575" t="str">
            <v>m²</v>
          </cell>
          <cell r="D1575">
            <v>326.58999999999997</v>
          </cell>
          <cell r="E1575">
            <v>263.42151959993544</v>
          </cell>
          <cell r="F1575" t="str">
            <v>SIEC Abr/26</v>
          </cell>
        </row>
        <row r="1576">
          <cell r="A1576" t="str">
            <v>02.01.08.903.17</v>
          </cell>
          <cell r="B1576" t="str">
            <v>NEA 61_Divisória removível à prova de fogo com bandeira para ventilação permanente e peitoril para vidro (alumínio anodizado e revestimento laminado)</v>
          </cell>
          <cell r="C1576" t="str">
            <v>m²</v>
          </cell>
          <cell r="D1576">
            <v>384.21</v>
          </cell>
          <cell r="E1576">
            <v>309.89675754153893</v>
          </cell>
          <cell r="F1576" t="str">
            <v>SIEC Abr/26</v>
          </cell>
        </row>
        <row r="1577">
          <cell r="A1577" t="str">
            <v>02.01.08.903.18</v>
          </cell>
          <cell r="B1577" t="str">
            <v>NEA 62_Porta para divisória à prova de fogo com bandeira para ventilação permanente e peitoril para vidro (alumínio anodizado e revestimento laminado)</v>
          </cell>
          <cell r="C1577" t="str">
            <v>m²</v>
          </cell>
          <cell r="D1577">
            <v>665.7</v>
          </cell>
          <cell r="E1577">
            <v>536.94144216809161</v>
          </cell>
          <cell r="F1577" t="str">
            <v>SIEC Abr/26</v>
          </cell>
        </row>
        <row r="1578">
          <cell r="A1578" t="str">
            <v>02.01.08.903.01</v>
          </cell>
          <cell r="B1578" t="str">
            <v>NEA 68_Porta para cabine sanitária em alvenaria (estrutura em alumínio e divisórias em laminado fenólico melamínico de alta pressão texturizado)</v>
          </cell>
          <cell r="C1578" t="str">
            <v>m²</v>
          </cell>
          <cell r="D1578">
            <v>362.5</v>
          </cell>
          <cell r="E1578">
            <v>292.38586868849814</v>
          </cell>
          <cell r="F1578" t="str">
            <v>SIEC Abr/26</v>
          </cell>
        </row>
        <row r="1579">
          <cell r="A1579" t="str">
            <v>02.01.08.903.03</v>
          </cell>
          <cell r="B1579" t="str">
            <v>NEA 69_Divisória para sanitário (estrutura em alumínio e divisórias em laminado fenólico melamínico texturizado - TS).</v>
          </cell>
          <cell r="C1579" t="str">
            <v>m²</v>
          </cell>
          <cell r="D1579">
            <v>382.07</v>
          </cell>
          <cell r="E1579">
            <v>308.17067268914337</v>
          </cell>
          <cell r="F1579" t="str">
            <v>SIEC Abr/26</v>
          </cell>
        </row>
        <row r="1580">
          <cell r="A1580" t="str">
            <v>02.01.08.903.24</v>
          </cell>
          <cell r="B1580" t="str">
            <v>Porta para divisória em laminado melamínico, com perfis de aço pintado, sem vidro, 0,80 x 2,10 m.</v>
          </cell>
          <cell r="C1580" t="str">
            <v>cj</v>
          </cell>
          <cell r="D1580">
            <v>859.41</v>
          </cell>
          <cell r="E1580">
            <v>693.18438457815773</v>
          </cell>
          <cell r="F1580" t="str">
            <v>SIEC Abr/26</v>
          </cell>
        </row>
        <row r="1581">
          <cell r="A1581" t="str">
            <v>02.01.09</v>
          </cell>
          <cell r="B1581" t="str">
            <v>REVESTIMENTOS DE PAREDES, TETOS E PISOS</v>
          </cell>
          <cell r="C1581" t="str">
            <v/>
          </cell>
          <cell r="E1581">
            <v>0</v>
          </cell>
          <cell r="F1581" t="str">
            <v>SIEC Abr/26</v>
          </cell>
        </row>
        <row r="1582">
          <cell r="A1582" t="str">
            <v>02.01.09.100</v>
          </cell>
          <cell r="B1582" t="str">
            <v>REVESTIMENTOS PAREDES INTERNAS</v>
          </cell>
          <cell r="C1582" t="str">
            <v/>
          </cell>
          <cell r="E1582">
            <v>0</v>
          </cell>
          <cell r="F1582" t="str">
            <v>SIEC Abr/26</v>
          </cell>
        </row>
        <row r="1583">
          <cell r="A1583" t="str">
            <v>02.01.09.100.32</v>
          </cell>
          <cell r="B1583" t="str">
            <v>Aplicação de primer epóxi em estrutura de aço carbono com uma demão, e=25 micra, à revólver</v>
          </cell>
          <cell r="C1583" t="str">
            <v>m²</v>
          </cell>
          <cell r="D1583">
            <v>23.93</v>
          </cell>
          <cell r="E1583">
            <v>19.301500241974512</v>
          </cell>
          <cell r="F1583" t="str">
            <v>SIEC Abr/26</v>
          </cell>
        </row>
        <row r="1584">
          <cell r="A1584" t="str">
            <v>02.01.09.100.33</v>
          </cell>
          <cell r="B1584" t="str">
            <v>Aplicação de primer epóxi em estrutura de aço carbono com uma demão, e=60 micra, à revólver</v>
          </cell>
          <cell r="C1584" t="str">
            <v>m²</v>
          </cell>
          <cell r="D1584">
            <v>56.64</v>
          </cell>
          <cell r="E1584">
            <v>45.684787869011132</v>
          </cell>
          <cell r="F1584" t="str">
            <v>SIEC Abr/26</v>
          </cell>
        </row>
        <row r="1585">
          <cell r="A1585" t="str">
            <v>02.01.09.100.35</v>
          </cell>
          <cell r="B1585" t="str">
            <v>Aplicação de primer sintético em estrutura de aço carbono com uma demão, e=25 micra, à revólver</v>
          </cell>
          <cell r="C1585" t="str">
            <v>m²</v>
          </cell>
          <cell r="D1585">
            <v>10.72</v>
          </cell>
          <cell r="E1585">
            <v>8.646555896112277</v>
          </cell>
          <cell r="F1585" t="str">
            <v>SIEC Abr/26</v>
          </cell>
        </row>
        <row r="1586">
          <cell r="A1586" t="str">
            <v>02.01.09.100.12</v>
          </cell>
          <cell r="B1586" t="str">
            <v>Azulejo assentado com argamassa pré-fabricada de cimento colante, juntas a prumo</v>
          </cell>
          <cell r="C1586" t="str">
            <v>m²</v>
          </cell>
          <cell r="D1586">
            <v>68.599999999999994</v>
          </cell>
          <cell r="E1586">
            <v>55.331505081464748</v>
          </cell>
          <cell r="F1586" t="str">
            <v>SIEC Abr/26</v>
          </cell>
        </row>
        <row r="1587">
          <cell r="A1587" t="str">
            <v>02.01.09.100.09</v>
          </cell>
          <cell r="B1587" t="str">
            <v>Azulejo assentado com cola especial à base de PVA, juntas a prumo</v>
          </cell>
          <cell r="C1587" t="str">
            <v>m²</v>
          </cell>
          <cell r="D1587">
            <v>99.12</v>
          </cell>
          <cell r="E1587">
            <v>79.94837877076948</v>
          </cell>
          <cell r="F1587" t="str">
            <v>SIEC Abr/26</v>
          </cell>
        </row>
        <row r="1588">
          <cell r="A1588" t="str">
            <v>02.01.09.100.46</v>
          </cell>
          <cell r="B1588" t="str">
            <v>Barra lisa traço 1:3 (cimento e areia media), espessura 1,0 cm, preparo manual da argamassa</v>
          </cell>
          <cell r="C1588" t="str">
            <v>m²</v>
          </cell>
          <cell r="D1588">
            <v>77.930000000000007</v>
          </cell>
          <cell r="E1588">
            <v>62.856912405226652</v>
          </cell>
          <cell r="F1588" t="str">
            <v>SIEC Abr/26</v>
          </cell>
        </row>
        <row r="1589">
          <cell r="A1589" t="str">
            <v>02.01.09.100.14</v>
          </cell>
          <cell r="B1589" t="str">
            <v>Cerâmica comum em placa 20 x 20 cm, assentada com argamassa pré-fabricada de cimento colante e rejuntamento com cimento branco</v>
          </cell>
          <cell r="C1589" t="str">
            <v>m²</v>
          </cell>
          <cell r="D1589">
            <v>58.97</v>
          </cell>
          <cell r="E1589">
            <v>47.564123245684783</v>
          </cell>
          <cell r="F1589" t="str">
            <v>SIEC Abr/26</v>
          </cell>
        </row>
        <row r="1590">
          <cell r="A1590" t="str">
            <v>02.01.09.100.13</v>
          </cell>
          <cell r="B1590" t="str">
            <v>Cerâmica extrudada em placa de alta resistência em placa, com garras de fixação, assentada com argamassa pré-fabricada de cimento colante, inclusive rejuntamento de juntas de 8 mm (altura: 11,50 cm / espessura: 9 mm / largura: 24,00 cm)</v>
          </cell>
          <cell r="C1590" t="str">
            <v>m²</v>
          </cell>
          <cell r="D1590">
            <v>257.82</v>
          </cell>
          <cell r="E1590">
            <v>207.95289562832716</v>
          </cell>
          <cell r="F1590" t="str">
            <v>SIEC Abr/26</v>
          </cell>
        </row>
        <row r="1591">
          <cell r="A1591" t="str">
            <v>02.01.09.100.45</v>
          </cell>
          <cell r="B1591" t="str">
            <v>Chapisco aplicado em alvenarias e estruturas de concreto internas, com rolo para textura acrílica, argamassa industrializada com preparo em misturador 300 kg</v>
          </cell>
          <cell r="C1591" t="str">
            <v>m²</v>
          </cell>
          <cell r="D1591">
            <v>10.01</v>
          </cell>
          <cell r="E1591">
            <v>8.0738828843361823</v>
          </cell>
          <cell r="F1591" t="str">
            <v>SIEC Abr/26</v>
          </cell>
        </row>
        <row r="1592">
          <cell r="A1592" t="str">
            <v>02.01.09.100.01</v>
          </cell>
          <cell r="B1592" t="str">
            <v>Chapisco para parede interna ou externa com argamassa de cimento e areia sem peneirar traço 1:3, e=5 mm</v>
          </cell>
          <cell r="C1592" t="str">
            <v>m²</v>
          </cell>
          <cell r="D1592">
            <v>5.77</v>
          </cell>
          <cell r="E1592">
            <v>4.6539764478141628</v>
          </cell>
          <cell r="F1592" t="str">
            <v>SIEC Abr/26</v>
          </cell>
        </row>
        <row r="1593">
          <cell r="A1593" t="str">
            <v>02.01.09.100.02</v>
          </cell>
          <cell r="B1593" t="str">
            <v>Chapisco rolado com mistura de cimento, areia e adesivo à base acrílica, traço 1:3</v>
          </cell>
          <cell r="C1593" t="str">
            <v>m²</v>
          </cell>
          <cell r="D1593">
            <v>31.24</v>
          </cell>
          <cell r="E1593">
            <v>25.197612518148087</v>
          </cell>
          <cell r="F1593" t="str">
            <v>SIEC Abr/26</v>
          </cell>
        </row>
        <row r="1594">
          <cell r="A1594" t="str">
            <v>02.01.09.100.28</v>
          </cell>
          <cell r="B1594" t="str">
            <v>Emassamento de esquadria de madeira com massa corrida com duas demãos, para pintura a óleo ou esmalte</v>
          </cell>
          <cell r="C1594" t="str">
            <v>m²</v>
          </cell>
          <cell r="D1594">
            <v>35</v>
          </cell>
          <cell r="E1594">
            <v>28.230359735441201</v>
          </cell>
          <cell r="F1594" t="str">
            <v>SIEC Abr/26</v>
          </cell>
        </row>
        <row r="1595">
          <cell r="A1595" t="str">
            <v>02.01.09.100.30</v>
          </cell>
          <cell r="B1595" t="str">
            <v>Emassamento de parede interna com massa corrida à base de óleo com duas demãos, para pintura a óleo</v>
          </cell>
          <cell r="C1595" t="str">
            <v>m²</v>
          </cell>
          <cell r="D1595">
            <v>35</v>
          </cell>
          <cell r="E1595">
            <v>28.230359735441201</v>
          </cell>
          <cell r="F1595" t="str">
            <v>SIEC Abr/26</v>
          </cell>
        </row>
        <row r="1596">
          <cell r="A1596" t="str">
            <v>02.01.09.100.29</v>
          </cell>
          <cell r="B1596" t="str">
            <v>Emassamento de parede interna com massa corrida à base de PVA com duas demãos, para pintura látex</v>
          </cell>
          <cell r="C1596" t="str">
            <v>m²</v>
          </cell>
          <cell r="D1596">
            <v>24.32</v>
          </cell>
          <cell r="E1596">
            <v>19.616067107597999</v>
          </cell>
          <cell r="F1596" t="str">
            <v>SIEC Abr/26</v>
          </cell>
        </row>
        <row r="1597">
          <cell r="A1597" t="str">
            <v>02.01.09.100.04</v>
          </cell>
          <cell r="B1597" t="str">
            <v>Emboço para parede interna com argamassa de cimento e areia sem peneirar traço 1:4, e=20 mm</v>
          </cell>
          <cell r="C1597" t="str">
            <v>m²</v>
          </cell>
          <cell r="D1597">
            <v>61.61</v>
          </cell>
          <cell r="E1597">
            <v>49.693498951443779</v>
          </cell>
          <cell r="F1597" t="str">
            <v>SIEC Abr/26</v>
          </cell>
        </row>
        <row r="1598">
          <cell r="A1598" t="str">
            <v>02.01.09.100.03</v>
          </cell>
          <cell r="B1598" t="str">
            <v>Emboço para parede interna com argamassa mista de cimento, cal hidratada e areia sem peneirar traço 1:2:8, e = 20 mm</v>
          </cell>
          <cell r="C1598" t="str">
            <v>m²</v>
          </cell>
          <cell r="D1598">
            <v>52.66</v>
          </cell>
          <cell r="E1598">
            <v>42.474592676238103</v>
          </cell>
          <cell r="F1598" t="str">
            <v>SIEC Abr/26</v>
          </cell>
        </row>
        <row r="1599">
          <cell r="A1599" t="str">
            <v>02.01.09.100.38</v>
          </cell>
          <cell r="B1599" t="str">
            <v>Jateamento comercial em estrutura de aço carbono (SSPC-SP6)</v>
          </cell>
          <cell r="C1599" t="str">
            <v>m²</v>
          </cell>
          <cell r="D1599">
            <v>18.23</v>
          </cell>
          <cell r="E1599">
            <v>14.70398451363123</v>
          </cell>
          <cell r="F1599" t="str">
            <v>SIEC Abr/26</v>
          </cell>
        </row>
        <row r="1600">
          <cell r="A1600" t="str">
            <v>02.01.09.100.36</v>
          </cell>
          <cell r="B1600" t="str">
            <v>Jateamento em estrutura de aço carbono ao metal branco (SSPC-SP5)</v>
          </cell>
          <cell r="C1600" t="str">
            <v>m²</v>
          </cell>
          <cell r="D1600">
            <v>49.56</v>
          </cell>
          <cell r="E1600">
            <v>39.97418938538474</v>
          </cell>
          <cell r="F1600" t="str">
            <v>SIEC Abr/26</v>
          </cell>
        </row>
        <row r="1601">
          <cell r="A1601" t="str">
            <v>02.01.09.100.37</v>
          </cell>
          <cell r="B1601" t="str">
            <v>Jateamento em estrutura de aço carbono ao metal quase branco (SSPC-SP10)</v>
          </cell>
          <cell r="C1601" t="str">
            <v>m²</v>
          </cell>
          <cell r="D1601">
            <v>25</v>
          </cell>
          <cell r="E1601">
            <v>20.164542668172285</v>
          </cell>
          <cell r="F1601" t="str">
            <v>SIEC Abr/26</v>
          </cell>
        </row>
        <row r="1602">
          <cell r="A1602" t="str">
            <v>02.01.09.100.18</v>
          </cell>
          <cell r="B1602" t="str">
            <v>Limpeza de superfície revestida com material cerâmico , utilizando solução 1:6 de ácido muriático e solução neutralizadora 1:4 de amônia, ambas diluídas em água</v>
          </cell>
          <cell r="C1602" t="str">
            <v>m²</v>
          </cell>
          <cell r="D1602">
            <v>19.75</v>
          </cell>
          <cell r="E1602">
            <v>15.929988707856106</v>
          </cell>
          <cell r="F1602" t="str">
            <v>SIEC Abr/26</v>
          </cell>
        </row>
        <row r="1603">
          <cell r="A1603" t="str">
            <v>02.01.09.100.39</v>
          </cell>
          <cell r="B1603" t="str">
            <v>Lixamento de superfície de concreto grosso ou fino com lixadeira elétrica, para preparação e conservação</v>
          </cell>
          <cell r="C1603" t="str">
            <v>m²</v>
          </cell>
          <cell r="D1603">
            <v>12.38</v>
          </cell>
          <cell r="E1603">
            <v>9.9854815292789159</v>
          </cell>
          <cell r="F1603" t="str">
            <v>SIEC Abr/26</v>
          </cell>
        </row>
        <row r="1604">
          <cell r="A1604" t="str">
            <v>02.01.09.100.48</v>
          </cell>
          <cell r="B1604" t="str">
            <v>Lixamento de superfície de concreto grosso ou fino com lixadeira elétrica, para preparação e conservação (noturno)</v>
          </cell>
          <cell r="C1604" t="str">
            <v>m²</v>
          </cell>
          <cell r="D1604">
            <v>13.47</v>
          </cell>
          <cell r="E1604">
            <v>10.864655589611228</v>
          </cell>
          <cell r="F1604" t="str">
            <v>SIEC Abr/26</v>
          </cell>
        </row>
        <row r="1605">
          <cell r="A1605" t="str">
            <v>02.01.09.100.40</v>
          </cell>
          <cell r="B1605" t="str">
            <v>Lixamento manual de superfície de concreto para preparação e conservação</v>
          </cell>
          <cell r="C1605" t="str">
            <v>m²</v>
          </cell>
          <cell r="D1605">
            <v>17.93</v>
          </cell>
          <cell r="E1605">
            <v>14.462010001613162</v>
          </cell>
          <cell r="F1605" t="str">
            <v>SIEC Abr/26</v>
          </cell>
        </row>
        <row r="1606">
          <cell r="A1606" t="str">
            <v>02.01.09.100.51</v>
          </cell>
          <cell r="B1606" t="str">
            <v>NEB 08/01_Revestimento cerâmico prensado e esmaltado 10 x 10 cm para interior, com rejunte, chapisco e impermeabilização</v>
          </cell>
          <cell r="C1606" t="str">
            <v>m²</v>
          </cell>
          <cell r="D1606">
            <v>249.57</v>
          </cell>
          <cell r="E1606">
            <v>201.2985965478303</v>
          </cell>
          <cell r="F1606" t="str">
            <v>SIEC Abr/26</v>
          </cell>
        </row>
        <row r="1607">
          <cell r="A1607" t="str">
            <v>02.01.09.100.52</v>
          </cell>
          <cell r="B1607" t="str">
            <v>NEB 08/02_Revestimento cerâmico prensado e esmaltado colorido 7,5 x 7,5 cm para interior, com rejunte, chapisco e impermeabilização</v>
          </cell>
          <cell r="C1607" t="str">
            <v>m²</v>
          </cell>
          <cell r="D1607">
            <v>249.57</v>
          </cell>
          <cell r="E1607">
            <v>201.2985965478303</v>
          </cell>
          <cell r="F1607" t="str">
            <v>SIEC Abr/26</v>
          </cell>
        </row>
        <row r="1608">
          <cell r="A1608" t="str">
            <v>02.01.09.100.53</v>
          </cell>
          <cell r="B1608" t="str">
            <v>NEB 08/03_Revestimento cerâmico prensado e esmaltado 10 x 5 cm para interior, com rejunte, chapisco e impermeabilização</v>
          </cell>
          <cell r="C1608" t="str">
            <v>m²</v>
          </cell>
          <cell r="D1608">
            <v>249.57</v>
          </cell>
          <cell r="E1608">
            <v>201.2985965478303</v>
          </cell>
          <cell r="F1608" t="str">
            <v>SIEC Abr/26</v>
          </cell>
        </row>
        <row r="1609">
          <cell r="A1609" t="str">
            <v>02.01.09.100.54</v>
          </cell>
          <cell r="B1609" t="str">
            <v>NEB 09/01_Revestimento cerâmico de porcelana 5 x 5 cm para exterior, com rejunte, chapisco e impermeabilização</v>
          </cell>
          <cell r="C1609" t="str">
            <v>m²</v>
          </cell>
          <cell r="D1609">
            <v>411.86</v>
          </cell>
          <cell r="E1609">
            <v>332.19874173253754</v>
          </cell>
          <cell r="F1609" t="str">
            <v>SIEC Abr/26</v>
          </cell>
        </row>
        <row r="1610">
          <cell r="A1610" t="str">
            <v>02.01.09.100.47</v>
          </cell>
          <cell r="B1610" t="str">
            <v>NEB 14_Revestimento em laminado melamínico texturizado, e= 1,3 mm</v>
          </cell>
          <cell r="C1610" t="str">
            <v>m²</v>
          </cell>
          <cell r="D1610">
            <v>177.31</v>
          </cell>
          <cell r="E1610">
            <v>143.01500241974512</v>
          </cell>
          <cell r="F1610" t="str">
            <v>SIEC Abr/26</v>
          </cell>
        </row>
        <row r="1611">
          <cell r="A1611" t="str">
            <v>02.01.09.100.55</v>
          </cell>
          <cell r="B1611" t="str">
            <v>NEB 34_Pastilha cerâmica de porcelana esmaltada ou equivalente, 10 x 10 cm, com rejunte, chapisco e impermeabilização</v>
          </cell>
          <cell r="C1611" t="str">
            <v>m²</v>
          </cell>
          <cell r="D1611">
            <v>220.32</v>
          </cell>
          <cell r="E1611">
            <v>177.70608162606871</v>
          </cell>
          <cell r="F1611" t="str">
            <v>SIEC Abr/26</v>
          </cell>
        </row>
        <row r="1612">
          <cell r="A1612" t="str">
            <v>02.01.09.100.56</v>
          </cell>
          <cell r="B1612" t="str">
            <v>NEB 39_Acabamento imitação de concreto aparente sobre parede existente</v>
          </cell>
          <cell r="C1612" t="str">
            <v>m²</v>
          </cell>
          <cell r="D1612">
            <v>286.77</v>
          </cell>
          <cell r="E1612">
            <v>231.30343603807063</v>
          </cell>
          <cell r="F1612" t="str">
            <v>SIEC Abr/26</v>
          </cell>
        </row>
        <row r="1613">
          <cell r="A1613" t="str">
            <v>02.01.09.100.06</v>
          </cell>
          <cell r="B1613" t="str">
            <v>Reboco para parede interna ou externa, com argamassa pré-fabricada composta de cal virgem micro pulverizada, e=2 mm</v>
          </cell>
          <cell r="C1613" t="str">
            <v>m²</v>
          </cell>
          <cell r="D1613">
            <v>7.22</v>
          </cell>
          <cell r="E1613">
            <v>5.8235199225681562</v>
          </cell>
          <cell r="F1613" t="str">
            <v>SIEC Abr/26</v>
          </cell>
        </row>
        <row r="1614">
          <cell r="A1614" t="str">
            <v>02.01.09.100.05</v>
          </cell>
          <cell r="B1614" t="str">
            <v>Reboco para parede interna ou externa, com argamassa pré-fabricada, base para epóxi, borracha clorada, massa corrida acrílica e colagem de laminados, adesivo de alta resistência, e=5 mm</v>
          </cell>
          <cell r="C1614" t="str">
            <v>m²</v>
          </cell>
          <cell r="D1614">
            <v>45.52</v>
          </cell>
          <cell r="E1614">
            <v>36.715599290208097</v>
          </cell>
          <cell r="F1614" t="str">
            <v>SIEC Abr/26</v>
          </cell>
        </row>
        <row r="1615">
          <cell r="A1615" t="str">
            <v>02.01.09.100.07</v>
          </cell>
          <cell r="B1615" t="str">
            <v>Reboco para parede interna ou externa, com argamassa pré-fabricada, e=5 mm</v>
          </cell>
          <cell r="C1615" t="str">
            <v>m²</v>
          </cell>
          <cell r="D1615">
            <v>46.39</v>
          </cell>
          <cell r="E1615">
            <v>37.417325375060493</v>
          </cell>
          <cell r="F1615" t="str">
            <v>SIEC Abr/26</v>
          </cell>
        </row>
        <row r="1616">
          <cell r="A1616" t="str">
            <v>02.01.09.100.08</v>
          </cell>
          <cell r="B1616" t="str">
            <v>Reboco para parede interna, com argamassa de cimento e areia peneirada traço 1:3, e=20 mm</v>
          </cell>
          <cell r="C1616" t="str">
            <v>m²</v>
          </cell>
          <cell r="D1616">
            <v>56.6</v>
          </cell>
          <cell r="E1616">
            <v>45.652524600742055</v>
          </cell>
          <cell r="F1616" t="str">
            <v>SIEC Abr/26</v>
          </cell>
        </row>
        <row r="1617">
          <cell r="A1617" t="str">
            <v>02.01.09.100.17</v>
          </cell>
          <cell r="B1617" t="str">
            <v>Rejuntamento de azulejo 15 x 15 cm, com argamassa pré-fabricada, para juntas até 3 mm</v>
          </cell>
          <cell r="C1617" t="str">
            <v>m²</v>
          </cell>
          <cell r="D1617">
            <v>19.940000000000001</v>
          </cell>
          <cell r="E1617">
            <v>16.083239232134215</v>
          </cell>
          <cell r="F1617" t="str">
            <v>SIEC Abr/26</v>
          </cell>
        </row>
        <row r="1618">
          <cell r="A1618" t="str">
            <v>02.01.09.100.16</v>
          </cell>
          <cell r="B1618" t="str">
            <v>Rejuntamento de azulejo 15 x 15 cm, com cimento branco, para juntas até 3 mm</v>
          </cell>
          <cell r="C1618" t="str">
            <v>m²</v>
          </cell>
          <cell r="D1618">
            <v>18.77</v>
          </cell>
          <cell r="E1618">
            <v>15.139538635263751</v>
          </cell>
          <cell r="F1618" t="str">
            <v>SIEC Abr/26</v>
          </cell>
        </row>
        <row r="1619">
          <cell r="A1619" t="str">
            <v>02.01.09.200</v>
          </cell>
          <cell r="B1619" t="str">
            <v>REVESTIMENTOS DE PAREDES EXTERNAS</v>
          </cell>
          <cell r="C1619" t="str">
            <v/>
          </cell>
          <cell r="E1619">
            <v>0</v>
          </cell>
          <cell r="F1619" t="str">
            <v>SIEC Abr/26</v>
          </cell>
        </row>
        <row r="1620">
          <cell r="A1620" t="str">
            <v>02.01.09.200.02</v>
          </cell>
          <cell r="B1620" t="str">
            <v>Chapisco para parede externa com argamasa de cimento e areia sem peneirar traço 1:3, e=5 mm</v>
          </cell>
          <cell r="C1620" t="str">
            <v>m²</v>
          </cell>
          <cell r="D1620">
            <v>11.87</v>
          </cell>
          <cell r="E1620">
            <v>9.5741248588482009</v>
          </cell>
          <cell r="F1620" t="str">
            <v>SIEC Abr/26</v>
          </cell>
        </row>
        <row r="1621">
          <cell r="A1621" t="str">
            <v>02.01.09.200.01</v>
          </cell>
          <cell r="B1621" t="str">
            <v>Chapisco para parede externa com argamassa de cimento e pedrisco traço 1:4, e=7 mm</v>
          </cell>
          <cell r="C1621" t="str">
            <v>m²</v>
          </cell>
          <cell r="D1621">
            <v>16.97</v>
          </cell>
          <cell r="E1621">
            <v>13.687691563155347</v>
          </cell>
          <cell r="F1621" t="str">
            <v>SIEC Abr/26</v>
          </cell>
        </row>
        <row r="1622">
          <cell r="A1622" t="str">
            <v>02.01.09.200.07</v>
          </cell>
          <cell r="B1622" t="str">
            <v>Emassamento de parede externa com massa acrílica com duas demãos, para pintura látex</v>
          </cell>
          <cell r="C1622" t="str">
            <v>m²</v>
          </cell>
          <cell r="D1622">
            <v>30.82</v>
          </cell>
          <cell r="E1622">
            <v>24.858848201322793</v>
          </cell>
          <cell r="F1622" t="str">
            <v>SIEC Abr/26</v>
          </cell>
        </row>
        <row r="1623">
          <cell r="A1623" t="str">
            <v>02.01.09.200.03</v>
          </cell>
          <cell r="B1623" t="str">
            <v>Emboço para parede externa com argamassa mista de cimento, cal hidratada e areia sem peneirar traço 1:2:6, e=20 mm</v>
          </cell>
          <cell r="C1623" t="str">
            <v>m²</v>
          </cell>
          <cell r="D1623">
            <v>71.290000000000006</v>
          </cell>
          <cell r="E1623">
            <v>57.501209872560096</v>
          </cell>
          <cell r="F1623" t="str">
            <v>SIEC Abr/26</v>
          </cell>
        </row>
        <row r="1624">
          <cell r="A1624" t="str">
            <v>02.01.09.200.06</v>
          </cell>
          <cell r="B1624" t="str">
            <v>Massa Única impermeável para parede externa com argamassa pré-fabricada, e=10 mm</v>
          </cell>
          <cell r="C1624" t="str">
            <v>m²</v>
          </cell>
          <cell r="D1624">
            <v>34.25</v>
          </cell>
          <cell r="E1624">
            <v>27.625423455396032</v>
          </cell>
          <cell r="F1624" t="str">
            <v>SIEC Abr/26</v>
          </cell>
        </row>
        <row r="1625">
          <cell r="A1625" t="str">
            <v>02.01.09.200.11</v>
          </cell>
          <cell r="B1625" t="str">
            <v>NEB 09/02_Revestimento cerâmico de porcelana 10 x 5 cm para exterior, com rejunte, chapisco e impermeabilização</v>
          </cell>
          <cell r="C1625" t="str">
            <v>m²</v>
          </cell>
          <cell r="D1625">
            <v>279.20999999999998</v>
          </cell>
          <cell r="E1625">
            <v>225.20567833521534</v>
          </cell>
          <cell r="F1625" t="str">
            <v>SIEC Abr/26</v>
          </cell>
        </row>
        <row r="1626">
          <cell r="A1626" t="str">
            <v>02.01.09.200.08</v>
          </cell>
          <cell r="B1626" t="str">
            <v>NEB 63_Textura acrílica pigmentada</v>
          </cell>
          <cell r="C1626" t="str">
            <v>m²</v>
          </cell>
          <cell r="D1626">
            <v>81.33</v>
          </cell>
          <cell r="E1626">
            <v>65.599290208098083</v>
          </cell>
          <cell r="F1626" t="str">
            <v>SIEC Abr/26</v>
          </cell>
        </row>
        <row r="1627">
          <cell r="A1627" t="str">
            <v>02.01.09.200.05</v>
          </cell>
          <cell r="B1627" t="str">
            <v>Reboco para parede externa, hidrófugo tipo massa raspada, com argamassa pré-fabricada, e=7 mm</v>
          </cell>
          <cell r="C1627" t="str">
            <v>m²</v>
          </cell>
          <cell r="D1627">
            <v>203.5</v>
          </cell>
          <cell r="E1627">
            <v>164.13937731892241</v>
          </cell>
          <cell r="F1627" t="str">
            <v>SIEC Abr/26</v>
          </cell>
        </row>
        <row r="1628">
          <cell r="A1628" t="str">
            <v>02.01.09.300</v>
          </cell>
          <cell r="B1628" t="str">
            <v>REVESTIMENTOS DE TETOS E BEIRAIS</v>
          </cell>
          <cell r="C1628" t="str">
            <v/>
          </cell>
          <cell r="E1628">
            <v>0</v>
          </cell>
          <cell r="F1628" t="str">
            <v>SIEC Abr/26</v>
          </cell>
        </row>
        <row r="1629">
          <cell r="A1629" t="str">
            <v>02.01.09.300.03</v>
          </cell>
          <cell r="B1629" t="str">
            <v>Chapisco em teto com argamassa de cimento e areia sem peneirar traço 1:3, com adição de adesivo à base de resina sintética, e=5 mm</v>
          </cell>
          <cell r="C1629" t="str">
            <v>m²</v>
          </cell>
          <cell r="D1629">
            <v>27.82</v>
          </cell>
          <cell r="E1629">
            <v>22.439103081142118</v>
          </cell>
          <cell r="F1629" t="str">
            <v>SIEC Abr/26</v>
          </cell>
        </row>
        <row r="1630">
          <cell r="A1630" t="str">
            <v>02.01.09.300.04</v>
          </cell>
          <cell r="B1630" t="str">
            <v>Chapisco em teto de concreto com argamassa pré-fabricada adesiva de cimento colante</v>
          </cell>
          <cell r="C1630" t="str">
            <v>m²</v>
          </cell>
          <cell r="D1630">
            <v>18.48</v>
          </cell>
          <cell r="E1630">
            <v>14.905629940312954</v>
          </cell>
          <cell r="F1630" t="str">
            <v>SIEC Abr/26</v>
          </cell>
        </row>
        <row r="1631">
          <cell r="A1631" t="str">
            <v>02.01.09.300.05</v>
          </cell>
          <cell r="B1631" t="str">
            <v>Emboço em teto com argamassa mista de cimento, cal hidratada e areia sem peneirar traço 1:2:8, e=20 mm</v>
          </cell>
          <cell r="C1631" t="str">
            <v>m²</v>
          </cell>
          <cell r="D1631">
            <v>48.35</v>
          </cell>
          <cell r="E1631">
            <v>38.9982255202452</v>
          </cell>
          <cell r="F1631" t="str">
            <v>SIEC Abr/26</v>
          </cell>
        </row>
        <row r="1632">
          <cell r="A1632" t="str">
            <v>02.01.09.300.01</v>
          </cell>
          <cell r="B1632" t="str">
            <v>Gesso aplicado em parede ou teto interno - desempenado</v>
          </cell>
          <cell r="C1632" t="str">
            <v>m²</v>
          </cell>
          <cell r="D1632">
            <v>23.63</v>
          </cell>
          <cell r="E1632">
            <v>19.059525729956444</v>
          </cell>
          <cell r="F1632" t="str">
            <v>SIEC Abr/26</v>
          </cell>
        </row>
        <row r="1633">
          <cell r="A1633" t="str">
            <v>02.01.09.300.02</v>
          </cell>
          <cell r="B1633" t="str">
            <v>Gesso aplicado em parede ou teto interno através de projeção mecânica - sarrafeado</v>
          </cell>
          <cell r="C1633" t="str">
            <v>m²</v>
          </cell>
          <cell r="D1633">
            <v>33.74</v>
          </cell>
          <cell r="E1633">
            <v>27.214066784965318</v>
          </cell>
          <cell r="F1633" t="str">
            <v>SIEC Abr/26</v>
          </cell>
        </row>
        <row r="1634">
          <cell r="A1634" t="str">
            <v>02.01.09.300.16</v>
          </cell>
          <cell r="B1634" t="str">
            <v>NED 50_Camada de argila expandida sobre laje impermeabilizada</v>
          </cell>
          <cell r="C1634" t="str">
            <v>m³</v>
          </cell>
          <cell r="D1634">
            <v>920.65</v>
          </cell>
          <cell r="E1634">
            <v>742.57944829811254</v>
          </cell>
          <cell r="F1634" t="str">
            <v>SIEC Abr/26</v>
          </cell>
        </row>
        <row r="1635">
          <cell r="A1635" t="str">
            <v>02.01.09.300.08</v>
          </cell>
          <cell r="B1635" t="str">
            <v>Reboco em teto com argamassa de cal hidratada e areia peneirada traço 1:2, e=5 mm</v>
          </cell>
          <cell r="C1635" t="str">
            <v>m²</v>
          </cell>
          <cell r="D1635">
            <v>50.82</v>
          </cell>
          <cell r="E1635">
            <v>40.990482335860619</v>
          </cell>
          <cell r="F1635" t="str">
            <v>SIEC Abr/26</v>
          </cell>
        </row>
        <row r="1636">
          <cell r="A1636" t="str">
            <v>02.01.09.300.09</v>
          </cell>
          <cell r="B1636" t="str">
            <v>Reboco em teto com argamassa de cal hidratada e areia peneirada traço 1:3, e=5 mm</v>
          </cell>
          <cell r="C1636" t="str">
            <v>m²</v>
          </cell>
          <cell r="D1636">
            <v>50.28</v>
          </cell>
          <cell r="E1636">
            <v>40.554928214228099</v>
          </cell>
          <cell r="F1636" t="str">
            <v>SIEC Abr/26</v>
          </cell>
        </row>
        <row r="1637">
          <cell r="A1637" t="str">
            <v>02.01.09.310</v>
          </cell>
          <cell r="B1637" t="str">
            <v>PISOS</v>
          </cell>
          <cell r="C1637" t="str">
            <v/>
          </cell>
          <cell r="E1637">
            <v>0</v>
          </cell>
          <cell r="F1637" t="str">
            <v>SIEC Abr/26</v>
          </cell>
        </row>
        <row r="1638">
          <cell r="A1638" t="str">
            <v>02.01.09.310.93</v>
          </cell>
          <cell r="B1638" t="str">
            <v>Fita adesiva antiderrapante emborrachada, composta por laminado elastoplástico, na cor preta, espessura mínima de 2mm, largura 5cm</v>
          </cell>
          <cell r="C1638" t="str">
            <v>m</v>
          </cell>
          <cell r="D1638">
            <v>1.36</v>
          </cell>
          <cell r="E1638">
            <v>1.0969511211485725</v>
          </cell>
          <cell r="F1638" t="str">
            <v>SIEC Abr/26</v>
          </cell>
        </row>
        <row r="1639">
          <cell r="A1639" t="str">
            <v>02.01.09.310.151</v>
          </cell>
          <cell r="B1639" t="str">
            <v>Fornecimento e instalação de piso em chapa de madeira compensada naval e=15mm</v>
          </cell>
          <cell r="C1639" t="str">
            <v>m²</v>
          </cell>
          <cell r="D1639">
            <v>220.31</v>
          </cell>
          <cell r="E1639">
            <v>177.69801580900145</v>
          </cell>
          <cell r="F1639" t="str">
            <v>SIEC Abr/26</v>
          </cell>
        </row>
        <row r="1640">
          <cell r="A1640" t="str">
            <v>02.01.09.310.86</v>
          </cell>
          <cell r="B1640" t="str">
            <v>Frisos antiderrapantes em piso ou degraus de granito (processo mecânico)</v>
          </cell>
          <cell r="C1640" t="str">
            <v>m</v>
          </cell>
          <cell r="D1640">
            <v>13.18</v>
          </cell>
          <cell r="E1640">
            <v>10.63074689466043</v>
          </cell>
          <cell r="F1640" t="str">
            <v>SIEC Abr/26</v>
          </cell>
        </row>
        <row r="1641">
          <cell r="A1641" t="str">
            <v>02.01.09.310.136</v>
          </cell>
          <cell r="B1641" t="str">
            <v>NEB 16_Porcelanato esmaltado, retificado, acabamento acetinado, esp. 9mm, 30 x 60 cm para interior, com rejunte, chapisco e impermeabilização</v>
          </cell>
          <cell r="C1641" t="str">
            <v>m²</v>
          </cell>
          <cell r="D1641">
            <v>312.47000000000003</v>
          </cell>
          <cell r="E1641">
            <v>252.03258590095177</v>
          </cell>
          <cell r="F1641" t="str">
            <v>SIEC Abr/26</v>
          </cell>
        </row>
        <row r="1642">
          <cell r="A1642" t="str">
            <v>02.01.09.310.100</v>
          </cell>
          <cell r="B1642" t="str">
            <v>NEC 01_Soleira de plataforma (granito apicoado) - L= 50 cm; C= 100 cm; e= 30 mm</v>
          </cell>
          <cell r="C1642" t="str">
            <v>m²</v>
          </cell>
          <cell r="D1642">
            <v>738.69</v>
          </cell>
          <cell r="E1642">
            <v>595.8138409420875</v>
          </cell>
          <cell r="F1642" t="str">
            <v>SIEC Abr/26</v>
          </cell>
        </row>
        <row r="1643">
          <cell r="A1643" t="str">
            <v>02.01.09.310.05</v>
          </cell>
          <cell r="B1643" t="str">
            <v>NEC 08_Piso cimentado desempenado, e &gt;= 7,0 cm com juntas de dilatação formando painéis de 2,00 m em 2,00 m (máx)</v>
          </cell>
          <cell r="C1643" t="str">
            <v>m²</v>
          </cell>
          <cell r="D1643">
            <v>56.86</v>
          </cell>
          <cell r="E1643">
            <v>45.862235844491046</v>
          </cell>
          <cell r="F1643" t="str">
            <v>SIEC Abr/26</v>
          </cell>
        </row>
        <row r="1644">
          <cell r="A1644" t="str">
            <v>02.01.09.310.03</v>
          </cell>
          <cell r="B1644" t="str">
            <v>NEC 10_Piso em ladrilho vinílico semiflexível em placas de 30 x 30 cm, e= 2 mm</v>
          </cell>
          <cell r="C1644" t="str">
            <v>m²</v>
          </cell>
          <cell r="D1644">
            <v>134.88999999999999</v>
          </cell>
          <cell r="E1644">
            <v>108.79980642039037</v>
          </cell>
          <cell r="F1644" t="str">
            <v>SIEC Abr/26</v>
          </cell>
        </row>
        <row r="1645">
          <cell r="A1645" t="str">
            <v>02.01.09.310.40</v>
          </cell>
          <cell r="B1645" t="str">
            <v>NEC 11_Placa (granito apicoado) 50 x 50 cm</v>
          </cell>
          <cell r="C1645" t="str">
            <v>m²</v>
          </cell>
          <cell r="D1645">
            <v>468</v>
          </cell>
          <cell r="E1645">
            <v>377.48023874818517</v>
          </cell>
          <cell r="F1645" t="str">
            <v>SIEC Abr/26</v>
          </cell>
        </row>
        <row r="1646">
          <cell r="A1646" t="str">
            <v>02.01.09.310.134</v>
          </cell>
          <cell r="B1646" t="str">
            <v>NEC 13_Peitoril (granito polido)</v>
          </cell>
          <cell r="C1646" t="str">
            <v>m²</v>
          </cell>
          <cell r="D1646">
            <v>499.47</v>
          </cell>
          <cell r="E1646">
            <v>402.8633650588805</v>
          </cell>
          <cell r="F1646" t="str">
            <v>SIEC Abr/26</v>
          </cell>
        </row>
        <row r="1647">
          <cell r="A1647" t="str">
            <v>02.01.09.310.137</v>
          </cell>
          <cell r="B1647" t="str">
            <v>NEC 16/01_Soleira (granito levigado), L = 15 cm; C = _ cm; e = 3 cm</v>
          </cell>
          <cell r="C1647" t="str">
            <v>m</v>
          </cell>
          <cell r="D1647">
            <v>125.66</v>
          </cell>
          <cell r="E1647">
            <v>101.35505726730118</v>
          </cell>
          <cell r="F1647" t="str">
            <v>SIEC Abr/26</v>
          </cell>
        </row>
        <row r="1648">
          <cell r="A1648" t="str">
            <v>02.01.09.310.41</v>
          </cell>
          <cell r="B1648" t="str">
            <v>NEC 16/02_Soleira (granito levigado), L = 20 cm; C = _ cm; e = 3 cm</v>
          </cell>
          <cell r="C1648" t="str">
            <v>m</v>
          </cell>
          <cell r="D1648">
            <v>246.82</v>
          </cell>
          <cell r="E1648">
            <v>199.08049685433133</v>
          </cell>
          <cell r="F1648" t="str">
            <v>SIEC Abr/26</v>
          </cell>
        </row>
        <row r="1649">
          <cell r="A1649" t="str">
            <v>02.01.09.310.43</v>
          </cell>
          <cell r="B1649" t="str">
            <v>NEC 17_Placa (granito levigado) 50 x 50 cm</v>
          </cell>
          <cell r="C1649" t="str">
            <v>m²</v>
          </cell>
          <cell r="D1649">
            <v>468</v>
          </cell>
          <cell r="E1649">
            <v>377.48023874818517</v>
          </cell>
          <cell r="F1649" t="str">
            <v>SIEC Abr/26</v>
          </cell>
        </row>
        <row r="1650">
          <cell r="A1650" t="str">
            <v>02.01.09.310.105</v>
          </cell>
          <cell r="B1650" t="str">
            <v>NEC 19_Piso granilite em lavado/escovado - vibro prensado de alta resistência tipo granito reconstituído em placas de 40 x 40 x 3 cm, incluso rejunte cimentício e aplicação de resina acrílica</v>
          </cell>
          <cell r="C1650" t="str">
            <v>m²</v>
          </cell>
          <cell r="D1650">
            <v>168.05</v>
          </cell>
          <cell r="E1650">
            <v>135.54605581545411</v>
          </cell>
          <cell r="F1650" t="str">
            <v>SIEC Abr/26</v>
          </cell>
        </row>
        <row r="1651">
          <cell r="A1651" t="str">
            <v>02.01.09.310.110</v>
          </cell>
          <cell r="B1651" t="str">
            <v>NEC 20_Rodapé em granilite polido - vibro prensado de alta resistência tipo granito reconstituído em placas de 40 x 10, espessura de 1,8 a 3,0 cm, incluso rejunte cimentício e aplicação de resina acrílica</v>
          </cell>
          <cell r="C1651" t="str">
            <v>m</v>
          </cell>
          <cell r="D1651">
            <v>71.209999999999994</v>
          </cell>
          <cell r="E1651">
            <v>57.436683336021936</v>
          </cell>
          <cell r="F1651" t="str">
            <v>SIEC Abr/26</v>
          </cell>
        </row>
        <row r="1652">
          <cell r="A1652" t="str">
            <v>02.01.09.310.127</v>
          </cell>
          <cell r="B1652" t="str">
            <v>NEC 21_Rodapé granito levigado, L &lt;= 50 cm; 10 &lt;= H &lt;= 20 cm; e= 1,5 cm - cor cinza Mauá ou Andorinha</v>
          </cell>
          <cell r="C1652" t="str">
            <v>m</v>
          </cell>
          <cell r="D1652">
            <v>91.68</v>
          </cell>
          <cell r="E1652">
            <v>73.947410872721406</v>
          </cell>
          <cell r="F1652" t="str">
            <v>SIEC Abr/26</v>
          </cell>
        </row>
        <row r="1653">
          <cell r="A1653" t="str">
            <v>02.01.09.310.68</v>
          </cell>
          <cell r="B1653" t="str">
            <v>NEC 25_Ladrilho hidráulico (argamassa vibroprensada), 30 x 30 cm ou 25 x 25 cm, e= 3 cm, especificar cor do piso e rejunte, desenho e ou textura</v>
          </cell>
          <cell r="C1653" t="str">
            <v>m²</v>
          </cell>
          <cell r="D1653">
            <v>214.44</v>
          </cell>
          <cell r="E1653">
            <v>172.96338119051458</v>
          </cell>
          <cell r="F1653" t="str">
            <v>SIEC Abr/26</v>
          </cell>
        </row>
        <row r="1654">
          <cell r="A1654" t="str">
            <v>02.01.09.310.82</v>
          </cell>
          <cell r="B1654" t="str">
            <v>NEC 29_Rodapé vinílico, altura de 7 cm</v>
          </cell>
          <cell r="C1654" t="str">
            <v>m</v>
          </cell>
          <cell r="D1654">
            <v>39.74</v>
          </cell>
          <cell r="E1654">
            <v>32.053557025326668</v>
          </cell>
          <cell r="F1654" t="str">
            <v>SIEC Abr/26</v>
          </cell>
        </row>
        <row r="1655">
          <cell r="A1655" t="str">
            <v>02.01.09.310.33</v>
          </cell>
          <cell r="B1655" t="str">
            <v>NEC 31_Conjunto degrau de escada interna (granito levigado), incluso cantoneira de reforço</v>
          </cell>
          <cell r="C1655" t="str">
            <v>m</v>
          </cell>
          <cell r="D1655">
            <v>377.2</v>
          </cell>
          <cell r="E1655">
            <v>304.24261977738342</v>
          </cell>
          <cell r="F1655" t="str">
            <v>SIEC Abr/26</v>
          </cell>
        </row>
        <row r="1656">
          <cell r="A1656" t="str">
            <v>02.01.09.310.138</v>
          </cell>
          <cell r="B1656" t="str">
            <v>NEC 35/01_Soleira (granito apicoado) L = 15 cm; C = _ cm; e = 3 cm</v>
          </cell>
          <cell r="C1656" t="str">
            <v>m</v>
          </cell>
          <cell r="D1656">
            <v>125.66</v>
          </cell>
          <cell r="E1656">
            <v>101.35505726730118</v>
          </cell>
          <cell r="F1656" t="str">
            <v>SIEC Abr/26</v>
          </cell>
        </row>
        <row r="1657">
          <cell r="A1657" t="str">
            <v>02.01.09.310.44</v>
          </cell>
          <cell r="B1657" t="str">
            <v>NEC 35/02_Soleira (granito apicoado) L = 20 cm; C = _ cm; e = 3 cm</v>
          </cell>
          <cell r="C1657" t="str">
            <v>m</v>
          </cell>
          <cell r="D1657">
            <v>204.04</v>
          </cell>
          <cell r="E1657">
            <v>164.57493144055493</v>
          </cell>
          <cell r="F1657" t="str">
            <v>SIEC Abr/26</v>
          </cell>
        </row>
        <row r="1658">
          <cell r="A1658" t="str">
            <v>02.01.09.310.111</v>
          </cell>
          <cell r="B1658" t="str">
            <v>NEC 36_Conjunto degrau de escada (granilite lavado/escovado), incluso cantoneira de reforço</v>
          </cell>
          <cell r="C1658" t="str">
            <v>m</v>
          </cell>
          <cell r="D1658">
            <v>121.74</v>
          </cell>
          <cell r="E1658">
            <v>98.193256976931764</v>
          </cell>
          <cell r="F1658" t="str">
            <v>SIEC Abr/26</v>
          </cell>
        </row>
        <row r="1659">
          <cell r="A1659" t="str">
            <v>02.01.09.310.45</v>
          </cell>
          <cell r="B1659" t="str">
            <v>NEC 37_Conjunto degrau de escada externa (granito apicoado), incluso cantoneira de reforço</v>
          </cell>
          <cell r="C1659" t="str">
            <v>m</v>
          </cell>
          <cell r="D1659">
            <v>392.72</v>
          </cell>
          <cell r="E1659">
            <v>316.76076786578483</v>
          </cell>
          <cell r="F1659" t="str">
            <v>SIEC Abr/26</v>
          </cell>
        </row>
        <row r="1660">
          <cell r="A1660" t="str">
            <v>02.01.09.310.34</v>
          </cell>
          <cell r="B1660" t="str">
            <v>NEC 41_Rodapé para degraus (granito)</v>
          </cell>
          <cell r="C1660" t="str">
            <v>m</v>
          </cell>
          <cell r="D1660">
            <v>91.68</v>
          </cell>
          <cell r="E1660">
            <v>73.947410872721406</v>
          </cell>
          <cell r="F1660" t="str">
            <v>SIEC Abr/26</v>
          </cell>
        </row>
        <row r="1661">
          <cell r="A1661" t="str">
            <v>02.01.09.310.124</v>
          </cell>
          <cell r="B1661" t="str">
            <v>NEC 53_Rodapé para degraus (granilite polido), e= 1,8 cm - cor Cinza Andorinha composto de massa 100% cimento cinza e agregados de guinais</v>
          </cell>
          <cell r="C1661" t="str">
            <v>m</v>
          </cell>
          <cell r="D1661">
            <v>80.430000000000007</v>
          </cell>
          <cell r="E1661">
            <v>64.873366672043886</v>
          </cell>
          <cell r="F1661" t="str">
            <v>SIEC Abr/26</v>
          </cell>
        </row>
        <row r="1662">
          <cell r="A1662" t="str">
            <v>02.01.09.310.97</v>
          </cell>
          <cell r="B1662" t="str">
            <v>NEC 64_Revestimento cerâmico extrudado tipo industrial de alta resistência para piso (verso com garras), 30 cm &lt;= L &lt;= 40 cm</v>
          </cell>
          <cell r="C1662" t="str">
            <v>m²</v>
          </cell>
          <cell r="D1662">
            <v>88.62</v>
          </cell>
          <cell r="E1662">
            <v>71.479270850137127</v>
          </cell>
          <cell r="F1662" t="str">
            <v>SIEC Abr/26</v>
          </cell>
        </row>
        <row r="1663">
          <cell r="A1663" t="str">
            <v>02.01.09.310.58</v>
          </cell>
          <cell r="B1663" t="str">
            <v>NEC 65_Rodapé de cerâmico extrudado tipo industrial de alta resistência (verso com garras), 30 cm &lt;= L &lt;= 40 cm, 10 cm &lt;= H &lt;= 20 cm</v>
          </cell>
          <cell r="C1663" t="str">
            <v>m</v>
          </cell>
          <cell r="D1663">
            <v>71.11</v>
          </cell>
          <cell r="E1663">
            <v>57.356025165349251</v>
          </cell>
          <cell r="F1663" t="str">
            <v>SIEC Abr/26</v>
          </cell>
        </row>
        <row r="1664">
          <cell r="A1664" t="str">
            <v>02.01.09.310.17</v>
          </cell>
          <cell r="B1664" t="str">
            <v>NEC 75_Piso tátil de alerta de borracha conforme ABNT NBR 16537, 25 x 25 cm (e= 12 mm), assentado com argamassa</v>
          </cell>
          <cell r="C1664" t="str">
            <v>m²</v>
          </cell>
          <cell r="D1664">
            <v>680.15</v>
          </cell>
          <cell r="E1664">
            <v>548.59654783029521</v>
          </cell>
          <cell r="F1664" t="str">
            <v>SIEC Abr/26</v>
          </cell>
        </row>
        <row r="1665">
          <cell r="A1665" t="str">
            <v>02.01.09.310.19</v>
          </cell>
          <cell r="B1665" t="str">
            <v>NEC 76_Piso tátil direcional de borracha conforme ABNT NBR 16537, 25 x 25 cm (e= 12 mm), assentado com argamassa</v>
          </cell>
          <cell r="C1665" t="str">
            <v>m²</v>
          </cell>
          <cell r="D1665">
            <v>749.53</v>
          </cell>
          <cell r="E1665">
            <v>604.55718664300696</v>
          </cell>
          <cell r="F1665" t="str">
            <v>SIEC Abr/26</v>
          </cell>
        </row>
        <row r="1666">
          <cell r="A1666" t="str">
            <v>02.01.09.310.20</v>
          </cell>
          <cell r="B1666" t="str">
            <v>NEC 77_Piso tátil de alerta, conforme NBR 9050 (argamassa prensada, ladrilho hidráulico) 25 x 25 cm, na cor azul Munsell 10B5/10, para uso externo</v>
          </cell>
          <cell r="C1666" t="str">
            <v>m²</v>
          </cell>
          <cell r="D1666">
            <v>202.19</v>
          </cell>
          <cell r="E1666">
            <v>163.08275528311017</v>
          </cell>
          <cell r="F1666" t="str">
            <v>SIEC Abr/26</v>
          </cell>
        </row>
        <row r="1667">
          <cell r="A1667" t="str">
            <v>02.01.09.310.21</v>
          </cell>
          <cell r="B1667" t="str">
            <v>NEC 78_Piso tátil direcional, conforme NBR 9050 (argamassa prensada, ladrilho hidráulico) 25 x 25 cm, na cor azul Munsell 10B5/10 , para uso externo</v>
          </cell>
          <cell r="C1667" t="str">
            <v>m²</v>
          </cell>
          <cell r="D1667">
            <v>202.19</v>
          </cell>
          <cell r="E1667">
            <v>163.08275528311017</v>
          </cell>
          <cell r="F1667" t="str">
            <v>SIEC Abr/26</v>
          </cell>
        </row>
        <row r="1668">
          <cell r="A1668" t="str">
            <v>02.01.09.310.92</v>
          </cell>
          <cell r="B1668" t="str">
            <v>NEC 79_Piso tátil de alerta, conforme NBR 9050 (argamassa prensada, ladrilho hidráulico) 25 x 25 cm, na cor amarelo Munsell 19 Yr7/12, para uso externo</v>
          </cell>
          <cell r="C1668" t="str">
            <v>m²</v>
          </cell>
          <cell r="D1668">
            <v>202.19</v>
          </cell>
          <cell r="E1668">
            <v>163.08275528311017</v>
          </cell>
          <cell r="F1668" t="str">
            <v>SIEC Abr/26</v>
          </cell>
        </row>
        <row r="1669">
          <cell r="A1669" t="str">
            <v>02.01.09.310.121</v>
          </cell>
          <cell r="B1669" t="str">
            <v>NEC 82_Piso tátil de alerta de borracha, assentado com cola epóxi, e= 5 mm cor Azul Munsell 10 B5/10</v>
          </cell>
          <cell r="C1669" t="str">
            <v>m²</v>
          </cell>
          <cell r="D1669">
            <v>289.54000000000002</v>
          </cell>
          <cell r="E1669">
            <v>233.53766736570415</v>
          </cell>
          <cell r="F1669" t="str">
            <v>SIEC Abr/26</v>
          </cell>
        </row>
        <row r="1670">
          <cell r="A1670" t="str">
            <v>02.01.09.310.13</v>
          </cell>
          <cell r="B1670" t="str">
            <v>NEC 83_Piso tátil direcional de borracha, assentado com cola epóxi, e= 5 mm cor Azul Munsell 10 B5/10</v>
          </cell>
          <cell r="C1670" t="str">
            <v>m²</v>
          </cell>
          <cell r="D1670">
            <v>289.54000000000002</v>
          </cell>
          <cell r="E1670">
            <v>233.53766736570415</v>
          </cell>
          <cell r="F1670" t="str">
            <v>SIEC Abr/26</v>
          </cell>
        </row>
        <row r="1671">
          <cell r="A1671" t="str">
            <v>02.01.09.310.38</v>
          </cell>
          <cell r="B1671" t="str">
            <v>Peitoril em concreto L=27cm H=6/4cm C=200cm</v>
          </cell>
          <cell r="C1671" t="str">
            <v>m</v>
          </cell>
          <cell r="D1671">
            <v>144.4</v>
          </cell>
          <cell r="E1671">
            <v>116.47039845136312</v>
          </cell>
          <cell r="F1671" t="str">
            <v>SIEC Abr/26</v>
          </cell>
        </row>
        <row r="1672">
          <cell r="A1672" t="str">
            <v>02.01.09.310.47</v>
          </cell>
          <cell r="B1672" t="str">
            <v>Peitoril em granito polido (L=20 cm)</v>
          </cell>
          <cell r="C1672" t="str">
            <v>m</v>
          </cell>
          <cell r="D1672">
            <v>124.23</v>
          </cell>
          <cell r="E1672">
            <v>100.20164542668172</v>
          </cell>
          <cell r="F1672" t="str">
            <v>SIEC Abr/26</v>
          </cell>
        </row>
        <row r="1673">
          <cell r="A1673" t="str">
            <v>02.01.09.310.72</v>
          </cell>
          <cell r="B1673" t="str">
            <v>Piso cerâmico 30 x 30cm PEI-5</v>
          </cell>
          <cell r="C1673" t="str">
            <v>m²</v>
          </cell>
          <cell r="D1673">
            <v>105.7</v>
          </cell>
          <cell r="E1673">
            <v>85.25568640103242</v>
          </cell>
          <cell r="F1673" t="str">
            <v>SIEC Abr/26</v>
          </cell>
        </row>
        <row r="1674">
          <cell r="A1674" t="str">
            <v>02.01.09.310.02</v>
          </cell>
          <cell r="B1674" t="str">
            <v>Piso Cimentado com argamassa de cimento e areia sem peneirar, traço 1:3, com impermeabilizante, e = 1,5 cm</v>
          </cell>
          <cell r="C1674" t="str">
            <v>m²</v>
          </cell>
          <cell r="D1674">
            <v>40.61</v>
          </cell>
          <cell r="E1674">
            <v>32.755283110179057</v>
          </cell>
          <cell r="F1674" t="str">
            <v>SIEC Abr/26</v>
          </cell>
        </row>
        <row r="1675">
          <cell r="A1675" t="str">
            <v>02.01.09.310.90</v>
          </cell>
          <cell r="B1675" t="str">
            <v>Piso Cimentado com argamassa de cimento e areia sem peneirar, traço 1:4, e = 3,0 cm</v>
          </cell>
          <cell r="C1675" t="str">
            <v>m²</v>
          </cell>
          <cell r="D1675">
            <v>27.63</v>
          </cell>
          <cell r="E1675">
            <v>22.285852556864008</v>
          </cell>
          <cell r="F1675" t="str">
            <v>SIEC Abr/26</v>
          </cell>
        </row>
        <row r="1676">
          <cell r="A1676" t="str">
            <v>02.01.09.310.01</v>
          </cell>
          <cell r="B1676" t="str">
            <v>Piso cimentado com argamassa de cimento e areia sem peneirar, traço 1:4, e=1,5 cm</v>
          </cell>
          <cell r="C1676" t="str">
            <v>m²</v>
          </cell>
          <cell r="D1676">
            <v>21.72</v>
          </cell>
          <cell r="E1676">
            <v>17.51895467010808</v>
          </cell>
          <cell r="F1676" t="str">
            <v>SIEC Abr/26</v>
          </cell>
        </row>
        <row r="1677">
          <cell r="A1677" t="str">
            <v>02.01.09.310.04</v>
          </cell>
          <cell r="B1677" t="str">
            <v>Piso Cimentado Desempenado Pigmentado e= 7 cm</v>
          </cell>
          <cell r="C1677" t="str">
            <v>m²</v>
          </cell>
          <cell r="D1677">
            <v>59.92</v>
          </cell>
          <cell r="E1677">
            <v>48.330375867075333</v>
          </cell>
          <cell r="F1677" t="str">
            <v>SIEC Abr/26</v>
          </cell>
        </row>
        <row r="1678">
          <cell r="A1678" t="str">
            <v>02.01.09.310.96</v>
          </cell>
          <cell r="B1678" t="str">
            <v>Piso cimentado, traço 1:3 (cimento e areia), acabamento liso, e = 2,0 cm, preparo mecânico da argamassa</v>
          </cell>
          <cell r="C1678" t="str">
            <v>m²</v>
          </cell>
          <cell r="D1678">
            <v>45.57</v>
          </cell>
          <cell r="E1678">
            <v>36.755928375544443</v>
          </cell>
          <cell r="F1678" t="str">
            <v>SIEC Abr/26</v>
          </cell>
        </row>
        <row r="1679">
          <cell r="A1679" t="str">
            <v>02.01.09.310.07</v>
          </cell>
          <cell r="B1679" t="str">
            <v>Piso de Concreto Rolado</v>
          </cell>
          <cell r="C1679" t="str">
            <v>m³</v>
          </cell>
          <cell r="D1679">
            <v>679.42</v>
          </cell>
          <cell r="E1679">
            <v>548.00774318438459</v>
          </cell>
          <cell r="F1679" t="str">
            <v>SIEC Abr/26</v>
          </cell>
        </row>
        <row r="1680">
          <cell r="A1680" t="str">
            <v>02.01.09.310.52</v>
          </cell>
          <cell r="B1680" t="str">
            <v>Piso de granito amêndoa levigado, e=2 cm</v>
          </cell>
          <cell r="C1680" t="str">
            <v>m²</v>
          </cell>
          <cell r="D1680">
            <v>517.75</v>
          </cell>
          <cell r="E1680">
            <v>417.60767865784806</v>
          </cell>
          <cell r="F1680" t="str">
            <v>SIEC Abr/26</v>
          </cell>
        </row>
        <row r="1681">
          <cell r="A1681" t="str">
            <v>02.01.09.310.77</v>
          </cell>
          <cell r="B1681" t="str">
            <v>Piso de pedra Miracema</v>
          </cell>
          <cell r="C1681" t="str">
            <v>m²</v>
          </cell>
          <cell r="D1681">
            <v>118.15</v>
          </cell>
          <cell r="E1681">
            <v>95.297628649782226</v>
          </cell>
          <cell r="F1681" t="str">
            <v>SIEC Abr/26</v>
          </cell>
        </row>
        <row r="1682">
          <cell r="A1682" t="str">
            <v>02.01.09.310.67</v>
          </cell>
          <cell r="B1682" t="str">
            <v>Piso em concreto armado, e = 12cm, regularizado com acabadora de superficie</v>
          </cell>
          <cell r="C1682" t="str">
            <v>m²</v>
          </cell>
          <cell r="D1682">
            <v>165.04</v>
          </cell>
          <cell r="E1682">
            <v>133.11824487820616</v>
          </cell>
          <cell r="F1682" t="str">
            <v>SIEC Abr/26</v>
          </cell>
        </row>
        <row r="1683">
          <cell r="A1683" t="str">
            <v>02.01.09.310.65</v>
          </cell>
          <cell r="B1683" t="str">
            <v>Piso em concreto armado, e = 8cm, desempenado e com junta de dilatação</v>
          </cell>
          <cell r="C1683" t="str">
            <v>m²</v>
          </cell>
          <cell r="D1683">
            <v>146.35</v>
          </cell>
          <cell r="E1683">
            <v>118.04323277948056</v>
          </cell>
          <cell r="F1683" t="str">
            <v>SIEC Abr/26</v>
          </cell>
        </row>
        <row r="1684">
          <cell r="A1684" t="str">
            <v>02.01.09.310.66</v>
          </cell>
          <cell r="B1684" t="str">
            <v>Piso em concreto armado, e = 8cm, regularizado com acabadora de superficie</v>
          </cell>
          <cell r="C1684" t="str">
            <v>m²</v>
          </cell>
          <cell r="D1684">
            <v>145.19999999999999</v>
          </cell>
          <cell r="E1684">
            <v>117.11566381674463</v>
          </cell>
          <cell r="F1684" t="str">
            <v>SIEC Abr/26</v>
          </cell>
        </row>
        <row r="1685">
          <cell r="A1685" t="str">
            <v>02.01.09.310.88</v>
          </cell>
          <cell r="B1685" t="str">
            <v>Piso em concreto armado, fck = 20 MPa, esp. 8 cm, incluindo lastro de brita com esp. 5 cm</v>
          </cell>
          <cell r="C1685" t="str">
            <v>m²</v>
          </cell>
          <cell r="D1685">
            <v>97.41</v>
          </cell>
          <cell r="E1685">
            <v>78.569124052266488</v>
          </cell>
          <cell r="F1685" t="str">
            <v>SIEC Abr/26</v>
          </cell>
        </row>
        <row r="1686">
          <cell r="A1686" t="str">
            <v>02.01.09.310.109</v>
          </cell>
          <cell r="B1686" t="str">
            <v>Piso em concreto armado, usinado, moldado in-loco, e = 10 cm, acabamento convencional ou escovado</v>
          </cell>
          <cell r="C1686" t="str">
            <v>m²</v>
          </cell>
          <cell r="D1686">
            <v>117.26</v>
          </cell>
          <cell r="E1686">
            <v>94.579770930795291</v>
          </cell>
          <cell r="F1686" t="str">
            <v>SIEC Abr/26</v>
          </cell>
        </row>
        <row r="1687">
          <cell r="A1687" t="str">
            <v>02.01.09.310.139</v>
          </cell>
          <cell r="B1687" t="str">
            <v>Piso em concreto simples, e = 6cm, regularizado com acabadora de superficie</v>
          </cell>
          <cell r="C1687" t="str">
            <v>m²</v>
          </cell>
          <cell r="D1687">
            <v>119.39</v>
          </cell>
          <cell r="E1687">
            <v>96.297789966123574</v>
          </cell>
          <cell r="F1687" t="str">
            <v>SIEC Abr/26</v>
          </cell>
        </row>
        <row r="1688">
          <cell r="A1688" t="str">
            <v>02.01.09.310.74</v>
          </cell>
          <cell r="B1688" t="str">
            <v>Piso em granilite, marmorite ou granitina espessura 8 mm, incluso juntas de dilatação plásticas</v>
          </cell>
          <cell r="C1688" t="str">
            <v>m²</v>
          </cell>
          <cell r="D1688">
            <v>171.38</v>
          </cell>
          <cell r="E1688">
            <v>138.23197289885465</v>
          </cell>
          <cell r="F1688" t="str">
            <v>SIEC Abr/26</v>
          </cell>
        </row>
        <row r="1689">
          <cell r="A1689" t="str">
            <v>02.01.09.310.69</v>
          </cell>
          <cell r="B1689" t="str">
            <v>Piso em ladrilho hidráulico sulcado, tipo mapa de São Paulo, e = 2 cm</v>
          </cell>
          <cell r="C1689" t="str">
            <v>m²</v>
          </cell>
          <cell r="D1689">
            <v>223.95</v>
          </cell>
          <cell r="E1689">
            <v>180.63397322148734</v>
          </cell>
          <cell r="F1689" t="str">
            <v>SIEC Abr/26</v>
          </cell>
        </row>
        <row r="1690">
          <cell r="A1690" t="str">
            <v>02.01.09.310.28</v>
          </cell>
          <cell r="B1690" t="str">
            <v>Piso em Placas de Borracha Lisa para Piso, 500 x 500 mm, 7,00mm</v>
          </cell>
          <cell r="C1690" t="str">
            <v>m²</v>
          </cell>
          <cell r="D1690">
            <v>293.62</v>
          </cell>
          <cell r="E1690">
            <v>236.82852072914986</v>
          </cell>
          <cell r="F1690" t="str">
            <v>SIEC Abr/26</v>
          </cell>
        </row>
        <row r="1691">
          <cell r="A1691" t="str">
            <v>02.01.09.310.132</v>
          </cell>
          <cell r="B1691" t="str">
            <v>Piso estrutural em concreto armado - 12 cm</v>
          </cell>
          <cell r="C1691" t="str">
            <v>m²</v>
          </cell>
          <cell r="D1691">
            <v>186.96</v>
          </cell>
          <cell r="E1691">
            <v>150.79851588965963</v>
          </cell>
          <cell r="F1691" t="str">
            <v>SIEC Abr/26</v>
          </cell>
        </row>
        <row r="1692">
          <cell r="A1692" t="str">
            <v>02.01.09.310.62</v>
          </cell>
          <cell r="B1692" t="str">
            <v>Piso estrutural em concreto armado - 15 cm</v>
          </cell>
          <cell r="C1692" t="str">
            <v>m²</v>
          </cell>
          <cell r="D1692">
            <v>201.54</v>
          </cell>
          <cell r="E1692">
            <v>162.55847717373769</v>
          </cell>
          <cell r="F1692" t="str">
            <v>SIEC Abr/26</v>
          </cell>
        </row>
        <row r="1693">
          <cell r="A1693" t="str">
            <v>02.01.09.310.63</v>
          </cell>
          <cell r="B1693" t="str">
            <v>Piso estrutural em concreto armado - 20 cm</v>
          </cell>
          <cell r="C1693" t="str">
            <v>m²</v>
          </cell>
          <cell r="D1693">
            <v>225.83</v>
          </cell>
          <cell r="E1693">
            <v>182.15034683013391</v>
          </cell>
          <cell r="F1693" t="str">
            <v>SIEC Abr/26</v>
          </cell>
        </row>
        <row r="1694">
          <cell r="A1694" t="str">
            <v>02.01.09.310.64</v>
          </cell>
          <cell r="B1694" t="str">
            <v>Piso estrutural em concreto armado - 25 cm</v>
          </cell>
          <cell r="C1694" t="str">
            <v>m²</v>
          </cell>
          <cell r="D1694">
            <v>252.4</v>
          </cell>
          <cell r="E1694">
            <v>203.5812227778674</v>
          </cell>
          <cell r="F1694" t="str">
            <v>SIEC Abr/26</v>
          </cell>
        </row>
        <row r="1695">
          <cell r="A1695" t="str">
            <v>02.01.09.310.140</v>
          </cell>
          <cell r="B1695" t="str">
            <v>Piso vinílico espessura 3,2 mm, tráfego comercial pesado. Estampa madeira Ref.: Tarkett ou equivalente</v>
          </cell>
          <cell r="C1695" t="str">
            <v>m²</v>
          </cell>
          <cell r="D1695">
            <v>214.43</v>
          </cell>
          <cell r="E1695">
            <v>172.95531537344732</v>
          </cell>
          <cell r="F1695" t="str">
            <v>SIEC Abr/26</v>
          </cell>
        </row>
        <row r="1696">
          <cell r="A1696" t="str">
            <v>02.01.09.310.39</v>
          </cell>
          <cell r="B1696" t="str">
            <v>Placa (granito apicoado) 40 x 40 cm</v>
          </cell>
          <cell r="C1696" t="str">
            <v>m²</v>
          </cell>
          <cell r="D1696">
            <v>468</v>
          </cell>
          <cell r="E1696">
            <v>377.48023874818517</v>
          </cell>
          <cell r="F1696" t="str">
            <v>SIEC Abr/26</v>
          </cell>
        </row>
        <row r="1697">
          <cell r="A1697" t="str">
            <v>02.01.09.310.42</v>
          </cell>
          <cell r="B1697" t="str">
            <v>Placa (granito levigado) 40 x 40 cm</v>
          </cell>
          <cell r="C1697" t="str">
            <v>m²</v>
          </cell>
          <cell r="D1697">
            <v>468</v>
          </cell>
          <cell r="E1697">
            <v>377.48023874818517</v>
          </cell>
          <cell r="F1697" t="str">
            <v>SIEC Abr/26</v>
          </cell>
        </row>
        <row r="1698">
          <cell r="A1698" t="str">
            <v>02.01.09.310.99</v>
          </cell>
          <cell r="B1698" t="str">
            <v>Regularização de superfície com nata de cimento com adição de cola PVA, esp. média de 4,5mm</v>
          </cell>
          <cell r="C1698" t="str">
            <v>m²</v>
          </cell>
          <cell r="D1698">
            <v>35.01</v>
          </cell>
          <cell r="E1698">
            <v>28.238425552508467</v>
          </cell>
          <cell r="F1698" t="str">
            <v>SIEC Abr/26</v>
          </cell>
        </row>
        <row r="1699">
          <cell r="A1699" t="str">
            <v>02.01.09.310.85</v>
          </cell>
          <cell r="B1699" t="str">
            <v>Rejuntamento de piso cerâmico tipo porcelanato e rodapé cerâmico tipo porcelanato, com rejunte flexível e base de apoio, espessura de 5mm</v>
          </cell>
          <cell r="C1699" t="str">
            <v>m²</v>
          </cell>
          <cell r="D1699">
            <v>34.22</v>
          </cell>
          <cell r="E1699">
            <v>27.601226004194224</v>
          </cell>
          <cell r="F1699" t="str">
            <v>SIEC Abr/26</v>
          </cell>
        </row>
        <row r="1700">
          <cell r="A1700" t="str">
            <v>02.01.09.310.84</v>
          </cell>
          <cell r="B1700" t="str">
            <v>Rejuntamento de rodapé em placas cerâmicas até 10cm de altura com argamassa industrializada para rejunte, juntas acima de 3 até 5 mm</v>
          </cell>
          <cell r="C1700" t="str">
            <v>m</v>
          </cell>
          <cell r="D1700">
            <v>19.940000000000001</v>
          </cell>
          <cell r="E1700">
            <v>16.083239232134215</v>
          </cell>
          <cell r="F1700" t="str">
            <v>SIEC Abr/26</v>
          </cell>
        </row>
        <row r="1701">
          <cell r="A1701" t="str">
            <v>02.01.09.310.153</v>
          </cell>
          <cell r="B1701" t="str">
            <v>Revestimento cerâmico para piso com placas tipo esmaltada padrão popular de dimensões 35x35 cm aplicada em ambientes de área menor que 5 m²</v>
          </cell>
          <cell r="C1701" t="str">
            <v>m²</v>
          </cell>
          <cell r="D1701">
            <v>77.52</v>
          </cell>
          <cell r="E1701">
            <v>62.526213905468623</v>
          </cell>
          <cell r="F1701" t="str">
            <v>SIEC Abr/26</v>
          </cell>
        </row>
        <row r="1702">
          <cell r="A1702" t="str">
            <v>02.01.09.310.83</v>
          </cell>
          <cell r="B1702" t="str">
            <v>Ripa de madeira, h=5cm</v>
          </cell>
          <cell r="C1702" t="str">
            <v>m</v>
          </cell>
          <cell r="D1702">
            <v>5.03</v>
          </cell>
          <cell r="E1702">
            <v>4.0571059848362641</v>
          </cell>
          <cell r="F1702" t="str">
            <v>SIEC Abr/26</v>
          </cell>
        </row>
        <row r="1703">
          <cell r="A1703" t="str">
            <v>02.01.09.310.76</v>
          </cell>
          <cell r="B1703" t="str">
            <v>Rodapé cerâmico esmaltado PEI-5 resistência química A, para áreas internas com saída para o exterior, assentado com argamassa colante industrializada.</v>
          </cell>
          <cell r="C1703" t="str">
            <v>m</v>
          </cell>
          <cell r="D1703">
            <v>87.18</v>
          </cell>
          <cell r="E1703">
            <v>70.317793192450395</v>
          </cell>
          <cell r="F1703" t="str">
            <v>SIEC Abr/26</v>
          </cell>
        </row>
        <row r="1704">
          <cell r="A1704" t="str">
            <v>02.01.09.310.59</v>
          </cell>
          <cell r="B1704" t="str">
            <v>Rodapé de argamassa de cimento e areia 1:3 - 10 cm</v>
          </cell>
          <cell r="C1704" t="str">
            <v>m</v>
          </cell>
          <cell r="D1704">
            <v>72.540000000000006</v>
          </cell>
          <cell r="E1704">
            <v>58.509437005968707</v>
          </cell>
          <cell r="F1704" t="str">
            <v>SIEC Abr/26</v>
          </cell>
        </row>
        <row r="1705">
          <cell r="A1705" t="str">
            <v>02.01.09.310.75</v>
          </cell>
          <cell r="B1705" t="str">
            <v>Rodapé de granilite moldado in-loco</v>
          </cell>
          <cell r="C1705" t="str">
            <v>m</v>
          </cell>
          <cell r="D1705">
            <v>51.18</v>
          </cell>
          <cell r="E1705">
            <v>41.280851750282302</v>
          </cell>
          <cell r="F1705" t="str">
            <v>SIEC Abr/26</v>
          </cell>
        </row>
        <row r="1706">
          <cell r="A1706" t="str">
            <v>02.01.09.310.150</v>
          </cell>
          <cell r="B1706" t="str">
            <v>Rodapé de poliestireno reciclado, altura de 5 cm</v>
          </cell>
          <cell r="C1706" t="str">
            <v>m</v>
          </cell>
          <cell r="D1706">
            <v>50.55</v>
          </cell>
          <cell r="E1706">
            <v>40.772705275044359</v>
          </cell>
          <cell r="F1706" t="str">
            <v>SIEC Abr/26</v>
          </cell>
        </row>
        <row r="1707">
          <cell r="A1707" t="str">
            <v>02.01.09.310.60</v>
          </cell>
          <cell r="B1707" t="str">
            <v>Rodapé em borracha sintética preta, até 7 cm - colado</v>
          </cell>
          <cell r="C1707" t="str">
            <v>m</v>
          </cell>
          <cell r="D1707">
            <v>47.38</v>
          </cell>
          <cell r="E1707">
            <v>38.215841264720119</v>
          </cell>
          <cell r="F1707" t="str">
            <v>SIEC Abr/26</v>
          </cell>
        </row>
        <row r="1708">
          <cell r="A1708" t="str">
            <v>02.01.09.310.102</v>
          </cell>
          <cell r="B1708" t="str">
            <v>Rodapé em granito - h = 7cm e= 2cm</v>
          </cell>
          <cell r="C1708" t="str">
            <v>m</v>
          </cell>
          <cell r="D1708">
            <v>71.81</v>
          </cell>
          <cell r="E1708">
            <v>57.920632360058072</v>
          </cell>
          <cell r="F1708" t="str">
            <v>SIEC Abr/26</v>
          </cell>
        </row>
        <row r="1709">
          <cell r="A1709" t="str">
            <v>02.01.09.310.103</v>
          </cell>
          <cell r="B1709" t="str">
            <v>Rodapé plano para piso vinílico, h = 5 cm</v>
          </cell>
          <cell r="C1709" t="str">
            <v>m</v>
          </cell>
          <cell r="D1709">
            <v>35.79</v>
          </cell>
          <cell r="E1709">
            <v>28.867559283755444</v>
          </cell>
          <cell r="F1709" t="str">
            <v>SIEC Abr/26</v>
          </cell>
        </row>
        <row r="1710">
          <cell r="A1710" t="str">
            <v>02.01.09.310.101</v>
          </cell>
          <cell r="B1710" t="str">
            <v>Soleira de madeira fixada com cola a base de PVA</v>
          </cell>
          <cell r="C1710" t="str">
            <v>m</v>
          </cell>
          <cell r="D1710">
            <v>49.65</v>
          </cell>
          <cell r="E1710">
            <v>40.046781738990155</v>
          </cell>
          <cell r="F1710" t="str">
            <v>SIEC Abr/26</v>
          </cell>
        </row>
        <row r="1711">
          <cell r="A1711" t="str">
            <v>02.01.09.400</v>
          </cell>
          <cell r="B1711" t="str">
            <v>FORROS REBAIXADOS</v>
          </cell>
          <cell r="C1711" t="str">
            <v/>
          </cell>
          <cell r="E1711">
            <v>0</v>
          </cell>
          <cell r="F1711" t="str">
            <v>SIEC Abr/26</v>
          </cell>
        </row>
        <row r="1712">
          <cell r="A1712" t="str">
            <v>02.01.09.400.11</v>
          </cell>
          <cell r="B1712" t="str">
            <v>Acabamentos para forro (Moldura de gesso)</v>
          </cell>
          <cell r="C1712" t="str">
            <v>m</v>
          </cell>
          <cell r="D1712">
            <v>3.95</v>
          </cell>
          <cell r="E1712">
            <v>3.1859977415712213</v>
          </cell>
          <cell r="F1712" t="str">
            <v>SIEC Abr/26</v>
          </cell>
        </row>
        <row r="1713">
          <cell r="A1713" t="str">
            <v>02.01.09.400.01</v>
          </cell>
          <cell r="B1713" t="str">
            <v>Aplicação de estuque e preparo de pasta em superfície de concreto</v>
          </cell>
          <cell r="C1713" t="str">
            <v>m²</v>
          </cell>
          <cell r="D1713">
            <v>33.049999999999997</v>
          </cell>
          <cell r="E1713">
            <v>26.65752540732376</v>
          </cell>
          <cell r="F1713" t="str">
            <v>SIEC Abr/26</v>
          </cell>
        </row>
        <row r="1714">
          <cell r="A1714" t="str">
            <v>02.01.09.400.14</v>
          </cell>
          <cell r="B1714" t="str">
            <v>Forro de fibra mineral em placas de 1250 x 625 mm, e = 15 mm, borda reta, com pintura antimofo, apoiado em perfil de aço galvanizado com 24 mm de base - instalado</v>
          </cell>
          <cell r="C1714" t="str">
            <v>m²</v>
          </cell>
          <cell r="D1714">
            <v>126.31</v>
          </cell>
          <cell r="E1714">
            <v>101.87933537667365</v>
          </cell>
          <cell r="F1714" t="str">
            <v>SIEC Abr/26</v>
          </cell>
        </row>
        <row r="1715">
          <cell r="A1715" t="str">
            <v>02.01.09.400.13</v>
          </cell>
          <cell r="B1715" t="str">
            <v>Forro de fibra mineral em placas de 625 x 625 mm, e = 15 mm, borda reta, com pintura antimofo, apoiado em perfil de aço galvanizado com 24 mm de base - instalado</v>
          </cell>
          <cell r="C1715" t="str">
            <v>m²</v>
          </cell>
          <cell r="D1715">
            <v>137.77000000000001</v>
          </cell>
          <cell r="E1715">
            <v>111.12276173576385</v>
          </cell>
          <cell r="F1715" t="str">
            <v>SIEC Abr/26</v>
          </cell>
        </row>
        <row r="1716">
          <cell r="A1716" t="str">
            <v>02.01.09.400.24</v>
          </cell>
          <cell r="B1716" t="str">
            <v>Forro de gesso acartonado fixo monolítico, suspensos por pendurais de arame galvanizado nº 18 painel, e=12,5 mm</v>
          </cell>
          <cell r="C1716" t="str">
            <v>m²</v>
          </cell>
          <cell r="D1716">
            <v>63.09</v>
          </cell>
          <cell r="E1716">
            <v>50.88723987739958</v>
          </cell>
          <cell r="F1716" t="str">
            <v>SIEC Abr/26</v>
          </cell>
        </row>
        <row r="1717">
          <cell r="A1717" t="str">
            <v>02.01.09.400.23</v>
          </cell>
          <cell r="B1717" t="str">
            <v>Forro de gesso acartonado fixo, monolítico, aparafusado em perfis metálicos suspensos por pendurais rígidos reguláveis (espessura: 12,5 mm)</v>
          </cell>
          <cell r="C1717" t="str">
            <v>m²</v>
          </cell>
          <cell r="D1717">
            <v>93.57</v>
          </cell>
          <cell r="E1717">
            <v>75.471850298435228</v>
          </cell>
          <cell r="F1717" t="str">
            <v>SIEC Abr/26</v>
          </cell>
        </row>
        <row r="1718">
          <cell r="A1718" t="str">
            <v>02.01.09.400.19</v>
          </cell>
          <cell r="B1718" t="str">
            <v>Forro de gesso com película de PVC lavável</v>
          </cell>
          <cell r="C1718" t="str">
            <v>m²</v>
          </cell>
          <cell r="D1718">
            <v>136.47999999999999</v>
          </cell>
          <cell r="E1718">
            <v>110.08227133408613</v>
          </cell>
          <cell r="F1718" t="str">
            <v>SIEC Abr/26</v>
          </cell>
        </row>
        <row r="1719">
          <cell r="A1719" t="str">
            <v>02.01.09.400.20</v>
          </cell>
          <cell r="B1719" t="str">
            <v>Forro de gesso fixo monolítico com placa pré-moldada, encaixe macho-fêmea (espessura: 30 mm)</v>
          </cell>
          <cell r="C1719" t="str">
            <v>m²</v>
          </cell>
          <cell r="D1719">
            <v>108.58</v>
          </cell>
          <cell r="E1719">
            <v>87.578641716405869</v>
          </cell>
          <cell r="F1719" t="str">
            <v>SIEC Abr/26</v>
          </cell>
        </row>
        <row r="1720">
          <cell r="A1720" t="str">
            <v>02.01.09.400.15</v>
          </cell>
          <cell r="B1720" t="str">
            <v>Forro de madeira com tábua de pinho de 10 x 1 cm, fixada em caibros de 5 x 6 cm</v>
          </cell>
          <cell r="C1720" t="str">
            <v>m²</v>
          </cell>
          <cell r="D1720">
            <v>250.96</v>
          </cell>
          <cell r="E1720">
            <v>202.41974512018069</v>
          </cell>
          <cell r="F1720" t="str">
            <v>SIEC Abr/26</v>
          </cell>
        </row>
        <row r="1721">
          <cell r="A1721" t="str">
            <v>02.01.09.400.16</v>
          </cell>
          <cell r="B1721" t="str">
            <v>Forro de madeira com tábua de pinho de 10 x 1 cm, fixada em sarrafos de 10 x 2,5 cm</v>
          </cell>
          <cell r="C1721" t="str">
            <v>m²</v>
          </cell>
          <cell r="D1721">
            <v>239.47</v>
          </cell>
          <cell r="E1721">
            <v>193.15212130988868</v>
          </cell>
          <cell r="F1721" t="str">
            <v>SIEC Abr/26</v>
          </cell>
        </row>
        <row r="1722">
          <cell r="A1722" t="str">
            <v>02.01.09.400.17</v>
          </cell>
          <cell r="B1722" t="str">
            <v>Forro de PVC em painéis lineares encaixados entre si e fixados em estrutura de madeira, dimensões 100 x 6000 mm</v>
          </cell>
          <cell r="C1722" t="str">
            <v>m²</v>
          </cell>
          <cell r="D1722">
            <v>120.89</v>
          </cell>
          <cell r="E1722">
            <v>97.507662526213906</v>
          </cell>
          <cell r="F1722" t="str">
            <v>SIEC Abr/26</v>
          </cell>
        </row>
        <row r="1723">
          <cell r="A1723" t="str">
            <v>02.01.09.400.18</v>
          </cell>
          <cell r="B1723" t="str">
            <v>Forro de PVC em painéis lineares encaixados entre si e fixados em estrutura de madeira, dimensões 200 x 6000 mm</v>
          </cell>
          <cell r="C1723" t="str">
            <v>m²</v>
          </cell>
          <cell r="D1723">
            <v>109.53</v>
          </cell>
          <cell r="E1723">
            <v>88.344894337796418</v>
          </cell>
          <cell r="F1723" t="str">
            <v>SIEC Abr/26</v>
          </cell>
        </row>
        <row r="1724">
          <cell r="A1724" t="str">
            <v>02.01.09.400.37</v>
          </cell>
          <cell r="B1724" t="str">
            <v>Forro em chapa de aço blindado</v>
          </cell>
          <cell r="C1724" t="str">
            <v>m²</v>
          </cell>
          <cell r="D1724">
            <v>4192.6400000000003</v>
          </cell>
          <cell r="E1724">
            <v>3381.7067268914343</v>
          </cell>
          <cell r="F1724" t="str">
            <v>SIEC Abr/26</v>
          </cell>
        </row>
        <row r="1725">
          <cell r="A1725" t="str">
            <v>02.01.09.400.25</v>
          </cell>
          <cell r="B1725" t="str">
            <v>Forro em Placas de Gesso Acartonado, para áreas molhadas (verde)</v>
          </cell>
          <cell r="C1725" t="str">
            <v>m²</v>
          </cell>
          <cell r="D1725">
            <v>101.65</v>
          </cell>
          <cell r="E1725">
            <v>81.989030488788515</v>
          </cell>
          <cell r="F1725" t="str">
            <v>SIEC Abr/26</v>
          </cell>
        </row>
        <row r="1726">
          <cell r="A1726" t="str">
            <v>02.01.09.400.45</v>
          </cell>
          <cell r="B1726" t="str">
            <v>Forro em réguas de PVC, liso, para ambientes comerciais, inclusive estrutura bidirecional de fixação</v>
          </cell>
          <cell r="C1726" t="str">
            <v>m²</v>
          </cell>
          <cell r="D1726">
            <v>84.01</v>
          </cell>
          <cell r="E1726">
            <v>67.760929182126148</v>
          </cell>
          <cell r="F1726" t="str">
            <v>SIEC Abr/26</v>
          </cell>
        </row>
        <row r="1727">
          <cell r="A1727" t="str">
            <v>02.01.09.400.02</v>
          </cell>
          <cell r="B1727" t="str">
            <v>Forro metálico, sistema aberto vertical , constituído de duas lâminas lisas de alumínio justapostas, formadas em perfiladeiras especiais, com tratamento termoacústico</v>
          </cell>
          <cell r="C1727" t="str">
            <v>m²</v>
          </cell>
          <cell r="D1727">
            <v>687.47</v>
          </cell>
          <cell r="E1727">
            <v>554.50072592353604</v>
          </cell>
          <cell r="F1727" t="str">
            <v>SIEC Abr/26</v>
          </cell>
        </row>
        <row r="1728">
          <cell r="A1728" t="str">
            <v>02.01.09.400.04</v>
          </cell>
          <cell r="B1728" t="str">
            <v>Forro metálico, sistema linear interlocking, constituído de lâminas perfuradas lineares de alumínio, com tratamento termoacústico</v>
          </cell>
          <cell r="C1728" t="str">
            <v>m²</v>
          </cell>
          <cell r="D1728">
            <v>240.4</v>
          </cell>
          <cell r="E1728">
            <v>193.90224229714471</v>
          </cell>
          <cell r="F1728" t="str">
            <v>SIEC Abr/26</v>
          </cell>
        </row>
        <row r="1729">
          <cell r="A1729" t="str">
            <v>02.01.09.400.29</v>
          </cell>
          <cell r="B1729" t="str">
            <v>Forro modular com placas de EPS</v>
          </cell>
          <cell r="C1729" t="str">
            <v>m²</v>
          </cell>
          <cell r="D1729">
            <v>66.150000000000006</v>
          </cell>
          <cell r="E1729">
            <v>53.355379899983873</v>
          </cell>
          <cell r="F1729" t="str">
            <v>SIEC Abr/26</v>
          </cell>
        </row>
        <row r="1730">
          <cell r="A1730" t="str">
            <v>02.01.09.400.35</v>
          </cell>
          <cell r="B1730" t="str">
            <v>NED 02_Forro vertical tipo "Baffle", em aluzinc, espessura mín. = 0,4 mm, com pintura poliéster, liso, H= 200 mm, espaçamento = 350 mm</v>
          </cell>
          <cell r="C1730" t="str">
            <v>m²</v>
          </cell>
          <cell r="D1730">
            <v>611.55999999999995</v>
          </cell>
          <cell r="E1730">
            <v>493.2731085658977</v>
          </cell>
          <cell r="F1730" t="str">
            <v>SIEC Abr/26</v>
          </cell>
        </row>
        <row r="1731">
          <cell r="A1731" t="str">
            <v>02.01.09.400.32</v>
          </cell>
          <cell r="B1731" t="str">
            <v>NED 26_Forro em chapas (fibra mineral com estrutura em perfis de aço galvanizado; pintura em tinta acrílica; referência Owa - Constellation ou equivalente)</v>
          </cell>
          <cell r="C1731" t="str">
            <v>m²</v>
          </cell>
          <cell r="D1731">
            <v>154.29</v>
          </cell>
          <cell r="E1731">
            <v>124.44749153089207</v>
          </cell>
          <cell r="F1731" t="str">
            <v>SIEC Abr/26</v>
          </cell>
        </row>
        <row r="1732">
          <cell r="A1732" t="str">
            <v>02.01.09.400.40</v>
          </cell>
          <cell r="B1732" t="str">
            <v>NED 45_Forro de gesso acartonado fixo, monolítico, aparafusado em perfis metálicos suspensos por pendurais rígidos reguláveis (espessura: 12,5 mm), com pintura anti-mofo</v>
          </cell>
          <cell r="C1732" t="str">
            <v>m²</v>
          </cell>
          <cell r="D1732">
            <v>152.78</v>
          </cell>
          <cell r="E1732">
            <v>123.22955315373447</v>
          </cell>
          <cell r="F1732" t="str">
            <v>SIEC Abr/26</v>
          </cell>
        </row>
        <row r="1733">
          <cell r="A1733" t="str">
            <v>02.01.09.400.41</v>
          </cell>
          <cell r="B1733" t="str">
            <v>NED 46_Forro de gesso fixo monolítico com placa pré-moldada, encaixe macho-fêmea (espessura: 30 mm), com pintura anti-mofo</v>
          </cell>
          <cell r="C1733" t="str">
            <v>m²</v>
          </cell>
          <cell r="D1733">
            <v>152.66999999999999</v>
          </cell>
          <cell r="E1733">
            <v>123.1408291659945</v>
          </cell>
          <cell r="F1733" t="str">
            <v>SIEC Abr/26</v>
          </cell>
        </row>
        <row r="1734">
          <cell r="A1734" t="str">
            <v>02.01.09.400.12</v>
          </cell>
          <cell r="B1734" t="str">
            <v>Polimento de estuque com lixamento fino manual da superfície de concreto</v>
          </cell>
          <cell r="C1734" t="str">
            <v>m²</v>
          </cell>
          <cell r="D1734">
            <v>10.18</v>
          </cell>
          <cell r="E1734">
            <v>8.2110017744797545</v>
          </cell>
          <cell r="F1734" t="str">
            <v>SIEC Abr/26</v>
          </cell>
        </row>
        <row r="1735">
          <cell r="A1735" t="str">
            <v>02.01.09.400.10</v>
          </cell>
          <cell r="B1735" t="str">
            <v>Sanca de gesso, reta</v>
          </cell>
          <cell r="C1735" t="str">
            <v>m</v>
          </cell>
          <cell r="D1735">
            <v>83.33</v>
          </cell>
          <cell r="E1735">
            <v>67.212453621551859</v>
          </cell>
          <cell r="F1735" t="str">
            <v>SIEC Abr/26</v>
          </cell>
        </row>
        <row r="1736">
          <cell r="A1736" t="str">
            <v>02.01.09.500</v>
          </cell>
          <cell r="B1736" t="str">
            <v>PISOS ELEVADOS</v>
          </cell>
          <cell r="C1736" t="str">
            <v/>
          </cell>
          <cell r="E1736">
            <v>0</v>
          </cell>
          <cell r="F1736" t="str">
            <v>SIEC Abr/26</v>
          </cell>
        </row>
        <row r="1737">
          <cell r="A1737" t="str">
            <v>02.01.09.500.01</v>
          </cell>
          <cell r="B1737" t="str">
            <v>NEC 58_Piso elevado (placas moduladas com revestimento de borda, acabamento superior em vinil (cor cinza claro - ref. Munsell 5Y 6/1), estrutura de suporte regulável telescópica em aço estampado bicromatizado) - sobrecarga= 200 kg/m²</v>
          </cell>
          <cell r="C1737" t="str">
            <v>m²</v>
          </cell>
          <cell r="D1737">
            <v>529.03</v>
          </cell>
          <cell r="E1737">
            <v>426.70592030972733</v>
          </cell>
          <cell r="F1737" t="str">
            <v>SIEC Abr/26</v>
          </cell>
        </row>
        <row r="1738">
          <cell r="A1738" t="str">
            <v>02.01.09.900</v>
          </cell>
          <cell r="B1738" t="str">
            <v>ARREMATES EM GERAL</v>
          </cell>
          <cell r="C1738" t="str">
            <v/>
          </cell>
          <cell r="E1738">
            <v>0</v>
          </cell>
          <cell r="F1738" t="str">
            <v>SIEC Abr/26</v>
          </cell>
        </row>
        <row r="1739">
          <cell r="A1739" t="str">
            <v>02.01.09.900.03</v>
          </cell>
          <cell r="B1739" t="str">
            <v>NEB 05_Cantoneira de proteção (aço galvanizado pintado)</v>
          </cell>
          <cell r="C1739" t="str">
            <v>m</v>
          </cell>
          <cell r="D1739">
            <v>50.46</v>
          </cell>
          <cell r="E1739">
            <v>40.700112921438944</v>
          </cell>
          <cell r="F1739" t="str">
            <v>SIEC Abr/26</v>
          </cell>
        </row>
        <row r="1740">
          <cell r="A1740" t="str">
            <v>02.01.09.900.08</v>
          </cell>
          <cell r="B1740" t="str">
            <v>NEB 07_Junta de dessolidarização (isopor) - e = 1 cm</v>
          </cell>
          <cell r="C1740" t="str">
            <v>m</v>
          </cell>
          <cell r="D1740">
            <v>11.7</v>
          </cell>
          <cell r="E1740">
            <v>9.4370059687046286</v>
          </cell>
          <cell r="F1740" t="str">
            <v>SIEC Abr/26</v>
          </cell>
        </row>
        <row r="1741">
          <cell r="A1741" t="str">
            <v>02.01.09.900.02</v>
          </cell>
          <cell r="B1741" t="str">
            <v>NEB 30_Cantoneira de proteção (alumínio tipo 2848 para revestimentos cerâmicos)</v>
          </cell>
          <cell r="C1741" t="str">
            <v>m</v>
          </cell>
          <cell r="D1741">
            <v>45.78</v>
          </cell>
          <cell r="E1741">
            <v>36.925310533957088</v>
          </cell>
          <cell r="F1741" t="str">
            <v>SIEC Abr/26</v>
          </cell>
        </row>
        <row r="1742">
          <cell r="A1742" t="str">
            <v>02.01.09.900.09</v>
          </cell>
          <cell r="B1742" t="str">
            <v>NEB 37_Junta de movimentação ou dilatação (isopor) - e = 4 cm</v>
          </cell>
          <cell r="C1742" t="str">
            <v>m</v>
          </cell>
          <cell r="D1742">
            <v>15.67</v>
          </cell>
          <cell r="E1742">
            <v>12.639135344410388</v>
          </cell>
          <cell r="F1742" t="str">
            <v>SIEC Abr/26</v>
          </cell>
        </row>
        <row r="1743">
          <cell r="A1743" t="str">
            <v>02.01.09.900.04</v>
          </cell>
          <cell r="B1743" t="str">
            <v>NEB 46_Cantoneira de proteção (alumínio MA-A4)</v>
          </cell>
          <cell r="C1743" t="str">
            <v>m</v>
          </cell>
          <cell r="D1743">
            <v>48.31</v>
          </cell>
          <cell r="E1743">
            <v>38.96596225197613</v>
          </cell>
          <cell r="F1743" t="str">
            <v>SIEC Abr/26</v>
          </cell>
        </row>
        <row r="1744">
          <cell r="A1744" t="str">
            <v>02.01.09.900.18</v>
          </cell>
          <cell r="B1744" t="str">
            <v>NEB 53_Arremate vertical (alumínio anodizado fosco) e = 0,5 mm</v>
          </cell>
          <cell r="C1744" t="str">
            <v>m</v>
          </cell>
          <cell r="D1744">
            <v>42.21</v>
          </cell>
          <cell r="E1744">
            <v>34.045813840942088</v>
          </cell>
          <cell r="F1744" t="str">
            <v>SIEC Abr/26</v>
          </cell>
        </row>
        <row r="1745">
          <cell r="A1745" t="str">
            <v>02.01.09.900.05</v>
          </cell>
          <cell r="B1745" t="str">
            <v>NEB 54_Arremate em perfil metálico para revestimento cerâmico</v>
          </cell>
          <cell r="C1745" t="str">
            <v>m</v>
          </cell>
          <cell r="D1745">
            <v>73.790000000000006</v>
          </cell>
          <cell r="E1745">
            <v>59.517664139377324</v>
          </cell>
          <cell r="F1745" t="str">
            <v>SIEC Abr/26</v>
          </cell>
        </row>
        <row r="1746">
          <cell r="A1746" t="str">
            <v>02.01.09.900.19</v>
          </cell>
          <cell r="B1746" t="str">
            <v>NEB 64_Batente (alumínio anodizado fosco) C = _ cm; L = _ cm; e = 4 mm</v>
          </cell>
          <cell r="C1746" t="str">
            <v>m</v>
          </cell>
          <cell r="D1746">
            <v>85.82</v>
          </cell>
          <cell r="E1746">
            <v>69.220842071301817</v>
          </cell>
          <cell r="F1746" t="str">
            <v>SIEC Abr/26</v>
          </cell>
        </row>
        <row r="1747">
          <cell r="A1747" t="str">
            <v>02.01.09.900.14</v>
          </cell>
          <cell r="B1747" t="str">
            <v>NEC 03_Juntas de dilatação de isopor com mastique e perfil "L"</v>
          </cell>
          <cell r="C1747" t="str">
            <v>m</v>
          </cell>
          <cell r="D1747">
            <v>57.17</v>
          </cell>
          <cell r="E1747">
            <v>46.112276173576383</v>
          </cell>
          <cell r="F1747" t="str">
            <v>SIEC Abr/26</v>
          </cell>
        </row>
        <row r="1748">
          <cell r="A1748" t="str">
            <v>02.01.09.900.13</v>
          </cell>
          <cell r="B1748" t="str">
            <v>NEC 05_Juntas de dilatação (perfil de PVC)</v>
          </cell>
          <cell r="C1748" t="str">
            <v>m</v>
          </cell>
          <cell r="D1748">
            <v>63.55</v>
          </cell>
          <cell r="E1748">
            <v>51.258267462493947</v>
          </cell>
          <cell r="F1748" t="str">
            <v>SIEC Abr/26</v>
          </cell>
        </row>
        <row r="1749">
          <cell r="A1749" t="str">
            <v>02.01.09.900.16</v>
          </cell>
          <cell r="B1749" t="str">
            <v>NEC 22/00_Cantoneira de proteção de degrau de embutir (alumínio extrudado)</v>
          </cell>
          <cell r="C1749" t="str">
            <v>m</v>
          </cell>
          <cell r="D1749">
            <v>87.6</v>
          </cell>
          <cell r="E1749">
            <v>70.656557509275686</v>
          </cell>
          <cell r="F1749" t="str">
            <v>SIEC Abr/26</v>
          </cell>
        </row>
        <row r="1750">
          <cell r="A1750" t="str">
            <v>02.01.10</v>
          </cell>
          <cell r="B1750" t="str">
            <v>PINTURAS EM GERAL</v>
          </cell>
          <cell r="C1750" t="str">
            <v/>
          </cell>
          <cell r="E1750">
            <v>0</v>
          </cell>
          <cell r="F1750" t="str">
            <v>SIEC Abr/26</v>
          </cell>
        </row>
        <row r="1751">
          <cell r="A1751" t="str">
            <v>02.01.10.100</v>
          </cell>
          <cell r="B1751" t="str">
            <v>PINTURA EM PAREDES / TETOS</v>
          </cell>
          <cell r="C1751" t="str">
            <v/>
          </cell>
          <cell r="E1751">
            <v>0</v>
          </cell>
          <cell r="F1751" t="str">
            <v>SIEC Abr/26</v>
          </cell>
        </row>
        <row r="1752">
          <cell r="A1752" t="str">
            <v>02.01.10.100.36</v>
          </cell>
          <cell r="B1752" t="str">
            <v>NEB 10_Pintura com tinta epóxi à base de água monocomponente, com duas demãos, sobre massa corrida, para áreas molhadas, incluindo chapisco e impermeabilização com revestimento de argamassa aditivada</v>
          </cell>
          <cell r="C1752" t="str">
            <v>m²</v>
          </cell>
          <cell r="D1752">
            <v>204.88</v>
          </cell>
          <cell r="E1752">
            <v>165.25246007420552</v>
          </cell>
          <cell r="F1752" t="str">
            <v>SIEC Abr/26</v>
          </cell>
        </row>
        <row r="1753">
          <cell r="A1753" t="str">
            <v>02.01.10.100.37</v>
          </cell>
          <cell r="B1753" t="str">
            <v>NEB 13_Pintura com tinta epóxi à base de água monocomponente, com duas demãos (incluindo preparo de base - lixamento, emassamento e limpeza), para áreas molhadas</v>
          </cell>
          <cell r="C1753" t="str">
            <v>m²</v>
          </cell>
          <cell r="D1753">
            <v>143.22999999999999</v>
          </cell>
          <cell r="E1753">
            <v>115.52669785449265</v>
          </cell>
          <cell r="F1753" t="str">
            <v>SIEC Abr/26</v>
          </cell>
        </row>
        <row r="1754">
          <cell r="A1754" t="str">
            <v>02.01.10.100.22</v>
          </cell>
          <cell r="B1754" t="str">
            <v>NEB 15_NED 21_Verniz incolor fosco sobre concreto aparente incluindo estucamento e lixamento de superfície</v>
          </cell>
          <cell r="C1754" t="str">
            <v>m²</v>
          </cell>
          <cell r="D1754">
            <v>67.16</v>
          </cell>
          <cell r="E1754">
            <v>54.170027423778023</v>
          </cell>
          <cell r="F1754" t="str">
            <v>SIEC Abr/26</v>
          </cell>
        </row>
        <row r="1755">
          <cell r="A1755" t="str">
            <v>02.01.10.100.35</v>
          </cell>
          <cell r="B1755" t="str">
            <v>NEB 15_NED 21_Verniz incolor fosco sobre concreto aparente, incluindo estucamento e lixamento de superfície (noturno)</v>
          </cell>
          <cell r="C1755" t="str">
            <v>m²</v>
          </cell>
          <cell r="D1755">
            <v>70.05</v>
          </cell>
          <cell r="E1755">
            <v>56.501048556218741</v>
          </cell>
          <cell r="F1755" t="str">
            <v>SIEC Abr/26</v>
          </cell>
        </row>
        <row r="1756">
          <cell r="A1756" t="str">
            <v>02.01.10.100.33</v>
          </cell>
          <cell r="B1756" t="str">
            <v>NEB 35_Pintura em tinta acrílica à base de água sobre massa acrílica, duas demãos.</v>
          </cell>
          <cell r="C1756" t="str">
            <v>m²</v>
          </cell>
          <cell r="D1756">
            <v>183.95</v>
          </cell>
          <cell r="E1756">
            <v>148.37070495241167</v>
          </cell>
          <cell r="F1756" t="str">
            <v>SIEC Abr/26</v>
          </cell>
        </row>
        <row r="1757">
          <cell r="A1757" t="str">
            <v>02.01.10.100.39</v>
          </cell>
          <cell r="B1757" t="str">
            <v>NEB 36_Acabamento imitação de concreto aparente, chapisco e impermeabilização</v>
          </cell>
          <cell r="C1757" t="str">
            <v>m²</v>
          </cell>
          <cell r="D1757">
            <v>348.42</v>
          </cell>
          <cell r="E1757">
            <v>281.02919825778355</v>
          </cell>
          <cell r="F1757" t="str">
            <v>SIEC Abr/26</v>
          </cell>
        </row>
        <row r="1758">
          <cell r="A1758" t="str">
            <v>02.01.10.100.38</v>
          </cell>
          <cell r="B1758" t="str">
            <v>NEB 38_Pintura com tinta acrílica à base de água, duas demãos - incluso preparo da superfície, lixamento e limpeza</v>
          </cell>
          <cell r="C1758" t="str">
            <v>m²</v>
          </cell>
          <cell r="D1758">
            <v>42.29</v>
          </cell>
          <cell r="E1758">
            <v>34.110340377480235</v>
          </cell>
          <cell r="F1758" t="str">
            <v>SIEC Abr/26</v>
          </cell>
        </row>
        <row r="1759">
          <cell r="A1759" t="str">
            <v>02.01.10.100.23</v>
          </cell>
          <cell r="B1759" t="str">
            <v>NEB 60_NED 20_Verniz incolor antipichação para superfícies de concreto, incluindo estucamento e lixamento de superfície</v>
          </cell>
          <cell r="C1759" t="str">
            <v>m²</v>
          </cell>
          <cell r="D1759">
            <v>122.12</v>
          </cell>
          <cell r="E1759">
            <v>98.499758025487978</v>
          </cell>
          <cell r="F1759" t="str">
            <v>SIEC Abr/26</v>
          </cell>
        </row>
        <row r="1760">
          <cell r="A1760" t="str">
            <v>02.01.10.100.31</v>
          </cell>
          <cell r="B1760" t="str">
            <v>NEB 60_NED 20_Verniz incolor antipichação para superfícies de concreto, incluindo estucamento e lixamento de superfície (noturno)</v>
          </cell>
          <cell r="C1760" t="str">
            <v>m²</v>
          </cell>
          <cell r="D1760">
            <v>128.26</v>
          </cell>
          <cell r="E1760">
            <v>103.45216970479109</v>
          </cell>
          <cell r="F1760" t="str">
            <v>SIEC Abr/26</v>
          </cell>
        </row>
        <row r="1761">
          <cell r="A1761" t="str">
            <v>02.01.10.100.34</v>
          </cell>
          <cell r="B1761" t="str">
            <v>NEB 62_Pintura com tinta esmalte à base de água em superfície metálica, inclusive preparo</v>
          </cell>
          <cell r="C1761" t="str">
            <v>m²</v>
          </cell>
          <cell r="D1761">
            <v>78.13</v>
          </cell>
          <cell r="E1761">
            <v>63.018228746572021</v>
          </cell>
          <cell r="F1761" t="str">
            <v>SIEC Abr/26</v>
          </cell>
        </row>
        <row r="1762">
          <cell r="A1762" t="str">
            <v>02.01.10.100.40</v>
          </cell>
          <cell r="B1762" t="str">
            <v>NED 09_Pintura acrílica antimofo à base de água, duas demãos, para áreas molhadas (incluindo preparo de base - emassamento, lixamento e limpeza) - cor branca</v>
          </cell>
          <cell r="C1762" t="str">
            <v>m²</v>
          </cell>
          <cell r="D1762">
            <v>74.16</v>
          </cell>
          <cell r="E1762">
            <v>59.816099370866269</v>
          </cell>
          <cell r="F1762" t="str">
            <v>SIEC Abr/26</v>
          </cell>
        </row>
        <row r="1763">
          <cell r="A1763" t="str">
            <v>02.01.10.100.27</v>
          </cell>
          <cell r="B1763" t="str">
            <v>NED 10_Pintura acrílica antimofo sobre massa corrida acrílica, duas demãos, para áreas molhadas - cor branca</v>
          </cell>
          <cell r="C1763" t="str">
            <v>m²</v>
          </cell>
          <cell r="D1763">
            <v>165.46</v>
          </cell>
          <cell r="E1763">
            <v>133.45700919503147</v>
          </cell>
          <cell r="F1763" t="str">
            <v>SIEC Abr/26</v>
          </cell>
        </row>
        <row r="1764">
          <cell r="A1764" t="str">
            <v>02.01.10.100.26</v>
          </cell>
          <cell r="B1764" t="str">
            <v>NED 47_Pintura em teto com tinta látex à base de PVA, duas demãos (incluindo preparo de base - emassamento, lixamento e limpeza)</v>
          </cell>
          <cell r="C1764" t="str">
            <v>m²</v>
          </cell>
          <cell r="D1764">
            <v>50.63</v>
          </cell>
          <cell r="E1764">
            <v>40.837231811582512</v>
          </cell>
          <cell r="F1764" t="str">
            <v>SIEC Abr/26</v>
          </cell>
        </row>
        <row r="1765">
          <cell r="A1765" t="str">
            <v>02.01.10.100.28</v>
          </cell>
          <cell r="B1765" t="str">
            <v>NED 48_Pintura em teto com tinta látex à base de PVA, duas demãos, sobre massa corrida</v>
          </cell>
          <cell r="C1765" t="str">
            <v>m²</v>
          </cell>
          <cell r="D1765">
            <v>174.08</v>
          </cell>
          <cell r="E1765">
            <v>140.40974350701728</v>
          </cell>
          <cell r="F1765" t="str">
            <v>SIEC Abr/26</v>
          </cell>
        </row>
        <row r="1766">
          <cell r="A1766" t="str">
            <v>02.01.10.100.24</v>
          </cell>
          <cell r="B1766" t="str">
            <v>Pintura com tinta acrílica à base de água sobre massa corrida, duas demãos - incluso preparo da superfície, lixamento e limpeza</v>
          </cell>
          <cell r="C1766" t="str">
            <v>m²</v>
          </cell>
          <cell r="D1766">
            <v>60.5</v>
          </cell>
          <cell r="E1766">
            <v>48.79819325697693</v>
          </cell>
          <cell r="F1766" t="str">
            <v>SIEC Abr/26</v>
          </cell>
        </row>
        <row r="1767">
          <cell r="A1767" t="str">
            <v>02.01.10.100.06</v>
          </cell>
          <cell r="B1767" t="str">
            <v>Pintura com tinta epóxi em parede interna, com duas demãos, incluindo emassamento e lixamento</v>
          </cell>
          <cell r="C1767" t="str">
            <v>m²</v>
          </cell>
          <cell r="D1767">
            <v>285.66000000000003</v>
          </cell>
          <cell r="E1767">
            <v>230.40813034360383</v>
          </cell>
          <cell r="F1767" t="str">
            <v>SIEC Abr/26</v>
          </cell>
        </row>
        <row r="1768">
          <cell r="A1768" t="str">
            <v>02.01.10.100.09</v>
          </cell>
          <cell r="B1768" t="str">
            <v>Pintura com tinta impermeável mineral em pó em parede externa, com três demãos</v>
          </cell>
          <cell r="C1768" t="str">
            <v>m²</v>
          </cell>
          <cell r="D1768">
            <v>20.07</v>
          </cell>
          <cell r="E1768">
            <v>16.18809485400871</v>
          </cell>
          <cell r="F1768" t="str">
            <v>SIEC Abr/26</v>
          </cell>
        </row>
        <row r="1769">
          <cell r="A1769" t="str">
            <v>02.01.10.100.05</v>
          </cell>
          <cell r="B1769" t="str">
            <v>Pintura com tinta látex acrílica em parede externa, com duas demãos, sem massa corrida</v>
          </cell>
          <cell r="C1769" t="str">
            <v>m²</v>
          </cell>
          <cell r="D1769">
            <v>16.350000000000001</v>
          </cell>
          <cell r="E1769">
            <v>13.187610904984677</v>
          </cell>
          <cell r="F1769" t="str">
            <v>SIEC Abr/26</v>
          </cell>
        </row>
        <row r="1770">
          <cell r="A1770" t="str">
            <v>02.01.10.100.03</v>
          </cell>
          <cell r="B1770" t="str">
            <v>Pintura com tinta látex PVA em parede interna, com duas demãos, sem massa corrida</v>
          </cell>
          <cell r="C1770" t="str">
            <v>m²</v>
          </cell>
          <cell r="D1770">
            <v>17.95</v>
          </cell>
          <cell r="E1770">
            <v>14.478141635747701</v>
          </cell>
          <cell r="F1770" t="str">
            <v>SIEC Abr/26</v>
          </cell>
        </row>
        <row r="1771">
          <cell r="A1771" t="str">
            <v>02.01.10.100.32</v>
          </cell>
          <cell r="B1771" t="str">
            <v>Pintura com tinta látex PVA em parede interna, com duas demãos, sem massa corrida (noturno)</v>
          </cell>
          <cell r="C1771" t="str">
            <v>m²</v>
          </cell>
          <cell r="D1771">
            <v>18.59</v>
          </cell>
          <cell r="E1771">
            <v>14.994353928052911</v>
          </cell>
          <cell r="F1771" t="str">
            <v>SIEC Abr/26</v>
          </cell>
        </row>
        <row r="1772">
          <cell r="A1772" t="str">
            <v>02.01.10.100.04</v>
          </cell>
          <cell r="B1772" t="str">
            <v>Pintura com tinta látex PVA em parede interna, com três demãos, sem massa corrida</v>
          </cell>
          <cell r="C1772" t="str">
            <v>m²</v>
          </cell>
          <cell r="D1772">
            <v>44.83</v>
          </cell>
          <cell r="E1772">
            <v>36.159057912566539</v>
          </cell>
          <cell r="F1772" t="str">
            <v>SIEC Abr/26</v>
          </cell>
        </row>
        <row r="1773">
          <cell r="A1773" t="str">
            <v>02.01.10.100.11</v>
          </cell>
          <cell r="B1773" t="str">
            <v>Pintura hidrofugante sobre superfície de concreto com duas demãos de silicone base solvente</v>
          </cell>
          <cell r="C1773" t="str">
            <v>m²</v>
          </cell>
          <cell r="D1773">
            <v>44.95</v>
          </cell>
          <cell r="E1773">
            <v>36.255847717373769</v>
          </cell>
          <cell r="F1773" t="str">
            <v>SIEC Abr/26</v>
          </cell>
        </row>
        <row r="1774">
          <cell r="A1774" t="str">
            <v>02.01.10.100.12</v>
          </cell>
          <cell r="B1774" t="str">
            <v>Pintura hidrofugante sobre superfície de concreto com duas demãos de siloxano oligomérico base solvente</v>
          </cell>
          <cell r="C1774" t="str">
            <v>m²</v>
          </cell>
          <cell r="D1774">
            <v>44.95</v>
          </cell>
          <cell r="E1774">
            <v>36.255847717373769</v>
          </cell>
          <cell r="F1774" t="str">
            <v>SIEC Abr/26</v>
          </cell>
        </row>
        <row r="1775">
          <cell r="A1775" t="str">
            <v>02.01.10.100.13</v>
          </cell>
          <cell r="B1775" t="str">
            <v>Pintura hidrofugante sobre superfície de tijolo à vista com uma demão de silicone</v>
          </cell>
          <cell r="C1775" t="str">
            <v>m²</v>
          </cell>
          <cell r="D1775">
            <v>41.92</v>
          </cell>
          <cell r="E1775">
            <v>33.81190514599129</v>
          </cell>
          <cell r="F1775" t="str">
            <v>SIEC Abr/26</v>
          </cell>
        </row>
        <row r="1776">
          <cell r="A1776" t="str">
            <v>02.01.10.100.17</v>
          </cell>
          <cell r="B1776" t="str">
            <v>Pintura impermeabilizante sobre superfície de concreto com duas demãos de borracha clorada à base de solvente</v>
          </cell>
          <cell r="C1776" t="str">
            <v>m²</v>
          </cell>
          <cell r="D1776">
            <v>69.53</v>
          </cell>
          <cell r="E1776">
            <v>56.081626068720759</v>
          </cell>
          <cell r="F1776" t="str">
            <v>SIEC Abr/26</v>
          </cell>
        </row>
        <row r="1777">
          <cell r="A1777" t="str">
            <v>02.01.10.100.18</v>
          </cell>
          <cell r="B1777" t="str">
            <v>Pintura impermeabilizante sobre superfície de concreto com duas demãos de sistema duplo epóxi-poliuretano</v>
          </cell>
          <cell r="C1777" t="str">
            <v>m²</v>
          </cell>
          <cell r="D1777">
            <v>88.79</v>
          </cell>
          <cell r="E1777">
            <v>71.616389740280695</v>
          </cell>
          <cell r="F1777" t="str">
            <v>SIEC Abr/26</v>
          </cell>
        </row>
        <row r="1778">
          <cell r="A1778" t="str">
            <v>02.01.10.100.19</v>
          </cell>
          <cell r="B1778" t="str">
            <v>Pintura impermeabilizante sobre superfície de concreto com duas demãos de sistema duplo silano-siloxano</v>
          </cell>
          <cell r="C1778" t="str">
            <v>m²</v>
          </cell>
          <cell r="D1778">
            <v>60.19</v>
          </cell>
          <cell r="E1778">
            <v>48.548152927891593</v>
          </cell>
          <cell r="F1778" t="str">
            <v>SIEC Abr/26</v>
          </cell>
        </row>
        <row r="1779">
          <cell r="A1779" t="str">
            <v>02.01.10.100.16</v>
          </cell>
          <cell r="B1779" t="str">
            <v>Pintura impermeabilizante sobre superfície de concreto com duas demãos de verniz acrílico à base de solvente</v>
          </cell>
          <cell r="C1779" t="str">
            <v>m²</v>
          </cell>
          <cell r="D1779">
            <v>53.88</v>
          </cell>
          <cell r="E1779">
            <v>43.458622358444913</v>
          </cell>
          <cell r="F1779" t="str">
            <v>SIEC Abr/26</v>
          </cell>
        </row>
        <row r="1780">
          <cell r="A1780" t="str">
            <v>02.01.10.100.20</v>
          </cell>
          <cell r="B1780" t="str">
            <v>Pintura impermeabilizante sobre superfície de concreto com duas demãos de verniz epóxi bicomponente</v>
          </cell>
          <cell r="C1780" t="str">
            <v>m²</v>
          </cell>
          <cell r="D1780">
            <v>56.55</v>
          </cell>
          <cell r="E1780">
            <v>45.612195515405709</v>
          </cell>
          <cell r="F1780" t="str">
            <v>SIEC Abr/26</v>
          </cell>
        </row>
        <row r="1781">
          <cell r="A1781" t="str">
            <v>02.01.10.100.15</v>
          </cell>
          <cell r="B1781" t="str">
            <v>Pintura impermeabilizante sobre superfície de concreto com duas demãos de verniz poliuretano alifático bicomponente</v>
          </cell>
          <cell r="C1781" t="str">
            <v>m²</v>
          </cell>
          <cell r="D1781">
            <v>69.41</v>
          </cell>
          <cell r="E1781">
            <v>55.984836263913529</v>
          </cell>
          <cell r="F1781" t="str">
            <v>SIEC Abr/26</v>
          </cell>
        </row>
        <row r="1782">
          <cell r="A1782" t="str">
            <v>02.01.10.100.14</v>
          </cell>
          <cell r="B1782" t="str">
            <v>Pintura impermeabilizante sobre superfície de concreto com primer e duas demãos de verniz acrílico à base de água</v>
          </cell>
          <cell r="C1782" t="str">
            <v>m²</v>
          </cell>
          <cell r="D1782">
            <v>50.99</v>
          </cell>
          <cell r="E1782">
            <v>41.127601226004195</v>
          </cell>
          <cell r="F1782" t="str">
            <v>SIEC Abr/26</v>
          </cell>
        </row>
        <row r="1783">
          <cell r="A1783" t="str">
            <v>02.01.10.100.41</v>
          </cell>
          <cell r="B1783" t="str">
            <v>Pintura látex acrílica econômica, aplicação manual em paredes, duas demãos</v>
          </cell>
          <cell r="C1783" t="str">
            <v>m²</v>
          </cell>
          <cell r="D1783">
            <v>12.6</v>
          </cell>
          <cell r="E1783">
            <v>10.162929504758832</v>
          </cell>
          <cell r="F1783" t="str">
            <v>SIEC Abr/26</v>
          </cell>
        </row>
        <row r="1784">
          <cell r="A1784" t="str">
            <v>02.01.10.100.01</v>
          </cell>
          <cell r="B1784" t="str">
            <v>Pintura tipo caiação em parede externa com três demãos</v>
          </cell>
          <cell r="C1784" t="str">
            <v>m²</v>
          </cell>
          <cell r="D1784">
            <v>20.39</v>
          </cell>
          <cell r="E1784">
            <v>16.446201000161317</v>
          </cell>
          <cell r="F1784" t="str">
            <v>SIEC Abr/26</v>
          </cell>
        </row>
        <row r="1785">
          <cell r="A1785" t="str">
            <v>02.01.10.100.02</v>
          </cell>
          <cell r="B1785" t="str">
            <v>Pintura tipo caiação em parede interna com três demãos</v>
          </cell>
          <cell r="C1785" t="str">
            <v>m²</v>
          </cell>
          <cell r="D1785">
            <v>16.05</v>
          </cell>
          <cell r="E1785">
            <v>12.945636392966607</v>
          </cell>
          <cell r="F1785" t="str">
            <v>SIEC Abr/26</v>
          </cell>
        </row>
        <row r="1786">
          <cell r="A1786" t="str">
            <v>02.01.10.300</v>
          </cell>
          <cell r="B1786" t="str">
            <v>PINTURA EM PISOS</v>
          </cell>
          <cell r="C1786" t="str">
            <v/>
          </cell>
          <cell r="E1786">
            <v>0</v>
          </cell>
          <cell r="F1786" t="str">
            <v>SIEC Abr/26</v>
          </cell>
        </row>
        <row r="1787">
          <cell r="A1787" t="str">
            <v>02.01.10.300.06</v>
          </cell>
          <cell r="B1787" t="str">
            <v>DEM.48_Remoção de demarcação viária de material termoplástico retro</v>
          </cell>
          <cell r="C1787" t="str">
            <v>m²</v>
          </cell>
          <cell r="D1787">
            <v>79.67</v>
          </cell>
          <cell r="E1787">
            <v>64.260364574931444</v>
          </cell>
          <cell r="F1787" t="str">
            <v>SIEC Abr/26</v>
          </cell>
        </row>
        <row r="1788">
          <cell r="A1788" t="str">
            <v>02.01.10.300.05</v>
          </cell>
          <cell r="B1788" t="str">
            <v>Demarcação e pinturas de faixa até 10 cm com borracha clorada</v>
          </cell>
          <cell r="C1788" t="str">
            <v>m</v>
          </cell>
          <cell r="D1788">
            <v>13.65</v>
          </cell>
          <cell r="E1788">
            <v>11.009840296822068</v>
          </cell>
          <cell r="F1788" t="str">
            <v>SIEC Abr/26</v>
          </cell>
        </row>
        <row r="1789">
          <cell r="A1789" t="str">
            <v>02.01.10.300.04</v>
          </cell>
          <cell r="B1789" t="str">
            <v xml:space="preserve">Pintura a base de resina acrílica de alto desempenho, refletiva, para asfalto, branco/amarela, largura 10 cm, 2 demãos </v>
          </cell>
          <cell r="C1789" t="str">
            <v>m</v>
          </cell>
          <cell r="D1789">
            <v>10.71</v>
          </cell>
          <cell r="E1789">
            <v>8.6384900790450079</v>
          </cell>
          <cell r="F1789" t="str">
            <v>SIEC Abr/26</v>
          </cell>
        </row>
        <row r="1790">
          <cell r="A1790" t="str">
            <v>02.01.10.300.02</v>
          </cell>
          <cell r="B1790" t="str">
            <v>Pintura com tinta acrílica em piso de concreto, duas demãos, aplicada com rolo de lã</v>
          </cell>
          <cell r="C1790" t="str">
            <v>m²</v>
          </cell>
          <cell r="D1790">
            <v>27.16</v>
          </cell>
          <cell r="E1790">
            <v>21.906759154702371</v>
          </cell>
          <cell r="F1790" t="str">
            <v>SIEC Abr/26</v>
          </cell>
        </row>
        <row r="1791">
          <cell r="A1791" t="str">
            <v>02.01.10.300.08</v>
          </cell>
          <cell r="B1791" t="str">
            <v>Pintura com tinta acrílica em piso, para faixas de demarcação, com faixas de 10 cm de largura, aplicada com trincha</v>
          </cell>
          <cell r="C1791" t="str">
            <v>m²</v>
          </cell>
          <cell r="D1791">
            <v>6.2</v>
          </cell>
          <cell r="E1791">
            <v>5.0008065817067271</v>
          </cell>
          <cell r="F1791" t="str">
            <v>SIEC Abr/26</v>
          </cell>
        </row>
        <row r="1792">
          <cell r="A1792" t="str">
            <v>02.01.10.300.09</v>
          </cell>
          <cell r="B1792" t="str">
            <v>Pintura com tinta acrílica em piso, para faixas de demarcação, com faixas de 15 cm de largura, aplicada com trincha</v>
          </cell>
          <cell r="C1792" t="str">
            <v>m²</v>
          </cell>
          <cell r="D1792">
            <v>6.67</v>
          </cell>
          <cell r="E1792">
            <v>5.3798999838683654</v>
          </cell>
          <cell r="F1792" t="str">
            <v>SIEC Abr/26</v>
          </cell>
        </row>
        <row r="1793">
          <cell r="A1793" t="str">
            <v>02.01.10.300.01</v>
          </cell>
          <cell r="B1793" t="str">
            <v>Pintura com tinta acrílica em piso, para faixas de demarcação, com faixas de 5 cm de largura, aplicada com trincha</v>
          </cell>
          <cell r="C1793" t="str">
            <v>m</v>
          </cell>
          <cell r="D1793">
            <v>5.74</v>
          </cell>
          <cell r="E1793">
            <v>4.629778996612357</v>
          </cell>
          <cell r="F1793" t="str">
            <v>SIEC Abr/26</v>
          </cell>
        </row>
        <row r="1794">
          <cell r="A1794" t="str">
            <v>02.01.10.300.03</v>
          </cell>
          <cell r="B1794" t="str">
            <v xml:space="preserve">Pintura de pavimento a base de resina acrílica antiderrapante, 2 demãos </v>
          </cell>
          <cell r="C1794" t="str">
            <v>m²</v>
          </cell>
          <cell r="D1794">
            <v>38.380000000000003</v>
          </cell>
          <cell r="E1794">
            <v>30.956605904178094</v>
          </cell>
          <cell r="F1794" t="str">
            <v>SIEC Abr/26</v>
          </cell>
        </row>
        <row r="1795">
          <cell r="A1795" t="str">
            <v>02.01.10.300.10</v>
          </cell>
          <cell r="B1795" t="str">
            <v>Resina fosca à base de água para piso de granilite</v>
          </cell>
          <cell r="C1795" t="str">
            <v>m²</v>
          </cell>
          <cell r="D1795">
            <v>48.07</v>
          </cell>
          <cell r="E1795">
            <v>38.77238264236167</v>
          </cell>
          <cell r="F1795" t="str">
            <v>SIEC Abr/26</v>
          </cell>
        </row>
        <row r="1796">
          <cell r="A1796" t="str">
            <v>02.01.10.300.07</v>
          </cell>
          <cell r="B1796" t="str">
            <v>Resina fosca à base de água para piso de granito</v>
          </cell>
          <cell r="C1796" t="str">
            <v>m²</v>
          </cell>
          <cell r="D1796">
            <v>48.07</v>
          </cell>
          <cell r="E1796">
            <v>38.77238264236167</v>
          </cell>
          <cell r="F1796" t="str">
            <v>SIEC Abr/26</v>
          </cell>
        </row>
        <row r="1797">
          <cell r="A1797" t="str">
            <v>02.01.10.400</v>
          </cell>
          <cell r="B1797" t="str">
            <v>PINTURA EM PEÇAS METÁLICAS</v>
          </cell>
          <cell r="C1797" t="str">
            <v/>
          </cell>
          <cell r="E1797">
            <v>0</v>
          </cell>
          <cell r="F1797" t="str">
            <v>SIEC Abr/26</v>
          </cell>
        </row>
        <row r="1798">
          <cell r="A1798" t="str">
            <v>02.01.10.400.13</v>
          </cell>
          <cell r="B1798" t="str">
            <v>Aplicação de fundo óxido de ferro em superfície metálica</v>
          </cell>
          <cell r="C1798" t="str">
            <v>m²</v>
          </cell>
          <cell r="D1798">
            <v>39.94</v>
          </cell>
          <cell r="E1798">
            <v>32.214873366672045</v>
          </cell>
          <cell r="F1798" t="str">
            <v>SIEC Abr/26</v>
          </cell>
        </row>
        <row r="1799">
          <cell r="A1799" t="str">
            <v>02.01.10.400.14</v>
          </cell>
          <cell r="B1799" t="str">
            <v>Aplicação de fundo protetor de superfície metálica - galvanização à frio</v>
          </cell>
          <cell r="C1799" t="str">
            <v>m²</v>
          </cell>
          <cell r="D1799">
            <v>34.340000000000003</v>
          </cell>
          <cell r="E1799">
            <v>27.698015809001454</v>
          </cell>
          <cell r="F1799" t="str">
            <v>SIEC Abr/26</v>
          </cell>
        </row>
        <row r="1800">
          <cell r="A1800" t="str">
            <v>02.01.10.400.19</v>
          </cell>
          <cell r="B1800" t="str">
            <v>Fornecimento e instalação de placa metálica para identificação de poste com pintura refletiva</v>
          </cell>
          <cell r="C1800" t="str">
            <v>un</v>
          </cell>
          <cell r="D1800">
            <v>176.18</v>
          </cell>
          <cell r="E1800">
            <v>142.10356509114374</v>
          </cell>
          <cell r="F1800" t="str">
            <v>SIEC Abr/26</v>
          </cell>
        </row>
        <row r="1801">
          <cell r="A1801" t="str">
            <v>02.01.10.400.02</v>
          </cell>
          <cell r="B1801" t="str">
            <v>Pintura com esmalte sintético para metais ferrosos em rufo, calha e condutor, com uma demão</v>
          </cell>
          <cell r="C1801" t="str">
            <v>m</v>
          </cell>
          <cell r="D1801">
            <v>35.79</v>
          </cell>
          <cell r="E1801">
            <v>28.867559283755444</v>
          </cell>
          <cell r="F1801" t="str">
            <v>SIEC Abr/26</v>
          </cell>
        </row>
        <row r="1802">
          <cell r="A1802" t="str">
            <v>02.01.10.400.12</v>
          </cell>
          <cell r="B1802" t="str">
            <v>Pintura com tinta à base de epóxi em superfície metálica, 2 demãos, inclusive primer base epóxi</v>
          </cell>
          <cell r="C1802" t="str">
            <v>m²</v>
          </cell>
          <cell r="D1802">
            <v>74.89</v>
          </cell>
          <cell r="E1802">
            <v>60.404904016776896</v>
          </cell>
          <cell r="F1802" t="str">
            <v>SIEC Abr/26</v>
          </cell>
        </row>
        <row r="1803">
          <cell r="A1803" t="str">
            <v>02.01.10.400.23</v>
          </cell>
          <cell r="B1803" t="str">
            <v>Pintura com tinta alquídica de fundo e acabamento (esmalte sintético grafite) aplicada a rolo ou pincel sobre superfícies metálicas (exceto perfil) executado em obra (por demão)</v>
          </cell>
          <cell r="C1803" t="str">
            <v>m²</v>
          </cell>
          <cell r="D1803">
            <v>38.82</v>
          </cell>
          <cell r="E1803">
            <v>31.311501855137926</v>
          </cell>
          <cell r="F1803" t="str">
            <v>SIEC Abr/26</v>
          </cell>
        </row>
        <row r="1804">
          <cell r="A1804" t="str">
            <v>02.01.10.400.01</v>
          </cell>
          <cell r="B1804" t="str">
            <v>Pintura com tinta antiflama em esquadria de ferro com duas demãos</v>
          </cell>
          <cell r="C1804" t="str">
            <v>m²</v>
          </cell>
          <cell r="D1804">
            <v>162.26</v>
          </cell>
          <cell r="E1804">
            <v>130.8759477335054</v>
          </cell>
          <cell r="F1804" t="str">
            <v>SIEC Abr/26</v>
          </cell>
        </row>
        <row r="1805">
          <cell r="A1805" t="str">
            <v>02.01.10.400.09</v>
          </cell>
          <cell r="B1805" t="str">
            <v>Pintura com tinta betuminosa em rufo e calha, com uma demão</v>
          </cell>
          <cell r="C1805" t="str">
            <v>m</v>
          </cell>
          <cell r="D1805">
            <v>18.739999999999998</v>
          </cell>
          <cell r="E1805">
            <v>15.115341184061943</v>
          </cell>
          <cell r="F1805" t="str">
            <v>SIEC Abr/26</v>
          </cell>
        </row>
        <row r="1806">
          <cell r="A1806" t="str">
            <v>02.01.10.400.18</v>
          </cell>
          <cell r="B1806" t="str">
            <v>Pintura com tinta epóxi alcatrão de hulha de fundo e acabamento, aplicada a rolo/pincel em superfície metálica, duas demãos, espessura final 400 micra</v>
          </cell>
          <cell r="C1806" t="str">
            <v>m²</v>
          </cell>
          <cell r="D1806">
            <v>85.38</v>
          </cell>
          <cell r="E1806">
            <v>68.865946120341988</v>
          </cell>
          <cell r="F1806" t="str">
            <v>SIEC Abr/26</v>
          </cell>
        </row>
        <row r="1807">
          <cell r="A1807" t="str">
            <v>02.01.10.400.05</v>
          </cell>
          <cell r="B1807" t="str">
            <v>Pintura com tinta esmalte em esquadria de ferro, com duas demãos</v>
          </cell>
          <cell r="C1807" t="str">
            <v>m²</v>
          </cell>
          <cell r="D1807">
            <v>82.11</v>
          </cell>
          <cell r="E1807">
            <v>66.228423939345049</v>
          </cell>
          <cell r="F1807" t="str">
            <v>SIEC Abr/26</v>
          </cell>
        </row>
        <row r="1808">
          <cell r="A1808" t="str">
            <v>02.01.10.400.06</v>
          </cell>
          <cell r="B1808" t="str">
            <v>Pintura com tinta esmalte em rufo, calha e condutor, com uma demão</v>
          </cell>
          <cell r="C1808" t="str">
            <v>m</v>
          </cell>
          <cell r="D1808">
            <v>19.52</v>
          </cell>
          <cell r="E1808">
            <v>15.744474915308921</v>
          </cell>
          <cell r="F1808" t="str">
            <v>SIEC Abr/26</v>
          </cell>
        </row>
        <row r="1809">
          <cell r="A1809" t="str">
            <v>02.01.10.400.10</v>
          </cell>
          <cell r="B1809" t="str">
            <v>Pintura com tinta esmalte poliuretano em estrutura de aço carbono com três demãos, a revólver (espessura: 90 micra)</v>
          </cell>
          <cell r="C1809" t="str">
            <v>m²</v>
          </cell>
          <cell r="D1809">
            <v>65.22</v>
          </cell>
          <cell r="E1809">
            <v>52.605258912727855</v>
          </cell>
          <cell r="F1809" t="str">
            <v>SIEC Abr/26</v>
          </cell>
        </row>
        <row r="1810">
          <cell r="A1810" t="str">
            <v>02.01.10.400.04</v>
          </cell>
          <cell r="B1810" t="str">
            <v>Pintura com tinta esmalte sintético em estrutura de aço carbono com duas demãos, a revólver (espessura: 50 micra)</v>
          </cell>
          <cell r="C1810" t="str">
            <v>m²</v>
          </cell>
          <cell r="D1810">
            <v>17.41</v>
          </cell>
          <cell r="E1810">
            <v>14.04258751411518</v>
          </cell>
          <cell r="F1810" t="str">
            <v>SIEC Abr/26</v>
          </cell>
        </row>
        <row r="1811">
          <cell r="A1811" t="str">
            <v>02.01.10.400.03</v>
          </cell>
          <cell r="B1811" t="str">
            <v>Pintura com tinta esmalte sintético em estrutura de aço carbono com duas demãos, com trincha (espessura: 50 micra)</v>
          </cell>
          <cell r="C1811" t="str">
            <v>m²</v>
          </cell>
          <cell r="D1811">
            <v>34.159999999999997</v>
          </cell>
          <cell r="E1811">
            <v>27.552831101790609</v>
          </cell>
          <cell r="F1811" t="str">
            <v>SIEC Abr/26</v>
          </cell>
        </row>
        <row r="1812">
          <cell r="A1812" t="str">
            <v>02.01.10.400.17</v>
          </cell>
          <cell r="B1812" t="str">
            <v>Pintura com tinta esmalte sintético em estrutura de aço carbono com duas demãos, com trincha (espessura: 50 micra) (noturno)</v>
          </cell>
          <cell r="C1812" t="str">
            <v>m²</v>
          </cell>
          <cell r="D1812">
            <v>36.369999999999997</v>
          </cell>
          <cell r="E1812">
            <v>29.335376673657038</v>
          </cell>
          <cell r="F1812" t="str">
            <v>SIEC Abr/26</v>
          </cell>
        </row>
        <row r="1813">
          <cell r="A1813" t="str">
            <v>02.01.10.400.07</v>
          </cell>
          <cell r="B1813" t="str">
            <v>Pintura com tinta óleo em esquadria de ferro com duas demãos</v>
          </cell>
          <cell r="C1813" t="str">
            <v>m²</v>
          </cell>
          <cell r="D1813">
            <v>79.650000000000006</v>
          </cell>
          <cell r="E1813">
            <v>64.244232940796905</v>
          </cell>
          <cell r="F1813" t="str">
            <v>SIEC Abr/26</v>
          </cell>
        </row>
        <row r="1814">
          <cell r="A1814" t="str">
            <v>02.01.10.400.08</v>
          </cell>
          <cell r="B1814" t="str">
            <v>Pintura com tinta óleo em rufo, calha e condutor com uma demão</v>
          </cell>
          <cell r="C1814" t="str">
            <v>m</v>
          </cell>
          <cell r="D1814">
            <v>33.909999999999997</v>
          </cell>
          <cell r="E1814">
            <v>27.351185675108887</v>
          </cell>
          <cell r="F1814" t="str">
            <v>SIEC Abr/26</v>
          </cell>
        </row>
        <row r="1815">
          <cell r="A1815" t="str">
            <v>02.01.10.400.20</v>
          </cell>
          <cell r="B1815" t="str">
            <v>Pintura com tinta PU automotiva com fundo (primer), espessura final entre 90 e 130 mícrons, 60% de brilho</v>
          </cell>
          <cell r="C1815" t="str">
            <v>m²</v>
          </cell>
          <cell r="D1815">
            <v>51.94</v>
          </cell>
          <cell r="E1815">
            <v>41.893853847394737</v>
          </cell>
          <cell r="F1815" t="str">
            <v>SIEC Abr/26</v>
          </cell>
        </row>
        <row r="1816">
          <cell r="A1816" t="str">
            <v>02.01.10.400.15</v>
          </cell>
          <cell r="B1816" t="str">
            <v>Primer à base de óleo para proteção anticorrosiva</v>
          </cell>
          <cell r="C1816" t="str">
            <v>m²</v>
          </cell>
          <cell r="D1816">
            <v>38.06</v>
          </cell>
          <cell r="E1816">
            <v>30.698499758025491</v>
          </cell>
          <cell r="F1816" t="str">
            <v>SIEC Abr/26</v>
          </cell>
        </row>
        <row r="1817">
          <cell r="A1817" t="str">
            <v>02.01.10.500</v>
          </cell>
          <cell r="B1817" t="str">
            <v>PINTURAS EM PEÇAS DE MADEIRA</v>
          </cell>
          <cell r="C1817" t="str">
            <v/>
          </cell>
          <cell r="E1817">
            <v>0</v>
          </cell>
          <cell r="F1817" t="str">
            <v>SIEC Abr/26</v>
          </cell>
        </row>
        <row r="1818">
          <cell r="A1818" t="str">
            <v>02.01.10.500.07</v>
          </cell>
          <cell r="B1818" t="str">
            <v>Aplicação de líquido selador acrílico</v>
          </cell>
          <cell r="C1818" t="str">
            <v>m²</v>
          </cell>
          <cell r="D1818">
            <v>5.62</v>
          </cell>
          <cell r="E1818">
            <v>4.5329891918051297</v>
          </cell>
          <cell r="F1818" t="str">
            <v>SIEC Abr/26</v>
          </cell>
        </row>
        <row r="1819">
          <cell r="A1819" t="str">
            <v>02.01.10.500.06</v>
          </cell>
          <cell r="B1819" t="str">
            <v>Pintura com tinta asfáltica em fôrmas de madeira, com duas demãos, aplicada a broxa</v>
          </cell>
          <cell r="C1819" t="str">
            <v>m²</v>
          </cell>
          <cell r="D1819">
            <v>28.78</v>
          </cell>
          <cell r="E1819">
            <v>23.213421519599937</v>
          </cell>
          <cell r="F1819" t="str">
            <v>SIEC Abr/26</v>
          </cell>
        </row>
        <row r="1820">
          <cell r="A1820" t="str">
            <v>02.01.10.500.01</v>
          </cell>
          <cell r="B1820" t="str">
            <v>Pintura com tinta esmalte em esquadria de madeira, com duas demãos, sem massa corrida</v>
          </cell>
          <cell r="C1820" t="str">
            <v>m²</v>
          </cell>
          <cell r="D1820">
            <v>23.47</v>
          </cell>
          <cell r="E1820">
            <v>18.930472656880141</v>
          </cell>
          <cell r="F1820" t="str">
            <v>SIEC Abr/26</v>
          </cell>
        </row>
        <row r="1821">
          <cell r="A1821" t="str">
            <v>02.01.10.500.09</v>
          </cell>
          <cell r="B1821" t="str">
            <v xml:space="preserve">Pintura com verniz em superfície de madeira, duas demãos </v>
          </cell>
          <cell r="C1821" t="str">
            <v>m²</v>
          </cell>
          <cell r="D1821">
            <v>33.869999999999997</v>
          </cell>
          <cell r="E1821">
            <v>27.31892240683981</v>
          </cell>
          <cell r="F1821" t="str">
            <v>SIEC Abr/26</v>
          </cell>
        </row>
        <row r="1822">
          <cell r="A1822" t="str">
            <v>02.01.10.500.10</v>
          </cell>
          <cell r="B1822" t="str">
            <v>Pintura imunizante para madeira, 1 demão</v>
          </cell>
          <cell r="C1822" t="str">
            <v>m²</v>
          </cell>
          <cell r="D1822">
            <v>14.18</v>
          </cell>
          <cell r="E1822">
            <v>11.437328601387319</v>
          </cell>
          <cell r="F1822" t="str">
            <v>SIEC Abr/26</v>
          </cell>
        </row>
        <row r="1823">
          <cell r="A1823" t="str">
            <v>02.01.10.500.11</v>
          </cell>
          <cell r="B1823" t="str">
            <v>Pintura imunizante para madeira, 2 demãos</v>
          </cell>
          <cell r="C1823" t="str">
            <v>m²</v>
          </cell>
          <cell r="D1823">
            <v>28.36</v>
          </cell>
          <cell r="E1823">
            <v>22.874657202774639</v>
          </cell>
          <cell r="F1823" t="str">
            <v>SIEC Abr/26</v>
          </cell>
        </row>
        <row r="1824">
          <cell r="A1824" t="str">
            <v>02.01.10.500.12</v>
          </cell>
          <cell r="B1824" t="str">
            <v>Pintura tinta de acabamento (pigmentada) esmalte sintético fosco em madeira, 2 demãos.</v>
          </cell>
          <cell r="C1824" t="str">
            <v>m²</v>
          </cell>
          <cell r="D1824">
            <v>22.84</v>
          </cell>
          <cell r="E1824">
            <v>18.422326181642202</v>
          </cell>
          <cell r="F1824" t="str">
            <v>SIEC Abr/26</v>
          </cell>
        </row>
        <row r="1825">
          <cell r="A1825" t="str">
            <v>02.01.12</v>
          </cell>
          <cell r="B1825" t="str">
            <v>IMPERMEABILIZAÇÕES E ISOLAMENTOS</v>
          </cell>
          <cell r="C1825" t="str">
            <v/>
          </cell>
          <cell r="E1825">
            <v>0</v>
          </cell>
          <cell r="F1825" t="str">
            <v>SIEC Abr/26</v>
          </cell>
        </row>
        <row r="1826">
          <cell r="A1826" t="str">
            <v>02.01.12.110</v>
          </cell>
          <cell r="B1826" t="str">
            <v>IMPERMEABILIZAÇÃO COM MATERIAL BETUMINOSO E ARGAMASSA EM LOCAIS ÚMIDOS</v>
          </cell>
          <cell r="C1826" t="str">
            <v/>
          </cell>
          <cell r="E1826">
            <v>0</v>
          </cell>
          <cell r="F1826" t="str">
            <v>SIEC Abr/26</v>
          </cell>
        </row>
        <row r="1827">
          <cell r="A1827" t="str">
            <v>02.01.12.110.13</v>
          </cell>
          <cell r="B1827" t="str">
            <v>Impermeabilização com pintura a base de emulsão asfáltica de alta resistência</v>
          </cell>
          <cell r="C1827" t="str">
            <v>m²</v>
          </cell>
          <cell r="D1827">
            <v>36.409999999999997</v>
          </cell>
          <cell r="E1827">
            <v>29.367639941926114</v>
          </cell>
          <cell r="F1827" t="str">
            <v>SIEC Abr/26</v>
          </cell>
        </row>
        <row r="1828">
          <cell r="A1828" t="str">
            <v>02.01.12.110.08</v>
          </cell>
          <cell r="B1828" t="str">
            <v>Impermeabilização de alicerce com tinta betuminosa em parede de 1 1/2 tijolo</v>
          </cell>
          <cell r="C1828" t="str">
            <v>m</v>
          </cell>
          <cell r="D1828">
            <v>24.23</v>
          </cell>
          <cell r="E1828">
            <v>19.54347475399258</v>
          </cell>
          <cell r="F1828" t="str">
            <v>SIEC Abr/26</v>
          </cell>
        </row>
        <row r="1829">
          <cell r="A1829" t="str">
            <v>02.01.12.110.01</v>
          </cell>
          <cell r="B1829" t="str">
            <v>Impermeabilização de alvenaria de embasamento com argamassa de cimento e areia traço 1:3, com aditivo impermeabilizante, e=2 cm</v>
          </cell>
          <cell r="C1829" t="str">
            <v>m²</v>
          </cell>
          <cell r="D1829">
            <v>75.34</v>
          </cell>
          <cell r="E1829">
            <v>60.767865784804002</v>
          </cell>
          <cell r="F1829" t="str">
            <v>SIEC Abr/26</v>
          </cell>
        </row>
        <row r="1830">
          <cell r="A1830" t="str">
            <v>02.01.12.110.03</v>
          </cell>
          <cell r="B1830" t="str">
            <v>Impermeabilização de cobertura não sujeita a fissurações e a trânsito à base de emulsão acrílica estruturada com véu de poliéster</v>
          </cell>
          <cell r="C1830" t="str">
            <v>m²</v>
          </cell>
          <cell r="D1830">
            <v>98.78</v>
          </cell>
          <cell r="E1830">
            <v>79.674140990482343</v>
          </cell>
          <cell r="F1830" t="str">
            <v>SIEC Abr/26</v>
          </cell>
        </row>
        <row r="1831">
          <cell r="A1831" t="str">
            <v>02.01.12.110.02</v>
          </cell>
          <cell r="B1831" t="str">
            <v>Impermeabilização de cobertura não sujeita a fissurações e a trânsito à base de emulsão asfáltica estruturada com véu de poliéster e acabamento com pintura refletiva</v>
          </cell>
          <cell r="C1831" t="str">
            <v>m²</v>
          </cell>
          <cell r="D1831">
            <v>119.4</v>
          </cell>
          <cell r="E1831">
            <v>96.305855783190836</v>
          </cell>
          <cell r="F1831" t="str">
            <v>SIEC Abr/26</v>
          </cell>
        </row>
        <row r="1832">
          <cell r="A1832" t="str">
            <v>02.01.12.110.12</v>
          </cell>
          <cell r="B1832" t="str">
            <v>Impermeabilização de estruturas enterradas, com tinta asfáltica, duas demãos</v>
          </cell>
          <cell r="C1832" t="str">
            <v>m²</v>
          </cell>
          <cell r="D1832">
            <v>18.86</v>
          </cell>
          <cell r="E1832">
            <v>15.212130988869172</v>
          </cell>
          <cell r="F1832" t="str">
            <v>SIEC Abr/26</v>
          </cell>
        </row>
        <row r="1833">
          <cell r="A1833" t="str">
            <v>02.01.12.110.05</v>
          </cell>
          <cell r="B1833" t="str">
            <v>Impermeabilização de jardineira até 30 m² através de pintura com massa betuminosa para impermeabilização</v>
          </cell>
          <cell r="C1833" t="str">
            <v>m²</v>
          </cell>
          <cell r="D1833">
            <v>206.02</v>
          </cell>
          <cell r="E1833">
            <v>166.17196321987419</v>
          </cell>
          <cell r="F1833" t="str">
            <v>SIEC Abr/26</v>
          </cell>
        </row>
        <row r="1834">
          <cell r="A1834" t="str">
            <v>02.01.12.110.09</v>
          </cell>
          <cell r="B1834" t="str">
            <v>Impermeabilização de parede sujeita a umidade de solo com aditivo hidrófugo e tinta asfáltica</v>
          </cell>
          <cell r="C1834" t="str">
            <v>m²</v>
          </cell>
          <cell r="D1834">
            <v>108.29</v>
          </cell>
          <cell r="E1834">
            <v>87.344733021455085</v>
          </cell>
          <cell r="F1834" t="str">
            <v>SIEC Abr/26</v>
          </cell>
        </row>
        <row r="1835">
          <cell r="A1835" t="str">
            <v>02.01.12.110.06</v>
          </cell>
          <cell r="B1835" t="str">
            <v>Impermeabilização de piso com três demãos de emulsão asfáltica</v>
          </cell>
          <cell r="C1835" t="str">
            <v>m²</v>
          </cell>
          <cell r="D1835">
            <v>60.7</v>
          </cell>
          <cell r="E1835">
            <v>48.959509598322313</v>
          </cell>
          <cell r="F1835" t="str">
            <v>SIEC Abr/26</v>
          </cell>
        </row>
        <row r="1836">
          <cell r="A1836" t="str">
            <v>02.01.12.110.07</v>
          </cell>
          <cell r="B1836" t="str">
            <v>Impermeabilização de piso sujeito à umidade de terra com aditivo hidrófugo</v>
          </cell>
          <cell r="C1836" t="str">
            <v>m²</v>
          </cell>
          <cell r="D1836">
            <v>103.39</v>
          </cell>
          <cell r="E1836">
            <v>83.392482658493307</v>
          </cell>
          <cell r="F1836" t="str">
            <v>SIEC Abr/26</v>
          </cell>
        </row>
        <row r="1837">
          <cell r="A1837" t="str">
            <v>02.01.12.110.04</v>
          </cell>
          <cell r="B1837" t="str">
            <v>Impermeabilização do respaldo da fundação - Argamassa Impermeável</v>
          </cell>
          <cell r="C1837" t="str">
            <v>m²</v>
          </cell>
          <cell r="D1837">
            <v>126.25</v>
          </cell>
          <cell r="E1837">
            <v>101.83094047427004</v>
          </cell>
          <cell r="F1837" t="str">
            <v>SIEC Abr/26</v>
          </cell>
        </row>
        <row r="1838">
          <cell r="A1838" t="str">
            <v>02.01.12.110.11</v>
          </cell>
          <cell r="B1838" t="str">
            <v>NEM 07_Impermeabilização com hidrofugante a base de silano siloxano para paredes externas expostas a intempéries, tipo BlokSeal ou equivalente</v>
          </cell>
          <cell r="C1838" t="str">
            <v>m²</v>
          </cell>
          <cell r="D1838">
            <v>45.37</v>
          </cell>
          <cell r="E1838">
            <v>36.594612034199059</v>
          </cell>
          <cell r="F1838" t="str">
            <v>SIEC Abr/26</v>
          </cell>
        </row>
        <row r="1839">
          <cell r="A1839" t="str">
            <v>02.01.12.110.14</v>
          </cell>
          <cell r="B1839" t="str">
            <v>NEM 09_Impermeabilização com argamassa polimérica para áreas molhadas e/ou em contato com solo, tipo MC-PROOF 500 ou equivalente</v>
          </cell>
          <cell r="C1839" t="str">
            <v>m²</v>
          </cell>
          <cell r="D1839">
            <v>57.17</v>
          </cell>
          <cell r="E1839">
            <v>46.112276173576383</v>
          </cell>
          <cell r="F1839" t="str">
            <v>SIEC Abr/26</v>
          </cell>
        </row>
        <row r="1840">
          <cell r="A1840" t="str">
            <v>02.01.12.120</v>
          </cell>
          <cell r="B1840" t="str">
            <v>IMPERMEABILIZAÇÃO ASFÁLTICA QUANDO EM CONTATO DIRETO COM A ÁGUA</v>
          </cell>
          <cell r="C1840" t="str">
            <v/>
          </cell>
          <cell r="E1840">
            <v>0</v>
          </cell>
          <cell r="F1840" t="str">
            <v>SIEC Abr/26</v>
          </cell>
        </row>
        <row r="1841">
          <cell r="A1841" t="str">
            <v>02.01.12.120.01</v>
          </cell>
          <cell r="B1841" t="str">
            <v>Impermeabilização de reservatório elevado, composta de revestimento com argamassa rígida e de manta asfáltica</v>
          </cell>
          <cell r="C1841" t="str">
            <v>m²</v>
          </cell>
          <cell r="D1841">
            <v>308.27</v>
          </cell>
          <cell r="E1841">
            <v>248.64494273269881</v>
          </cell>
          <cell r="F1841" t="str">
            <v>SIEC Abr/26</v>
          </cell>
        </row>
        <row r="1842">
          <cell r="A1842" t="str">
            <v>02.01.12.120.02</v>
          </cell>
          <cell r="B1842" t="str">
            <v>Impermeabilização de reservatório enterrado na superfície interna de reservatório, não sujeito à pressão freática, à base de argamassa rígida</v>
          </cell>
          <cell r="C1842" t="str">
            <v>m²</v>
          </cell>
          <cell r="D1842">
            <v>86.51</v>
          </cell>
          <cell r="E1842">
            <v>69.777383448943382</v>
          </cell>
          <cell r="F1842" t="str">
            <v>SIEC Abr/26</v>
          </cell>
        </row>
        <row r="1843">
          <cell r="A1843" t="str">
            <v>02.01.12.120.04</v>
          </cell>
          <cell r="B1843" t="str">
            <v>Preparo de superfície interna de reservatório para impermeabilização , aplicando uma camada de argamassa preparada com cimento, areia, água e adesivo</v>
          </cell>
          <cell r="C1843" t="str">
            <v>m²</v>
          </cell>
          <cell r="D1843">
            <v>41.11</v>
          </cell>
          <cell r="E1843">
            <v>33.158573963542509</v>
          </cell>
          <cell r="F1843" t="str">
            <v>SIEC Abr/26</v>
          </cell>
        </row>
        <row r="1844">
          <cell r="A1844" t="str">
            <v>02.01.12.120.05</v>
          </cell>
          <cell r="B1844" t="str">
            <v>Regularização de superfície de concreto aparente</v>
          </cell>
          <cell r="C1844" t="str">
            <v>m²</v>
          </cell>
          <cell r="D1844">
            <v>20.02</v>
          </cell>
          <cell r="E1844">
            <v>16.147765768672365</v>
          </cell>
          <cell r="F1844" t="str">
            <v>SIEC Abr/26</v>
          </cell>
        </row>
        <row r="1845">
          <cell r="A1845" t="str">
            <v>02.01.12.130</v>
          </cell>
          <cell r="B1845" t="str">
            <v>IMPERMEABILIZAÇÃO COM MANTAS</v>
          </cell>
          <cell r="C1845" t="str">
            <v/>
          </cell>
          <cell r="E1845">
            <v>0</v>
          </cell>
          <cell r="F1845" t="str">
            <v>SIEC Abr/26</v>
          </cell>
        </row>
        <row r="1846">
          <cell r="A1846" t="str">
            <v>02.01.12.130.12</v>
          </cell>
          <cell r="B1846" t="str">
            <v>Aplicação de manta asfáltica aluminizada auto adesiva</v>
          </cell>
          <cell r="C1846" t="str">
            <v>m²</v>
          </cell>
          <cell r="D1846">
            <v>129.59</v>
          </cell>
          <cell r="E1846">
            <v>104.52492337473787</v>
          </cell>
          <cell r="F1846" t="str">
            <v>SIEC Abr/26</v>
          </cell>
        </row>
        <row r="1847">
          <cell r="A1847" t="str">
            <v>02.01.12.130.05</v>
          </cell>
          <cell r="B1847" t="str">
            <v>NEP 13_Manta geotextil</v>
          </cell>
          <cell r="C1847" t="str">
            <v>m²</v>
          </cell>
          <cell r="D1847">
            <v>11.86</v>
          </cell>
          <cell r="E1847">
            <v>9.5660590417809317</v>
          </cell>
          <cell r="F1847" t="str">
            <v>SIEC Abr/26</v>
          </cell>
        </row>
        <row r="1848">
          <cell r="A1848" t="str">
            <v>02.01.12.130.08</v>
          </cell>
          <cell r="B1848" t="str">
            <v>Impermeabilização com manta asfáltica polimérica, e = 3,00 mm, inclusive limpeza, preparo da base e emassamento dos cantos e arestas, não inclui proteção mecânica</v>
          </cell>
          <cell r="C1848" t="str">
            <v>m²</v>
          </cell>
          <cell r="D1848">
            <v>110.97</v>
          </cell>
          <cell r="E1848">
            <v>89.506371995483136</v>
          </cell>
          <cell r="F1848" t="str">
            <v>SIEC Abr/26</v>
          </cell>
        </row>
        <row r="1849">
          <cell r="A1849" t="str">
            <v>02.01.12.130.04</v>
          </cell>
          <cell r="B1849" t="str">
            <v>Impermeabilização de cobertura com asfalto oxidado e véu de poliéster</v>
          </cell>
          <cell r="C1849" t="str">
            <v>m²</v>
          </cell>
          <cell r="D1849">
            <v>254.83</v>
          </cell>
          <cell r="E1849">
            <v>205.54121632521375</v>
          </cell>
          <cell r="F1849" t="str">
            <v>SIEC Abr/26</v>
          </cell>
        </row>
        <row r="1850">
          <cell r="A1850" t="str">
            <v>02.01.12.130.07</v>
          </cell>
          <cell r="B1850" t="str">
            <v>Impermeabilização de cobertura plana, utilizando manta asfáltica polímérica, e = 3,00 mm</v>
          </cell>
          <cell r="C1850" t="str">
            <v>m²</v>
          </cell>
          <cell r="D1850">
            <v>110.39</v>
          </cell>
          <cell r="E1850">
            <v>89.038554605581538</v>
          </cell>
          <cell r="F1850" t="str">
            <v>SIEC Abr/26</v>
          </cell>
        </row>
        <row r="1851">
          <cell r="A1851" t="str">
            <v>02.01.12.130.09</v>
          </cell>
          <cell r="B1851" t="str">
            <v>NEM 03_Impermeabilização com manta asfáltica tipo III - classe B para lajes expostas e telhados verdes, entre outros, inclui proteção mecânica</v>
          </cell>
          <cell r="C1851" t="str">
            <v>m²</v>
          </cell>
          <cell r="D1851">
            <v>130.06</v>
          </cell>
          <cell r="E1851">
            <v>104.9040167768995</v>
          </cell>
          <cell r="F1851" t="str">
            <v>SIEC Abr/26</v>
          </cell>
        </row>
        <row r="1852">
          <cell r="A1852" t="str">
            <v>02.01.12.140</v>
          </cell>
          <cell r="B1852" t="str">
            <v>IMPERMEABILIZAÇÃO COM PRODUTOS FLUIDOS</v>
          </cell>
          <cell r="C1852" t="str">
            <v/>
          </cell>
          <cell r="E1852">
            <v>0</v>
          </cell>
          <cell r="F1852" t="str">
            <v>SIEC Abr/26</v>
          </cell>
        </row>
        <row r="1853">
          <cell r="A1853" t="str">
            <v>02.01.12.140.03</v>
          </cell>
          <cell r="B1853" t="str">
            <v>Impermeabilização de reservatório, com aplicação pintura polimérica estruturada com tela de poliéster</v>
          </cell>
          <cell r="C1853" t="str">
            <v>m²</v>
          </cell>
          <cell r="D1853">
            <v>68.23</v>
          </cell>
          <cell r="E1853">
            <v>55.033069849975803</v>
          </cell>
          <cell r="F1853" t="str">
            <v>SIEC Abr/26</v>
          </cell>
        </row>
        <row r="1854">
          <cell r="A1854" t="str">
            <v>02.01.12.140.02</v>
          </cell>
          <cell r="B1854" t="str">
            <v>Impermeabilização de superfície de concreto com 6 demãos de emulsão acrílica</v>
          </cell>
          <cell r="C1854" t="str">
            <v>m²</v>
          </cell>
          <cell r="D1854">
            <v>114.58</v>
          </cell>
          <cell r="E1854">
            <v>92.418131956767212</v>
          </cell>
          <cell r="F1854" t="str">
            <v>SIEC Abr/26</v>
          </cell>
        </row>
        <row r="1855">
          <cell r="A1855" t="str">
            <v>02.01.12.140.07</v>
          </cell>
          <cell r="B1855" t="str">
            <v>Impermeabilização de tijolos aparentes, com aplicação de pintura hidrofugante</v>
          </cell>
          <cell r="C1855" t="str">
            <v>m²</v>
          </cell>
          <cell r="D1855">
            <v>37.33</v>
          </cell>
          <cell r="E1855">
            <v>30.109695112114856</v>
          </cell>
          <cell r="F1855" t="str">
            <v>SIEC Abr/26</v>
          </cell>
        </row>
        <row r="1856">
          <cell r="A1856" t="str">
            <v>02.01.12.140.09</v>
          </cell>
          <cell r="B1856" t="str">
            <v>NEM 01_Argamassa Aditivada com Impermeabilizante Hidrófugo, tipo Sika 1 ou equivalente, para Impermeabilização de Áreas Molhadas, entre outros</v>
          </cell>
          <cell r="C1856" t="str">
            <v>m²</v>
          </cell>
          <cell r="D1856">
            <v>55.88</v>
          </cell>
          <cell r="E1856">
            <v>45.071785771898696</v>
          </cell>
          <cell r="F1856" t="str">
            <v>SIEC Abr/26</v>
          </cell>
        </row>
        <row r="1857">
          <cell r="A1857" t="str">
            <v>02.01.12.210</v>
          </cell>
          <cell r="B1857" t="str">
            <v>IMPERMEABILIZAÇÃO COM CIMENTO ESTRUTURAL</v>
          </cell>
          <cell r="C1857" t="str">
            <v/>
          </cell>
          <cell r="E1857">
            <v>0</v>
          </cell>
          <cell r="F1857" t="str">
            <v>SIEC Abr/26</v>
          </cell>
        </row>
        <row r="1858">
          <cell r="A1858" t="str">
            <v>02.01.12.210.01</v>
          </cell>
          <cell r="B1858" t="str">
            <v>Impermeabilização de calha, viga-calha e jardineira , através de aplicação direta na estrutura de impermeabilizante estrutural e proteção mecânica</v>
          </cell>
          <cell r="C1858" t="str">
            <v>m²</v>
          </cell>
          <cell r="D1858">
            <v>83.07</v>
          </cell>
          <cell r="E1858">
            <v>67.002742377802861</v>
          </cell>
          <cell r="F1858" t="str">
            <v>SIEC Abr/26</v>
          </cell>
        </row>
        <row r="1859">
          <cell r="A1859" t="str">
            <v>02.01.12.210.02</v>
          </cell>
          <cell r="B1859" t="str">
            <v>Impermeabilização de piscina ou reservatório elevado , sujeitos à fissuração através de aplicação direta na estrutura de impermeabilizante estrutural e membrana elástica</v>
          </cell>
          <cell r="C1859" t="str">
            <v>m²</v>
          </cell>
          <cell r="D1859">
            <v>50.53</v>
          </cell>
          <cell r="E1859">
            <v>40.756573640909828</v>
          </cell>
          <cell r="F1859" t="str">
            <v>SIEC Abr/26</v>
          </cell>
        </row>
        <row r="1860">
          <cell r="A1860" t="str">
            <v>02.01.12.210.03</v>
          </cell>
          <cell r="B1860" t="str">
            <v>Impermeabilização de superfície sujeita à infiltração por lençol freático (pressão negativa) aplicando argamassa com aditivo impermeabilizante de pega rápida</v>
          </cell>
          <cell r="C1860" t="str">
            <v>m²</v>
          </cell>
          <cell r="D1860">
            <v>52.43</v>
          </cell>
          <cell r="E1860">
            <v>42.289078883690919</v>
          </cell>
          <cell r="F1860" t="str">
            <v>SIEC Abr/26</v>
          </cell>
        </row>
        <row r="1861">
          <cell r="A1861" t="str">
            <v>02.01.12.210.07</v>
          </cell>
          <cell r="B1861" t="str">
            <v>Impermeabilização de superfície sujeita à umidade de terra aplicando impermeabilizante estrutural com emulsão adesiva</v>
          </cell>
          <cell r="C1861" t="str">
            <v>m²</v>
          </cell>
          <cell r="D1861">
            <v>31.85</v>
          </cell>
          <cell r="E1861">
            <v>25.689627359251492</v>
          </cell>
          <cell r="F1861" t="str">
            <v>SIEC Abr/26</v>
          </cell>
        </row>
        <row r="1862">
          <cell r="A1862" t="str">
            <v>02.01.12.210.04</v>
          </cell>
          <cell r="B1862" t="str">
            <v>Impermeabilização interna de piscina enterrada aplicando na estrutura de concreto quatro demãos de cimento impermeabilizante estrutural com emulsão adesiva</v>
          </cell>
          <cell r="C1862" t="str">
            <v>m²</v>
          </cell>
          <cell r="D1862">
            <v>44.06</v>
          </cell>
          <cell r="E1862">
            <v>35.537989998386841</v>
          </cell>
          <cell r="F1862" t="str">
            <v>SIEC Abr/26</v>
          </cell>
        </row>
        <row r="1863">
          <cell r="A1863" t="str">
            <v>02.01.12.210.05</v>
          </cell>
          <cell r="B1863" t="str">
            <v>Impermeabilização interna de reservatório aplicando na estrutura de concreto três demãos de cimento impermeabilizante estrutural com emulsão adesiva</v>
          </cell>
          <cell r="C1863" t="str">
            <v>m²</v>
          </cell>
          <cell r="D1863">
            <v>23.9</v>
          </cell>
          <cell r="E1863">
            <v>19.277302790772705</v>
          </cell>
          <cell r="F1863" t="str">
            <v>SIEC Abr/26</v>
          </cell>
        </row>
        <row r="1864">
          <cell r="A1864" t="str">
            <v>02.01.12.310</v>
          </cell>
          <cell r="B1864" t="str">
            <v>ISOLAMENTO TÉRMICO DE EDIFICAÇÕES</v>
          </cell>
          <cell r="C1864" t="str">
            <v/>
          </cell>
          <cell r="E1864">
            <v>0</v>
          </cell>
          <cell r="F1864" t="str">
            <v>SIEC Abr/26</v>
          </cell>
        </row>
        <row r="1865">
          <cell r="A1865" t="str">
            <v>02.01.12.310.02</v>
          </cell>
          <cell r="B1865" t="str">
            <v>Isolamento térmico de parede interna empregando painel flexível de fibra de vidro, e=5 cm, fixados com adesivo hidro asfáltico</v>
          </cell>
          <cell r="C1865" t="str">
            <v>m²</v>
          </cell>
          <cell r="D1865">
            <v>66.58</v>
          </cell>
          <cell r="E1865">
            <v>53.702210033876433</v>
          </cell>
          <cell r="F1865" t="str">
            <v>SIEC Abr/26</v>
          </cell>
        </row>
        <row r="1866">
          <cell r="A1866" t="str">
            <v>02.01.12.310.03</v>
          </cell>
          <cell r="B1866" t="str">
            <v>Isolamento térmico de parede interna empregando painel semi-rígido de fibra de vidro, e=5 cm, fixado com arame e tela</v>
          </cell>
          <cell r="C1866" t="str">
            <v>m²</v>
          </cell>
          <cell r="D1866">
            <v>110.38</v>
          </cell>
          <cell r="E1866">
            <v>89.030488788514276</v>
          </cell>
          <cell r="F1866" t="str">
            <v>SIEC Abr/26</v>
          </cell>
        </row>
        <row r="1867">
          <cell r="A1867" t="str">
            <v>02.01.12.320</v>
          </cell>
          <cell r="B1867" t="str">
            <v>ISOLAMENTO TÉRMICO DE COBERTURA E LAJES</v>
          </cell>
          <cell r="C1867" t="str">
            <v/>
          </cell>
          <cell r="E1867">
            <v>0</v>
          </cell>
          <cell r="F1867" t="str">
            <v>SIEC Abr/26</v>
          </cell>
        </row>
        <row r="1868">
          <cell r="A1868" t="str">
            <v>02.01.12.320.03</v>
          </cell>
          <cell r="B1868" t="str">
            <v>Isolamento térmico com manta de lã de vidro, espessura 2,5cm</v>
          </cell>
          <cell r="C1868" t="str">
            <v>m²</v>
          </cell>
          <cell r="D1868">
            <v>118.35</v>
          </cell>
          <cell r="E1868">
            <v>95.458944991127595</v>
          </cell>
          <cell r="F1868" t="str">
            <v>SIEC Abr/26</v>
          </cell>
        </row>
        <row r="1869">
          <cell r="A1869" t="str">
            <v>02.01.12.320.05</v>
          </cell>
          <cell r="B1869" t="str">
            <v>Isolamento térmico em laje ou piso empregando argila expandida com cimento e areia, e = 5cm</v>
          </cell>
          <cell r="C1869" t="str">
            <v>m²</v>
          </cell>
          <cell r="D1869">
            <v>67.56</v>
          </cell>
          <cell r="E1869">
            <v>54.492660106468783</v>
          </cell>
          <cell r="F1869" t="str">
            <v>SIEC Abr/26</v>
          </cell>
        </row>
        <row r="1870">
          <cell r="A1870" t="str">
            <v>02.01.12.320.04</v>
          </cell>
          <cell r="B1870" t="str">
            <v>Isolamento térmico em laje ou piso empregando argila expandida com cimento e areia, e=20 cm</v>
          </cell>
          <cell r="C1870" t="str">
            <v>m²</v>
          </cell>
          <cell r="D1870">
            <v>270.31</v>
          </cell>
          <cell r="E1870">
            <v>218.02710114534602</v>
          </cell>
          <cell r="F1870" t="str">
            <v>SIEC Abr/26</v>
          </cell>
        </row>
        <row r="1871">
          <cell r="A1871" t="str">
            <v>02.01.12.320.07</v>
          </cell>
          <cell r="B1871" t="str">
            <v>Isolamento térmico em laje ou piso empregando pedra britada solta, sobre arg. de proteção para a impermeabilização, e=25 cm</v>
          </cell>
          <cell r="C1871" t="str">
            <v>m²</v>
          </cell>
          <cell r="D1871">
            <v>64.86</v>
          </cell>
          <cell r="E1871">
            <v>52.314889498306179</v>
          </cell>
          <cell r="F1871" t="str">
            <v>SIEC Abr/26</v>
          </cell>
        </row>
        <row r="1872">
          <cell r="A1872" t="str">
            <v>02.01.12.320.08</v>
          </cell>
          <cell r="B1872" t="str">
            <v>Isolamento térmico em laje ou piso empregando poliestireno expandido em placas de 5 cm</v>
          </cell>
          <cell r="C1872" t="str">
            <v>m²</v>
          </cell>
          <cell r="D1872">
            <v>42.22</v>
          </cell>
          <cell r="E1872">
            <v>34.053879658009357</v>
          </cell>
          <cell r="F1872" t="str">
            <v>SIEC Abr/26</v>
          </cell>
        </row>
        <row r="1873">
          <cell r="A1873" t="str">
            <v>02.01.12.320.09</v>
          </cell>
          <cell r="B1873" t="str">
            <v>Isolamento térmico em laje ou piso empregando vermiculita aglomerada com cimento e areia, sobre arg. de proteção para a impermeabilização, e=15 cm</v>
          </cell>
          <cell r="C1873" t="str">
            <v>m²</v>
          </cell>
          <cell r="D1873">
            <v>265.70999999999998</v>
          </cell>
          <cell r="E1873">
            <v>214.31682529440229</v>
          </cell>
          <cell r="F1873" t="str">
            <v>SIEC Abr/26</v>
          </cell>
        </row>
        <row r="1874">
          <cell r="A1874" t="str">
            <v>02.01.12.330</v>
          </cell>
          <cell r="B1874" t="str">
            <v>PROTEÇÃO MECÂNICA</v>
          </cell>
          <cell r="C1874" t="str">
            <v/>
          </cell>
          <cell r="E1874">
            <v>0</v>
          </cell>
          <cell r="F1874" t="str">
            <v>SIEC Abr/26</v>
          </cell>
        </row>
        <row r="1875">
          <cell r="A1875" t="str">
            <v>02.01.12.330.02</v>
          </cell>
          <cell r="B1875" t="str">
            <v>Papel Kraft betumado duplo</v>
          </cell>
          <cell r="C1875" t="str">
            <v>m²</v>
          </cell>
          <cell r="D1875">
            <v>10.3</v>
          </cell>
          <cell r="E1875">
            <v>8.3077915792869828</v>
          </cell>
          <cell r="F1875" t="str">
            <v>SIEC Abr/26</v>
          </cell>
        </row>
        <row r="1876">
          <cell r="A1876" t="str">
            <v>02.01.12.330.01</v>
          </cell>
          <cell r="B1876" t="str">
            <v>Proteção mecânica de superfície sujeita a trânsito com arg. de cimento e areia traço 1:7, e=3 cm</v>
          </cell>
          <cell r="C1876" t="str">
            <v>m²</v>
          </cell>
          <cell r="D1876">
            <v>65.52</v>
          </cell>
          <cell r="E1876">
            <v>52.847233424745923</v>
          </cell>
          <cell r="F1876" t="str">
            <v>SIEC Abr/26</v>
          </cell>
        </row>
        <row r="1877">
          <cell r="A1877" t="str">
            <v>02.01.12.330.03</v>
          </cell>
          <cell r="B1877" t="str">
            <v>Separação de camadas de concretagem de lajes com lona plástica preta</v>
          </cell>
          <cell r="C1877" t="str">
            <v>m²</v>
          </cell>
          <cell r="D1877">
            <v>5.26</v>
          </cell>
          <cell r="E1877">
            <v>4.2426197773834486</v>
          </cell>
          <cell r="F1877" t="str">
            <v>SIEC Abr/26</v>
          </cell>
        </row>
        <row r="1878">
          <cell r="A1878" t="str">
            <v>02.01.13</v>
          </cell>
          <cell r="B1878" t="str">
            <v>AMBIENTES INTEGRADOS</v>
          </cell>
          <cell r="C1878" t="str">
            <v/>
          </cell>
          <cell r="E1878">
            <v>0</v>
          </cell>
          <cell r="F1878" t="str">
            <v>SIEC Abr/26</v>
          </cell>
        </row>
        <row r="1879">
          <cell r="A1879" t="str">
            <v>02.01.13.300</v>
          </cell>
          <cell r="B1879" t="str">
            <v>BILHETERIAS</v>
          </cell>
          <cell r="C1879" t="str">
            <v/>
          </cell>
          <cell r="E1879">
            <v>0</v>
          </cell>
          <cell r="F1879" t="str">
            <v>SIEC Abr/26</v>
          </cell>
        </row>
        <row r="1880">
          <cell r="A1880" t="str">
            <v>02.01.13.300.14</v>
          </cell>
          <cell r="B1880" t="str">
            <v>Divisória Blindada, instalada, com acabamento primer</v>
          </cell>
          <cell r="C1880" t="str">
            <v>m²</v>
          </cell>
          <cell r="D1880">
            <v>3544.95</v>
          </cell>
          <cell r="E1880">
            <v>2859.2918212614936</v>
          </cell>
          <cell r="F1880" t="str">
            <v>SIEC Abr/26</v>
          </cell>
        </row>
        <row r="1881">
          <cell r="A1881" t="str">
            <v>02.01.13.300.11</v>
          </cell>
          <cell r="B1881" t="str">
            <v>Fornecimento e instalação de elemento(s) pré-moldado(s) de concreto armado, Fck 35 Mpa</v>
          </cell>
          <cell r="C1881" t="str">
            <v>m³</v>
          </cell>
          <cell r="D1881">
            <v>3929.32</v>
          </cell>
          <cell r="E1881">
            <v>3169.3176318761093</v>
          </cell>
          <cell r="F1881" t="str">
            <v>SIEC Abr/26</v>
          </cell>
        </row>
        <row r="1882">
          <cell r="A1882" t="str">
            <v>02.01.13.300.20</v>
          </cell>
          <cell r="B1882" t="str">
            <v>Fornecimento e instalação de elemento(s) pré-moldado(s) de concreto armado, Fck 40 Mpa</v>
          </cell>
          <cell r="C1882" t="str">
            <v>m³</v>
          </cell>
          <cell r="D1882">
            <v>3945.99</v>
          </cell>
          <cell r="E1882">
            <v>3182.7633489272462</v>
          </cell>
          <cell r="F1882" t="str">
            <v>SIEC Abr/26</v>
          </cell>
        </row>
        <row r="1883">
          <cell r="A1883" t="str">
            <v>02.01.13.300.10</v>
          </cell>
          <cell r="B1883" t="str">
            <v>Vidro de segurança blindado liso transparente multilaminado com película antifragmentação na face interna esp. mín. de 20 mm - Certificado pelo Exército - ReTEx/RAT - nível III-A</v>
          </cell>
          <cell r="C1883" t="str">
            <v>m²</v>
          </cell>
          <cell r="D1883">
            <v>3775.79</v>
          </cell>
          <cell r="E1883">
            <v>3045.4831424423292</v>
          </cell>
          <cell r="F1883" t="str">
            <v>SIEC Abr/26</v>
          </cell>
        </row>
        <row r="1884">
          <cell r="A1884" t="str">
            <v>02.02</v>
          </cell>
          <cell r="B1884" t="str">
            <v>SISTEMAS HIDRÁULICOS, PREDIAIS E DE RENOVAÇÃO</v>
          </cell>
          <cell r="C1884" t="str">
            <v/>
          </cell>
          <cell r="E1884">
            <v>0</v>
          </cell>
          <cell r="F1884" t="str">
            <v>SIEC Abr/26</v>
          </cell>
        </row>
        <row r="1885">
          <cell r="A1885" t="str">
            <v>02.02.01</v>
          </cell>
          <cell r="B1885" t="str">
            <v>HIDRÁULICA - ÁGUA FRIA, GASES E VAPORES</v>
          </cell>
          <cell r="C1885" t="str">
            <v/>
          </cell>
          <cell r="E1885">
            <v>0</v>
          </cell>
          <cell r="F1885" t="str">
            <v>SIEC Abr/26</v>
          </cell>
        </row>
        <row r="1886">
          <cell r="A1886" t="str">
            <v>02.02.01.200</v>
          </cell>
          <cell r="B1886" t="str">
            <v>TUBOS E CONEXÕES DE AÇO GALVANIZADO</v>
          </cell>
          <cell r="C1886" t="str">
            <v/>
          </cell>
          <cell r="E1886">
            <v>0</v>
          </cell>
          <cell r="F1886" t="str">
            <v>SIEC Abr/26</v>
          </cell>
        </row>
        <row r="1887">
          <cell r="A1887" t="str">
            <v>02.02.01.200.09</v>
          </cell>
          <cell r="B1887" t="str">
            <v>Tubo de aço galvanizado, com conexões com costura, Ø 100 mm (4")</v>
          </cell>
          <cell r="C1887" t="str">
            <v>m</v>
          </cell>
          <cell r="D1887">
            <v>391.59</v>
          </cell>
          <cell r="E1887">
            <v>315.84933053718339</v>
          </cell>
          <cell r="F1887" t="str">
            <v>SIEC Abr/26</v>
          </cell>
        </row>
        <row r="1888">
          <cell r="A1888" t="str">
            <v>02.02.01.200.01</v>
          </cell>
          <cell r="B1888" t="str">
            <v>Tubo de aço galvanizado, com conexões com costura, Ø 15 mm (1/2")</v>
          </cell>
          <cell r="C1888" t="str">
            <v>m</v>
          </cell>
          <cell r="D1888">
            <v>89.13</v>
          </cell>
          <cell r="E1888">
            <v>71.890627520567833</v>
          </cell>
          <cell r="F1888" t="str">
            <v>SIEC Abr/26</v>
          </cell>
        </row>
        <row r="1889">
          <cell r="A1889" t="str">
            <v>02.02.01.200.10</v>
          </cell>
          <cell r="B1889" t="str">
            <v>Tubo de aço galvanizado, com conexões com costura, Ø 150 mm (6")</v>
          </cell>
          <cell r="C1889" t="str">
            <v>m</v>
          </cell>
          <cell r="D1889">
            <v>587.04</v>
          </cell>
          <cell r="E1889">
            <v>473.4957251169543</v>
          </cell>
          <cell r="F1889" t="str">
            <v>SIEC Abr/26</v>
          </cell>
        </row>
        <row r="1890">
          <cell r="A1890" t="str">
            <v>02.02.01.200.02</v>
          </cell>
          <cell r="B1890" t="str">
            <v>Tubo de aço galvanizado, com conexões com costura, Ø 20 mm (3/4")</v>
          </cell>
          <cell r="C1890" t="str">
            <v>m</v>
          </cell>
          <cell r="D1890">
            <v>106.5</v>
          </cell>
          <cell r="E1890">
            <v>85.900951766413939</v>
          </cell>
          <cell r="F1890" t="str">
            <v>SIEC Abr/26</v>
          </cell>
        </row>
        <row r="1891">
          <cell r="A1891" t="str">
            <v>02.02.01.200.03</v>
          </cell>
          <cell r="B1891" t="str">
            <v>Tubo de aço galvanizado, com conexões com costura, Ø 25 mm (1")</v>
          </cell>
          <cell r="C1891" t="str">
            <v>m</v>
          </cell>
          <cell r="D1891">
            <v>142.04</v>
          </cell>
          <cell r="E1891">
            <v>114.56686562348766</v>
          </cell>
          <cell r="F1891" t="str">
            <v>SIEC Abr/26</v>
          </cell>
        </row>
        <row r="1892">
          <cell r="A1892" t="str">
            <v>02.02.01.200.04</v>
          </cell>
          <cell r="B1892" t="str">
            <v>Tubo de aço galvanizado, com conexões com costura, Ø 32 mm (1 1/4")</v>
          </cell>
          <cell r="C1892" t="str">
            <v>m</v>
          </cell>
          <cell r="D1892">
            <v>172.5</v>
          </cell>
          <cell r="E1892">
            <v>139.13534441038877</v>
          </cell>
          <cell r="F1892" t="str">
            <v>SIEC Abr/26</v>
          </cell>
        </row>
        <row r="1893">
          <cell r="A1893" t="str">
            <v>02.02.01.200.05</v>
          </cell>
          <cell r="B1893" t="str">
            <v>Tubo de aço galvanizado, com conexões com costura, Ø 40 mm (1 1/2")</v>
          </cell>
          <cell r="C1893" t="str">
            <v>m</v>
          </cell>
          <cell r="D1893">
            <v>191.86</v>
          </cell>
          <cell r="E1893">
            <v>154.75076625262139</v>
          </cell>
          <cell r="F1893" t="str">
            <v>SIEC Abr/26</v>
          </cell>
        </row>
        <row r="1894">
          <cell r="A1894" t="str">
            <v>02.02.01.200.06</v>
          </cell>
          <cell r="B1894" t="str">
            <v>Tubo de aço galvanizado, com conexões com costura, Ø 50 mm (2")</v>
          </cell>
          <cell r="C1894" t="str">
            <v>m</v>
          </cell>
          <cell r="D1894">
            <v>240.86</v>
          </cell>
          <cell r="E1894">
            <v>194.27326988223908</v>
          </cell>
          <cell r="F1894" t="str">
            <v>SIEC Abr/26</v>
          </cell>
        </row>
        <row r="1895">
          <cell r="A1895" t="str">
            <v>02.02.01.200.07</v>
          </cell>
          <cell r="B1895" t="str">
            <v>Tubo de aço galvanizado, com conexões com costura, Ø 65 mm (2 1/2")</v>
          </cell>
          <cell r="C1895" t="str">
            <v>m</v>
          </cell>
          <cell r="D1895">
            <v>285.54000000000002</v>
          </cell>
          <cell r="E1895">
            <v>230.3113405387966</v>
          </cell>
          <cell r="F1895" t="str">
            <v>SIEC Abr/26</v>
          </cell>
        </row>
        <row r="1896">
          <cell r="A1896" t="str">
            <v>02.02.01.200.08</v>
          </cell>
          <cell r="B1896" t="str">
            <v>Tubo de aço galvanizado, com conexões com costura, Ø 80 mm (3")</v>
          </cell>
          <cell r="C1896" t="str">
            <v>m</v>
          </cell>
          <cell r="D1896">
            <v>311.48</v>
          </cell>
          <cell r="E1896">
            <v>251.23407001129215</v>
          </cell>
          <cell r="F1896" t="str">
            <v>SIEC Abr/26</v>
          </cell>
        </row>
        <row r="1897">
          <cell r="A1897" t="str">
            <v>02.02.01.200.20</v>
          </cell>
          <cell r="B1897" t="str">
            <v>Tubo de aço galvanizado, com conexões sem costura, Ø 100 mm (4")</v>
          </cell>
          <cell r="C1897" t="str">
            <v>m</v>
          </cell>
          <cell r="D1897">
            <v>592.66999999999996</v>
          </cell>
          <cell r="E1897">
            <v>478.03678012582668</v>
          </cell>
          <cell r="F1897" t="str">
            <v>SIEC Abr/26</v>
          </cell>
        </row>
        <row r="1898">
          <cell r="A1898" t="str">
            <v>02.02.01.200.11</v>
          </cell>
          <cell r="B1898" t="str">
            <v>Tubo de aço galvanizado, com conexões sem costura, Ø 15 mm (1/2")</v>
          </cell>
          <cell r="C1898" t="str">
            <v>m</v>
          </cell>
          <cell r="D1898">
            <v>127.87</v>
          </cell>
          <cell r="E1898">
            <v>103.13760283916761</v>
          </cell>
          <cell r="F1898" t="str">
            <v>SIEC Abr/26</v>
          </cell>
        </row>
        <row r="1899">
          <cell r="A1899" t="str">
            <v>02.02.01.200.13</v>
          </cell>
          <cell r="B1899" t="str">
            <v>Tubo de aço galvanizado, com conexões sem costura, Ø 20 mm (3/4")</v>
          </cell>
          <cell r="C1899" t="str">
            <v>m</v>
          </cell>
          <cell r="D1899">
            <v>159.46</v>
          </cell>
          <cell r="E1899">
            <v>128.61751895467012</v>
          </cell>
          <cell r="F1899" t="str">
            <v>SIEC Abr/26</v>
          </cell>
        </row>
        <row r="1900">
          <cell r="A1900" t="str">
            <v>02.02.01.200.14</v>
          </cell>
          <cell r="B1900" t="str">
            <v>Tubo de aço galvanizado, com conexões sem costura, Ø 25 mm (1")</v>
          </cell>
          <cell r="C1900" t="str">
            <v>m</v>
          </cell>
          <cell r="D1900">
            <v>189.21</v>
          </cell>
          <cell r="E1900">
            <v>152.61332472979512</v>
          </cell>
          <cell r="F1900" t="str">
            <v>SIEC Abr/26</v>
          </cell>
        </row>
        <row r="1901">
          <cell r="A1901" t="str">
            <v>02.02.01.200.15</v>
          </cell>
          <cell r="B1901" t="str">
            <v>Tubo de aço galvanizado, com conexões sem costura, Ø 32 mm (1 1/4")</v>
          </cell>
          <cell r="C1901" t="str">
            <v>m</v>
          </cell>
          <cell r="D1901">
            <v>230.06</v>
          </cell>
          <cell r="E1901">
            <v>185.56218744958863</v>
          </cell>
          <cell r="F1901" t="str">
            <v>SIEC Abr/26</v>
          </cell>
        </row>
        <row r="1902">
          <cell r="A1902" t="str">
            <v>02.02.01.200.16</v>
          </cell>
          <cell r="B1902" t="str">
            <v>Tubo de aço galvanizado, com conexões sem costura, Ø 40 mm (1 1/2")</v>
          </cell>
          <cell r="C1902" t="str">
            <v>m</v>
          </cell>
          <cell r="D1902">
            <v>250.03</v>
          </cell>
          <cell r="E1902">
            <v>201.66962413292467</v>
          </cell>
          <cell r="F1902" t="str">
            <v>SIEC Abr/26</v>
          </cell>
        </row>
        <row r="1903">
          <cell r="A1903" t="str">
            <v>02.02.01.200.17</v>
          </cell>
          <cell r="B1903" t="str">
            <v>Tubo de aço galvanizado, com conexões sem costura, Ø 50 mm (2")</v>
          </cell>
          <cell r="C1903" t="str">
            <v>m</v>
          </cell>
          <cell r="D1903">
            <v>294.22000000000003</v>
          </cell>
          <cell r="E1903">
            <v>237.31246975318601</v>
          </cell>
          <cell r="F1903" t="str">
            <v>SIEC Abr/26</v>
          </cell>
        </row>
        <row r="1904">
          <cell r="A1904" t="str">
            <v>02.02.01.200.18</v>
          </cell>
          <cell r="B1904" t="str">
            <v>Tubo de aço galvanizado, com conexões sem costura, Ø 65 mm (2 1/2")</v>
          </cell>
          <cell r="C1904" t="str">
            <v>m</v>
          </cell>
          <cell r="D1904">
            <v>398.47</v>
          </cell>
          <cell r="E1904">
            <v>321.39861267946446</v>
          </cell>
          <cell r="F1904" t="str">
            <v>SIEC Abr/26</v>
          </cell>
        </row>
        <row r="1905">
          <cell r="A1905" t="str">
            <v>02.02.01.200.19</v>
          </cell>
          <cell r="B1905" t="str">
            <v>Tubo de aço galvanizado, com conexões sem costura, Ø 80 mm (3")</v>
          </cell>
          <cell r="C1905" t="str">
            <v>m</v>
          </cell>
          <cell r="D1905">
            <v>460.26</v>
          </cell>
          <cell r="E1905">
            <v>371.23729633811905</v>
          </cell>
          <cell r="F1905" t="str">
            <v>SIEC Abr/26</v>
          </cell>
        </row>
        <row r="1906">
          <cell r="A1906" t="str">
            <v>02.02.01.300</v>
          </cell>
          <cell r="B1906" t="str">
            <v>TUBOS DE PVC MARRON SOLDÁVEIS</v>
          </cell>
          <cell r="C1906" t="str">
            <v/>
          </cell>
          <cell r="E1906">
            <v>0</v>
          </cell>
          <cell r="F1906" t="str">
            <v>SIEC Abr/26</v>
          </cell>
        </row>
        <row r="1907">
          <cell r="A1907" t="str">
            <v>02.02.01.300.33</v>
          </cell>
          <cell r="B1907" t="str">
            <v>Curva 90 PBA PB de PVC marrom com JE - junta elástica, ø 50 mm</v>
          </cell>
          <cell r="C1907" t="str">
            <v>un</v>
          </cell>
          <cell r="D1907">
            <v>59.81</v>
          </cell>
          <cell r="E1907">
            <v>48.241651879335379</v>
          </cell>
          <cell r="F1907" t="str">
            <v>SIEC Abr/26</v>
          </cell>
        </row>
        <row r="1908">
          <cell r="A1908" t="str">
            <v>02.02.01.300.34</v>
          </cell>
          <cell r="B1908" t="str">
            <v>Curva 90 PBA PB de PVC marrom com JE - junta elástica, ø 75 mm</v>
          </cell>
          <cell r="C1908" t="str">
            <v>un</v>
          </cell>
          <cell r="D1908">
            <v>128.88</v>
          </cell>
          <cell r="E1908">
            <v>103.95225036296176</v>
          </cell>
          <cell r="F1908" t="str">
            <v>SIEC Abr/26</v>
          </cell>
        </row>
        <row r="1909">
          <cell r="A1909" t="str">
            <v>02.02.01.300.52</v>
          </cell>
          <cell r="B1909" t="str">
            <v>Luva de correr PBA de PVC JE marrom, ø 100 mm</v>
          </cell>
          <cell r="C1909" t="str">
            <v>un</v>
          </cell>
          <cell r="D1909">
            <v>86.37</v>
          </cell>
          <cell r="E1909">
            <v>69.664462010001614</v>
          </cell>
          <cell r="F1909" t="str">
            <v>SIEC Abr/26</v>
          </cell>
        </row>
        <row r="1910">
          <cell r="A1910" t="str">
            <v>02.02.01.300.49</v>
          </cell>
          <cell r="B1910" t="str">
            <v>Luva de correr PBA de PVC JE marrom, ø 50 mm</v>
          </cell>
          <cell r="C1910" t="str">
            <v>un</v>
          </cell>
          <cell r="D1910">
            <v>28.79</v>
          </cell>
          <cell r="E1910">
            <v>23.221487336667202</v>
          </cell>
          <cell r="F1910" t="str">
            <v>SIEC Abr/26</v>
          </cell>
        </row>
        <row r="1911">
          <cell r="A1911" t="str">
            <v>02.02.01.300.51</v>
          </cell>
          <cell r="B1911" t="str">
            <v>Luva de correr PBA de PVC JE marrom, ø 75 mm</v>
          </cell>
          <cell r="C1911" t="str">
            <v>un</v>
          </cell>
          <cell r="D1911">
            <v>59.5</v>
          </cell>
          <cell r="E1911">
            <v>47.991611550250042</v>
          </cell>
          <cell r="F1911" t="str">
            <v>SIEC Abr/26</v>
          </cell>
        </row>
        <row r="1912">
          <cell r="A1912" t="str">
            <v>02.02.01.300.45</v>
          </cell>
          <cell r="B1912" t="str">
            <v>Redução PBA PB de PVC marrom com JE - junta elástica, 85 x 60 mm</v>
          </cell>
          <cell r="C1912" t="str">
            <v>un</v>
          </cell>
          <cell r="D1912">
            <v>86.88</v>
          </cell>
          <cell r="E1912">
            <v>70.07581868043232</v>
          </cell>
          <cell r="F1912" t="str">
            <v>SIEC Abr/26</v>
          </cell>
        </row>
        <row r="1913">
          <cell r="A1913" t="str">
            <v>02.02.01.300.39</v>
          </cell>
          <cell r="B1913" t="str">
            <v>Tê de redução PBA BBB de PVC marrom com JE - junta elástica, DN 100 x 50 mm</v>
          </cell>
          <cell r="C1913" t="str">
            <v>un</v>
          </cell>
          <cell r="D1913">
            <v>187.91</v>
          </cell>
          <cell r="E1913">
            <v>151.56476851105018</v>
          </cell>
          <cell r="F1913" t="str">
            <v>SIEC Abr/26</v>
          </cell>
        </row>
        <row r="1914">
          <cell r="A1914" t="str">
            <v>02.02.01.300.38</v>
          </cell>
          <cell r="B1914" t="str">
            <v>Tê de redução PBA BBB de PVC marrom com JE - junta elástica, DN 100 x 75 mm</v>
          </cell>
          <cell r="C1914" t="str">
            <v>un</v>
          </cell>
          <cell r="D1914">
            <v>173.9</v>
          </cell>
          <cell r="E1914">
            <v>140.26455879980642</v>
          </cell>
          <cell r="F1914" t="str">
            <v>SIEC Abr/26</v>
          </cell>
        </row>
        <row r="1915">
          <cell r="A1915" t="str">
            <v>02.02.01.300.40</v>
          </cell>
          <cell r="B1915" t="str">
            <v>Tê de redução PBA BBB de PVC marrom com JE - junta elástica, DN 75 x 50 mm</v>
          </cell>
          <cell r="C1915" t="str">
            <v>un</v>
          </cell>
          <cell r="D1915">
            <v>101.86</v>
          </cell>
          <cell r="E1915">
            <v>82.15841264720116</v>
          </cell>
          <cell r="F1915" t="str">
            <v>SIEC Abr/26</v>
          </cell>
        </row>
        <row r="1916">
          <cell r="A1916" t="str">
            <v>02.02.01.300.36</v>
          </cell>
          <cell r="B1916" t="str">
            <v>Tê PBA BBB de PVC marrom com JE - junta elástica, ø 100 mm</v>
          </cell>
          <cell r="C1916" t="str">
            <v>un</v>
          </cell>
          <cell r="D1916">
            <v>207.97</v>
          </cell>
          <cell r="E1916">
            <v>167.7447975479916</v>
          </cell>
          <cell r="F1916" t="str">
            <v>SIEC Abr/26</v>
          </cell>
        </row>
        <row r="1917">
          <cell r="A1917" t="str">
            <v>02.02.01.300.35</v>
          </cell>
          <cell r="B1917" t="str">
            <v>Tê PBA BBB de PVC marrom com JE - junta elástica, ø 50 mm</v>
          </cell>
          <cell r="C1917" t="str">
            <v>un</v>
          </cell>
          <cell r="D1917">
            <v>57.02</v>
          </cell>
          <cell r="E1917">
            <v>45.991288917567353</v>
          </cell>
          <cell r="F1917" t="str">
            <v>SIEC Abr/26</v>
          </cell>
        </row>
        <row r="1918">
          <cell r="A1918" t="str">
            <v>02.02.01.300.37</v>
          </cell>
          <cell r="B1918" t="str">
            <v>Tê PBA BBB de PVC marrom com JE - junta elástica, ø 75 mm</v>
          </cell>
          <cell r="C1918" t="str">
            <v>un</v>
          </cell>
          <cell r="D1918">
            <v>106.86</v>
          </cell>
          <cell r="E1918">
            <v>86.191321180835615</v>
          </cell>
          <cell r="F1918" t="str">
            <v>SIEC Abr/26</v>
          </cell>
        </row>
        <row r="1919">
          <cell r="A1919" t="str">
            <v>02.02.01.300.19</v>
          </cell>
          <cell r="B1919" t="str">
            <v>Tubo de PEAD, Ø de 32mm, para condução de água, inclusive conexões</v>
          </cell>
          <cell r="C1919" t="str">
            <v>m</v>
          </cell>
          <cell r="D1919">
            <v>49.51</v>
          </cell>
          <cell r="E1919">
            <v>39.933860300048394</v>
          </cell>
          <cell r="F1919" t="str">
            <v>SIEC Abr/26</v>
          </cell>
        </row>
        <row r="1920">
          <cell r="A1920" t="str">
            <v>02.02.01.300.29</v>
          </cell>
          <cell r="B1920" t="str">
            <v>Tubo de PEAD, Ø de 50 mm, para condução de água, inclusive conexões</v>
          </cell>
          <cell r="C1920" t="str">
            <v>m</v>
          </cell>
          <cell r="D1920">
            <v>55.2</v>
          </cell>
          <cell r="E1920">
            <v>44.523310211324407</v>
          </cell>
          <cell r="F1920" t="str">
            <v>SIEC Abr/26</v>
          </cell>
        </row>
        <row r="1921">
          <cell r="A1921" t="str">
            <v>02.02.01.300.30</v>
          </cell>
          <cell r="B1921" t="str">
            <v>Tubo de PEAD, Ø de 75 mm, para condução de água, inclusive conexões</v>
          </cell>
          <cell r="C1921" t="str">
            <v>m</v>
          </cell>
          <cell r="D1921">
            <v>92.52</v>
          </cell>
          <cell r="E1921">
            <v>74.624939506371987</v>
          </cell>
          <cell r="F1921" t="str">
            <v>SIEC Abr/26</v>
          </cell>
        </row>
        <row r="1922">
          <cell r="A1922" t="str">
            <v>02.02.01.300.14</v>
          </cell>
          <cell r="B1922" t="str">
            <v>Tubo de PVC branco roscável Ø 1 1/2", com conexões</v>
          </cell>
          <cell r="C1922" t="str">
            <v>m</v>
          </cell>
          <cell r="D1922">
            <v>65.45</v>
          </cell>
          <cell r="E1922">
            <v>52.790772705275046</v>
          </cell>
          <cell r="F1922" t="str">
            <v>SIEC Abr/26</v>
          </cell>
        </row>
        <row r="1923">
          <cell r="A1923" t="str">
            <v>02.02.01.300.13</v>
          </cell>
          <cell r="B1923" t="str">
            <v>Tubo de PVC branco roscável Ø 1 1/4", com conexões</v>
          </cell>
          <cell r="C1923" t="str">
            <v>m</v>
          </cell>
          <cell r="D1923">
            <v>52.45</v>
          </cell>
          <cell r="E1923">
            <v>42.305210517825458</v>
          </cell>
          <cell r="F1923" t="str">
            <v>SIEC Abr/26</v>
          </cell>
        </row>
        <row r="1924">
          <cell r="A1924" t="str">
            <v>02.02.01.300.12</v>
          </cell>
          <cell r="B1924" t="str">
            <v>Tubo de PVC branco roscável Ø 1", com conexões</v>
          </cell>
          <cell r="C1924" t="str">
            <v>m</v>
          </cell>
          <cell r="D1924">
            <v>41.22</v>
          </cell>
          <cell r="E1924">
            <v>33.247297951282462</v>
          </cell>
          <cell r="F1924" t="str">
            <v>SIEC Abr/26</v>
          </cell>
        </row>
        <row r="1925">
          <cell r="A1925" t="str">
            <v>02.02.01.300.10</v>
          </cell>
          <cell r="B1925" t="str">
            <v>Tubo de PVC branco roscável Ø 1/2", com conexões</v>
          </cell>
          <cell r="C1925" t="str">
            <v>m</v>
          </cell>
          <cell r="D1925">
            <v>19.739999999999998</v>
          </cell>
          <cell r="E1925">
            <v>15.921922890788835</v>
          </cell>
          <cell r="F1925" t="str">
            <v>SIEC Abr/26</v>
          </cell>
        </row>
        <row r="1926">
          <cell r="A1926" t="str">
            <v>02.02.01.300.16</v>
          </cell>
          <cell r="B1926" t="str">
            <v>Tubo de PVC branco roscável Ø 2 1/2", com conexões</v>
          </cell>
          <cell r="C1926" t="str">
            <v>m</v>
          </cell>
          <cell r="D1926">
            <v>121.51</v>
          </cell>
          <cell r="E1926">
            <v>98.00774318438458</v>
          </cell>
          <cell r="F1926" t="str">
            <v>SIEC Abr/26</v>
          </cell>
        </row>
        <row r="1927">
          <cell r="A1927" t="str">
            <v>02.02.01.300.15</v>
          </cell>
          <cell r="B1927" t="str">
            <v>Tubo de PVC branco roscável Ø 2", com conexões</v>
          </cell>
          <cell r="C1927" t="str">
            <v>m</v>
          </cell>
          <cell r="D1927">
            <v>88.9</v>
          </cell>
          <cell r="E1927">
            <v>71.705113728020649</v>
          </cell>
          <cell r="F1927" t="str">
            <v>SIEC Abr/26</v>
          </cell>
        </row>
        <row r="1928">
          <cell r="A1928" t="str">
            <v>02.02.01.300.17</v>
          </cell>
          <cell r="B1928" t="str">
            <v>Tubo de PVC branco roscável Ø 3", com conexões</v>
          </cell>
          <cell r="C1928" t="str">
            <v>m</v>
          </cell>
          <cell r="D1928">
            <v>231.24</v>
          </cell>
          <cell r="E1928">
            <v>186.51395386352638</v>
          </cell>
          <cell r="F1928" t="str">
            <v>SIEC Abr/26</v>
          </cell>
        </row>
        <row r="1929">
          <cell r="A1929" t="str">
            <v>02.02.01.300.11</v>
          </cell>
          <cell r="B1929" t="str">
            <v>Tubo de PVC branco roscável Ø 3/4", com conexões</v>
          </cell>
          <cell r="C1929" t="str">
            <v>m</v>
          </cell>
          <cell r="D1929">
            <v>26.05</v>
          </cell>
          <cell r="E1929">
            <v>21.011453460235522</v>
          </cell>
          <cell r="F1929" t="str">
            <v>SIEC Abr/26</v>
          </cell>
        </row>
        <row r="1930">
          <cell r="A1930" t="str">
            <v>02.02.01.300.18</v>
          </cell>
          <cell r="B1930" t="str">
            <v>Tubo de PVC branco roscável Ø 4", com conexões</v>
          </cell>
          <cell r="C1930" t="str">
            <v>m</v>
          </cell>
          <cell r="D1930">
            <v>178.13</v>
          </cell>
          <cell r="E1930">
            <v>143.67639941926117</v>
          </cell>
          <cell r="F1930" t="str">
            <v>SIEC Abr/26</v>
          </cell>
        </row>
        <row r="1931">
          <cell r="A1931" t="str">
            <v>02.02.01.300.09</v>
          </cell>
          <cell r="B1931" t="str">
            <v>Tubo de PVC soldável, com conexões Ø 110 mm</v>
          </cell>
          <cell r="C1931" t="str">
            <v>m</v>
          </cell>
          <cell r="D1931">
            <v>234.17</v>
          </cell>
          <cell r="E1931">
            <v>188.87723826423615</v>
          </cell>
          <cell r="F1931" t="str">
            <v>SIEC Abr/26</v>
          </cell>
        </row>
        <row r="1932">
          <cell r="A1932" t="str">
            <v>02.02.01.300.01</v>
          </cell>
          <cell r="B1932" t="str">
            <v>Tubo de PVC soldável, com conexões Ø 20 mm</v>
          </cell>
          <cell r="C1932" t="str">
            <v>m</v>
          </cell>
          <cell r="D1932">
            <v>36.869999999999997</v>
          </cell>
          <cell r="E1932">
            <v>29.738667527020485</v>
          </cell>
          <cell r="F1932" t="str">
            <v>SIEC Abr/26</v>
          </cell>
        </row>
        <row r="1933">
          <cell r="A1933" t="str">
            <v>02.02.01.300.02</v>
          </cell>
          <cell r="B1933" t="str">
            <v>Tubo de PVC soldável, com conexões Ø 25 mm</v>
          </cell>
          <cell r="C1933" t="str">
            <v>m</v>
          </cell>
          <cell r="D1933">
            <v>42.04</v>
          </cell>
          <cell r="E1933">
            <v>33.908694950798512</v>
          </cell>
          <cell r="F1933" t="str">
            <v>SIEC Abr/26</v>
          </cell>
        </row>
        <row r="1934">
          <cell r="A1934" t="str">
            <v>02.02.01.300.03</v>
          </cell>
          <cell r="B1934" t="str">
            <v>Tubo de PVC soldável, com conexões Ø 32 mm</v>
          </cell>
          <cell r="C1934" t="str">
            <v>m</v>
          </cell>
          <cell r="D1934">
            <v>54.32</v>
          </cell>
          <cell r="E1934">
            <v>43.813518309404742</v>
          </cell>
          <cell r="F1934" t="str">
            <v>SIEC Abr/26</v>
          </cell>
        </row>
        <row r="1935">
          <cell r="A1935" t="str">
            <v>02.02.01.300.04</v>
          </cell>
          <cell r="B1935" t="str">
            <v>Tubo de PVC soldável, com conexões Ø 40 mm</v>
          </cell>
          <cell r="C1935" t="str">
            <v>m</v>
          </cell>
          <cell r="D1935">
            <v>67.599999999999994</v>
          </cell>
          <cell r="E1935">
            <v>54.524923374737853</v>
          </cell>
          <cell r="F1935" t="str">
            <v>SIEC Abr/26</v>
          </cell>
        </row>
        <row r="1936">
          <cell r="A1936" t="str">
            <v>02.02.01.300.05</v>
          </cell>
          <cell r="B1936" t="str">
            <v>Tubo de PVC soldável, com conexões Ø 50 mm</v>
          </cell>
          <cell r="C1936" t="str">
            <v>m</v>
          </cell>
          <cell r="D1936">
            <v>76.78</v>
          </cell>
          <cell r="E1936">
            <v>61.929343442490726</v>
          </cell>
          <cell r="F1936" t="str">
            <v>SIEC Abr/26</v>
          </cell>
        </row>
        <row r="1937">
          <cell r="A1937" t="str">
            <v>02.02.01.300.06</v>
          </cell>
          <cell r="B1937" t="str">
            <v>Tubo de PVC soldável, com conexões Ø 60 mm</v>
          </cell>
          <cell r="C1937" t="str">
            <v>m</v>
          </cell>
          <cell r="D1937">
            <v>101.72</v>
          </cell>
          <cell r="E1937">
            <v>82.045491208259392</v>
          </cell>
          <cell r="F1937" t="str">
            <v>SIEC Abr/26</v>
          </cell>
        </row>
        <row r="1938">
          <cell r="A1938" t="str">
            <v>02.02.01.300.07</v>
          </cell>
          <cell r="B1938" t="str">
            <v>Tubo de PVC soldável, com conexões Ø 75 mm</v>
          </cell>
          <cell r="C1938" t="str">
            <v>m</v>
          </cell>
          <cell r="D1938">
            <v>146.29</v>
          </cell>
          <cell r="E1938">
            <v>117.99483787707695</v>
          </cell>
          <cell r="F1938" t="str">
            <v>SIEC Abr/26</v>
          </cell>
        </row>
        <row r="1939">
          <cell r="A1939" t="str">
            <v>02.02.01.300.08</v>
          </cell>
          <cell r="B1939" t="str">
            <v>Tubo de PVC soldável, com conexões Ø 85 mm</v>
          </cell>
          <cell r="C1939" t="str">
            <v>m</v>
          </cell>
          <cell r="D1939">
            <v>175.03</v>
          </cell>
          <cell r="E1939">
            <v>141.1759961284078</v>
          </cell>
          <cell r="F1939" t="str">
            <v>SIEC Abr/26</v>
          </cell>
        </row>
        <row r="1940">
          <cell r="A1940" t="str">
            <v>02.02.01.300.32</v>
          </cell>
          <cell r="B1940" t="str">
            <v>Tubo PBA de PVC marrom com JEI - junta elástica integrada, sem conexões, ø 75 mm, classe de pressão 20</v>
          </cell>
          <cell r="C1940" t="str">
            <v>m</v>
          </cell>
          <cell r="D1940">
            <v>95.35</v>
          </cell>
          <cell r="E1940">
            <v>76.907565736409097</v>
          </cell>
          <cell r="F1940" t="str">
            <v>SIEC Abr/26</v>
          </cell>
        </row>
        <row r="1941">
          <cell r="A1941" t="str">
            <v>02.02.01.300.23</v>
          </cell>
          <cell r="B1941" t="str">
            <v>Tubo PBS de PVC marrom, sem conexões, dn 100mm / de 110mm, classe de pressão 20</v>
          </cell>
          <cell r="C1941" t="str">
            <v>m</v>
          </cell>
          <cell r="D1941">
            <v>154.85</v>
          </cell>
          <cell r="E1941">
            <v>124.89917728665914</v>
          </cell>
          <cell r="F1941" t="str">
            <v>SIEC Abr/26</v>
          </cell>
        </row>
        <row r="1942">
          <cell r="A1942" t="str">
            <v>02.02.01.300.20</v>
          </cell>
          <cell r="B1942" t="str">
            <v>Tubo PBS de PVC marrom, sem conexões, dn 50mm / de 60mm, classe de pressão 20</v>
          </cell>
          <cell r="C1942" t="str">
            <v>m</v>
          </cell>
          <cell r="D1942">
            <v>53.14</v>
          </cell>
          <cell r="E1942">
            <v>42.861751895467009</v>
          </cell>
          <cell r="F1942" t="str">
            <v>SIEC Abr/26</v>
          </cell>
        </row>
        <row r="1943">
          <cell r="A1943" t="str">
            <v>02.02.01.300.21</v>
          </cell>
          <cell r="B1943" t="str">
            <v>Tubo PBS de PVC marrom, sem conexões, dn 65mm / de 75mm, classe de pressão 20</v>
          </cell>
          <cell r="C1943" t="str">
            <v>m</v>
          </cell>
          <cell r="D1943">
            <v>70.63</v>
          </cell>
          <cell r="E1943">
            <v>56.968865946120339</v>
          </cell>
          <cell r="F1943" t="str">
            <v>SIEC Abr/26</v>
          </cell>
        </row>
        <row r="1944">
          <cell r="A1944" t="str">
            <v>02.02.02</v>
          </cell>
          <cell r="B1944" t="str">
            <v>HIDRÁULICA - ÁGUA QUENTE, GASES E VAPORES</v>
          </cell>
          <cell r="C1944" t="str">
            <v/>
          </cell>
          <cell r="E1944">
            <v>0</v>
          </cell>
          <cell r="F1944" t="str">
            <v>SIEC Abr/26</v>
          </cell>
        </row>
        <row r="1945">
          <cell r="A1945" t="str">
            <v>02.02.02.100</v>
          </cell>
          <cell r="B1945" t="str">
            <v>TUBOS SOLDÁVEIS DE COBRE, CLASSE E</v>
          </cell>
          <cell r="C1945" t="str">
            <v/>
          </cell>
          <cell r="E1945">
            <v>0</v>
          </cell>
          <cell r="F1945" t="str">
            <v>SIEC Abr/26</v>
          </cell>
        </row>
        <row r="1946">
          <cell r="A1946" t="str">
            <v>02.02.02.100.01</v>
          </cell>
          <cell r="B1946" t="str">
            <v>Tubo de cobre soldável, com conexões (1/4")</v>
          </cell>
          <cell r="C1946" t="str">
            <v>m</v>
          </cell>
          <cell r="D1946">
            <v>65.819999999999993</v>
          </cell>
          <cell r="E1946">
            <v>53.089207936763991</v>
          </cell>
          <cell r="F1946" t="str">
            <v>SIEC Abr/26</v>
          </cell>
        </row>
        <row r="1947">
          <cell r="A1947" t="str">
            <v>02.02.02.100.11</v>
          </cell>
          <cell r="B1947" t="str">
            <v>Tubo de cobre soldável, com conexões Ø 10 mm (3/8")</v>
          </cell>
          <cell r="C1947" t="str">
            <v>m</v>
          </cell>
          <cell r="D1947">
            <v>85.79</v>
          </cell>
          <cell r="E1947">
            <v>69.196644620100017</v>
          </cell>
          <cell r="F1947" t="str">
            <v>SIEC Abr/26</v>
          </cell>
        </row>
        <row r="1948">
          <cell r="A1948" t="str">
            <v>02.02.02.100.10</v>
          </cell>
          <cell r="B1948" t="str">
            <v>Tubo de cobre soldável, com conexões Ø 104 mm (4")</v>
          </cell>
          <cell r="C1948" t="str">
            <v>m</v>
          </cell>
          <cell r="D1948">
            <v>954.68</v>
          </cell>
          <cell r="E1948">
            <v>770.02742377802872</v>
          </cell>
          <cell r="F1948" t="str">
            <v>SIEC Abr/26</v>
          </cell>
        </row>
        <row r="1949">
          <cell r="A1949" t="str">
            <v>02.02.02.100.02</v>
          </cell>
          <cell r="B1949" t="str">
            <v>Tubo de cobre soldável, com conexões Ø 15 mm (1/2")</v>
          </cell>
          <cell r="C1949" t="str">
            <v>m</v>
          </cell>
          <cell r="D1949">
            <v>87.48</v>
          </cell>
          <cell r="E1949">
            <v>70.55976770446847</v>
          </cell>
          <cell r="F1949" t="str">
            <v>SIEC Abr/26</v>
          </cell>
        </row>
        <row r="1950">
          <cell r="A1950" t="str">
            <v>02.02.02.100.03</v>
          </cell>
          <cell r="B1950" t="str">
            <v>Tubo de cobre soldável, com conexões Ø 22 mm (3/4")</v>
          </cell>
          <cell r="C1950" t="str">
            <v>m</v>
          </cell>
          <cell r="D1950">
            <v>127.24</v>
          </cell>
          <cell r="E1950">
            <v>102.62945636392966</v>
          </cell>
          <cell r="F1950" t="str">
            <v>SIEC Abr/26</v>
          </cell>
        </row>
        <row r="1951">
          <cell r="A1951" t="str">
            <v>02.02.02.100.04</v>
          </cell>
          <cell r="B1951" t="str">
            <v>Tubo de cobre soldável, com conexões Ø 28 mm (1")</v>
          </cell>
          <cell r="C1951" t="str">
            <v>m</v>
          </cell>
          <cell r="D1951">
            <v>153.74</v>
          </cell>
          <cell r="E1951">
            <v>124.0038715921923</v>
          </cell>
          <cell r="F1951" t="str">
            <v>SIEC Abr/26</v>
          </cell>
        </row>
        <row r="1952">
          <cell r="A1952" t="str">
            <v>02.02.02.100.05</v>
          </cell>
          <cell r="B1952" t="str">
            <v>Tubo de cobre soldável, com conexões Ø 35 mm (1 1/4")</v>
          </cell>
          <cell r="C1952" t="str">
            <v>m</v>
          </cell>
          <cell r="D1952">
            <v>210.7</v>
          </cell>
          <cell r="E1952">
            <v>169.94676560735601</v>
          </cell>
          <cell r="F1952" t="str">
            <v>SIEC Abr/26</v>
          </cell>
        </row>
        <row r="1953">
          <cell r="A1953" t="str">
            <v>02.02.02.100.06</v>
          </cell>
          <cell r="B1953" t="str">
            <v>Tubo de cobre soldável, com conexões Ø 42 mm (1 1/2")</v>
          </cell>
          <cell r="C1953" t="str">
            <v>m</v>
          </cell>
          <cell r="D1953">
            <v>256.52999999999997</v>
          </cell>
          <cell r="E1953">
            <v>206.91240522664944</v>
          </cell>
          <cell r="F1953" t="str">
            <v>SIEC Abr/26</v>
          </cell>
        </row>
        <row r="1954">
          <cell r="A1954" t="str">
            <v>02.02.02.100.07</v>
          </cell>
          <cell r="B1954" t="str">
            <v>Tubo de cobre soldável, com conexões Ø 54 mm (2")</v>
          </cell>
          <cell r="C1954" t="str">
            <v>m</v>
          </cell>
          <cell r="D1954">
            <v>367.6</v>
          </cell>
          <cell r="E1954">
            <v>296.49943539280531</v>
          </cell>
          <cell r="F1954" t="str">
            <v>SIEC Abr/26</v>
          </cell>
        </row>
        <row r="1955">
          <cell r="A1955" t="str">
            <v>02.02.02.100.08</v>
          </cell>
          <cell r="B1955" t="str">
            <v>Tubo de cobre soldável, com conexões Ø 66 mm (2 1/2")</v>
          </cell>
          <cell r="C1955" t="str">
            <v>m</v>
          </cell>
          <cell r="D1955">
            <v>503.33</v>
          </cell>
          <cell r="E1955">
            <v>405.97677044684627</v>
          </cell>
          <cell r="F1955" t="str">
            <v>SIEC Abr/26</v>
          </cell>
        </row>
        <row r="1956">
          <cell r="A1956" t="str">
            <v>02.02.02.100.09</v>
          </cell>
          <cell r="B1956" t="str">
            <v>Tubo de cobre soldável, com conexões Ø 79 mm (3")</v>
          </cell>
          <cell r="C1956" t="str">
            <v>m</v>
          </cell>
          <cell r="D1956">
            <v>665.49</v>
          </cell>
          <cell r="E1956">
            <v>536.77206000967897</v>
          </cell>
          <cell r="F1956" t="str">
            <v>SIEC Abr/26</v>
          </cell>
        </row>
        <row r="1957">
          <cell r="A1957" t="str">
            <v>02.02.02.200</v>
          </cell>
          <cell r="B1957" t="str">
            <v>TUBOS SOLDÁVEIS DE CPVC, BEGE CLARO</v>
          </cell>
          <cell r="C1957" t="str">
            <v/>
          </cell>
          <cell r="E1957">
            <v>0</v>
          </cell>
          <cell r="F1957" t="str">
            <v>SIEC Abr/26</v>
          </cell>
        </row>
        <row r="1958">
          <cell r="A1958" t="str">
            <v>02.02.02.200.01</v>
          </cell>
          <cell r="B1958" t="str">
            <v>Tubo de CPVC bege claro soldável, Ø 15 mm - com conexões</v>
          </cell>
          <cell r="C1958" t="str">
            <v>m</v>
          </cell>
          <cell r="D1958">
            <v>27.73</v>
          </cell>
          <cell r="E1958">
            <v>22.366510727536699</v>
          </cell>
          <cell r="F1958" t="str">
            <v>SIEC Abr/26</v>
          </cell>
        </row>
        <row r="1959">
          <cell r="A1959" t="str">
            <v>02.02.02.200.02</v>
          </cell>
          <cell r="B1959" t="str">
            <v>Tubo de CPVC bege claro soldável, Ø 22 mm - com conexões</v>
          </cell>
          <cell r="C1959" t="str">
            <v>m</v>
          </cell>
          <cell r="D1959">
            <v>42.23</v>
          </cell>
          <cell r="E1959">
            <v>34.06194547507662</v>
          </cell>
          <cell r="F1959" t="str">
            <v>SIEC Abr/26</v>
          </cell>
        </row>
        <row r="1960">
          <cell r="A1960" t="str">
            <v>02.02.02.200.03</v>
          </cell>
          <cell r="B1960" t="str">
            <v>Tubo de CPVC bege claro soldável, Ø 28 mm - com conexões</v>
          </cell>
          <cell r="C1960" t="str">
            <v>m</v>
          </cell>
          <cell r="D1960">
            <v>62.72</v>
          </cell>
          <cell r="E1960">
            <v>50.588804645910628</v>
          </cell>
          <cell r="F1960" t="str">
            <v>SIEC Abr/26</v>
          </cell>
        </row>
        <row r="1961">
          <cell r="A1961" t="str">
            <v>02.02.02.200.04</v>
          </cell>
          <cell r="B1961" t="str">
            <v>Tubo de CPVC bege claro soldável, Ø 35 mm - com conexões</v>
          </cell>
          <cell r="C1961" t="str">
            <v>m</v>
          </cell>
          <cell r="D1961">
            <v>81.13</v>
          </cell>
          <cell r="E1961">
            <v>65.437973866752699</v>
          </cell>
          <cell r="F1961" t="str">
            <v>SIEC Abr/26</v>
          </cell>
        </row>
        <row r="1962">
          <cell r="A1962" t="str">
            <v>02.02.02.200.05</v>
          </cell>
          <cell r="B1962" t="str">
            <v>Tubo de CPVC bege claro soldável, Ø 42 mm - com conexões</v>
          </cell>
          <cell r="C1962" t="str">
            <v>m</v>
          </cell>
          <cell r="D1962">
            <v>100.52</v>
          </cell>
          <cell r="E1962">
            <v>81.077593160187121</v>
          </cell>
          <cell r="F1962" t="str">
            <v>SIEC Abr/26</v>
          </cell>
        </row>
        <row r="1963">
          <cell r="A1963" t="str">
            <v>02.02.02.200.06</v>
          </cell>
          <cell r="B1963" t="str">
            <v>Tubo de CPVC bege claro soldável, Ø 54 mm - com conexões</v>
          </cell>
          <cell r="C1963" t="str">
            <v>m</v>
          </cell>
          <cell r="D1963">
            <v>144.69</v>
          </cell>
          <cell r="E1963">
            <v>116.70430714631392</v>
          </cell>
          <cell r="F1963" t="str">
            <v>SIEC Abr/26</v>
          </cell>
        </row>
        <row r="1964">
          <cell r="A1964" t="str">
            <v>02.02.02.310</v>
          </cell>
          <cell r="B1964" t="str">
            <v>AQUECEDORES DOMÉSTICOS DE ÁGUA, COMPLETOS</v>
          </cell>
          <cell r="C1964" t="str">
            <v/>
          </cell>
          <cell r="E1964">
            <v>0</v>
          </cell>
          <cell r="F1964" t="str">
            <v>SIEC Abr/26</v>
          </cell>
        </row>
        <row r="1965">
          <cell r="A1965" t="str">
            <v>02.02.02.310.02</v>
          </cell>
          <cell r="B1965" t="str">
            <v>Chuveiro (ducha) com acionador antivandalismo</v>
          </cell>
          <cell r="C1965" t="str">
            <v>un</v>
          </cell>
          <cell r="D1965">
            <v>1235.73</v>
          </cell>
          <cell r="E1965">
            <v>996.71721245362153</v>
          </cell>
          <cell r="F1965" t="str">
            <v>SIEC Abr/26</v>
          </cell>
        </row>
        <row r="1966">
          <cell r="A1966" t="str">
            <v>02.02.02.310.01</v>
          </cell>
          <cell r="B1966" t="str">
            <v>Chuveiro elétrico com resistência blindada, 5500 W, 110 V</v>
          </cell>
          <cell r="C1966" t="str">
            <v>un</v>
          </cell>
          <cell r="D1966">
            <v>373.58</v>
          </cell>
          <cell r="E1966">
            <v>301.32279399903206</v>
          </cell>
          <cell r="F1966" t="str">
            <v>SIEC Abr/26</v>
          </cell>
        </row>
        <row r="1967">
          <cell r="A1967" t="str">
            <v>02.02.02.310.03</v>
          </cell>
          <cell r="B1967" t="str">
            <v>Chuveiro elétrico comum corpo plástico tipo ducha, fornecimento e instalação</v>
          </cell>
          <cell r="C1967" t="str">
            <v>un</v>
          </cell>
          <cell r="D1967">
            <v>144.18</v>
          </cell>
          <cell r="E1967">
            <v>116.29295047588322</v>
          </cell>
          <cell r="F1967" t="str">
            <v>SIEC Abr/26</v>
          </cell>
        </row>
        <row r="1968">
          <cell r="A1968" t="str">
            <v>02.02.02.311</v>
          </cell>
          <cell r="B1968" t="str">
            <v>TUBOS PPR</v>
          </cell>
          <cell r="C1968" t="str">
            <v/>
          </cell>
          <cell r="E1968">
            <v>0</v>
          </cell>
          <cell r="F1968" t="str">
            <v>SIEC Abr/26</v>
          </cell>
        </row>
        <row r="1969">
          <cell r="A1969" t="str">
            <v>02.02.02.311.12</v>
          </cell>
          <cell r="B1969" t="str">
            <v>Bucha de redução PPR 50 x 32, fornecimento e instalação</v>
          </cell>
          <cell r="C1969" t="str">
            <v>un</v>
          </cell>
          <cell r="D1969">
            <v>29.45</v>
          </cell>
          <cell r="E1969">
            <v>23.753831263106953</v>
          </cell>
          <cell r="F1969" t="str">
            <v>SIEC Abr/26</v>
          </cell>
        </row>
        <row r="1970">
          <cell r="A1970" t="str">
            <v>02.02.02.311.13</v>
          </cell>
          <cell r="B1970" t="str">
            <v>Bucha de redução PPR 63 x 40, fornecimento e instalação</v>
          </cell>
          <cell r="C1970" t="str">
            <v>un</v>
          </cell>
          <cell r="D1970">
            <v>39.700000000000003</v>
          </cell>
          <cell r="E1970">
            <v>32.021293757057592</v>
          </cell>
          <cell r="F1970" t="str">
            <v>SIEC Abr/26</v>
          </cell>
        </row>
        <row r="1971">
          <cell r="A1971" t="str">
            <v>02.02.02.311.40</v>
          </cell>
          <cell r="B1971" t="str">
            <v>Bucha de redução PPR 63 x 50, fornecimento e instalação</v>
          </cell>
          <cell r="C1971" t="str">
            <v>un</v>
          </cell>
          <cell r="D1971">
            <v>39.700000000000003</v>
          </cell>
          <cell r="E1971">
            <v>32.021293757057592</v>
          </cell>
          <cell r="F1971" t="str">
            <v>SIEC Abr/26</v>
          </cell>
        </row>
        <row r="1972">
          <cell r="A1972" t="str">
            <v>02.02.02.311.14</v>
          </cell>
          <cell r="B1972" t="str">
            <v>Bucha de redução PPR 75 x 50, fornecimento e instalação</v>
          </cell>
          <cell r="C1972" t="str">
            <v>un</v>
          </cell>
          <cell r="D1972">
            <v>70.680000000000007</v>
          </cell>
          <cell r="E1972">
            <v>57.009195031456692</v>
          </cell>
          <cell r="F1972" t="str">
            <v>SIEC Abr/26</v>
          </cell>
        </row>
        <row r="1973">
          <cell r="A1973" t="str">
            <v>02.02.02.311.15</v>
          </cell>
          <cell r="B1973" t="str">
            <v>Bucha de redução PPR 75 x 63, fornecimento e instalação</v>
          </cell>
          <cell r="C1973" t="str">
            <v>un</v>
          </cell>
          <cell r="D1973">
            <v>70.680000000000007</v>
          </cell>
          <cell r="E1973">
            <v>57.009195031456692</v>
          </cell>
          <cell r="F1973" t="str">
            <v>SIEC Abr/26</v>
          </cell>
        </row>
        <row r="1974">
          <cell r="A1974" t="str">
            <v>02.02.02.311.16</v>
          </cell>
          <cell r="B1974" t="str">
            <v>Conector fêmea PPR 32 x 1 pol, fornecimento e instalação</v>
          </cell>
          <cell r="C1974" t="str">
            <v>un</v>
          </cell>
          <cell r="D1974">
            <v>32.67</v>
          </cell>
          <cell r="E1974">
            <v>26.351024358767543</v>
          </cell>
          <cell r="F1974" t="str">
            <v>SIEC Abr/26</v>
          </cell>
        </row>
        <row r="1975">
          <cell r="A1975" t="str">
            <v>02.02.02.311.17</v>
          </cell>
          <cell r="B1975" t="str">
            <v>Conector fêmea PPR 32 x 3/4 pol, fornecimento e instalação</v>
          </cell>
          <cell r="C1975" t="str">
            <v>un</v>
          </cell>
          <cell r="D1975">
            <v>38.01</v>
          </cell>
          <cell r="E1975">
            <v>30.658170672689142</v>
          </cell>
          <cell r="F1975" t="str">
            <v>SIEC Abr/26</v>
          </cell>
        </row>
        <row r="1976">
          <cell r="A1976" t="str">
            <v>02.02.02.311.18</v>
          </cell>
          <cell r="B1976" t="str">
            <v>Joelho 90 graus PPR DN 25, instalado em ramal, fornecimento e instalação</v>
          </cell>
          <cell r="C1976" t="str">
            <v>un</v>
          </cell>
          <cell r="D1976">
            <v>13.51</v>
          </cell>
          <cell r="E1976">
            <v>10.896918857880303</v>
          </cell>
          <cell r="F1976" t="str">
            <v>SIEC Abr/26</v>
          </cell>
        </row>
        <row r="1977">
          <cell r="A1977" t="str">
            <v>02.02.02.311.19</v>
          </cell>
          <cell r="B1977" t="str">
            <v>Joelho 90 graus PPR DN 32, instalado em ramal, fornecimento e instalação</v>
          </cell>
          <cell r="C1977" t="str">
            <v>un</v>
          </cell>
          <cell r="D1977">
            <v>15.55</v>
          </cell>
          <cell r="E1977">
            <v>12.542345539603163</v>
          </cell>
          <cell r="F1977" t="str">
            <v>SIEC Abr/26</v>
          </cell>
        </row>
        <row r="1978">
          <cell r="A1978" t="str">
            <v>02.02.02.311.21</v>
          </cell>
          <cell r="B1978" t="str">
            <v>Joelho 90 graus PPR DN 40, instalado em prumada, fornecimento e instalação</v>
          </cell>
          <cell r="C1978" t="str">
            <v>un</v>
          </cell>
          <cell r="D1978">
            <v>31.65</v>
          </cell>
          <cell r="E1978">
            <v>25.528311017906113</v>
          </cell>
          <cell r="F1978" t="str">
            <v>SIEC Abr/26</v>
          </cell>
        </row>
        <row r="1979">
          <cell r="A1979" t="str">
            <v>02.02.02.311.20</v>
          </cell>
          <cell r="B1979" t="str">
            <v>Joelho 90 graus PPR DN 40, instalado em ramal, fornecimento e instalação</v>
          </cell>
          <cell r="C1979" t="str">
            <v>un</v>
          </cell>
          <cell r="D1979">
            <v>21.62</v>
          </cell>
          <cell r="E1979">
            <v>17.438296499435392</v>
          </cell>
          <cell r="F1979" t="str">
            <v>SIEC Abr/26</v>
          </cell>
        </row>
        <row r="1980">
          <cell r="A1980" t="str">
            <v>02.02.02.311.22</v>
          </cell>
          <cell r="B1980" t="str">
            <v>Joelho 90 graus PPR DN 50, instalado em prumada, fornecimento e instalação</v>
          </cell>
          <cell r="C1980" t="str">
            <v>un</v>
          </cell>
          <cell r="D1980">
            <v>42.74</v>
          </cell>
          <cell r="E1980">
            <v>34.47330214550734</v>
          </cell>
          <cell r="F1980" t="str">
            <v>SIEC Abr/26</v>
          </cell>
        </row>
        <row r="1981">
          <cell r="A1981" t="str">
            <v>02.02.02.311.35</v>
          </cell>
          <cell r="B1981" t="str">
            <v>Joelho 90 graus PPR DN 50, instalado em ramal, fornecimento e instalação</v>
          </cell>
          <cell r="C1981" t="str">
            <v>un</v>
          </cell>
          <cell r="D1981">
            <v>28.05</v>
          </cell>
          <cell r="E1981">
            <v>22.624616873689305</v>
          </cell>
          <cell r="F1981" t="str">
            <v>SIEC Abr/26</v>
          </cell>
        </row>
        <row r="1982">
          <cell r="A1982" t="str">
            <v>02.02.02.311.23</v>
          </cell>
          <cell r="B1982" t="str">
            <v>Joelho 90 graus PPR DN 63, instalado em prumada, fornecimento e instalação</v>
          </cell>
          <cell r="C1982" t="str">
            <v>un</v>
          </cell>
          <cell r="D1982">
            <v>52.83</v>
          </cell>
          <cell r="E1982">
            <v>42.611711566381672</v>
          </cell>
          <cell r="F1982" t="str">
            <v>SIEC Abr/26</v>
          </cell>
        </row>
        <row r="1983">
          <cell r="A1983" t="str">
            <v>02.02.02.311.36</v>
          </cell>
          <cell r="B1983" t="str">
            <v>Joelho 90 graus PPR DN 63, instalado em ramal, fornecimento e instalação</v>
          </cell>
          <cell r="C1983" t="str">
            <v>un</v>
          </cell>
          <cell r="D1983">
            <v>38.14</v>
          </cell>
          <cell r="E1983">
            <v>30.763026294563641</v>
          </cell>
          <cell r="F1983" t="str">
            <v>SIEC Abr/26</v>
          </cell>
        </row>
        <row r="1984">
          <cell r="A1984" t="str">
            <v>02.02.02.311.24</v>
          </cell>
          <cell r="B1984" t="str">
            <v>Joelho 90 graus PPR DN 75, instalado em prumada, fornecimento e instalação</v>
          </cell>
          <cell r="C1984" t="str">
            <v>un</v>
          </cell>
          <cell r="D1984">
            <v>114.55</v>
          </cell>
          <cell r="E1984">
            <v>92.393934505565412</v>
          </cell>
          <cell r="F1984" t="str">
            <v>SIEC Abr/26</v>
          </cell>
        </row>
        <row r="1985">
          <cell r="A1985" t="str">
            <v>02.02.02.311.37</v>
          </cell>
          <cell r="B1985" t="str">
            <v>Joelho 90 graus PPR DN 75, instalado em ramal, fornecimento e instalação</v>
          </cell>
          <cell r="C1985" t="str">
            <v>un</v>
          </cell>
          <cell r="D1985">
            <v>88.12</v>
          </cell>
          <cell r="E1985">
            <v>71.075979996773683</v>
          </cell>
          <cell r="F1985" t="str">
            <v>SIEC Abr/26</v>
          </cell>
        </row>
        <row r="1986">
          <cell r="A1986" t="str">
            <v>02.02.02.311.25</v>
          </cell>
          <cell r="B1986" t="str">
            <v>Registro de esfera PPR DN 32, fornecimento e instalação</v>
          </cell>
          <cell r="C1986" t="str">
            <v>un</v>
          </cell>
          <cell r="D1986">
            <v>154.11000000000001</v>
          </cell>
          <cell r="E1986">
            <v>124.30230682368125</v>
          </cell>
          <cell r="F1986" t="str">
            <v>SIEC Abr/26</v>
          </cell>
        </row>
        <row r="1987">
          <cell r="A1987" t="str">
            <v>02.02.02.311.38</v>
          </cell>
          <cell r="B1987" t="str">
            <v>Registro de esfera PPR DN 40, fornecimento e instalação</v>
          </cell>
          <cell r="C1987" t="str">
            <v>un</v>
          </cell>
          <cell r="D1987">
            <v>200.29</v>
          </cell>
          <cell r="E1987">
            <v>161.55025004032908</v>
          </cell>
          <cell r="F1987" t="str">
            <v>SIEC Abr/26</v>
          </cell>
        </row>
        <row r="1988">
          <cell r="A1988" t="str">
            <v>02.02.02.311.39</v>
          </cell>
          <cell r="B1988" t="str">
            <v>Registro de esfera PPR DN 50, fornecimento e instalação</v>
          </cell>
          <cell r="C1988" t="str">
            <v>un</v>
          </cell>
          <cell r="D1988">
            <v>361.69</v>
          </cell>
          <cell r="E1988">
            <v>291.73253750604937</v>
          </cell>
          <cell r="F1988" t="str">
            <v>SIEC Abr/26</v>
          </cell>
        </row>
        <row r="1989">
          <cell r="A1989" t="str">
            <v>02.02.02.311.26</v>
          </cell>
          <cell r="B1989" t="str">
            <v>Tê de redução central PPR DN 50 x 32, fornecimento e instalação</v>
          </cell>
          <cell r="C1989" t="str">
            <v>un</v>
          </cell>
          <cell r="D1989">
            <v>65.89</v>
          </cell>
          <cell r="E1989">
            <v>53.145668656234875</v>
          </cell>
          <cell r="F1989" t="str">
            <v>SIEC Abr/26</v>
          </cell>
        </row>
        <row r="1990">
          <cell r="A1990" t="str">
            <v>02.02.02.311.27</v>
          </cell>
          <cell r="B1990" t="str">
            <v>Tê de redução central PPR DN 75 x 50, fornecimento e instalação</v>
          </cell>
          <cell r="C1990" t="str">
            <v>un</v>
          </cell>
          <cell r="D1990">
            <v>153.91999999999999</v>
          </cell>
          <cell r="E1990">
            <v>124.14905629940311</v>
          </cell>
          <cell r="F1990" t="str">
            <v>SIEC Abr/26</v>
          </cell>
        </row>
        <row r="1991">
          <cell r="A1991" t="str">
            <v>02.02.02.311.28</v>
          </cell>
          <cell r="B1991" t="str">
            <v>Tê normal PPR DN 25 instalado em ramal, fornecimento e instalação</v>
          </cell>
          <cell r="C1991" t="str">
            <v>un</v>
          </cell>
          <cell r="D1991">
            <v>17.690000000000001</v>
          </cell>
          <cell r="E1991">
            <v>14.268430391998711</v>
          </cell>
          <cell r="F1991" t="str">
            <v>SIEC Abr/26</v>
          </cell>
        </row>
        <row r="1992">
          <cell r="A1992" t="str">
            <v>02.02.02.311.29</v>
          </cell>
          <cell r="B1992" t="str">
            <v>Tê normal PPR DN 32 instalado em ramal, fornecimento e instalação</v>
          </cell>
          <cell r="C1992" t="str">
            <v>un</v>
          </cell>
          <cell r="D1992">
            <v>23.63</v>
          </cell>
          <cell r="E1992">
            <v>19.059525729956444</v>
          </cell>
          <cell r="F1992" t="str">
            <v>SIEC Abr/26</v>
          </cell>
        </row>
        <row r="1993">
          <cell r="A1993" t="str">
            <v>02.02.02.311.30</v>
          </cell>
          <cell r="B1993" t="str">
            <v>Tê normal PPR DN 40 instalado em ramal, fornecimento e instalação</v>
          </cell>
          <cell r="C1993" t="str">
            <v>un</v>
          </cell>
          <cell r="D1993">
            <v>30.78</v>
          </cell>
          <cell r="E1993">
            <v>24.82658493305372</v>
          </cell>
          <cell r="F1993" t="str">
            <v>SIEC Abr/26</v>
          </cell>
        </row>
        <row r="1994">
          <cell r="A1994" t="str">
            <v>02.02.02.311.31</v>
          </cell>
          <cell r="B1994" t="str">
            <v>Tê normal PPR DN 50 instalado em prumada, fornecimento e instalação</v>
          </cell>
          <cell r="C1994" t="str">
            <v>un</v>
          </cell>
          <cell r="D1994">
            <v>65.89</v>
          </cell>
          <cell r="E1994">
            <v>53.145668656234875</v>
          </cell>
          <cell r="F1994" t="str">
            <v>SIEC Abr/26</v>
          </cell>
        </row>
        <row r="1995">
          <cell r="A1995" t="str">
            <v>02.02.02.311.33</v>
          </cell>
          <cell r="B1995" t="str">
            <v>Tê normal PPR DN 50 instalado em ramal, fornecimento e instalação</v>
          </cell>
          <cell r="C1995" t="str">
            <v>un</v>
          </cell>
          <cell r="D1995">
            <v>46.31</v>
          </cell>
          <cell r="E1995">
            <v>37.352798838522347</v>
          </cell>
          <cell r="F1995" t="str">
            <v>SIEC Abr/26</v>
          </cell>
        </row>
        <row r="1996">
          <cell r="A1996" t="str">
            <v>02.02.02.311.32</v>
          </cell>
          <cell r="B1996" t="str">
            <v>Tê normal PPR DN 63 instalado em prumada, fornecimento e instalação</v>
          </cell>
          <cell r="C1996" t="str">
            <v>un</v>
          </cell>
          <cell r="D1996">
            <v>91.43</v>
          </cell>
          <cell r="E1996">
            <v>73.745765446039684</v>
          </cell>
          <cell r="F1996" t="str">
            <v>SIEC Abr/26</v>
          </cell>
        </row>
        <row r="1997">
          <cell r="A1997" t="str">
            <v>02.02.02.311.34</v>
          </cell>
          <cell r="B1997" t="str">
            <v>Tê normal PPR DN 63 instalado em ramal, fornecimento e instalação</v>
          </cell>
          <cell r="C1997" t="str">
            <v>un</v>
          </cell>
          <cell r="D1997">
            <v>63.76</v>
          </cell>
          <cell r="E1997">
            <v>51.427649620906593</v>
          </cell>
          <cell r="F1997" t="str">
            <v>SIEC Abr/26</v>
          </cell>
        </row>
        <row r="1998">
          <cell r="A1998" t="str">
            <v>02.02.02.311.01</v>
          </cell>
          <cell r="B1998" t="str">
            <v>Tubo PPR DN 25 instalado em ramal, fornecimento e instalação</v>
          </cell>
          <cell r="C1998" t="str">
            <v>m</v>
          </cell>
          <cell r="D1998">
            <v>32.79</v>
          </cell>
          <cell r="E1998">
            <v>26.447814163574769</v>
          </cell>
          <cell r="F1998" t="str">
            <v>SIEC Abr/26</v>
          </cell>
        </row>
        <row r="1999">
          <cell r="A1999" t="str">
            <v>02.02.02.311.07</v>
          </cell>
          <cell r="B1999" t="str">
            <v>Tubo PPR DN 32 instalado em prumada, fornecimento e instalação</v>
          </cell>
          <cell r="C1999" t="str">
            <v>m</v>
          </cell>
          <cell r="D1999">
            <v>37.39</v>
          </cell>
          <cell r="E1999">
            <v>30.158090014518471</v>
          </cell>
          <cell r="F1999" t="str">
            <v>SIEC Abr/26</v>
          </cell>
        </row>
        <row r="2000">
          <cell r="A2000" t="str">
            <v>02.02.02.311.02</v>
          </cell>
          <cell r="B2000" t="str">
            <v>Tubo PPR DN 32 instalado em ramal, fornecimento e instalação</v>
          </cell>
          <cell r="C2000" t="str">
            <v>m</v>
          </cell>
          <cell r="D2000">
            <v>39.549999999999997</v>
          </cell>
          <cell r="E2000">
            <v>31.900306501048554</v>
          </cell>
          <cell r="F2000" t="str">
            <v>SIEC Abr/26</v>
          </cell>
        </row>
        <row r="2001">
          <cell r="A2001" t="str">
            <v>02.02.02.311.08</v>
          </cell>
          <cell r="B2001" t="str">
            <v>Tubo PPR DN 40 instalado em prumada, fornecimento e instalação</v>
          </cell>
          <cell r="C2001" t="str">
            <v>m</v>
          </cell>
          <cell r="D2001">
            <v>50.7</v>
          </cell>
          <cell r="E2001">
            <v>40.893692531053397</v>
          </cell>
          <cell r="F2001" t="str">
            <v>SIEC Abr/26</v>
          </cell>
        </row>
        <row r="2002">
          <cell r="A2002" t="str">
            <v>02.02.02.311.03</v>
          </cell>
          <cell r="B2002" t="str">
            <v>Tubo PPR DN 40 instalado em ramal, fornecimento e instalação</v>
          </cell>
          <cell r="C2002" t="str">
            <v>m</v>
          </cell>
          <cell r="D2002">
            <v>50.93</v>
          </cell>
          <cell r="E2002">
            <v>41.07920632360058</v>
          </cell>
          <cell r="F2002" t="str">
            <v>SIEC Abr/26</v>
          </cell>
        </row>
        <row r="2003">
          <cell r="A2003" t="str">
            <v>02.02.02.311.09</v>
          </cell>
          <cell r="B2003" t="str">
            <v>Tubo PPR DN 50 instalado em prumada, fornecimento e instalação</v>
          </cell>
          <cell r="C2003" t="str">
            <v>m</v>
          </cell>
          <cell r="D2003">
            <v>74.040000000000006</v>
          </cell>
          <cell r="E2003">
            <v>59.719309566059046</v>
          </cell>
          <cell r="F2003" t="str">
            <v>SIEC Abr/26</v>
          </cell>
        </row>
        <row r="2004">
          <cell r="A2004" t="str">
            <v>02.02.02.311.04</v>
          </cell>
          <cell r="B2004" t="str">
            <v>Tubo PPR DN 50 instalado em ramal, fornecimento e instalação</v>
          </cell>
          <cell r="C2004" t="str">
            <v>m</v>
          </cell>
          <cell r="D2004">
            <v>70.680000000000007</v>
          </cell>
          <cell r="E2004">
            <v>57.009195031456692</v>
          </cell>
          <cell r="F2004" t="str">
            <v>SIEC Abr/26</v>
          </cell>
        </row>
        <row r="2005">
          <cell r="A2005" t="str">
            <v>02.02.02.311.10</v>
          </cell>
          <cell r="B2005" t="str">
            <v>Tubo PPR DN 63 instalado em prumada, fornecimento e instalação</v>
          </cell>
          <cell r="C2005" t="str">
            <v>m</v>
          </cell>
          <cell r="D2005">
            <v>119.6</v>
          </cell>
          <cell r="E2005">
            <v>96.467172124536205</v>
          </cell>
          <cell r="F2005" t="str">
            <v>SIEC Abr/26</v>
          </cell>
        </row>
        <row r="2006">
          <cell r="A2006" t="str">
            <v>02.02.02.311.05</v>
          </cell>
          <cell r="B2006" t="str">
            <v>Tubo PPR DN 63 instalado em ramal, fornecimento e instalação</v>
          </cell>
          <cell r="C2006" t="str">
            <v>m</v>
          </cell>
          <cell r="D2006">
            <v>111.69</v>
          </cell>
          <cell r="E2006">
            <v>90.087110824326501</v>
          </cell>
          <cell r="F2006" t="str">
            <v>SIEC Abr/26</v>
          </cell>
        </row>
        <row r="2007">
          <cell r="A2007" t="str">
            <v>02.02.02.311.11</v>
          </cell>
          <cell r="B2007" t="str">
            <v>Tubo PPR DN 75 instalado em prumada, fornecimento e instalação</v>
          </cell>
          <cell r="C2007" t="str">
            <v>m</v>
          </cell>
          <cell r="D2007">
            <v>159.44</v>
          </cell>
          <cell r="E2007">
            <v>128.60138732053557</v>
          </cell>
          <cell r="F2007" t="str">
            <v>SIEC Abr/26</v>
          </cell>
        </row>
        <row r="2008">
          <cell r="A2008" t="str">
            <v>02.02.02.311.06</v>
          </cell>
          <cell r="B2008" t="str">
            <v>Tubo PPR DN 75 instalado em ramal, fornecimento e instalação</v>
          </cell>
          <cell r="C2008" t="str">
            <v>m</v>
          </cell>
          <cell r="D2008">
            <v>147.24</v>
          </cell>
          <cell r="E2008">
            <v>118.7610904984675</v>
          </cell>
          <cell r="F2008" t="str">
            <v>SIEC Abr/26</v>
          </cell>
        </row>
        <row r="2009">
          <cell r="A2009" t="str">
            <v>02.02.03</v>
          </cell>
          <cell r="B2009" t="str">
            <v>HIDRÁULICA - ESGOTO SANITÁRIO</v>
          </cell>
          <cell r="C2009" t="str">
            <v/>
          </cell>
          <cell r="E2009">
            <v>0</v>
          </cell>
          <cell r="F2009" t="str">
            <v>SIEC Abr/26</v>
          </cell>
        </row>
        <row r="2010">
          <cell r="A2010" t="str">
            <v>02.02.03.110</v>
          </cell>
          <cell r="B2010" t="str">
            <v>TUBOS E CONEXÕES DE FERRO FUNDIDO DÚCTIL - ESGOTO</v>
          </cell>
          <cell r="C2010" t="str">
            <v/>
          </cell>
          <cell r="E2010">
            <v>0</v>
          </cell>
          <cell r="F2010" t="str">
            <v>SIEC Abr/26</v>
          </cell>
        </row>
        <row r="2011">
          <cell r="A2011" t="str">
            <v>02.02.03.110.03</v>
          </cell>
          <cell r="B2011" t="str">
            <v>Tubo de ferro fundido ponta e ponta (TP SMU), Ø 100mm, para esgoto, inclusive conexões, Linha Predial SMU</v>
          </cell>
          <cell r="C2011" t="str">
            <v>m</v>
          </cell>
          <cell r="D2011">
            <v>656.94</v>
          </cell>
          <cell r="E2011">
            <v>529.87578641716414</v>
          </cell>
          <cell r="F2011" t="str">
            <v>SIEC Abr/26</v>
          </cell>
        </row>
        <row r="2012">
          <cell r="A2012" t="str">
            <v>02.02.03.110.04</v>
          </cell>
          <cell r="B2012" t="str">
            <v>Tubo de ferro fundido ponta e ponta (TP SMU), Ø 150mm, para esgoto, inclusive conexões, Linha Predial SMU</v>
          </cell>
          <cell r="C2012" t="str">
            <v>m</v>
          </cell>
          <cell r="D2012">
            <v>760.9</v>
          </cell>
          <cell r="E2012">
            <v>613.72802064849168</v>
          </cell>
          <cell r="F2012" t="str">
            <v>SIEC Abr/26</v>
          </cell>
        </row>
        <row r="2013">
          <cell r="A2013" t="str">
            <v>02.02.03.110.05</v>
          </cell>
          <cell r="B2013" t="str">
            <v>Tubo de ferro fundido ponta e ponta (TP SMU), Ø 200mm, para esgoto, inclusive conexões, Linha Predial SMU</v>
          </cell>
          <cell r="C2013" t="str">
            <v>m</v>
          </cell>
          <cell r="D2013">
            <v>1141.79</v>
          </cell>
          <cell r="E2013">
            <v>920.94692692369733</v>
          </cell>
          <cell r="F2013" t="str">
            <v>SIEC Abr/26</v>
          </cell>
        </row>
        <row r="2014">
          <cell r="A2014" t="str">
            <v>02.02.03.110.01</v>
          </cell>
          <cell r="B2014" t="str">
            <v>Tubo de ferro fundido ponta e ponta (TP SMU), Ø 50mm, para esgoto, inclusive conexões, Linha Predial SMU</v>
          </cell>
          <cell r="C2014" t="str">
            <v>m</v>
          </cell>
          <cell r="D2014">
            <v>436.42</v>
          </cell>
          <cell r="E2014">
            <v>352.00838844974999</v>
          </cell>
          <cell r="F2014" t="str">
            <v>SIEC Abr/26</v>
          </cell>
        </row>
        <row r="2015">
          <cell r="A2015" t="str">
            <v>02.02.03.110.02</v>
          </cell>
          <cell r="B2015" t="str">
            <v>Tubo de ferro fundido ponta e ponta (TP SMU), Ø 75mm, para esgoto, inclusive conexões, Linha Predial SMU</v>
          </cell>
          <cell r="C2015" t="str">
            <v>m</v>
          </cell>
          <cell r="D2015">
            <v>597.13</v>
          </cell>
          <cell r="E2015">
            <v>481.63413453782869</v>
          </cell>
          <cell r="F2015" t="str">
            <v>SIEC Abr/26</v>
          </cell>
        </row>
        <row r="2016">
          <cell r="A2016" t="str">
            <v>02.02.03.210</v>
          </cell>
          <cell r="B2016" t="str">
            <v>TUBOS DE PVC - ESGOTO (SÉRIE NORMAL)</v>
          </cell>
          <cell r="C2016" t="str">
            <v/>
          </cell>
          <cell r="E2016">
            <v>0</v>
          </cell>
          <cell r="F2016" t="str">
            <v>SIEC Abr/26</v>
          </cell>
        </row>
        <row r="2017">
          <cell r="A2017" t="str">
            <v>02.02.03.210.08</v>
          </cell>
          <cell r="B2017" t="str">
            <v>Terminal de ventilação Ø 50 mm</v>
          </cell>
          <cell r="C2017" t="str">
            <v>un</v>
          </cell>
          <cell r="D2017">
            <v>13.07</v>
          </cell>
          <cell r="E2017">
            <v>10.542022906920471</v>
          </cell>
          <cell r="F2017" t="str">
            <v>SIEC Abr/26</v>
          </cell>
        </row>
        <row r="2018">
          <cell r="A2018" t="str">
            <v>02.02.03.210.09</v>
          </cell>
          <cell r="B2018" t="str">
            <v>Terminal de ventilação Ø 75 mm</v>
          </cell>
          <cell r="C2018" t="str">
            <v>un</v>
          </cell>
          <cell r="D2018">
            <v>27.39</v>
          </cell>
          <cell r="E2018">
            <v>22.092272947249558</v>
          </cell>
          <cell r="F2018" t="str">
            <v>SIEC Abr/26</v>
          </cell>
        </row>
        <row r="2019">
          <cell r="A2019" t="str">
            <v>02.02.03.210.04</v>
          </cell>
          <cell r="B2019" t="str">
            <v>Tubo de PVC branco, com conexões , ponta bolsa e virola, Ø 100 mm</v>
          </cell>
          <cell r="C2019" t="str">
            <v>m</v>
          </cell>
          <cell r="D2019">
            <v>65.5</v>
          </cell>
          <cell r="E2019">
            <v>52.831101790611392</v>
          </cell>
          <cell r="F2019" t="str">
            <v>SIEC Abr/26</v>
          </cell>
        </row>
        <row r="2020">
          <cell r="A2020" t="str">
            <v>02.02.03.210.05</v>
          </cell>
          <cell r="B2020" t="str">
            <v>Tubo de PVC branco, com conexões , ponta bolsa e virola, Ø 150 mm</v>
          </cell>
          <cell r="C2020" t="str">
            <v>m</v>
          </cell>
          <cell r="D2020">
            <v>102.75</v>
          </cell>
          <cell r="E2020">
            <v>82.876270366188095</v>
          </cell>
          <cell r="F2020" t="str">
            <v>SIEC Abr/26</v>
          </cell>
        </row>
        <row r="2021">
          <cell r="A2021" t="str">
            <v>02.02.03.210.02</v>
          </cell>
          <cell r="B2021" t="str">
            <v>Tubo de PVC branco, com conexões , ponta bolsa e virola, Ø 50 mm</v>
          </cell>
          <cell r="C2021" t="str">
            <v>m</v>
          </cell>
          <cell r="D2021">
            <v>40.630000000000003</v>
          </cell>
          <cell r="E2021">
            <v>32.771414744313603</v>
          </cell>
          <cell r="F2021" t="str">
            <v>SIEC Abr/26</v>
          </cell>
        </row>
        <row r="2022">
          <cell r="A2022" t="str">
            <v>02.02.03.210.03</v>
          </cell>
          <cell r="B2022" t="str">
            <v>Tubo de PVC branco, com conexões , ponta bolsa e virola, Ø 75 mm</v>
          </cell>
          <cell r="C2022" t="str">
            <v>m</v>
          </cell>
          <cell r="D2022">
            <v>60.65</v>
          </cell>
          <cell r="E2022">
            <v>48.91918051298596</v>
          </cell>
          <cell r="F2022" t="str">
            <v>SIEC Abr/26</v>
          </cell>
        </row>
        <row r="2023">
          <cell r="A2023" t="str">
            <v>02.02.03.210.01</v>
          </cell>
          <cell r="B2023" t="str">
            <v>Tubo de PVC branco, com conexões , ponta e bolsa soldável, Ø 40 mm</v>
          </cell>
          <cell r="C2023" t="str">
            <v>m</v>
          </cell>
          <cell r="D2023">
            <v>29.9</v>
          </cell>
          <cell r="E2023">
            <v>24.116793031134051</v>
          </cell>
          <cell r="F2023" t="str">
            <v>SIEC Abr/26</v>
          </cell>
        </row>
        <row r="2024">
          <cell r="A2024" t="str">
            <v>02.02.03.210.07</v>
          </cell>
          <cell r="B2024" t="str">
            <v>Tubo de PVC perfurado, Ø 100 mm</v>
          </cell>
          <cell r="C2024" t="str">
            <v>m</v>
          </cell>
          <cell r="D2024">
            <v>59.31</v>
          </cell>
          <cell r="E2024">
            <v>47.838361025971935</v>
          </cell>
          <cell r="F2024" t="str">
            <v>SIEC Abr/26</v>
          </cell>
        </row>
        <row r="2025">
          <cell r="A2025" t="str">
            <v>02.02.03.210.06</v>
          </cell>
          <cell r="B2025" t="str">
            <v>Tubo de PVC perfurado, Ø 150 mm</v>
          </cell>
          <cell r="C2025" t="str">
            <v>m</v>
          </cell>
          <cell r="D2025">
            <v>64.010000000000005</v>
          </cell>
          <cell r="E2025">
            <v>51.629295047588322</v>
          </cell>
          <cell r="F2025" t="str">
            <v>SIEC Abr/26</v>
          </cell>
        </row>
        <row r="2026">
          <cell r="A2026" t="str">
            <v>02.02.03.310</v>
          </cell>
          <cell r="B2026" t="str">
            <v>TUBOS DE PVC - ESGOTO (SÉRIE REFORÇADA)</v>
          </cell>
          <cell r="C2026" t="str">
            <v/>
          </cell>
          <cell r="E2026">
            <v>0</v>
          </cell>
          <cell r="F2026" t="str">
            <v>SIEC Abr/26</v>
          </cell>
        </row>
        <row r="2027">
          <cell r="A2027" t="str">
            <v>02.02.03.310.22</v>
          </cell>
          <cell r="B2027" t="str">
            <v>Adaptador PVC BSA PBA x PTA FOFO, DN 100 x 100 mm</v>
          </cell>
          <cell r="C2027" t="str">
            <v>un</v>
          </cell>
          <cell r="D2027">
            <v>119.95</v>
          </cell>
          <cell r="E2027">
            <v>96.749475721890633</v>
          </cell>
          <cell r="F2027" t="str">
            <v>SIEC Abr/26</v>
          </cell>
        </row>
        <row r="2028">
          <cell r="A2028" t="str">
            <v>02.02.03.310.19</v>
          </cell>
          <cell r="B2028" t="str">
            <v>Adaptador PVC BSA PBA x PTA FOFO, DN 50 x 50 mm</v>
          </cell>
          <cell r="C2028" t="str">
            <v>un</v>
          </cell>
          <cell r="D2028">
            <v>29.83</v>
          </cell>
          <cell r="E2028">
            <v>24.060332311663171</v>
          </cell>
          <cell r="F2028" t="str">
            <v>SIEC Abr/26</v>
          </cell>
        </row>
        <row r="2029">
          <cell r="A2029" t="str">
            <v>02.02.03.310.20</v>
          </cell>
          <cell r="B2029" t="str">
            <v>Adaptador PVC BSA PBA x PTA FOFO, DN 75 x 75 mm</v>
          </cell>
          <cell r="C2029" t="str">
            <v>un</v>
          </cell>
          <cell r="D2029">
            <v>74.459999999999994</v>
          </cell>
          <cell r="E2029">
            <v>60.058073882884329</v>
          </cell>
          <cell r="F2029" t="str">
            <v>SIEC Abr/26</v>
          </cell>
        </row>
        <row r="2030">
          <cell r="A2030" t="str">
            <v>02.02.03.310.14</v>
          </cell>
          <cell r="B2030" t="str">
            <v>Tubo de PVC para rede coletora de esgoto de parede maciça, DN 100 mm, junta elástica, instalado em local com nível alto de interferências - fornecimento e assentamento</v>
          </cell>
          <cell r="C2030" t="str">
            <v>m</v>
          </cell>
          <cell r="D2030">
            <v>58.78</v>
          </cell>
          <cell r="E2030">
            <v>47.410872721406676</v>
          </cell>
          <cell r="F2030" t="str">
            <v>SIEC Abr/26</v>
          </cell>
        </row>
        <row r="2031">
          <cell r="A2031" t="str">
            <v>02.02.03.310.15</v>
          </cell>
          <cell r="B2031" t="str">
            <v>Tubo de PVC para rede coletora de esgoto de parede maciça, DN 150 mm, junta elástica, instalado em local com nível alto de interferências - fornecimento e assentamento</v>
          </cell>
          <cell r="C2031" t="str">
            <v>m</v>
          </cell>
          <cell r="D2031">
            <v>108.56</v>
          </cell>
          <cell r="E2031">
            <v>87.562510082271331</v>
          </cell>
          <cell r="F2031" t="str">
            <v>SIEC Abr/26</v>
          </cell>
        </row>
        <row r="2032">
          <cell r="A2032" t="str">
            <v>02.02.03.310.16</v>
          </cell>
          <cell r="B2032" t="str">
            <v>Tubo de PVC para rede coletora de esgoto de parede maciça, DN 200 mm, junta elástica, instalado em local com nível alto de interferências - fornecimento e assentamento</v>
          </cell>
          <cell r="C2032" t="str">
            <v>m</v>
          </cell>
          <cell r="D2032">
            <v>178.99</v>
          </cell>
          <cell r="E2032">
            <v>144.37005968704631</v>
          </cell>
          <cell r="F2032" t="str">
            <v>SIEC Abr/26</v>
          </cell>
        </row>
        <row r="2033">
          <cell r="A2033" t="str">
            <v>02.02.03.310.17</v>
          </cell>
          <cell r="B2033" t="str">
            <v>Tubo de PVC para rede coletora de esgoto de parede maciça, DN 250 mm, junta elástica, instalado em local com nível alto de interferências - fornecimento e assentamento</v>
          </cell>
          <cell r="C2033" t="str">
            <v>m</v>
          </cell>
          <cell r="D2033">
            <v>275.63</v>
          </cell>
          <cell r="E2033">
            <v>222.31811582513308</v>
          </cell>
          <cell r="F2033" t="str">
            <v>SIEC Abr/26</v>
          </cell>
        </row>
        <row r="2034">
          <cell r="A2034" t="str">
            <v>02.02.03.310.13</v>
          </cell>
          <cell r="B2034" t="str">
            <v>Tubo de PVC para rede coletora de esgoto de parede maciça, DN 300 mm, junta elástica, instalado em local com nível alto de interferências - fornecimento e assentamento</v>
          </cell>
          <cell r="C2034" t="str">
            <v>m</v>
          </cell>
          <cell r="D2034">
            <v>419.25</v>
          </cell>
          <cell r="E2034">
            <v>338.15938054524923</v>
          </cell>
          <cell r="F2034" t="str">
            <v>SIEC Abr/26</v>
          </cell>
        </row>
        <row r="2035">
          <cell r="A2035" t="str">
            <v>02.02.03.310.18</v>
          </cell>
          <cell r="B2035" t="str">
            <v>Tubo de PVC para rede coletora de esgoto de parede maciça, DN 350 mm, junta elástica, instalado em local com nível alto de interferências - fornecimento e assentamento</v>
          </cell>
          <cell r="C2035" t="str">
            <v>m</v>
          </cell>
          <cell r="D2035">
            <v>588.48</v>
          </cell>
          <cell r="E2035">
            <v>474.65720277464106</v>
          </cell>
          <cell r="F2035" t="str">
            <v>SIEC Abr/26</v>
          </cell>
        </row>
        <row r="2036">
          <cell r="A2036" t="str">
            <v>02.02.03.310.06</v>
          </cell>
          <cell r="B2036" t="str">
            <v>Tubo de PVC Vinilfort ou equivalente - DN 100, inclusive conexões</v>
          </cell>
          <cell r="C2036" t="str">
            <v>m</v>
          </cell>
          <cell r="D2036">
            <v>148.49</v>
          </cell>
          <cell r="E2036">
            <v>119.76931763187612</v>
          </cell>
          <cell r="F2036" t="str">
            <v>SIEC Abr/26</v>
          </cell>
        </row>
        <row r="2037">
          <cell r="A2037" t="str">
            <v>02.02.03.310.07</v>
          </cell>
          <cell r="B2037" t="str">
            <v>Tubo de PVC Vinilfort ou equivalente - DN 150, inclusive conexões</v>
          </cell>
          <cell r="C2037" t="str">
            <v>m</v>
          </cell>
          <cell r="D2037">
            <v>225.53</v>
          </cell>
          <cell r="E2037">
            <v>181.90837231811582</v>
          </cell>
          <cell r="F2037" t="str">
            <v>SIEC Abr/26</v>
          </cell>
        </row>
        <row r="2038">
          <cell r="A2038" t="str">
            <v>02.02.03.310.08</v>
          </cell>
          <cell r="B2038" t="str">
            <v>Tubo de PVC Vinilfort ou equivalente - DN 200, inclusive conexões</v>
          </cell>
          <cell r="C2038" t="str">
            <v>m</v>
          </cell>
          <cell r="D2038">
            <v>221.93</v>
          </cell>
          <cell r="E2038">
            <v>179.00467817389901</v>
          </cell>
          <cell r="F2038" t="str">
            <v>SIEC Abr/26</v>
          </cell>
        </row>
        <row r="2039">
          <cell r="A2039" t="str">
            <v>02.02.03.310.09</v>
          </cell>
          <cell r="B2039" t="str">
            <v>Tubo de PVC Vinilfort ou equivalente - DN 250, inclusive conexões</v>
          </cell>
          <cell r="C2039" t="str">
            <v>m</v>
          </cell>
          <cell r="D2039">
            <v>309.97000000000003</v>
          </cell>
          <cell r="E2039">
            <v>250.01613163413455</v>
          </cell>
          <cell r="F2039" t="str">
            <v>SIEC Abr/26</v>
          </cell>
        </row>
        <row r="2040">
          <cell r="A2040" t="str">
            <v>02.02.03.310.10</v>
          </cell>
          <cell r="B2040" t="str">
            <v>Tubo de PVC Vinilfort ou equivalente - DN 300, inclusive conexões</v>
          </cell>
          <cell r="C2040" t="str">
            <v>m</v>
          </cell>
          <cell r="D2040">
            <v>415.7</v>
          </cell>
          <cell r="E2040">
            <v>335.29601548636873</v>
          </cell>
          <cell r="F2040" t="str">
            <v>SIEC Abr/26</v>
          </cell>
        </row>
        <row r="2041">
          <cell r="A2041" t="str">
            <v>02.02.03.310.12</v>
          </cell>
          <cell r="B2041" t="str">
            <v>Tubo de PVC Vinilfort ou equivalente - DN 400, inclusive conexões</v>
          </cell>
          <cell r="C2041" t="str">
            <v>m</v>
          </cell>
          <cell r="D2041">
            <v>444.43</v>
          </cell>
          <cell r="E2041">
            <v>358.46910792063238</v>
          </cell>
          <cell r="F2041" t="str">
            <v>SIEC Abr/26</v>
          </cell>
        </row>
        <row r="2042">
          <cell r="A2042" t="str">
            <v>02.02.03.310.04</v>
          </cell>
          <cell r="B2042" t="str">
            <v>Tubo PBV de PVC reforçado bege pérola, com conexões , Ø 100 mm</v>
          </cell>
          <cell r="C2042" t="str">
            <v>m</v>
          </cell>
          <cell r="D2042">
            <v>69.38</v>
          </cell>
          <cell r="E2042">
            <v>55.960638812711721</v>
          </cell>
          <cell r="F2042" t="str">
            <v>SIEC Abr/26</v>
          </cell>
        </row>
        <row r="2043">
          <cell r="A2043" t="str">
            <v>02.02.03.310.05</v>
          </cell>
          <cell r="B2043" t="str">
            <v>Tubo PBV de PVC reforçado bege pérola, com conexões , Ø 150 mm</v>
          </cell>
          <cell r="C2043" t="str">
            <v>m</v>
          </cell>
          <cell r="D2043">
            <v>85.15</v>
          </cell>
          <cell r="E2043">
            <v>68.680432327794804</v>
          </cell>
          <cell r="F2043" t="str">
            <v>SIEC Abr/26</v>
          </cell>
        </row>
        <row r="2044">
          <cell r="A2044" t="str">
            <v>02.02.03.310.01</v>
          </cell>
          <cell r="B2044" t="str">
            <v>Tubo PBV de PVC reforçado bege pérola, com conexões , Ø 40 mm</v>
          </cell>
          <cell r="C2044" t="str">
            <v>m</v>
          </cell>
          <cell r="D2044">
            <v>24.01</v>
          </cell>
          <cell r="E2044">
            <v>19.366026778512666</v>
          </cell>
          <cell r="F2044" t="str">
            <v>SIEC Abr/26</v>
          </cell>
        </row>
        <row r="2045">
          <cell r="A2045" t="str">
            <v>02.02.03.310.02</v>
          </cell>
          <cell r="B2045" t="str">
            <v>Tubo PBV de PVC reforçado bege pérola, com conexões , Ø 50 mm</v>
          </cell>
          <cell r="C2045" t="str">
            <v>m</v>
          </cell>
          <cell r="D2045">
            <v>32.18</v>
          </cell>
          <cell r="E2045">
            <v>25.955799322471364</v>
          </cell>
          <cell r="F2045" t="str">
            <v>SIEC Abr/26</v>
          </cell>
        </row>
        <row r="2046">
          <cell r="A2046" t="str">
            <v>02.02.03.310.03</v>
          </cell>
          <cell r="B2046" t="str">
            <v>Tubo PBV de PVC reforçado bege pérola, com conexões , Ø 75 mm</v>
          </cell>
          <cell r="C2046" t="str">
            <v>m</v>
          </cell>
          <cell r="D2046">
            <v>54.08</v>
          </cell>
          <cell r="E2046">
            <v>43.619938699790289</v>
          </cell>
          <cell r="F2046" t="str">
            <v>SIEC Abr/26</v>
          </cell>
        </row>
        <row r="2047">
          <cell r="A2047" t="str">
            <v>02.02.03.410</v>
          </cell>
          <cell r="B2047" t="str">
            <v>TUBOS E CONEXÕES CERÂMICOS - ESGOTO</v>
          </cell>
          <cell r="C2047" t="str">
            <v/>
          </cell>
          <cell r="E2047">
            <v>0</v>
          </cell>
          <cell r="F2047" t="str">
            <v>SIEC Abr/26</v>
          </cell>
        </row>
        <row r="2048">
          <cell r="A2048" t="str">
            <v>02.02.03.410.20</v>
          </cell>
          <cell r="B2048" t="str">
            <v>Tubo cerâmico, sem conexões, Ø 300 mm (12")</v>
          </cell>
          <cell r="C2048" t="str">
            <v>m</v>
          </cell>
          <cell r="D2048">
            <v>235.22</v>
          </cell>
          <cell r="E2048">
            <v>189.72414905629941</v>
          </cell>
          <cell r="F2048" t="str">
            <v>SIEC Abr/26</v>
          </cell>
        </row>
        <row r="2049">
          <cell r="A2049" t="str">
            <v>02.02.03.801</v>
          </cell>
          <cell r="B2049" t="str">
            <v xml:space="preserve">TUBOS DE PEAD </v>
          </cell>
          <cell r="C2049" t="str">
            <v/>
          </cell>
          <cell r="E2049">
            <v>0</v>
          </cell>
          <cell r="F2049" t="str">
            <v>SIEC Abr/26</v>
          </cell>
        </row>
        <row r="2050">
          <cell r="A2050" t="str">
            <v>02.02.03.801.05</v>
          </cell>
          <cell r="B2050" t="str">
            <v>Tubo de PEAD corrugado de dupla parede para rede coletora de esgoto, Ø 300mm, junta elástica integrada, instalado em local com nível alto de interferências</v>
          </cell>
          <cell r="C2050" t="str">
            <v>m</v>
          </cell>
          <cell r="D2050">
            <v>214.82</v>
          </cell>
          <cell r="E2050">
            <v>173.26988223907082</v>
          </cell>
          <cell r="F2050" t="str">
            <v>SIEC Abr/26</v>
          </cell>
        </row>
        <row r="2051">
          <cell r="A2051" t="str">
            <v>02.02.03.801.01</v>
          </cell>
          <cell r="B2051" t="str">
            <v>Tubo de PEAD corrugado de dupla parede para rede coletora de esgoto, Ø 400mm, junta elástica integrada, instalado em local com nível alto de interferências</v>
          </cell>
          <cell r="C2051" t="str">
            <v>m</v>
          </cell>
          <cell r="D2051">
            <v>350.96</v>
          </cell>
          <cell r="E2051">
            <v>283.07791579286982</v>
          </cell>
          <cell r="F2051" t="str">
            <v>SIEC Abr/26</v>
          </cell>
        </row>
        <row r="2052">
          <cell r="A2052" t="str">
            <v>02.02.03.801.04</v>
          </cell>
          <cell r="B2052" t="str">
            <v>Tubo PEAD Ø 500 mm para drenagem</v>
          </cell>
          <cell r="C2052" t="str">
            <v>m</v>
          </cell>
          <cell r="D2052">
            <v>379.78</v>
          </cell>
          <cell r="E2052">
            <v>306.3236005807388</v>
          </cell>
          <cell r="F2052" t="str">
            <v>SIEC Abr/26</v>
          </cell>
        </row>
        <row r="2053">
          <cell r="A2053" t="str">
            <v>02.02.03.700</v>
          </cell>
          <cell r="B2053" t="str">
            <v>ACESSÓRIOS PARA ESGOTO SANITÁRIO, E GRELHAS</v>
          </cell>
          <cell r="C2053" t="str">
            <v/>
          </cell>
          <cell r="E2053">
            <v>0</v>
          </cell>
          <cell r="F2053" t="str">
            <v>SIEC Abr/26</v>
          </cell>
        </row>
        <row r="2054">
          <cell r="A2054" t="str">
            <v>02.02.03.700.23</v>
          </cell>
          <cell r="B2054" t="str">
            <v>Caixa de gordura de polietileno , Ø 50 x 100 mm</v>
          </cell>
          <cell r="C2054" t="str">
            <v>un</v>
          </cell>
          <cell r="D2054">
            <v>444.37</v>
          </cell>
          <cell r="E2054">
            <v>358.42071301822875</v>
          </cell>
          <cell r="F2054" t="str">
            <v>SIEC Abr/26</v>
          </cell>
        </row>
        <row r="2055">
          <cell r="A2055" t="str">
            <v>02.02.03.700.32</v>
          </cell>
          <cell r="B2055" t="str">
            <v>Caixa de gordura simples, circular, em concreto pré-moldado, diâmetro interno = 0,4 m, altura interna = 0,4 m</v>
          </cell>
          <cell r="C2055" t="str">
            <v>un</v>
          </cell>
          <cell r="D2055">
            <v>212.41</v>
          </cell>
          <cell r="E2055">
            <v>171.32602032585899</v>
          </cell>
          <cell r="F2055" t="str">
            <v>SIEC Abr/26</v>
          </cell>
        </row>
        <row r="2056">
          <cell r="A2056" t="str">
            <v>02.02.03.700.22</v>
          </cell>
          <cell r="B2056" t="str">
            <v>Caixa seca de PVC rígido, 100 x 100 x 40 mm</v>
          </cell>
          <cell r="C2056" t="str">
            <v>un</v>
          </cell>
          <cell r="D2056">
            <v>80.36</v>
          </cell>
          <cell r="E2056">
            <v>64.816905952572995</v>
          </cell>
          <cell r="F2056" t="str">
            <v>SIEC Abr/26</v>
          </cell>
        </row>
        <row r="2057">
          <cell r="A2057" t="str">
            <v>02.02.03.700.01</v>
          </cell>
          <cell r="B2057" t="str">
            <v>Caixa sifonada em PVC rígido 100 x 100 x 50 mm com junta elástica, incluso grelha em PVC branco</v>
          </cell>
          <cell r="C2057" t="str">
            <v>un</v>
          </cell>
          <cell r="D2057">
            <v>64</v>
          </cell>
          <cell r="E2057">
            <v>51.621229230521053</v>
          </cell>
          <cell r="F2057" t="str">
            <v>SIEC Abr/26</v>
          </cell>
        </row>
        <row r="2058">
          <cell r="A2058" t="str">
            <v>02.02.03.700.03</v>
          </cell>
          <cell r="B2058" t="str">
            <v>Caixa sifonada em PVC rígido 150 x 150 x 50 mm com junta elástica, incluso grelha em PVC branco</v>
          </cell>
          <cell r="C2058" t="str">
            <v>un</v>
          </cell>
          <cell r="D2058">
            <v>108.67</v>
          </cell>
          <cell r="E2058">
            <v>87.651234070011299</v>
          </cell>
          <cell r="F2058" t="str">
            <v>SIEC Abr/26</v>
          </cell>
        </row>
        <row r="2059">
          <cell r="A2059" t="str">
            <v>02.02.03.700.05</v>
          </cell>
          <cell r="B2059" t="str">
            <v>Caixa sifonada em PVC rígido 150 x 185 x 75 mm com junta elástica, incluso grelha em PVC branco</v>
          </cell>
          <cell r="C2059" t="str">
            <v>un</v>
          </cell>
          <cell r="D2059">
            <v>124.12</v>
          </cell>
          <cell r="E2059">
            <v>100.11292143894177</v>
          </cell>
          <cell r="F2059" t="str">
            <v>SIEC Abr/26</v>
          </cell>
        </row>
        <row r="2060">
          <cell r="A2060" t="str">
            <v>02.02.03.700.07</v>
          </cell>
          <cell r="B2060" t="str">
            <v>Caixa sifonada em PVC rígido 100 x 100 x 50 mm com junta elástica, incluso grelha em alumínio</v>
          </cell>
          <cell r="C2060" t="str">
            <v>un</v>
          </cell>
          <cell r="D2060">
            <v>64</v>
          </cell>
          <cell r="E2060">
            <v>51.621229230521053</v>
          </cell>
          <cell r="F2060" t="str">
            <v>SIEC Abr/26</v>
          </cell>
        </row>
        <row r="2061">
          <cell r="A2061" t="str">
            <v>02.02.03.700.08</v>
          </cell>
          <cell r="B2061" t="str">
            <v>Caixa sifonada em PVC rígido 150 x 150 x 50 mm com junta elástica, incluso grelha em alumínio</v>
          </cell>
          <cell r="C2061" t="str">
            <v>un</v>
          </cell>
          <cell r="D2061">
            <v>108.67</v>
          </cell>
          <cell r="E2061">
            <v>87.651234070011299</v>
          </cell>
          <cell r="F2061" t="str">
            <v>SIEC Abr/26</v>
          </cell>
        </row>
        <row r="2062">
          <cell r="A2062" t="str">
            <v>02.02.03.700.09</v>
          </cell>
          <cell r="B2062" t="str">
            <v>Caixa sifonada em PVC rígido 150 x 185 x 75 mm com junta elástica, incluso grelha em alumínio</v>
          </cell>
          <cell r="C2062" t="str">
            <v>un</v>
          </cell>
          <cell r="D2062">
            <v>124.12</v>
          </cell>
          <cell r="E2062">
            <v>100.11292143894177</v>
          </cell>
          <cell r="F2062" t="str">
            <v>SIEC Abr/26</v>
          </cell>
        </row>
        <row r="2063">
          <cell r="A2063" t="str">
            <v>02.02.03.700.27</v>
          </cell>
          <cell r="B2063" t="str">
            <v>Flange com sextavado de ferro maleável galvanizado para líquidos, gases e vapores Ø 2"</v>
          </cell>
          <cell r="C2063" t="str">
            <v>un</v>
          </cell>
          <cell r="D2063">
            <v>108.18</v>
          </cell>
          <cell r="E2063">
            <v>87.256009033715117</v>
          </cell>
          <cell r="F2063" t="str">
            <v>SIEC Abr/26</v>
          </cell>
        </row>
        <row r="2064">
          <cell r="A2064" t="str">
            <v>02.02.03.700.10</v>
          </cell>
          <cell r="B2064" t="str">
            <v>Grelha em ferro fundido para canaleta, largura=20 cm</v>
          </cell>
          <cell r="C2064" t="str">
            <v>m</v>
          </cell>
          <cell r="D2064">
            <v>271.36</v>
          </cell>
          <cell r="E2064">
            <v>218.87401193740928</v>
          </cell>
          <cell r="F2064" t="str">
            <v>SIEC Abr/26</v>
          </cell>
        </row>
        <row r="2065">
          <cell r="A2065" t="str">
            <v>02.02.03.700.12</v>
          </cell>
          <cell r="B2065" t="str">
            <v>Grelha em ferro fundido para canaleta, largura=30 cm</v>
          </cell>
          <cell r="C2065" t="str">
            <v>m</v>
          </cell>
          <cell r="D2065">
            <v>289.7</v>
          </cell>
          <cell r="E2065">
            <v>233.66672043878043</v>
          </cell>
          <cell r="F2065" t="str">
            <v>SIEC Abr/26</v>
          </cell>
        </row>
        <row r="2066">
          <cell r="A2066" t="str">
            <v>02.02.03.700.42</v>
          </cell>
          <cell r="B2066" t="str">
            <v>Grelha em ferro fundido para ralo, 10 cm x 10 cm</v>
          </cell>
          <cell r="C2066" t="str">
            <v>un</v>
          </cell>
          <cell r="D2066">
            <v>99.62</v>
          </cell>
          <cell r="E2066">
            <v>80.351669624132924</v>
          </cell>
          <cell r="F2066" t="str">
            <v>SIEC Abr/26</v>
          </cell>
        </row>
        <row r="2067">
          <cell r="A2067" t="str">
            <v>02.02.03.700.41</v>
          </cell>
          <cell r="B2067" t="str">
            <v>Grelha em ferro fundido para ralo, 15 cm x 15 cm</v>
          </cell>
          <cell r="C2067" t="str">
            <v>un</v>
          </cell>
          <cell r="D2067">
            <v>103.74</v>
          </cell>
          <cell r="E2067">
            <v>83.674786255847707</v>
          </cell>
          <cell r="F2067" t="str">
            <v>SIEC Abr/26</v>
          </cell>
        </row>
        <row r="2068">
          <cell r="A2068" t="str">
            <v>02.02.03.700.31</v>
          </cell>
          <cell r="B2068" t="str">
            <v xml:space="preserve">Grelha em ferro fundido para ralo, 20 x 20cm </v>
          </cell>
          <cell r="C2068" t="str">
            <v>un</v>
          </cell>
          <cell r="D2068">
            <v>97.4</v>
          </cell>
          <cell r="E2068">
            <v>78.561058235199226</v>
          </cell>
          <cell r="F2068" t="str">
            <v>SIEC Abr/26</v>
          </cell>
        </row>
        <row r="2069">
          <cell r="A2069" t="str">
            <v>02.02.03.700.37</v>
          </cell>
          <cell r="B2069" t="str">
            <v>NEF 65_Grade para passadiço de pedestres (aço galvanizado a fogo), sobrecarga máx. 500 kgf/m², malha 30 x 50 mm, barra portante 30 x 3 mm, barra secundária Ø 6,35 mm, L &lt;= 120 cm, C/N &lt;= 150 cm</v>
          </cell>
          <cell r="C2069" t="str">
            <v>m²</v>
          </cell>
          <cell r="D2069">
            <v>1211.1300000000001</v>
          </cell>
          <cell r="E2069">
            <v>976.87530246814015</v>
          </cell>
          <cell r="F2069" t="str">
            <v>SIEC Abr/26</v>
          </cell>
        </row>
        <row r="2070">
          <cell r="A2070" t="str">
            <v>02.02.03.700.38</v>
          </cell>
          <cell r="B2070" t="str">
            <v>NEF 66_Grade para canaleta com passagem de caminhões ou carretas com até 12 t/eixo (aço galvanizado a fogo), malha 30 x 50 mm, barra portante 45 x 4,76 mm, barra secundária Ø 6,35 mm, L &lt;= 35 cm, C/N &lt;= 100 cm</v>
          </cell>
          <cell r="C2070" t="str">
            <v>m²</v>
          </cell>
          <cell r="D2070">
            <v>1852.4</v>
          </cell>
          <cell r="E2070">
            <v>1494.1119535408936</v>
          </cell>
          <cell r="F2070" t="str">
            <v>SIEC Abr/26</v>
          </cell>
        </row>
        <row r="2071">
          <cell r="A2071" t="str">
            <v>02.02.03.700.39</v>
          </cell>
          <cell r="B2071" t="str">
            <v>NEF 68_Grade para canaleta com passagem de caminhões ou carretas com até 15 t/eixo (aço galvanizado a fogo), malha 30 x 50 mm, barra portante 50 x 4,76 mm, barra secundária Ø 6,35 mm, L &lt;= 35 cm, C/N &lt;= 100 cm</v>
          </cell>
          <cell r="C2071" t="str">
            <v>m²</v>
          </cell>
          <cell r="D2071">
            <v>2028.83</v>
          </cell>
          <cell r="E2071">
            <v>1636.417164058719</v>
          </cell>
          <cell r="F2071" t="str">
            <v>SIEC Abr/26</v>
          </cell>
        </row>
        <row r="2072">
          <cell r="A2072" t="str">
            <v>02.02.03.700.35</v>
          </cell>
          <cell r="B2072" t="str">
            <v>NEF 87_Grelha para canaleta em ferro fundido nodular com veios paralelos ao comprimento e requadro</v>
          </cell>
          <cell r="C2072" t="str">
            <v>m²</v>
          </cell>
          <cell r="D2072">
            <v>1242.3599999999999</v>
          </cell>
          <cell r="E2072">
            <v>1002.0648491692208</v>
          </cell>
          <cell r="F2072" t="str">
            <v>SIEC Abr/26</v>
          </cell>
        </row>
        <row r="2073">
          <cell r="A2073" t="str">
            <v>02.02.03.700.29</v>
          </cell>
          <cell r="B2073" t="str">
            <v>NEF 89_Grelha para canaleta em ferro fundido nodular com veios perpendiculares ao comprimento e requadro</v>
          </cell>
          <cell r="C2073" t="str">
            <v>m²</v>
          </cell>
          <cell r="D2073">
            <v>1242.3599999999999</v>
          </cell>
          <cell r="E2073">
            <v>1002.0648491692208</v>
          </cell>
          <cell r="F2073" t="str">
            <v>SIEC Abr/26</v>
          </cell>
        </row>
        <row r="2074">
          <cell r="A2074" t="str">
            <v>02.02.03.700.17</v>
          </cell>
          <cell r="B2074" t="str">
            <v>Ralo de ferro fundido sifonado para banheiro, com grelha cromada, Ø 150 mm</v>
          </cell>
          <cell r="C2074" t="str">
            <v>un</v>
          </cell>
          <cell r="D2074">
            <v>174.53</v>
          </cell>
          <cell r="E2074">
            <v>140.77270527504436</v>
          </cell>
          <cell r="F2074" t="str">
            <v>SIEC Abr/26</v>
          </cell>
        </row>
        <row r="2075">
          <cell r="A2075" t="str">
            <v>02.02.03.700.18</v>
          </cell>
          <cell r="B2075" t="str">
            <v>Ralo de PVC rígido seco , 100 x 50 x 40 mm</v>
          </cell>
          <cell r="C2075" t="str">
            <v>un</v>
          </cell>
          <cell r="D2075">
            <v>48.21</v>
          </cell>
          <cell r="E2075">
            <v>38.885304081303438</v>
          </cell>
          <cell r="F2075" t="str">
            <v>SIEC Abr/26</v>
          </cell>
        </row>
        <row r="2076">
          <cell r="A2076" t="str">
            <v>02.02.03.700.20</v>
          </cell>
          <cell r="B2076" t="str">
            <v>Ralo de PVC rígido sifonado, 100 x 53 x 40 mm</v>
          </cell>
          <cell r="C2076" t="str">
            <v>un</v>
          </cell>
          <cell r="D2076">
            <v>50.95</v>
          </cell>
          <cell r="E2076">
            <v>41.095337957735119</v>
          </cell>
          <cell r="F2076" t="str">
            <v>SIEC Abr/26</v>
          </cell>
        </row>
        <row r="2077">
          <cell r="A2077" t="str">
            <v>02.02.03.700.19</v>
          </cell>
          <cell r="B2077" t="str">
            <v>Ralo de PVC rígido sifonado, 100 x 70 x 40 mm</v>
          </cell>
          <cell r="C2077" t="str">
            <v>un</v>
          </cell>
          <cell r="D2077">
            <v>45.87</v>
          </cell>
          <cell r="E2077">
            <v>36.99790288756251</v>
          </cell>
          <cell r="F2077" t="str">
            <v>SIEC Abr/26</v>
          </cell>
        </row>
        <row r="2078">
          <cell r="A2078" t="str">
            <v>02.02.03.700.36</v>
          </cell>
          <cell r="B2078" t="str">
            <v>Ralo linear inox 100 x 5 cm</v>
          </cell>
          <cell r="C2078" t="str">
            <v>un</v>
          </cell>
          <cell r="D2078">
            <v>210.83</v>
          </cell>
          <cell r="E2078">
            <v>170.05162122923053</v>
          </cell>
          <cell r="F2078" t="str">
            <v>SIEC Abr/26</v>
          </cell>
        </row>
        <row r="2079">
          <cell r="A2079" t="str">
            <v>02.02.03.700.33</v>
          </cell>
          <cell r="B2079" t="str">
            <v>Ralo linear, com grelha / tampa "oculta", perfil e tampa em aço inoxidável, largura 70 a 120 mm; comprimento 2,00 a 2,20 m</v>
          </cell>
          <cell r="C2079" t="str">
            <v>un</v>
          </cell>
          <cell r="D2079">
            <v>2764.61</v>
          </cell>
          <cell r="E2079">
            <v>2229.8838522342312</v>
          </cell>
          <cell r="F2079" t="str">
            <v>SIEC Abr/26</v>
          </cell>
        </row>
        <row r="2080">
          <cell r="A2080" t="str">
            <v>02.02.03.700.40</v>
          </cell>
          <cell r="B2080" t="str">
            <v>Ralo seco, PVC, DN 100 x 40 mm, junta soldável, fornecido e instalado em ramal de descarga ou em ramal de esgoto sanitário</v>
          </cell>
          <cell r="C2080" t="str">
            <v>un</v>
          </cell>
          <cell r="D2080">
            <v>24.94</v>
          </cell>
          <cell r="E2080">
            <v>20.116147765768673</v>
          </cell>
          <cell r="F2080" t="str">
            <v>SIEC Abr/26</v>
          </cell>
        </row>
        <row r="2081">
          <cell r="A2081" t="str">
            <v>02.02.03.800</v>
          </cell>
          <cell r="B2081" t="str">
            <v>CAIXAS DE INSPEÇÃO</v>
          </cell>
          <cell r="C2081" t="str">
            <v/>
          </cell>
          <cell r="E2081">
            <v>0</v>
          </cell>
          <cell r="F2081" t="str">
            <v>SIEC Abr/26</v>
          </cell>
        </row>
        <row r="2082">
          <cell r="A2082" t="str">
            <v>02.02.03.800.01</v>
          </cell>
          <cell r="B2082" t="str">
            <v>Caixa de Inspeção 0,60 x 0,60 x 0,60 m, em alvenaria 1 tijolo com tampa de concreto</v>
          </cell>
          <cell r="C2082" t="str">
            <v>un</v>
          </cell>
          <cell r="D2082">
            <v>1183.46</v>
          </cell>
          <cell r="E2082">
            <v>954.55718664300696</v>
          </cell>
          <cell r="F2082" t="str">
            <v>SIEC Abr/26</v>
          </cell>
        </row>
        <row r="2083">
          <cell r="A2083" t="str">
            <v>02.02.03.800.02</v>
          </cell>
          <cell r="B2083" t="str">
            <v>Caixa de Inspeção 0,80 X 0,80 X 0,80 m, em alvenaria 1 tijolo com tampa de concreto</v>
          </cell>
          <cell r="C2083" t="str">
            <v>un</v>
          </cell>
          <cell r="D2083">
            <v>1925.37</v>
          </cell>
          <cell r="E2083">
            <v>1552.9682206807549</v>
          </cell>
          <cell r="F2083" t="str">
            <v>SIEC Abr/26</v>
          </cell>
        </row>
        <row r="2084">
          <cell r="A2084" t="str">
            <v>02.02.03.800.03</v>
          </cell>
          <cell r="B2084" t="str">
            <v>Caixa de Inspeção 1,00 X 1,00 X 1,00 m, em alvenaria 1 tijolo com tampa de concreto</v>
          </cell>
          <cell r="C2084" t="str">
            <v>un</v>
          </cell>
          <cell r="D2084">
            <v>2945.7</v>
          </cell>
          <cell r="E2084">
            <v>2375.9477335054039</v>
          </cell>
          <cell r="F2084" t="str">
            <v>SIEC Abr/26</v>
          </cell>
        </row>
        <row r="2085">
          <cell r="A2085" t="str">
            <v>02.02.03.800.09</v>
          </cell>
          <cell r="B2085" t="str">
            <v>Coletor predial de esgoto da caixa até a rede (distância = 10 m, largura da vala = 0,65 m)</v>
          </cell>
          <cell r="C2085" t="str">
            <v>un</v>
          </cell>
          <cell r="D2085">
            <v>1069.26</v>
          </cell>
          <cell r="E2085">
            <v>862.4455557347959</v>
          </cell>
          <cell r="F2085" t="str">
            <v>SIEC Abr/26</v>
          </cell>
        </row>
        <row r="2086">
          <cell r="A2086" t="str">
            <v>02.02.03.800.04</v>
          </cell>
          <cell r="B2086" t="str">
            <v>Poço de Inspeção em Concreto, d=1,20 m e Prof.=1,45 m</v>
          </cell>
          <cell r="C2086" t="str">
            <v>un</v>
          </cell>
          <cell r="D2086">
            <v>2274.06</v>
          </cell>
          <cell r="E2086">
            <v>1834.2151959993546</v>
          </cell>
          <cell r="F2086" t="str">
            <v>SIEC Abr/26</v>
          </cell>
        </row>
        <row r="2087">
          <cell r="A2087" t="str">
            <v>02.02.03.800.08</v>
          </cell>
          <cell r="B2087" t="str">
            <v>Poço de visita de alvenaria (1 tijolo comum revestido, tampão de ferro fundido) para esgoto, Ø 1,20 m, profundidade 2 m</v>
          </cell>
          <cell r="C2087" t="str">
            <v>un</v>
          </cell>
          <cell r="D2087">
            <v>9394.18</v>
          </cell>
          <cell r="E2087">
            <v>7577.1737376996289</v>
          </cell>
          <cell r="F2087" t="str">
            <v>SIEC Abr/26</v>
          </cell>
        </row>
        <row r="2088">
          <cell r="A2088" t="str">
            <v>02.02.03.800.11</v>
          </cell>
          <cell r="B2088" t="str">
            <v>Poço de visita em concreto, d = 1,50 m, Prof. = 1,10 m</v>
          </cell>
          <cell r="C2088" t="str">
            <v>un</v>
          </cell>
          <cell r="D2088">
            <v>1988.48</v>
          </cell>
          <cell r="E2088">
            <v>1603.871592192289</v>
          </cell>
          <cell r="F2088" t="str">
            <v>SIEC Abr/26</v>
          </cell>
        </row>
        <row r="2089">
          <cell r="A2089" t="str">
            <v>02.02.03.800.05</v>
          </cell>
          <cell r="B2089" t="str">
            <v>Poço de visita em concreto, d=1,50 m, Prof.=1,60 m</v>
          </cell>
          <cell r="C2089" t="str">
            <v>un</v>
          </cell>
          <cell r="D2089">
            <v>2982.73</v>
          </cell>
          <cell r="E2089">
            <v>2405.815454105501</v>
          </cell>
          <cell r="F2089" t="str">
            <v>SIEC Abr/26</v>
          </cell>
        </row>
        <row r="2090">
          <cell r="A2090" t="str">
            <v>02.02.03.800.06</v>
          </cell>
          <cell r="B2090" t="str">
            <v>Poço de visita em concreto, d=1,50 m, Prof.=2,50 m</v>
          </cell>
          <cell r="C2090" t="str">
            <v>un</v>
          </cell>
          <cell r="D2090">
            <v>4525.79</v>
          </cell>
          <cell r="E2090">
            <v>3650.4194224874977</v>
          </cell>
          <cell r="F2090" t="str">
            <v>SIEC Abr/26</v>
          </cell>
        </row>
        <row r="2091">
          <cell r="A2091" t="str">
            <v>02.02.03.800.10</v>
          </cell>
          <cell r="B2091" t="str">
            <v>Tampão de ferro fundido de 600 x 600 mm para esgoto</v>
          </cell>
          <cell r="C2091" t="str">
            <v>un</v>
          </cell>
          <cell r="D2091">
            <v>454.29</v>
          </cell>
          <cell r="E2091">
            <v>366.42200354895954</v>
          </cell>
          <cell r="F2091" t="str">
            <v>SIEC Abr/26</v>
          </cell>
        </row>
        <row r="2092">
          <cell r="A2092" t="str">
            <v>02.02.03.802</v>
          </cell>
          <cell r="B2092" t="str">
            <v>EXECUÇÃO TUBULAÇÃO - ESGOTO MND</v>
          </cell>
          <cell r="C2092" t="str">
            <v/>
          </cell>
          <cell r="E2092">
            <v>0</v>
          </cell>
          <cell r="F2092" t="str">
            <v>SIEC Abr/26</v>
          </cell>
        </row>
        <row r="2093">
          <cell r="A2093" t="str">
            <v>02.02.03.802.06</v>
          </cell>
          <cell r="B2093" t="str">
            <v>Tubo de PVC corrugado de dupla parede para rede coletora de esgoto, DN 150 mm, junta elástica - fornecimento e assentamento</v>
          </cell>
          <cell r="C2093" t="str">
            <v>m</v>
          </cell>
          <cell r="D2093">
            <v>83.39</v>
          </cell>
          <cell r="E2093">
            <v>67.260848523955474</v>
          </cell>
          <cell r="F2093" t="str">
            <v>SIEC Abr/26</v>
          </cell>
        </row>
        <row r="2094">
          <cell r="A2094" t="str">
            <v>02.02.04</v>
          </cell>
          <cell r="B2094" t="str">
            <v>APARELHOS SANITÁRIOS E SEUS ACESSÓRIOS</v>
          </cell>
          <cell r="C2094" t="str">
            <v/>
          </cell>
          <cell r="E2094">
            <v>0</v>
          </cell>
          <cell r="F2094" t="str">
            <v>SIEC Abr/26</v>
          </cell>
        </row>
        <row r="2095">
          <cell r="A2095" t="str">
            <v>02.02.04.100</v>
          </cell>
          <cell r="B2095" t="str">
            <v>APARELHOS SANITÁRIOS</v>
          </cell>
          <cell r="C2095" t="str">
            <v/>
          </cell>
          <cell r="E2095">
            <v>0</v>
          </cell>
          <cell r="F2095" t="str">
            <v>SIEC Abr/26</v>
          </cell>
        </row>
        <row r="2096">
          <cell r="A2096" t="str">
            <v>02.02.04.100.53</v>
          </cell>
          <cell r="B2096" t="str">
            <v>Bancada de mármore sintético 120 x 60 cm, com cuba integrada - fornecimento e instalação</v>
          </cell>
          <cell r="C2096" t="str">
            <v>un</v>
          </cell>
          <cell r="D2096">
            <v>400.31</v>
          </cell>
          <cell r="E2096">
            <v>322.88272301984193</v>
          </cell>
          <cell r="F2096" t="str">
            <v>SIEC Abr/26</v>
          </cell>
        </row>
        <row r="2097">
          <cell r="A2097" t="str">
            <v>02.02.04.100.54</v>
          </cell>
          <cell r="B2097" t="str">
            <v>Bancada de mármore sintético 120 x 60 cm, com cuba integrada, incluso sifão tipo flexível em PVC, válvula em plástico cromado tipo americana e torneira cromada longa, de parede, padrão popular - fornecimento e instalação</v>
          </cell>
          <cell r="C2097" t="str">
            <v>un</v>
          </cell>
          <cell r="D2097">
            <v>527.87</v>
          </cell>
          <cell r="E2097">
            <v>425.77028552992419</v>
          </cell>
          <cell r="F2097" t="str">
            <v>SIEC Abr/26</v>
          </cell>
        </row>
        <row r="2098">
          <cell r="A2098" t="str">
            <v>02.02.04.100.38</v>
          </cell>
          <cell r="B2098" t="str">
            <v>Coluna suspensa para lavatório de semi-encaixe</v>
          </cell>
          <cell r="C2098" t="str">
            <v>un</v>
          </cell>
          <cell r="D2098">
            <v>178.26</v>
          </cell>
          <cell r="E2098">
            <v>143.78125504113567</v>
          </cell>
          <cell r="F2098" t="str">
            <v>SIEC Abr/26</v>
          </cell>
        </row>
        <row r="2099">
          <cell r="A2099" t="str">
            <v>02.02.04.100.36</v>
          </cell>
          <cell r="B2099" t="str">
            <v>Cuba de aço inox, dimensões 400x340x125 mm</v>
          </cell>
          <cell r="C2099" t="str">
            <v>un</v>
          </cell>
          <cell r="D2099">
            <v>558.49</v>
          </cell>
          <cell r="E2099">
            <v>450.4678173899016</v>
          </cell>
          <cell r="F2099" t="str">
            <v>SIEC Abr/26</v>
          </cell>
        </row>
        <row r="2100">
          <cell r="A2100" t="str">
            <v>02.02.04.100.34</v>
          </cell>
          <cell r="B2100" t="str">
            <v>Cuba de louça de sobrepor redonda acabamento esmalte branco</v>
          </cell>
          <cell r="C2100" t="str">
            <v>un</v>
          </cell>
          <cell r="D2100">
            <v>611.95000000000005</v>
          </cell>
          <cell r="E2100">
            <v>493.58767543152123</v>
          </cell>
          <cell r="F2100" t="str">
            <v>SIEC Abr/26</v>
          </cell>
        </row>
        <row r="2101">
          <cell r="A2101" t="str">
            <v>02.02.04.100.39</v>
          </cell>
          <cell r="B2101" t="str">
            <v>Lavatório de louça branca, com coluna</v>
          </cell>
          <cell r="C2101" t="str">
            <v>un</v>
          </cell>
          <cell r="D2101">
            <v>848.81</v>
          </cell>
          <cell r="E2101">
            <v>684.63461848685267</v>
          </cell>
          <cell r="F2101" t="str">
            <v>SIEC Abr/26</v>
          </cell>
        </row>
        <row r="2102">
          <cell r="A2102" t="str">
            <v>02.02.04.100.37</v>
          </cell>
          <cell r="B2102" t="str">
            <v>Lavatório de louça branca, de semi-encaixe</v>
          </cell>
          <cell r="C2102" t="str">
            <v>un</v>
          </cell>
          <cell r="D2102">
            <v>1175.27</v>
          </cell>
          <cell r="E2102">
            <v>947.95128246491367</v>
          </cell>
          <cell r="F2102" t="str">
            <v>SIEC Abr/26</v>
          </cell>
        </row>
        <row r="2103">
          <cell r="A2103" t="str">
            <v>02.02.04.100.40</v>
          </cell>
          <cell r="B2103" t="str">
            <v>Lavatório de louça branca, sem coluna</v>
          </cell>
          <cell r="C2103" t="str">
            <v>un</v>
          </cell>
          <cell r="D2103">
            <v>273.56</v>
          </cell>
          <cell r="E2103">
            <v>220.64849169220841</v>
          </cell>
          <cell r="F2103" t="str">
            <v>SIEC Abr/26</v>
          </cell>
        </row>
        <row r="2104">
          <cell r="A2104" t="str">
            <v>02.02.04.100.08</v>
          </cell>
          <cell r="B2104" t="str">
            <v>Mictório individual (aço inox) de 0,40m de comprimento</v>
          </cell>
          <cell r="C2104" t="str">
            <v>un</v>
          </cell>
          <cell r="D2104">
            <v>926.26</v>
          </cell>
          <cell r="E2104">
            <v>747.10437167285045</v>
          </cell>
          <cell r="F2104" t="str">
            <v>SIEC Abr/26</v>
          </cell>
        </row>
        <row r="2105">
          <cell r="A2105" t="str">
            <v>02.02.04.100.07</v>
          </cell>
          <cell r="B2105" t="str">
            <v>NEG 03_Mictório de louça esmaltada branca sifonado</v>
          </cell>
          <cell r="C2105" t="str">
            <v>un</v>
          </cell>
          <cell r="D2105">
            <v>687.54</v>
          </cell>
          <cell r="E2105">
            <v>554.55718664300696</v>
          </cell>
          <cell r="F2105" t="str">
            <v>SIEC Abr/26</v>
          </cell>
        </row>
        <row r="2106">
          <cell r="A2106" t="str">
            <v>02.02.04.100.52</v>
          </cell>
          <cell r="B2106" t="str">
            <v>NEG 04_Lavatório de louça branca, com coluna suspensa</v>
          </cell>
          <cell r="C2106" t="str">
            <v>un</v>
          </cell>
          <cell r="D2106">
            <v>848.81</v>
          </cell>
          <cell r="E2106">
            <v>684.63461848685267</v>
          </cell>
          <cell r="F2106" t="str">
            <v>SIEC Abr/26</v>
          </cell>
        </row>
        <row r="2107">
          <cell r="A2107" t="str">
            <v>02.02.04.100.59</v>
          </cell>
          <cell r="B2107" t="str">
            <v>NEG 17_Bancada para copa / refeitório (granito polido preto São Gabriel ou Aracruz)</v>
          </cell>
          <cell r="C2107" t="str">
            <v>m</v>
          </cell>
          <cell r="D2107">
            <v>747.79</v>
          </cell>
          <cell r="E2107">
            <v>603.15373447330217</v>
          </cell>
          <cell r="F2107" t="str">
            <v>SIEC Abr/26</v>
          </cell>
        </row>
        <row r="2108">
          <cell r="A2108" t="str">
            <v>02.02.04.100.60</v>
          </cell>
          <cell r="B2108" t="str">
            <v>NEG 23_Cuba de embutir (aço inox AISI 304, e= 0,6 mm), dimensões 56 x 34 x 17 cm para bancada de copa / refeitório (NEG 17)</v>
          </cell>
          <cell r="C2108" t="str">
            <v>un</v>
          </cell>
          <cell r="D2108">
            <v>504.41</v>
          </cell>
          <cell r="E2108">
            <v>406.84787869011132</v>
          </cell>
          <cell r="F2108" t="str">
            <v>SIEC Abr/26</v>
          </cell>
        </row>
        <row r="2109">
          <cell r="A2109" t="str">
            <v>02.02.04.100.62</v>
          </cell>
          <cell r="B2109" t="str">
            <v>NEG 28_Bancada para sanitário (granito polido preto São Gabriel ou Aracruz), espessura 2,00 cm</v>
          </cell>
          <cell r="C2109" t="str">
            <v>m</v>
          </cell>
          <cell r="D2109">
            <v>494.08</v>
          </cell>
          <cell r="E2109">
            <v>398.51588965962253</v>
          </cell>
          <cell r="F2109" t="str">
            <v>SIEC Abr/26</v>
          </cell>
        </row>
        <row r="2110">
          <cell r="A2110" t="str">
            <v>02.02.04.100.58</v>
          </cell>
          <cell r="B2110" t="str">
            <v>NEG 29_Cuba de embutir (louça esmaltada branca) para bancada de sanitário (NEG 28)</v>
          </cell>
          <cell r="C2110" t="str">
            <v>un</v>
          </cell>
          <cell r="D2110">
            <v>513.38</v>
          </cell>
          <cell r="E2110">
            <v>414.08291659945149</v>
          </cell>
          <cell r="F2110" t="str">
            <v>SIEC Abr/26</v>
          </cell>
        </row>
        <row r="2111">
          <cell r="A2111" t="str">
            <v>02.02.04.100.24</v>
          </cell>
          <cell r="B2111" t="str">
            <v>NEG 30_Pia de apoio em aço inox (AISI 304, e= 7 mm), 200 x 55 cm, com cuba central (56 x 40 x 16 cm), tipo monobloco, para copa/refeitório</v>
          </cell>
          <cell r="C2111" t="str">
            <v>cj</v>
          </cell>
          <cell r="D2111">
            <v>2069.17</v>
          </cell>
          <cell r="E2111">
            <v>1668.9546701080819</v>
          </cell>
          <cell r="F2111" t="str">
            <v>SIEC Abr/26</v>
          </cell>
        </row>
        <row r="2112">
          <cell r="A2112" t="str">
            <v>02.02.04.100.63</v>
          </cell>
          <cell r="B2112" t="str">
            <v>NEG 31_Bancada para fraldário (granito polido preto São Gabriel ou Aracruz), espessura 2,00 cm</v>
          </cell>
          <cell r="C2112" t="str">
            <v>m</v>
          </cell>
          <cell r="D2112">
            <v>560.85</v>
          </cell>
          <cell r="E2112">
            <v>452.37135021777709</v>
          </cell>
          <cell r="F2112" t="str">
            <v>SIEC Abr/26</v>
          </cell>
        </row>
        <row r="2113">
          <cell r="A2113" t="str">
            <v>02.02.04.100.29</v>
          </cell>
          <cell r="B2113" t="str">
            <v>Pia 1 cuba para refeitório (granito) C=200 cm</v>
          </cell>
          <cell r="C2113" t="str">
            <v>cj</v>
          </cell>
          <cell r="D2113">
            <v>2100.7800000000002</v>
          </cell>
          <cell r="E2113">
            <v>1694.4507178577192</v>
          </cell>
          <cell r="F2113" t="str">
            <v>SIEC Abr/26</v>
          </cell>
        </row>
        <row r="2114">
          <cell r="A2114" t="str">
            <v>02.02.04.100.21</v>
          </cell>
          <cell r="B2114" t="str">
            <v>Tampo de granito com 1 Cuba de Aço Inox de Embutir 2,75 X 0,50 m</v>
          </cell>
          <cell r="C2114" t="str">
            <v>cj</v>
          </cell>
          <cell r="D2114">
            <v>1307.75</v>
          </cell>
          <cell r="E2114">
            <v>1054.8072269720922</v>
          </cell>
          <cell r="F2114" t="str">
            <v>SIEC Abr/26</v>
          </cell>
        </row>
        <row r="2115">
          <cell r="A2115" t="str">
            <v>02.02.04.100.22</v>
          </cell>
          <cell r="B2115" t="str">
            <v>Tampo de granito com 1 Cuba de Aço Inox de Embutir 3,55 x 0,60m</v>
          </cell>
          <cell r="C2115" t="str">
            <v>cj</v>
          </cell>
          <cell r="D2115">
            <v>1561.3</v>
          </cell>
          <cell r="E2115">
            <v>1259.3160187126955</v>
          </cell>
          <cell r="F2115" t="str">
            <v>SIEC Abr/26</v>
          </cell>
        </row>
        <row r="2116">
          <cell r="A2116" t="str">
            <v>02.02.04.100.42</v>
          </cell>
          <cell r="B2116" t="str">
            <v>Tampo de granito com 1 Cuba de Louça de Embutir 0,70 x 0,60m</v>
          </cell>
          <cell r="C2116" t="str">
            <v>un</v>
          </cell>
          <cell r="D2116">
            <v>982.6</v>
          </cell>
          <cell r="E2116">
            <v>792.54718502984349</v>
          </cell>
          <cell r="F2116" t="str">
            <v>SIEC Abr/26</v>
          </cell>
        </row>
        <row r="2117">
          <cell r="A2117" t="str">
            <v>02.02.04.100.16</v>
          </cell>
          <cell r="B2117" t="str">
            <v>Tampo de granito com 1 Cuba de Louça de Embutir 1,80 x 0,60 m</v>
          </cell>
          <cell r="C2117" t="str">
            <v>un</v>
          </cell>
          <cell r="D2117">
            <v>914.81</v>
          </cell>
          <cell r="E2117">
            <v>737.86901113082752</v>
          </cell>
          <cell r="F2117" t="str">
            <v>SIEC Abr/26</v>
          </cell>
        </row>
        <row r="2118">
          <cell r="A2118" t="str">
            <v>02.02.04.100.12</v>
          </cell>
          <cell r="B2118" t="str">
            <v>Tampo de granito com 1 Cuba de Louça de Embutir 2,60 X 0,55 m</v>
          </cell>
          <cell r="C2118" t="str">
            <v>un</v>
          </cell>
          <cell r="D2118">
            <v>1105.42</v>
          </cell>
          <cell r="E2118">
            <v>891.61155025004041</v>
          </cell>
          <cell r="F2118" t="str">
            <v>SIEC Abr/26</v>
          </cell>
        </row>
        <row r="2119">
          <cell r="A2119" t="str">
            <v>02.02.04.100.27</v>
          </cell>
          <cell r="B2119" t="str">
            <v>Tampo de granito com 2 Cubas de Aço Inox de Embutir 3,70 x 0,60 m</v>
          </cell>
          <cell r="C2119" t="str">
            <v>cj</v>
          </cell>
          <cell r="D2119">
            <v>2021.44</v>
          </cell>
          <cell r="E2119">
            <v>1630.4565252460075</v>
          </cell>
          <cell r="F2119" t="str">
            <v>SIEC Abr/26</v>
          </cell>
        </row>
        <row r="2120">
          <cell r="A2120" t="str">
            <v>02.02.04.100.26</v>
          </cell>
          <cell r="B2120" t="str">
            <v>Tampo de granito com 2 Cubas de Aço Inox de Embutir 4,00 x 0,60m</v>
          </cell>
          <cell r="C2120" t="str">
            <v>un</v>
          </cell>
          <cell r="D2120">
            <v>1974.59</v>
          </cell>
          <cell r="E2120">
            <v>1592.6681722858525</v>
          </cell>
          <cell r="F2120" t="str">
            <v>SIEC Abr/26</v>
          </cell>
        </row>
        <row r="2121">
          <cell r="A2121" t="str">
            <v>02.02.04.100.43</v>
          </cell>
          <cell r="B2121" t="str">
            <v>Tampo de granito com 2 Cubas de Louça de Embutir 1,40 x 0,60m</v>
          </cell>
          <cell r="C2121" t="str">
            <v>un</v>
          </cell>
          <cell r="D2121">
            <v>1963.92</v>
          </cell>
          <cell r="E2121">
            <v>1584.0619454750768</v>
          </cell>
          <cell r="F2121" t="str">
            <v>SIEC Abr/26</v>
          </cell>
        </row>
        <row r="2122">
          <cell r="A2122" t="str">
            <v>02.02.04.100.13</v>
          </cell>
          <cell r="B2122" t="str">
            <v>Tampo de granito com 2 Cubas de Louça de Embutir 1,60 x 0,60 m</v>
          </cell>
          <cell r="C2122" t="str">
            <v>un</v>
          </cell>
          <cell r="D2122">
            <v>1276.1600000000001</v>
          </cell>
          <cell r="E2122">
            <v>1029.3273108565897</v>
          </cell>
          <cell r="F2122" t="str">
            <v>SIEC Abr/26</v>
          </cell>
        </row>
        <row r="2123">
          <cell r="A2123" t="str">
            <v>02.02.04.100.14</v>
          </cell>
          <cell r="B2123" t="str">
            <v>Tampo de granito com 2 Cubas de Louça de Embutir 1,80 x 0,60 m</v>
          </cell>
          <cell r="C2123" t="str">
            <v>un</v>
          </cell>
          <cell r="D2123">
            <v>1316.46</v>
          </cell>
          <cell r="E2123">
            <v>1061.8325536376835</v>
          </cell>
          <cell r="F2123" t="str">
            <v>SIEC Abr/26</v>
          </cell>
        </row>
        <row r="2124">
          <cell r="A2124" t="str">
            <v>02.02.04.100.44</v>
          </cell>
          <cell r="B2124" t="str">
            <v>Tampo de granito com 2 Cubas de Louça de Embutir 1,90 x 0,60m</v>
          </cell>
          <cell r="C2124" t="str">
            <v>un</v>
          </cell>
          <cell r="D2124">
            <v>2378.98</v>
          </cell>
          <cell r="E2124">
            <v>1918.8417486691401</v>
          </cell>
          <cell r="F2124" t="str">
            <v>SIEC Abr/26</v>
          </cell>
        </row>
        <row r="2125">
          <cell r="A2125" t="str">
            <v>02.02.04.100.15</v>
          </cell>
          <cell r="B2125" t="str">
            <v>Tampo de granito com 2 Cubas de Louça de Embutir 2,40 x 0,60 m</v>
          </cell>
          <cell r="C2125" t="str">
            <v>un</v>
          </cell>
          <cell r="D2125">
            <v>846.09</v>
          </cell>
          <cell r="E2125">
            <v>682.44071624455557</v>
          </cell>
          <cell r="F2125" t="str">
            <v>SIEC Abr/26</v>
          </cell>
        </row>
        <row r="2126">
          <cell r="A2126" t="str">
            <v>02.02.04.100.45</v>
          </cell>
          <cell r="B2126" t="str">
            <v>Tampo de granito com 3 Cubas de Louça de Embutir 1,90 x 0,60m</v>
          </cell>
          <cell r="C2126" t="str">
            <v>un</v>
          </cell>
          <cell r="D2126">
            <v>2780.89</v>
          </cell>
          <cell r="E2126">
            <v>2243.0150024197451</v>
          </cell>
          <cell r="F2126" t="str">
            <v>SIEC Abr/26</v>
          </cell>
        </row>
        <row r="2127">
          <cell r="A2127" t="str">
            <v>02.02.04.100.17</v>
          </cell>
          <cell r="B2127" t="str">
            <v>Tampo de granito com 3 Cubas de Louça de Embutir 2,70 x 0,60 m</v>
          </cell>
          <cell r="C2127" t="str">
            <v>un</v>
          </cell>
          <cell r="D2127">
            <v>2002.82</v>
          </cell>
          <cell r="E2127">
            <v>1615.4379738667526</v>
          </cell>
          <cell r="F2127" t="str">
            <v>SIEC Abr/26</v>
          </cell>
        </row>
        <row r="2128">
          <cell r="A2128" t="str">
            <v>02.02.04.100.46</v>
          </cell>
          <cell r="B2128" t="str">
            <v>Tampo de granito com 4 Cubas de Louça de Embutir 2,80 x 0,60m</v>
          </cell>
          <cell r="C2128" t="str">
            <v>un</v>
          </cell>
          <cell r="D2128">
            <v>3928.95</v>
          </cell>
          <cell r="E2128">
            <v>3169.01919664462</v>
          </cell>
          <cell r="F2128" t="str">
            <v>SIEC Abr/26</v>
          </cell>
        </row>
        <row r="2129">
          <cell r="A2129" t="str">
            <v>02.02.04.100.18</v>
          </cell>
          <cell r="B2129" t="str">
            <v>Tampo de granito com 4 Cubas de Louça de Embutir 3,20 x 0,50 m</v>
          </cell>
          <cell r="C2129" t="str">
            <v>un</v>
          </cell>
          <cell r="D2129">
            <v>2394.89</v>
          </cell>
          <cell r="E2129">
            <v>1931.6744636231649</v>
          </cell>
          <cell r="F2129" t="str">
            <v>SIEC Abr/26</v>
          </cell>
        </row>
        <row r="2130">
          <cell r="A2130" t="str">
            <v>02.02.04.100.47</v>
          </cell>
          <cell r="B2130" t="str">
            <v>Tampo de granito com 4 Cubas de Louça de Embutir 3,70 x 0,60m</v>
          </cell>
          <cell r="C2130" t="str">
            <v>un</v>
          </cell>
          <cell r="D2130">
            <v>4675.0600000000004</v>
          </cell>
          <cell r="E2130">
            <v>3770.8178738506213</v>
          </cell>
          <cell r="F2130" t="str">
            <v>SIEC Abr/26</v>
          </cell>
        </row>
        <row r="2131">
          <cell r="A2131" t="str">
            <v>02.02.04.100.48</v>
          </cell>
          <cell r="B2131" t="str">
            <v>Tampo de granito com 5 Cubas de Louça de Embutir 3,50 x 0,60m</v>
          </cell>
          <cell r="C2131" t="str">
            <v>un</v>
          </cell>
          <cell r="D2131">
            <v>4911.17</v>
          </cell>
          <cell r="E2131">
            <v>3961.2598806259075</v>
          </cell>
          <cell r="F2131" t="str">
            <v>SIEC Abr/26</v>
          </cell>
        </row>
        <row r="2132">
          <cell r="A2132" t="str">
            <v>02.02.04.100.49</v>
          </cell>
          <cell r="B2132" t="str">
            <v>Tampo de granito com 5 Cubas de Louça de Embutir 4,90 x 0,60m</v>
          </cell>
          <cell r="C2132" t="str">
            <v>un</v>
          </cell>
          <cell r="D2132">
            <v>6071.82</v>
          </cell>
          <cell r="E2132">
            <v>4897.4189385384734</v>
          </cell>
          <cell r="F2132" t="str">
            <v>SIEC Abr/26</v>
          </cell>
        </row>
        <row r="2133">
          <cell r="A2133" t="str">
            <v>02.02.04.100.50</v>
          </cell>
          <cell r="B2133" t="str">
            <v>Tampo de granito com 6 Cubas de Louça de Embutir 4,90 x 0,60m</v>
          </cell>
          <cell r="C2133" t="str">
            <v>un</v>
          </cell>
          <cell r="D2133">
            <v>6473.73</v>
          </cell>
          <cell r="E2133">
            <v>5221.5921922890784</v>
          </cell>
          <cell r="F2133" t="str">
            <v>SIEC Abr/26</v>
          </cell>
        </row>
        <row r="2134">
          <cell r="A2134" t="str">
            <v>02.02.04.100.20</v>
          </cell>
          <cell r="B2134" t="str">
            <v>Tampo de granito e=3cm</v>
          </cell>
          <cell r="C2134" t="str">
            <v>m²</v>
          </cell>
          <cell r="D2134">
            <v>827.87</v>
          </cell>
          <cell r="E2134">
            <v>667.74479754799165</v>
          </cell>
          <cell r="F2134" t="str">
            <v>SIEC Abr/26</v>
          </cell>
        </row>
        <row r="2135">
          <cell r="A2135" t="str">
            <v>02.02.04.100.19</v>
          </cell>
          <cell r="B2135" t="str">
            <v>Tampo de granito sem cuba 2,80 x 0,60 m</v>
          </cell>
          <cell r="C2135" t="str">
            <v>un</v>
          </cell>
          <cell r="D2135">
            <v>826.61</v>
          </cell>
          <cell r="E2135">
            <v>666.72850459751578</v>
          </cell>
          <cell r="F2135" t="str">
            <v>SIEC Abr/26</v>
          </cell>
        </row>
        <row r="2136">
          <cell r="A2136" t="str">
            <v>02.02.04.110</v>
          </cell>
          <cell r="B2136" t="str">
            <v>APARELHOS SANITÁRIOS - BACIA</v>
          </cell>
          <cell r="C2136" t="str">
            <v/>
          </cell>
          <cell r="E2136">
            <v>0</v>
          </cell>
          <cell r="F2136" t="str">
            <v>SIEC Abr/26</v>
          </cell>
        </row>
        <row r="2137">
          <cell r="A2137" t="str">
            <v>02.02.04.110.11</v>
          </cell>
          <cell r="B2137" t="str">
            <v>Assento plástico com tampa para bacia sanitária</v>
          </cell>
          <cell r="C2137" t="str">
            <v>un</v>
          </cell>
          <cell r="D2137">
            <v>47.1</v>
          </cell>
          <cell r="E2137">
            <v>37.989998386836589</v>
          </cell>
          <cell r="F2137" t="str">
            <v>SIEC Abr/26</v>
          </cell>
        </row>
        <row r="2138">
          <cell r="A2138" t="str">
            <v>02.02.04.110.12</v>
          </cell>
          <cell r="B2138" t="str">
            <v>Assento sem abertura para bacia adaptada à portadores de necessidades especiais</v>
          </cell>
          <cell r="C2138" t="str">
            <v>un</v>
          </cell>
          <cell r="D2138">
            <v>147.11000000000001</v>
          </cell>
          <cell r="E2138">
            <v>118.656234876593</v>
          </cell>
          <cell r="F2138" t="str">
            <v>SIEC Abr/26</v>
          </cell>
        </row>
        <row r="2139">
          <cell r="A2139" t="str">
            <v>02.02.04.110.07</v>
          </cell>
          <cell r="B2139" t="str">
            <v>Bacia sanitária de louça branca esmaltada sifonada</v>
          </cell>
          <cell r="C2139" t="str">
            <v>un</v>
          </cell>
          <cell r="D2139">
            <v>498.65</v>
          </cell>
          <cell r="E2139">
            <v>402.20196805936439</v>
          </cell>
          <cell r="F2139" t="str">
            <v>SIEC Abr/26</v>
          </cell>
        </row>
        <row r="2140">
          <cell r="A2140" t="str">
            <v>02.02.04.110.01</v>
          </cell>
          <cell r="B2140" t="str">
            <v>Bacia sanitária de louça branca esmaltada sifonada, com tampa e acessórios</v>
          </cell>
          <cell r="C2140" t="str">
            <v>un</v>
          </cell>
          <cell r="D2140">
            <v>529.39</v>
          </cell>
          <cell r="E2140">
            <v>426.99628972414905</v>
          </cell>
          <cell r="F2140" t="str">
            <v>SIEC Abr/26</v>
          </cell>
        </row>
        <row r="2141">
          <cell r="A2141" t="str">
            <v>02.02.04.110.10</v>
          </cell>
          <cell r="B2141" t="str">
            <v>Bacia sanitária de louça branca, adaptada para portadores de necessidades especiais, sem abertura, h = 44cm</v>
          </cell>
          <cell r="C2141" t="str">
            <v>un</v>
          </cell>
          <cell r="D2141">
            <v>974</v>
          </cell>
          <cell r="E2141">
            <v>785.61058235199221</v>
          </cell>
          <cell r="F2141" t="str">
            <v>SIEC Abr/26</v>
          </cell>
        </row>
        <row r="2142">
          <cell r="A2142" t="str">
            <v>02.02.04.110.08</v>
          </cell>
          <cell r="B2142" t="str">
            <v>Bacia sanitária de louça sifonada com caixa acoplada</v>
          </cell>
          <cell r="C2142" t="str">
            <v>un</v>
          </cell>
          <cell r="D2142">
            <v>553.80999999999995</v>
          </cell>
          <cell r="E2142">
            <v>446.69301500241971</v>
          </cell>
          <cell r="F2142" t="str">
            <v>SIEC Abr/26</v>
          </cell>
        </row>
        <row r="2143">
          <cell r="A2143" t="str">
            <v>02.02.04.110.03</v>
          </cell>
          <cell r="B2143" t="str">
            <v>Caixa de descarga acoplada em louça para bacia sanitária</v>
          </cell>
          <cell r="C2143" t="str">
            <v>un</v>
          </cell>
          <cell r="D2143">
            <v>235.14</v>
          </cell>
          <cell r="E2143">
            <v>189.65962251976123</v>
          </cell>
          <cell r="F2143" t="str">
            <v>SIEC Abr/26</v>
          </cell>
        </row>
        <row r="2144">
          <cell r="A2144" t="str">
            <v>02.02.04.110.04</v>
          </cell>
          <cell r="B2144" t="str">
            <v>Caixa de descarga de plástico</v>
          </cell>
          <cell r="C2144" t="str">
            <v>un</v>
          </cell>
          <cell r="D2144">
            <v>135.51</v>
          </cell>
          <cell r="E2144">
            <v>109.29988707856106</v>
          </cell>
          <cell r="F2144" t="str">
            <v>SIEC Abr/26</v>
          </cell>
        </row>
        <row r="2145">
          <cell r="A2145" t="str">
            <v>02.02.04.110.05</v>
          </cell>
          <cell r="B2145" t="str">
            <v>Caixa de descarga embutida para bacia sanitária tipo montana ou equivalente</v>
          </cell>
          <cell r="C2145" t="str">
            <v>un</v>
          </cell>
          <cell r="D2145">
            <v>1224.97</v>
          </cell>
          <cell r="E2145">
            <v>988.03839328924016</v>
          </cell>
          <cell r="F2145" t="str">
            <v>SIEC Abr/26</v>
          </cell>
        </row>
        <row r="2146">
          <cell r="A2146" t="str">
            <v>02.02.04.110.06</v>
          </cell>
          <cell r="B2146" t="str">
            <v>NEG 42_Bacia sanitária sifonada com caixa acoplada, inclusive pertences e assento com tampa (louça esmaltada branca) para sanitários operacionais</v>
          </cell>
          <cell r="C2146" t="str">
            <v>un</v>
          </cell>
          <cell r="D2146">
            <v>764.92</v>
          </cell>
          <cell r="E2146">
            <v>616.97047910953381</v>
          </cell>
          <cell r="F2146" t="str">
            <v>SIEC Abr/26</v>
          </cell>
        </row>
        <row r="2147">
          <cell r="A2147" t="str">
            <v>02.02.04.110.18</v>
          </cell>
          <cell r="B2147" t="str">
            <v>NEG 44_Bacia sanitária elevada para pessoas com deficiência, sifonada, com caixa acoplada, (louça esmaltada branca), inclusive pertences e assento com tampa para sanitários operacionais</v>
          </cell>
          <cell r="C2147" t="str">
            <v>un</v>
          </cell>
          <cell r="D2147">
            <v>1346.15</v>
          </cell>
          <cell r="E2147">
            <v>1085.7799645104049</v>
          </cell>
          <cell r="F2147" t="str">
            <v>SIEC Abr/26</v>
          </cell>
        </row>
        <row r="2148">
          <cell r="A2148" t="str">
            <v>02.02.04.120</v>
          </cell>
          <cell r="B2148" t="str">
            <v>APARELHOS SANITÁRIOS - TANQUE</v>
          </cell>
          <cell r="C2148" t="str">
            <v/>
          </cell>
          <cell r="E2148">
            <v>0</v>
          </cell>
          <cell r="F2148" t="str">
            <v>SIEC Abr/26</v>
          </cell>
        </row>
        <row r="2149">
          <cell r="A2149" t="str">
            <v>02.02.04.120.02</v>
          </cell>
          <cell r="B2149" t="str">
            <v>NEG 32_Tanque de lavar duplo (aço inox - espessura mínima da chapa = 19 mm), capacidade 30 litros</v>
          </cell>
          <cell r="C2149" t="str">
            <v>un</v>
          </cell>
          <cell r="D2149">
            <v>2899.43</v>
          </cell>
          <cell r="E2149">
            <v>2338.6271979351509</v>
          </cell>
          <cell r="F2149" t="str">
            <v>SIEC Abr/26</v>
          </cell>
        </row>
        <row r="2150">
          <cell r="A2150" t="str">
            <v>02.02.04.120.03</v>
          </cell>
          <cell r="B2150" t="str">
            <v>NEG 40_Tanque de louça, branca, com coluna, capacidade 25 litros</v>
          </cell>
          <cell r="C2150" t="str">
            <v>un</v>
          </cell>
          <cell r="D2150">
            <v>821.31</v>
          </cell>
          <cell r="E2150">
            <v>662.45362155186319</v>
          </cell>
          <cell r="F2150" t="str">
            <v>SIEC Abr/26</v>
          </cell>
        </row>
        <row r="2151">
          <cell r="A2151" t="str">
            <v>02.02.04.240</v>
          </cell>
          <cell r="B2151" t="str">
            <v>APARELHOS SANITÁRIOS - TORNEIRA DE BÓIA</v>
          </cell>
          <cell r="C2151" t="str">
            <v/>
          </cell>
          <cell r="E2151">
            <v>0</v>
          </cell>
          <cell r="F2151" t="str">
            <v>SIEC Abr/26</v>
          </cell>
        </row>
        <row r="2152">
          <cell r="A2152" t="str">
            <v>02.02.04.240.01</v>
          </cell>
          <cell r="B2152" t="str">
            <v>Torneira de bóia alta pressão Ø 15 mm (1/2")</v>
          </cell>
          <cell r="C2152" t="str">
            <v>un</v>
          </cell>
          <cell r="D2152">
            <v>79.72</v>
          </cell>
          <cell r="E2152">
            <v>64.300693660267783</v>
          </cell>
          <cell r="F2152" t="str">
            <v>SIEC Abr/26</v>
          </cell>
        </row>
        <row r="2153">
          <cell r="A2153" t="str">
            <v>02.02.04.240.02</v>
          </cell>
          <cell r="B2153" t="str">
            <v>Torneira de bóia alta pressão Ø 20 mm (3/4")</v>
          </cell>
          <cell r="C2153" t="str">
            <v>un</v>
          </cell>
          <cell r="D2153">
            <v>97.57</v>
          </cell>
          <cell r="E2153">
            <v>78.698177125342795</v>
          </cell>
          <cell r="F2153" t="str">
            <v>SIEC Abr/26</v>
          </cell>
        </row>
        <row r="2154">
          <cell r="A2154" t="str">
            <v>02.02.04.240.03</v>
          </cell>
          <cell r="B2154" t="str">
            <v>Torneira de bóia alta pressão Ø 25 mm (1")</v>
          </cell>
          <cell r="C2154" t="str">
            <v>un</v>
          </cell>
          <cell r="D2154">
            <v>133.24</v>
          </cell>
          <cell r="E2154">
            <v>107.46894660429102</v>
          </cell>
          <cell r="F2154" t="str">
            <v>SIEC Abr/26</v>
          </cell>
        </row>
        <row r="2155">
          <cell r="A2155" t="str">
            <v>02.02.04.240.04</v>
          </cell>
          <cell r="B2155" t="str">
            <v>Torneira de bóia alta pressão Ø 32 mm (1 1/4")</v>
          </cell>
          <cell r="C2155" t="str">
            <v>un</v>
          </cell>
          <cell r="D2155">
            <v>219.57</v>
          </cell>
          <cell r="E2155">
            <v>177.10114534602354</v>
          </cell>
          <cell r="F2155" t="str">
            <v>SIEC Abr/26</v>
          </cell>
        </row>
        <row r="2156">
          <cell r="A2156" t="str">
            <v>02.02.04.240.05</v>
          </cell>
          <cell r="B2156" t="str">
            <v>Torneira de bóia alta pressão Ø 40 mm (1 1/2")</v>
          </cell>
          <cell r="C2156" t="str">
            <v>un</v>
          </cell>
          <cell r="D2156">
            <v>269.98</v>
          </cell>
          <cell r="E2156">
            <v>217.76092918212615</v>
          </cell>
          <cell r="F2156" t="str">
            <v>SIEC Abr/26</v>
          </cell>
        </row>
        <row r="2157">
          <cell r="A2157" t="str">
            <v>02.02.04.240.06</v>
          </cell>
          <cell r="B2157" t="str">
            <v>Torneira de bóia alta pressão Ø 50 mm (2")</v>
          </cell>
          <cell r="C2157" t="str">
            <v>un</v>
          </cell>
          <cell r="D2157">
            <v>342.59</v>
          </cell>
          <cell r="E2157">
            <v>276.3268269075657</v>
          </cell>
          <cell r="F2157" t="str">
            <v>SIEC Abr/26</v>
          </cell>
        </row>
        <row r="2158">
          <cell r="A2158" t="str">
            <v>02.02.04.240.07</v>
          </cell>
          <cell r="B2158" t="str">
            <v>Torneira de boia alta pressão Ø 60 mm (2 1/2")</v>
          </cell>
          <cell r="C2158" t="str">
            <v>un</v>
          </cell>
          <cell r="D2158">
            <v>354.18</v>
          </cell>
          <cell r="E2158">
            <v>285.67510888853042</v>
          </cell>
          <cell r="F2158" t="str">
            <v>SIEC Abr/26</v>
          </cell>
        </row>
        <row r="2159">
          <cell r="A2159" t="str">
            <v>02.02.04.240.09</v>
          </cell>
          <cell r="B2159" t="str">
            <v>Torneira de boia elétrica - controlador / realimentador automático de água potável com adaptador de 20 ou 25 mm</v>
          </cell>
          <cell r="C2159" t="str">
            <v>un</v>
          </cell>
          <cell r="D2159">
            <v>513.42999999999995</v>
          </cell>
          <cell r="E2159">
            <v>414.12324568478783</v>
          </cell>
          <cell r="F2159" t="str">
            <v>SIEC Abr/26</v>
          </cell>
        </row>
        <row r="2160">
          <cell r="A2160" t="str">
            <v>02.02.04.250</v>
          </cell>
          <cell r="B2160" t="str">
            <v>APARELHOS SANITÁRIOS - TORNEIRA</v>
          </cell>
          <cell r="C2160" t="str">
            <v/>
          </cell>
          <cell r="E2160">
            <v>0</v>
          </cell>
          <cell r="F2160" t="str">
            <v>SIEC Abr/26</v>
          </cell>
        </row>
        <row r="2161">
          <cell r="A2161" t="str">
            <v>02.02.04.250.19</v>
          </cell>
          <cell r="B2161" t="str">
            <v>Ducha simples em aço inoxidável, interligada a sistema de aquecimento solar/elétrico</v>
          </cell>
          <cell r="C2161" t="str">
            <v>un</v>
          </cell>
          <cell r="D2161">
            <v>186.21</v>
          </cell>
          <cell r="E2161">
            <v>150.19357960961446</v>
          </cell>
          <cell r="F2161" t="str">
            <v>SIEC Abr/26</v>
          </cell>
        </row>
        <row r="2162">
          <cell r="A2162" t="str">
            <v>02.02.04.250.17</v>
          </cell>
          <cell r="B2162" t="str">
            <v>Fornecimento e instalação de ducha higiênica</v>
          </cell>
          <cell r="C2162" t="str">
            <v>un</v>
          </cell>
          <cell r="D2162">
            <v>203.44</v>
          </cell>
          <cell r="E2162">
            <v>164.09098241651878</v>
          </cell>
          <cell r="F2162" t="str">
            <v>SIEC Abr/26</v>
          </cell>
        </row>
        <row r="2163">
          <cell r="A2163" t="str">
            <v>02.02.04.250.15</v>
          </cell>
          <cell r="B2163" t="str">
            <v>Misturador de mesa para lavatório - 1/2"</v>
          </cell>
          <cell r="C2163" t="str">
            <v>un</v>
          </cell>
          <cell r="D2163">
            <v>372.28</v>
          </cell>
          <cell r="E2163">
            <v>300.27423778028714</v>
          </cell>
          <cell r="F2163" t="str">
            <v>SIEC Abr/26</v>
          </cell>
        </row>
        <row r="2164">
          <cell r="A2164" t="str">
            <v>02.02.04.250.23</v>
          </cell>
          <cell r="B2164" t="str">
            <v>Torneira cromada 1/2 ou 3/4" para tanque, padrão popular - fornecimento e instalação</v>
          </cell>
          <cell r="C2164" t="str">
            <v>un</v>
          </cell>
          <cell r="D2164">
            <v>53.15</v>
          </cell>
          <cell r="E2164">
            <v>42.869817712534278</v>
          </cell>
          <cell r="F2164" t="str">
            <v>SIEC Abr/26</v>
          </cell>
        </row>
        <row r="2165">
          <cell r="A2165" t="str">
            <v>02.02.04.250.21</v>
          </cell>
          <cell r="B2165" t="str">
            <v>Torneira cromada longa, de parede, 1/2 ou 3/4, para pia de cozinha, padrão popular - fornecimento e instalação</v>
          </cell>
          <cell r="C2165" t="str">
            <v>un</v>
          </cell>
          <cell r="D2165">
            <v>81.069999999999993</v>
          </cell>
          <cell r="E2165">
            <v>65.389578964349084</v>
          </cell>
          <cell r="F2165" t="str">
            <v>SIEC Abr/26</v>
          </cell>
        </row>
        <row r="2166">
          <cell r="A2166" t="str">
            <v>02.02.04.250.16</v>
          </cell>
          <cell r="B2166" t="str">
            <v>Torneira de jardim (com rosca de saída 3/4" para mangueira), tipo curta, em liga de cobre/latão, acabamento não cromado, com chaveta (volante) removível de polietileno ou equivalente, diâmetro de entrada da torneira de 1/2", com bucha de redução metálica 3/4" X 1/2"</v>
          </cell>
          <cell r="C2166" t="str">
            <v>un</v>
          </cell>
          <cell r="D2166">
            <v>94.91</v>
          </cell>
          <cell r="E2166">
            <v>76.552669785449268</v>
          </cell>
          <cell r="F2166" t="str">
            <v>SIEC Abr/26</v>
          </cell>
        </row>
        <row r="2167">
          <cell r="A2167" t="str">
            <v>02.02.04.250.10</v>
          </cell>
          <cell r="B2167" t="str">
            <v>Torneira de metal não cromada, de pressão, haste atarraxada, topo em T, com ligação macho, diâmetro ½", para uso geral</v>
          </cell>
          <cell r="C2167" t="str">
            <v>un</v>
          </cell>
          <cell r="D2167">
            <v>106.94</v>
          </cell>
          <cell r="E2167">
            <v>86.255847717373769</v>
          </cell>
          <cell r="F2167" t="str">
            <v>SIEC Abr/26</v>
          </cell>
        </row>
        <row r="2168">
          <cell r="A2168" t="str">
            <v>02.02.04.250.09</v>
          </cell>
          <cell r="B2168" t="str">
            <v>Torneira de parede de metal cromada, para pia, com bica móvel, haste atarraxada, volante em cruz, diâmetro ¾"</v>
          </cell>
          <cell r="C2168" t="str">
            <v>un</v>
          </cell>
          <cell r="D2168">
            <v>152.72</v>
          </cell>
          <cell r="E2168">
            <v>123.18115825133086</v>
          </cell>
          <cell r="F2168" t="str">
            <v>SIEC Abr/26</v>
          </cell>
        </row>
        <row r="2169">
          <cell r="A2169" t="str">
            <v>02.02.04.250.01</v>
          </cell>
          <cell r="B2169" t="str">
            <v>Torneira de parede de metal cromada, para pia, de pressão com bico união, haste atarraxada, volante em cruz, diâmetro ¾", 18cm</v>
          </cell>
          <cell r="C2169" t="str">
            <v>un</v>
          </cell>
          <cell r="D2169">
            <v>116.84</v>
          </cell>
          <cell r="E2169">
            <v>94.241006613970001</v>
          </cell>
          <cell r="F2169" t="str">
            <v>SIEC Abr/26</v>
          </cell>
        </row>
        <row r="2170">
          <cell r="A2170" t="str">
            <v>02.02.04.250.06</v>
          </cell>
          <cell r="B2170" t="str">
            <v>Torneira metálica de lavatório, diâmetro ½" com acionamento sob pressão e fechamento automático</v>
          </cell>
          <cell r="C2170" t="str">
            <v>un</v>
          </cell>
          <cell r="D2170">
            <v>215.92</v>
          </cell>
          <cell r="E2170">
            <v>174.15712211647039</v>
          </cell>
          <cell r="F2170" t="str">
            <v>SIEC Abr/26</v>
          </cell>
        </row>
        <row r="2171">
          <cell r="A2171" t="str">
            <v>02.02.04.250.04</v>
          </cell>
          <cell r="B2171" t="str">
            <v>Torneira para Lavatório de mesa, tipo bica alta, acionamento por alavanca, acabamento cromado</v>
          </cell>
          <cell r="C2171" t="str">
            <v>un</v>
          </cell>
          <cell r="D2171">
            <v>157.22999999999999</v>
          </cell>
          <cell r="E2171">
            <v>126.81884174866913</v>
          </cell>
          <cell r="F2171" t="str">
            <v>SIEC Abr/26</v>
          </cell>
        </row>
        <row r="2172">
          <cell r="A2172" t="str">
            <v>02.02.04.250.03</v>
          </cell>
          <cell r="B2172" t="str">
            <v>Torneira para Lavatório de pressão metálica com arejador 1/2" e acabamento cromado</v>
          </cell>
          <cell r="C2172" t="str">
            <v>un</v>
          </cell>
          <cell r="D2172">
            <v>69.180000000000007</v>
          </cell>
          <cell r="E2172">
            <v>55.799322471366352</v>
          </cell>
          <cell r="F2172" t="str">
            <v>SIEC Abr/26</v>
          </cell>
        </row>
        <row r="2173">
          <cell r="A2173" t="str">
            <v>02.02.04.250.02</v>
          </cell>
          <cell r="B2173" t="str">
            <v>Torneira para Pia, corpo longo com aerador 3/4"</v>
          </cell>
          <cell r="C2173" t="str">
            <v>un</v>
          </cell>
          <cell r="D2173">
            <v>91.68</v>
          </cell>
          <cell r="E2173">
            <v>73.947410872721406</v>
          </cell>
          <cell r="F2173" t="str">
            <v>SIEC Abr/26</v>
          </cell>
        </row>
        <row r="2174">
          <cell r="A2174" t="str">
            <v>02.02.04.250.05</v>
          </cell>
          <cell r="B2174" t="str">
            <v>Torneira para Tanque de Lavar 1/2" cromada</v>
          </cell>
          <cell r="C2174" t="str">
            <v>un</v>
          </cell>
          <cell r="D2174">
            <v>91.69</v>
          </cell>
          <cell r="E2174">
            <v>73.955476689788668</v>
          </cell>
          <cell r="F2174" t="str">
            <v>SIEC Abr/26</v>
          </cell>
        </row>
        <row r="2175">
          <cell r="A2175" t="str">
            <v>02.02.04.300</v>
          </cell>
          <cell r="B2175" t="str">
            <v>ACESSÓRIOS PARA SANITÁRIOS</v>
          </cell>
          <cell r="C2175" t="str">
            <v/>
          </cell>
          <cell r="E2175">
            <v>0</v>
          </cell>
          <cell r="F2175" t="str">
            <v>SIEC Abr/26</v>
          </cell>
        </row>
        <row r="2176">
          <cell r="A2176" t="str">
            <v>02.02.04.300.17</v>
          </cell>
          <cell r="B2176" t="str">
            <v>Barra de apoio de aço inox para lavatório de canto</v>
          </cell>
          <cell r="C2176" t="str">
            <v>cj</v>
          </cell>
          <cell r="D2176">
            <v>257.39999999999998</v>
          </cell>
          <cell r="E2176">
            <v>207.61413131150184</v>
          </cell>
          <cell r="F2176" t="str">
            <v>SIEC Abr/26</v>
          </cell>
        </row>
        <row r="2177">
          <cell r="A2177" t="str">
            <v>02.02.04.300.26</v>
          </cell>
          <cell r="B2177" t="str">
            <v>Barra de apoio em "L" para sanitários e vestiários (aço inox), L= 80 cm</v>
          </cell>
          <cell r="C2177" t="str">
            <v>un</v>
          </cell>
          <cell r="D2177">
            <v>509.27</v>
          </cell>
          <cell r="E2177">
            <v>410.76786578480397</v>
          </cell>
          <cell r="F2177" t="str">
            <v>SIEC Abr/26</v>
          </cell>
        </row>
        <row r="2178">
          <cell r="A2178" t="str">
            <v>02.02.04.300.12</v>
          </cell>
          <cell r="B2178" t="str">
            <v>Cabide de aço inox</v>
          </cell>
          <cell r="C2178" t="str">
            <v>un</v>
          </cell>
          <cell r="D2178">
            <v>31.36</v>
          </cell>
          <cell r="E2178">
            <v>25.294402322955314</v>
          </cell>
          <cell r="F2178" t="str">
            <v>SIEC Abr/26</v>
          </cell>
        </row>
        <row r="2179">
          <cell r="A2179" t="str">
            <v>02.02.04.300.07</v>
          </cell>
          <cell r="B2179" t="str">
            <v>Dispenser para papel higiênico</v>
          </cell>
          <cell r="C2179" t="str">
            <v>un</v>
          </cell>
          <cell r="D2179">
            <v>81.5</v>
          </cell>
          <cell r="E2179">
            <v>65.736409098241651</v>
          </cell>
          <cell r="F2179" t="str">
            <v>SIEC Abr/26</v>
          </cell>
        </row>
        <row r="2180">
          <cell r="A2180" t="str">
            <v>02.02.04.300.08</v>
          </cell>
          <cell r="B2180" t="str">
            <v>Dispenser para papel toalha</v>
          </cell>
          <cell r="C2180" t="str">
            <v>un</v>
          </cell>
          <cell r="D2180">
            <v>81.5</v>
          </cell>
          <cell r="E2180">
            <v>65.736409098241651</v>
          </cell>
          <cell r="F2180" t="str">
            <v>SIEC Abr/26</v>
          </cell>
        </row>
        <row r="2181">
          <cell r="A2181" t="str">
            <v>02.02.04.300.01</v>
          </cell>
          <cell r="B2181" t="str">
            <v>Dispenser toalheiro em ABS para folhas, sistema 2 ou 3 dobras</v>
          </cell>
          <cell r="C2181" t="str">
            <v>un</v>
          </cell>
          <cell r="D2181">
            <v>74.739999999999995</v>
          </cell>
          <cell r="E2181">
            <v>60.283916760767859</v>
          </cell>
          <cell r="F2181" t="str">
            <v>SIEC Abr/26</v>
          </cell>
        </row>
        <row r="2182">
          <cell r="A2182" t="str">
            <v>02.02.04.300.16</v>
          </cell>
          <cell r="B2182" t="str">
            <v>EE.316_Barra de Apoio para Mictório (aço inox)</v>
          </cell>
          <cell r="C2182" t="str">
            <v>cj</v>
          </cell>
          <cell r="D2182">
            <v>238.78</v>
          </cell>
          <cell r="E2182">
            <v>192.59557993224715</v>
          </cell>
          <cell r="F2182" t="str">
            <v>SIEC Abr/26</v>
          </cell>
        </row>
        <row r="2183">
          <cell r="A2183" t="str">
            <v>02.02.04.300.21</v>
          </cell>
          <cell r="B2183" t="str">
            <v>NEG 01/01_Barra de apoio para sanitários e vestiários (aço inox), conforme NBR9050, L= 80 cm</v>
          </cell>
          <cell r="C2183" t="str">
            <v>un</v>
          </cell>
          <cell r="D2183">
            <v>269.79000000000002</v>
          </cell>
          <cell r="E2183">
            <v>217.60767865784806</v>
          </cell>
          <cell r="F2183" t="str">
            <v>SIEC Abr/26</v>
          </cell>
        </row>
        <row r="2184">
          <cell r="A2184" t="str">
            <v>02.02.04.300.22</v>
          </cell>
          <cell r="B2184" t="str">
            <v>NEG 01/02_Barra de apoio para sanitários e vestiários (aço inox), conforme NBR9050, L= 70 cm</v>
          </cell>
          <cell r="C2184" t="str">
            <v>un</v>
          </cell>
          <cell r="D2184">
            <v>257.39999999999998</v>
          </cell>
          <cell r="E2184">
            <v>207.61413131150184</v>
          </cell>
          <cell r="F2184" t="str">
            <v>SIEC Abr/26</v>
          </cell>
        </row>
        <row r="2185">
          <cell r="A2185" t="str">
            <v>02.02.04.300.23</v>
          </cell>
          <cell r="B2185" t="str">
            <v>NEG 01/03_Barra de apoio para sanitários e vestiários (aço inox), conforme NBR9050, L= 40 cm</v>
          </cell>
          <cell r="C2185" t="str">
            <v>un</v>
          </cell>
          <cell r="D2185">
            <v>170.11</v>
          </cell>
          <cell r="E2185">
            <v>137.20761413131152</v>
          </cell>
          <cell r="F2185" t="str">
            <v>SIEC Abr/26</v>
          </cell>
        </row>
        <row r="2186">
          <cell r="A2186" t="str">
            <v>02.02.04.300.15</v>
          </cell>
          <cell r="B2186" t="str">
            <v>NEG 02_Barra de apoio lateral para lavatório (aço inox), conforme NBR9050</v>
          </cell>
          <cell r="C2186" t="str">
            <v>un</v>
          </cell>
          <cell r="D2186">
            <v>238.78</v>
          </cell>
          <cell r="E2186">
            <v>192.59557993224715</v>
          </cell>
          <cell r="F2186" t="str">
            <v>SIEC Abr/26</v>
          </cell>
        </row>
        <row r="2187">
          <cell r="A2187" t="str">
            <v>02.02.04.300.20</v>
          </cell>
          <cell r="B2187" t="str">
            <v>NEG 06_Barra de apoio horizontal para sanitários acessíveis (aço inox), conforme NBR 9050, 15 cm &lt;= C &lt;= 90 cm; H &gt;= 10 cm; L1 &gt;= 10 cm; L2 &lt;= 30 cm.</v>
          </cell>
          <cell r="C2187" t="str">
            <v>m</v>
          </cell>
          <cell r="D2187">
            <v>302.49</v>
          </cell>
          <cell r="E2187">
            <v>243.98290046781739</v>
          </cell>
          <cell r="F2187" t="str">
            <v>SIEC Abr/26</v>
          </cell>
        </row>
        <row r="2188">
          <cell r="A2188" t="str">
            <v>02.02.04.300.25</v>
          </cell>
          <cell r="B2188" t="str">
            <v>NEG 09_Barra de apoio em "L" para sanitários e vestiários (aço inox), conforme NBR 9050, L= 70 cm</v>
          </cell>
          <cell r="C2188" t="str">
            <v>un</v>
          </cell>
          <cell r="D2188">
            <v>452.81</v>
          </cell>
          <cell r="E2188">
            <v>365.22826262300373</v>
          </cell>
          <cell r="F2188" t="str">
            <v>SIEC Abr/26</v>
          </cell>
        </row>
        <row r="2189">
          <cell r="A2189" t="str">
            <v>02.02.04.300.18</v>
          </cell>
          <cell r="B2189" t="str">
            <v>NEG 10_Saboneteira de parede em aço inox escovado com acionamento de pressão, capacidade 1.100 ml, tipo Draco ou equivalente</v>
          </cell>
          <cell r="C2189" t="str">
            <v>un</v>
          </cell>
          <cell r="D2189">
            <v>323.68</v>
          </cell>
          <cell r="E2189">
            <v>261.07436683336022</v>
          </cell>
          <cell r="F2189" t="str">
            <v>SIEC Abr/26</v>
          </cell>
        </row>
        <row r="2190">
          <cell r="A2190" t="str">
            <v>02.02.04.300.10</v>
          </cell>
          <cell r="B2190" t="str">
            <v>NEG 11_Saboneteira plástica, do tipo refil, bico dosador</v>
          </cell>
          <cell r="C2190" t="str">
            <v>un</v>
          </cell>
          <cell r="D2190">
            <v>70.58</v>
          </cell>
          <cell r="E2190">
            <v>56.928536860783993</v>
          </cell>
          <cell r="F2190" t="str">
            <v>SIEC Abr/26</v>
          </cell>
        </row>
        <row r="2191">
          <cell r="A2191" t="str">
            <v>02.02.04.300.19</v>
          </cell>
          <cell r="B2191" t="str">
            <v>NEG 12_Dispenser para papel toalha interfolhado em inox com acabamento escovado; com visor frontal e articulação para carregamento das folhas acionada por chave de segurança; fixação através de buchas e parafusos inclusas.</v>
          </cell>
          <cell r="C2191" t="str">
            <v>un</v>
          </cell>
          <cell r="D2191">
            <v>133.62</v>
          </cell>
          <cell r="E2191">
            <v>107.77544765284723</v>
          </cell>
          <cell r="F2191" t="str">
            <v>SIEC Abr/26</v>
          </cell>
        </row>
        <row r="2192">
          <cell r="A2192" t="str">
            <v>02.02.04.300.04</v>
          </cell>
          <cell r="B2192" t="str">
            <v>Saboneteira de embutir de aço inox (15 x 15 cm)</v>
          </cell>
          <cell r="C2192" t="str">
            <v>un</v>
          </cell>
          <cell r="D2192">
            <v>124.78</v>
          </cell>
          <cell r="E2192">
            <v>100.64526536538152</v>
          </cell>
          <cell r="F2192" t="str">
            <v>SIEC Abr/26</v>
          </cell>
        </row>
        <row r="2193">
          <cell r="A2193" t="str">
            <v>02.02.05</v>
          </cell>
          <cell r="B2193" t="str">
            <v>SISTEMA DE DETECÇÃO E PREVENÇÃO DE INCÊNDIOS</v>
          </cell>
          <cell r="C2193" t="str">
            <v/>
          </cell>
          <cell r="E2193">
            <v>0</v>
          </cell>
          <cell r="F2193" t="str">
            <v>SIEC Abr/26</v>
          </cell>
        </row>
        <row r="2194">
          <cell r="A2194" t="str">
            <v>02.02.05.210</v>
          </cell>
          <cell r="B2194" t="str">
            <v>EXTINÇÃO DE FOGO POR DIÓXIDO DE CARBONO</v>
          </cell>
          <cell r="C2194" t="str">
            <v/>
          </cell>
          <cell r="E2194">
            <v>0</v>
          </cell>
          <cell r="F2194" t="str">
            <v>SIEC Abr/26</v>
          </cell>
        </row>
        <row r="2195">
          <cell r="A2195" t="str">
            <v>02.02.05.210.01</v>
          </cell>
          <cell r="B2195" t="str">
            <v>Extintor de gás carbônico , capacidade 6 kg</v>
          </cell>
          <cell r="C2195" t="str">
            <v>un</v>
          </cell>
          <cell r="D2195">
            <v>714.46</v>
          </cell>
          <cell r="E2195">
            <v>576.27036618809484</v>
          </cell>
          <cell r="F2195" t="str">
            <v>SIEC Abr/26</v>
          </cell>
        </row>
        <row r="2196">
          <cell r="A2196" t="str">
            <v>02.02.05.220</v>
          </cell>
          <cell r="B2196" t="str">
            <v>EXTINÇÃO DE FOGO POR ÁGUA PRESSURIZADA</v>
          </cell>
          <cell r="C2196" t="str">
            <v/>
          </cell>
          <cell r="E2196">
            <v>0</v>
          </cell>
          <cell r="F2196" t="str">
            <v>SIEC Abr/26</v>
          </cell>
        </row>
        <row r="2197">
          <cell r="A2197" t="str">
            <v>02.02.05.220.01</v>
          </cell>
          <cell r="B2197" t="str">
            <v>Extintor de água pressurizada , capacidade 10 litros</v>
          </cell>
          <cell r="C2197" t="str">
            <v>un</v>
          </cell>
          <cell r="D2197">
            <v>241.23</v>
          </cell>
          <cell r="E2197">
            <v>194.571705113728</v>
          </cell>
          <cell r="F2197" t="str">
            <v>SIEC Abr/26</v>
          </cell>
        </row>
        <row r="2198">
          <cell r="A2198" t="str">
            <v>02.02.05.230</v>
          </cell>
          <cell r="B2198" t="str">
            <v>EXTINÇÃO DE FOGO POR PÓ QUÍMICO</v>
          </cell>
          <cell r="C2198" t="str">
            <v/>
          </cell>
          <cell r="E2198">
            <v>0</v>
          </cell>
          <cell r="F2198" t="str">
            <v>SIEC Abr/26</v>
          </cell>
        </row>
        <row r="2199">
          <cell r="A2199" t="str">
            <v>02.02.05.230.04</v>
          </cell>
          <cell r="B2199" t="str">
            <v>Extintor de Pó Químico Seco - ABC 12 KG</v>
          </cell>
          <cell r="C2199" t="str">
            <v>un</v>
          </cell>
          <cell r="D2199">
            <v>324.64</v>
          </cell>
          <cell r="E2199">
            <v>261.848685271818</v>
          </cell>
          <cell r="F2199" t="str">
            <v>SIEC Abr/26</v>
          </cell>
        </row>
        <row r="2200">
          <cell r="A2200" t="str">
            <v>02.02.05.230.01</v>
          </cell>
          <cell r="B2200" t="str">
            <v>Extintor de Pó Químico Seco - ABC 4 KG</v>
          </cell>
          <cell r="C2200" t="str">
            <v>un</v>
          </cell>
          <cell r="D2200">
            <v>160.22</v>
          </cell>
          <cell r="E2200">
            <v>129.23052105178255</v>
          </cell>
          <cell r="F2200" t="str">
            <v>SIEC Abr/26</v>
          </cell>
        </row>
        <row r="2201">
          <cell r="A2201" t="str">
            <v>02.02.05.230.02</v>
          </cell>
          <cell r="B2201" t="str">
            <v>Extintor de Pó Químico Seco - ABC 6 KG</v>
          </cell>
          <cell r="C2201" t="str">
            <v>un</v>
          </cell>
          <cell r="D2201">
            <v>220.4</v>
          </cell>
          <cell r="E2201">
            <v>177.77060816260686</v>
          </cell>
          <cell r="F2201" t="str">
            <v>SIEC Abr/26</v>
          </cell>
        </row>
        <row r="2202">
          <cell r="A2202" t="str">
            <v>02.02.05.230.03</v>
          </cell>
          <cell r="B2202" t="str">
            <v>Extintor de Pó Químico Seco - ABC 8 KG</v>
          </cell>
          <cell r="C2202" t="str">
            <v>un</v>
          </cell>
          <cell r="D2202">
            <v>242.21</v>
          </cell>
          <cell r="E2202">
            <v>195.36215518632036</v>
          </cell>
          <cell r="F2202" t="str">
            <v>SIEC Abr/26</v>
          </cell>
        </row>
        <row r="2203">
          <cell r="A2203" t="str">
            <v>02.02.05.230.05</v>
          </cell>
          <cell r="B2203" t="str">
            <v>Extintor de Pó Químico Seco, em Carreta - 50 KG</v>
          </cell>
          <cell r="C2203" t="str">
            <v>un</v>
          </cell>
          <cell r="D2203">
            <v>2773.31</v>
          </cell>
          <cell r="E2203">
            <v>2236.9011130827553</v>
          </cell>
          <cell r="F2203" t="str">
            <v>SIEC Abr/26</v>
          </cell>
        </row>
        <row r="2204">
          <cell r="A2204" t="str">
            <v>02.02.05.300</v>
          </cell>
          <cell r="B2204" t="str">
            <v>HIDRANTES, MANGUEIRAS, ESGUICHOS, REGISTROS</v>
          </cell>
          <cell r="C2204" t="str">
            <v/>
          </cell>
          <cell r="E2204">
            <v>0</v>
          </cell>
          <cell r="F2204" t="str">
            <v>SIEC Abr/26</v>
          </cell>
        </row>
        <row r="2205">
          <cell r="A2205" t="str">
            <v>02.02.05.300.15</v>
          </cell>
          <cell r="B2205" t="str">
            <v>Abrigo de extintor manual</v>
          </cell>
          <cell r="C2205" t="str">
            <v>un</v>
          </cell>
          <cell r="D2205">
            <v>500.08</v>
          </cell>
          <cell r="E2205">
            <v>403.35537989998386</v>
          </cell>
          <cell r="F2205" t="str">
            <v>SIEC Abr/26</v>
          </cell>
        </row>
        <row r="2206">
          <cell r="A2206" t="str">
            <v>02.02.05.300.04</v>
          </cell>
          <cell r="B2206" t="str">
            <v>Abrigo para cavalete em alvenaria, dimensões 2,30 x 1,07 x 0,60</v>
          </cell>
          <cell r="C2206" t="str">
            <v>un</v>
          </cell>
          <cell r="D2206">
            <v>1631.97</v>
          </cell>
          <cell r="E2206">
            <v>1316.317147927085</v>
          </cell>
          <cell r="F2206" t="str">
            <v>SIEC Abr/26</v>
          </cell>
        </row>
        <row r="2207">
          <cell r="A2207" t="str">
            <v>02.02.05.300.02</v>
          </cell>
          <cell r="B2207" t="str">
            <v>Abrigo para mangueira de incêndio, 90 x 60 x 30 cm</v>
          </cell>
          <cell r="C2207" t="str">
            <v>un</v>
          </cell>
          <cell r="D2207">
            <v>913.68</v>
          </cell>
          <cell r="E2207">
            <v>736.95757380222608</v>
          </cell>
          <cell r="F2207" t="str">
            <v>SIEC Abr/26</v>
          </cell>
        </row>
        <row r="2208">
          <cell r="A2208" t="str">
            <v>02.02.05.300.64</v>
          </cell>
          <cell r="B2208" t="str">
            <v>Abrigo para torneira de lavagem (alumínio anodizado fosco) L= 25 x H= 17 cm.</v>
          </cell>
          <cell r="C2208" t="str">
            <v>cj</v>
          </cell>
          <cell r="D2208">
            <v>150.24</v>
          </cell>
          <cell r="E2208">
            <v>121.18083561864817</v>
          </cell>
          <cell r="F2208" t="str">
            <v>SIEC Abr/26</v>
          </cell>
        </row>
        <row r="2209">
          <cell r="A2209" t="str">
            <v>02.02.05.300.03</v>
          </cell>
          <cell r="B2209" t="str">
            <v>Abrigo para válvula de emergência em alvenaria, dimensões 0,60 x 1,07 x 0,60</v>
          </cell>
          <cell r="C2209" t="str">
            <v>un</v>
          </cell>
          <cell r="D2209">
            <v>670.52</v>
          </cell>
          <cell r="E2209">
            <v>540.82916599451528</v>
          </cell>
          <cell r="F2209" t="str">
            <v>SIEC Abr/26</v>
          </cell>
        </row>
        <row r="2210">
          <cell r="A2210" t="str">
            <v>02.02.05.300.29</v>
          </cell>
          <cell r="B2210" t="str">
            <v>Adaptador de engate rápido em latão de 2 1/2" x 2 1/2"</v>
          </cell>
          <cell r="C2210" t="str">
            <v>un</v>
          </cell>
          <cell r="D2210">
            <v>177.65</v>
          </cell>
          <cell r="E2210">
            <v>143.28924020003225</v>
          </cell>
          <cell r="F2210" t="str">
            <v>SIEC Abr/26</v>
          </cell>
        </row>
        <row r="2211">
          <cell r="A2211" t="str">
            <v>02.02.05.300.30</v>
          </cell>
          <cell r="B2211" t="str">
            <v>Adaptador tipo Storz 1 1/2", engate rápido</v>
          </cell>
          <cell r="C2211" t="str">
            <v>un</v>
          </cell>
          <cell r="D2211">
            <v>127.51</v>
          </cell>
          <cell r="E2211">
            <v>102.84723342474592</v>
          </cell>
          <cell r="F2211" t="str">
            <v>SIEC Abr/26</v>
          </cell>
        </row>
        <row r="2212">
          <cell r="A2212" t="str">
            <v>02.02.05.300.39</v>
          </cell>
          <cell r="B2212" t="str">
            <v>Armário metálico com cesto basculante para mangueira 900x600x170mm</v>
          </cell>
          <cell r="C2212" t="str">
            <v>un</v>
          </cell>
          <cell r="D2212">
            <v>1325.68</v>
          </cell>
          <cell r="E2212">
            <v>1069.2692369737056</v>
          </cell>
          <cell r="F2212" t="str">
            <v>SIEC Abr/26</v>
          </cell>
        </row>
        <row r="2213">
          <cell r="A2213" t="str">
            <v>02.02.05.300.32</v>
          </cell>
          <cell r="B2213" t="str">
            <v>Central para conexão de engate rápido</v>
          </cell>
          <cell r="C2213" t="str">
            <v>un</v>
          </cell>
          <cell r="D2213">
            <v>42.63</v>
          </cell>
          <cell r="E2213">
            <v>34.384578157767386</v>
          </cell>
          <cell r="F2213" t="str">
            <v>SIEC Abr/26</v>
          </cell>
        </row>
        <row r="2214">
          <cell r="A2214" t="str">
            <v>02.02.05.300.31</v>
          </cell>
          <cell r="B2214" t="str">
            <v>Chave tipo Storz para engate e conexão de mangueira de incêdio</v>
          </cell>
          <cell r="C2214" t="str">
            <v>un</v>
          </cell>
          <cell r="D2214">
            <v>33.04</v>
          </cell>
          <cell r="E2214">
            <v>26.649459590256491</v>
          </cell>
          <cell r="F2214" t="str">
            <v>SIEC Abr/26</v>
          </cell>
        </row>
        <row r="2215">
          <cell r="A2215" t="str">
            <v>02.02.05.300.59</v>
          </cell>
          <cell r="B2215" t="str">
            <v>Conjunto com (02) registros globo angular 45°, Ø 65 mm (2.1/2") para mangueira de 1.1/2" (Caixa de hidrante)</v>
          </cell>
          <cell r="C2215" t="str">
            <v>cj</v>
          </cell>
          <cell r="D2215">
            <v>2000.3</v>
          </cell>
          <cell r="E2215">
            <v>1613.4053879658009</v>
          </cell>
          <cell r="F2215" t="str">
            <v>SIEC Abr/26</v>
          </cell>
        </row>
        <row r="2216">
          <cell r="A2216" t="str">
            <v>02.02.05.300.53</v>
          </cell>
          <cell r="B2216" t="str">
            <v>Curva 45° com extremidades ranhuradas - Ferro dúctil 75 mm (diâmetro nominal de 2.1/2")</v>
          </cell>
          <cell r="C2216" t="str">
            <v>un</v>
          </cell>
          <cell r="D2216">
            <v>129.46</v>
          </cell>
          <cell r="E2216">
            <v>104.42006775286337</v>
          </cell>
          <cell r="F2216" t="str">
            <v>SIEC Abr/26</v>
          </cell>
        </row>
        <row r="2217">
          <cell r="A2217" t="str">
            <v>02.02.05.300.66</v>
          </cell>
          <cell r="B2217" t="str">
            <v xml:space="preserve">Curva 45° com extremidades ranhuradas - Ferro dúctil 89 mm (diâmetro nominal de 3") </v>
          </cell>
          <cell r="C2217" t="str">
            <v>un</v>
          </cell>
          <cell r="D2217">
            <v>141.71</v>
          </cell>
          <cell r="E2217">
            <v>114.3006936602678</v>
          </cell>
          <cell r="F2217" t="str">
            <v>SIEC Abr/26</v>
          </cell>
        </row>
        <row r="2218">
          <cell r="A2218" t="str">
            <v>02.02.05.300.52</v>
          </cell>
          <cell r="B2218" t="str">
            <v>Curva 90° com extremidades ranhuradas - Ferro dúctil 75 mm (diâmetro nominal de 2.1/2")</v>
          </cell>
          <cell r="C2218" t="str">
            <v>un</v>
          </cell>
          <cell r="D2218">
            <v>132.46</v>
          </cell>
          <cell r="E2218">
            <v>106.83981287304404</v>
          </cell>
          <cell r="F2218" t="str">
            <v>SIEC Abr/26</v>
          </cell>
        </row>
        <row r="2219">
          <cell r="A2219" t="str">
            <v>02.02.05.300.67</v>
          </cell>
          <cell r="B2219" t="str">
            <v>Curva 90° com extremidades ranhuradas - Ferro dúctil 89 mm (diâmetro nominal de 3")</v>
          </cell>
          <cell r="C2219" t="str">
            <v>un</v>
          </cell>
          <cell r="D2219">
            <v>144.91999999999999</v>
          </cell>
          <cell r="E2219">
            <v>116.88982093886109</v>
          </cell>
          <cell r="F2219" t="str">
            <v>SIEC Abr/26</v>
          </cell>
        </row>
        <row r="2220">
          <cell r="A2220" t="str">
            <v>02.02.05.300.69</v>
          </cell>
          <cell r="B2220" t="str">
            <v>Derivação 45º com extremidades ranhuradas - Ferro dúctil 89 mm (diâmetro nominal de 3")</v>
          </cell>
          <cell r="C2220" t="str">
            <v>un</v>
          </cell>
          <cell r="D2220">
            <v>206.57</v>
          </cell>
          <cell r="E2220">
            <v>166.61558315857397</v>
          </cell>
          <cell r="F2220" t="str">
            <v>SIEC Abr/26</v>
          </cell>
        </row>
        <row r="2221">
          <cell r="A2221" t="str">
            <v>02.02.05.300.33</v>
          </cell>
          <cell r="B2221" t="str">
            <v>Esguicho de latão com engate rápido, DN=2 1/2", requinte fixo</v>
          </cell>
          <cell r="C2221" t="str">
            <v>un</v>
          </cell>
          <cell r="D2221">
            <v>213.43</v>
          </cell>
          <cell r="E2221">
            <v>172.14873366672043</v>
          </cell>
          <cell r="F2221" t="str">
            <v>SIEC Abr/26</v>
          </cell>
        </row>
        <row r="2222">
          <cell r="A2222" t="str">
            <v>02.02.05.300.11</v>
          </cell>
          <cell r="B2222" t="str">
            <v>Esguicho regulável 1 1/2" x 13 mm de Engate Rápido</v>
          </cell>
          <cell r="C2222" t="str">
            <v>un</v>
          </cell>
          <cell r="D2222">
            <v>132.93</v>
          </cell>
          <cell r="E2222">
            <v>107.21890627520568</v>
          </cell>
          <cell r="F2222" t="str">
            <v>SIEC Abr/26</v>
          </cell>
        </row>
        <row r="2223">
          <cell r="A2223" t="str">
            <v>02.02.05.300.12</v>
          </cell>
          <cell r="B2223" t="str">
            <v>Esguicho regulável 1" x 13 mm de Engate Rápido</v>
          </cell>
          <cell r="C2223" t="str">
            <v>un</v>
          </cell>
          <cell r="D2223">
            <v>132.93</v>
          </cell>
          <cell r="E2223">
            <v>107.21890627520568</v>
          </cell>
          <cell r="F2223" t="str">
            <v>SIEC Abr/26</v>
          </cell>
        </row>
        <row r="2224">
          <cell r="A2224" t="str">
            <v>02.02.05.300.73</v>
          </cell>
          <cell r="B2224" t="str">
            <v>HID 01_Abrigo de hidrante simples de embutir com registro globo angular 45°, Ø 65 mm (2.1/2") para mangueira de 1.1/2"</v>
          </cell>
          <cell r="C2224" t="str">
            <v>cj</v>
          </cell>
          <cell r="D2224">
            <v>2971.23</v>
          </cell>
          <cell r="E2224">
            <v>2396.5397644781415</v>
          </cell>
          <cell r="F2224" t="str">
            <v>SIEC Abr/26</v>
          </cell>
        </row>
        <row r="2225">
          <cell r="A2225" t="str">
            <v>02.02.05.300.06</v>
          </cell>
          <cell r="B2225" t="str">
            <v>Hidrante com registro globo angular 45°, Ø 65 mm (2 1/2") para mangueira de 1 1/2"</v>
          </cell>
          <cell r="C2225" t="str">
            <v>un</v>
          </cell>
          <cell r="D2225">
            <v>746.51</v>
          </cell>
          <cell r="E2225">
            <v>602.12130988869171</v>
          </cell>
          <cell r="F2225" t="str">
            <v>SIEC Abr/26</v>
          </cell>
        </row>
        <row r="2226">
          <cell r="A2226" t="str">
            <v>02.02.05.300.05</v>
          </cell>
          <cell r="B2226" t="str">
            <v>Hidrante com registro globo angular 45°, Ø 65 mm (2 1/2") para mangueira de 2 1/2"</v>
          </cell>
          <cell r="C2226" t="str">
            <v>un</v>
          </cell>
          <cell r="D2226">
            <v>779.55</v>
          </cell>
          <cell r="E2226">
            <v>628.77076947894818</v>
          </cell>
          <cell r="F2226" t="str">
            <v>SIEC Abr/26</v>
          </cell>
        </row>
        <row r="2227">
          <cell r="A2227" t="str">
            <v>02.02.05.300.60</v>
          </cell>
          <cell r="B2227" t="str">
            <v>Hidrante com registro globo angular 45°, Ø 65 mm (2.1/2") para mangueira de 1.1/2"</v>
          </cell>
          <cell r="C2227" t="str">
            <v>un</v>
          </cell>
          <cell r="D2227">
            <v>948.12</v>
          </cell>
          <cell r="E2227">
            <v>764.73624778190026</v>
          </cell>
          <cell r="F2227" t="str">
            <v>SIEC Abr/26</v>
          </cell>
        </row>
        <row r="2228">
          <cell r="A2228" t="str">
            <v>02.02.05.300.34</v>
          </cell>
          <cell r="B2228" t="str">
            <v>Mangotinho de borracha semi-rígida, 1 " x 45 m com conexões fixas 1" - engate rápido</v>
          </cell>
          <cell r="C2228" t="str">
            <v>un</v>
          </cell>
          <cell r="D2228">
            <v>2168.29</v>
          </cell>
          <cell r="E2228">
            <v>1748.9030488788515</v>
          </cell>
          <cell r="F2228" t="str">
            <v>SIEC Abr/26</v>
          </cell>
        </row>
        <row r="2229">
          <cell r="A2229" t="str">
            <v>02.02.05.300.14</v>
          </cell>
          <cell r="B2229" t="str">
            <v>Mangueira cristal convencional (diâmetro da seção: 1/2 " / espessura: 2,00 mm)</v>
          </cell>
          <cell r="C2229" t="str">
            <v>m</v>
          </cell>
          <cell r="D2229">
            <v>20.76</v>
          </cell>
          <cell r="E2229">
            <v>16.744636231650269</v>
          </cell>
          <cell r="F2229" t="str">
            <v>SIEC Abr/26</v>
          </cell>
        </row>
        <row r="2230">
          <cell r="A2230" t="str">
            <v>02.02.05.300.08</v>
          </cell>
          <cell r="B2230" t="str">
            <v>Mangueira para Incêndio 1 1/2", com conexões ; engate rapido - 15 m-Articulada</v>
          </cell>
          <cell r="C2230" t="str">
            <v>un</v>
          </cell>
          <cell r="D2230">
            <v>584.64</v>
          </cell>
          <cell r="E2230">
            <v>471.55992902080982</v>
          </cell>
          <cell r="F2230" t="str">
            <v>SIEC Abr/26</v>
          </cell>
        </row>
        <row r="2231">
          <cell r="A2231" t="str">
            <v>02.02.05.300.09</v>
          </cell>
          <cell r="B2231" t="str">
            <v>Mangueira para Incêndio 1 1/2", com conexões ; engate rapido - 45 m-Articulada</v>
          </cell>
          <cell r="C2231" t="str">
            <v>un</v>
          </cell>
          <cell r="D2231">
            <v>974.6</v>
          </cell>
          <cell r="E2231">
            <v>786.09453137602839</v>
          </cell>
          <cell r="F2231" t="str">
            <v>SIEC Abr/26</v>
          </cell>
        </row>
        <row r="2232">
          <cell r="A2232" t="str">
            <v>02.02.05.300.10</v>
          </cell>
          <cell r="B2232" t="str">
            <v>Mangueira para Incêndio 2 1/2", com conexões ; engate rapido - 15 m-Articulada</v>
          </cell>
          <cell r="C2232" t="str">
            <v>un</v>
          </cell>
          <cell r="D2232">
            <v>780.82</v>
          </cell>
          <cell r="E2232">
            <v>629.79512824649146</v>
          </cell>
          <cell r="F2232" t="str">
            <v>SIEC Abr/26</v>
          </cell>
        </row>
        <row r="2233">
          <cell r="A2233" t="str">
            <v>02.02.05.300.43</v>
          </cell>
          <cell r="B2233" t="str">
            <v>Manômetro com mostrador de 4", escalas: 0-4/0-7/0-10/0-17/0-21/0-28 kg/cm²</v>
          </cell>
          <cell r="C2233" t="str">
            <v>un</v>
          </cell>
          <cell r="D2233">
            <v>685.99</v>
          </cell>
          <cell r="E2233">
            <v>553.30698499758023</v>
          </cell>
          <cell r="F2233" t="str">
            <v>SIEC Abr/26</v>
          </cell>
        </row>
        <row r="2234">
          <cell r="A2234" t="str">
            <v>02.02.05.300.62</v>
          </cell>
          <cell r="B2234" t="str">
            <v>NEE 224_Porta de sobrepor para abrigo de hidrante (aço galvanizado laminado pintado com acabamento texturizado)</v>
          </cell>
          <cell r="C2234" t="str">
            <v>m²</v>
          </cell>
          <cell r="D2234">
            <v>776.13</v>
          </cell>
          <cell r="E2234">
            <v>626.01226004194223</v>
          </cell>
          <cell r="F2234" t="str">
            <v>SIEC Abr/26</v>
          </cell>
        </row>
        <row r="2235">
          <cell r="A2235" t="str">
            <v>02.02.05.300.72</v>
          </cell>
          <cell r="B2235" t="str">
            <v>Portinhola em chapa de alumínio para abrigo de cavalete (altura: 0.60 m / largura: 0.80 m)</v>
          </cell>
          <cell r="C2235" t="str">
            <v>cj</v>
          </cell>
          <cell r="D2235">
            <v>828.5</v>
          </cell>
          <cell r="E2235">
            <v>668.25294402322959</v>
          </cell>
          <cell r="F2235" t="str">
            <v>SIEC Abr/26</v>
          </cell>
        </row>
        <row r="2236">
          <cell r="A2236" t="str">
            <v>02.02.05.300.42</v>
          </cell>
          <cell r="B2236" t="str">
            <v>Pressostato (válvula de fluxo) com sensor diafragma</v>
          </cell>
          <cell r="C2236" t="str">
            <v>un</v>
          </cell>
          <cell r="D2236">
            <v>3414.8</v>
          </cell>
          <cell r="E2236">
            <v>2754.315212130989</v>
          </cell>
          <cell r="F2236" t="str">
            <v>SIEC Abr/26</v>
          </cell>
        </row>
        <row r="2237">
          <cell r="A2237" t="str">
            <v>02.02.05.300.07</v>
          </cell>
          <cell r="B2237" t="str">
            <v>Registro de recalque no passeio, Ø 65 mm (2 1/2")</v>
          </cell>
          <cell r="C2237" t="str">
            <v>un</v>
          </cell>
          <cell r="D2237">
            <v>1521.16</v>
          </cell>
          <cell r="E2237">
            <v>1226.9398290046781</v>
          </cell>
          <cell r="F2237" t="str">
            <v>SIEC Abr/26</v>
          </cell>
        </row>
        <row r="2238">
          <cell r="A2238" t="str">
            <v>02.02.05.300.75</v>
          </cell>
          <cell r="B2238" t="str">
            <v>Registro Esférico Ø 3"</v>
          </cell>
          <cell r="C2238" t="str">
            <v>un</v>
          </cell>
          <cell r="D2238">
            <v>968.71</v>
          </cell>
          <cell r="E2238">
            <v>781.34376512340702</v>
          </cell>
          <cell r="F2238" t="str">
            <v>SIEC Abr/26</v>
          </cell>
        </row>
        <row r="2239">
          <cell r="A2239" t="str">
            <v>02.02.05.300.50</v>
          </cell>
          <cell r="B2239" t="str">
            <v>Registro globo angular 45°, Ø 65 mm (2.1/2") para mangueira de 1.1/2". (Caixa de hidrante)</v>
          </cell>
          <cell r="C2239" t="str">
            <v>un</v>
          </cell>
          <cell r="D2239">
            <v>1094.0899999999999</v>
          </cell>
          <cell r="E2239">
            <v>882.47297951282462</v>
          </cell>
          <cell r="F2239" t="str">
            <v>SIEC Abr/26</v>
          </cell>
        </row>
        <row r="2240">
          <cell r="A2240" t="str">
            <v>02.02.05.300.19</v>
          </cell>
          <cell r="B2240" t="str">
            <v>Suporte de piso com abrigo para 1 extintor de incêndio (aço galvanizado pintado + laminado texturizado) L=56 x H=180 cm</v>
          </cell>
          <cell r="C2240" t="str">
            <v>cj</v>
          </cell>
          <cell r="D2240">
            <v>2252.61</v>
          </cell>
          <cell r="E2240">
            <v>1816.9140183900629</v>
          </cell>
          <cell r="F2240" t="str">
            <v>SIEC Abr/26</v>
          </cell>
        </row>
        <row r="2241">
          <cell r="A2241" t="str">
            <v>02.02.05.300.35</v>
          </cell>
          <cell r="B2241" t="str">
            <v>Tampão de engate rápido em latão, DN= 2 1/2"</v>
          </cell>
          <cell r="C2241" t="str">
            <v>un</v>
          </cell>
          <cell r="D2241">
            <v>207.4</v>
          </cell>
          <cell r="E2241">
            <v>167.28504597515729</v>
          </cell>
          <cell r="F2241" t="str">
            <v>SIEC Abr/26</v>
          </cell>
        </row>
        <row r="2242">
          <cell r="A2242" t="str">
            <v>02.02.05.300.37</v>
          </cell>
          <cell r="B2242" t="str">
            <v>Tampão de ferro fundido de 400x600mm padrão Corpo de Bombeiros</v>
          </cell>
          <cell r="C2242" t="str">
            <v>un</v>
          </cell>
          <cell r="D2242">
            <v>389.57</v>
          </cell>
          <cell r="E2242">
            <v>314.22003548959509</v>
          </cell>
          <cell r="F2242" t="str">
            <v>SIEC Abr/26</v>
          </cell>
        </row>
        <row r="2243">
          <cell r="A2243" t="str">
            <v>02.02.05.300.36</v>
          </cell>
          <cell r="B2243" t="str">
            <v>Tampão tipo Storz 1 1/2", engate rápido</v>
          </cell>
          <cell r="C2243" t="str">
            <v>un</v>
          </cell>
          <cell r="D2243">
            <v>144.03</v>
          </cell>
          <cell r="E2243">
            <v>116.17196321987417</v>
          </cell>
          <cell r="F2243" t="str">
            <v>SIEC Abr/26</v>
          </cell>
        </row>
        <row r="2244">
          <cell r="A2244" t="str">
            <v>02.02.05.300.55</v>
          </cell>
          <cell r="B2244" t="str">
            <v>Tê com extremidades ranhuradas - Ferro dúctil 75 mm (diâmetro nominal de 2.1/2")</v>
          </cell>
          <cell r="C2244" t="str">
            <v>un</v>
          </cell>
          <cell r="D2244">
            <v>194.8</v>
          </cell>
          <cell r="E2244">
            <v>157.12211647039845</v>
          </cell>
          <cell r="F2244" t="str">
            <v>SIEC Abr/26</v>
          </cell>
        </row>
        <row r="2245">
          <cell r="A2245" t="str">
            <v>02.02.05.300.68</v>
          </cell>
          <cell r="B2245" t="str">
            <v>Tê com extremidades ranhuradas - Ferro dúctil 89 mm (diâmetro nominal de 3")</v>
          </cell>
          <cell r="C2245" t="str">
            <v>un</v>
          </cell>
          <cell r="D2245">
            <v>206.57</v>
          </cell>
          <cell r="E2245">
            <v>166.61558315857397</v>
          </cell>
          <cell r="F2245" t="str">
            <v>SIEC Abr/26</v>
          </cell>
        </row>
        <row r="2246">
          <cell r="A2246" t="str">
            <v>02.02.05.300.51</v>
          </cell>
          <cell r="B2246" t="str">
            <v>Tubulação de aço carbono ranhurado de 75 mm (diâmetro nominal de 2.1/2")</v>
          </cell>
          <cell r="C2246" t="str">
            <v>m</v>
          </cell>
          <cell r="D2246">
            <v>218.33</v>
          </cell>
          <cell r="E2246">
            <v>176.10098402968222</v>
          </cell>
          <cell r="F2246" t="str">
            <v>SIEC Abr/26</v>
          </cell>
        </row>
        <row r="2247">
          <cell r="A2247" t="str">
            <v>02.02.05.300.70</v>
          </cell>
          <cell r="B2247" t="str">
            <v>Tubulação de aço carbono ranhurado de 89 mm (diâmetro nominal de 3 polegadas)</v>
          </cell>
          <cell r="C2247" t="str">
            <v>m</v>
          </cell>
          <cell r="D2247">
            <v>267.23</v>
          </cell>
          <cell r="E2247">
            <v>215.54282948862721</v>
          </cell>
          <cell r="F2247" t="str">
            <v>SIEC Abr/26</v>
          </cell>
        </row>
        <row r="2248">
          <cell r="A2248" t="str">
            <v>02.02.06</v>
          </cell>
          <cell r="B2248" t="str">
            <v>HIDRÁULICA - RESERVAÇÃO EM GERAL</v>
          </cell>
          <cell r="C2248" t="str">
            <v/>
          </cell>
          <cell r="E2248">
            <v>0</v>
          </cell>
          <cell r="F2248" t="str">
            <v>SIEC Abr/26</v>
          </cell>
        </row>
        <row r="2249">
          <cell r="A2249" t="str">
            <v>02.02.06.110</v>
          </cell>
          <cell r="B2249" t="str">
            <v>RESERVATÓRIOS DE ÁGUA POTÁVEL, COMPLETOS - FIBRA DE VIDRO</v>
          </cell>
          <cell r="C2249" t="str">
            <v/>
          </cell>
          <cell r="E2249">
            <v>0</v>
          </cell>
          <cell r="F2249" t="str">
            <v>SIEC Abr/26</v>
          </cell>
        </row>
        <row r="2250">
          <cell r="A2250" t="str">
            <v>02.02.06.110.03</v>
          </cell>
          <cell r="B2250" t="str">
            <v>Caixa d´água em poliéster reforçado com fibra de vidro, 7000 litros - fornecimento e instalação</v>
          </cell>
          <cell r="C2250" t="str">
            <v>un</v>
          </cell>
          <cell r="D2250">
            <v>4178.75</v>
          </cell>
          <cell r="E2250">
            <v>3370.5033069849974</v>
          </cell>
          <cell r="F2250" t="str">
            <v>SIEC Abr/26</v>
          </cell>
        </row>
        <row r="2251">
          <cell r="A2251" t="str">
            <v>02.02.06.110.02</v>
          </cell>
          <cell r="B2251" t="str">
            <v>Reservatório dágua de fibra de vidro cilíndrico, capacidade 1000 litros</v>
          </cell>
          <cell r="C2251" t="str">
            <v>un</v>
          </cell>
          <cell r="D2251">
            <v>1891.18</v>
          </cell>
          <cell r="E2251">
            <v>1525.3911921277627</v>
          </cell>
          <cell r="F2251" t="str">
            <v>SIEC Abr/26</v>
          </cell>
        </row>
        <row r="2252">
          <cell r="A2252" t="str">
            <v>02.02.06.110.01</v>
          </cell>
          <cell r="B2252" t="str">
            <v>Reservatório dágua de fibra de vidro cilíndrico, capacidade 500 litros</v>
          </cell>
          <cell r="C2252" t="str">
            <v>un</v>
          </cell>
          <cell r="D2252">
            <v>1710.83</v>
          </cell>
          <cell r="E2252">
            <v>1379.9241813195677</v>
          </cell>
          <cell r="F2252" t="str">
            <v>SIEC Abr/26</v>
          </cell>
        </row>
        <row r="2253">
          <cell r="A2253" t="str">
            <v>02.02.06.210</v>
          </cell>
          <cell r="B2253" t="str">
            <v>RESERVATÓRIOS DE ÁGUA POTÁVEL, COMPLETOS - PVC/POLIETILENO</v>
          </cell>
          <cell r="C2253" t="str">
            <v/>
          </cell>
          <cell r="E2253">
            <v>0</v>
          </cell>
          <cell r="F2253" t="str">
            <v>SIEC Abr/26</v>
          </cell>
        </row>
        <row r="2254">
          <cell r="A2254" t="str">
            <v>02.02.06.210.22</v>
          </cell>
          <cell r="B2254" t="str">
            <v>Cisterna de polietileno de alta densidade, cilíndrica, com tampa rosca, capacidade 3000 litros, para armazenamento de água de chuva</v>
          </cell>
          <cell r="C2254" t="str">
            <v>un</v>
          </cell>
          <cell r="D2254">
            <v>4142.05</v>
          </cell>
          <cell r="E2254">
            <v>3340.9017583481209</v>
          </cell>
          <cell r="F2254" t="str">
            <v>SIEC Abr/26</v>
          </cell>
        </row>
        <row r="2255">
          <cell r="A2255" t="str">
            <v>02.02.06.210.21</v>
          </cell>
          <cell r="B2255" t="str">
            <v>Reservatório d'água de polietileno, cilíndrico, capacidade 150 litros</v>
          </cell>
          <cell r="C2255" t="str">
            <v>un</v>
          </cell>
          <cell r="D2255">
            <v>1024.6300000000001</v>
          </cell>
          <cell r="E2255">
            <v>826.44781416357489</v>
          </cell>
          <cell r="F2255" t="str">
            <v>SIEC Abr/26</v>
          </cell>
        </row>
        <row r="2256">
          <cell r="A2256" t="str">
            <v>02.02.06.210.19</v>
          </cell>
          <cell r="B2256" t="str">
            <v>Reservatório/ tanque d'água de polietileno de alta densidade, cilíndrico, capacidade 10.000 litros</v>
          </cell>
          <cell r="C2256" t="str">
            <v>un</v>
          </cell>
          <cell r="D2256">
            <v>5848.83</v>
          </cell>
          <cell r="E2256">
            <v>4717.5592837554441</v>
          </cell>
          <cell r="F2256" t="str">
            <v>SIEC Abr/26</v>
          </cell>
        </row>
        <row r="2257">
          <cell r="A2257" t="str">
            <v>02.02.06.210.09</v>
          </cell>
          <cell r="B2257" t="str">
            <v>Reservatório/ tanque d'água de polietileno de alta densidade, cilíndrico, capacidade 7500 litros</v>
          </cell>
          <cell r="C2257" t="str">
            <v>un</v>
          </cell>
          <cell r="D2257">
            <v>5266.69</v>
          </cell>
          <cell r="E2257">
            <v>4248.0158090014511</v>
          </cell>
          <cell r="F2257" t="str">
            <v>SIEC Abr/26</v>
          </cell>
        </row>
        <row r="2258">
          <cell r="A2258" t="str">
            <v>02.02.06.210.17</v>
          </cell>
          <cell r="B2258" t="str">
            <v>Reservatório/ tanque d'água de polietileno de alta densidade, cilíndrico, com tampa rosca, capacidade 5000 litros</v>
          </cell>
          <cell r="C2258" t="str">
            <v>un</v>
          </cell>
          <cell r="D2258">
            <v>3578.11</v>
          </cell>
          <cell r="E2258">
            <v>2886.0380706565575</v>
          </cell>
          <cell r="F2258" t="str">
            <v>SIEC Abr/26</v>
          </cell>
        </row>
        <row r="2259">
          <cell r="A2259" t="str">
            <v>02.02.07</v>
          </cell>
          <cell r="B2259" t="str">
            <v>HIDRÁULICA - REGISTRO E VÁVULAS EM GERAL</v>
          </cell>
          <cell r="C2259" t="str">
            <v/>
          </cell>
          <cell r="E2259">
            <v>0</v>
          </cell>
          <cell r="F2259" t="str">
            <v>SIEC Abr/26</v>
          </cell>
        </row>
        <row r="2260">
          <cell r="A2260" t="str">
            <v>02.02.07.110</v>
          </cell>
          <cell r="B2260" t="str">
            <v>REGISTROS DE GAVETA</v>
          </cell>
          <cell r="C2260" t="str">
            <v/>
          </cell>
          <cell r="E2260">
            <v>0</v>
          </cell>
          <cell r="F2260" t="str">
            <v>SIEC Abr/26</v>
          </cell>
        </row>
        <row r="2261">
          <cell r="A2261" t="str">
            <v>02.02.07.110.05</v>
          </cell>
          <cell r="B2261" t="str">
            <v>Registro de gaveta bruto com adaptador soldável para CPVC, Ø 15 mm (1/2")</v>
          </cell>
          <cell r="C2261" t="str">
            <v>un</v>
          </cell>
          <cell r="D2261">
            <v>111.23</v>
          </cell>
          <cell r="E2261">
            <v>89.716083239232134</v>
          </cell>
          <cell r="F2261" t="str">
            <v>SIEC Abr/26</v>
          </cell>
        </row>
        <row r="2262">
          <cell r="A2262" t="str">
            <v>02.02.07.110.06</v>
          </cell>
          <cell r="B2262" t="str">
            <v>Registro de gaveta bruto com adaptador soldável para CPVC, Ø 20 mm (3/4")</v>
          </cell>
          <cell r="C2262" t="str">
            <v>un</v>
          </cell>
          <cell r="D2262">
            <v>123.49</v>
          </cell>
          <cell r="E2262">
            <v>99.604774963703818</v>
          </cell>
          <cell r="F2262" t="str">
            <v>SIEC Abr/26</v>
          </cell>
        </row>
        <row r="2263">
          <cell r="A2263" t="str">
            <v>02.02.07.110.04</v>
          </cell>
          <cell r="B2263" t="str">
            <v>Registro de gaveta bruto com adaptador soldável para PVC, Ø 20 mm (3/4")</v>
          </cell>
          <cell r="C2263" t="str">
            <v>un</v>
          </cell>
          <cell r="D2263">
            <v>77.89</v>
          </cell>
          <cell r="E2263">
            <v>62.824649136957575</v>
          </cell>
          <cell r="F2263" t="str">
            <v>SIEC Abr/26</v>
          </cell>
        </row>
        <row r="2264">
          <cell r="A2264" t="str">
            <v>02.02.07.110.02</v>
          </cell>
          <cell r="B2264" t="str">
            <v>Registro de gaveta com canopla Ø 15 mm (1/2")</v>
          </cell>
          <cell r="C2264" t="str">
            <v>un</v>
          </cell>
          <cell r="D2264">
            <v>117.83</v>
          </cell>
          <cell r="E2264">
            <v>95.039522503629613</v>
          </cell>
          <cell r="F2264" t="str">
            <v>SIEC Abr/26</v>
          </cell>
        </row>
        <row r="2265">
          <cell r="A2265" t="str">
            <v>02.02.07.110.20</v>
          </cell>
          <cell r="B2265" t="str">
            <v>Registro de gaveta cromado Ø 32 mm (1 1/4")</v>
          </cell>
          <cell r="C2265" t="str">
            <v>un</v>
          </cell>
          <cell r="D2265">
            <v>207.48</v>
          </cell>
          <cell r="E2265">
            <v>167.34957251169541</v>
          </cell>
          <cell r="F2265" t="str">
            <v>SIEC Abr/26</v>
          </cell>
        </row>
        <row r="2266">
          <cell r="A2266" t="str">
            <v>02.02.07.110.21</v>
          </cell>
          <cell r="B2266" t="str">
            <v>Registro de gaveta cromado Ø 40 mm (1 1/2")</v>
          </cell>
          <cell r="C2266" t="str">
            <v>un</v>
          </cell>
          <cell r="D2266">
            <v>213.26</v>
          </cell>
          <cell r="E2266">
            <v>172.01161477657686</v>
          </cell>
          <cell r="F2266" t="str">
            <v>SIEC Abr/26</v>
          </cell>
        </row>
        <row r="2267">
          <cell r="A2267" t="str">
            <v>02.02.07.110.14</v>
          </cell>
          <cell r="B2267" t="str">
            <v>Registro de gaveta em bronze bruto Ø 100 mm (4")</v>
          </cell>
          <cell r="C2267" t="str">
            <v>un</v>
          </cell>
          <cell r="D2267">
            <v>727.37</v>
          </cell>
          <cell r="E2267">
            <v>586.683336021939</v>
          </cell>
          <cell r="F2267" t="str">
            <v>SIEC Abr/26</v>
          </cell>
        </row>
        <row r="2268">
          <cell r="A2268" t="str">
            <v>02.02.07.110.01</v>
          </cell>
          <cell r="B2268" t="str">
            <v>Registro de gaveta em bronze bruto Ø 15 mm (1/2")</v>
          </cell>
          <cell r="C2268" t="str">
            <v>un</v>
          </cell>
          <cell r="D2268">
            <v>75.06</v>
          </cell>
          <cell r="E2268">
            <v>60.542022906920472</v>
          </cell>
          <cell r="F2268" t="str">
            <v>SIEC Abr/26</v>
          </cell>
        </row>
        <row r="2269">
          <cell r="A2269" t="str">
            <v>02.02.07.110.07</v>
          </cell>
          <cell r="B2269" t="str">
            <v>Registro de gaveta em bronze bruto Ø 20 mm (3/4")</v>
          </cell>
          <cell r="C2269" t="str">
            <v>un</v>
          </cell>
          <cell r="D2269">
            <v>76.760000000000005</v>
          </cell>
          <cell r="E2269">
            <v>61.913211808356188</v>
          </cell>
          <cell r="F2269" t="str">
            <v>SIEC Abr/26</v>
          </cell>
        </row>
        <row r="2270">
          <cell r="A2270" t="str">
            <v>02.02.07.110.08</v>
          </cell>
          <cell r="B2270" t="str">
            <v>Registro de gaveta em bronze bruto Ø 25 mm (1")</v>
          </cell>
          <cell r="C2270" t="str">
            <v>un</v>
          </cell>
          <cell r="D2270">
            <v>94.36</v>
          </cell>
          <cell r="E2270">
            <v>76.109049846749471</v>
          </cell>
          <cell r="F2270" t="str">
            <v>SIEC Abr/26</v>
          </cell>
        </row>
        <row r="2271">
          <cell r="A2271" t="str">
            <v>02.02.07.110.09</v>
          </cell>
          <cell r="B2271" t="str">
            <v>Registro de gaveta em bronze bruto Ø 32 mm (1 1/4")</v>
          </cell>
          <cell r="C2271" t="str">
            <v>un</v>
          </cell>
          <cell r="D2271">
            <v>138.31</v>
          </cell>
          <cell r="E2271">
            <v>111.55831585739635</v>
          </cell>
          <cell r="F2271" t="str">
            <v>SIEC Abr/26</v>
          </cell>
        </row>
        <row r="2272">
          <cell r="A2272" t="str">
            <v>02.02.07.110.10</v>
          </cell>
          <cell r="B2272" t="str">
            <v>Registro de gaveta em bronze bruto Ø 40 mm (1 1/2")</v>
          </cell>
          <cell r="C2272" t="str">
            <v>un</v>
          </cell>
          <cell r="D2272">
            <v>155.54</v>
          </cell>
          <cell r="E2272">
            <v>125.45571866430069</v>
          </cell>
          <cell r="F2272" t="str">
            <v>SIEC Abr/26</v>
          </cell>
        </row>
        <row r="2273">
          <cell r="A2273" t="str">
            <v>02.02.07.110.11</v>
          </cell>
          <cell r="B2273" t="str">
            <v>Registro de gaveta em bronze bruto Ø 50 mm (2")</v>
          </cell>
          <cell r="C2273" t="str">
            <v>un</v>
          </cell>
          <cell r="D2273">
            <v>187.98</v>
          </cell>
          <cell r="E2273">
            <v>151.62122923052104</v>
          </cell>
          <cell r="F2273" t="str">
            <v>SIEC Abr/26</v>
          </cell>
        </row>
        <row r="2274">
          <cell r="A2274" t="str">
            <v>02.02.07.110.12</v>
          </cell>
          <cell r="B2274" t="str">
            <v>Registro de gaveta em bronze bruto Ø 65 mm (2 1/2")</v>
          </cell>
          <cell r="C2274" t="str">
            <v>un</v>
          </cell>
          <cell r="D2274">
            <v>336.88</v>
          </cell>
          <cell r="E2274">
            <v>271.72124536215517</v>
          </cell>
          <cell r="F2274" t="str">
            <v>SIEC Abr/26</v>
          </cell>
        </row>
        <row r="2275">
          <cell r="A2275" t="str">
            <v>02.02.07.110.13</v>
          </cell>
          <cell r="B2275" t="str">
            <v>Registro de gaveta em bronze bruto Ø 80 mm (3")</v>
          </cell>
          <cell r="C2275" t="str">
            <v>un</v>
          </cell>
          <cell r="D2275">
            <v>387.07</v>
          </cell>
          <cell r="E2275">
            <v>312.20358122277787</v>
          </cell>
          <cell r="F2275" t="str">
            <v>SIEC Abr/26</v>
          </cell>
        </row>
        <row r="2276">
          <cell r="A2276" t="str">
            <v>02.02.07.110.18</v>
          </cell>
          <cell r="B2276" t="str">
            <v>Registro de gaveta em bronze com acabamento (1 1/2")</v>
          </cell>
          <cell r="C2276" t="str">
            <v>un</v>
          </cell>
          <cell r="D2276">
            <v>213.38</v>
          </cell>
          <cell r="E2276">
            <v>172.10840458138409</v>
          </cell>
          <cell r="F2276" t="str">
            <v>SIEC Abr/26</v>
          </cell>
        </row>
        <row r="2277">
          <cell r="A2277" t="str">
            <v>02.02.07.110.17</v>
          </cell>
          <cell r="B2277" t="str">
            <v>Registro de gaveta em bronze com acabamento (1 1/4")</v>
          </cell>
          <cell r="C2277" t="str">
            <v>un</v>
          </cell>
          <cell r="D2277">
            <v>152.81</v>
          </cell>
          <cell r="E2277">
            <v>123.25375060493629</v>
          </cell>
          <cell r="F2277" t="str">
            <v>SIEC Abr/26</v>
          </cell>
        </row>
        <row r="2278">
          <cell r="A2278" t="str">
            <v>02.02.07.110.16</v>
          </cell>
          <cell r="B2278" t="str">
            <v>Registro de gaveta em bronze com acabamento (1")</v>
          </cell>
          <cell r="C2278" t="str">
            <v>un</v>
          </cell>
          <cell r="D2278">
            <v>112.85</v>
          </cell>
          <cell r="E2278">
            <v>91.022745604129696</v>
          </cell>
          <cell r="F2278" t="str">
            <v>SIEC Abr/26</v>
          </cell>
        </row>
        <row r="2279">
          <cell r="A2279" t="str">
            <v>02.02.07.110.15</v>
          </cell>
          <cell r="B2279" t="str">
            <v>Registro de gaveta em bronze com acabamento (3/4")</v>
          </cell>
          <cell r="C2279" t="str">
            <v>un</v>
          </cell>
          <cell r="D2279">
            <v>126.35</v>
          </cell>
          <cell r="E2279">
            <v>101.91159864494273</v>
          </cell>
          <cell r="F2279" t="str">
            <v>SIEC Abr/26</v>
          </cell>
        </row>
        <row r="2280">
          <cell r="A2280" t="str">
            <v>02.02.07.210</v>
          </cell>
          <cell r="B2280" t="str">
            <v>REGISTROS DE PRESSÃO</v>
          </cell>
          <cell r="C2280" t="str">
            <v/>
          </cell>
          <cell r="E2280">
            <v>0</v>
          </cell>
          <cell r="F2280" t="str">
            <v>SIEC Abr/26</v>
          </cell>
        </row>
        <row r="2281">
          <cell r="A2281" t="str">
            <v>02.02.07.210.01</v>
          </cell>
          <cell r="B2281" t="str">
            <v>Registro de pressão cromado com canopla Ø 15 mm (1/2")</v>
          </cell>
          <cell r="C2281" t="str">
            <v>un</v>
          </cell>
          <cell r="D2281">
            <v>119.75</v>
          </cell>
          <cell r="E2281">
            <v>96.58815938054525</v>
          </cell>
          <cell r="F2281" t="str">
            <v>SIEC Abr/26</v>
          </cell>
        </row>
        <row r="2282">
          <cell r="A2282" t="str">
            <v>02.02.07.210.02</v>
          </cell>
          <cell r="B2282" t="str">
            <v>Registro de pressão cromado com canopla Ø 20 mm (3/4")</v>
          </cell>
          <cell r="C2282" t="str">
            <v>un</v>
          </cell>
          <cell r="D2282">
            <v>88.76</v>
          </cell>
          <cell r="E2282">
            <v>71.592192289078881</v>
          </cell>
          <cell r="F2282" t="str">
            <v>SIEC Abr/26</v>
          </cell>
        </row>
        <row r="2283">
          <cell r="A2283" t="str">
            <v>02.02.07.210.03</v>
          </cell>
          <cell r="B2283" t="str">
            <v>Registro de pressão cromado com canopla Ø 25 mm (1")</v>
          </cell>
          <cell r="C2283" t="str">
            <v>un</v>
          </cell>
          <cell r="D2283">
            <v>142.99</v>
          </cell>
          <cell r="E2283">
            <v>115.33311824487821</v>
          </cell>
          <cell r="F2283" t="str">
            <v>SIEC Abr/26</v>
          </cell>
        </row>
        <row r="2284">
          <cell r="A2284" t="str">
            <v>02.02.07.220</v>
          </cell>
          <cell r="B2284" t="str">
            <v>REGISTROS DE PRESSÃO EM PVC</v>
          </cell>
          <cell r="C2284" t="str">
            <v/>
          </cell>
          <cell r="E2284">
            <v>0</v>
          </cell>
          <cell r="F2284" t="str">
            <v>SIEC Abr/26</v>
          </cell>
        </row>
        <row r="2285">
          <cell r="A2285" t="str">
            <v>02.02.07.220.03</v>
          </cell>
          <cell r="B2285" t="str">
            <v>Registro de pressão bruto com adaptador soldável para CPVC, Ø 15 mm (1/2)"</v>
          </cell>
          <cell r="C2285" t="str">
            <v>un</v>
          </cell>
          <cell r="D2285">
            <v>149.94</v>
          </cell>
          <cell r="E2285">
            <v>120.9388611066301</v>
          </cell>
          <cell r="F2285" t="str">
            <v>SIEC Abr/26</v>
          </cell>
        </row>
        <row r="2286">
          <cell r="A2286" t="str">
            <v>02.02.07.220.04</v>
          </cell>
          <cell r="B2286" t="str">
            <v>Registro de pressão bruto com adaptador soldável para CPVC, Ø 20 mm (3/4")</v>
          </cell>
          <cell r="C2286" t="str">
            <v>un</v>
          </cell>
          <cell r="D2286">
            <v>162.19999999999999</v>
          </cell>
          <cell r="E2286">
            <v>130.82755283110177</v>
          </cell>
          <cell r="F2286" t="str">
            <v>SIEC Abr/26</v>
          </cell>
        </row>
        <row r="2287">
          <cell r="A2287" t="str">
            <v>02.02.07.220.02</v>
          </cell>
          <cell r="B2287" t="str">
            <v>Registro de pressão bruto com adaptador soldável para PVC, Ø 20 mm (3/4")</v>
          </cell>
          <cell r="C2287" t="str">
            <v>un</v>
          </cell>
          <cell r="D2287">
            <v>116.6</v>
          </cell>
          <cell r="E2287">
            <v>94.047427004355541</v>
          </cell>
          <cell r="F2287" t="str">
            <v>SIEC Abr/26</v>
          </cell>
        </row>
        <row r="2288">
          <cell r="A2288" t="str">
            <v>02.02.07.310</v>
          </cell>
          <cell r="B2288" t="str">
            <v>REGISTROS DE ESFERA EM PVC</v>
          </cell>
          <cell r="C2288" t="str">
            <v/>
          </cell>
          <cell r="E2288">
            <v>0</v>
          </cell>
          <cell r="F2288" t="str">
            <v>SIEC Abr/26</v>
          </cell>
        </row>
        <row r="2289">
          <cell r="A2289" t="str">
            <v>02.02.07.310.08</v>
          </cell>
          <cell r="B2289" t="str">
            <v>Registro de esfera em PVC roscável, Ø 1 1/2"</v>
          </cell>
          <cell r="C2289" t="str">
            <v>un</v>
          </cell>
          <cell r="D2289">
            <v>79.75</v>
          </cell>
          <cell r="E2289">
            <v>64.324891111469597</v>
          </cell>
          <cell r="F2289" t="str">
            <v>SIEC Abr/26</v>
          </cell>
        </row>
        <row r="2290">
          <cell r="A2290" t="str">
            <v>02.02.07.310.07</v>
          </cell>
          <cell r="B2290" t="str">
            <v>Registro de esfera em PVC roscável, Ø 1 1/4"</v>
          </cell>
          <cell r="C2290" t="str">
            <v>un</v>
          </cell>
          <cell r="D2290">
            <v>76.88</v>
          </cell>
          <cell r="E2290">
            <v>62.010001613163411</v>
          </cell>
          <cell r="F2290" t="str">
            <v>SIEC Abr/26</v>
          </cell>
        </row>
        <row r="2291">
          <cell r="A2291" t="str">
            <v>02.02.07.310.06</v>
          </cell>
          <cell r="B2291" t="str">
            <v>Registro de esfera em PVC roscável, Ø 1"</v>
          </cell>
          <cell r="C2291" t="str">
            <v>un</v>
          </cell>
          <cell r="D2291">
            <v>62.97</v>
          </cell>
          <cell r="E2291">
            <v>50.79045007259235</v>
          </cell>
          <cell r="F2291" t="str">
            <v>SIEC Abr/26</v>
          </cell>
        </row>
        <row r="2292">
          <cell r="A2292" t="str">
            <v>02.02.07.310.01</v>
          </cell>
          <cell r="B2292" t="str">
            <v>Registro de esfera em PVC roscável, Ø 1/2"</v>
          </cell>
          <cell r="C2292" t="str">
            <v>un</v>
          </cell>
          <cell r="D2292">
            <v>42.7</v>
          </cell>
          <cell r="E2292">
            <v>34.441038877238263</v>
          </cell>
          <cell r="F2292" t="str">
            <v>SIEC Abr/26</v>
          </cell>
        </row>
        <row r="2293">
          <cell r="A2293" t="str">
            <v>02.02.07.310.09</v>
          </cell>
          <cell r="B2293" t="str">
            <v>Registro de esfera em PVC roscável, Ø 2"</v>
          </cell>
          <cell r="C2293" t="str">
            <v>un</v>
          </cell>
          <cell r="D2293">
            <v>110.51</v>
          </cell>
          <cell r="E2293">
            <v>89.135344410388782</v>
          </cell>
          <cell r="F2293" t="str">
            <v>SIEC Abr/26</v>
          </cell>
        </row>
        <row r="2294">
          <cell r="A2294" t="str">
            <v>02.02.07.310.05</v>
          </cell>
          <cell r="B2294" t="str">
            <v>Registro de esfera em PVC roscável, Ø 3/4"</v>
          </cell>
          <cell r="C2294" t="str">
            <v>un</v>
          </cell>
          <cell r="D2294">
            <v>46.95</v>
          </cell>
          <cell r="E2294">
            <v>37.869011130827552</v>
          </cell>
          <cell r="F2294" t="str">
            <v>SIEC Abr/26</v>
          </cell>
        </row>
        <row r="2295">
          <cell r="A2295" t="str">
            <v>02.02.07.310.10</v>
          </cell>
          <cell r="B2295" t="str">
            <v>Registro de esfera em PVC soldável, Ø 20 mm</v>
          </cell>
          <cell r="C2295" t="str">
            <v>un</v>
          </cell>
          <cell r="D2295">
            <v>35.1</v>
          </cell>
          <cell r="E2295">
            <v>28.311017906113889</v>
          </cell>
          <cell r="F2295" t="str">
            <v>SIEC Abr/26</v>
          </cell>
        </row>
        <row r="2296">
          <cell r="A2296" t="str">
            <v>02.02.07.310.11</v>
          </cell>
          <cell r="B2296" t="str">
            <v>Registro de esfera em PVC soldável, Ø 25 mm</v>
          </cell>
          <cell r="C2296" t="str">
            <v>un</v>
          </cell>
          <cell r="D2296">
            <v>41.01</v>
          </cell>
          <cell r="E2296">
            <v>33.077915792869817</v>
          </cell>
          <cell r="F2296" t="str">
            <v>SIEC Abr/26</v>
          </cell>
        </row>
        <row r="2297">
          <cell r="A2297" t="str">
            <v>02.02.07.310.12</v>
          </cell>
          <cell r="B2297" t="str">
            <v>Registro de esfera em PVC soldável, Ø 32 mm</v>
          </cell>
          <cell r="C2297" t="str">
            <v>un</v>
          </cell>
          <cell r="D2297">
            <v>48.92</v>
          </cell>
          <cell r="E2297">
            <v>39.457977093079528</v>
          </cell>
          <cell r="F2297" t="str">
            <v>SIEC Abr/26</v>
          </cell>
        </row>
        <row r="2298">
          <cell r="A2298" t="str">
            <v>02.02.07.310.02</v>
          </cell>
          <cell r="B2298" t="str">
            <v>Registro de esfera em PVC soldável, Ø 40 mm</v>
          </cell>
          <cell r="C2298" t="str">
            <v>un</v>
          </cell>
          <cell r="D2298">
            <v>66.48</v>
          </cell>
          <cell r="E2298">
            <v>53.621551863203749</v>
          </cell>
          <cell r="F2298" t="str">
            <v>SIEC Abr/26</v>
          </cell>
        </row>
        <row r="2299">
          <cell r="A2299" t="str">
            <v>02.02.07.310.03</v>
          </cell>
          <cell r="B2299" t="str">
            <v>Registro de esfera em PVC soldável, Ø 50 mm</v>
          </cell>
          <cell r="C2299" t="str">
            <v>un</v>
          </cell>
          <cell r="D2299">
            <v>73.02</v>
          </cell>
          <cell r="E2299">
            <v>58.896596225197605</v>
          </cell>
          <cell r="F2299" t="str">
            <v>SIEC Abr/26</v>
          </cell>
        </row>
        <row r="2300">
          <cell r="A2300" t="str">
            <v>02.02.07.310.04</v>
          </cell>
          <cell r="B2300" t="str">
            <v>Registro de esfera em PVC soldável, Ø 60 mm</v>
          </cell>
          <cell r="C2300" t="str">
            <v>un</v>
          </cell>
          <cell r="D2300">
            <v>120.49</v>
          </cell>
          <cell r="E2300">
            <v>97.185029843523139</v>
          </cell>
          <cell r="F2300" t="str">
            <v>SIEC Abr/26</v>
          </cell>
        </row>
        <row r="2301">
          <cell r="A2301" t="str">
            <v>02.02.07.310.16</v>
          </cell>
          <cell r="B2301" t="str">
            <v>Registro de pressão em PVC soldável para chuveiro, Ø 25 mm</v>
          </cell>
          <cell r="C2301" t="str">
            <v>un</v>
          </cell>
          <cell r="D2301">
            <v>23.22</v>
          </cell>
          <cell r="E2301">
            <v>18.728827230198419</v>
          </cell>
          <cell r="F2301" t="str">
            <v>SIEC Abr/26</v>
          </cell>
        </row>
        <row r="2302">
          <cell r="A2302" t="str">
            <v>02.02.07.410</v>
          </cell>
          <cell r="B2302" t="str">
            <v>VÁLVULAS DE DESCARGA</v>
          </cell>
          <cell r="C2302" t="str">
            <v/>
          </cell>
          <cell r="E2302">
            <v>0</v>
          </cell>
          <cell r="F2302" t="str">
            <v>SIEC Abr/26</v>
          </cell>
        </row>
        <row r="2303">
          <cell r="A2303" t="str">
            <v>02.02.07.410.01</v>
          </cell>
          <cell r="B2303" t="str">
            <v>Válvula de descarga metálica com registro acoplado e canopla, Ø 32 mm (1 1/4") ou 40 mm (1 1/2")</v>
          </cell>
          <cell r="C2303" t="str">
            <v>un</v>
          </cell>
          <cell r="D2303">
            <v>561.38</v>
          </cell>
          <cell r="E2303">
            <v>452.79883852234229</v>
          </cell>
          <cell r="F2303" t="str">
            <v>SIEC Abr/26</v>
          </cell>
        </row>
        <row r="2304">
          <cell r="A2304" t="str">
            <v>02.02.07.410.04</v>
          </cell>
          <cell r="B2304" t="str">
            <v>Válvula de descarga pressmatic para mictório individual</v>
          </cell>
          <cell r="C2304" t="str">
            <v>un</v>
          </cell>
          <cell r="D2304">
            <v>480.24</v>
          </cell>
          <cell r="E2304">
            <v>387.35279883852235</v>
          </cell>
          <cell r="F2304" t="str">
            <v>SIEC Abr/26</v>
          </cell>
        </row>
        <row r="2305">
          <cell r="A2305" t="str">
            <v>02.02.07.410.05</v>
          </cell>
          <cell r="B2305" t="str">
            <v>Válvula para Mictório com sistema anti-vandalismo</v>
          </cell>
          <cell r="C2305" t="str">
            <v>un</v>
          </cell>
          <cell r="D2305">
            <v>894.29</v>
          </cell>
          <cell r="E2305">
            <v>721.31795450879167</v>
          </cell>
          <cell r="F2305" t="str">
            <v>SIEC Abr/26</v>
          </cell>
        </row>
        <row r="2306">
          <cell r="A2306" t="str">
            <v>02.02.07.510</v>
          </cell>
          <cell r="B2306" t="str">
            <v>VÁLVULAS DE RETENÇÃO</v>
          </cell>
          <cell r="C2306" t="str">
            <v/>
          </cell>
          <cell r="E2306">
            <v>0</v>
          </cell>
          <cell r="F2306" t="str">
            <v>SIEC Abr/26</v>
          </cell>
        </row>
        <row r="2307">
          <cell r="A2307" t="str">
            <v>02.02.07.510.33</v>
          </cell>
          <cell r="B2307" t="str">
            <v>Válvula de retenção de latão, diâmetro ¾", extremidade rosca, ref. Docol ou equivalente</v>
          </cell>
          <cell r="C2307" t="str">
            <v>un</v>
          </cell>
          <cell r="D2307">
            <v>145.36000000000001</v>
          </cell>
          <cell r="E2307">
            <v>117.24471688982095</v>
          </cell>
          <cell r="F2307" t="str">
            <v>SIEC Abr/26</v>
          </cell>
        </row>
        <row r="2308">
          <cell r="A2308" t="str">
            <v>02.02.07.510.38</v>
          </cell>
          <cell r="B2308" t="str">
            <v>Válvula de retenção de latão, diâmetro 2½", extremidade rosca, modelo Europa, ref. ITAP ou equivalente</v>
          </cell>
          <cell r="C2308" t="str">
            <v>un</v>
          </cell>
          <cell r="D2308">
            <v>534.91999999999996</v>
          </cell>
          <cell r="E2308">
            <v>431.45668656234875</v>
          </cell>
          <cell r="F2308" t="str">
            <v>SIEC Abr/26</v>
          </cell>
        </row>
        <row r="2309">
          <cell r="A2309" t="str">
            <v>02.02.07.510.10</v>
          </cell>
          <cell r="B2309" t="str">
            <v>Válvula de retenção de pé com crivo FoFo, Ø 150mm (6")</v>
          </cell>
          <cell r="C2309" t="str">
            <v>un</v>
          </cell>
          <cell r="D2309">
            <v>2333.15</v>
          </cell>
          <cell r="E2309">
            <v>1881.8761090498467</v>
          </cell>
          <cell r="F2309" t="str">
            <v>SIEC Abr/26</v>
          </cell>
        </row>
        <row r="2310">
          <cell r="A2310" t="str">
            <v>02.02.07.510.09</v>
          </cell>
          <cell r="B2310" t="str">
            <v>Válvula de retenção de pé com crivo, Ø 100 mm (4")</v>
          </cell>
          <cell r="C2310" t="str">
            <v>un</v>
          </cell>
          <cell r="D2310">
            <v>1308.52</v>
          </cell>
          <cell r="E2310">
            <v>1055.4282948862719</v>
          </cell>
          <cell r="F2310" t="str">
            <v>SIEC Abr/26</v>
          </cell>
        </row>
        <row r="2311">
          <cell r="A2311" t="str">
            <v>02.02.07.510.02</v>
          </cell>
          <cell r="B2311" t="str">
            <v>Válvula de retenção de pé com crivo, Ø 20 mm (3/4")</v>
          </cell>
          <cell r="C2311" t="str">
            <v>un</v>
          </cell>
          <cell r="D2311">
            <v>142.97999999999999</v>
          </cell>
          <cell r="E2311">
            <v>115.32505242781093</v>
          </cell>
          <cell r="F2311" t="str">
            <v>SIEC Abr/26</v>
          </cell>
        </row>
        <row r="2312">
          <cell r="A2312" t="str">
            <v>02.02.07.510.03</v>
          </cell>
          <cell r="B2312" t="str">
            <v>Válvula de retenção de pé com crivo, Ø 25 mm (1")</v>
          </cell>
          <cell r="C2312" t="str">
            <v>un</v>
          </cell>
          <cell r="D2312">
            <v>153.27000000000001</v>
          </cell>
          <cell r="E2312">
            <v>123.62477819003065</v>
          </cell>
          <cell r="F2312" t="str">
            <v>SIEC Abr/26</v>
          </cell>
        </row>
        <row r="2313">
          <cell r="A2313" t="str">
            <v>02.02.07.510.04</v>
          </cell>
          <cell r="B2313" t="str">
            <v>Válvula de retenção de pé com crivo, Ø 32 mm (1 1/4")</v>
          </cell>
          <cell r="C2313" t="str">
            <v>un</v>
          </cell>
          <cell r="D2313">
            <v>242.56</v>
          </cell>
          <cell r="E2313">
            <v>195.64445878367479</v>
          </cell>
          <cell r="F2313" t="str">
            <v>SIEC Abr/26</v>
          </cell>
        </row>
        <row r="2314">
          <cell r="A2314" t="str">
            <v>02.02.07.510.05</v>
          </cell>
          <cell r="B2314" t="str">
            <v>Válvula de retenção de pé com crivo, Ø 40 mm (1 1/2")</v>
          </cell>
          <cell r="C2314" t="str">
            <v>un</v>
          </cell>
          <cell r="D2314">
            <v>254.05</v>
          </cell>
          <cell r="E2314">
            <v>204.91208259396677</v>
          </cell>
          <cell r="F2314" t="str">
            <v>SIEC Abr/26</v>
          </cell>
        </row>
        <row r="2315">
          <cell r="A2315" t="str">
            <v>02.02.07.510.06</v>
          </cell>
          <cell r="B2315" t="str">
            <v>Válvula de retenção de pé com crivo, Ø 50 mm (2")</v>
          </cell>
          <cell r="C2315" t="str">
            <v>un</v>
          </cell>
          <cell r="D2315">
            <v>564.80999999999995</v>
          </cell>
          <cell r="E2315">
            <v>455.56541377641548</v>
          </cell>
          <cell r="F2315" t="str">
            <v>SIEC Abr/26</v>
          </cell>
        </row>
        <row r="2316">
          <cell r="A2316" t="str">
            <v>02.02.07.510.07</v>
          </cell>
          <cell r="B2316" t="str">
            <v>Válvula de retenção de pé com crivo, Ø 65 mm (2 1/2")</v>
          </cell>
          <cell r="C2316" t="str">
            <v>un</v>
          </cell>
          <cell r="D2316">
            <v>588.59</v>
          </cell>
          <cell r="E2316">
            <v>474.74592676238103</v>
          </cell>
          <cell r="F2316" t="str">
            <v>SIEC Abr/26</v>
          </cell>
        </row>
        <row r="2317">
          <cell r="A2317" t="str">
            <v>02.02.07.510.08</v>
          </cell>
          <cell r="B2317" t="str">
            <v>Válvula de retenção de pé com crivo, Ø 80 mm (3")</v>
          </cell>
          <cell r="C2317" t="str">
            <v>un</v>
          </cell>
          <cell r="D2317">
            <v>1069.98</v>
          </cell>
          <cell r="E2317">
            <v>863.02629456363934</v>
          </cell>
          <cell r="F2317" t="str">
            <v>SIEC Abr/26</v>
          </cell>
        </row>
        <row r="2318">
          <cell r="A2318" t="str">
            <v>02.02.07.510.31</v>
          </cell>
          <cell r="B2318" t="str">
            <v>Válvula de retenção de PVC branco, diâmetro 100mm (4")</v>
          </cell>
          <cell r="C2318" t="str">
            <v>un</v>
          </cell>
          <cell r="D2318">
            <v>170.65</v>
          </cell>
          <cell r="E2318">
            <v>137.64316825294404</v>
          </cell>
          <cell r="F2318" t="str">
            <v>SIEC Abr/26</v>
          </cell>
        </row>
        <row r="2319">
          <cell r="A2319" t="str">
            <v>02.02.07.510.56</v>
          </cell>
          <cell r="B2319" t="str">
            <v>Válvula de retenção horizontal em bronze, Ø 100 mm (4")</v>
          </cell>
          <cell r="C2319" t="str">
            <v>un</v>
          </cell>
          <cell r="D2319">
            <v>1567.96</v>
          </cell>
          <cell r="E2319">
            <v>1264.6878528794966</v>
          </cell>
          <cell r="F2319" t="str">
            <v>SIEC Abr/26</v>
          </cell>
        </row>
        <row r="2320">
          <cell r="A2320" t="str">
            <v>02.02.07.510.49</v>
          </cell>
          <cell r="B2320" t="str">
            <v>Válvula de retenção horizontal em bronze, Ø 20 mm (3/4")</v>
          </cell>
          <cell r="C2320" t="str">
            <v>un</v>
          </cell>
          <cell r="D2320">
            <v>163.84</v>
          </cell>
          <cell r="E2320">
            <v>132.15034683013388</v>
          </cell>
          <cell r="F2320" t="str">
            <v>SIEC Abr/26</v>
          </cell>
        </row>
        <row r="2321">
          <cell r="A2321" t="str">
            <v>02.02.07.510.50</v>
          </cell>
          <cell r="B2321" t="str">
            <v>Válvula de retenção horizontal em bronze, Ø 25 mm (1")</v>
          </cell>
          <cell r="C2321" t="str">
            <v>un</v>
          </cell>
          <cell r="D2321">
            <v>222.56</v>
          </cell>
          <cell r="E2321">
            <v>179.51282464913695</v>
          </cell>
          <cell r="F2321" t="str">
            <v>SIEC Abr/26</v>
          </cell>
        </row>
        <row r="2322">
          <cell r="A2322" t="str">
            <v>02.02.07.510.51</v>
          </cell>
          <cell r="B2322" t="str">
            <v>Válvula de retenção horizontal em bronze, Ø 32 mm (1 1/4")</v>
          </cell>
          <cell r="C2322" t="str">
            <v>un</v>
          </cell>
          <cell r="D2322">
            <v>331.4</v>
          </cell>
          <cell r="E2322">
            <v>267.30117760929181</v>
          </cell>
          <cell r="F2322" t="str">
            <v>SIEC Abr/26</v>
          </cell>
        </row>
        <row r="2323">
          <cell r="A2323" t="str">
            <v>02.02.07.510.52</v>
          </cell>
          <cell r="B2323" t="str">
            <v>Válvula de retenção horizontal em bronze, Ø 40 mm (1 1/2")</v>
          </cell>
          <cell r="C2323" t="str">
            <v>un</v>
          </cell>
          <cell r="D2323">
            <v>373.58</v>
          </cell>
          <cell r="E2323">
            <v>301.32279399903206</v>
          </cell>
          <cell r="F2323" t="str">
            <v>SIEC Abr/26</v>
          </cell>
        </row>
        <row r="2324">
          <cell r="A2324" t="str">
            <v>02.02.07.510.53</v>
          </cell>
          <cell r="B2324" t="str">
            <v>Válvula de retenção horizontal em bronze, Ø 50 mm (2")</v>
          </cell>
          <cell r="C2324" t="str">
            <v>un</v>
          </cell>
          <cell r="D2324">
            <v>520.86</v>
          </cell>
          <cell r="E2324">
            <v>420.11614776576869</v>
          </cell>
          <cell r="F2324" t="str">
            <v>SIEC Abr/26</v>
          </cell>
        </row>
        <row r="2325">
          <cell r="A2325" t="str">
            <v>02.02.07.510.54</v>
          </cell>
          <cell r="B2325" t="str">
            <v>Válvula de retenção horizontal em bronze, Ø 65 mm (2 1/2")</v>
          </cell>
          <cell r="C2325" t="str">
            <v>un</v>
          </cell>
          <cell r="D2325">
            <v>742.09</v>
          </cell>
          <cell r="E2325">
            <v>598.55621874495887</v>
          </cell>
          <cell r="F2325" t="str">
            <v>SIEC Abr/26</v>
          </cell>
        </row>
        <row r="2326">
          <cell r="A2326" t="str">
            <v>02.02.07.510.55</v>
          </cell>
          <cell r="B2326" t="str">
            <v>Válvula de retenção horizontal em bronze, Ø 80 mm (3")</v>
          </cell>
          <cell r="C2326" t="str">
            <v>un</v>
          </cell>
          <cell r="D2326">
            <v>1019.89</v>
          </cell>
          <cell r="E2326">
            <v>822.62461687368932</v>
          </cell>
          <cell r="F2326" t="str">
            <v>SIEC Abr/26</v>
          </cell>
        </row>
        <row r="2327">
          <cell r="A2327" t="str">
            <v>02.02.07.510.48</v>
          </cell>
          <cell r="B2327" t="str">
            <v>Válvula de retenção vertical em bronze, Ø 100 mm (4")</v>
          </cell>
          <cell r="C2327" t="str">
            <v>un</v>
          </cell>
          <cell r="D2327">
            <v>1095.8</v>
          </cell>
          <cell r="E2327">
            <v>883.85223423132754</v>
          </cell>
          <cell r="F2327" t="str">
            <v>SIEC Abr/26</v>
          </cell>
        </row>
        <row r="2328">
          <cell r="A2328" t="str">
            <v>02.02.07.510.42</v>
          </cell>
          <cell r="B2328" t="str">
            <v>Válvula de retenção vertical em bronze, Ø 20 mm (3/4")</v>
          </cell>
          <cell r="C2328" t="str">
            <v>un</v>
          </cell>
          <cell r="D2328">
            <v>108.47</v>
          </cell>
          <cell r="E2328">
            <v>87.489917728665915</v>
          </cell>
          <cell r="F2328" t="str">
            <v>SIEC Abr/26</v>
          </cell>
        </row>
        <row r="2329">
          <cell r="A2329" t="str">
            <v>02.02.07.510.43</v>
          </cell>
          <cell r="B2329" t="str">
            <v>Válvula de retenção vertical em bronze, Ø 25 mm (1")</v>
          </cell>
          <cell r="C2329" t="str">
            <v>un</v>
          </cell>
          <cell r="D2329">
            <v>120.94</v>
          </cell>
          <cell r="E2329">
            <v>97.547991611550245</v>
          </cell>
          <cell r="F2329" t="str">
            <v>SIEC Abr/26</v>
          </cell>
        </row>
        <row r="2330">
          <cell r="A2330" t="str">
            <v>02.02.07.510.44</v>
          </cell>
          <cell r="B2330" t="str">
            <v>Válvula de retenção vertical em bronze, Ø 32 mm (1 1/4")</v>
          </cell>
          <cell r="C2330" t="str">
            <v>un</v>
          </cell>
          <cell r="D2330">
            <v>179.63</v>
          </cell>
          <cell r="E2330">
            <v>144.88627197935151</v>
          </cell>
          <cell r="F2330" t="str">
            <v>SIEC Abr/26</v>
          </cell>
        </row>
        <row r="2331">
          <cell r="A2331" t="str">
            <v>02.02.07.510.45</v>
          </cell>
          <cell r="B2331" t="str">
            <v>Válvula de retenção vertical em bronze, Ø 40 mm (1 1/2")</v>
          </cell>
          <cell r="C2331" t="str">
            <v>un</v>
          </cell>
          <cell r="D2331">
            <v>209.55</v>
          </cell>
          <cell r="E2331">
            <v>169.01919664462011</v>
          </cell>
          <cell r="F2331" t="str">
            <v>SIEC Abr/26</v>
          </cell>
        </row>
        <row r="2332">
          <cell r="A2332" t="str">
            <v>02.02.07.510.46</v>
          </cell>
          <cell r="B2332" t="str">
            <v>Válvula de retenção vertical em bronze, Ø 50 mm (2")</v>
          </cell>
          <cell r="C2332" t="str">
            <v>un</v>
          </cell>
          <cell r="D2332">
            <v>301.52</v>
          </cell>
          <cell r="E2332">
            <v>243.20051621229229</v>
          </cell>
          <cell r="F2332" t="str">
            <v>SIEC Abr/26</v>
          </cell>
        </row>
        <row r="2333">
          <cell r="A2333" t="str">
            <v>02.02.07.510.47</v>
          </cell>
          <cell r="B2333" t="str">
            <v>Válvula de retenção vertical em bronze, Ø 80 mm (3")</v>
          </cell>
          <cell r="C2333" t="str">
            <v>un</v>
          </cell>
          <cell r="D2333">
            <v>644.63</v>
          </cell>
          <cell r="E2333">
            <v>519.94676560735604</v>
          </cell>
          <cell r="F2333" t="str">
            <v>SIEC Abr/26</v>
          </cell>
        </row>
        <row r="2334">
          <cell r="A2334" t="str">
            <v>02.02.07.900</v>
          </cell>
          <cell r="B2334" t="str">
            <v>VÁLVULAS SOLENÓIDES</v>
          </cell>
          <cell r="C2334" t="str">
            <v/>
          </cell>
          <cell r="E2334">
            <v>0</v>
          </cell>
          <cell r="F2334" t="str">
            <v>SIEC Abr/26</v>
          </cell>
        </row>
        <row r="2335">
          <cell r="A2335" t="str">
            <v>02.02.07.900.01</v>
          </cell>
          <cell r="B2335" t="str">
            <v>Válvula solenóide 2 vias, uso geral - Ø 1"</v>
          </cell>
          <cell r="C2335" t="str">
            <v>un</v>
          </cell>
          <cell r="D2335">
            <v>322.67</v>
          </cell>
          <cell r="E2335">
            <v>260.25971930956609</v>
          </cell>
          <cell r="F2335" t="str">
            <v>SIEC Abr/26</v>
          </cell>
        </row>
        <row r="2336">
          <cell r="A2336" t="str">
            <v>02.02.08</v>
          </cell>
          <cell r="B2336" t="str">
            <v>SERVIÇOS DIVERSOS</v>
          </cell>
          <cell r="C2336" t="str">
            <v/>
          </cell>
          <cell r="E2336">
            <v>0</v>
          </cell>
          <cell r="F2336" t="str">
            <v>SIEC Abr/26</v>
          </cell>
        </row>
        <row r="2337">
          <cell r="A2337" t="str">
            <v>02.02.08.100</v>
          </cell>
          <cell r="B2337" t="str">
            <v>SERVIÇOS DIVERSOS</v>
          </cell>
          <cell r="C2337" t="str">
            <v/>
          </cell>
          <cell r="E2337">
            <v>0</v>
          </cell>
          <cell r="F2337" t="str">
            <v>SIEC Abr/26</v>
          </cell>
        </row>
        <row r="2338">
          <cell r="A2338" t="str">
            <v>02.02.08.100.03</v>
          </cell>
          <cell r="B2338" t="str">
            <v>Kit chuva filtro ciclo 500 em polietileno com tratamento de radiação UV, para área de captação de até 800 m² e fator de ediciência de 90%</v>
          </cell>
          <cell r="C2338" t="str">
            <v>cj</v>
          </cell>
          <cell r="D2338">
            <v>3515.33</v>
          </cell>
          <cell r="E2338">
            <v>2835.4008711082433</v>
          </cell>
          <cell r="F2338" t="str">
            <v>SIEC Abr/26</v>
          </cell>
        </row>
        <row r="2339">
          <cell r="A2339" t="str">
            <v>02.02.08.100.01</v>
          </cell>
          <cell r="B2339" t="str">
            <v>Suporte para tubulação aparente tipo gota Ø 2 1/2"</v>
          </cell>
          <cell r="C2339" t="str">
            <v>un</v>
          </cell>
          <cell r="D2339">
            <v>61.03</v>
          </cell>
          <cell r="E2339">
            <v>49.225681561542181</v>
          </cell>
          <cell r="F2339" t="str">
            <v>SIEC Abr/26</v>
          </cell>
        </row>
        <row r="2340">
          <cell r="A2340" t="str">
            <v>02.02.08.100.02</v>
          </cell>
          <cell r="B2340" t="str">
            <v>Suporte para tubulação aparente tipo união horizontal Ø 2 1/2"</v>
          </cell>
          <cell r="C2340" t="str">
            <v>un</v>
          </cell>
          <cell r="D2340">
            <v>51.94</v>
          </cell>
          <cell r="E2340">
            <v>41.893853847394737</v>
          </cell>
          <cell r="F2340" t="str">
            <v>SIEC Abr/26</v>
          </cell>
        </row>
        <row r="2341">
          <cell r="A2341" t="str">
            <v>02.03</v>
          </cell>
          <cell r="B2341" t="str">
            <v>INSTALAÇÕES ELÉTRICAS PREDIAIS</v>
          </cell>
          <cell r="C2341" t="str">
            <v/>
          </cell>
          <cell r="E2341">
            <v>0</v>
          </cell>
          <cell r="F2341" t="str">
            <v>SIEC Abr/26</v>
          </cell>
        </row>
        <row r="2342">
          <cell r="A2342" t="str">
            <v>02.03.01</v>
          </cell>
          <cell r="B2342" t="str">
            <v>VENTILAÇÃO ARTIFICIAL</v>
          </cell>
          <cell r="C2342" t="str">
            <v/>
          </cell>
          <cell r="E2342">
            <v>0</v>
          </cell>
          <cell r="F2342" t="str">
            <v>SIEC Abr/26</v>
          </cell>
        </row>
        <row r="2343">
          <cell r="A2343" t="str">
            <v>02.03.01.110</v>
          </cell>
          <cell r="B2343" t="str">
            <v>DISPOSITIVOS PARA SISTEMAS DE AR</v>
          </cell>
          <cell r="C2343" t="str">
            <v/>
          </cell>
          <cell r="E2343">
            <v>0</v>
          </cell>
          <cell r="F2343" t="str">
            <v>SIEC Abr/26</v>
          </cell>
        </row>
        <row r="2344">
          <cell r="A2344" t="str">
            <v>02.03.01.110.19</v>
          </cell>
          <cell r="B2344" t="str">
            <v>Caixa de ventilação com rotor tipo Limit Load; vazão de ar limpo entre 1.500 e 1.600 m³/h; pressão estática entre 15 e 18 mmca; com filtro lavável classe G1 ou superior; tensão 220 V / trifásico / 60 Hz; classe de proteção mínima do motor IP 53; equipada com motor à prova de explosão, incluindo suportes, ferramentas, dispositivos, instrumentos, materiais, produtos, elementos de fixação, interface de monitoramento e controle remoto, manuais e garantia</v>
          </cell>
          <cell r="C2344" t="str">
            <v>cj</v>
          </cell>
          <cell r="D2344">
            <v>8416.65</v>
          </cell>
          <cell r="E2344">
            <v>6788.7159219228906</v>
          </cell>
          <cell r="F2344" t="str">
            <v>SIEC Abr/26</v>
          </cell>
        </row>
        <row r="2345">
          <cell r="A2345" t="str">
            <v>02.03.01.110.18</v>
          </cell>
          <cell r="B2345" t="str">
            <v>Caixa de ventilação com rotor tipo Limit Load; vazão de ar limpo entre 2.500 e 3.000 m³/h; pressão estática entre 15 e 18 mmca; com filtro lavável classe G1 ou superior; tensão 220 V / trifásico / 60 Hz; classe de proteção mínima do motor IP 53, incluindo suportes, ferramentas, dispositivos, instrumentos, materiais, produtos, elementos de fixação, interface de monitoramento e controle remoto, manuais e garantia</v>
          </cell>
          <cell r="C2345" t="str">
            <v>cj</v>
          </cell>
          <cell r="D2345">
            <v>4015.01</v>
          </cell>
          <cell r="E2345">
            <v>3238.4336183255364</v>
          </cell>
          <cell r="F2345" t="str">
            <v>SIEC Abr/26</v>
          </cell>
        </row>
        <row r="2346">
          <cell r="A2346" t="str">
            <v>02.03.01.110.20</v>
          </cell>
          <cell r="B2346" t="str">
            <v>Caixa de ventilação geral diluidora em aço galvanizado, flangeada na aspiração e na descarga, equipada com motor elétrico e ventilador centrífugo tipo (limit load ou sirocco), vazão mínima de 3.400 m³/h e pressão estática mínima de 74 mmca, com potência aproximada de 1 kW; temperatura de trabalho entre 0 e 45 °C; altitude de trabalho entre 700 a 780 m; tensão 220 V / trifásico / 60 Hz; interface de monitoramento e controle remoto, com religamento (restart) automático (em caso de falta e retorno do fornecimento de energia elétrica)</v>
          </cell>
          <cell r="C2346" t="str">
            <v>cj</v>
          </cell>
          <cell r="D2346">
            <v>5626.23</v>
          </cell>
          <cell r="E2346">
            <v>4538.0141958380382</v>
          </cell>
          <cell r="F2346" t="str">
            <v>SIEC Abr/26</v>
          </cell>
        </row>
        <row r="2347">
          <cell r="A2347" t="str">
            <v>02.03.01.110.04</v>
          </cell>
          <cell r="B2347" t="str">
            <v>Damper de lâminas opostas em aço galvanizado, com buchas de nylon 700 x 400 mm</v>
          </cell>
          <cell r="C2347" t="str">
            <v>un</v>
          </cell>
          <cell r="D2347">
            <v>161.83000000000001</v>
          </cell>
          <cell r="E2347">
            <v>130.52911759961285</v>
          </cell>
          <cell r="F2347" t="str">
            <v>SIEC Abr/26</v>
          </cell>
        </row>
        <row r="2348">
          <cell r="A2348" t="str">
            <v>02.03.01.110.28</v>
          </cell>
          <cell r="B2348" t="str">
            <v>Damper de regulagem de vazão, conforme Especificação Técnica CPTM AO1299-3 e CPTM AT3499-0, dimensões 200 x 150 mm.</v>
          </cell>
          <cell r="C2348" t="str">
            <v>un</v>
          </cell>
          <cell r="D2348">
            <v>146.52000000000001</v>
          </cell>
          <cell r="E2348">
            <v>118.18035166962414</v>
          </cell>
          <cell r="F2348" t="str">
            <v>SIEC Abr/26</v>
          </cell>
        </row>
        <row r="2349">
          <cell r="A2349" t="str">
            <v>02.03.01.110.37</v>
          </cell>
          <cell r="B2349" t="str">
            <v>Exaustor axial de parede, com pestana de proteção (aba) contra entrada de chuva e tela; diâmetro nominal 0,40 a 0,45 m; vazão de ar limpo entre 4.200 e 4.300 m³/h; pressão estática entre 12 e 16 mmca; tensão 220 V / trifásico / 60 Hz; classe de proteção mínima do motor IP 54; equipado com motor à prova de explosão, incluindo suporte e elementos de fixação; garantia de 12 meses</v>
          </cell>
          <cell r="C2349" t="str">
            <v>cj</v>
          </cell>
          <cell r="D2349">
            <v>10047.27</v>
          </cell>
          <cell r="E2349">
            <v>8103.944184545895</v>
          </cell>
          <cell r="F2349" t="str">
            <v>SIEC Abr/26</v>
          </cell>
        </row>
        <row r="2350">
          <cell r="A2350" t="str">
            <v>02.03.01.110.26</v>
          </cell>
          <cell r="B2350" t="str">
            <v>Grelha de exaustão com registro, com lâminas reguláveis, para insuflamento ou retorno de ar limpo, dimensões 400 x 200 mm</v>
          </cell>
          <cell r="C2350" t="str">
            <v>un</v>
          </cell>
          <cell r="D2350">
            <v>200.6</v>
          </cell>
          <cell r="E2350">
            <v>161.80029036941443</v>
          </cell>
          <cell r="F2350" t="str">
            <v>SIEC Abr/26</v>
          </cell>
        </row>
        <row r="2351">
          <cell r="A2351" t="str">
            <v>02.03.01.110.24</v>
          </cell>
          <cell r="B2351" t="str">
            <v>Grelha de ventilação com registro, com lâminas reguláveis, para insuflamento ou retorno de ar limpo, dimensões 300 x 100 mm</v>
          </cell>
          <cell r="C2351" t="str">
            <v>un</v>
          </cell>
          <cell r="D2351">
            <v>188.62</v>
          </cell>
          <cell r="E2351">
            <v>152.13744152282626</v>
          </cell>
          <cell r="F2351" t="str">
            <v>SIEC Abr/26</v>
          </cell>
        </row>
        <row r="2352">
          <cell r="A2352" t="str">
            <v>02.03.01.110.25</v>
          </cell>
          <cell r="B2352" t="str">
            <v>Grelha de ventilação com registro, com lâminas reguláveis, para insuflamento ou retorno de ar limpo, dimensões 300 x 200 mm</v>
          </cell>
          <cell r="C2352" t="str">
            <v>un</v>
          </cell>
          <cell r="D2352">
            <v>231.52</v>
          </cell>
          <cell r="E2352">
            <v>186.73979674140992</v>
          </cell>
          <cell r="F2352" t="str">
            <v>SIEC Abr/26</v>
          </cell>
        </row>
        <row r="2353">
          <cell r="A2353" t="str">
            <v>02.03.01.110.27</v>
          </cell>
          <cell r="B2353" t="str">
            <v>Grelha metálica quadrada, 15 x15cm</v>
          </cell>
          <cell r="C2353" t="str">
            <v>un</v>
          </cell>
          <cell r="D2353">
            <v>44.36</v>
          </cell>
          <cell r="E2353">
            <v>35.779964510404902</v>
          </cell>
          <cell r="F2353" t="str">
            <v>SIEC Abr/26</v>
          </cell>
        </row>
        <row r="2354">
          <cell r="A2354" t="str">
            <v>02.03.01.110.17</v>
          </cell>
          <cell r="B2354" t="str">
            <v>Mini-exaustor do tipo "para banheiro"; vazão mínima 27 m³/h; nível de ruído igual ou menor do que 60 dB(A); tensão 127 a 220 Vca; potência máxima 30 W; acionado por interruptor, incluindo suportes, elementos de fixação, manuais e garantia de 12 meses</v>
          </cell>
          <cell r="C2354" t="str">
            <v>un</v>
          </cell>
          <cell r="D2354">
            <v>330.9</v>
          </cell>
          <cell r="E2354">
            <v>266.89788675592837</v>
          </cell>
          <cell r="F2354" t="str">
            <v>SIEC Abr/26</v>
          </cell>
        </row>
        <row r="2355">
          <cell r="A2355" t="str">
            <v>02.03.01.110.178</v>
          </cell>
          <cell r="B2355" t="str">
            <v>Operação assistida para sistemas auxiliares</v>
          </cell>
          <cell r="C2355" t="str">
            <v>mês</v>
          </cell>
          <cell r="D2355">
            <v>740.88</v>
          </cell>
          <cell r="E2355">
            <v>597.58025487981934</v>
          </cell>
          <cell r="F2355" t="str">
            <v>SIEC Abr/26</v>
          </cell>
        </row>
        <row r="2356">
          <cell r="A2356" t="str">
            <v>02.03.01.110.141</v>
          </cell>
          <cell r="B2356" t="str">
            <v xml:space="preserve">Tampão Ø 1.1/2", ferro maleável galvanizado, Classe 10, com rosca BSP </v>
          </cell>
          <cell r="C2356" t="str">
            <v>un</v>
          </cell>
          <cell r="D2356">
            <v>28.7</v>
          </cell>
          <cell r="E2356">
            <v>23.148894983061783</v>
          </cell>
          <cell r="F2356" t="str">
            <v>SIEC Abr/26</v>
          </cell>
        </row>
        <row r="2357">
          <cell r="A2357" t="str">
            <v>02.03.01.110.142</v>
          </cell>
          <cell r="B2357" t="str">
            <v>Tê de redução, ferro maleável galvanizado, Classe 10, Ø 1.1/2 x 1" e bucha de redução 1" x 1/2", com rosca BSP</v>
          </cell>
          <cell r="C2357" t="str">
            <v>un</v>
          </cell>
          <cell r="D2357">
            <v>93</v>
          </cell>
          <cell r="E2357">
            <v>75.012098725600907</v>
          </cell>
          <cell r="F2357" t="str">
            <v>SIEC Abr/26</v>
          </cell>
        </row>
        <row r="2358">
          <cell r="A2358" t="str">
            <v>02.03.01.110.143</v>
          </cell>
          <cell r="B2358" t="str">
            <v>Tê normal, ferro maleável galvanizado, Classe 10, Ø 1.1/2", com rosca BSP</v>
          </cell>
          <cell r="C2358" t="str">
            <v>un</v>
          </cell>
          <cell r="D2358">
            <v>159.81</v>
          </cell>
          <cell r="E2358">
            <v>128.89982255202452</v>
          </cell>
          <cell r="F2358" t="str">
            <v>SIEC Abr/26</v>
          </cell>
        </row>
        <row r="2359">
          <cell r="A2359" t="str">
            <v>02.03.01.110.123</v>
          </cell>
          <cell r="B2359" t="str">
            <v>Tubo de cobre para rede frigorígena com isolamento em espuma elastométrica Ø 12,70mm (1/2")</v>
          </cell>
          <cell r="C2359" t="str">
            <v>m</v>
          </cell>
          <cell r="D2359">
            <v>99.49</v>
          </cell>
          <cell r="E2359">
            <v>80.246814002258418</v>
          </cell>
          <cell r="F2359" t="str">
            <v>SIEC Abr/26</v>
          </cell>
        </row>
        <row r="2360">
          <cell r="A2360" t="str">
            <v>02.03.01.110.121</v>
          </cell>
          <cell r="B2360" t="str">
            <v>Tubo de cobre para rede frigorígena com isolamento em espuma elastométrica Ø 6,40mm (1/4")</v>
          </cell>
          <cell r="C2360" t="str">
            <v>m</v>
          </cell>
          <cell r="D2360">
            <v>61.37</v>
          </cell>
          <cell r="E2360">
            <v>49.499919341829326</v>
          </cell>
          <cell r="F2360" t="str">
            <v>SIEC Abr/26</v>
          </cell>
        </row>
        <row r="2361">
          <cell r="A2361" t="str">
            <v>02.03.01.110.122</v>
          </cell>
          <cell r="B2361" t="str">
            <v>Tubo de cobre para rede frigorígena com isolamento em espuma elastométrica Ø 9,50mm (3/8")</v>
          </cell>
          <cell r="C2361" t="str">
            <v>m</v>
          </cell>
          <cell r="D2361">
            <v>82.63</v>
          </cell>
          <cell r="E2361">
            <v>66.647846426843032</v>
          </cell>
          <cell r="F2361" t="str">
            <v>SIEC Abr/26</v>
          </cell>
        </row>
        <row r="2362">
          <cell r="A2362" t="str">
            <v>02.03.01.110.144</v>
          </cell>
          <cell r="B2362" t="str">
            <v>Válvula esfera, tipo monobloco, rosca BSP Ø1.1/2" c/ alavanca defasada, em bronze, passagem Reduzida, 150 lb., esf. Inox</v>
          </cell>
          <cell r="C2362" t="str">
            <v>un</v>
          </cell>
          <cell r="D2362">
            <v>188.19</v>
          </cell>
          <cell r="E2362">
            <v>151.79061138893368</v>
          </cell>
          <cell r="F2362" t="str">
            <v>SIEC Abr/26</v>
          </cell>
        </row>
        <row r="2363">
          <cell r="A2363" t="str">
            <v>02.03.01.110.145</v>
          </cell>
          <cell r="B2363" t="str">
            <v>Válvula esfera, tipo monobloco, rosca BSP Ø1/2" c/ alavanca defasada, em bronze, pass. Reduzida, 150 lb., esf. Inox</v>
          </cell>
          <cell r="C2363" t="str">
            <v>un</v>
          </cell>
          <cell r="D2363">
            <v>124.09</v>
          </cell>
          <cell r="E2363">
            <v>100.08872398773995</v>
          </cell>
          <cell r="F2363" t="str">
            <v>SIEC Abr/26</v>
          </cell>
        </row>
        <row r="2364">
          <cell r="A2364" t="str">
            <v>02.03.01.110.34</v>
          </cell>
          <cell r="B2364" t="str">
            <v>Veneziana com Tela de Proteção para Descarga de Ar, conforme Especificação Técnica CPTM AO1299-3 e CPTM AT3499-0, dimensões 500 x 400 mm.</v>
          </cell>
          <cell r="C2364" t="str">
            <v>un</v>
          </cell>
          <cell r="D2364">
            <v>251.25</v>
          </cell>
          <cell r="E2364">
            <v>202.65365381513146</v>
          </cell>
          <cell r="F2364" t="str">
            <v>SIEC Abr/26</v>
          </cell>
        </row>
        <row r="2365">
          <cell r="A2365" t="str">
            <v>02.03.01.110.09</v>
          </cell>
          <cell r="B2365" t="str">
            <v>Veneziana em alumínio anodizado, 500 x 300 mm</v>
          </cell>
          <cell r="C2365" t="str">
            <v>un</v>
          </cell>
          <cell r="D2365">
            <v>378.32</v>
          </cell>
          <cell r="E2365">
            <v>305.14599128891757</v>
          </cell>
          <cell r="F2365" t="str">
            <v>SIEC Abr/26</v>
          </cell>
        </row>
        <row r="2366">
          <cell r="A2366" t="str">
            <v>02.03.01.130</v>
          </cell>
          <cell r="B2366" t="str">
            <v>DUTOS PARA AR CONDICIONADO</v>
          </cell>
          <cell r="C2366" t="str">
            <v/>
          </cell>
          <cell r="E2366">
            <v>0</v>
          </cell>
          <cell r="F2366" t="str">
            <v>SIEC Abr/26</v>
          </cell>
        </row>
        <row r="2367">
          <cell r="A2367" t="str">
            <v>02.03.01.130.01</v>
          </cell>
          <cell r="B2367" t="str">
            <v>Duto flexível isolado termicamente com lã de vidro, para ar-condicionado, espessura 25 mm e Ø 14"</v>
          </cell>
          <cell r="C2367" t="str">
            <v>m</v>
          </cell>
          <cell r="D2367">
            <v>78.66</v>
          </cell>
          <cell r="E2367">
            <v>63.445717051137279</v>
          </cell>
          <cell r="F2367" t="str">
            <v>SIEC Abr/26</v>
          </cell>
        </row>
        <row r="2368">
          <cell r="A2368" t="str">
            <v>02.03.01.130.07</v>
          </cell>
          <cell r="B2368" t="str">
            <v>Rede de dutos para ar-condicionado com chapa de aço galvanizada nº 24, com isolamento térmico</v>
          </cell>
          <cell r="C2368" t="str">
            <v>m²</v>
          </cell>
          <cell r="D2368">
            <v>289.64999999999998</v>
          </cell>
          <cell r="E2368">
            <v>233.62639135344409</v>
          </cell>
          <cell r="F2368" t="str">
            <v>SIEC Abr/26</v>
          </cell>
        </row>
        <row r="2369">
          <cell r="A2369" t="str">
            <v>02.03.01.130.06</v>
          </cell>
          <cell r="B2369" t="str">
            <v>Rede de dutos para ar-condicionado com chapa de aço galvanizada nº 24, sem isolamento térmico</v>
          </cell>
          <cell r="C2369" t="str">
            <v>m²</v>
          </cell>
          <cell r="D2369">
            <v>68.13</v>
          </cell>
          <cell r="E2369">
            <v>54.952411679303111</v>
          </cell>
          <cell r="F2369" t="str">
            <v>SIEC Abr/26</v>
          </cell>
        </row>
        <row r="2370">
          <cell r="A2370" t="str">
            <v>02.03.01.130.05</v>
          </cell>
          <cell r="B2370" t="str">
            <v>Tubo esponjoso Ø 1/2 polegada, para isolamento de tubulação de cobre para sistemas de ar condicionado</v>
          </cell>
          <cell r="C2370" t="str">
            <v>m</v>
          </cell>
          <cell r="D2370">
            <v>14.77</v>
          </cell>
          <cell r="E2370">
            <v>11.913211808356186</v>
          </cell>
          <cell r="F2370" t="str">
            <v>SIEC Abr/26</v>
          </cell>
        </row>
        <row r="2371">
          <cell r="A2371" t="str">
            <v>02.03.01.210</v>
          </cell>
          <cell r="B2371" t="str">
            <v>AR CONDICIONADO</v>
          </cell>
          <cell r="C2371" t="str">
            <v/>
          </cell>
          <cell r="E2371">
            <v>0</v>
          </cell>
          <cell r="F2371" t="str">
            <v>SIEC Abr/26</v>
          </cell>
        </row>
        <row r="2372">
          <cell r="A2372" t="str">
            <v>02.03.01.210.27</v>
          </cell>
          <cell r="B2372" t="str">
            <v>Condicionador de ar dos tipos "split high wall", "under ceiling", cassete de 01 ou 04 vias, ou 360°, capacidade de refrigeração 18.000 BTU/h, ciclo frio ou quente/frio, com controle remoto sem fio, com tecnologia inverter, selo Procel classe A, tensão 220 V /monofásico/ 60 Hz. Garantia 12 meses</v>
          </cell>
          <cell r="C2372" t="str">
            <v>un</v>
          </cell>
          <cell r="D2372">
            <v>3776.93</v>
          </cell>
          <cell r="E2372">
            <v>3046.402645587998</v>
          </cell>
          <cell r="F2372" t="str">
            <v>SIEC Abr/26</v>
          </cell>
        </row>
        <row r="2373">
          <cell r="A2373" t="str">
            <v>02.03.01.210.04</v>
          </cell>
          <cell r="B2373" t="str">
            <v>Condicionador de ar tipo "multi split high-wall", capacidade total de refrigeração 24.000 BTU / h, ciclo frio ou quente/frio, incluindo 02 unidades evaporadoras e 01 condensadora, com controle remoto sem fio, tensão 220 V / monofásico / 60 Hz. Garantia 12 meses</v>
          </cell>
          <cell r="C2373" t="str">
            <v>cj</v>
          </cell>
          <cell r="D2373">
            <v>15055.84</v>
          </cell>
          <cell r="E2373">
            <v>12143.765123407002</v>
          </cell>
          <cell r="F2373" t="str">
            <v>SIEC Abr/26</v>
          </cell>
        </row>
        <row r="2374">
          <cell r="A2374" t="str">
            <v>02.03.01.210.25</v>
          </cell>
          <cell r="B2374" t="str">
            <v>Condicionador de ar tipo "split cassette" 04 vias, capacidade de refrigeração 48.000 BTU/h, ciclo frio, com contole remoto sem fio, tensão 220 V/monofásico/60 Hz. Garantia 12 meses</v>
          </cell>
          <cell r="C2374" t="str">
            <v>un</v>
          </cell>
          <cell r="D2374">
            <v>10995.41</v>
          </cell>
          <cell r="E2374">
            <v>8868.6965639619284</v>
          </cell>
          <cell r="F2374" t="str">
            <v>SIEC Abr/26</v>
          </cell>
        </row>
        <row r="2375">
          <cell r="A2375" t="str">
            <v>02.03.01.210.02</v>
          </cell>
          <cell r="B2375" t="str">
            <v>Condicionador de ar tipo "Split High-Wall", capacidade de refrigeração 12.000 BTU / h, ciclo frio ou quente/frio, com controle remoto sem fio, tensão 220 V / monofásico / 60 Hz. Garantia 12 meses</v>
          </cell>
          <cell r="C2375" t="str">
            <v>un</v>
          </cell>
          <cell r="D2375">
            <v>8688.08</v>
          </cell>
          <cell r="E2375">
            <v>7007.6463945797705</v>
          </cell>
          <cell r="F2375" t="str">
            <v>SIEC Abr/26</v>
          </cell>
        </row>
        <row r="2376">
          <cell r="A2376" t="str">
            <v>02.03.01.210.08</v>
          </cell>
          <cell r="B2376" t="str">
            <v>Condicionador de ar tipo "Split", piso-teto / "Underceiling", capacidade de refrigeração 36.000 BTU / h, ciclo frio ou quente/frio, com controle remoto sem fio, tensão 220 V / monofásico / 60 Hz. Garantia 12 meses</v>
          </cell>
          <cell r="C2376" t="str">
            <v>un</v>
          </cell>
          <cell r="D2376">
            <v>29751.85</v>
          </cell>
          <cell r="E2376">
            <v>23997.297951282464</v>
          </cell>
          <cell r="F2376" t="str">
            <v>SIEC Abr/26</v>
          </cell>
        </row>
        <row r="2377">
          <cell r="A2377" t="str">
            <v>02.03.03</v>
          </cell>
          <cell r="B2377" t="str">
            <v>CABINE PRIMÁRIA DE ENTRADA DE ENERGIA E TRANSFORMAÇÃO</v>
          </cell>
          <cell r="C2377" t="str">
            <v/>
          </cell>
          <cell r="E2377">
            <v>0</v>
          </cell>
          <cell r="F2377" t="str">
            <v>SIEC Abr/26</v>
          </cell>
        </row>
        <row r="2378">
          <cell r="A2378" t="str">
            <v>02.03.03.100</v>
          </cell>
          <cell r="B2378" t="str">
            <v>ENTRADA DE ENERGIA</v>
          </cell>
          <cell r="C2378" t="str">
            <v/>
          </cell>
          <cell r="E2378">
            <v>0</v>
          </cell>
          <cell r="F2378" t="str">
            <v>SIEC Abr/26</v>
          </cell>
        </row>
        <row r="2379">
          <cell r="A2379" t="str">
            <v>02.03.03.100.03</v>
          </cell>
          <cell r="B2379" t="str">
            <v>Cabine Primária de Entrada de Energia, Medição e Proteção, com disjuntor SF6/Vácuo, relés secundários e demais acessórios para um Transformador de 500kVA - Blindada - Conforme Especificações Técnicas CPTM AV6684-0 e AV6685-8</v>
          </cell>
          <cell r="C2379" t="str">
            <v>cj</v>
          </cell>
          <cell r="D2379">
            <v>155041.32</v>
          </cell>
          <cell r="E2379">
            <v>125053.49249879013</v>
          </cell>
          <cell r="F2379" t="str">
            <v>SIEC Abr/26</v>
          </cell>
        </row>
        <row r="2380">
          <cell r="A2380" t="str">
            <v>02.03.03.200</v>
          </cell>
          <cell r="B2380" t="str">
            <v>TRANSFORMADORES</v>
          </cell>
          <cell r="C2380" t="str">
            <v/>
          </cell>
          <cell r="E2380">
            <v>0</v>
          </cell>
          <cell r="F2380" t="str">
            <v>SIEC Abr/26</v>
          </cell>
        </row>
        <row r="2381">
          <cell r="A2381" t="str">
            <v>02.03.03.200.33</v>
          </cell>
          <cell r="B2381" t="str">
            <v>Mufla terminal classe 15kV para cabo de 35mm²</v>
          </cell>
          <cell r="C2381" t="str">
            <v>un</v>
          </cell>
          <cell r="D2381">
            <v>403.14</v>
          </cell>
          <cell r="E2381">
            <v>325.165349249879</v>
          </cell>
          <cell r="F2381" t="str">
            <v>SIEC Abr/26</v>
          </cell>
        </row>
        <row r="2382">
          <cell r="A2382" t="str">
            <v>02.03.03.200.23</v>
          </cell>
          <cell r="B2382" t="str">
            <v>Teste em fábrica e inspeção de Cubículo de energia e acessórios para alimentação 900 Vca - 90 Hz</v>
          </cell>
          <cell r="C2382" t="str">
            <v>un</v>
          </cell>
          <cell r="D2382">
            <v>10227.120000000001</v>
          </cell>
          <cell r="E2382">
            <v>8249.007904500726</v>
          </cell>
          <cell r="F2382" t="str">
            <v>SIEC Abr/26</v>
          </cell>
        </row>
        <row r="2383">
          <cell r="A2383" t="str">
            <v>02.03.03.200.22</v>
          </cell>
          <cell r="B2383" t="str">
            <v>Testes integrados dos equipamentos do SCT em campo</v>
          </cell>
          <cell r="C2383" t="str">
            <v>cj</v>
          </cell>
          <cell r="D2383">
            <v>17045.2</v>
          </cell>
          <cell r="E2383">
            <v>13748.34650750121</v>
          </cell>
          <cell r="F2383" t="str">
            <v>SIEC Abr/26</v>
          </cell>
        </row>
        <row r="2384">
          <cell r="A2384" t="str">
            <v>02.03.03.200.15</v>
          </cell>
          <cell r="B2384" t="str">
            <v>Transformador à seco, trifásico, 500kVA 13800-220 / 127V, montado em cubículo metálico - Conforme Especificações Técnicas de Sistemas de Alimentação e Equipamentos Elétricos- AV6684-0, Especificação Técnica de Requisitos Gerais -AV6685-8.</v>
          </cell>
          <cell r="C2384" t="str">
            <v>cj</v>
          </cell>
          <cell r="D2384">
            <v>88349.66</v>
          </cell>
          <cell r="E2384">
            <v>71261.219551540577</v>
          </cell>
          <cell r="F2384" t="str">
            <v>SIEC Abr/26</v>
          </cell>
        </row>
        <row r="2385">
          <cell r="A2385" t="str">
            <v>02.03.05</v>
          </cell>
          <cell r="B2385" t="str">
            <v>INSTALAÇÕES ELETRO-ELETRÔNICAS - INFRAESTRUTURA</v>
          </cell>
          <cell r="C2385" t="str">
            <v/>
          </cell>
          <cell r="E2385">
            <v>0</v>
          </cell>
          <cell r="F2385" t="str">
            <v>SIEC Abr/26</v>
          </cell>
        </row>
        <row r="2386">
          <cell r="A2386" t="str">
            <v>02.03.05.100</v>
          </cell>
          <cell r="B2386" t="str">
            <v>ELETRODUTOS DE AÇO-CARBONO E CONEXÕES</v>
          </cell>
          <cell r="C2386" t="str">
            <v/>
          </cell>
          <cell r="E2386">
            <v>0</v>
          </cell>
          <cell r="F2386" t="str">
            <v>SIEC Abr/26</v>
          </cell>
        </row>
        <row r="2387">
          <cell r="A2387" t="str">
            <v>02.03.05.100.34</v>
          </cell>
          <cell r="B2387" t="str">
            <v>Eletroduto de aço carbono com costura galvanizado a fogo, Ø 80 mm (3")</v>
          </cell>
          <cell r="C2387" t="str">
            <v>m</v>
          </cell>
          <cell r="D2387">
            <v>110.17</v>
          </cell>
          <cell r="E2387">
            <v>88.861106630101631</v>
          </cell>
          <cell r="F2387" t="str">
            <v>SIEC Abr/26</v>
          </cell>
        </row>
        <row r="2388">
          <cell r="A2388" t="str">
            <v>02.03.05.100.40</v>
          </cell>
          <cell r="B2388" t="str">
            <v>Eletroduto de aço carbono, com costura galvanizado a fogo, sem conexões, DN Ø 100 mm (4") conforme norma ABNT NBR 5598</v>
          </cell>
          <cell r="C2388" t="str">
            <v>m</v>
          </cell>
          <cell r="D2388">
            <v>139.57</v>
          </cell>
          <cell r="E2388">
            <v>112.57460880787222</v>
          </cell>
          <cell r="F2388" t="str">
            <v>SIEC Abr/26</v>
          </cell>
        </row>
        <row r="2389">
          <cell r="A2389" t="str">
            <v>02.03.05.100.28</v>
          </cell>
          <cell r="B2389" t="str">
            <v>Eletroduto de aço carbono, com costura galvanizado a fogo, sem conexões, DN Ø 20 mm (3/4") conforme norma ABNT NBR 5598</v>
          </cell>
          <cell r="C2389" t="str">
            <v>m</v>
          </cell>
          <cell r="D2389">
            <v>35.03</v>
          </cell>
          <cell r="E2389">
            <v>28.254557186643009</v>
          </cell>
          <cell r="F2389" t="str">
            <v>SIEC Abr/26</v>
          </cell>
        </row>
        <row r="2390">
          <cell r="A2390" t="str">
            <v>02.03.05.100.29</v>
          </cell>
          <cell r="B2390" t="str">
            <v>Eletroduto de aço carbono, com costura galvanizado a fogo, sem conexões, DN Ø 25 mm (1") conforme norma ABNT NBR 5598</v>
          </cell>
          <cell r="C2390" t="str">
            <v>m</v>
          </cell>
          <cell r="D2390">
            <v>41.25</v>
          </cell>
          <cell r="E2390">
            <v>33.27149540248427</v>
          </cell>
          <cell r="F2390" t="str">
            <v>SIEC Abr/26</v>
          </cell>
        </row>
        <row r="2391">
          <cell r="A2391" t="str">
            <v>02.03.05.100.30</v>
          </cell>
          <cell r="B2391" t="str">
            <v>Eletroduto de aço carbono, com costura galvanizado a fogo, sem conexões, DN Ø 32 mm (1 1/4") conforme norma ABNT NBR 5598</v>
          </cell>
          <cell r="C2391" t="str">
            <v>m</v>
          </cell>
          <cell r="D2391">
            <v>46.09</v>
          </cell>
          <cell r="E2391">
            <v>37.175350863042432</v>
          </cell>
          <cell r="F2391" t="str">
            <v>SIEC Abr/26</v>
          </cell>
        </row>
        <row r="2392">
          <cell r="A2392" t="str">
            <v>02.03.05.100.32</v>
          </cell>
          <cell r="B2392" t="str">
            <v>Eletroduto de aço carbono, com costura galvanizado a fogo, sem conexões, DN Ø 50 mm (2") conforme norma ABNT NBR 5598</v>
          </cell>
          <cell r="C2392" t="str">
            <v>m</v>
          </cell>
          <cell r="D2392">
            <v>65.73</v>
          </cell>
          <cell r="E2392">
            <v>53.016615583158575</v>
          </cell>
          <cell r="F2392" t="str">
            <v>SIEC Abr/26</v>
          </cell>
        </row>
        <row r="2393">
          <cell r="A2393" t="str">
            <v>02.03.05.100.33</v>
          </cell>
          <cell r="B2393" t="str">
            <v>Eletroduto de aço carbono, com costura galvanizado a fogo, sem conexões, DN Ø 65 mm (2 1/2") conforme norma ABNT NBR 5598</v>
          </cell>
          <cell r="C2393" t="str">
            <v>m</v>
          </cell>
          <cell r="D2393">
            <v>101.35</v>
          </cell>
          <cell r="E2393">
            <v>81.74705597677044</v>
          </cell>
          <cell r="F2393" t="str">
            <v>SIEC Abr/26</v>
          </cell>
        </row>
        <row r="2394">
          <cell r="A2394" t="str">
            <v>02.03.05.100.35</v>
          </cell>
          <cell r="B2394" t="str">
            <v>Eletroduto de aço galvanizado a fogo (interno e externo), tipo semipesado, com costura removida, rosca BSP nas duas pontas, sem conexões, DN Ø 20mm (3/4")</v>
          </cell>
          <cell r="C2394" t="str">
            <v>m</v>
          </cell>
          <cell r="D2394">
            <v>40.25</v>
          </cell>
          <cell r="E2394">
            <v>32.464913695757382</v>
          </cell>
          <cell r="F2394" t="str">
            <v>SIEC Abr/26</v>
          </cell>
        </row>
        <row r="2395">
          <cell r="A2395" t="str">
            <v>02.03.05.100.36</v>
          </cell>
          <cell r="B2395" t="str">
            <v>Eletroduto de aço galvanizado a fogo (interno e externo), tipo semipesado, com costura removida, rosca BSP nas duas pontas, sem conexões, DN Ø 25mm (1")</v>
          </cell>
          <cell r="C2395" t="str">
            <v>m</v>
          </cell>
          <cell r="D2395">
            <v>41.25</v>
          </cell>
          <cell r="E2395">
            <v>33.27149540248427</v>
          </cell>
          <cell r="F2395" t="str">
            <v>SIEC Abr/26</v>
          </cell>
        </row>
        <row r="2396">
          <cell r="A2396" t="str">
            <v>02.03.05.100.37</v>
          </cell>
          <cell r="B2396" t="str">
            <v>Eletroduto de aço galvanizado a fogo (interno e externo), tipo semipesado, com costura removida, rosca BSP nas duas pontas, sem conexões, DN Ø 40 mm (1 1/2")</v>
          </cell>
          <cell r="C2396" t="str">
            <v>m</v>
          </cell>
          <cell r="D2396">
            <v>74.56</v>
          </cell>
          <cell r="E2396">
            <v>60.138732053557028</v>
          </cell>
          <cell r="F2396" t="str">
            <v>SIEC Abr/26</v>
          </cell>
        </row>
        <row r="2397">
          <cell r="A2397" t="str">
            <v>02.03.05.100.42</v>
          </cell>
          <cell r="B2397" t="str">
            <v>Eletroduto de aço galvanizado a fogo (interno e externo),com costura removida, rosca BSP nas duas pontas, sem conexões, DN Ø 50 mm (2") conforme norma ABNT NBR 5598</v>
          </cell>
          <cell r="C2397" t="str">
            <v>m</v>
          </cell>
          <cell r="D2397">
            <v>63.97</v>
          </cell>
          <cell r="E2397">
            <v>51.597031779319245</v>
          </cell>
          <cell r="F2397" t="str">
            <v>SIEC Abr/26</v>
          </cell>
        </row>
        <row r="2398">
          <cell r="A2398" t="str">
            <v>02.03.05.100.43</v>
          </cell>
          <cell r="B2398" t="str">
            <v>Eletroduto de aço galvanizado a fogo (interno e externo),com costura removida, rosca BSP nas duas pontas, sem conexões, DN Ø 75 mm (3") conforme norma ABNT NBR 5598</v>
          </cell>
          <cell r="C2398" t="str">
            <v>m</v>
          </cell>
          <cell r="D2398">
            <v>110.17</v>
          </cell>
          <cell r="E2398">
            <v>88.861106630101631</v>
          </cell>
          <cell r="F2398" t="str">
            <v>SIEC Abr/26</v>
          </cell>
        </row>
        <row r="2399">
          <cell r="A2399" t="str">
            <v>02.03.05.150</v>
          </cell>
          <cell r="B2399" t="str">
            <v>ELETRODUTOS DE ALUMÍNIO E CONEXÕES</v>
          </cell>
          <cell r="C2399" t="str">
            <v/>
          </cell>
          <cell r="E2399">
            <v>0</v>
          </cell>
          <cell r="F2399" t="str">
            <v>SIEC Abr/26</v>
          </cell>
        </row>
        <row r="2400">
          <cell r="A2400" t="str">
            <v>02.03.05.150.30</v>
          </cell>
          <cell r="B2400" t="str">
            <v>Bucha em alumínio, com rosca, de 3", para eletroduto</v>
          </cell>
          <cell r="C2400" t="str">
            <v>un</v>
          </cell>
          <cell r="D2400">
            <v>28.56</v>
          </cell>
          <cell r="E2400">
            <v>23.035973544120019</v>
          </cell>
          <cell r="F2400" t="str">
            <v>SIEC Abr/26</v>
          </cell>
        </row>
        <row r="2401">
          <cell r="A2401" t="str">
            <v>02.03.05.150.11</v>
          </cell>
          <cell r="B2401" t="str">
            <v>Curva 90º em Alumínio Ø 1 1/2", fabricada em Alumínio Incorrosível</v>
          </cell>
          <cell r="C2401" t="str">
            <v>un</v>
          </cell>
          <cell r="D2401">
            <v>107.29</v>
          </cell>
          <cell r="E2401">
            <v>86.538151314728182</v>
          </cell>
          <cell r="F2401" t="str">
            <v>SIEC Abr/26</v>
          </cell>
        </row>
        <row r="2402">
          <cell r="A2402" t="str">
            <v>02.03.05.150.10</v>
          </cell>
          <cell r="B2402" t="str">
            <v>Curva 90º em Alumínio Ø 1", fabricada em Alumínio Incorrosível</v>
          </cell>
          <cell r="C2402" t="str">
            <v>un</v>
          </cell>
          <cell r="D2402">
            <v>66.430000000000007</v>
          </cell>
          <cell r="E2402">
            <v>53.581222777867403</v>
          </cell>
          <cell r="F2402" t="str">
            <v>SIEC Abr/26</v>
          </cell>
        </row>
        <row r="2403">
          <cell r="A2403" t="str">
            <v>02.03.05.150.12</v>
          </cell>
          <cell r="B2403" t="str">
            <v>Curva 90º em Alumínio Ø 3", fabricada em Alumínio Incorrosível</v>
          </cell>
          <cell r="C2403" t="str">
            <v>un</v>
          </cell>
          <cell r="D2403">
            <v>216.33</v>
          </cell>
          <cell r="E2403">
            <v>174.48782061622842</v>
          </cell>
          <cell r="F2403" t="str">
            <v>SIEC Abr/26</v>
          </cell>
        </row>
        <row r="2404">
          <cell r="A2404" t="str">
            <v>02.03.05.150.23</v>
          </cell>
          <cell r="B2404" t="str">
            <v>Eletroduto de Alumínio Ø 1 1/2", fabricado em Alumínio incorrosível extrudado em Liga ALCAN 50-S, com rosca nas duas pontas, sem acessórios</v>
          </cell>
          <cell r="C2404" t="str">
            <v>m</v>
          </cell>
          <cell r="D2404">
            <v>88.4</v>
          </cell>
          <cell r="E2404">
            <v>71.301822874657205</v>
          </cell>
          <cell r="F2404" t="str">
            <v>SIEC Abr/26</v>
          </cell>
        </row>
        <row r="2405">
          <cell r="A2405" t="str">
            <v>02.03.05.150.22</v>
          </cell>
          <cell r="B2405" t="str">
            <v>Eletroduto de Alumínio Ø 1 1/4", fabricado em Alumínio incorrosível extrudado em Liga ALCAN 50-S, com rosca nas duas pontas, sem acessórios</v>
          </cell>
          <cell r="C2405" t="str">
            <v>m</v>
          </cell>
          <cell r="D2405">
            <v>74.36</v>
          </cell>
          <cell r="E2405">
            <v>59.977415712211645</v>
          </cell>
          <cell r="F2405" t="str">
            <v>SIEC Abr/26</v>
          </cell>
        </row>
        <row r="2406">
          <cell r="A2406" t="str">
            <v>02.03.05.150.21</v>
          </cell>
          <cell r="B2406" t="str">
            <v>Eletroduto de Alumínio Ø 1", fabricado em Alumínio incorrosível extrudado em Liga ALCAN 50-S, com rosca nas duas pontas, sem acessórios</v>
          </cell>
          <cell r="C2406" t="str">
            <v>m</v>
          </cell>
          <cell r="D2406">
            <v>57.84</v>
          </cell>
          <cell r="E2406">
            <v>46.652685917083403</v>
          </cell>
          <cell r="F2406" t="str">
            <v>SIEC Abr/26</v>
          </cell>
        </row>
        <row r="2407">
          <cell r="A2407" t="str">
            <v>02.03.05.150.19</v>
          </cell>
          <cell r="B2407" t="str">
            <v>Eletroduto de Alumínio Ø 1/2", fabricado em Alumínio incorrosível extrudado em Liga ALCAN 50-S, com rosca nas duas pontas, sem acessórios</v>
          </cell>
          <cell r="C2407" t="str">
            <v>m</v>
          </cell>
          <cell r="D2407">
            <v>36.53</v>
          </cell>
          <cell r="E2407">
            <v>29.464429746733344</v>
          </cell>
          <cell r="F2407" t="str">
            <v>SIEC Abr/26</v>
          </cell>
        </row>
        <row r="2408">
          <cell r="A2408" t="str">
            <v>02.03.05.150.24</v>
          </cell>
          <cell r="B2408" t="str">
            <v>Eletroduto de Alumínio Ø 2", fabricado em Alumínio incorrosível extrudado em Liga ALCAN 50-S, com rosca nas duas pontas, sem acessórios</v>
          </cell>
          <cell r="C2408" t="str">
            <v>m</v>
          </cell>
          <cell r="D2408">
            <v>115.93</v>
          </cell>
          <cell r="E2408">
            <v>93.507017260848528</v>
          </cell>
          <cell r="F2408" t="str">
            <v>SIEC Abr/26</v>
          </cell>
        </row>
        <row r="2409">
          <cell r="A2409" t="str">
            <v>02.03.05.150.26</v>
          </cell>
          <cell r="B2409" t="str">
            <v>Eletroduto de Alumínio Ø 3", fabricado em Alumínio incorrosível extrudado em Liga ALCAN 50-S, com rosca nas duas pontas, sem acessórios</v>
          </cell>
          <cell r="C2409" t="str">
            <v>m</v>
          </cell>
          <cell r="D2409">
            <v>227.09</v>
          </cell>
          <cell r="E2409">
            <v>183.16663978060978</v>
          </cell>
          <cell r="F2409" t="str">
            <v>SIEC Abr/26</v>
          </cell>
        </row>
        <row r="2410">
          <cell r="A2410" t="str">
            <v>02.03.05.150.20</v>
          </cell>
          <cell r="B2410" t="str">
            <v>Eletroduto de Alumínio Ø 3/4", fabricado em Alumínio incorrosível extrudado em Liga ALCAN 50-S, com rosca nas duas pontas, sem acessórios</v>
          </cell>
          <cell r="C2410" t="str">
            <v>m</v>
          </cell>
          <cell r="D2410">
            <v>45.13</v>
          </cell>
          <cell r="E2410">
            <v>36.401032424584614</v>
          </cell>
          <cell r="F2410" t="str">
            <v>SIEC Abr/26</v>
          </cell>
        </row>
        <row r="2411">
          <cell r="A2411" t="str">
            <v>02.03.05.150.27</v>
          </cell>
          <cell r="B2411" t="str">
            <v>Eletroduto de Alumínio Ø 4", fabricado em Alumínio incorrosível extrudado em Liga ALCAN 50-S, com rosca nas duas pontas, sem acessórios</v>
          </cell>
          <cell r="C2411" t="str">
            <v>m</v>
          </cell>
          <cell r="D2411">
            <v>415.06</v>
          </cell>
          <cell r="E2411">
            <v>334.77980319406356</v>
          </cell>
          <cell r="F2411" t="str">
            <v>SIEC Abr/26</v>
          </cell>
        </row>
        <row r="2412">
          <cell r="A2412" t="str">
            <v>02.03.05.160</v>
          </cell>
          <cell r="B2412" t="str">
            <v>ELETRODUTOS METÁLICOS FLEXÍVEIS</v>
          </cell>
          <cell r="C2412" t="str">
            <v/>
          </cell>
          <cell r="E2412">
            <v>0</v>
          </cell>
          <cell r="F2412" t="str">
            <v>SIEC Abr/26</v>
          </cell>
        </row>
        <row r="2413">
          <cell r="A2413" t="str">
            <v>02.03.05.160.04</v>
          </cell>
          <cell r="B2413" t="str">
            <v>Eletroduto Flexível Metálico de Ø 1 1/4" com revestimento exterior por extrusão sob pressão em PVC antichama, com acessórios.</v>
          </cell>
          <cell r="C2413" t="str">
            <v>m</v>
          </cell>
          <cell r="D2413">
            <v>45.13</v>
          </cell>
          <cell r="E2413">
            <v>36.401032424584614</v>
          </cell>
          <cell r="F2413" t="str">
            <v>SIEC Abr/26</v>
          </cell>
        </row>
        <row r="2414">
          <cell r="A2414" t="str">
            <v>02.03.05.160.03</v>
          </cell>
          <cell r="B2414" t="str">
            <v>Eletroduto Flexível Metálico de Ø 1" com revestimento exterior por extrusão sob pressão em PVC antichama, com acessórios.</v>
          </cell>
          <cell r="C2414" t="str">
            <v>m</v>
          </cell>
          <cell r="D2414">
            <v>37.04</v>
          </cell>
          <cell r="E2414">
            <v>29.875786417164058</v>
          </cell>
          <cell r="F2414" t="str">
            <v>SIEC Abr/26</v>
          </cell>
        </row>
        <row r="2415">
          <cell r="A2415" t="str">
            <v>02.03.05.160.01</v>
          </cell>
          <cell r="B2415" t="str">
            <v>Eletroduto Flexível Metálico de Ø 1/2" com revestimento exterior por extrusão sob pressão em PVC antichama, com acessórios.</v>
          </cell>
          <cell r="C2415" t="str">
            <v>m</v>
          </cell>
          <cell r="D2415">
            <v>30.36</v>
          </cell>
          <cell r="E2415">
            <v>24.487820616228422</v>
          </cell>
          <cell r="F2415" t="str">
            <v>SIEC Abr/26</v>
          </cell>
        </row>
        <row r="2416">
          <cell r="A2416" t="str">
            <v>02.03.05.160.07</v>
          </cell>
          <cell r="B2416" t="str">
            <v>Eletroduto Flexível Metálico de Ø 2" com revestimento exterior por extrusão sob pressão em PVC antichama, com acessórios</v>
          </cell>
          <cell r="C2416" t="str">
            <v>m</v>
          </cell>
          <cell r="D2416">
            <v>70.09</v>
          </cell>
          <cell r="E2416">
            <v>56.533311824487825</v>
          </cell>
          <cell r="F2416" t="str">
            <v>SIEC Abr/26</v>
          </cell>
        </row>
        <row r="2417">
          <cell r="A2417" t="str">
            <v>02.03.05.160.02</v>
          </cell>
          <cell r="B2417" t="str">
            <v>Eletroduto Flexível Metálico de Ø 3/4" com revestimento exterior por extrusão sob pressão em PVC antichama, com acessórios.</v>
          </cell>
          <cell r="C2417" t="str">
            <v>m</v>
          </cell>
          <cell r="D2417">
            <v>34.270000000000003</v>
          </cell>
          <cell r="E2417">
            <v>27.64155508953057</v>
          </cell>
          <cell r="F2417" t="str">
            <v>SIEC Abr/26</v>
          </cell>
        </row>
        <row r="2418">
          <cell r="A2418" t="str">
            <v>02.03.05.200</v>
          </cell>
          <cell r="B2418" t="str">
            <v>CONDULETES DE ALUMÍNIO E CONEXÕES</v>
          </cell>
          <cell r="C2418" t="str">
            <v/>
          </cell>
          <cell r="E2418">
            <v>0</v>
          </cell>
          <cell r="F2418" t="str">
            <v>SIEC Abr/26</v>
          </cell>
        </row>
        <row r="2419">
          <cell r="A2419" t="str">
            <v>02.03.05.200.59</v>
          </cell>
          <cell r="B2419" t="str">
            <v>Caixa de Ligação Dupla, fabricada em Liga de Alumínio Fundido, sem Rosca, Ø 1" Tipo "E"</v>
          </cell>
          <cell r="C2419" t="str">
            <v>cj</v>
          </cell>
          <cell r="D2419">
            <v>107.68</v>
          </cell>
          <cell r="E2419">
            <v>86.852718180351673</v>
          </cell>
          <cell r="F2419" t="str">
            <v>SIEC Abr/26</v>
          </cell>
        </row>
        <row r="2420">
          <cell r="A2420" t="str">
            <v>02.03.05.200.86</v>
          </cell>
          <cell r="B2420" t="str">
            <v>Caixa de passagem de alumínio IP65, dimensões 200x200x100mm</v>
          </cell>
          <cell r="C2420" t="str">
            <v>un</v>
          </cell>
          <cell r="D2420">
            <v>197.12</v>
          </cell>
          <cell r="E2420">
            <v>158.99338603000484</v>
          </cell>
          <cell r="F2420" t="str">
            <v>SIEC Abr/26</v>
          </cell>
        </row>
        <row r="2421">
          <cell r="A2421" t="str">
            <v>02.03.05.200.87</v>
          </cell>
          <cell r="B2421" t="str">
            <v>Caixa de passagem de alumínio IP65, dimensões 300x300x120mm</v>
          </cell>
          <cell r="C2421" t="str">
            <v>un</v>
          </cell>
          <cell r="D2421">
            <v>295.2</v>
          </cell>
          <cell r="E2421">
            <v>238.10291982577834</v>
          </cell>
          <cell r="F2421" t="str">
            <v>SIEC Abr/26</v>
          </cell>
        </row>
        <row r="2422">
          <cell r="A2422" t="str">
            <v>02.03.05.200.88</v>
          </cell>
          <cell r="B2422" t="str">
            <v>Caixa de passagem de alumínio IP65, dimensões 400x400x200mm</v>
          </cell>
          <cell r="C2422" t="str">
            <v>un</v>
          </cell>
          <cell r="D2422">
            <v>565.97</v>
          </cell>
          <cell r="E2422">
            <v>456.50104855621873</v>
          </cell>
          <cell r="F2422" t="str">
            <v>SIEC Abr/26</v>
          </cell>
        </row>
        <row r="2423">
          <cell r="A2423" t="str">
            <v>02.03.05.200.90</v>
          </cell>
          <cell r="B2423" t="str">
            <v>Condulete em liga de alumínio fundido duplo tipo "E" Ø 1" - roscável, com tampa</v>
          </cell>
          <cell r="C2423" t="str">
            <v>un</v>
          </cell>
          <cell r="D2423">
            <v>120.41</v>
          </cell>
          <cell r="E2423">
            <v>97.120503306985</v>
          </cell>
          <cell r="F2423" t="str">
            <v>SIEC Abr/26</v>
          </cell>
        </row>
        <row r="2424">
          <cell r="A2424" t="str">
            <v>02.03.05.200.44</v>
          </cell>
          <cell r="B2424" t="str">
            <v>Condulete em liga de alumínio fundido tipo "TB" Ø 1 1/2" - roscável, com tampa</v>
          </cell>
          <cell r="C2424" t="str">
            <v>un</v>
          </cell>
          <cell r="D2424">
            <v>99.99</v>
          </cell>
          <cell r="E2424">
            <v>80.650104855621876</v>
          </cell>
          <cell r="F2424" t="str">
            <v>SIEC Abr/26</v>
          </cell>
        </row>
        <row r="2425">
          <cell r="A2425" t="str">
            <v>02.03.05.200.89</v>
          </cell>
          <cell r="B2425" t="str">
            <v>Condulete em liga de alumínio fundido tipo "TB" Ø 1" - roscável, com tampa</v>
          </cell>
          <cell r="C2425" t="str">
            <v>un</v>
          </cell>
          <cell r="D2425">
            <v>68.540000000000006</v>
          </cell>
          <cell r="E2425">
            <v>55.28311017906114</v>
          </cell>
          <cell r="F2425" t="str">
            <v>SIEC Abr/26</v>
          </cell>
        </row>
        <row r="2426">
          <cell r="A2426" t="str">
            <v>02.03.05.200.81</v>
          </cell>
          <cell r="B2426" t="str">
            <v>Condulete em liga de alumínio fundido tipo "TB" Ø 3/4" - roscável, com tampa</v>
          </cell>
          <cell r="C2426" t="str">
            <v>un</v>
          </cell>
          <cell r="D2426">
            <v>54.74</v>
          </cell>
          <cell r="E2426">
            <v>44.15228262623004</v>
          </cell>
          <cell r="F2426" t="str">
            <v>SIEC Abr/26</v>
          </cell>
        </row>
        <row r="2427">
          <cell r="A2427" t="str">
            <v>02.03.05.200.12</v>
          </cell>
          <cell r="B2427" t="str">
            <v>Condulete em liga de alumínio tipo "C" ø 1 " com rosca e tampa, IP 54, conforme categoria II da NBR 15.701</v>
          </cell>
          <cell r="C2427" t="str">
            <v>un</v>
          </cell>
          <cell r="D2427">
            <v>50.49</v>
          </cell>
          <cell r="E2427">
            <v>40.724310372640751</v>
          </cell>
          <cell r="F2427" t="str">
            <v>SIEC Abr/26</v>
          </cell>
        </row>
        <row r="2428">
          <cell r="A2428" t="str">
            <v>02.03.05.200.32</v>
          </cell>
          <cell r="B2428" t="str">
            <v>Condulete em liga de alumínio tipo "C" ø 1 1/2" com rosca e tampa, IP 54, conforme categoria II da NBR 15.701</v>
          </cell>
          <cell r="C2428" t="str">
            <v>un</v>
          </cell>
          <cell r="D2428">
            <v>93.67</v>
          </cell>
          <cell r="E2428">
            <v>75.55250846910792</v>
          </cell>
          <cell r="F2428" t="str">
            <v>SIEC Abr/26</v>
          </cell>
        </row>
        <row r="2429">
          <cell r="A2429" t="str">
            <v>02.03.05.200.22</v>
          </cell>
          <cell r="B2429" t="str">
            <v>Condulete em liga de alumínio tipo "C" ø 1 1/4" com rosca e tampa, IP 54, conforme categoria II da NBR 15.701</v>
          </cell>
          <cell r="C2429" t="str">
            <v>un</v>
          </cell>
          <cell r="D2429">
            <v>80.55</v>
          </cell>
          <cell r="E2429">
            <v>64.970156476851102</v>
          </cell>
          <cell r="F2429" t="str">
            <v>SIEC Abr/26</v>
          </cell>
        </row>
        <row r="2430">
          <cell r="A2430" t="str">
            <v>02.03.05.200.39</v>
          </cell>
          <cell r="B2430" t="str">
            <v>Condulete em liga de alumínio tipo "C" Ø 2 1/2" com rosca e tampa, IP 54, conforme categoria ll da NBR15.701</v>
          </cell>
          <cell r="C2430" t="str">
            <v>un</v>
          </cell>
          <cell r="D2430">
            <v>274.11</v>
          </cell>
          <cell r="E2430">
            <v>221.09211163090822</v>
          </cell>
          <cell r="F2430" t="str">
            <v>SIEC Abr/26</v>
          </cell>
        </row>
        <row r="2431">
          <cell r="A2431" t="str">
            <v>02.03.05.200.38</v>
          </cell>
          <cell r="B2431" t="str">
            <v>Condulete em liga de alumínio tipo "C" ø 2" com rosca e tampa, IP 54, conforme categoria II da NBR 15.701</v>
          </cell>
          <cell r="C2431" t="str">
            <v>un</v>
          </cell>
          <cell r="D2431">
            <v>116.31</v>
          </cell>
          <cell r="E2431">
            <v>93.813518309404742</v>
          </cell>
          <cell r="F2431" t="str">
            <v>SIEC Abr/26</v>
          </cell>
        </row>
        <row r="2432">
          <cell r="A2432" t="str">
            <v>02.03.05.200.40</v>
          </cell>
          <cell r="B2432" t="str">
            <v>Condulete em liga de alumínio tipo "C" Ø 3" com rosca e tampa, IP 54, conforme categoria ll da NBR15.701</v>
          </cell>
          <cell r="C2432" t="str">
            <v>un</v>
          </cell>
          <cell r="D2432">
            <v>333.49</v>
          </cell>
          <cell r="E2432">
            <v>268.98693337635103</v>
          </cell>
          <cell r="F2432" t="str">
            <v>SIEC Abr/26</v>
          </cell>
        </row>
        <row r="2433">
          <cell r="A2433" t="str">
            <v>02.03.05.200.01</v>
          </cell>
          <cell r="B2433" t="str">
            <v>Condulete em liga de alumínio tipo "C" Ø 3/4" com rosca e tampa, IP 54, conforme categoria ll da NBR15.701</v>
          </cell>
          <cell r="C2433" t="str">
            <v>un</v>
          </cell>
          <cell r="D2433">
            <v>41.77</v>
          </cell>
          <cell r="E2433">
            <v>33.690917889982259</v>
          </cell>
          <cell r="F2433" t="str">
            <v>SIEC Abr/26</v>
          </cell>
        </row>
        <row r="2434">
          <cell r="A2434" t="str">
            <v>02.03.05.200.41</v>
          </cell>
          <cell r="B2434" t="str">
            <v>Condulete em liga de alumínio tipo "C" Ø 4" com rosca e tampa, IP 54, conforme categoria ll da NBR15.701</v>
          </cell>
          <cell r="C2434" t="str">
            <v>un</v>
          </cell>
          <cell r="D2434">
            <v>316.27999999999997</v>
          </cell>
          <cell r="E2434">
            <v>255.1056622035812</v>
          </cell>
          <cell r="F2434" t="str">
            <v>SIEC Abr/26</v>
          </cell>
        </row>
        <row r="2435">
          <cell r="A2435" t="str">
            <v>02.03.05.200.05</v>
          </cell>
          <cell r="B2435" t="str">
            <v>Condulete em liga de alumínio tipo "E" ø 1 1/2" com rosca e tampa, IP 54, conforme categoria II da NBR 15.701</v>
          </cell>
          <cell r="C2435" t="str">
            <v>un</v>
          </cell>
          <cell r="D2435">
            <v>72.63</v>
          </cell>
          <cell r="E2435">
            <v>58.582029359574122</v>
          </cell>
          <cell r="F2435" t="str">
            <v>SIEC Abr/26</v>
          </cell>
        </row>
        <row r="2436">
          <cell r="A2436" t="str">
            <v>02.03.05.200.04</v>
          </cell>
          <cell r="B2436" t="str">
            <v>Condulete em liga de alumínio tipo "E" ø 1 1/4" com rosca e tampa, IP 54, conforme categoria II da NBR 15.701</v>
          </cell>
          <cell r="C2436" t="str">
            <v>un</v>
          </cell>
          <cell r="D2436">
            <v>62.06</v>
          </cell>
          <cell r="E2436">
            <v>50.056460719470884</v>
          </cell>
          <cell r="F2436" t="str">
            <v>SIEC Abr/26</v>
          </cell>
        </row>
        <row r="2437">
          <cell r="A2437" t="str">
            <v>02.03.05.200.03</v>
          </cell>
          <cell r="B2437" t="str">
            <v>Condulete em liga de alumínio tipo "E" ø 1" com rosca e tampa, IP 54, conforme categoria II da NBR 15.701</v>
          </cell>
          <cell r="C2437" t="str">
            <v>un</v>
          </cell>
          <cell r="D2437">
            <v>46.01</v>
          </cell>
          <cell r="E2437">
            <v>37.110824326504272</v>
          </cell>
          <cell r="F2437" t="str">
            <v>SIEC Abr/26</v>
          </cell>
        </row>
        <row r="2438">
          <cell r="A2438" t="str">
            <v>02.03.05.200.06</v>
          </cell>
          <cell r="B2438" t="str">
            <v>Condulete em liga de alumínio tipo "E" ø 2" com rosca e tampa, IP 54, conforme categoria II da NBR 15.701</v>
          </cell>
          <cell r="C2438" t="str">
            <v>un</v>
          </cell>
          <cell r="D2438">
            <v>91.17</v>
          </cell>
          <cell r="E2438">
            <v>73.536054202290686</v>
          </cell>
          <cell r="F2438" t="str">
            <v>SIEC Abr/26</v>
          </cell>
        </row>
        <row r="2439">
          <cell r="A2439" t="str">
            <v>02.03.05.200.08</v>
          </cell>
          <cell r="B2439" t="str">
            <v>Condulete em liga de alumínio tipo "E" Ø 3" com rosca e tampa, IP 54, conforme categoria ll da NBR15.701</v>
          </cell>
          <cell r="C2439" t="str">
            <v>un</v>
          </cell>
          <cell r="D2439">
            <v>192.73</v>
          </cell>
          <cell r="E2439">
            <v>155.45249233747379</v>
          </cell>
          <cell r="F2439" t="str">
            <v>SIEC Abr/26</v>
          </cell>
        </row>
        <row r="2440">
          <cell r="A2440" t="str">
            <v>02.03.05.200.02</v>
          </cell>
          <cell r="B2440" t="str">
            <v>Condulete em liga de alumínio tipo "E" Ø 3/4" com rosca e tampa, IP 54, conforme categoria ll da NBR15.701</v>
          </cell>
          <cell r="C2440" t="str">
            <v>un</v>
          </cell>
          <cell r="D2440">
            <v>34.74</v>
          </cell>
          <cell r="E2440">
            <v>28.02064849169221</v>
          </cell>
          <cell r="F2440" t="str">
            <v>SIEC Abr/26</v>
          </cell>
        </row>
        <row r="2441">
          <cell r="A2441" t="str">
            <v>02.03.05.200.09</v>
          </cell>
          <cell r="B2441" t="str">
            <v>Condulete em liga de alumínio tipo "E" Ø 4" com rosca e tampa, IP 54, conforme categoria ll da NBR15.701</v>
          </cell>
          <cell r="C2441" t="str">
            <v>un</v>
          </cell>
          <cell r="D2441">
            <v>291.36</v>
          </cell>
          <cell r="E2441">
            <v>235.0056460719471</v>
          </cell>
          <cell r="F2441" t="str">
            <v>SIEC Abr/26</v>
          </cell>
        </row>
        <row r="2442">
          <cell r="A2442" t="str">
            <v>02.03.05.200.94</v>
          </cell>
          <cell r="B2442" t="str">
            <v>Condulete em liga de alumínio tipo "especial B" ø 1" com rosca e tampa, IP 54, conforme categoria II da NBR 15.701</v>
          </cell>
          <cell r="C2442" t="str">
            <v>un</v>
          </cell>
          <cell r="D2442">
            <v>52.79</v>
          </cell>
          <cell r="E2442">
            <v>42.579448298112595</v>
          </cell>
          <cell r="F2442" t="str">
            <v>SIEC Abr/26</v>
          </cell>
        </row>
        <row r="2443">
          <cell r="A2443" t="str">
            <v>02.03.05.200.93</v>
          </cell>
          <cell r="B2443" t="str">
            <v>Condulete em liga de alumínio tipo "especial B" ø 3/4" com rosca e tampa, IP 54, conforme categoria II da NBR 15.701</v>
          </cell>
          <cell r="C2443" t="str">
            <v>un</v>
          </cell>
          <cell r="D2443">
            <v>47.22</v>
          </cell>
          <cell r="E2443">
            <v>38.086788191643812</v>
          </cell>
          <cell r="F2443" t="str">
            <v>SIEC Abr/26</v>
          </cell>
        </row>
        <row r="2444">
          <cell r="A2444" t="str">
            <v>02.03.05.200.68</v>
          </cell>
          <cell r="B2444" t="str">
            <v>Condulete em liga de alumínio tipo "LR", "LL" ou "LB", ø 1 1/2" com rosca e tampa, IP 54, conforme categoria II da NBR 15.701</v>
          </cell>
          <cell r="C2444" t="str">
            <v>un</v>
          </cell>
          <cell r="D2444">
            <v>83.93</v>
          </cell>
          <cell r="E2444">
            <v>67.696402645588009</v>
          </cell>
          <cell r="F2444" t="str">
            <v>SIEC Abr/26</v>
          </cell>
        </row>
        <row r="2445">
          <cell r="A2445" t="str">
            <v>02.03.05.200.67</v>
          </cell>
          <cell r="B2445" t="str">
            <v>Condulete em liga de alumínio tipo "LR", "LL" ou "LB", ø 1 1/4" com rosca e tampa, IP 54, conforme categoria II da NBR 15.701</v>
          </cell>
          <cell r="C2445" t="str">
            <v>un</v>
          </cell>
          <cell r="D2445">
            <v>72.78</v>
          </cell>
          <cell r="E2445">
            <v>58.703016615583159</v>
          </cell>
          <cell r="F2445" t="str">
            <v>SIEC Abr/26</v>
          </cell>
        </row>
        <row r="2446">
          <cell r="A2446" t="str">
            <v>02.03.05.200.66</v>
          </cell>
          <cell r="B2446" t="str">
            <v>Condulete em liga de alumínio tipo "LR", "LL" ou "LB", ø 1" com rosca e tampa, IP 54, conforme categoria II da NBR 15.701</v>
          </cell>
          <cell r="C2446" t="str">
            <v>un</v>
          </cell>
          <cell r="D2446">
            <v>57.82</v>
          </cell>
          <cell r="E2446">
            <v>46.636554282948865</v>
          </cell>
          <cell r="F2446" t="str">
            <v>SIEC Abr/26</v>
          </cell>
        </row>
        <row r="2447">
          <cell r="A2447" t="str">
            <v>02.03.05.200.69</v>
          </cell>
          <cell r="B2447" t="str">
            <v>Condulete em liga de alumínio tipo "LR", "LL" ou "LB", ø 2" com rosca e tampa, IP 54, conforme categoria II da NBR 15.701</v>
          </cell>
          <cell r="C2447" t="str">
            <v>un</v>
          </cell>
          <cell r="D2447">
            <v>108.47</v>
          </cell>
          <cell r="E2447">
            <v>87.489917728665915</v>
          </cell>
          <cell r="F2447" t="str">
            <v>SIEC Abr/26</v>
          </cell>
        </row>
        <row r="2448">
          <cell r="A2448" t="str">
            <v>02.03.05.200.71</v>
          </cell>
          <cell r="B2448" t="str">
            <v>Condulete em liga de alumínio tipo "LR", "LL", ou "LB", Ø 3" com rosca e tampa, IP 54, conforme categoria ll da NBR15.701</v>
          </cell>
          <cell r="C2448" t="str">
            <v>un</v>
          </cell>
          <cell r="D2448">
            <v>234.44</v>
          </cell>
          <cell r="E2448">
            <v>189.09501532505243</v>
          </cell>
          <cell r="F2448" t="str">
            <v>SIEC Abr/26</v>
          </cell>
        </row>
        <row r="2449">
          <cell r="A2449" t="str">
            <v>02.03.05.200.65</v>
          </cell>
          <cell r="B2449" t="str">
            <v>Condulete em liga de alumínio tipo "LR", "LL", ou "LB", Ø 3/4" com rosca e tampa, IP 54, conforme categoria ll da NBR15.701</v>
          </cell>
          <cell r="C2449" t="str">
            <v>un</v>
          </cell>
          <cell r="D2449">
            <v>43.08</v>
          </cell>
          <cell r="E2449">
            <v>34.747539925794484</v>
          </cell>
          <cell r="F2449" t="str">
            <v>SIEC Abr/26</v>
          </cell>
        </row>
        <row r="2450">
          <cell r="A2450" t="str">
            <v>02.03.05.200.72</v>
          </cell>
          <cell r="B2450" t="str">
            <v>Condulete em liga de alumínio tipo "LR", "LL", ou "LB", Ø 4" com rosca e tampa, IP 54, conforme categoria ll da NBR15.701</v>
          </cell>
          <cell r="C2450" t="str">
            <v>un</v>
          </cell>
          <cell r="D2450">
            <v>339.78</v>
          </cell>
          <cell r="E2450">
            <v>274.06033231166316</v>
          </cell>
          <cell r="F2450" t="str">
            <v>SIEC Abr/26</v>
          </cell>
        </row>
        <row r="2451">
          <cell r="A2451" t="str">
            <v>02.03.05.200.24</v>
          </cell>
          <cell r="B2451" t="str">
            <v>Condulete em liga de alumínio tipo "T" ou "TB", ø 1 1/2" com rosca e tampa, IP 54, conforme categoria II da NBR 15.701</v>
          </cell>
          <cell r="C2451" t="str">
            <v>un</v>
          </cell>
          <cell r="D2451">
            <v>101.46</v>
          </cell>
          <cell r="E2451">
            <v>81.835779964510394</v>
          </cell>
          <cell r="F2451" t="str">
            <v>SIEC Abr/26</v>
          </cell>
        </row>
        <row r="2452">
          <cell r="A2452" t="str">
            <v>02.03.05.200.23</v>
          </cell>
          <cell r="B2452" t="str">
            <v>Condulete em liga de alumínio tipo "T" ou "TB", ø 1 1/4" com rosca e tampa, IP 54, conforme categoria II da NBR 15.701</v>
          </cell>
          <cell r="C2452" t="str">
            <v>un</v>
          </cell>
          <cell r="D2452">
            <v>85.11</v>
          </cell>
          <cell r="E2452">
            <v>68.648169059525728</v>
          </cell>
          <cell r="F2452" t="str">
            <v>SIEC Abr/26</v>
          </cell>
        </row>
        <row r="2453">
          <cell r="A2453" t="str">
            <v>02.03.05.200.21</v>
          </cell>
          <cell r="B2453" t="str">
            <v>Condulete em liga de alumínio tipo "T" ou "TB", ø 1" com rosca e tampa, IP 54, conforme categoria II da NBR 15.701</v>
          </cell>
          <cell r="C2453" t="str">
            <v>un</v>
          </cell>
          <cell r="D2453">
            <v>67.98</v>
          </cell>
          <cell r="E2453">
            <v>54.831424423294081</v>
          </cell>
          <cell r="F2453" t="str">
            <v>SIEC Abr/26</v>
          </cell>
        </row>
        <row r="2454">
          <cell r="A2454" t="str">
            <v>02.03.05.200.26</v>
          </cell>
          <cell r="B2454" t="str">
            <v>Condulete em liga de alumínio tipo "T" ou "TB", Ø 2 1/2" com rosca e tampa, IP 54, conforme categoria ll da NBR15.701</v>
          </cell>
          <cell r="C2454" t="str">
            <v>un</v>
          </cell>
          <cell r="D2454">
            <v>213.67</v>
          </cell>
          <cell r="E2454">
            <v>172.34231327633489</v>
          </cell>
          <cell r="F2454" t="str">
            <v>SIEC Abr/26</v>
          </cell>
        </row>
        <row r="2455">
          <cell r="A2455" t="str">
            <v>02.03.05.200.25</v>
          </cell>
          <cell r="B2455" t="str">
            <v>Condulete em liga de alumínio tipo "T" ou "TB", ø 2" com rosca e tampa, IP 54, conforme categoria II da NBR 15.701</v>
          </cell>
          <cell r="C2455" t="str">
            <v>un</v>
          </cell>
          <cell r="D2455">
            <v>123.44</v>
          </cell>
          <cell r="E2455">
            <v>99.564445878367479</v>
          </cell>
          <cell r="F2455" t="str">
            <v>SIEC Abr/26</v>
          </cell>
        </row>
        <row r="2456">
          <cell r="A2456" t="str">
            <v>02.03.05.200.27</v>
          </cell>
          <cell r="B2456" t="str">
            <v>Condulete em liga de alumínio tipo "T" ou "TB", Ø 3" com rosca e tampa, IP 54, conforme categoria ll da NBR15.701</v>
          </cell>
          <cell r="C2456" t="str">
            <v>un</v>
          </cell>
          <cell r="D2456">
            <v>267.25</v>
          </cell>
          <cell r="E2456">
            <v>215.55896112276173</v>
          </cell>
          <cell r="F2456" t="str">
            <v>SIEC Abr/26</v>
          </cell>
        </row>
        <row r="2457">
          <cell r="A2457" t="str">
            <v>02.03.05.200.20</v>
          </cell>
          <cell r="B2457" t="str">
            <v>Condulete em liga de alumínio tipo "T" ou "TB", Ø 3/4" com rosca e tampa, IP 54, conforme categoria ll da NBR15.701</v>
          </cell>
          <cell r="C2457" t="str">
            <v>un</v>
          </cell>
          <cell r="D2457">
            <v>49.13</v>
          </cell>
          <cell r="E2457">
            <v>39.62735925149218</v>
          </cell>
          <cell r="F2457" t="str">
            <v>SIEC Abr/26</v>
          </cell>
        </row>
        <row r="2458">
          <cell r="A2458" t="str">
            <v>02.03.05.200.28</v>
          </cell>
          <cell r="B2458" t="str">
            <v>Condulete em liga de alumínio tipo "T" ou "TB", Ø 4" com rosca e tampa, IP 54, conforme categoria ll da NBR15.701</v>
          </cell>
          <cell r="C2458" t="str">
            <v>un</v>
          </cell>
          <cell r="D2458">
            <v>346.01</v>
          </cell>
          <cell r="E2458">
            <v>279.08533634457172</v>
          </cell>
          <cell r="F2458" t="str">
            <v>SIEC Abr/26</v>
          </cell>
        </row>
        <row r="2459">
          <cell r="A2459" t="str">
            <v>02.03.05.200.15</v>
          </cell>
          <cell r="B2459" t="str">
            <v>Condulete em liga de alumínio tipo "X" ø 1 1/2" com rosca e tampa, IP 54, conforme categoria II da NBR 15.701</v>
          </cell>
          <cell r="C2459" t="str">
            <v>un</v>
          </cell>
          <cell r="D2459">
            <v>107.14</v>
          </cell>
          <cell r="E2459">
            <v>86.417164058719152</v>
          </cell>
          <cell r="F2459" t="str">
            <v>SIEC Abr/26</v>
          </cell>
        </row>
        <row r="2460">
          <cell r="A2460" t="str">
            <v>02.03.05.200.14</v>
          </cell>
          <cell r="B2460" t="str">
            <v>Condulete em liga de alumínio tipo "X" ø 1 1/4" com rosca e tampa, IP 54, conforme categoria II da NBR 15.701</v>
          </cell>
          <cell r="C2460" t="str">
            <v>un</v>
          </cell>
          <cell r="D2460">
            <v>95.16</v>
          </cell>
          <cell r="E2460">
            <v>76.75431521213099</v>
          </cell>
          <cell r="F2460" t="str">
            <v>SIEC Abr/26</v>
          </cell>
        </row>
        <row r="2461">
          <cell r="A2461" t="str">
            <v>02.03.05.200.13</v>
          </cell>
          <cell r="B2461" t="str">
            <v>Condulete em liga de alumínio tipo "X" ø 1" com rosca e tampa, IP 54, conforme categoria II da NBR 15.701</v>
          </cell>
          <cell r="C2461" t="str">
            <v>un</v>
          </cell>
          <cell r="D2461">
            <v>73.17</v>
          </cell>
          <cell r="E2461">
            <v>59.01758348120665</v>
          </cell>
          <cell r="F2461" t="str">
            <v>SIEC Abr/26</v>
          </cell>
        </row>
        <row r="2462">
          <cell r="A2462" t="str">
            <v>02.03.05.200.11</v>
          </cell>
          <cell r="B2462" t="str">
            <v>Condulete em liga de alumínio tipo "X" ø 1/2" com rosca e tampa, IP 54, conforme categoria II da NBR 15.701</v>
          </cell>
          <cell r="C2462" t="str">
            <v>un</v>
          </cell>
          <cell r="D2462">
            <v>60.95</v>
          </cell>
          <cell r="E2462">
            <v>49.161155025004035</v>
          </cell>
          <cell r="F2462" t="str">
            <v>SIEC Abr/26</v>
          </cell>
        </row>
        <row r="2463">
          <cell r="A2463" t="str">
            <v>02.03.05.200.17</v>
          </cell>
          <cell r="B2463" t="str">
            <v>Condulete em liga de alumínio tipo "X" Ø 2 1/2" com rosca e tampa, IP 54, conforme categoria ll da NBR15.701</v>
          </cell>
          <cell r="C2463" t="str">
            <v>un</v>
          </cell>
          <cell r="D2463">
            <v>251.77</v>
          </cell>
          <cell r="E2463">
            <v>203.07307630262946</v>
          </cell>
          <cell r="F2463" t="str">
            <v>SIEC Abr/26</v>
          </cell>
        </row>
        <row r="2464">
          <cell r="A2464" t="str">
            <v>02.03.05.200.16</v>
          </cell>
          <cell r="B2464" t="str">
            <v>Condulete em liga de alumínio tipo "X" ø 2" com rosca e tampa, IP 54, conforme categoria II da NBR 15.701</v>
          </cell>
          <cell r="C2464" t="str">
            <v>un</v>
          </cell>
          <cell r="D2464">
            <v>136.58000000000001</v>
          </cell>
          <cell r="E2464">
            <v>110.16292950475884</v>
          </cell>
          <cell r="F2464" t="str">
            <v>SIEC Abr/26</v>
          </cell>
        </row>
        <row r="2465">
          <cell r="A2465" t="str">
            <v>02.03.05.200.18</v>
          </cell>
          <cell r="B2465" t="str">
            <v>Condulete em liga de alumínio tipo "X" Ø 3" com rosca e tampa, IP 54, conforme categoria ll da NBR15.701</v>
          </cell>
          <cell r="C2465" t="str">
            <v>un</v>
          </cell>
          <cell r="D2465">
            <v>239.18</v>
          </cell>
          <cell r="E2465">
            <v>192.91821261493789</v>
          </cell>
          <cell r="F2465" t="str">
            <v>SIEC Abr/26</v>
          </cell>
        </row>
        <row r="2466">
          <cell r="A2466" t="str">
            <v>02.03.05.200.10</v>
          </cell>
          <cell r="B2466" t="str">
            <v>Condulete em liga de alumínio tipo "X" Ø 3/4" com rosca e tampa, IP 54, conforme categoria ll da NBR15.701</v>
          </cell>
          <cell r="C2466" t="str">
            <v>un</v>
          </cell>
          <cell r="D2466">
            <v>58.14</v>
          </cell>
          <cell r="E2466">
            <v>46.894660429101471</v>
          </cell>
          <cell r="F2466" t="str">
            <v>SIEC Abr/26</v>
          </cell>
        </row>
        <row r="2467">
          <cell r="A2467" t="str">
            <v>02.03.05.200.19</v>
          </cell>
          <cell r="B2467" t="str">
            <v>Condulete em liga de alumínio tipo "X" Ø 4" com rosca e tampa, IP 54, conforme categoria ll da NBR15.701</v>
          </cell>
          <cell r="C2467" t="str">
            <v>un</v>
          </cell>
          <cell r="D2467">
            <v>354.99</v>
          </cell>
          <cell r="E2467">
            <v>286.32844007097918</v>
          </cell>
          <cell r="F2467" t="str">
            <v>SIEC Abr/26</v>
          </cell>
        </row>
        <row r="2468">
          <cell r="A2468" t="str">
            <v>02.03.05.200.46</v>
          </cell>
          <cell r="B2468" t="str">
            <v>Uniduto Cônico Ø 1 1/2", sem rosca</v>
          </cell>
          <cell r="C2468" t="str">
            <v>un</v>
          </cell>
          <cell r="D2468">
            <v>24.25</v>
          </cell>
          <cell r="E2468">
            <v>19.559606388127118</v>
          </cell>
          <cell r="F2468" t="str">
            <v>SIEC Abr/26</v>
          </cell>
        </row>
        <row r="2469">
          <cell r="A2469" t="str">
            <v>02.03.05.200.45</v>
          </cell>
          <cell r="B2469" t="str">
            <v>Uniduto Cônico Ø 1", sem rosca</v>
          </cell>
          <cell r="C2469" t="str">
            <v>un</v>
          </cell>
          <cell r="D2469">
            <v>17.2</v>
          </cell>
          <cell r="E2469">
            <v>13.873205355702533</v>
          </cell>
          <cell r="F2469" t="str">
            <v>SIEC Abr/26</v>
          </cell>
        </row>
        <row r="2470">
          <cell r="A2470" t="str">
            <v>02.03.05.200.47</v>
          </cell>
          <cell r="B2470" t="str">
            <v>Uniduto Cônico Ø 2", sem rosca</v>
          </cell>
          <cell r="C2470" t="str">
            <v>un</v>
          </cell>
          <cell r="D2470">
            <v>28.35</v>
          </cell>
          <cell r="E2470">
            <v>22.866591385707373</v>
          </cell>
          <cell r="F2470" t="str">
            <v>SIEC Abr/26</v>
          </cell>
        </row>
        <row r="2471">
          <cell r="A2471" t="str">
            <v>02.03.05.200.48</v>
          </cell>
          <cell r="B2471" t="str">
            <v>Uniduto Cônico Ø 3", sem rosca</v>
          </cell>
          <cell r="C2471" t="str">
            <v>un</v>
          </cell>
          <cell r="D2471">
            <v>42.44</v>
          </cell>
          <cell r="E2471">
            <v>34.231327633489272</v>
          </cell>
          <cell r="F2471" t="str">
            <v>SIEC Abr/26</v>
          </cell>
        </row>
        <row r="2472">
          <cell r="A2472" t="str">
            <v>02.03.05.200.49</v>
          </cell>
          <cell r="B2472" t="str">
            <v>Uniduto Cônico Ø 3/4", sem rosca</v>
          </cell>
          <cell r="C2472" t="str">
            <v>un</v>
          </cell>
          <cell r="D2472">
            <v>16.52</v>
          </cell>
          <cell r="E2472">
            <v>13.324729795128246</v>
          </cell>
          <cell r="F2472" t="str">
            <v>SIEC Abr/26</v>
          </cell>
        </row>
        <row r="2473">
          <cell r="A2473" t="str">
            <v>02.03.05.200.80</v>
          </cell>
          <cell r="B2473" t="str">
            <v>Uniduto Cônico Ø 4", sem rosca</v>
          </cell>
          <cell r="C2473" t="str">
            <v>un</v>
          </cell>
          <cell r="D2473">
            <v>67.010000000000005</v>
          </cell>
          <cell r="E2473">
            <v>54.049040167769</v>
          </cell>
          <cell r="F2473" t="str">
            <v>SIEC Abr/26</v>
          </cell>
        </row>
        <row r="2474">
          <cell r="A2474" t="str">
            <v>02.03.05.200.50</v>
          </cell>
          <cell r="B2474" t="str">
            <v>Uniduto Reto Ø 1 1/2", sem rosca</v>
          </cell>
          <cell r="C2474" t="str">
            <v>un</v>
          </cell>
          <cell r="D2474">
            <v>22.06</v>
          </cell>
          <cell r="E2474">
            <v>17.793192450395225</v>
          </cell>
          <cell r="F2474" t="str">
            <v>SIEC Abr/26</v>
          </cell>
        </row>
        <row r="2475">
          <cell r="A2475" t="str">
            <v>02.03.05.200.75</v>
          </cell>
          <cell r="B2475" t="str">
            <v>Uniduto reto Ø 1 1/4", sem rosca</v>
          </cell>
          <cell r="C2475" t="str">
            <v>un</v>
          </cell>
          <cell r="D2475">
            <v>23.04</v>
          </cell>
          <cell r="E2475">
            <v>18.583642522987578</v>
          </cell>
          <cell r="F2475" t="str">
            <v>SIEC Abr/26</v>
          </cell>
        </row>
        <row r="2476">
          <cell r="A2476" t="str">
            <v>02.03.05.200.51</v>
          </cell>
          <cell r="B2476" t="str">
            <v>Uniduto Reto Ø 1", sem rosca</v>
          </cell>
          <cell r="C2476" t="str">
            <v>un</v>
          </cell>
          <cell r="D2476">
            <v>18.63</v>
          </cell>
          <cell r="E2476">
            <v>15.026617196321986</v>
          </cell>
          <cell r="F2476" t="str">
            <v>SIEC Abr/26</v>
          </cell>
        </row>
        <row r="2477">
          <cell r="A2477" t="str">
            <v>02.03.05.200.76</v>
          </cell>
          <cell r="B2477" t="str">
            <v>Uniduto Reto Ø 2 1/2", sem rosca</v>
          </cell>
          <cell r="C2477" t="str">
            <v>un</v>
          </cell>
          <cell r="D2477">
            <v>43.3</v>
          </cell>
          <cell r="E2477">
            <v>34.924987901274399</v>
          </cell>
          <cell r="F2477" t="str">
            <v>SIEC Abr/26</v>
          </cell>
        </row>
        <row r="2478">
          <cell r="A2478" t="str">
            <v>02.03.05.200.52</v>
          </cell>
          <cell r="B2478" t="str">
            <v>Uniduto Reto Ø 2", sem rosca</v>
          </cell>
          <cell r="C2478" t="str">
            <v>un</v>
          </cell>
          <cell r="D2478">
            <v>25.99</v>
          </cell>
          <cell r="E2478">
            <v>20.963058557831907</v>
          </cell>
          <cell r="F2478" t="str">
            <v>SIEC Abr/26</v>
          </cell>
        </row>
        <row r="2479">
          <cell r="A2479" t="str">
            <v>02.03.05.200.53</v>
          </cell>
          <cell r="B2479" t="str">
            <v>Uniduto Reto Ø 3", sem rosca</v>
          </cell>
          <cell r="C2479" t="str">
            <v>un</v>
          </cell>
          <cell r="D2479">
            <v>44.71</v>
          </cell>
          <cell r="E2479">
            <v>36.062268107759316</v>
          </cell>
          <cell r="F2479" t="str">
            <v>SIEC Abr/26</v>
          </cell>
        </row>
        <row r="2480">
          <cell r="A2480" t="str">
            <v>02.03.05.200.54</v>
          </cell>
          <cell r="B2480" t="str">
            <v>Uniduto Reto Ø 3/4", sem rosca</v>
          </cell>
          <cell r="C2480" t="str">
            <v>un</v>
          </cell>
          <cell r="D2480">
            <v>17.600000000000001</v>
          </cell>
          <cell r="E2480">
            <v>14.195838038393291</v>
          </cell>
          <cell r="F2480" t="str">
            <v>SIEC Abr/26</v>
          </cell>
        </row>
        <row r="2481">
          <cell r="A2481" t="str">
            <v>02.03.05.300</v>
          </cell>
          <cell r="B2481" t="str">
            <v>ELETROCALHAS, PERFILADOS E ACESSÓRIOS</v>
          </cell>
          <cell r="C2481" t="str">
            <v/>
          </cell>
          <cell r="E2481">
            <v>0</v>
          </cell>
          <cell r="F2481" t="str">
            <v>SIEC Abr/26</v>
          </cell>
        </row>
        <row r="2482">
          <cell r="A2482" t="str">
            <v>02.03.05.300.18</v>
          </cell>
          <cell r="B2482" t="str">
            <v>Base com 4 furos para fixação externa em chapa de aço para perfilado</v>
          </cell>
          <cell r="C2482" t="str">
            <v>un</v>
          </cell>
          <cell r="D2482">
            <v>33.76</v>
          </cell>
          <cell r="E2482">
            <v>27.230198419099853</v>
          </cell>
          <cell r="F2482" t="str">
            <v>SIEC Abr/26</v>
          </cell>
        </row>
        <row r="2483">
          <cell r="A2483" t="str">
            <v>02.03.05.300.43</v>
          </cell>
          <cell r="B2483" t="str">
            <v xml:space="preserve">Braço de fixação de luminária equivalente ao Mod. "CJ-20/15" , com 2 abraçadeira de fixação REF. "JB-20", da Trópico. </v>
          </cell>
          <cell r="C2483" t="str">
            <v>un</v>
          </cell>
          <cell r="D2483">
            <v>280.16000000000003</v>
          </cell>
          <cell r="E2483">
            <v>225.97193095660592</v>
          </cell>
          <cell r="F2483" t="str">
            <v>SIEC Abr/26</v>
          </cell>
        </row>
        <row r="2484">
          <cell r="A2484" t="str">
            <v>02.03.05.300.19</v>
          </cell>
          <cell r="B2484" t="str">
            <v>Caixa de derivação "C" em chapa de aço para perfilado</v>
          </cell>
          <cell r="C2484" t="str">
            <v>un</v>
          </cell>
          <cell r="D2484">
            <v>49.28</v>
          </cell>
          <cell r="E2484">
            <v>39.748346507501211</v>
          </cell>
          <cell r="F2484" t="str">
            <v>SIEC Abr/26</v>
          </cell>
        </row>
        <row r="2485">
          <cell r="A2485" t="str">
            <v>02.03.05.300.20</v>
          </cell>
          <cell r="B2485" t="str">
            <v>Caixa de derivação "L" em chapa de aço para perfilado</v>
          </cell>
          <cell r="C2485" t="str">
            <v>un</v>
          </cell>
          <cell r="D2485">
            <v>115.36</v>
          </cell>
          <cell r="E2485">
            <v>93.047265688014193</v>
          </cell>
          <cell r="F2485" t="str">
            <v>SIEC Abr/26</v>
          </cell>
        </row>
        <row r="2486">
          <cell r="A2486" t="str">
            <v>02.03.05.300.51</v>
          </cell>
          <cell r="B2486" t="str">
            <v>Caixa para Tomada Fixo, perfil em chapa de aço galvanizado à fogo, base com 2 furos para fixação, equipada com 1 Tomada 2P+T (universal), 25A-250V</v>
          </cell>
          <cell r="C2486" t="str">
            <v>un</v>
          </cell>
          <cell r="D2486">
            <v>46.59</v>
          </cell>
          <cell r="E2486">
            <v>37.578641716405876</v>
          </cell>
          <cell r="F2486" t="str">
            <v>SIEC Abr/26</v>
          </cell>
        </row>
        <row r="2487">
          <cell r="A2487" t="str">
            <v>02.03.05.300.74</v>
          </cell>
          <cell r="B2487" t="str">
            <v>Curva horizontal 90° para eletrocalha em aço galvanizado, 200x100</v>
          </cell>
          <cell r="C2487" t="str">
            <v>un</v>
          </cell>
          <cell r="D2487">
            <v>109.59</v>
          </cell>
          <cell r="E2487">
            <v>88.393289240200033</v>
          </cell>
          <cell r="F2487" t="str">
            <v>SIEC Abr/26</v>
          </cell>
        </row>
        <row r="2488">
          <cell r="A2488" t="str">
            <v>02.03.05.300.75</v>
          </cell>
          <cell r="B2488" t="str">
            <v>Curva horizontal 90° para eletrocalha em aço galvanizado, 300x100</v>
          </cell>
          <cell r="C2488" t="str">
            <v>un</v>
          </cell>
          <cell r="D2488">
            <v>155.38</v>
          </cell>
          <cell r="E2488">
            <v>125.32666559122438</v>
          </cell>
          <cell r="F2488" t="str">
            <v>SIEC Abr/26</v>
          </cell>
        </row>
        <row r="2489">
          <cell r="A2489" t="str">
            <v>02.03.05.300.104</v>
          </cell>
          <cell r="B2489" t="str">
            <v>Curva vertical externa 90° para eletrocalha perfurada em chapa de aço galvanizado a fogo, 300 x 100mm</v>
          </cell>
          <cell r="C2489" t="str">
            <v>un</v>
          </cell>
          <cell r="D2489">
            <v>153.38999999999999</v>
          </cell>
          <cell r="E2489">
            <v>123.72156799483787</v>
          </cell>
          <cell r="F2489" t="str">
            <v>SIEC Abr/26</v>
          </cell>
        </row>
        <row r="2490">
          <cell r="A2490" t="str">
            <v>02.03.05.300.05</v>
          </cell>
          <cell r="B2490" t="str">
            <v>Derivação lateral para eletroduto de 3/4" em chapa de aço com lateral dupla para perfilado</v>
          </cell>
          <cell r="C2490" t="str">
            <v>un</v>
          </cell>
          <cell r="D2490">
            <v>21.55</v>
          </cell>
          <cell r="E2490">
            <v>17.381835779964511</v>
          </cell>
          <cell r="F2490" t="str">
            <v>SIEC Abr/26</v>
          </cell>
        </row>
        <row r="2491">
          <cell r="A2491" t="str">
            <v>02.03.05.300.34</v>
          </cell>
          <cell r="B2491" t="str">
            <v>Eletrocalha lisa com tampa, 200 x 100 mm com emenda</v>
          </cell>
          <cell r="C2491" t="str">
            <v>m</v>
          </cell>
          <cell r="D2491">
            <v>124.93</v>
          </cell>
          <cell r="E2491">
            <v>100.76625262139055</v>
          </cell>
          <cell r="F2491" t="str">
            <v>SIEC Abr/26</v>
          </cell>
        </row>
        <row r="2492">
          <cell r="A2492" t="str">
            <v>02.03.05.300.36</v>
          </cell>
          <cell r="B2492" t="str">
            <v>Eletrocalha lisa com tampa, 300 x 100 mm com emenda</v>
          </cell>
          <cell r="C2492" t="str">
            <v>m</v>
          </cell>
          <cell r="D2492">
            <v>137.4</v>
          </cell>
          <cell r="E2492">
            <v>110.82432650427489</v>
          </cell>
          <cell r="F2492" t="str">
            <v>SIEC Abr/26</v>
          </cell>
        </row>
        <row r="2493">
          <cell r="A2493" t="str">
            <v>02.03.05.300.26</v>
          </cell>
          <cell r="B2493" t="str">
            <v>Eletrocalha perfurada com tampa, 150 x 100 mm com emenda</v>
          </cell>
          <cell r="C2493" t="str">
            <v>m</v>
          </cell>
          <cell r="D2493">
            <v>76.75</v>
          </cell>
          <cell r="E2493">
            <v>61.905145991288919</v>
          </cell>
          <cell r="F2493" t="str">
            <v>SIEC Abr/26</v>
          </cell>
        </row>
        <row r="2494">
          <cell r="A2494" t="str">
            <v>02.03.05.300.27</v>
          </cell>
          <cell r="B2494" t="str">
            <v>Eletrocalha perfurada com tampa, 300 x 100 mm com emenda</v>
          </cell>
          <cell r="C2494" t="str">
            <v>m</v>
          </cell>
          <cell r="D2494">
            <v>174.34</v>
          </cell>
          <cell r="E2494">
            <v>140.61945475076627</v>
          </cell>
          <cell r="F2494" t="str">
            <v>SIEC Abr/26</v>
          </cell>
        </row>
        <row r="2495">
          <cell r="A2495" t="str">
            <v>02.03.05.300.52</v>
          </cell>
          <cell r="B2495" t="str">
            <v>Grampo C completo com Balanceador</v>
          </cell>
          <cell r="C2495" t="str">
            <v>un</v>
          </cell>
          <cell r="D2495">
            <v>136.97999999999999</v>
          </cell>
          <cell r="E2495">
            <v>110.48556218744957</v>
          </cell>
          <cell r="F2495" t="str">
            <v>SIEC Abr/26</v>
          </cell>
        </row>
        <row r="2496">
          <cell r="A2496" t="str">
            <v>02.03.05.300.07</v>
          </cell>
          <cell r="B2496" t="str">
            <v>Junção angular dupla alta em chapa de aço para perfilado</v>
          </cell>
          <cell r="C2496" t="str">
            <v>un</v>
          </cell>
          <cell r="D2496">
            <v>20.62</v>
          </cell>
          <cell r="E2496">
            <v>16.6317147927085</v>
          </cell>
          <cell r="F2496" t="str">
            <v>SIEC Abr/26</v>
          </cell>
        </row>
        <row r="2497">
          <cell r="A2497" t="str">
            <v>02.03.05.300.53</v>
          </cell>
          <cell r="B2497" t="str">
            <v>Mão francesa dupla - comprimento 300 mm</v>
          </cell>
          <cell r="C2497" t="str">
            <v>un</v>
          </cell>
          <cell r="D2497">
            <v>45.47</v>
          </cell>
          <cell r="E2497">
            <v>36.675270204871751</v>
          </cell>
          <cell r="F2497" t="str">
            <v>SIEC Abr/26</v>
          </cell>
        </row>
        <row r="2498">
          <cell r="A2498" t="str">
            <v>02.03.05.300.54</v>
          </cell>
          <cell r="B2498" t="str">
            <v>Mão francesa dupla - comprimento 500 mm</v>
          </cell>
          <cell r="C2498" t="str">
            <v>un</v>
          </cell>
          <cell r="D2498">
            <v>63.26</v>
          </cell>
          <cell r="E2498">
            <v>51.024358767543148</v>
          </cell>
          <cell r="F2498" t="str">
            <v>SIEC Abr/26</v>
          </cell>
        </row>
        <row r="2499">
          <cell r="A2499" t="str">
            <v>02.03.05.300.55</v>
          </cell>
          <cell r="B2499" t="str">
            <v>Mão francesa dupla - comprimento 700 mm</v>
          </cell>
          <cell r="C2499" t="str">
            <v>un</v>
          </cell>
          <cell r="D2499">
            <v>123.56</v>
          </cell>
          <cell r="E2499">
            <v>99.661235683174709</v>
          </cell>
          <cell r="F2499" t="str">
            <v>SIEC Abr/26</v>
          </cell>
        </row>
        <row r="2500">
          <cell r="A2500" t="str">
            <v>02.03.05.300.03</v>
          </cell>
          <cell r="B2500" t="str">
            <v>Perfilado liso em chapa de aço galvanizado a fogo, com tampa , dimensões 38 x 38 mm</v>
          </cell>
          <cell r="C2500" t="str">
            <v>m</v>
          </cell>
          <cell r="D2500">
            <v>93.53</v>
          </cell>
          <cell r="E2500">
            <v>75.439587030166152</v>
          </cell>
          <cell r="F2500" t="str">
            <v>SIEC Abr/26</v>
          </cell>
        </row>
        <row r="2501">
          <cell r="A2501" t="str">
            <v>02.03.05.300.01</v>
          </cell>
          <cell r="B2501" t="str">
            <v>Perfilado liso em chapa de aço galvanizado a fogo, sem tampa, dimensões 19 x 38 mm</v>
          </cell>
          <cell r="C2501" t="str">
            <v>m</v>
          </cell>
          <cell r="D2501">
            <v>57.36</v>
          </cell>
          <cell r="E2501">
            <v>46.26552669785449</v>
          </cell>
          <cell r="F2501" t="str">
            <v>SIEC Abr/26</v>
          </cell>
        </row>
        <row r="2502">
          <cell r="A2502" t="str">
            <v>02.03.05.300.02</v>
          </cell>
          <cell r="B2502" t="str">
            <v>Perfilado liso em chapa de aço galvanizado a fogo, sem tampa, dimensões 38 x 38 mm</v>
          </cell>
          <cell r="C2502" t="str">
            <v>m</v>
          </cell>
          <cell r="D2502">
            <v>66.900000000000006</v>
          </cell>
          <cell r="E2502">
            <v>53.960316180029039</v>
          </cell>
          <cell r="F2502" t="str">
            <v>SIEC Abr/26</v>
          </cell>
        </row>
        <row r="2503">
          <cell r="A2503" t="str">
            <v>02.03.05.300.15</v>
          </cell>
          <cell r="B2503" t="str">
            <v>Perfilado perfurado conjugado em chapa de aço galvanizado a fogo, com tampa, dimensões 76 x 38 mm</v>
          </cell>
          <cell r="C2503" t="str">
            <v>m</v>
          </cell>
          <cell r="D2503">
            <v>128.87</v>
          </cell>
          <cell r="E2503">
            <v>103.9441845458945</v>
          </cell>
          <cell r="F2503" t="str">
            <v>SIEC Abr/26</v>
          </cell>
        </row>
        <row r="2504">
          <cell r="A2504" t="str">
            <v>02.03.05.300.14</v>
          </cell>
          <cell r="B2504" t="str">
            <v>Perfilado perfurado em chapa de aço com tampa, dimensões 38 x 38 mm</v>
          </cell>
          <cell r="C2504" t="str">
            <v>m</v>
          </cell>
          <cell r="D2504">
            <v>91.95</v>
          </cell>
          <cell r="E2504">
            <v>74.165187933537666</v>
          </cell>
          <cell r="F2504" t="str">
            <v>SIEC Abr/26</v>
          </cell>
        </row>
        <row r="2505">
          <cell r="A2505" t="str">
            <v>02.03.05.300.40</v>
          </cell>
          <cell r="B2505" t="str">
            <v>Perfilado perfurado em chapa de aço galvanizado a fogo, sem tampa , dimensões 19 x 38 mm</v>
          </cell>
          <cell r="C2505" t="str">
            <v>m</v>
          </cell>
          <cell r="D2505">
            <v>57.38</v>
          </cell>
          <cell r="E2505">
            <v>46.281658331989036</v>
          </cell>
          <cell r="F2505" t="str">
            <v>SIEC Abr/26</v>
          </cell>
        </row>
        <row r="2506">
          <cell r="A2506" t="str">
            <v>02.03.05.300.16</v>
          </cell>
          <cell r="B2506" t="str">
            <v>Perfilado perfurado em chapa de aço galvanizado a fogo, sem tampa , dimensões 38 x 38 mm</v>
          </cell>
          <cell r="C2506" t="str">
            <v>m</v>
          </cell>
          <cell r="D2506">
            <v>65.33</v>
          </cell>
          <cell r="E2506">
            <v>52.693982900467816</v>
          </cell>
          <cell r="F2506" t="str">
            <v>SIEC Abr/26</v>
          </cell>
        </row>
        <row r="2507">
          <cell r="A2507" t="str">
            <v>02.03.05.300.17</v>
          </cell>
          <cell r="B2507" t="str">
            <v>Perfilado perfurado em chapa de aço galvanizado a fogo, sem tampa , dimensões 76 x 38 mm</v>
          </cell>
          <cell r="C2507" t="str">
            <v>m</v>
          </cell>
          <cell r="D2507">
            <v>103.78</v>
          </cell>
          <cell r="E2507">
            <v>83.707049524116798</v>
          </cell>
          <cell r="F2507" t="str">
            <v>SIEC Abr/26</v>
          </cell>
        </row>
        <row r="2508">
          <cell r="A2508" t="str">
            <v>02.03.05.300.57</v>
          </cell>
          <cell r="B2508" t="str">
            <v>Septo divisor "L" perfurado, galvanizado à fogo, para eletrocalha de altura 100mm, com acessórios</v>
          </cell>
          <cell r="C2508" t="str">
            <v>m</v>
          </cell>
          <cell r="D2508">
            <v>17.420000000000002</v>
          </cell>
          <cell r="E2508">
            <v>14.050653331182451</v>
          </cell>
          <cell r="F2508" t="str">
            <v>SIEC Abr/26</v>
          </cell>
        </row>
        <row r="2509">
          <cell r="A2509" t="str">
            <v>02.03.05.300.10</v>
          </cell>
          <cell r="B2509" t="str">
            <v>Suporte central, Ø 76,2 mm, para 1 luminária Ø 60,0 mm, topo do poste Ø 60,3 mm, fabricado em tubo de aço SAE 1010/20, zincado a fogo, para encaixe em poste reto</v>
          </cell>
          <cell r="C2509" t="str">
            <v>un</v>
          </cell>
          <cell r="D2509">
            <v>87.16</v>
          </cell>
          <cell r="E2509">
            <v>70.301661558315857</v>
          </cell>
          <cell r="F2509" t="str">
            <v>SIEC Abr/26</v>
          </cell>
        </row>
        <row r="2510">
          <cell r="A2510" t="str">
            <v>02.03.05.300.11</v>
          </cell>
          <cell r="B2510" t="str">
            <v>Suporte central, Ø 76,2 mm, para 2 luminárias Ø 60,0 mm, topo do poste Ø 60,3 mm, fabricado em tubo de aço SAE 1010/20, zincado a fogo, para encaixe em poste reto</v>
          </cell>
          <cell r="C2510" t="str">
            <v>un</v>
          </cell>
          <cell r="D2510">
            <v>113.99</v>
          </cell>
          <cell r="E2510">
            <v>91.942248749798352</v>
          </cell>
          <cell r="F2510" t="str">
            <v>SIEC Abr/26</v>
          </cell>
        </row>
        <row r="2511">
          <cell r="A2511" t="str">
            <v>02.03.05.300.45</v>
          </cell>
          <cell r="B2511" t="str">
            <v>Suporte para Eletrocalha Perfurada, 150 x 100 mm</v>
          </cell>
          <cell r="C2511" t="str">
            <v>pç</v>
          </cell>
          <cell r="D2511">
            <v>35.85</v>
          </cell>
          <cell r="E2511">
            <v>28.915954186159059</v>
          </cell>
          <cell r="F2511" t="str">
            <v>SIEC Abr/26</v>
          </cell>
        </row>
        <row r="2512">
          <cell r="A2512" t="str">
            <v>02.03.05.300.46</v>
          </cell>
          <cell r="B2512" t="str">
            <v>Suporte para Eletrocalha Perfurada, 300 x 100 mm</v>
          </cell>
          <cell r="C2512" t="str">
            <v>pç</v>
          </cell>
          <cell r="D2512">
            <v>47.55</v>
          </cell>
          <cell r="E2512">
            <v>38.352960154863688</v>
          </cell>
          <cell r="F2512" t="str">
            <v>SIEC Abr/26</v>
          </cell>
        </row>
        <row r="2513">
          <cell r="A2513" t="str">
            <v>02.03.05.300.47</v>
          </cell>
          <cell r="B2513" t="str">
            <v>Suporte para Eletrocalha Perfurada, 400 x 100 mm</v>
          </cell>
          <cell r="C2513" t="str">
            <v>pç</v>
          </cell>
          <cell r="D2513">
            <v>53.72</v>
          </cell>
          <cell r="E2513">
            <v>43.329569285368606</v>
          </cell>
          <cell r="F2513" t="str">
            <v>SIEC Abr/26</v>
          </cell>
        </row>
        <row r="2514">
          <cell r="A2514" t="str">
            <v>02.03.05.300.48</v>
          </cell>
          <cell r="B2514" t="str">
            <v>Suporte para Eletrocalha Perfurada, 500 x 100 mm</v>
          </cell>
          <cell r="C2514" t="str">
            <v>pç</v>
          </cell>
          <cell r="D2514">
            <v>73.5</v>
          </cell>
          <cell r="E2514">
            <v>59.283755444426518</v>
          </cell>
          <cell r="F2514" t="str">
            <v>SIEC Abr/26</v>
          </cell>
        </row>
        <row r="2515">
          <cell r="A2515" t="str">
            <v>02.03.05.300.08</v>
          </cell>
          <cell r="B2515" t="str">
            <v>Suporte para luminária em chapa de aço curto, para perfilado</v>
          </cell>
          <cell r="C2515" t="str">
            <v>un</v>
          </cell>
          <cell r="D2515">
            <v>15.51</v>
          </cell>
          <cell r="E2515">
            <v>12.510082271334086</v>
          </cell>
          <cell r="F2515" t="str">
            <v>SIEC Abr/26</v>
          </cell>
        </row>
        <row r="2516">
          <cell r="A2516" t="str">
            <v>02.03.05.300.09</v>
          </cell>
          <cell r="B2516" t="str">
            <v>Suporte para luminária em chapa de aço longo, para perfilado</v>
          </cell>
          <cell r="C2516" t="str">
            <v>un</v>
          </cell>
          <cell r="D2516">
            <v>21.06</v>
          </cell>
          <cell r="E2516">
            <v>16.986610743668333</v>
          </cell>
          <cell r="F2516" t="str">
            <v>SIEC Abr/26</v>
          </cell>
        </row>
        <row r="2517">
          <cell r="A2517" t="str">
            <v>02.03.05.300.80</v>
          </cell>
          <cell r="B2517" t="str">
            <v>Tê horizontal 90° para eletrocalha em aço galvanizado, 200x100</v>
          </cell>
          <cell r="C2517" t="str">
            <v>un</v>
          </cell>
          <cell r="D2517">
            <v>146.84</v>
          </cell>
          <cell r="E2517">
            <v>118.43845781577674</v>
          </cell>
          <cell r="F2517" t="str">
            <v>SIEC Abr/26</v>
          </cell>
        </row>
        <row r="2518">
          <cell r="A2518" t="str">
            <v>02.03.05.300.100</v>
          </cell>
          <cell r="B2518" t="str">
            <v>Tê vertical 90° perfurado para eletrocalha em aço galvanizado, 300x100</v>
          </cell>
          <cell r="C2518" t="str">
            <v>un</v>
          </cell>
          <cell r="D2518">
            <v>190.31</v>
          </cell>
          <cell r="E2518">
            <v>153.50056460719472</v>
          </cell>
          <cell r="F2518" t="str">
            <v>SIEC Abr/26</v>
          </cell>
        </row>
        <row r="2519">
          <cell r="A2519" t="str">
            <v>02.03.05.300.13</v>
          </cell>
          <cell r="B2519" t="str">
            <v>Vergalhão de aço com rosca total para perfilado (diâmetro: 1/4 ")</v>
          </cell>
          <cell r="C2519" t="str">
            <v>m</v>
          </cell>
          <cell r="D2519">
            <v>31.17</v>
          </cell>
          <cell r="E2519">
            <v>25.141151798677207</v>
          </cell>
          <cell r="F2519" t="str">
            <v>SIEC Abr/26</v>
          </cell>
        </row>
        <row r="2520">
          <cell r="A2520" t="str">
            <v>02.03.05.300.50</v>
          </cell>
          <cell r="B2520" t="str">
            <v>Vergalhão em aço galvanizado com rosca total (diâmetro: 3/8") (Tirante)</v>
          </cell>
          <cell r="C2520" t="str">
            <v>m</v>
          </cell>
          <cell r="D2520">
            <v>42.04</v>
          </cell>
          <cell r="E2520">
            <v>33.908694950798512</v>
          </cell>
          <cell r="F2520" t="str">
            <v>SIEC Abr/26</v>
          </cell>
        </row>
        <row r="2521">
          <cell r="A2521" t="str">
            <v>02.03.05.400</v>
          </cell>
          <cell r="B2521" t="str">
            <v>LEITO PARA CABOS</v>
          </cell>
          <cell r="C2521" t="str">
            <v/>
          </cell>
          <cell r="E2521">
            <v>0</v>
          </cell>
          <cell r="F2521" t="str">
            <v>SIEC Abr/26</v>
          </cell>
        </row>
        <row r="2522">
          <cell r="A2522" t="str">
            <v>02.03.05.400.01</v>
          </cell>
          <cell r="B2522" t="str">
            <v>Leito para cabos, aba externa, em aço galvanizado, 100 x 400 mm, com acessórios conforme norma ABNT NBR IEC 61537</v>
          </cell>
          <cell r="C2522" t="str">
            <v>m</v>
          </cell>
          <cell r="D2522">
            <v>334</v>
          </cell>
          <cell r="E2522">
            <v>269.39829004678171</v>
          </cell>
          <cell r="F2522" t="str">
            <v>SIEC Abr/26</v>
          </cell>
        </row>
        <row r="2523">
          <cell r="A2523" t="str">
            <v>02.03.05.400.02</v>
          </cell>
          <cell r="B2523" t="str">
            <v>Leito para cabos, aba externa, em aço galvanizado, 100 x 600 mm, com acessórios conforme norma ABNT NBR IEC 61537</v>
          </cell>
          <cell r="C2523" t="str">
            <v>m</v>
          </cell>
          <cell r="D2523">
            <v>379.24</v>
          </cell>
          <cell r="E2523">
            <v>305.88804645910631</v>
          </cell>
          <cell r="F2523" t="str">
            <v>SIEC Abr/26</v>
          </cell>
        </row>
        <row r="2524">
          <cell r="A2524" t="str">
            <v>02.03.05.500</v>
          </cell>
          <cell r="B2524" t="str">
            <v>ELETRODUTOS DE PVC</v>
          </cell>
          <cell r="C2524" t="str">
            <v/>
          </cell>
          <cell r="E2524">
            <v>0</v>
          </cell>
          <cell r="F2524" t="str">
            <v>SIEC Abr/26</v>
          </cell>
        </row>
        <row r="2525">
          <cell r="A2525" t="str">
            <v>02.03.05.500.17</v>
          </cell>
          <cell r="B2525" t="str">
            <v>Caixa de ligação de PVC para eletroduto flexível , octogonal com fundo fixo, dimensões 4 x 4"</v>
          </cell>
          <cell r="C2525" t="str">
            <v>un</v>
          </cell>
          <cell r="D2525">
            <v>19.170000000000002</v>
          </cell>
          <cell r="E2525">
            <v>15.46217131795451</v>
          </cell>
          <cell r="F2525" t="str">
            <v>SIEC Abr/26</v>
          </cell>
        </row>
        <row r="2526">
          <cell r="A2526" t="str">
            <v>02.03.05.500.16</v>
          </cell>
          <cell r="B2526" t="str">
            <v>Caixa de ligação de PVC para eletroduto flexível , octogonal com fundo móvel, dimensões 4 x 4"</v>
          </cell>
          <cell r="C2526" t="str">
            <v>un</v>
          </cell>
          <cell r="D2526">
            <v>19.170000000000002</v>
          </cell>
          <cell r="E2526">
            <v>15.46217131795451</v>
          </cell>
          <cell r="F2526" t="str">
            <v>SIEC Abr/26</v>
          </cell>
        </row>
        <row r="2527">
          <cell r="A2527" t="str">
            <v>02.03.05.500.18</v>
          </cell>
          <cell r="B2527" t="str">
            <v>Caixa de ligação de PVC para eletroduto flexível, octogonal com anel deslizante, dimensões 3 x 3"</v>
          </cell>
          <cell r="C2527" t="str">
            <v>un</v>
          </cell>
          <cell r="D2527">
            <v>24.2</v>
          </cell>
          <cell r="E2527">
            <v>19.519277302790773</v>
          </cell>
          <cell r="F2527" t="str">
            <v>SIEC Abr/26</v>
          </cell>
        </row>
        <row r="2528">
          <cell r="A2528" t="str">
            <v>02.03.05.500.15</v>
          </cell>
          <cell r="B2528" t="str">
            <v>Caixa de ligação de PVC para eletroduto flexível, quadrada, dimensões 4 x 4"</v>
          </cell>
          <cell r="C2528" t="str">
            <v>un</v>
          </cell>
          <cell r="D2528">
            <v>30.95</v>
          </cell>
          <cell r="E2528">
            <v>24.963703823197289</v>
          </cell>
          <cell r="F2528" t="str">
            <v>SIEC Abr/26</v>
          </cell>
        </row>
        <row r="2529">
          <cell r="A2529" t="str">
            <v>02.03.05.500.14</v>
          </cell>
          <cell r="B2529" t="str">
            <v>Caixa de ligação de PVC para eletroduto flexível, retangular, dimensões 4" x 2"</v>
          </cell>
          <cell r="C2529" t="str">
            <v>un</v>
          </cell>
          <cell r="D2529">
            <v>29.53</v>
          </cell>
          <cell r="E2529">
            <v>23.818357799645106</v>
          </cell>
          <cell r="F2529" t="str">
            <v>SIEC Abr/26</v>
          </cell>
        </row>
        <row r="2530">
          <cell r="A2530" t="str">
            <v>02.03.05.500.37</v>
          </cell>
          <cell r="B2530" t="str">
            <v>Caixa de ligação de PVC rígido para eletroduto roscável, quadrada, dimensões 4 x 4"</v>
          </cell>
          <cell r="C2530" t="str">
            <v>un</v>
          </cell>
          <cell r="D2530">
            <v>30.95</v>
          </cell>
          <cell r="E2530">
            <v>24.963703823197289</v>
          </cell>
          <cell r="F2530" t="str">
            <v>SIEC Abr/26</v>
          </cell>
        </row>
        <row r="2531">
          <cell r="A2531" t="str">
            <v>02.03.05.500.36</v>
          </cell>
          <cell r="B2531" t="str">
            <v>Caixa de ligação de PVC rígido para eletroduto roscável, retangular, dimensões 4 x 2"</v>
          </cell>
          <cell r="C2531" t="str">
            <v>un</v>
          </cell>
          <cell r="D2531">
            <v>25.45</v>
          </cell>
          <cell r="E2531">
            <v>20.527504436199386</v>
          </cell>
          <cell r="F2531" t="str">
            <v>SIEC Abr/26</v>
          </cell>
        </row>
        <row r="2532">
          <cell r="A2532" t="str">
            <v>02.03.05.500.81</v>
          </cell>
          <cell r="B2532" t="str">
            <v>Condulete de PVC rígido sem tampa para eletroduto, de encaixe, tipo "B" Ø 3/4"</v>
          </cell>
          <cell r="C2532" t="str">
            <v>un</v>
          </cell>
          <cell r="D2532">
            <v>35.49</v>
          </cell>
          <cell r="E2532">
            <v>28.62558477173738</v>
          </cell>
          <cell r="F2532" t="str">
            <v>SIEC Abr/26</v>
          </cell>
        </row>
        <row r="2533">
          <cell r="A2533" t="str">
            <v>02.03.05.500.39</v>
          </cell>
          <cell r="B2533" t="str">
            <v>Condulete de PVC rígido sem tampa para eletroduto, de encaixe, tipo "X" Ø 1"</v>
          </cell>
          <cell r="C2533" t="str">
            <v>un</v>
          </cell>
          <cell r="D2533">
            <v>60.94</v>
          </cell>
          <cell r="E2533">
            <v>49.153089207936759</v>
          </cell>
          <cell r="F2533" t="str">
            <v>SIEC Abr/26</v>
          </cell>
        </row>
        <row r="2534">
          <cell r="A2534" t="str">
            <v>02.03.05.500.38</v>
          </cell>
          <cell r="B2534" t="str">
            <v>Condulete de PVC rígido sem tampa para eletroduto, de encaixe, tipo "X" Ø 3/4"</v>
          </cell>
          <cell r="C2534" t="str">
            <v>un</v>
          </cell>
          <cell r="D2534">
            <v>52.83</v>
          </cell>
          <cell r="E2534">
            <v>42.611711566381672</v>
          </cell>
          <cell r="F2534" t="str">
            <v>SIEC Abr/26</v>
          </cell>
        </row>
        <row r="2535">
          <cell r="A2535" t="str">
            <v>02.03.05.500.82</v>
          </cell>
          <cell r="B2535" t="str">
            <v>Condulete de PVC rígido sem tampa para eletroduto, soldável, tipo "LB" Ø 3/4"</v>
          </cell>
          <cell r="C2535" t="str">
            <v>un</v>
          </cell>
          <cell r="D2535">
            <v>18.170000000000002</v>
          </cell>
          <cell r="E2535">
            <v>14.655589611227619</v>
          </cell>
          <cell r="F2535" t="str">
            <v>SIEC Abr/26</v>
          </cell>
        </row>
        <row r="2536">
          <cell r="A2536" t="str">
            <v>02.03.05.500.52</v>
          </cell>
          <cell r="B2536" t="str">
            <v>Curva 135º para eletroduto de PVC rígido roscável, Ø 25 mm (3/4")</v>
          </cell>
          <cell r="C2536" t="str">
            <v>un</v>
          </cell>
          <cell r="D2536">
            <v>24.32</v>
          </cell>
          <cell r="E2536">
            <v>19.616067107597999</v>
          </cell>
          <cell r="F2536" t="str">
            <v>SIEC Abr/26</v>
          </cell>
        </row>
        <row r="2537">
          <cell r="A2537" t="str">
            <v>02.03.05.500.53</v>
          </cell>
          <cell r="B2537" t="str">
            <v>Curva 135º para eletroduto de PVC rígido roscável, Ø 32 mm (1")</v>
          </cell>
          <cell r="C2537" t="str">
            <v>un</v>
          </cell>
          <cell r="D2537">
            <v>28.1</v>
          </cell>
          <cell r="E2537">
            <v>22.664945959025651</v>
          </cell>
          <cell r="F2537" t="str">
            <v>SIEC Abr/26</v>
          </cell>
        </row>
        <row r="2538">
          <cell r="A2538" t="str">
            <v>02.03.05.500.60</v>
          </cell>
          <cell r="B2538" t="str">
            <v>Curva 180º para eletroduto de PVC rígido roscável, Ø 20 mm (1/2")</v>
          </cell>
          <cell r="C2538" t="str">
            <v>un</v>
          </cell>
          <cell r="D2538">
            <v>22</v>
          </cell>
          <cell r="E2538">
            <v>17.744797547991613</v>
          </cell>
          <cell r="F2538" t="str">
            <v>SIEC Abr/26</v>
          </cell>
        </row>
        <row r="2539">
          <cell r="A2539" t="str">
            <v>02.03.05.500.61</v>
          </cell>
          <cell r="B2539" t="str">
            <v>Curva 180º para eletroduto de PVC rígido roscável, Ø 25 mm (3/4")</v>
          </cell>
          <cell r="C2539" t="str">
            <v>un</v>
          </cell>
          <cell r="D2539">
            <v>26.18</v>
          </cell>
          <cell r="E2539">
            <v>21.116309082110018</v>
          </cell>
          <cell r="F2539" t="str">
            <v>SIEC Abr/26</v>
          </cell>
        </row>
        <row r="2540">
          <cell r="A2540" t="str">
            <v>02.03.05.500.62</v>
          </cell>
          <cell r="B2540" t="str">
            <v>Curva 180º para eletroduto de PVC rígido roscável, Ø 32 mm (1")</v>
          </cell>
          <cell r="C2540" t="str">
            <v>un</v>
          </cell>
          <cell r="D2540">
            <v>30.57</v>
          </cell>
          <cell r="E2540">
            <v>24.657202774641071</v>
          </cell>
          <cell r="F2540" t="str">
            <v>SIEC Abr/26</v>
          </cell>
        </row>
        <row r="2541">
          <cell r="A2541" t="str">
            <v>02.03.05.500.63</v>
          </cell>
          <cell r="B2541" t="str">
            <v>Curva 180º para eletroduto de PVC rígido roscável, Ø 40 mm (1 1/4")</v>
          </cell>
          <cell r="C2541" t="str">
            <v>un</v>
          </cell>
          <cell r="D2541">
            <v>34.76</v>
          </cell>
          <cell r="E2541">
            <v>28.036780125826745</v>
          </cell>
          <cell r="F2541" t="str">
            <v>SIEC Abr/26</v>
          </cell>
        </row>
        <row r="2542">
          <cell r="A2542" t="str">
            <v>02.03.05.500.64</v>
          </cell>
          <cell r="B2542" t="str">
            <v>Curva 180º para eletroduto de PVC rígido roscável, Ø 50 mm (1 1/2")</v>
          </cell>
          <cell r="C2542" t="str">
            <v>un</v>
          </cell>
          <cell r="D2542">
            <v>40.03</v>
          </cell>
          <cell r="E2542">
            <v>32.287465720277467</v>
          </cell>
          <cell r="F2542" t="str">
            <v>SIEC Abr/26</v>
          </cell>
        </row>
        <row r="2543">
          <cell r="A2543" t="str">
            <v>02.03.05.500.65</v>
          </cell>
          <cell r="B2543" t="str">
            <v>Curva 180º para eletroduto de PVC rígido roscável, Ø 60 mm (2")</v>
          </cell>
          <cell r="C2543" t="str">
            <v>un</v>
          </cell>
          <cell r="D2543">
            <v>50.07</v>
          </cell>
          <cell r="E2543">
            <v>40.385546055815453</v>
          </cell>
          <cell r="F2543" t="str">
            <v>SIEC Abr/26</v>
          </cell>
        </row>
        <row r="2544">
          <cell r="A2544" t="str">
            <v>02.03.05.500.88</v>
          </cell>
          <cell r="B2544" t="str">
            <v>Curva 90 graus para eletroduto, PVC, roscável, DN 75 mm (2 1/2"), para rede enterrada de distribuição de energia elétrica - fornecimento e instalação</v>
          </cell>
          <cell r="C2544" t="str">
            <v>m</v>
          </cell>
          <cell r="D2544">
            <v>62.99</v>
          </cell>
          <cell r="E2544">
            <v>50.806581706726895</v>
          </cell>
          <cell r="F2544" t="str">
            <v>SIEC Abr/26</v>
          </cell>
        </row>
        <row r="2545">
          <cell r="A2545" t="str">
            <v>02.03.05.500.51</v>
          </cell>
          <cell r="B2545" t="str">
            <v>Curva 90º para eletroduto de PVC rígido roscável, Ø 110 mm (4")</v>
          </cell>
          <cell r="C2545" t="str">
            <v>un</v>
          </cell>
          <cell r="D2545">
            <v>99.69</v>
          </cell>
          <cell r="E2545">
            <v>80.408130343603801</v>
          </cell>
          <cell r="F2545" t="str">
            <v>SIEC Abr/26</v>
          </cell>
        </row>
        <row r="2546">
          <cell r="A2546" t="str">
            <v>02.03.05.500.43</v>
          </cell>
          <cell r="B2546" t="str">
            <v>Curva 90º para eletroduto de PVC rígido roscável, Ø 20 mm (1/2")</v>
          </cell>
          <cell r="C2546" t="str">
            <v>un</v>
          </cell>
          <cell r="D2546">
            <v>22.25</v>
          </cell>
          <cell r="E2546">
            <v>17.946442974673335</v>
          </cell>
          <cell r="F2546" t="str">
            <v>SIEC Abr/26</v>
          </cell>
        </row>
        <row r="2547">
          <cell r="A2547" t="str">
            <v>02.03.05.500.44</v>
          </cell>
          <cell r="B2547" t="str">
            <v>Curva 90º para eletroduto de PVC rígido roscável, Ø 25 mm (3/4")</v>
          </cell>
          <cell r="C2547" t="str">
            <v>un</v>
          </cell>
          <cell r="D2547">
            <v>24.51</v>
          </cell>
          <cell r="E2547">
            <v>19.76931763187611</v>
          </cell>
          <cell r="F2547" t="str">
            <v>SIEC Abr/26</v>
          </cell>
        </row>
        <row r="2548">
          <cell r="A2548" t="str">
            <v>02.03.05.500.45</v>
          </cell>
          <cell r="B2548" t="str">
            <v>Curva 90º para eletroduto de PVC rígido roscável, Ø 32 mm (1")</v>
          </cell>
          <cell r="C2548" t="str">
            <v>un</v>
          </cell>
          <cell r="D2548">
            <v>28.87</v>
          </cell>
          <cell r="E2548">
            <v>23.286013873205356</v>
          </cell>
          <cell r="F2548" t="str">
            <v>SIEC Abr/26</v>
          </cell>
        </row>
        <row r="2549">
          <cell r="A2549" t="str">
            <v>02.03.05.500.46</v>
          </cell>
          <cell r="B2549" t="str">
            <v>Curva 90º para eletroduto de PVC rígido roscável, Ø 40 mm (1 1/4")</v>
          </cell>
          <cell r="C2549" t="str">
            <v>un</v>
          </cell>
          <cell r="D2549">
            <v>32.94</v>
          </cell>
          <cell r="E2549">
            <v>26.568801419583803</v>
          </cell>
          <cell r="F2549" t="str">
            <v>SIEC Abr/26</v>
          </cell>
        </row>
        <row r="2550">
          <cell r="A2550" t="str">
            <v>02.03.05.500.47</v>
          </cell>
          <cell r="B2550" t="str">
            <v>Curva 90º para eletroduto de PVC rígido roscável, Ø 50 mm (1 1/2")</v>
          </cell>
          <cell r="C2550" t="str">
            <v>un</v>
          </cell>
          <cell r="D2550">
            <v>36.01</v>
          </cell>
          <cell r="E2550">
            <v>29.045007259235359</v>
          </cell>
          <cell r="F2550" t="str">
            <v>SIEC Abr/26</v>
          </cell>
        </row>
        <row r="2551">
          <cell r="A2551" t="str">
            <v>02.03.05.500.48</v>
          </cell>
          <cell r="B2551" t="str">
            <v>Curva 90º para eletroduto de PVC rígido roscável, Ø 60 mm (2")</v>
          </cell>
          <cell r="C2551" t="str">
            <v>un</v>
          </cell>
          <cell r="D2551">
            <v>43.78</v>
          </cell>
          <cell r="E2551">
            <v>35.312147120503305</v>
          </cell>
          <cell r="F2551" t="str">
            <v>SIEC Abr/26</v>
          </cell>
        </row>
        <row r="2552">
          <cell r="A2552" t="str">
            <v>02.03.05.500.50</v>
          </cell>
          <cell r="B2552" t="str">
            <v>Curva 90º para eletroduto de PVC rígido roscável, Ø 85 mm (3")</v>
          </cell>
          <cell r="C2552" t="str">
            <v>un</v>
          </cell>
          <cell r="D2552">
            <v>67.709999999999994</v>
          </cell>
          <cell r="E2552">
            <v>54.613647362477813</v>
          </cell>
          <cell r="F2552" t="str">
            <v>SIEC Abr/26</v>
          </cell>
        </row>
        <row r="2553">
          <cell r="A2553" t="str">
            <v>02.03.05.500.33</v>
          </cell>
          <cell r="B2553" t="str">
            <v>Eletroduto de PVC flexível corrugado Ø 20 mm (1/2")</v>
          </cell>
          <cell r="C2553" t="str">
            <v>m</v>
          </cell>
          <cell r="D2553">
            <v>14.23</v>
          </cell>
          <cell r="E2553">
            <v>11.477657686723665</v>
          </cell>
          <cell r="F2553" t="str">
            <v>SIEC Abr/26</v>
          </cell>
        </row>
        <row r="2554">
          <cell r="A2554" t="str">
            <v>02.03.05.500.34</v>
          </cell>
          <cell r="B2554" t="str">
            <v>Eletroduto de PVC flexível corrugado Ø 25 mm (3/4")</v>
          </cell>
          <cell r="C2554" t="str">
            <v>m</v>
          </cell>
          <cell r="D2554">
            <v>15.82</v>
          </cell>
          <cell r="E2554">
            <v>12.760122600419422</v>
          </cell>
          <cell r="F2554" t="str">
            <v>SIEC Abr/26</v>
          </cell>
        </row>
        <row r="2555">
          <cell r="A2555" t="str">
            <v>02.03.05.500.35</v>
          </cell>
          <cell r="B2555" t="str">
            <v>Eletroduto de PVC flexível corrugado Ø 32 mm (1")</v>
          </cell>
          <cell r="C2555" t="str">
            <v>m</v>
          </cell>
          <cell r="D2555">
            <v>19.420000000000002</v>
          </cell>
          <cell r="E2555">
            <v>15.663816744636232</v>
          </cell>
          <cell r="F2555" t="str">
            <v>SIEC Abr/26</v>
          </cell>
        </row>
        <row r="2556">
          <cell r="A2556" t="str">
            <v>02.03.05.500.83</v>
          </cell>
          <cell r="B2556" t="str">
            <v>Eletroduto de PVC flexível corrugado Ø 50 mm (1 1/2")</v>
          </cell>
          <cell r="C2556" t="str">
            <v>m</v>
          </cell>
          <cell r="D2556">
            <v>24.05</v>
          </cell>
          <cell r="E2556">
            <v>19.398290046781739</v>
          </cell>
          <cell r="F2556" t="str">
            <v>SIEC Abr/26</v>
          </cell>
        </row>
        <row r="2557">
          <cell r="A2557" t="str">
            <v>02.03.05.500.84</v>
          </cell>
          <cell r="B2557" t="str">
            <v>Eletroduto de PVC flexível corrugado Ø 63 mm (2")</v>
          </cell>
          <cell r="C2557" t="str">
            <v>m</v>
          </cell>
          <cell r="D2557">
            <v>27.38</v>
          </cell>
          <cell r="E2557">
            <v>22.084207130182286</v>
          </cell>
          <cell r="F2557" t="str">
            <v>SIEC Abr/26</v>
          </cell>
        </row>
        <row r="2558">
          <cell r="A2558" t="str">
            <v>02.03.05.500.41</v>
          </cell>
          <cell r="B2558" t="str">
            <v>Eletroduto de PVC rígido de encaixe, sem conexões, Ø 25 mm (3/4")</v>
          </cell>
          <cell r="C2558" t="str">
            <v>m</v>
          </cell>
          <cell r="D2558">
            <v>35.700000000000003</v>
          </cell>
          <cell r="E2558">
            <v>28.794966930150025</v>
          </cell>
          <cell r="F2558" t="str">
            <v>SIEC Abr/26</v>
          </cell>
        </row>
        <row r="2559">
          <cell r="A2559" t="str">
            <v>02.03.05.500.42</v>
          </cell>
          <cell r="B2559" t="str">
            <v>Eletroduto de PVC rígido de encaixe, sem conexões, Ø 32 mm (1")</v>
          </cell>
          <cell r="C2559" t="str">
            <v>m</v>
          </cell>
          <cell r="D2559">
            <v>22.76</v>
          </cell>
          <cell r="E2559">
            <v>18.357799645104048</v>
          </cell>
          <cell r="F2559" t="str">
            <v>SIEC Abr/26</v>
          </cell>
        </row>
        <row r="2560">
          <cell r="A2560" t="str">
            <v>02.03.05.500.09</v>
          </cell>
          <cell r="B2560" t="str">
            <v>Eletroduto de PVC rígido roscável, sem conexões Ø 110 mm (4")</v>
          </cell>
          <cell r="C2560" t="str">
            <v>m</v>
          </cell>
          <cell r="D2560">
            <v>74.34</v>
          </cell>
          <cell r="E2560">
            <v>59.961284078077114</v>
          </cell>
          <cell r="F2560" t="str">
            <v>SIEC Abr/26</v>
          </cell>
        </row>
        <row r="2561">
          <cell r="A2561" t="str">
            <v>02.03.05.500.01</v>
          </cell>
          <cell r="B2561" t="str">
            <v>Eletroduto de PVC rígido roscável, sem conexões Ø 20 mm (1/2")</v>
          </cell>
          <cell r="C2561" t="str">
            <v>m</v>
          </cell>
          <cell r="D2561">
            <v>17.850000000000001</v>
          </cell>
          <cell r="E2561">
            <v>14.397483465075013</v>
          </cell>
          <cell r="F2561" t="str">
            <v>SIEC Abr/26</v>
          </cell>
        </row>
        <row r="2562">
          <cell r="A2562" t="str">
            <v>02.03.05.500.02</v>
          </cell>
          <cell r="B2562" t="str">
            <v>Eletroduto de PVC rígido roscável, sem conexões Ø 25 mm (3/4")</v>
          </cell>
          <cell r="C2562" t="str">
            <v>m</v>
          </cell>
          <cell r="D2562">
            <v>20.440000000000001</v>
          </cell>
          <cell r="E2562">
            <v>16.486530085497662</v>
          </cell>
          <cell r="F2562" t="str">
            <v>SIEC Abr/26</v>
          </cell>
        </row>
        <row r="2563">
          <cell r="A2563" t="str">
            <v>02.03.05.500.03</v>
          </cell>
          <cell r="B2563" t="str">
            <v>Eletroduto de PVC rígido roscável, sem conexões Ø 32 mm (1")</v>
          </cell>
          <cell r="C2563" t="str">
            <v>m</v>
          </cell>
          <cell r="D2563">
            <v>25.31</v>
          </cell>
          <cell r="E2563">
            <v>20.414582997257622</v>
          </cell>
          <cell r="F2563" t="str">
            <v>SIEC Abr/26</v>
          </cell>
        </row>
        <row r="2564">
          <cell r="A2564" t="str">
            <v>02.03.05.500.04</v>
          </cell>
          <cell r="B2564" t="str">
            <v>Eletroduto de PVC rígido roscável, sem conexões Ø 40 mm (1 1/4")</v>
          </cell>
          <cell r="C2564" t="str">
            <v>m</v>
          </cell>
          <cell r="D2564">
            <v>30.24</v>
          </cell>
          <cell r="E2564">
            <v>24.391030811421196</v>
          </cell>
          <cell r="F2564" t="str">
            <v>SIEC Abr/26</v>
          </cell>
        </row>
        <row r="2565">
          <cell r="A2565" t="str">
            <v>02.03.05.500.05</v>
          </cell>
          <cell r="B2565" t="str">
            <v>Eletroduto de PVC rígido roscável, sem conexões Ø 50 mm (1 1/2")</v>
          </cell>
          <cell r="C2565" t="str">
            <v>m</v>
          </cell>
          <cell r="D2565">
            <v>21.97</v>
          </cell>
          <cell r="E2565">
            <v>17.720600096789802</v>
          </cell>
          <cell r="F2565" t="str">
            <v>SIEC Abr/26</v>
          </cell>
        </row>
        <row r="2566">
          <cell r="A2566" t="str">
            <v>02.03.05.500.06</v>
          </cell>
          <cell r="B2566" t="str">
            <v>Eletroduto de PVC rígido roscável, sem conexões Ø 60 mm (2")</v>
          </cell>
          <cell r="C2566" t="str">
            <v>m</v>
          </cell>
          <cell r="D2566">
            <v>30.91</v>
          </cell>
          <cell r="E2566">
            <v>24.931440554928216</v>
          </cell>
          <cell r="F2566" t="str">
            <v>SIEC Abr/26</v>
          </cell>
        </row>
        <row r="2567">
          <cell r="A2567" t="str">
            <v>02.03.05.500.07</v>
          </cell>
          <cell r="B2567" t="str">
            <v>Eletroduto de PVC rígido roscável, sem conexões Ø 75 mm (2 1/2")</v>
          </cell>
          <cell r="C2567" t="str">
            <v>m</v>
          </cell>
          <cell r="D2567">
            <v>41.91</v>
          </cell>
          <cell r="E2567">
            <v>33.80383932892402</v>
          </cell>
          <cell r="F2567" t="str">
            <v>SIEC Abr/26</v>
          </cell>
        </row>
        <row r="2568">
          <cell r="A2568" t="str">
            <v>02.03.05.500.08</v>
          </cell>
          <cell r="B2568" t="str">
            <v>Eletroduto de PVC rígido roscável, sem conexões Ø 85 mm (3")</v>
          </cell>
          <cell r="C2568" t="str">
            <v>m</v>
          </cell>
          <cell r="D2568">
            <v>50.51</v>
          </cell>
          <cell r="E2568">
            <v>40.740442006775282</v>
          </cell>
          <cell r="F2568" t="str">
            <v>SIEC Abr/26</v>
          </cell>
        </row>
        <row r="2569">
          <cell r="A2569" t="str">
            <v>02.03.05.500.87</v>
          </cell>
          <cell r="B2569" t="str">
            <v>Eletroduto flexível liso, pead, DN 40 mm (1 1/4"), para circuitos terminais, instalado em laje - fornecimento e instalação</v>
          </cell>
          <cell r="C2569" t="str">
            <v>m</v>
          </cell>
          <cell r="D2569">
            <v>13.53</v>
          </cell>
          <cell r="E2569">
            <v>10.91305049201484</v>
          </cell>
          <cell r="F2569" t="str">
            <v>SIEC Abr/26</v>
          </cell>
        </row>
        <row r="2570">
          <cell r="A2570" t="str">
            <v>02.03.05.500.75</v>
          </cell>
          <cell r="B2570" t="str">
            <v>Luva para eletroduto de PVC rígido de encaixe, Ø 20 mm (1/2")</v>
          </cell>
          <cell r="C2570" t="str">
            <v>un</v>
          </cell>
          <cell r="D2570">
            <v>10.75</v>
          </cell>
          <cell r="E2570">
            <v>8.6707533473140828</v>
          </cell>
          <cell r="F2570" t="str">
            <v>SIEC Abr/26</v>
          </cell>
        </row>
        <row r="2571">
          <cell r="A2571" t="str">
            <v>02.03.05.500.77</v>
          </cell>
          <cell r="B2571" t="str">
            <v>Luva para eletroduto de PVC rígido de encaixe, Ø 32 mm (1")</v>
          </cell>
          <cell r="C2571" t="str">
            <v>un</v>
          </cell>
          <cell r="D2571">
            <v>14.34</v>
          </cell>
          <cell r="E2571">
            <v>11.566381674463623</v>
          </cell>
          <cell r="F2571" t="str">
            <v>SIEC Abr/26</v>
          </cell>
        </row>
        <row r="2572">
          <cell r="A2572" t="str">
            <v>02.03.05.500.74</v>
          </cell>
          <cell r="B2572" t="str">
            <v>Luva para eletroduto de PVC rígido roscável, Ø 110 mm (4")</v>
          </cell>
          <cell r="C2572" t="str">
            <v>un</v>
          </cell>
          <cell r="D2572">
            <v>62.48</v>
          </cell>
          <cell r="E2572">
            <v>50.395225036296175</v>
          </cell>
          <cell r="F2572" t="str">
            <v>SIEC Abr/26</v>
          </cell>
        </row>
        <row r="2573">
          <cell r="A2573" t="str">
            <v>02.03.05.500.66</v>
          </cell>
          <cell r="B2573" t="str">
            <v>Luva para eletroduto de PVC rígido roscável, Ø 20 mm (1/2")</v>
          </cell>
          <cell r="C2573" t="str">
            <v>un</v>
          </cell>
          <cell r="D2573">
            <v>13.94</v>
          </cell>
          <cell r="E2573">
            <v>11.243748991772867</v>
          </cell>
          <cell r="F2573" t="str">
            <v>SIEC Abr/26</v>
          </cell>
        </row>
        <row r="2574">
          <cell r="A2574" t="str">
            <v>02.03.05.500.67</v>
          </cell>
          <cell r="B2574" t="str">
            <v>Luva para eletroduto de PVC rígido roscável, Ø 25 mm (3/4")</v>
          </cell>
          <cell r="C2574" t="str">
            <v>un</v>
          </cell>
          <cell r="D2574">
            <v>15.76</v>
          </cell>
          <cell r="E2574">
            <v>12.711727698015808</v>
          </cell>
          <cell r="F2574" t="str">
            <v>SIEC Abr/26</v>
          </cell>
        </row>
        <row r="2575">
          <cell r="A2575" t="str">
            <v>02.03.05.500.68</v>
          </cell>
          <cell r="B2575" t="str">
            <v>Luva para eletroduto de PVC rígido roscável, Ø 32 mm (1")</v>
          </cell>
          <cell r="C2575" t="str">
            <v>un</v>
          </cell>
          <cell r="D2575">
            <v>18.29</v>
          </cell>
          <cell r="E2575">
            <v>14.752379416034843</v>
          </cell>
          <cell r="F2575" t="str">
            <v>SIEC Abr/26</v>
          </cell>
        </row>
        <row r="2576">
          <cell r="A2576" t="str">
            <v>02.03.05.500.69</v>
          </cell>
          <cell r="B2576" t="str">
            <v>Luva para eletroduto de PVC rígido roscável, Ø 40 mm (1 1/4")</v>
          </cell>
          <cell r="C2576" t="str">
            <v>un</v>
          </cell>
          <cell r="D2576">
            <v>21.5</v>
          </cell>
          <cell r="E2576">
            <v>17.341506694628166</v>
          </cell>
          <cell r="F2576" t="str">
            <v>SIEC Abr/26</v>
          </cell>
        </row>
        <row r="2577">
          <cell r="A2577" t="str">
            <v>02.03.05.500.70</v>
          </cell>
          <cell r="B2577" t="str">
            <v>Luva para eletroduto de PVC rígido roscável, Ø 50 mm (1 1/2")</v>
          </cell>
          <cell r="C2577" t="str">
            <v>un</v>
          </cell>
          <cell r="D2577">
            <v>23.15</v>
          </cell>
          <cell r="E2577">
            <v>18.672366510727535</v>
          </cell>
          <cell r="F2577" t="str">
            <v>SIEC Abr/26</v>
          </cell>
        </row>
        <row r="2578">
          <cell r="A2578" t="str">
            <v>02.03.05.500.71</v>
          </cell>
          <cell r="B2578" t="str">
            <v>Luva para eletroduto de PVC rígido roscável, Ø 60 mm (2")</v>
          </cell>
          <cell r="C2578" t="str">
            <v>un</v>
          </cell>
          <cell r="D2578">
            <v>27.35</v>
          </cell>
          <cell r="E2578">
            <v>22.060009678980482</v>
          </cell>
          <cell r="F2578" t="str">
            <v>SIEC Abr/26</v>
          </cell>
        </row>
        <row r="2579">
          <cell r="A2579" t="str">
            <v>02.03.05.500.72</v>
          </cell>
          <cell r="B2579" t="str">
            <v>Luva para eletroduto de PVC rígido roscável, Ø 75 mm (2 1/2")</v>
          </cell>
          <cell r="C2579" t="str">
            <v>un</v>
          </cell>
          <cell r="D2579">
            <v>38.340000000000003</v>
          </cell>
          <cell r="E2579">
            <v>30.924342635909021</v>
          </cell>
          <cell r="F2579" t="str">
            <v>SIEC Abr/26</v>
          </cell>
        </row>
        <row r="2580">
          <cell r="A2580" t="str">
            <v>02.03.05.500.73</v>
          </cell>
          <cell r="B2580" t="str">
            <v>Luva para eletroduto de PVC rígido roscável, Ø 85 mm (3")</v>
          </cell>
          <cell r="C2580" t="str">
            <v>un</v>
          </cell>
          <cell r="D2580">
            <v>44.78</v>
          </cell>
          <cell r="E2580">
            <v>36.1187288272302</v>
          </cell>
          <cell r="F2580" t="str">
            <v>SIEC Abr/26</v>
          </cell>
        </row>
        <row r="2581">
          <cell r="A2581" t="str">
            <v>02.03.05.600</v>
          </cell>
          <cell r="B2581" t="str">
            <v>DUTOS E CONEXÕES DE POLIETILENO DE ALTA DENSIDADE</v>
          </cell>
          <cell r="C2581" t="str">
            <v/>
          </cell>
          <cell r="E2581">
            <v>0</v>
          </cell>
          <cell r="F2581" t="str">
            <v>SIEC Abr/26</v>
          </cell>
        </row>
        <row r="2582">
          <cell r="A2582" t="str">
            <v>02.03.05.600.01</v>
          </cell>
          <cell r="B2582" t="str">
            <v>Duto corrugado em PEAD (polietileno de alta densidade), para proteção de cabos subterrâneos Ø 1 1/2" (40 mm)</v>
          </cell>
          <cell r="C2582" t="str">
            <v>m</v>
          </cell>
          <cell r="D2582">
            <v>10.62</v>
          </cell>
          <cell r="E2582">
            <v>8.5658977254395872</v>
          </cell>
          <cell r="F2582" t="str">
            <v>SIEC Abr/26</v>
          </cell>
        </row>
        <row r="2583">
          <cell r="A2583" t="str">
            <v>02.03.05.600.09</v>
          </cell>
          <cell r="B2583" t="str">
            <v>Duto corrugado em PEAD (polietileno de alta densidade), para proteção de cabos subterrâneos Ø 1 1/4" (32 mm)</v>
          </cell>
          <cell r="C2583" t="str">
            <v>m</v>
          </cell>
          <cell r="D2583">
            <v>9.99</v>
          </cell>
          <cell r="E2583">
            <v>8.0577512502016457</v>
          </cell>
          <cell r="F2583" t="str">
            <v>SIEC Abr/26</v>
          </cell>
        </row>
        <row r="2584">
          <cell r="A2584" t="str">
            <v>02.03.05.600.11</v>
          </cell>
          <cell r="B2584" t="str">
            <v>Duto corrugado em PEAD (polietileno de alta densidade), para proteção de cabos subterrâneos Ø 1" (25 mm)</v>
          </cell>
          <cell r="C2584" t="str">
            <v>m</v>
          </cell>
          <cell r="D2584">
            <v>8.7100000000000009</v>
          </cell>
          <cell r="E2584">
            <v>7.0253266655912254</v>
          </cell>
          <cell r="F2584" t="str">
            <v>SIEC Abr/26</v>
          </cell>
        </row>
        <row r="2585">
          <cell r="A2585" t="str">
            <v>02.03.05.600.02</v>
          </cell>
          <cell r="B2585" t="str">
            <v>Duto corrugado em PEAD (polietileno de alta densidade), para proteção de cabos subterrâneos Ø 2" (50 mm)</v>
          </cell>
          <cell r="C2585" t="str">
            <v>m</v>
          </cell>
          <cell r="D2585">
            <v>16.72</v>
          </cell>
          <cell r="E2585">
            <v>13.486046136473623</v>
          </cell>
          <cell r="F2585" t="str">
            <v>SIEC Abr/26</v>
          </cell>
        </row>
        <row r="2586">
          <cell r="A2586" t="str">
            <v>02.03.05.600.03</v>
          </cell>
          <cell r="B2586" t="str">
            <v>Duto corrugado em PEAD (polietileno de alta densidade), para proteção de cabos subterrâneos Ø 3" (75 mm)</v>
          </cell>
          <cell r="C2586" t="str">
            <v>m</v>
          </cell>
          <cell r="D2586">
            <v>27.97</v>
          </cell>
          <cell r="E2586">
            <v>22.560090337151152</v>
          </cell>
          <cell r="F2586" t="str">
            <v>SIEC Abr/26</v>
          </cell>
        </row>
        <row r="2587">
          <cell r="A2587" t="str">
            <v>02.03.05.600.04</v>
          </cell>
          <cell r="B2587" t="str">
            <v>Duto corrugado em PEAD (polietileno de alta densidade), para proteção de cabos subterrâneos Ø 4" (100 mm) - execução em período diurno</v>
          </cell>
          <cell r="C2587" t="str">
            <v>m</v>
          </cell>
          <cell r="D2587">
            <v>34.979999999999997</v>
          </cell>
          <cell r="E2587">
            <v>28.214228101306659</v>
          </cell>
          <cell r="F2587" t="str">
            <v>SIEC Abr/26</v>
          </cell>
        </row>
        <row r="2588">
          <cell r="A2588" t="str">
            <v>02.03.05.600.05</v>
          </cell>
          <cell r="B2588" t="str">
            <v>Duto corrugado em PEAD (polietileno de alta densidade), para proteção de cabos subterrâneos Ø 5" (125 mm)</v>
          </cell>
          <cell r="C2588" t="str">
            <v>m</v>
          </cell>
          <cell r="D2588">
            <v>44.83</v>
          </cell>
          <cell r="E2588">
            <v>36.159057912566539</v>
          </cell>
          <cell r="F2588" t="str">
            <v>SIEC Abr/26</v>
          </cell>
        </row>
        <row r="2589">
          <cell r="A2589" t="str">
            <v>02.03.05.600.06</v>
          </cell>
          <cell r="B2589" t="str">
            <v>Duto corrugado em PEAD (polietileno de alta densidade), para proteção de cabos subterrâneos Ø 6" (150 mm)</v>
          </cell>
          <cell r="C2589" t="str">
            <v>m</v>
          </cell>
          <cell r="D2589">
            <v>55.27</v>
          </cell>
          <cell r="E2589">
            <v>44.579770930795291</v>
          </cell>
          <cell r="F2589" t="str">
            <v>SIEC Abr/26</v>
          </cell>
        </row>
        <row r="2590">
          <cell r="A2590" t="str">
            <v>02.03.05.600.08</v>
          </cell>
          <cell r="B2590" t="str">
            <v>Duto corrugado em PEAD (polietileno de alta densidade), para proteção de cabos subterrâneos Ø 8" (200 mm)</v>
          </cell>
          <cell r="C2590" t="str">
            <v>m</v>
          </cell>
          <cell r="D2590">
            <v>64.349999999999994</v>
          </cell>
          <cell r="E2590">
            <v>51.903532827875459</v>
          </cell>
          <cell r="F2590" t="str">
            <v>SIEC Abr/26</v>
          </cell>
        </row>
        <row r="2591">
          <cell r="A2591" t="str">
            <v>02.03.05.700</v>
          </cell>
          <cell r="B2591" t="str">
            <v>CAIXAS EM CHAPA DE AÇO</v>
          </cell>
          <cell r="C2591" t="str">
            <v/>
          </cell>
          <cell r="E2591">
            <v>0</v>
          </cell>
          <cell r="F2591" t="str">
            <v>SIEC Abr/26</v>
          </cell>
        </row>
        <row r="2592">
          <cell r="A2592" t="str">
            <v>02.03.05.700.36</v>
          </cell>
          <cell r="B2592" t="str">
            <v>Caixa de equalização de potencial com 11 terminais para uso interno e externo</v>
          </cell>
          <cell r="C2592" t="str">
            <v>un</v>
          </cell>
          <cell r="D2592">
            <v>534.17999999999995</v>
          </cell>
          <cell r="E2592">
            <v>430.85981609937085</v>
          </cell>
          <cell r="F2592" t="str">
            <v>SIEC Abr/26</v>
          </cell>
        </row>
        <row r="2593">
          <cell r="A2593" t="str">
            <v>02.03.05.700.20</v>
          </cell>
          <cell r="B2593" t="str">
            <v>Caixa de ligação estampada em chapa de aço, quadrada, dimensões 4 x 4"</v>
          </cell>
          <cell r="C2593" t="str">
            <v>un</v>
          </cell>
          <cell r="D2593">
            <v>29.91</v>
          </cell>
          <cell r="E2593">
            <v>24.124858848201324</v>
          </cell>
          <cell r="F2593" t="str">
            <v>SIEC Abr/26</v>
          </cell>
        </row>
        <row r="2594">
          <cell r="A2594" t="str">
            <v>02.03.05.700.19</v>
          </cell>
          <cell r="B2594" t="str">
            <v>Caixa de ligação estampada em chapa de aço, retangular, dimensões 4 x 2"</v>
          </cell>
          <cell r="C2594" t="str">
            <v>un</v>
          </cell>
          <cell r="D2594">
            <v>24.83</v>
          </cell>
          <cell r="E2594">
            <v>20.027423778028712</v>
          </cell>
          <cell r="F2594" t="str">
            <v>SIEC Abr/26</v>
          </cell>
        </row>
        <row r="2595">
          <cell r="A2595" t="str">
            <v>02.03.05.700.10</v>
          </cell>
          <cell r="B2595" t="str">
            <v>Caixa de passagem em chapa de aço com tampa parafusada, dimensões 102 x 102 x 82 mm</v>
          </cell>
          <cell r="C2595" t="str">
            <v>un</v>
          </cell>
          <cell r="D2595">
            <v>53.24</v>
          </cell>
          <cell r="E2595">
            <v>42.942410066139701</v>
          </cell>
          <cell r="F2595" t="str">
            <v>SIEC Abr/26</v>
          </cell>
        </row>
        <row r="2596">
          <cell r="A2596" t="str">
            <v>02.03.05.700.11</v>
          </cell>
          <cell r="B2596" t="str">
            <v>Caixa de passagem em chapa de aço com tampa parafusada, dimensões 152 x 152 x 82 mm</v>
          </cell>
          <cell r="C2596" t="str">
            <v>un</v>
          </cell>
          <cell r="D2596">
            <v>84.24</v>
          </cell>
          <cell r="E2596">
            <v>67.946442974673332</v>
          </cell>
          <cell r="F2596" t="str">
            <v>SIEC Abr/26</v>
          </cell>
        </row>
        <row r="2597">
          <cell r="A2597" t="str">
            <v>02.03.05.700.12</v>
          </cell>
          <cell r="B2597" t="str">
            <v>Caixa de passagem em chapa de aço com tampa parafusada, dimensões 202 x 202 x 102 mm</v>
          </cell>
          <cell r="C2597" t="str">
            <v>un</v>
          </cell>
          <cell r="D2597">
            <v>149.53</v>
          </cell>
          <cell r="E2597">
            <v>120.60816260687207</v>
          </cell>
          <cell r="F2597" t="str">
            <v>SIEC Abr/26</v>
          </cell>
        </row>
        <row r="2598">
          <cell r="A2598" t="str">
            <v>02.03.05.700.14</v>
          </cell>
          <cell r="B2598" t="str">
            <v>Caixa de passagem em chapa de aço com tampa parafusada, dimensões 302 x 302 x 122 mm</v>
          </cell>
          <cell r="C2598" t="str">
            <v>un</v>
          </cell>
          <cell r="D2598">
            <v>208.03</v>
          </cell>
          <cell r="E2598">
            <v>167.79319245039522</v>
          </cell>
          <cell r="F2598" t="str">
            <v>SIEC Abr/26</v>
          </cell>
        </row>
        <row r="2599">
          <cell r="A2599" t="str">
            <v>02.03.05.700.15</v>
          </cell>
          <cell r="B2599" t="str">
            <v>Caixa de passagem em chapa de aço com tampa parafusada, dimensões 350 x 350 x 120 mm</v>
          </cell>
          <cell r="C2599" t="str">
            <v>un</v>
          </cell>
          <cell r="D2599">
            <v>204.89</v>
          </cell>
          <cell r="E2599">
            <v>165.26052589127278</v>
          </cell>
          <cell r="F2599" t="str">
            <v>SIEC Abr/26</v>
          </cell>
        </row>
        <row r="2600">
          <cell r="A2600" t="str">
            <v>02.03.05.700.18</v>
          </cell>
          <cell r="B2600" t="str">
            <v>Caixa de passagem em chapa de aço com tampa parafusada, dimensões 502 x 502 x 152 mm</v>
          </cell>
          <cell r="C2600" t="str">
            <v>un</v>
          </cell>
          <cell r="D2600">
            <v>341.43</v>
          </cell>
          <cell r="E2600">
            <v>275.39119212776257</v>
          </cell>
          <cell r="F2600" t="str">
            <v>SIEC Abr/26</v>
          </cell>
        </row>
        <row r="2601">
          <cell r="A2601" t="str">
            <v>02.03.05.700.33</v>
          </cell>
          <cell r="B2601" t="str">
            <v>Caixa de passagem em chapa de aço galvanizada para perfilado 38X38mm, tipo "L", referência Dispan DP550 ou equivalente</v>
          </cell>
          <cell r="C2601" t="str">
            <v>un</v>
          </cell>
          <cell r="D2601">
            <v>119.54</v>
          </cell>
          <cell r="E2601">
            <v>96.418777222132604</v>
          </cell>
          <cell r="F2601" t="str">
            <v>SIEC Abr/26</v>
          </cell>
        </row>
        <row r="2602">
          <cell r="A2602" t="str">
            <v>02.03.05.700.34</v>
          </cell>
          <cell r="B2602" t="str">
            <v>Caixa de passagem em chapa de aço galvanizada para perfilado 38X38mm, tipo "T", referência Dispan DP547 ou equivalente</v>
          </cell>
          <cell r="C2602" t="str">
            <v>un</v>
          </cell>
          <cell r="D2602">
            <v>57.13</v>
          </cell>
          <cell r="E2602">
            <v>46.080012905307306</v>
          </cell>
          <cell r="F2602" t="str">
            <v>SIEC Abr/26</v>
          </cell>
        </row>
        <row r="2603">
          <cell r="A2603" t="str">
            <v>02.03.05.700.35</v>
          </cell>
          <cell r="B2603" t="str">
            <v>Caixa de passagem em chapa de aço galvanizada para perfilado 38X38mm, tipo "X", referência Dispan DP552 ou equivalente</v>
          </cell>
          <cell r="C2603" t="str">
            <v>un</v>
          </cell>
          <cell r="D2603">
            <v>66.02</v>
          </cell>
          <cell r="E2603">
            <v>53.250524278109367</v>
          </cell>
          <cell r="F2603" t="str">
            <v>SIEC Abr/26</v>
          </cell>
        </row>
        <row r="2604">
          <cell r="A2604" t="str">
            <v>02.03.05.700.37</v>
          </cell>
          <cell r="B2604" t="str">
            <v>Caixa de passagem em chapa de aço galvanizado a fogo 1500x1500x190mm, referência 900511 da Cemar ou equivalente</v>
          </cell>
          <cell r="C2604" t="str">
            <v>un</v>
          </cell>
          <cell r="D2604">
            <v>4544.33</v>
          </cell>
          <cell r="E2604">
            <v>3665.3734473302143</v>
          </cell>
          <cell r="F2604" t="str">
            <v>SIEC Abr/26</v>
          </cell>
        </row>
        <row r="2605">
          <cell r="A2605" t="str">
            <v>02.03.05.700.38</v>
          </cell>
          <cell r="B2605" t="str">
            <v>Caixa de passagem em chapa de aço galvanizado a fogo, com 02 portas , com flanges nas bases, dimensões 1400 x 1000 x 300 mm</v>
          </cell>
          <cell r="C2605" t="str">
            <v>un</v>
          </cell>
          <cell r="D2605">
            <v>4948.84</v>
          </cell>
          <cell r="E2605">
            <v>3991.6438135183093</v>
          </cell>
          <cell r="F2605" t="str">
            <v>SIEC Abr/26</v>
          </cell>
        </row>
        <row r="2606">
          <cell r="A2606" t="str">
            <v>02.03.05.700.46</v>
          </cell>
          <cell r="B2606" t="str">
            <v>Caixa de passagem para telefone 15x15x10cm (sobrepor), fornecimento e instalação</v>
          </cell>
          <cell r="C2606" t="str">
            <v>un</v>
          </cell>
          <cell r="D2606">
            <v>52.1</v>
          </cell>
          <cell r="E2606">
            <v>42.022906920471044</v>
          </cell>
          <cell r="F2606" t="str">
            <v>SIEC Abr/26</v>
          </cell>
        </row>
        <row r="2607">
          <cell r="A2607" t="str">
            <v>02.03.05.700.24</v>
          </cell>
          <cell r="B2607" t="str">
            <v>Caixa de telefone em chapa de aço padrão Telebrás , dimensões internas 1500 x 1500 x 150 mm</v>
          </cell>
          <cell r="C2607" t="str">
            <v>un</v>
          </cell>
          <cell r="D2607">
            <v>2163.2600000000002</v>
          </cell>
          <cell r="E2607">
            <v>1744.8459428940153</v>
          </cell>
          <cell r="F2607" t="str">
            <v>SIEC Abr/26</v>
          </cell>
        </row>
        <row r="2608">
          <cell r="A2608" t="str">
            <v>02.03.05.700.25</v>
          </cell>
          <cell r="B2608" t="str">
            <v>Caixa de telefone em chapa de aço padrão Telebrás , dimensões internas 400 x 400 x 120 mm</v>
          </cell>
          <cell r="C2608" t="str">
            <v>un</v>
          </cell>
          <cell r="D2608">
            <v>325.02999999999997</v>
          </cell>
          <cell r="E2608">
            <v>262.16325213744148</v>
          </cell>
          <cell r="F2608" t="str">
            <v>SIEC Abr/26</v>
          </cell>
        </row>
        <row r="2609">
          <cell r="A2609" t="str">
            <v>02.03.05.700.27</v>
          </cell>
          <cell r="B2609" t="str">
            <v>Caixa de telefone em chapa de aço padrão Telebrás , dimensões internas 600 x 600 x 120 mm</v>
          </cell>
          <cell r="C2609" t="str">
            <v>un</v>
          </cell>
          <cell r="D2609">
            <v>598.26</v>
          </cell>
          <cell r="E2609">
            <v>482.54557186643007</v>
          </cell>
          <cell r="F2609" t="str">
            <v>SIEC Abr/26</v>
          </cell>
        </row>
        <row r="2610">
          <cell r="A2610" t="str">
            <v>02.03.05.700.29</v>
          </cell>
          <cell r="B2610" t="str">
            <v>Caixa de telefone em chapa de aço padrão Telebrás , dimensões internas 800 x 800 x 120 mm</v>
          </cell>
          <cell r="C2610" t="str">
            <v>un</v>
          </cell>
          <cell r="D2610">
            <v>908.53</v>
          </cell>
          <cell r="E2610">
            <v>732.80367801258262</v>
          </cell>
          <cell r="F2610" t="str">
            <v>SIEC Abr/26</v>
          </cell>
        </row>
        <row r="2611">
          <cell r="A2611" t="str">
            <v>02.03.05.700.30</v>
          </cell>
          <cell r="B2611" t="str">
            <v>Caixa de telefone em chapa de aço padrão Telebrás , dimensões internas 800 x 800 x 150 mm</v>
          </cell>
          <cell r="C2611" t="str">
            <v>un</v>
          </cell>
          <cell r="D2611">
            <v>615.04</v>
          </cell>
          <cell r="E2611">
            <v>496.08001290530729</v>
          </cell>
          <cell r="F2611" t="str">
            <v>SIEC Abr/26</v>
          </cell>
        </row>
        <row r="2612">
          <cell r="A2612" t="str">
            <v>02.03.05.700.41</v>
          </cell>
          <cell r="B2612" t="str">
            <v>Caixa externa em chapa de aço de entrada de energia para medidor tipo N (1200mm x 1300mm x 250mm), com cabos para ramais individuais, padrão da concessionária local</v>
          </cell>
          <cell r="C2612" t="str">
            <v>un</v>
          </cell>
          <cell r="D2612">
            <v>3777.15</v>
          </cell>
          <cell r="E2612">
            <v>3046.5800935634779</v>
          </cell>
          <cell r="F2612" t="str">
            <v>SIEC Abr/26</v>
          </cell>
        </row>
        <row r="2613">
          <cell r="A2613" t="str">
            <v>02.03.05.700.07</v>
          </cell>
          <cell r="B2613" t="str">
            <v>Entrada de energia em caixa de chapa de aço, potência de 40 a 47 kVA</v>
          </cell>
          <cell r="C2613" t="str">
            <v>un</v>
          </cell>
          <cell r="D2613">
            <v>12645.76</v>
          </cell>
          <cell r="E2613">
            <v>10199.838683658654</v>
          </cell>
          <cell r="F2613" t="str">
            <v>SIEC Abr/26</v>
          </cell>
        </row>
        <row r="2614">
          <cell r="A2614" t="str">
            <v>02.03.05.800</v>
          </cell>
          <cell r="B2614" t="str">
            <v>DUTOS, CANALETAS E ACESSÓRIOS</v>
          </cell>
          <cell r="C2614" t="str">
            <v/>
          </cell>
          <cell r="E2614">
            <v>0</v>
          </cell>
          <cell r="F2614" t="str">
            <v>SIEC Abr/26</v>
          </cell>
        </row>
        <row r="2615">
          <cell r="A2615" t="str">
            <v>02.03.05.800.21</v>
          </cell>
          <cell r="B2615" t="str">
            <v>Canaleta em PVC Mod."DLP-150X50" 3 vias / Evolutiva-(Pial Legrand)-Barras de 2,00 m ou equivalente</v>
          </cell>
          <cell r="C2615" t="str">
            <v>m</v>
          </cell>
          <cell r="D2615">
            <v>161.93</v>
          </cell>
          <cell r="E2615">
            <v>130.60977577028552</v>
          </cell>
          <cell r="F2615" t="str">
            <v>SIEC Abr/26</v>
          </cell>
        </row>
        <row r="2616">
          <cell r="A2616" t="str">
            <v>02.03.05.900</v>
          </cell>
          <cell r="B2616" t="str">
            <v>CAIXAS DE PASSAGENS EM ALVENARIA</v>
          </cell>
          <cell r="C2616" t="str">
            <v/>
          </cell>
          <cell r="E2616">
            <v>0</v>
          </cell>
          <cell r="F2616" t="str">
            <v>SIEC Abr/26</v>
          </cell>
        </row>
        <row r="2617">
          <cell r="A2617" t="str">
            <v>02.03.05.900.01</v>
          </cell>
          <cell r="B2617" t="str">
            <v>Caixa de passagem em alvenaria com tampa de concreto com dispositivo para lacres 1,00 x 1,00 x 1,20 m - para passagem de cabos de MT (Alimentação em 13,8 kV)</v>
          </cell>
          <cell r="C2617" t="str">
            <v>un</v>
          </cell>
          <cell r="D2617">
            <v>2017.75</v>
          </cell>
          <cell r="E2617">
            <v>1627.4802387481852</v>
          </cell>
          <cell r="F2617" t="str">
            <v>SIEC Abr/26</v>
          </cell>
        </row>
        <row r="2618">
          <cell r="A2618" t="str">
            <v>02.03.05.900.14</v>
          </cell>
          <cell r="B2618" t="str">
            <v>Caixa de passagem em alvenaria de 0,30 x 0,30 x 0,30 m com tampa de concreto</v>
          </cell>
          <cell r="C2618" t="str">
            <v>un</v>
          </cell>
          <cell r="D2618">
            <v>219.31</v>
          </cell>
          <cell r="E2618">
            <v>176.89143410227456</v>
          </cell>
          <cell r="F2618" t="str">
            <v>SIEC Abr/26</v>
          </cell>
        </row>
        <row r="2619">
          <cell r="A2619" t="str">
            <v>02.03.05.900.03</v>
          </cell>
          <cell r="B2619" t="str">
            <v>Caixa de passagem em alvenaria de 0,40 x 0,40 x 0,50 m com tampa de concreto</v>
          </cell>
          <cell r="C2619" t="str">
            <v>un</v>
          </cell>
          <cell r="D2619">
            <v>575.94000000000005</v>
          </cell>
          <cell r="E2619">
            <v>464.54266817228591</v>
          </cell>
          <cell r="F2619" t="str">
            <v>SIEC Abr/26</v>
          </cell>
        </row>
        <row r="2620">
          <cell r="A2620" t="str">
            <v>02.03.05.900.04</v>
          </cell>
          <cell r="B2620" t="str">
            <v>Caixa de passagem em alvenaria de 0,50 x 0,50 x 0,50 m com tampa de concreto</v>
          </cell>
          <cell r="C2620" t="str">
            <v>un</v>
          </cell>
          <cell r="D2620">
            <v>703.49</v>
          </cell>
          <cell r="E2620">
            <v>567.42216486530083</v>
          </cell>
          <cell r="F2620" t="str">
            <v>SIEC Abr/26</v>
          </cell>
        </row>
        <row r="2621">
          <cell r="A2621" t="str">
            <v>02.03.05.900.05</v>
          </cell>
          <cell r="B2621" t="str">
            <v>Caixa de passagem em alvenaria de 0,60 x 0,60 x 0,60 m com tampa de concreto</v>
          </cell>
          <cell r="C2621" t="str">
            <v>un</v>
          </cell>
          <cell r="D2621">
            <v>1139.51</v>
          </cell>
          <cell r="E2621">
            <v>919.10792063235999</v>
          </cell>
          <cell r="F2621" t="str">
            <v>SIEC Abr/26</v>
          </cell>
        </row>
        <row r="2622">
          <cell r="A2622" t="str">
            <v>02.03.05.900.13</v>
          </cell>
          <cell r="B2622" t="str">
            <v>Caixa de passagem em alvenaria de 0,70 x 0,70 x 0,70 m com tampa de concreto</v>
          </cell>
          <cell r="C2622" t="str">
            <v>un</v>
          </cell>
          <cell r="D2622">
            <v>1338.83</v>
          </cell>
          <cell r="E2622">
            <v>1079.8757864171639</v>
          </cell>
          <cell r="F2622" t="str">
            <v>SIEC Abr/26</v>
          </cell>
        </row>
        <row r="2623">
          <cell r="A2623" t="str">
            <v>02.03.05.900.06</v>
          </cell>
          <cell r="B2623" t="str">
            <v>Caixa de passagem em alvenaria de 0,70 x 1,00 x 0,80 m</v>
          </cell>
          <cell r="C2623" t="str">
            <v>un</v>
          </cell>
          <cell r="D2623">
            <v>2053.3200000000002</v>
          </cell>
          <cell r="E2623">
            <v>1656.1703500564608</v>
          </cell>
          <cell r="F2623" t="str">
            <v>SIEC Abr/26</v>
          </cell>
        </row>
        <row r="2624">
          <cell r="A2624" t="str">
            <v>02.03.05.900.07</v>
          </cell>
          <cell r="B2624" t="str">
            <v>Caixa de passagem em alvenaria de 0,80 x 0,80 x 1,00 m com tampa de concreto</v>
          </cell>
          <cell r="C2624" t="str">
            <v>un</v>
          </cell>
          <cell r="D2624">
            <v>2293.83</v>
          </cell>
          <cell r="E2624">
            <v>1850.1613163413454</v>
          </cell>
          <cell r="F2624" t="str">
            <v>SIEC Abr/26</v>
          </cell>
        </row>
        <row r="2625">
          <cell r="A2625" t="str">
            <v>02.03.05.900.08</v>
          </cell>
          <cell r="B2625" t="str">
            <v>Caixa de passagem em alvenaria de 1,00 x 1,00 x 0,70 m com tampa de concreto</v>
          </cell>
          <cell r="C2625" t="str">
            <v>un</v>
          </cell>
          <cell r="D2625">
            <v>2363.1</v>
          </cell>
          <cell r="E2625">
            <v>1906.0332311663171</v>
          </cell>
          <cell r="F2625" t="str">
            <v>SIEC Abr/26</v>
          </cell>
        </row>
        <row r="2626">
          <cell r="A2626" t="str">
            <v>02.03.05.900.11</v>
          </cell>
          <cell r="B2626" t="str">
            <v>Caixa de passagem em alvenaria de 1,00 x 1,00 x 1,20 m com tampa de concreto</v>
          </cell>
          <cell r="C2626" t="str">
            <v>un</v>
          </cell>
          <cell r="D2626">
            <v>3125.47</v>
          </cell>
          <cell r="E2626">
            <v>2520.946926923697</v>
          </cell>
          <cell r="F2626" t="str">
            <v>SIEC Abr/26</v>
          </cell>
        </row>
        <row r="2627">
          <cell r="A2627" t="str">
            <v>02.03.05.900.12</v>
          </cell>
          <cell r="B2627" t="str">
            <v>Caixa de passagem em alvenaria de 1,00 x 1,30 x 1,90 m com tampa de concreto</v>
          </cell>
          <cell r="C2627" t="str">
            <v>un</v>
          </cell>
          <cell r="D2627">
            <v>6431.71</v>
          </cell>
          <cell r="E2627">
            <v>5187.6996289724148</v>
          </cell>
          <cell r="F2627" t="str">
            <v>SIEC Abr/26</v>
          </cell>
        </row>
        <row r="2628">
          <cell r="A2628" t="str">
            <v>02.03.05.900.10</v>
          </cell>
          <cell r="B2628" t="str">
            <v>Caixa de passagem em alvenaria de 1,20 x 1,20 x 1,50 m om tampa de concreto</v>
          </cell>
          <cell r="C2628" t="str">
            <v>un</v>
          </cell>
          <cell r="D2628">
            <v>3440.68</v>
          </cell>
          <cell r="E2628">
            <v>2775.1895467010809</v>
          </cell>
          <cell r="F2628" t="str">
            <v>SIEC Abr/26</v>
          </cell>
        </row>
        <row r="2629">
          <cell r="A2629" t="str">
            <v>02.03.05.900.09</v>
          </cell>
          <cell r="B2629" t="str">
            <v>Caixa de passagem em alvenaria de 1,50 x 1,50 x 1,80 m com tampa de concreto</v>
          </cell>
          <cell r="C2629" t="str">
            <v>un</v>
          </cell>
          <cell r="D2629">
            <v>4685.04</v>
          </cell>
          <cell r="E2629">
            <v>3778.8675592837553</v>
          </cell>
          <cell r="F2629" t="str">
            <v>SIEC Abr/26</v>
          </cell>
        </row>
        <row r="2630">
          <cell r="A2630" t="str">
            <v>02.03.05.900.02</v>
          </cell>
          <cell r="B2630" t="str">
            <v>Caixa de Passagem em concreto com Tampa de Concreto com Dispositivo para Lacres 1,00 x 1,00 x 1,00 m</v>
          </cell>
          <cell r="C2630" t="str">
            <v>un</v>
          </cell>
          <cell r="D2630">
            <v>1680.15</v>
          </cell>
          <cell r="E2630">
            <v>1355.1782545571866</v>
          </cell>
          <cell r="F2630" t="str">
            <v>SIEC Abr/26</v>
          </cell>
        </row>
        <row r="2631">
          <cell r="A2631" t="str">
            <v>02.03.06</v>
          </cell>
          <cell r="B2631" t="str">
            <v>PAINÉIS E QUADROS GERAIS DE DISTRIBUIÇÃO E CONTROLE</v>
          </cell>
          <cell r="C2631" t="str">
            <v/>
          </cell>
          <cell r="E2631">
            <v>0</v>
          </cell>
          <cell r="F2631" t="str">
            <v>SIEC Abr/26</v>
          </cell>
        </row>
        <row r="2632">
          <cell r="A2632" t="str">
            <v>02.03.06.100</v>
          </cell>
          <cell r="B2632" t="str">
            <v>PAINÉIS E QUADROS EM ESTAÇÃO E SALA TÉCNICA</v>
          </cell>
          <cell r="C2632" t="str">
            <v/>
          </cell>
          <cell r="E2632">
            <v>0</v>
          </cell>
          <cell r="F2632" t="str">
            <v>SIEC Abr/26</v>
          </cell>
        </row>
        <row r="2633">
          <cell r="A2633" t="str">
            <v>02.03.06.100.39</v>
          </cell>
          <cell r="B2633" t="str">
            <v>Caixa Porta Fusível (CPF), conforme Especificações Técnicas de Sistemas Alimentação e Equipamentos Elétricos</v>
          </cell>
          <cell r="C2633" t="str">
            <v>cj</v>
          </cell>
          <cell r="D2633">
            <v>8208.15</v>
          </cell>
          <cell r="E2633">
            <v>6620.5436360703334</v>
          </cell>
          <cell r="F2633" t="str">
            <v>SIEC Abr/26</v>
          </cell>
        </row>
        <row r="2634">
          <cell r="A2634" t="str">
            <v>02.03.06.100.01</v>
          </cell>
          <cell r="B2634" t="str">
            <v>Painel de Alimentação de Bloqueios (PAB)</v>
          </cell>
          <cell r="C2634" t="str">
            <v>cj</v>
          </cell>
          <cell r="D2634">
            <v>19266.919999999998</v>
          </cell>
          <cell r="E2634">
            <v>15540.345216970478</v>
          </cell>
          <cell r="F2634" t="str">
            <v>SIEC Abr/26</v>
          </cell>
        </row>
        <row r="2635">
          <cell r="A2635" t="str">
            <v>02.03.06.100.04</v>
          </cell>
          <cell r="B2635" t="str">
            <v>Painel de Cargas Essenciais (PESS)</v>
          </cell>
          <cell r="C2635" t="str">
            <v>cj</v>
          </cell>
          <cell r="D2635">
            <v>19319.68</v>
          </cell>
          <cell r="E2635">
            <v>15582.90046781739</v>
          </cell>
          <cell r="F2635" t="str">
            <v>SIEC Abr/26</v>
          </cell>
        </row>
        <row r="2636">
          <cell r="A2636" t="str">
            <v>02.03.06.100.31</v>
          </cell>
          <cell r="B2636" t="str">
            <v>Painel Elétrico Local para o Conjunto Moto-Ventilador - PCL-V</v>
          </cell>
          <cell r="C2636" t="str">
            <v>cj</v>
          </cell>
          <cell r="D2636">
            <v>21834.26</v>
          </cell>
          <cell r="E2636">
            <v>17611.114695918695</v>
          </cell>
          <cell r="F2636" t="str">
            <v>SIEC Abr/26</v>
          </cell>
        </row>
        <row r="2637">
          <cell r="A2637" t="str">
            <v>02.03.06.100.21</v>
          </cell>
          <cell r="B2637" t="str">
            <v>Quadro de Distribuição Bombas de Incêndio (QDBI) e respectivo Sistema Digital de Comando, Controle e Aquisição de Dados (SDCCAD) conforme especificação técnica CPTM AV6684-0</v>
          </cell>
          <cell r="C2637" t="str">
            <v>cj</v>
          </cell>
          <cell r="D2637">
            <v>85694.24</v>
          </cell>
          <cell r="E2637">
            <v>69119.406355863859</v>
          </cell>
          <cell r="F2637" t="str">
            <v>SIEC Abr/26</v>
          </cell>
        </row>
        <row r="2638">
          <cell r="A2638" t="str">
            <v>02.03.06.100.41</v>
          </cell>
          <cell r="B2638" t="str">
            <v>Quadro de transferência do Diesel Móvel (QTDM)</v>
          </cell>
          <cell r="C2638" t="str">
            <v>cj</v>
          </cell>
          <cell r="D2638">
            <v>22457</v>
          </cell>
          <cell r="E2638">
            <v>18113.405387965802</v>
          </cell>
          <cell r="F2638" t="str">
            <v>SIEC Abr/26</v>
          </cell>
        </row>
        <row r="2639">
          <cell r="A2639" t="str">
            <v>02.03.06.100.26</v>
          </cell>
          <cell r="B2639" t="str">
            <v>Quadro Geral de Distribuição Essencial e Não Essencial (QGD) E/N e respectivo Sistema Digital de Comando, Controle e Aquisição de Dados (SDCCAD) conforme especificação técnica CPTM AV6684-0</v>
          </cell>
          <cell r="C2639" t="str">
            <v>cj</v>
          </cell>
          <cell r="D2639">
            <v>615442.93000000005</v>
          </cell>
          <cell r="E2639">
            <v>496405.00887239882</v>
          </cell>
          <cell r="F2639" t="str">
            <v>SIEC Abr/26</v>
          </cell>
        </row>
        <row r="2640">
          <cell r="A2640" t="str">
            <v>02.03.06.100.35</v>
          </cell>
          <cell r="B2640" t="str">
            <v>Sinaleiro monobloco Ø 22 mm, 220 Vca, colorido, para painéis e máquinas.</v>
          </cell>
          <cell r="C2640" t="str">
            <v>cj</v>
          </cell>
          <cell r="D2640">
            <v>48.57</v>
          </cell>
          <cell r="E2640">
            <v>39.175673495725114</v>
          </cell>
          <cell r="F2640" t="str">
            <v>SIEC Abr/26</v>
          </cell>
        </row>
        <row r="2641">
          <cell r="A2641" t="str">
            <v>02.03.06.110</v>
          </cell>
          <cell r="B2641" t="str">
            <v>QUADROS COMUNS EM CHAPA DE AÇO</v>
          </cell>
          <cell r="C2641" t="str">
            <v/>
          </cell>
          <cell r="E2641">
            <v>0</v>
          </cell>
          <cell r="F2641" t="str">
            <v>SIEC Abr/26</v>
          </cell>
        </row>
        <row r="2642">
          <cell r="A2642" t="str">
            <v>02.03.06.110.01</v>
          </cell>
          <cell r="B2642" t="str">
            <v>Quadro de distribuição com barramento trifásico, de embutir, em chapa de aço galvanizado, para 28 disjuntores DIN</v>
          </cell>
          <cell r="C2642" t="str">
            <v>un</v>
          </cell>
          <cell r="D2642">
            <v>936.39</v>
          </cell>
          <cell r="E2642">
            <v>755.27504436199388</v>
          </cell>
          <cell r="F2642" t="str">
            <v>SIEC Abr/26</v>
          </cell>
        </row>
        <row r="2643">
          <cell r="A2643" t="str">
            <v>02.03.06.110.08</v>
          </cell>
          <cell r="B2643" t="str">
            <v>Quadro de distribuição com barramento trifásico, de embutir, em chapa de aço galvanizado, para 40 disjuntores DIN</v>
          </cell>
          <cell r="C2643" t="str">
            <v>un</v>
          </cell>
          <cell r="D2643">
            <v>1159.5899999999999</v>
          </cell>
          <cell r="E2643">
            <v>935.30408130343596</v>
          </cell>
          <cell r="F2643" t="str">
            <v>SIEC Abr/26</v>
          </cell>
        </row>
        <row r="2644">
          <cell r="A2644" t="str">
            <v>02.03.06.110.10</v>
          </cell>
          <cell r="B2644" t="str">
            <v>Quadro de distribuição com barramento trifásico, de sobrepor, em chapa de aço galvanizado, para 18 disjuntores DIN</v>
          </cell>
          <cell r="C2644" t="str">
            <v>un</v>
          </cell>
          <cell r="D2644">
            <v>644.61</v>
          </cell>
          <cell r="E2644">
            <v>519.93063397322146</v>
          </cell>
          <cell r="F2644" t="str">
            <v>SIEC Abr/26</v>
          </cell>
        </row>
        <row r="2645">
          <cell r="A2645" t="str">
            <v>02.03.06.110.11</v>
          </cell>
          <cell r="B2645" t="str">
            <v>Quadro de distribuição com barramento trifásico, de sobrepor, em chapa de aço galvanizado, para 32 disjuntores DIN</v>
          </cell>
          <cell r="C2645" t="str">
            <v>un</v>
          </cell>
          <cell r="D2645">
            <v>1755.83</v>
          </cell>
          <cell r="E2645">
            <v>1416.2203581222777</v>
          </cell>
          <cell r="F2645" t="str">
            <v>SIEC Abr/26</v>
          </cell>
        </row>
        <row r="2646">
          <cell r="A2646" t="str">
            <v>02.03.06.110.12</v>
          </cell>
          <cell r="B2646" t="str">
            <v>Quadro de distribuição com barramento trifásico, de sobrepor, em chapa de aço galvanizado, para 64 disjuntores DIN</v>
          </cell>
          <cell r="C2646" t="str">
            <v>un</v>
          </cell>
          <cell r="D2646">
            <v>2400.85</v>
          </cell>
          <cell r="E2646">
            <v>1936.4816905952573</v>
          </cell>
          <cell r="F2646" t="str">
            <v>SIEC Abr/26</v>
          </cell>
        </row>
        <row r="2647">
          <cell r="A2647" t="str">
            <v>02.03.06.110.22</v>
          </cell>
          <cell r="B2647" t="str">
            <v>Quadro de distribuição de energia em chapa de aço galvanizado, de embutir, com barramento trifásico, para 18 disjuntores DIN 100A - fornecimento e instalação</v>
          </cell>
          <cell r="C2647" t="str">
            <v>un</v>
          </cell>
          <cell r="D2647">
            <v>506.67</v>
          </cell>
          <cell r="E2647">
            <v>408.67075334731408</v>
          </cell>
          <cell r="F2647" t="str">
            <v>SIEC Abr/26</v>
          </cell>
        </row>
        <row r="2648">
          <cell r="A2648" t="str">
            <v>02.03.06.110.21</v>
          </cell>
          <cell r="B2648" t="str">
            <v>Quadro de distribuição de energia em chapa de aço galvanizado, de embutir, com barramento trifásico, para 24 disjuntores DIN 100A - fornecimento e instalação</v>
          </cell>
          <cell r="C2648" t="str">
            <v>un</v>
          </cell>
          <cell r="D2648">
            <v>530.32000000000005</v>
          </cell>
          <cell r="E2648">
            <v>427.74641071140508</v>
          </cell>
          <cell r="F2648" t="str">
            <v>SIEC Abr/26</v>
          </cell>
        </row>
        <row r="2649">
          <cell r="A2649" t="str">
            <v>02.03.06.120</v>
          </cell>
          <cell r="B2649" t="str">
            <v>QUADROS COMUNS EM PVC</v>
          </cell>
          <cell r="C2649" t="str">
            <v/>
          </cell>
          <cell r="E2649">
            <v>0</v>
          </cell>
          <cell r="F2649" t="str">
            <v>SIEC Abr/26</v>
          </cell>
        </row>
        <row r="2650">
          <cell r="A2650" t="str">
            <v>02.03.06.120.01</v>
          </cell>
          <cell r="B2650" t="str">
            <v>Quadro de distribuição com barramento trifásico, de embutir, em PVC, para 8 disjuntores DIN</v>
          </cell>
          <cell r="C2650" t="str">
            <v>un</v>
          </cell>
          <cell r="D2650">
            <v>219.4</v>
          </cell>
          <cell r="E2650">
            <v>176.96402645587997</v>
          </cell>
          <cell r="F2650" t="str">
            <v>SIEC Abr/26</v>
          </cell>
        </row>
        <row r="2651">
          <cell r="A2651" t="str">
            <v>02.03.06.310</v>
          </cell>
          <cell r="B2651" t="str">
            <v>DISPOSITIVOS DE PROTEÇÃO</v>
          </cell>
          <cell r="C2651" t="str">
            <v/>
          </cell>
          <cell r="E2651">
            <v>0</v>
          </cell>
          <cell r="F2651" t="str">
            <v>SIEC Abr/26</v>
          </cell>
        </row>
        <row r="2652">
          <cell r="A2652" t="str">
            <v>02.03.06.310.25</v>
          </cell>
          <cell r="B2652" t="str">
            <v>Disjuntor bipolar termomagnético de 1 A em quadro de distribuição</v>
          </cell>
          <cell r="C2652" t="str">
            <v>un</v>
          </cell>
          <cell r="D2652">
            <v>464.33</v>
          </cell>
          <cell r="E2652">
            <v>374.52008388449747</v>
          </cell>
          <cell r="F2652" t="str">
            <v>SIEC Abr/26</v>
          </cell>
        </row>
        <row r="2653">
          <cell r="A2653" t="str">
            <v>02.03.06.310.31</v>
          </cell>
          <cell r="B2653" t="str">
            <v>Disjuntor bipolar termomagnético de 10 A em quadro de distribuição</v>
          </cell>
          <cell r="C2653" t="str">
            <v>un</v>
          </cell>
          <cell r="D2653">
            <v>53.9</v>
          </cell>
          <cell r="E2653">
            <v>43.474753992579444</v>
          </cell>
          <cell r="F2653" t="str">
            <v>SIEC Abr/26</v>
          </cell>
        </row>
        <row r="2654">
          <cell r="A2654" t="str">
            <v>02.03.06.310.32</v>
          </cell>
          <cell r="B2654" t="str">
            <v>Disjuntor bipolar termomagnético de 16 A em quadro de distribuição</v>
          </cell>
          <cell r="C2654" t="str">
            <v>un</v>
          </cell>
          <cell r="D2654">
            <v>56.23</v>
          </cell>
          <cell r="E2654">
            <v>45.354089369253103</v>
          </cell>
          <cell r="F2654" t="str">
            <v>SIEC Abr/26</v>
          </cell>
        </row>
        <row r="2655">
          <cell r="A2655" t="str">
            <v>02.03.06.310.28</v>
          </cell>
          <cell r="B2655" t="str">
            <v>Disjuntor bipolar termomagnético de 2 A em quadro de distribuição</v>
          </cell>
          <cell r="C2655" t="str">
            <v>un</v>
          </cell>
          <cell r="D2655">
            <v>124.89</v>
          </cell>
          <cell r="E2655">
            <v>100.73398935312147</v>
          </cell>
          <cell r="F2655" t="str">
            <v>SIEC Abr/26</v>
          </cell>
        </row>
        <row r="2656">
          <cell r="A2656" t="str">
            <v>02.03.06.310.33</v>
          </cell>
          <cell r="B2656" t="str">
            <v>Disjuntor bipolar termomagnético de 20 A em quadro de distribuição</v>
          </cell>
          <cell r="C2656" t="str">
            <v>un</v>
          </cell>
          <cell r="D2656">
            <v>60.32</v>
          </cell>
          <cell r="E2656">
            <v>48.653008549766092</v>
          </cell>
          <cell r="F2656" t="str">
            <v>SIEC Abr/26</v>
          </cell>
        </row>
        <row r="2657">
          <cell r="A2657" t="str">
            <v>02.03.06.310.34</v>
          </cell>
          <cell r="B2657" t="str">
            <v>Disjuntor bipolar termomagnético de 25 A em quadro de distribuição</v>
          </cell>
          <cell r="C2657" t="str">
            <v>un</v>
          </cell>
          <cell r="D2657">
            <v>60.32</v>
          </cell>
          <cell r="E2657">
            <v>48.653008549766092</v>
          </cell>
          <cell r="F2657" t="str">
            <v>SIEC Abr/26</v>
          </cell>
        </row>
        <row r="2658">
          <cell r="A2658" t="str">
            <v>02.03.06.310.35</v>
          </cell>
          <cell r="B2658" t="str">
            <v>Disjuntor bipolar termomagnético de 32 A em quadro de distribuição</v>
          </cell>
          <cell r="C2658" t="str">
            <v>un</v>
          </cell>
          <cell r="D2658">
            <v>65.459999999999994</v>
          </cell>
          <cell r="E2658">
            <v>52.798838522342308</v>
          </cell>
          <cell r="F2658" t="str">
            <v>SIEC Abr/26</v>
          </cell>
        </row>
        <row r="2659">
          <cell r="A2659" t="str">
            <v>02.03.06.310.29</v>
          </cell>
          <cell r="B2659" t="str">
            <v>Disjuntor bipolar termomagnético de 4 A em quadro de distribuição</v>
          </cell>
          <cell r="C2659" t="str">
            <v>un</v>
          </cell>
          <cell r="D2659">
            <v>117.77</v>
          </cell>
          <cell r="E2659">
            <v>94.991127601225998</v>
          </cell>
          <cell r="F2659" t="str">
            <v>SIEC Abr/26</v>
          </cell>
        </row>
        <row r="2660">
          <cell r="A2660" t="str">
            <v>02.03.06.310.26</v>
          </cell>
          <cell r="B2660" t="str">
            <v>Disjuntor bipolar termomagnético de 40 A em quadro de distribuição</v>
          </cell>
          <cell r="C2660" t="str">
            <v>un</v>
          </cell>
          <cell r="D2660">
            <v>73.19</v>
          </cell>
          <cell r="E2660">
            <v>59.033715115341181</v>
          </cell>
          <cell r="F2660" t="str">
            <v>SIEC Abr/26</v>
          </cell>
        </row>
        <row r="2661">
          <cell r="A2661" t="str">
            <v>02.03.06.310.27</v>
          </cell>
          <cell r="B2661" t="str">
            <v>Disjuntor bipolar termomagnético de 50 A em quadro de distribuição</v>
          </cell>
          <cell r="C2661" t="str">
            <v>un</v>
          </cell>
          <cell r="D2661">
            <v>83.87</v>
          </cell>
          <cell r="E2661">
            <v>67.648007743184394</v>
          </cell>
          <cell r="F2661" t="str">
            <v>SIEC Abr/26</v>
          </cell>
        </row>
        <row r="2662">
          <cell r="A2662" t="str">
            <v>02.03.06.310.30</v>
          </cell>
          <cell r="B2662" t="str">
            <v>Disjuntor bipolar termomagnético de 6 A em quadro de distribuição</v>
          </cell>
          <cell r="C2662" t="str">
            <v>un</v>
          </cell>
          <cell r="D2662">
            <v>52.05</v>
          </cell>
          <cell r="E2662">
            <v>41.982577835134698</v>
          </cell>
          <cell r="F2662" t="str">
            <v>SIEC Abr/26</v>
          </cell>
        </row>
        <row r="2663">
          <cell r="A2663" t="str">
            <v>02.03.06.310.84</v>
          </cell>
          <cell r="B2663" t="str">
            <v>Disjuntor caixa moldada tripolar de 200 A</v>
          </cell>
          <cell r="C2663" t="str">
            <v>un</v>
          </cell>
          <cell r="D2663">
            <v>485.04</v>
          </cell>
          <cell r="E2663">
            <v>391.22439103081143</v>
          </cell>
          <cell r="F2663" t="str">
            <v>SIEC Abr/26</v>
          </cell>
        </row>
        <row r="2664">
          <cell r="A2664" t="str">
            <v>02.03.06.310.77</v>
          </cell>
          <cell r="B2664" t="str">
            <v>Disjuntor caixa moldada, tripolar, 250 A , térmico ajustável e magnético fixo, 220V, tensão max. operação 690Vca, 250Vcc, capacidade de interrupção 30 kA</v>
          </cell>
          <cell r="C2664" t="str">
            <v>un</v>
          </cell>
          <cell r="D2664">
            <v>844.63</v>
          </cell>
          <cell r="E2664">
            <v>681.26310695273435</v>
          </cell>
          <cell r="F2664" t="str">
            <v>SIEC Abr/26</v>
          </cell>
        </row>
        <row r="2665">
          <cell r="A2665" t="str">
            <v>02.03.06.310.47</v>
          </cell>
          <cell r="B2665" t="str">
            <v>Disjuntor com proteção diferencial residual bipolar (F+N ou F+F), tipo AC, de 25A, corrente residual 30mA, capacidade de interrupção 15kA</v>
          </cell>
          <cell r="C2665" t="str">
            <v>un</v>
          </cell>
          <cell r="D2665">
            <v>1883.19</v>
          </cell>
          <cell r="E2665">
            <v>1518.9466042910146</v>
          </cell>
          <cell r="F2665" t="str">
            <v>SIEC Abr/26</v>
          </cell>
        </row>
        <row r="2666">
          <cell r="A2666" t="str">
            <v>02.03.06.310.49</v>
          </cell>
          <cell r="B2666" t="str">
            <v>Disjuntor com proteção diferencial residual bipolar (F+N ou F+F), tipo AC, de 32A, corrente residual 30mA, capacidade de interrupção 15kA</v>
          </cell>
          <cell r="C2666" t="str">
            <v>un</v>
          </cell>
          <cell r="D2666">
            <v>1512.53</v>
          </cell>
          <cell r="E2666">
            <v>1219.9790288756251</v>
          </cell>
          <cell r="F2666" t="str">
            <v>SIEC Abr/26</v>
          </cell>
        </row>
        <row r="2667">
          <cell r="A2667" t="str">
            <v>02.03.06.310.20</v>
          </cell>
          <cell r="B2667" t="str">
            <v>Disjuntor monopolar termomagnético de 10 A em quadro de distribuição</v>
          </cell>
          <cell r="C2667" t="str">
            <v>un</v>
          </cell>
          <cell r="D2667">
            <v>12.18</v>
          </cell>
          <cell r="E2667">
            <v>9.8241651879335379</v>
          </cell>
          <cell r="F2667" t="str">
            <v>SIEC Abr/26</v>
          </cell>
        </row>
        <row r="2668">
          <cell r="A2668" t="str">
            <v>02.03.06.310.21</v>
          </cell>
          <cell r="B2668" t="str">
            <v>Disjuntor monopolar termomagnético de 16 A em quadro de distribuição</v>
          </cell>
          <cell r="C2668" t="str">
            <v>un</v>
          </cell>
          <cell r="D2668">
            <v>13.36</v>
          </cell>
          <cell r="E2668">
            <v>10.775931601871269</v>
          </cell>
          <cell r="F2668" t="str">
            <v>SIEC Abr/26</v>
          </cell>
        </row>
        <row r="2669">
          <cell r="A2669" t="str">
            <v>02.03.06.310.17</v>
          </cell>
          <cell r="B2669" t="str">
            <v>Disjuntor monopolar termomagnético de 2 A em quadro de distribuição</v>
          </cell>
          <cell r="C2669" t="str">
            <v>un</v>
          </cell>
          <cell r="D2669">
            <v>26.31</v>
          </cell>
          <cell r="E2669">
            <v>21.221164703984513</v>
          </cell>
          <cell r="F2669" t="str">
            <v>SIEC Abr/26</v>
          </cell>
        </row>
        <row r="2670">
          <cell r="A2670" t="str">
            <v>02.03.06.310.22</v>
          </cell>
          <cell r="B2670" t="str">
            <v>Disjuntor monopolar termomagnético de 20 A em quadro de distribuição</v>
          </cell>
          <cell r="C2670" t="str">
            <v>un</v>
          </cell>
          <cell r="D2670">
            <v>15.37</v>
          </cell>
          <cell r="E2670">
            <v>12.39716083239232</v>
          </cell>
          <cell r="F2670" t="str">
            <v>SIEC Abr/26</v>
          </cell>
        </row>
        <row r="2671">
          <cell r="A2671" t="str">
            <v>02.03.06.310.23</v>
          </cell>
          <cell r="B2671" t="str">
            <v>Disjuntor monopolar termomagnético de 25 A em quadro de distribuição</v>
          </cell>
          <cell r="C2671" t="str">
            <v>un</v>
          </cell>
          <cell r="D2671">
            <v>15.37</v>
          </cell>
          <cell r="E2671">
            <v>12.39716083239232</v>
          </cell>
          <cell r="F2671" t="str">
            <v>SIEC Abr/26</v>
          </cell>
        </row>
        <row r="2672">
          <cell r="A2672" t="str">
            <v>02.03.06.310.24</v>
          </cell>
          <cell r="B2672" t="str">
            <v>Disjuntor monopolar termomagnético de 32 A em quadro de distribuição</v>
          </cell>
          <cell r="C2672" t="str">
            <v>un</v>
          </cell>
          <cell r="D2672">
            <v>17.97</v>
          </cell>
          <cell r="E2672">
            <v>14.494273269882237</v>
          </cell>
          <cell r="F2672" t="str">
            <v>SIEC Abr/26</v>
          </cell>
        </row>
        <row r="2673">
          <cell r="A2673" t="str">
            <v>02.03.06.310.18</v>
          </cell>
          <cell r="B2673" t="str">
            <v>Disjuntor monopolar termomagnético de 4 A em quadro de distribuição</v>
          </cell>
          <cell r="C2673" t="str">
            <v>un</v>
          </cell>
          <cell r="D2673">
            <v>46.92</v>
          </cell>
          <cell r="E2673">
            <v>37.844813679625744</v>
          </cell>
          <cell r="F2673" t="str">
            <v>SIEC Abr/26</v>
          </cell>
        </row>
        <row r="2674">
          <cell r="A2674" t="str">
            <v>02.03.06.310.81</v>
          </cell>
          <cell r="B2674" t="str">
            <v xml:space="preserve">Disjuntor monopolar termomagnético de 40 A em quadro de distribuição padrão europeu/din, corrente nominal </v>
          </cell>
          <cell r="C2674" t="str">
            <v>un</v>
          </cell>
          <cell r="D2674">
            <v>26</v>
          </cell>
          <cell r="E2674">
            <v>20.971124374899176</v>
          </cell>
          <cell r="F2674" t="str">
            <v>SIEC Abr/26</v>
          </cell>
        </row>
        <row r="2675">
          <cell r="A2675" t="str">
            <v>02.03.06.310.82</v>
          </cell>
          <cell r="B2675" t="str">
            <v xml:space="preserve">Disjuntor monopolar termomagnético de 50 A em quadro de distribuição padrão europeu/din, corrente nominal </v>
          </cell>
          <cell r="C2675" t="str">
            <v>un</v>
          </cell>
          <cell r="D2675">
            <v>31.34</v>
          </cell>
          <cell r="E2675">
            <v>25.278270688820776</v>
          </cell>
          <cell r="F2675" t="str">
            <v>SIEC Abr/26</v>
          </cell>
        </row>
        <row r="2676">
          <cell r="A2676" t="str">
            <v>02.03.06.310.19</v>
          </cell>
          <cell r="B2676" t="str">
            <v>Disjuntor monopolar termomagnético de 6 A em quadro de distribuição</v>
          </cell>
          <cell r="C2676" t="str">
            <v>un</v>
          </cell>
          <cell r="D2676">
            <v>11.26</v>
          </cell>
          <cell r="E2676">
            <v>9.0821100177447978</v>
          </cell>
          <cell r="F2676" t="str">
            <v>SIEC Abr/26</v>
          </cell>
        </row>
        <row r="2677">
          <cell r="A2677" t="str">
            <v>02.03.06.310.02</v>
          </cell>
          <cell r="B2677" t="str">
            <v>Disjuntor tripolar compacto até 100 A com acionamento na porta do quadro de distribuição</v>
          </cell>
          <cell r="C2677" t="str">
            <v>un</v>
          </cell>
          <cell r="D2677">
            <v>1007.79</v>
          </cell>
          <cell r="E2677">
            <v>812.86497822229387</v>
          </cell>
          <cell r="F2677" t="str">
            <v>SIEC Abr/26</v>
          </cell>
        </row>
        <row r="2678">
          <cell r="A2678" t="str">
            <v>02.03.06.310.11</v>
          </cell>
          <cell r="B2678" t="str">
            <v>Disjuntor tripolar compacto até 16 A com acionamento na porta do quadro de distribuição</v>
          </cell>
          <cell r="C2678" t="str">
            <v>un</v>
          </cell>
          <cell r="D2678">
            <v>461.84</v>
          </cell>
          <cell r="E2678">
            <v>372.51169543474754</v>
          </cell>
          <cell r="F2678" t="str">
            <v>SIEC Abr/26</v>
          </cell>
        </row>
        <row r="2679">
          <cell r="A2679" t="str">
            <v>02.03.06.310.03</v>
          </cell>
          <cell r="B2679" t="str">
            <v>Disjuntor tripolar compacto até 160 A com acionamento na porta do quadro de distribuição</v>
          </cell>
          <cell r="C2679" t="str">
            <v>un</v>
          </cell>
          <cell r="D2679">
            <v>1745.18</v>
          </cell>
          <cell r="E2679">
            <v>1407.6302629456363</v>
          </cell>
          <cell r="F2679" t="str">
            <v>SIEC Abr/26</v>
          </cell>
        </row>
        <row r="2680">
          <cell r="A2680" t="str">
            <v>02.03.06.310.04</v>
          </cell>
          <cell r="B2680" t="str">
            <v>Disjuntor tripolar compacto até 250 A com acionamento na porta do quadro de distribuição</v>
          </cell>
          <cell r="C2680" t="str">
            <v>un</v>
          </cell>
          <cell r="D2680">
            <v>5012.87</v>
          </cell>
          <cell r="E2680">
            <v>4043.2892402000321</v>
          </cell>
          <cell r="F2680" t="str">
            <v>SIEC Abr/26</v>
          </cell>
        </row>
        <row r="2681">
          <cell r="A2681" t="str">
            <v>02.03.06.310.12</v>
          </cell>
          <cell r="B2681" t="str">
            <v>Disjuntor tripolar compacto até 32 A com acionamento na porta do quadro de distribuição</v>
          </cell>
          <cell r="C2681" t="str">
            <v>un</v>
          </cell>
          <cell r="D2681">
            <v>796.03</v>
          </cell>
          <cell r="E2681">
            <v>642.06323600580731</v>
          </cell>
          <cell r="F2681" t="str">
            <v>SIEC Abr/26</v>
          </cell>
        </row>
        <row r="2682">
          <cell r="A2682" t="str">
            <v>02.03.06.310.13</v>
          </cell>
          <cell r="B2682" t="str">
            <v>Disjuntor tripolar compacto até 63 A com acionamento na porta do quadro de distribuição</v>
          </cell>
          <cell r="C2682" t="str">
            <v>un</v>
          </cell>
          <cell r="D2682">
            <v>1450.38</v>
          </cell>
          <cell r="E2682">
            <v>1169.8499758025489</v>
          </cell>
          <cell r="F2682" t="str">
            <v>SIEC Abr/26</v>
          </cell>
        </row>
        <row r="2683">
          <cell r="A2683" t="str">
            <v>02.03.06.310.42</v>
          </cell>
          <cell r="B2683" t="str">
            <v>Disjuntor tripolar termomagnético de 10 A em quadro de distribuição</v>
          </cell>
          <cell r="C2683" t="str">
            <v>un</v>
          </cell>
          <cell r="D2683">
            <v>68.400000000000006</v>
          </cell>
          <cell r="E2683">
            <v>55.170188740119379</v>
          </cell>
          <cell r="F2683" t="str">
            <v>SIEC Abr/26</v>
          </cell>
        </row>
        <row r="2684">
          <cell r="A2684" t="str">
            <v>02.03.06.310.43</v>
          </cell>
          <cell r="B2684" t="str">
            <v>Disjuntor tripolar termomagnético de 16 A em quadro de distribuição</v>
          </cell>
          <cell r="C2684" t="str">
            <v>un</v>
          </cell>
          <cell r="D2684">
            <v>71.91</v>
          </cell>
          <cell r="E2684">
            <v>58.001290530730756</v>
          </cell>
          <cell r="F2684" t="str">
            <v>SIEC Abr/26</v>
          </cell>
        </row>
        <row r="2685">
          <cell r="A2685" t="str">
            <v>02.03.06.310.44</v>
          </cell>
          <cell r="B2685" t="str">
            <v>Disjuntor tripolar termomagnético de 20 A em quadro de distribuição</v>
          </cell>
          <cell r="C2685" t="str">
            <v>un</v>
          </cell>
          <cell r="D2685">
            <v>78.06</v>
          </cell>
          <cell r="E2685">
            <v>62.961768027101144</v>
          </cell>
          <cell r="F2685" t="str">
            <v>SIEC Abr/26</v>
          </cell>
        </row>
        <row r="2686">
          <cell r="A2686" t="str">
            <v>02.03.06.310.45</v>
          </cell>
          <cell r="B2686" t="str">
            <v>Disjuntor tripolar termomagnético de 25 A em quadro de distribuição</v>
          </cell>
          <cell r="C2686" t="str">
            <v>un</v>
          </cell>
          <cell r="D2686">
            <v>78.03</v>
          </cell>
          <cell r="E2686">
            <v>62.937570575899336</v>
          </cell>
          <cell r="F2686" t="str">
            <v>SIEC Abr/26</v>
          </cell>
        </row>
        <row r="2687">
          <cell r="A2687" t="str">
            <v>02.03.06.310.46</v>
          </cell>
          <cell r="B2687" t="str">
            <v>Disjuntor tripolar termomagnético de 32 A em quadro de distribuição</v>
          </cell>
          <cell r="C2687" t="str">
            <v>un</v>
          </cell>
          <cell r="D2687">
            <v>85.74</v>
          </cell>
          <cell r="E2687">
            <v>69.156315534763664</v>
          </cell>
          <cell r="F2687" t="str">
            <v>SIEC Abr/26</v>
          </cell>
        </row>
        <row r="2688">
          <cell r="A2688" t="str">
            <v>02.03.06.310.37</v>
          </cell>
          <cell r="B2688" t="str">
            <v>Disjuntor tripolar termomagnético de 40 A em quadro de distribuição</v>
          </cell>
          <cell r="C2688" t="str">
            <v>un</v>
          </cell>
          <cell r="D2688">
            <v>98.44</v>
          </cell>
          <cell r="E2688">
            <v>79.399903210195191</v>
          </cell>
          <cell r="F2688" t="str">
            <v>SIEC Abr/26</v>
          </cell>
        </row>
        <row r="2689">
          <cell r="A2689" t="str">
            <v>02.03.06.310.38</v>
          </cell>
          <cell r="B2689" t="str">
            <v>Disjuntor tripolar termomagnético de 50 A em quadro de distribuição</v>
          </cell>
          <cell r="C2689" t="str">
            <v>un</v>
          </cell>
          <cell r="D2689">
            <v>114.46</v>
          </cell>
          <cell r="E2689">
            <v>92.321342151959982</v>
          </cell>
          <cell r="F2689" t="str">
            <v>SIEC Abr/26</v>
          </cell>
        </row>
        <row r="2690">
          <cell r="A2690" t="str">
            <v>02.03.06.310.83</v>
          </cell>
          <cell r="B2690" t="str">
            <v>Disjuntor tripolar termomagnético de 63 A, padrão europeu/din, corrente nominal, em quadro de distribuição</v>
          </cell>
          <cell r="C2690" t="str">
            <v>un</v>
          </cell>
          <cell r="D2690">
            <v>144.87</v>
          </cell>
          <cell r="E2690">
            <v>116.84949185352477</v>
          </cell>
          <cell r="F2690" t="str">
            <v>SIEC Abr/26</v>
          </cell>
        </row>
        <row r="2691">
          <cell r="A2691" t="str">
            <v>02.03.06.310.54</v>
          </cell>
          <cell r="B2691" t="str">
            <v>Disjuntor tripolar termomagnético de 70 A em quadro de distribuição</v>
          </cell>
          <cell r="C2691" t="str">
            <v>un</v>
          </cell>
          <cell r="D2691">
            <v>157.29</v>
          </cell>
          <cell r="E2691">
            <v>126.86723665107274</v>
          </cell>
          <cell r="F2691" t="str">
            <v>SIEC Abr/26</v>
          </cell>
        </row>
        <row r="2692">
          <cell r="A2692" t="str">
            <v>02.03.06.310.69</v>
          </cell>
          <cell r="B2692" t="str">
            <v>Disjuntor tripolar termomagnético de 80 A, padrão europeu, em quadro de distribuição</v>
          </cell>
          <cell r="C2692" t="str">
            <v>un</v>
          </cell>
          <cell r="D2692">
            <v>284.02999999999997</v>
          </cell>
          <cell r="E2692">
            <v>229.09340216163895</v>
          </cell>
          <cell r="F2692" t="str">
            <v>SIEC Abr/26</v>
          </cell>
        </row>
        <row r="2693">
          <cell r="A2693" t="str">
            <v>02.03.06.310.52</v>
          </cell>
          <cell r="B2693" t="str">
            <v>Dispositivo de Proteção contra Surtos elétricos (DPS) modular plugável Classe I e II, 20 KA, 275V</v>
          </cell>
          <cell r="C2693" t="str">
            <v>un</v>
          </cell>
          <cell r="D2693">
            <v>120.1</v>
          </cell>
          <cell r="E2693">
            <v>96.870462977899649</v>
          </cell>
          <cell r="F2693" t="str">
            <v>SIEC Abr/26</v>
          </cell>
        </row>
        <row r="2694">
          <cell r="A2694" t="str">
            <v>02.03.06.310.67</v>
          </cell>
          <cell r="B2694" t="str">
            <v>Dispositivo de proteção contra surtos elétricos (DPS) monopolar, 30 kA, 275V, classe II</v>
          </cell>
          <cell r="C2694" t="str">
            <v>un</v>
          </cell>
          <cell r="D2694">
            <v>159.25</v>
          </cell>
          <cell r="E2694">
            <v>128.44813679625747</v>
          </cell>
          <cell r="F2694" t="str">
            <v>SIEC Abr/26</v>
          </cell>
        </row>
        <row r="2695">
          <cell r="A2695" t="str">
            <v>02.03.06.310.90</v>
          </cell>
          <cell r="B2695" t="str">
            <v>Dispositivo de proteção contra surtos elétricos (DPS) monopolar, 30 kA, 275V, classe II - somente fornecimento</v>
          </cell>
          <cell r="C2695" t="str">
            <v>un</v>
          </cell>
          <cell r="D2695">
            <v>75.739999999999995</v>
          </cell>
          <cell r="E2695">
            <v>61.090498467494754</v>
          </cell>
          <cell r="F2695" t="str">
            <v>SIEC Abr/26</v>
          </cell>
        </row>
        <row r="2696">
          <cell r="A2696" t="str">
            <v>02.03.06.310.61</v>
          </cell>
          <cell r="B2696" t="str">
            <v>Interruptor diferencial, IDR, bipolar, corrente nominal residual 300mA, corrente nominal 25A</v>
          </cell>
          <cell r="C2696" t="str">
            <v>un</v>
          </cell>
          <cell r="D2696">
            <v>221.36</v>
          </cell>
          <cell r="E2696">
            <v>178.5449266010647</v>
          </cell>
          <cell r="F2696" t="str">
            <v>SIEC Abr/26</v>
          </cell>
        </row>
        <row r="2697">
          <cell r="A2697" t="str">
            <v>02.03.06.310.62</v>
          </cell>
          <cell r="B2697" t="str">
            <v>Interruptor diferencial, IDR, bipolar, corrente nominal residual 300mA, corrente nominal 40A</v>
          </cell>
          <cell r="C2697" t="str">
            <v>un</v>
          </cell>
          <cell r="D2697">
            <v>233.86</v>
          </cell>
          <cell r="E2697">
            <v>188.62719793515083</v>
          </cell>
          <cell r="F2697" t="str">
            <v>SIEC Abr/26</v>
          </cell>
        </row>
        <row r="2698">
          <cell r="A2698" t="str">
            <v>02.03.06.310.55</v>
          </cell>
          <cell r="B2698" t="str">
            <v>Interruptor diferencial, IDR, bipolar, corrente nominal residual 30mA, corrente nominal 25A</v>
          </cell>
          <cell r="C2698" t="str">
            <v>un</v>
          </cell>
          <cell r="D2698">
            <v>205.25</v>
          </cell>
          <cell r="E2698">
            <v>165.55089530569447</v>
          </cell>
          <cell r="F2698" t="str">
            <v>SIEC Abr/26</v>
          </cell>
        </row>
        <row r="2699">
          <cell r="A2699" t="str">
            <v>02.03.06.310.56</v>
          </cell>
          <cell r="B2699" t="str">
            <v>Interruptor diferencial, IDR, bipolar, corrente nominal residual 30mA, corrente nominal 40A</v>
          </cell>
          <cell r="C2699" t="str">
            <v>un</v>
          </cell>
          <cell r="D2699">
            <v>207.41</v>
          </cell>
          <cell r="E2699">
            <v>167.29311179222455</v>
          </cell>
          <cell r="F2699" t="str">
            <v>SIEC Abr/26</v>
          </cell>
        </row>
        <row r="2700">
          <cell r="A2700" t="str">
            <v>02.03.06.310.57</v>
          </cell>
          <cell r="B2700" t="str">
            <v>Interruptor diferencial, IDR, bipolar, corrente nominal residual 30mA, corrente nominal 63A</v>
          </cell>
          <cell r="C2700" t="str">
            <v>un</v>
          </cell>
          <cell r="D2700">
            <v>216.01</v>
          </cell>
          <cell r="E2700">
            <v>174.22971447007581</v>
          </cell>
          <cell r="F2700" t="str">
            <v>SIEC Abr/26</v>
          </cell>
        </row>
        <row r="2701">
          <cell r="A2701" t="str">
            <v>02.03.06.310.63</v>
          </cell>
          <cell r="B2701" t="str">
            <v>Interruptor diferencial, IDR, tetrapolar, corrente nominal residual 300mA, corrente nominal 63A</v>
          </cell>
          <cell r="C2701" t="str">
            <v>un</v>
          </cell>
          <cell r="D2701">
            <v>278</v>
          </cell>
          <cell r="E2701">
            <v>224.22971447007581</v>
          </cell>
          <cell r="F2701" t="str">
            <v>SIEC Abr/26</v>
          </cell>
        </row>
        <row r="2702">
          <cell r="A2702" t="str">
            <v>02.03.06.310.58</v>
          </cell>
          <cell r="B2702" t="str">
            <v>Interruptor diferencial, IDR, tetrapolar, corrente nominal residual 30mA, corrente nominal 25A</v>
          </cell>
          <cell r="C2702" t="str">
            <v>un</v>
          </cell>
          <cell r="D2702">
            <v>222.21</v>
          </cell>
          <cell r="E2702">
            <v>179.23052105178255</v>
          </cell>
          <cell r="F2702" t="str">
            <v>SIEC Abr/26</v>
          </cell>
        </row>
        <row r="2703">
          <cell r="A2703" t="str">
            <v>02.03.06.310.59</v>
          </cell>
          <cell r="B2703" t="str">
            <v>Interruptor diferencial, IDR, tetrapolar, corrente nominal residual 30mA, corrente nominal 40A</v>
          </cell>
          <cell r="C2703" t="str">
            <v>un</v>
          </cell>
          <cell r="D2703">
            <v>222.31</v>
          </cell>
          <cell r="E2703">
            <v>179.31117922245522</v>
          </cell>
          <cell r="F2703" t="str">
            <v>SIEC Abr/26</v>
          </cell>
        </row>
        <row r="2704">
          <cell r="A2704" t="str">
            <v>02.03.06.310.60</v>
          </cell>
          <cell r="B2704" t="str">
            <v>Interruptor diferencial, IDR, tetrapolar, corrente nominal residual 30mA, corrente nominal 63A</v>
          </cell>
          <cell r="C2704" t="str">
            <v>un</v>
          </cell>
          <cell r="D2704">
            <v>234.83</v>
          </cell>
          <cell r="E2704">
            <v>189.40958219067593</v>
          </cell>
          <cell r="F2704" t="str">
            <v>SIEC Abr/26</v>
          </cell>
        </row>
        <row r="2705">
          <cell r="A2705" t="str">
            <v>02.03.06.310.86</v>
          </cell>
          <cell r="B2705" t="str">
            <v>Interruptor diferencial, IDR, tetrapolar, corrente nominal residual 30mA, corrente nominal 80A</v>
          </cell>
          <cell r="C2705" t="str">
            <v>un</v>
          </cell>
          <cell r="D2705">
            <v>552.94000000000005</v>
          </cell>
          <cell r="E2705">
            <v>445.99128891756737</v>
          </cell>
          <cell r="F2705" t="str">
            <v>SIEC Abr/26</v>
          </cell>
        </row>
        <row r="2706">
          <cell r="A2706" t="str">
            <v>02.03.06.320</v>
          </cell>
          <cell r="B2706" t="str">
            <v>BASES E CHAVES</v>
          </cell>
          <cell r="C2706" t="str">
            <v/>
          </cell>
          <cell r="E2706">
            <v>0</v>
          </cell>
          <cell r="F2706" t="str">
            <v>SIEC Abr/26</v>
          </cell>
        </row>
        <row r="2707">
          <cell r="A2707" t="str">
            <v>02.03.06.320.26</v>
          </cell>
          <cell r="B2707" t="str">
            <v>Chave de nível flutuante, tipo basculante (pêra), com contato de micro-switch (sem mercúrio), proteção IP-68, com cabo flexível de neoprene de 5m</v>
          </cell>
          <cell r="C2707" t="str">
            <v>un</v>
          </cell>
          <cell r="D2707">
            <v>515.76</v>
          </cell>
          <cell r="E2707">
            <v>416.00258106146151</v>
          </cell>
          <cell r="F2707" t="str">
            <v>SIEC Abr/26</v>
          </cell>
        </row>
        <row r="2708">
          <cell r="A2708" t="str">
            <v>02.03.06.320.25</v>
          </cell>
          <cell r="B2708" t="str">
            <v>Chave seccionadora fusivel monopolar, tipo MATHEUS 15 kV</v>
          </cell>
          <cell r="C2708" t="str">
            <v>un</v>
          </cell>
          <cell r="D2708">
            <v>1080.51</v>
          </cell>
          <cell r="E2708">
            <v>871.51959993547348</v>
          </cell>
          <cell r="F2708" t="str">
            <v>SIEC Abr/26</v>
          </cell>
        </row>
        <row r="2709">
          <cell r="A2709" t="str">
            <v>02.03.06.320.23</v>
          </cell>
          <cell r="B2709" t="str">
            <v>Seccionador fusível tipo "NH" tripolar até 400 A, manobra com carga, com porta fusível, em quadro de distribuição</v>
          </cell>
          <cell r="C2709" t="str">
            <v>un</v>
          </cell>
          <cell r="D2709">
            <v>1943.98</v>
          </cell>
          <cell r="E2709">
            <v>1567.9787062429425</v>
          </cell>
          <cell r="F2709" t="str">
            <v>SIEC Abr/26</v>
          </cell>
        </row>
        <row r="2710">
          <cell r="A2710" t="str">
            <v>02.03.07</v>
          </cell>
          <cell r="B2710" t="str">
            <v>BOMBAS, NO-BREAKS, GERADORES, DETECÇÃO E ALARMES</v>
          </cell>
          <cell r="C2710" t="str">
            <v/>
          </cell>
          <cell r="E2710">
            <v>0</v>
          </cell>
          <cell r="F2710" t="str">
            <v>SIEC Abr/26</v>
          </cell>
        </row>
        <row r="2711">
          <cell r="A2711" t="str">
            <v>02.03.07.110</v>
          </cell>
          <cell r="B2711" t="str">
            <v>BOMBAS CONJUNTO ELEVATÓRIO</v>
          </cell>
          <cell r="C2711" t="str">
            <v/>
          </cell>
          <cell r="E2711">
            <v>0</v>
          </cell>
          <cell r="F2711" t="str">
            <v>SIEC Abr/26</v>
          </cell>
        </row>
        <row r="2712">
          <cell r="A2712" t="str">
            <v>02.03.07.110.21</v>
          </cell>
          <cell r="B2712" t="str">
            <v>Bomba centrífuga horizontal / incêndio, Q=12 m3/h, H=50 mca, P=7,5 cv</v>
          </cell>
          <cell r="C2712" t="str">
            <v>un</v>
          </cell>
          <cell r="D2712">
            <v>11672.95</v>
          </cell>
          <cell r="E2712">
            <v>9415.187933537667</v>
          </cell>
          <cell r="F2712" t="str">
            <v>SIEC Abr/26</v>
          </cell>
        </row>
        <row r="2713">
          <cell r="A2713" t="str">
            <v>02.03.07.110.11</v>
          </cell>
          <cell r="B2713" t="str">
            <v>Bomba centrífuga horizontal / recalque, Q=6,00 m3/h; H=25 mca; P=2,0 cv</v>
          </cell>
          <cell r="C2713" t="str">
            <v>un</v>
          </cell>
          <cell r="D2713">
            <v>3514.54</v>
          </cell>
          <cell r="E2713">
            <v>2834.7636715599288</v>
          </cell>
          <cell r="F2713" t="str">
            <v>SIEC Abr/26</v>
          </cell>
        </row>
        <row r="2714">
          <cell r="A2714" t="str">
            <v>02.03.07.110.46</v>
          </cell>
          <cell r="B2714" t="str">
            <v>Bomba centrífuga horizontal Q=8,32 m³/h; H=37mca; P=3,0cv</v>
          </cell>
          <cell r="C2714" t="str">
            <v>un</v>
          </cell>
          <cell r="D2714">
            <v>2472.3200000000002</v>
          </cell>
          <cell r="E2714">
            <v>1994.1280851750284</v>
          </cell>
          <cell r="F2714" t="str">
            <v>SIEC Abr/26</v>
          </cell>
        </row>
        <row r="2715">
          <cell r="A2715" t="str">
            <v>02.03.07.110.15</v>
          </cell>
          <cell r="B2715" t="str">
            <v>Bomba centrífuga horizontal, Q=4,0 m3/h, H=20 mca, P=1 cv</v>
          </cell>
          <cell r="C2715" t="str">
            <v>un</v>
          </cell>
          <cell r="D2715">
            <v>1879.61</v>
          </cell>
          <cell r="E2715">
            <v>1516.0590417809324</v>
          </cell>
          <cell r="F2715" t="str">
            <v>SIEC Abr/26</v>
          </cell>
        </row>
        <row r="2716">
          <cell r="A2716" t="str">
            <v>02.03.07.110.09</v>
          </cell>
          <cell r="B2716" t="str">
            <v>Bomba centrífuga horizontal, Q=4,3 m3/h; H=28,31 mca; P=1,5 cv</v>
          </cell>
          <cell r="C2716" t="str">
            <v>un</v>
          </cell>
          <cell r="D2716">
            <v>2810.87</v>
          </cell>
          <cell r="E2716">
            <v>2267.1963219874174</v>
          </cell>
          <cell r="F2716" t="str">
            <v>SIEC Abr/26</v>
          </cell>
        </row>
        <row r="2717">
          <cell r="A2717" t="str">
            <v>02.03.07.110.65</v>
          </cell>
          <cell r="B2717" t="str">
            <v>Bomba centrífuga pressurizadora (Jockey) Q = 1,2 m³/h; H = 56 mca; P = 2,0 cv</v>
          </cell>
          <cell r="C2717" t="str">
            <v>un</v>
          </cell>
          <cell r="D2717">
            <v>2472.3200000000002</v>
          </cell>
          <cell r="E2717">
            <v>1994.1280851750284</v>
          </cell>
          <cell r="F2717" t="str">
            <v>SIEC Abr/26</v>
          </cell>
        </row>
        <row r="2718">
          <cell r="A2718" t="str">
            <v>02.03.07.110.26</v>
          </cell>
          <cell r="B2718" t="str">
            <v>Bomba de recalque , monofásica, potência 1 CV, sucção Ø 1", recalque Ø 1", 10 mca</v>
          </cell>
          <cell r="C2718" t="str">
            <v>un</v>
          </cell>
          <cell r="D2718">
            <v>1879.61</v>
          </cell>
          <cell r="E2718">
            <v>1516.0590417809324</v>
          </cell>
          <cell r="F2718" t="str">
            <v>SIEC Abr/26</v>
          </cell>
        </row>
        <row r="2719">
          <cell r="A2719" t="str">
            <v>02.03.07.110.16</v>
          </cell>
          <cell r="B2719" t="str">
            <v>Bomba de recalque KSB ou equivalente, Q=3,2 m3/h, H=29 mca, P=1,5 cv (Água Potável)</v>
          </cell>
          <cell r="C2719" t="str">
            <v>un</v>
          </cell>
          <cell r="D2719">
            <v>2810.87</v>
          </cell>
          <cell r="E2719">
            <v>2267.1963219874174</v>
          </cell>
          <cell r="F2719" t="str">
            <v>SIEC Abr/26</v>
          </cell>
        </row>
        <row r="2720">
          <cell r="A2720" t="str">
            <v>02.03.07.110.13</v>
          </cell>
          <cell r="B2720" t="str">
            <v>Bomba dosadora de cloro</v>
          </cell>
          <cell r="C2720" t="str">
            <v>un</v>
          </cell>
          <cell r="D2720">
            <v>2266.38</v>
          </cell>
          <cell r="E2720">
            <v>1828.0206484916923</v>
          </cell>
          <cell r="F2720" t="str">
            <v>SIEC Abr/26</v>
          </cell>
        </row>
        <row r="2721">
          <cell r="A2721" t="str">
            <v>02.03.07.110.17</v>
          </cell>
          <cell r="B2721" t="str">
            <v>Bomba motor-bomba (Centrífuga) Q=4,10 m3/h, H=11 mca</v>
          </cell>
          <cell r="C2721" t="str">
            <v>un</v>
          </cell>
          <cell r="D2721">
            <v>1393.31</v>
          </cell>
          <cell r="E2721">
            <v>1123.8183577996451</v>
          </cell>
          <cell r="F2721" t="str">
            <v>SIEC Abr/26</v>
          </cell>
        </row>
        <row r="2722">
          <cell r="A2722" t="str">
            <v>02.03.07.110.25</v>
          </cell>
          <cell r="B2722" t="str">
            <v>Bomba recalque d'água trifásica 3,0 HP</v>
          </cell>
          <cell r="C2722" t="str">
            <v>un</v>
          </cell>
          <cell r="D2722">
            <v>2309.84</v>
          </cell>
          <cell r="E2722">
            <v>1863.0746894660431</v>
          </cell>
          <cell r="F2722" t="str">
            <v>SIEC Abr/26</v>
          </cell>
        </row>
        <row r="2723">
          <cell r="A2723" t="str">
            <v>02.03.07.110.18</v>
          </cell>
          <cell r="B2723" t="str">
            <v>Bomba submersível de drenagem Q=30,98m3/h; H=11mca; P=3cv</v>
          </cell>
          <cell r="C2723" t="str">
            <v>un</v>
          </cell>
          <cell r="D2723">
            <v>7127.79</v>
          </cell>
          <cell r="E2723">
            <v>5749.145023390869</v>
          </cell>
          <cell r="F2723" t="str">
            <v>SIEC Abr/26</v>
          </cell>
        </row>
        <row r="2724">
          <cell r="A2724" t="str">
            <v>02.03.07.110.12</v>
          </cell>
          <cell r="B2724" t="str">
            <v>Bomba submersível de drenagem Q=8,0 m3/h; H=8 mca; P=1 cv</v>
          </cell>
          <cell r="C2724" t="str">
            <v>un</v>
          </cell>
          <cell r="D2724">
            <v>5414.59</v>
          </cell>
          <cell r="E2724">
            <v>4367.309243426359</v>
          </cell>
          <cell r="F2724" t="str">
            <v>SIEC Abr/26</v>
          </cell>
        </row>
        <row r="2725">
          <cell r="A2725" t="str">
            <v>02.03.07.110.60</v>
          </cell>
          <cell r="B2725" t="str">
            <v>Bomba submersível para esgoto/elevatória de esgoto P = 0,5 cv</v>
          </cell>
          <cell r="C2725" t="str">
            <v>un</v>
          </cell>
          <cell r="D2725">
            <v>949.55</v>
          </cell>
          <cell r="E2725">
            <v>765.88965962251973</v>
          </cell>
          <cell r="F2725" t="str">
            <v>SIEC Abr/26</v>
          </cell>
        </row>
        <row r="2726">
          <cell r="A2726" t="str">
            <v>02.03.07.110.66</v>
          </cell>
          <cell r="B2726" t="str">
            <v>Bomba submersível Q = 36,6 m³/h; H = 20 mca; P = 4 cv</v>
          </cell>
          <cell r="C2726" t="str">
            <v>un</v>
          </cell>
          <cell r="D2726">
            <v>10912.2</v>
          </cell>
          <cell r="E2726">
            <v>8801.5809001451853</v>
          </cell>
          <cell r="F2726" t="str">
            <v>SIEC Abr/26</v>
          </cell>
        </row>
        <row r="2727">
          <cell r="A2727" t="str">
            <v>02.03.07.110.44</v>
          </cell>
          <cell r="B2727" t="str">
            <v>Bomba submersível Q=38,00m³/h; H=9mca; P=3cv</v>
          </cell>
          <cell r="C2727" t="str">
            <v>un</v>
          </cell>
          <cell r="D2727">
            <v>7127.79</v>
          </cell>
          <cell r="E2727">
            <v>5749.145023390869</v>
          </cell>
          <cell r="F2727" t="str">
            <v>SIEC Abr/26</v>
          </cell>
        </row>
        <row r="2728">
          <cell r="A2728" t="str">
            <v>02.03.07.110.37</v>
          </cell>
          <cell r="B2728" t="str">
            <v>Bomba Submersível Q=5,00m3/H; H=2mca; P=0,33cv.</v>
          </cell>
          <cell r="C2728" t="str">
            <v>un</v>
          </cell>
          <cell r="D2728">
            <v>1857.38</v>
          </cell>
          <cell r="E2728">
            <v>1498.1287304403936</v>
          </cell>
          <cell r="F2728" t="str">
            <v>SIEC Abr/26</v>
          </cell>
        </row>
        <row r="2729">
          <cell r="A2729" t="str">
            <v>02.03.07.110.42</v>
          </cell>
          <cell r="B2729" t="str">
            <v>Bomba submersível Q=53,00m³/h; H=27mca; P=11cv</v>
          </cell>
          <cell r="C2729" t="str">
            <v>un</v>
          </cell>
          <cell r="D2729">
            <v>35714.400000000001</v>
          </cell>
          <cell r="E2729">
            <v>28806.581706726891</v>
          </cell>
          <cell r="F2729" t="str">
            <v>SIEC Abr/26</v>
          </cell>
        </row>
        <row r="2730">
          <cell r="A2730" t="str">
            <v>02.03.07.110.43</v>
          </cell>
          <cell r="B2730" t="str">
            <v>Bomba submersível Q=53,00m3/h; H=9mca; P=7,5cv</v>
          </cell>
          <cell r="C2730" t="str">
            <v>un</v>
          </cell>
          <cell r="D2730">
            <v>35714.400000000001</v>
          </cell>
          <cell r="E2730">
            <v>28806.581706726891</v>
          </cell>
          <cell r="F2730" t="str">
            <v>SIEC Abr/26</v>
          </cell>
        </row>
        <row r="2731">
          <cell r="A2731" t="str">
            <v>02.03.07.110.52</v>
          </cell>
          <cell r="B2731" t="str">
            <v>Bomba submersível, elétrica, trifásica, potencia 0,99 HP, diâmetro rotor 98 mm semiaberto, bocal de saída diâmetro 2", hm/Q = 2 m / 28,90 m³/h a 14 m / 7 m³/h</v>
          </cell>
          <cell r="C2731" t="str">
            <v>un</v>
          </cell>
          <cell r="D2731">
            <v>5797.04</v>
          </cell>
          <cell r="E2731">
            <v>4675.7864171640585</v>
          </cell>
          <cell r="F2731" t="str">
            <v>SIEC Abr/26</v>
          </cell>
        </row>
        <row r="2732">
          <cell r="A2732" t="str">
            <v>02.03.07.110.14</v>
          </cell>
          <cell r="B2732" t="str">
            <v>Bomba submersível, Q=5,0 m3/h; H=5,0mca; P=1/2 cv</v>
          </cell>
          <cell r="C2732" t="str">
            <v>un</v>
          </cell>
          <cell r="D2732">
            <v>3939.68</v>
          </cell>
          <cell r="E2732">
            <v>3177.6738183577995</v>
          </cell>
          <cell r="F2732" t="str">
            <v>SIEC Abr/26</v>
          </cell>
        </row>
        <row r="2733">
          <cell r="A2733" t="str">
            <v>02.03.07.110.02</v>
          </cell>
          <cell r="B2733" t="str">
            <v>Conjunto elevatório motor-bomba (centrífuga) de 1/2 HP</v>
          </cell>
          <cell r="C2733" t="str">
            <v>un</v>
          </cell>
          <cell r="D2733">
            <v>1393.31</v>
          </cell>
          <cell r="E2733">
            <v>1123.8183577996451</v>
          </cell>
          <cell r="F2733" t="str">
            <v>SIEC Abr/26</v>
          </cell>
        </row>
        <row r="2734">
          <cell r="A2734" t="str">
            <v>02.03.07.110.01</v>
          </cell>
          <cell r="B2734" t="str">
            <v>Conjunto elevatório motor-bomba (centrífuga) de 1/3 HP</v>
          </cell>
          <cell r="C2734" t="str">
            <v>un</v>
          </cell>
          <cell r="D2734">
            <v>1412.81</v>
          </cell>
          <cell r="E2734">
            <v>1139.5467010808195</v>
          </cell>
          <cell r="F2734" t="str">
            <v>SIEC Abr/26</v>
          </cell>
        </row>
        <row r="2735">
          <cell r="A2735" t="str">
            <v>02.03.07.110.05</v>
          </cell>
          <cell r="B2735" t="str">
            <v>Conjunto elevatório motor-bomba (centrífuga) de 3 HP</v>
          </cell>
          <cell r="C2735" t="str">
            <v>un</v>
          </cell>
          <cell r="D2735">
            <v>2472.3200000000002</v>
          </cell>
          <cell r="E2735">
            <v>1994.1280851750284</v>
          </cell>
          <cell r="F2735" t="str">
            <v>SIEC Abr/26</v>
          </cell>
        </row>
        <row r="2736">
          <cell r="A2736" t="str">
            <v>02.03.07.110.03</v>
          </cell>
          <cell r="B2736" t="str">
            <v>Conjunto elevatório motor-bomba (centrífuga) de 3/4 HP</v>
          </cell>
          <cell r="C2736" t="str">
            <v>un</v>
          </cell>
          <cell r="D2736">
            <v>1879.61</v>
          </cell>
          <cell r="E2736">
            <v>1516.0590417809324</v>
          </cell>
          <cell r="F2736" t="str">
            <v>SIEC Abr/26</v>
          </cell>
        </row>
        <row r="2737">
          <cell r="A2737" t="str">
            <v>02.03.07.110.06</v>
          </cell>
          <cell r="B2737" t="str">
            <v>Conjunto elevatório motor-bomba (centrífuga) de 5 HP</v>
          </cell>
          <cell r="C2737" t="str">
            <v>un</v>
          </cell>
          <cell r="D2737">
            <v>4474.25</v>
          </cell>
          <cell r="E2737">
            <v>3608.848201322794</v>
          </cell>
          <cell r="F2737" t="str">
            <v>SIEC Abr/26</v>
          </cell>
        </row>
        <row r="2738">
          <cell r="A2738" t="str">
            <v>02.03.07.110.51</v>
          </cell>
          <cell r="B2738" t="str">
            <v>Conjunto motor-bomba submersível vertical, Q=20l/s, H 11mca, potência 5CV</v>
          </cell>
          <cell r="C2738" t="str">
            <v>un</v>
          </cell>
          <cell r="D2738">
            <v>9282.91</v>
          </cell>
          <cell r="E2738">
            <v>7487.4253911921278</v>
          </cell>
          <cell r="F2738" t="str">
            <v>SIEC Abr/26</v>
          </cell>
        </row>
        <row r="2739">
          <cell r="A2739" t="str">
            <v>02.03.07.110.64</v>
          </cell>
          <cell r="B2739" t="str">
            <v>Moto bomba centrífuga de prevenção contra incêndio, Q = 18 m³/h; H = 42 mca; P = 7,5 cv</v>
          </cell>
          <cell r="C2739" t="str">
            <v>un</v>
          </cell>
          <cell r="D2739">
            <v>5408.32</v>
          </cell>
          <cell r="E2739">
            <v>4362.2519761251815</v>
          </cell>
          <cell r="F2739" t="str">
            <v>SIEC Abr/26</v>
          </cell>
        </row>
        <row r="2740">
          <cell r="A2740" t="str">
            <v>02.03.07.110.30</v>
          </cell>
          <cell r="B2740" t="str">
            <v>Motobomba de recalque de 15cv</v>
          </cell>
          <cell r="C2740" t="str">
            <v>un</v>
          </cell>
          <cell r="D2740">
            <v>11214.16</v>
          </cell>
          <cell r="E2740">
            <v>9045.1363123084375</v>
          </cell>
          <cell r="F2740" t="str">
            <v>SIEC Abr/26</v>
          </cell>
        </row>
        <row r="2741">
          <cell r="A2741" t="str">
            <v>02.03.07.110.49</v>
          </cell>
          <cell r="B2741" t="str">
            <v>Sensor eletrônico de nível com eletrodo pêndulo, haste em aço inoxidável, 220 V, 60 Hz, completo, com acessórios</v>
          </cell>
          <cell r="C2741" t="str">
            <v>un</v>
          </cell>
          <cell r="D2741">
            <v>137.84</v>
          </cell>
          <cell r="E2741">
            <v>111.17922245523472</v>
          </cell>
          <cell r="F2741" t="str">
            <v>SIEC Abr/26</v>
          </cell>
        </row>
        <row r="2742">
          <cell r="A2742" t="str">
            <v>02.03.07.200</v>
          </cell>
          <cell r="B2742" t="str">
            <v>NO-BREAKS</v>
          </cell>
          <cell r="C2742" t="str">
            <v/>
          </cell>
          <cell r="E2742">
            <v>0</v>
          </cell>
          <cell r="F2742" t="str">
            <v>SIEC Abr/26</v>
          </cell>
        </row>
        <row r="2743">
          <cell r="A2743" t="str">
            <v>02.03.07.200.02</v>
          </cell>
          <cell r="B2743" t="str">
            <v>Retificador Carregador de Baterias 125VCC CB</v>
          </cell>
          <cell r="C2743" t="str">
            <v>cj</v>
          </cell>
          <cell r="D2743">
            <v>260187.46</v>
          </cell>
          <cell r="E2743">
            <v>209862.4455557348</v>
          </cell>
          <cell r="F2743" t="str">
            <v>SIEC Abr/26</v>
          </cell>
        </row>
        <row r="2744">
          <cell r="A2744" t="str">
            <v>02.03.07.200.28</v>
          </cell>
          <cell r="B2744" t="str">
            <v>Sistema de Alimentação Elétrica Ininterrupta (SAEI) 15kVA, trifásico, autonomia mínima de 30 minutos a plena carga, fator de potência de 0,8</v>
          </cell>
          <cell r="C2744" t="str">
            <v>un</v>
          </cell>
          <cell r="D2744">
            <v>60122.55</v>
          </cell>
          <cell r="E2744">
            <v>48493.748991772867</v>
          </cell>
          <cell r="F2744" t="str">
            <v>SIEC Abr/26</v>
          </cell>
        </row>
        <row r="2745">
          <cell r="A2745" t="str">
            <v>02.03.07.200.14</v>
          </cell>
          <cell r="B2745" t="str">
            <v>Sistema de Alimentação Elétrica Ininterrupta (SAEI) 2kVA</v>
          </cell>
          <cell r="C2745" t="str">
            <v>un</v>
          </cell>
          <cell r="D2745">
            <v>6885.32</v>
          </cell>
          <cell r="E2745">
            <v>5553.5731569607997</v>
          </cell>
          <cell r="F2745" t="str">
            <v>SIEC Abr/26</v>
          </cell>
        </row>
        <row r="2746">
          <cell r="A2746" t="str">
            <v>02.03.07.300</v>
          </cell>
          <cell r="B2746" t="str">
            <v>GERADORES</v>
          </cell>
          <cell r="C2746" t="str">
            <v/>
          </cell>
          <cell r="E2746">
            <v>0</v>
          </cell>
          <cell r="F2746" t="str">
            <v>SIEC Abr/26</v>
          </cell>
        </row>
        <row r="2747">
          <cell r="A2747" t="str">
            <v>02.03.07.300.05</v>
          </cell>
          <cell r="B2747" t="str">
            <v>Grupo Gerador Diesel (GGD) aberto, para operação em regime de espera, potência stand by 250 kVA, incluindo: motor diesel, alternador, quadro de comando (QGG/USCA), baterias com cabos e terminais, amortecedores de vibração (de assentamento do GGD e tubo sanfonado para o escapamento), tanque de combustível, aéreo, estacionário, de abastecimento diário, separado do GGD, com Bacia de Contenção (dique) acoplada ao tanque, interface de monitoramento e controle remoto, ART, documentação técnica completa no padrão CPTM, entrega técnica com inspeções em fábrica e em campo (com a presença de fiscais da CPTM); transportado, descarregado, instalado, ajustado e testado; com garantia</v>
          </cell>
          <cell r="C2747" t="str">
            <v>cj</v>
          </cell>
          <cell r="D2747">
            <v>217420</v>
          </cell>
          <cell r="E2747">
            <v>175366.99467656075</v>
          </cell>
          <cell r="F2747" t="str">
            <v>SIEC Abr/26</v>
          </cell>
        </row>
        <row r="2748">
          <cell r="A2748" t="str">
            <v>02.03.07.400</v>
          </cell>
          <cell r="B2748" t="str">
            <v>DETECÇÃO E ALARME DE INCÊNDIO</v>
          </cell>
          <cell r="C2748" t="str">
            <v/>
          </cell>
          <cell r="E2748">
            <v>0</v>
          </cell>
          <cell r="F2748" t="str">
            <v>SIEC Abr/26</v>
          </cell>
        </row>
        <row r="2749">
          <cell r="A2749" t="str">
            <v>02.03.07.400.01</v>
          </cell>
          <cell r="B2749" t="str">
            <v>Acionador manual de alarme de incêndio</v>
          </cell>
          <cell r="C2749" t="str">
            <v>un</v>
          </cell>
          <cell r="D2749">
            <v>106.68</v>
          </cell>
          <cell r="E2749">
            <v>86.046136473624784</v>
          </cell>
          <cell r="F2749" t="str">
            <v>SIEC Abr/26</v>
          </cell>
        </row>
        <row r="2750">
          <cell r="A2750" t="str">
            <v>02.03.07.400.06</v>
          </cell>
          <cell r="B2750" t="str">
            <v>Acionador Manual de Alarme, Microprocessado e Endereçável</v>
          </cell>
          <cell r="C2750" t="str">
            <v>pç</v>
          </cell>
          <cell r="D2750">
            <v>553.20000000000005</v>
          </cell>
          <cell r="E2750">
            <v>446.20100016131636</v>
          </cell>
          <cell r="F2750" t="str">
            <v>SIEC Abr/26</v>
          </cell>
        </row>
        <row r="2751">
          <cell r="A2751" t="str">
            <v>02.03.07.400.22</v>
          </cell>
          <cell r="B2751" t="str">
            <v>Acionador Manual de Alarme, Microprocessado e Endereçável - somente fornecimento</v>
          </cell>
          <cell r="C2751" t="str">
            <v>un</v>
          </cell>
          <cell r="D2751">
            <v>182</v>
          </cell>
          <cell r="E2751">
            <v>146.79787062429423</v>
          </cell>
          <cell r="F2751" t="str">
            <v>SIEC Abr/26</v>
          </cell>
        </row>
        <row r="2752">
          <cell r="A2752" t="str">
            <v>02.03.07.400.02</v>
          </cell>
          <cell r="B2752" t="str">
            <v>Central de alarme de incêndio para 24 pontos</v>
          </cell>
          <cell r="C2752" t="str">
            <v>un</v>
          </cell>
          <cell r="D2752">
            <v>911.72</v>
          </cell>
          <cell r="E2752">
            <v>735.37667365704147</v>
          </cell>
          <cell r="F2752" t="str">
            <v>SIEC Abr/26</v>
          </cell>
        </row>
        <row r="2753">
          <cell r="A2753" t="str">
            <v>02.03.07.400.03</v>
          </cell>
          <cell r="B2753" t="str">
            <v>Central Lógica de Detecção e Alarme de Incêndio, de até 2 loops, 127 dispositivos por Loop, até 6 módulos por painel, até 3 teclados remoto, detecção automática dos módulos, ligação e remoção de módulos a quente, possuir porta de comunicação serial RS232, porta de rede 10/100, comunicação com servidor OPC, possibilidade de comunicação com software de gerenciamento, possibilidade de sistema de Paging e Dect Proprietário, fabricante BOSCH FPA 1200 ou similar.</v>
          </cell>
          <cell r="C2753" t="str">
            <v>un</v>
          </cell>
          <cell r="D2753">
            <v>30079.11</v>
          </cell>
          <cell r="E2753">
            <v>24261.259880625908</v>
          </cell>
          <cell r="F2753" t="str">
            <v>SIEC Abr/26</v>
          </cell>
        </row>
        <row r="2754">
          <cell r="A2754" t="str">
            <v>02.03.07.400.04</v>
          </cell>
          <cell r="B2754" t="str">
            <v>Detector de Incêndio tipo Multicritério, combinando a Detecção Óptica de Fumaça com a Detecção de Temperatura Fixa e Termovelocimetria, Microprocessado, inclusive a base</v>
          </cell>
          <cell r="C2754" t="str">
            <v>un</v>
          </cell>
          <cell r="D2754">
            <v>229.36</v>
          </cell>
          <cell r="E2754">
            <v>184.99758025487984</v>
          </cell>
          <cell r="F2754" t="str">
            <v>SIEC Abr/26</v>
          </cell>
        </row>
        <row r="2755">
          <cell r="A2755" t="str">
            <v>02.03.07.400.23</v>
          </cell>
          <cell r="B2755" t="str">
            <v>Detector de Incêndio tipo Multicritério, combinando a Detecção Óptica de Fumaça com a Detecção de Temperatura Fixa e Termovelocimetria, Microprocessado, inclusive a base - somente fornecimento</v>
          </cell>
          <cell r="C2755" t="str">
            <v>un</v>
          </cell>
          <cell r="D2755">
            <v>182.96</v>
          </cell>
          <cell r="E2755">
            <v>147.57218906275207</v>
          </cell>
          <cell r="F2755" t="str">
            <v>SIEC Abr/26</v>
          </cell>
        </row>
        <row r="2756">
          <cell r="A2756" t="str">
            <v>02.03.07.400.08</v>
          </cell>
          <cell r="B2756" t="str">
            <v>Detector óptico de fumaça, completo, com base, tensão alimentação 17 a 28 Vcc</v>
          </cell>
          <cell r="C2756" t="str">
            <v>un</v>
          </cell>
          <cell r="D2756">
            <v>238.16</v>
          </cell>
          <cell r="E2756">
            <v>192.09549927407645</v>
          </cell>
          <cell r="F2756" t="str">
            <v>SIEC Abr/26</v>
          </cell>
        </row>
        <row r="2757">
          <cell r="A2757" t="str">
            <v>02.03.07.400.24</v>
          </cell>
          <cell r="B2757" t="str">
            <v>Detector óptico de fumaça, completo, com base, tensão alimentação 17 a 28 Vcc - somente fornecimento</v>
          </cell>
          <cell r="C2757" t="str">
            <v>un</v>
          </cell>
          <cell r="D2757">
            <v>191.76</v>
          </cell>
          <cell r="E2757">
            <v>154.67010808194868</v>
          </cell>
          <cell r="F2757" t="str">
            <v>SIEC Abr/26</v>
          </cell>
        </row>
        <row r="2758">
          <cell r="A2758" t="str">
            <v>02.03.07.400.07</v>
          </cell>
          <cell r="B2758" t="str">
            <v>Sinalizador Áudio Visual tipo Sirene Eletrônica, Endereçável, com Sinais Sonoros Sincronizados entre as Diversas Unidades (saída de até 100 DB a 1 Metro de Distância)</v>
          </cell>
          <cell r="C2758" t="str">
            <v>pç</v>
          </cell>
          <cell r="D2758">
            <v>603.76</v>
          </cell>
          <cell r="E2758">
            <v>486.98177125342795</v>
          </cell>
          <cell r="F2758" t="str">
            <v>SIEC Abr/26</v>
          </cell>
        </row>
        <row r="2759">
          <cell r="A2759" t="str">
            <v>02.03.07.400.26</v>
          </cell>
          <cell r="B2759" t="str">
            <v>Sinalizador Áudio Visual tipo Sirene Eletrônica, Endereçável, com Sinais Sonoros Sincronizados entre as diversas Unidades (saída de até 100 dB a 1 Metro de Distância) - somente fornecimento</v>
          </cell>
          <cell r="C2759" t="str">
            <v>un</v>
          </cell>
          <cell r="D2759">
            <v>232.56</v>
          </cell>
          <cell r="E2759">
            <v>187.57864171640588</v>
          </cell>
          <cell r="F2759" t="str">
            <v>SIEC Abr/26</v>
          </cell>
        </row>
        <row r="2760">
          <cell r="A2760" t="str">
            <v>02.03.09</v>
          </cell>
          <cell r="B2760" t="str">
            <v>TOMADAS, INTERRUPTORES E PONTOS SECOS</v>
          </cell>
          <cell r="C2760" t="str">
            <v/>
          </cell>
          <cell r="E2760">
            <v>0</v>
          </cell>
          <cell r="F2760" t="str">
            <v>SIEC Abr/26</v>
          </cell>
        </row>
        <row r="2761">
          <cell r="A2761" t="str">
            <v>02.03.09.110</v>
          </cell>
          <cell r="B2761" t="str">
            <v>TOMADAS</v>
          </cell>
          <cell r="C2761" t="str">
            <v/>
          </cell>
          <cell r="E2761">
            <v>0</v>
          </cell>
          <cell r="F2761" t="str">
            <v>SIEC Abr/26</v>
          </cell>
        </row>
        <row r="2762">
          <cell r="A2762" t="str">
            <v>02.03.09.110.34</v>
          </cell>
          <cell r="B2762" t="str">
            <v>Suporte parafusado com placa de encaixe 4" x 2" médio (1,30 m do piso) para ponto elétrico - fornecimento e instalação.</v>
          </cell>
          <cell r="C2762" t="str">
            <v>un</v>
          </cell>
          <cell r="D2762">
            <v>16.8</v>
          </cell>
          <cell r="E2762">
            <v>13.550572673011777</v>
          </cell>
          <cell r="F2762" t="str">
            <v>SIEC Abr/26</v>
          </cell>
        </row>
        <row r="2763">
          <cell r="A2763" t="str">
            <v>02.03.09.110.24</v>
          </cell>
          <cell r="B2763" t="str">
            <v>Tomada 20A, 2P+T, para caixa instalada em perfilado 38x38mm</v>
          </cell>
          <cell r="C2763" t="str">
            <v>un</v>
          </cell>
          <cell r="D2763">
            <v>30.63</v>
          </cell>
          <cell r="E2763">
            <v>24.705597677044683</v>
          </cell>
          <cell r="F2763" t="str">
            <v>SIEC Abr/26</v>
          </cell>
        </row>
        <row r="2764">
          <cell r="A2764" t="str">
            <v>02.03.09.110.01</v>
          </cell>
          <cell r="B2764" t="str">
            <v>Tomada alta de embutir 20A/250V, 2P+T, com placa 4x2</v>
          </cell>
          <cell r="C2764" t="str">
            <v>un</v>
          </cell>
          <cell r="D2764">
            <v>71.83</v>
          </cell>
          <cell r="E2764">
            <v>57.93676399419261</v>
          </cell>
          <cell r="F2764" t="str">
            <v>SIEC Abr/26</v>
          </cell>
        </row>
        <row r="2765">
          <cell r="A2765" t="str">
            <v>02.03.09.110.14</v>
          </cell>
          <cell r="B2765" t="str">
            <v>Tomada baixa de embutir (1 módulo), 2P+T 10A com placa 4" x 2"</v>
          </cell>
          <cell r="C2765" t="str">
            <v>un</v>
          </cell>
          <cell r="D2765">
            <v>42.05</v>
          </cell>
          <cell r="E2765">
            <v>33.916760767865782</v>
          </cell>
          <cell r="F2765" t="str">
            <v>SIEC Abr/26</v>
          </cell>
        </row>
        <row r="2766">
          <cell r="A2766" t="str">
            <v>02.03.09.110.39</v>
          </cell>
          <cell r="B2766" t="str">
            <v>Tomada baixa de embutir (1 módulo), 2p+t 20 a, incluindo suporte e placa - fornecimento e instalação</v>
          </cell>
          <cell r="C2766" t="str">
            <v>un</v>
          </cell>
          <cell r="D2766">
            <v>50.4</v>
          </cell>
          <cell r="E2766">
            <v>40.651718019035329</v>
          </cell>
          <cell r="F2766" t="str">
            <v>SIEC Abr/26</v>
          </cell>
        </row>
        <row r="2767">
          <cell r="A2767" t="str">
            <v>02.03.09.110.36</v>
          </cell>
          <cell r="B2767" t="str">
            <v>Tomada baixa de embutir (1 módulo), 2p+t 20 A, sem suporte e sem placa - fornecimento e instalação.</v>
          </cell>
          <cell r="C2767" t="str">
            <v>un</v>
          </cell>
          <cell r="D2767">
            <v>33.6</v>
          </cell>
          <cell r="E2767">
            <v>27.101145346023554</v>
          </cell>
          <cell r="F2767" t="str">
            <v>SIEC Abr/26</v>
          </cell>
        </row>
        <row r="2768">
          <cell r="A2768" t="str">
            <v>02.03.09.110.22</v>
          </cell>
          <cell r="B2768" t="str">
            <v>Tomada baixa de embutir (2 módulos), 10A/250V, 2P+T, com placa 4x2</v>
          </cell>
          <cell r="C2768" t="str">
            <v>un</v>
          </cell>
          <cell r="D2768">
            <v>20.27</v>
          </cell>
          <cell r="E2768">
            <v>16.34941119535409</v>
          </cell>
          <cell r="F2768" t="str">
            <v>SIEC Abr/26</v>
          </cell>
        </row>
        <row r="2769">
          <cell r="A2769" t="str">
            <v>02.03.09.110.21</v>
          </cell>
          <cell r="B2769" t="str">
            <v>Tomada baixa de embutir 10A/250V, 2P+T, com placa 4x2</v>
          </cell>
          <cell r="C2769" t="str">
            <v>un</v>
          </cell>
          <cell r="D2769">
            <v>40.15</v>
          </cell>
          <cell r="E2769">
            <v>32.38425552508469</v>
          </cell>
          <cell r="F2769" t="str">
            <v>SIEC Abr/26</v>
          </cell>
        </row>
        <row r="2770">
          <cell r="A2770" t="str">
            <v>02.03.09.110.13</v>
          </cell>
          <cell r="B2770" t="str">
            <v>Tomada Bifásica de sobrepor com bloqueio mecânico e disjuntor (2F+T/63A) - 220V - Mod."S-3506/DJ" STECK ou equivalente</v>
          </cell>
          <cell r="C2770" t="str">
            <v>un</v>
          </cell>
          <cell r="D2770">
            <v>3542.68</v>
          </cell>
          <cell r="E2770">
            <v>2857.4608807872237</v>
          </cell>
          <cell r="F2770" t="str">
            <v>SIEC Abr/26</v>
          </cell>
        </row>
        <row r="2771">
          <cell r="A2771" t="str">
            <v>02.03.09.110.12</v>
          </cell>
          <cell r="B2771" t="str">
            <v>Tomada Bipolar 16A / 220V (2F+T) com bloqueio mecânico e disjuntor - Mod."SS-3006/D" STECK ou equivalente</v>
          </cell>
          <cell r="C2771" t="str">
            <v>un</v>
          </cell>
          <cell r="D2771">
            <v>1202.4000000000001</v>
          </cell>
          <cell r="E2771">
            <v>969.83384416841432</v>
          </cell>
          <cell r="F2771" t="str">
            <v>SIEC Abr/26</v>
          </cell>
        </row>
        <row r="2772">
          <cell r="A2772" t="str">
            <v>02.03.09.110.10</v>
          </cell>
          <cell r="B2772" t="str">
            <v>Tomada Blindada de Sobrepor, Trifásica + Terra (3P + T), em poliamida ou termo-plástico auto-extinguível, IP 44 - 220V 32A - completa, com plugue e prensa cabos internos.</v>
          </cell>
          <cell r="C2772" t="str">
            <v>un</v>
          </cell>
          <cell r="D2772">
            <v>205.45</v>
          </cell>
          <cell r="E2772">
            <v>165.71221164703982</v>
          </cell>
          <cell r="F2772" t="str">
            <v>SIEC Abr/26</v>
          </cell>
        </row>
        <row r="2773">
          <cell r="A2773" t="str">
            <v>02.03.09.110.08</v>
          </cell>
          <cell r="B2773" t="str">
            <v>Tomada de Sobrepor tipo Blindada, à prova de T.G.V.P, IP67, Carcaça, Alojamento, Prensa-Cabos e Aliviador de Tensão, fabricado em poliamida 6.6, 220V-2P+T/32A</v>
          </cell>
          <cell r="C2773" t="str">
            <v>un</v>
          </cell>
          <cell r="D2773">
            <v>383.73</v>
          </cell>
          <cell r="E2773">
            <v>309.50959832231007</v>
          </cell>
          <cell r="F2773" t="str">
            <v>SIEC Abr/26</v>
          </cell>
        </row>
        <row r="2774">
          <cell r="A2774" t="str">
            <v>02.03.09.110.09</v>
          </cell>
          <cell r="B2774" t="str">
            <v>Tomada de Sobrepor tipo Blindada, à prova deT.G.V.P, IP 67, Carcaça, Alojamento, Prensa Cabos e Aliviador de Tensão, fabricado em poliamida 6.6, auto-extinquível, tampa trava, subtampa e arruela trava fabricado em poliamida 6.6, 220V - 3P+T/16A, referência S4009W da STECK</v>
          </cell>
          <cell r="C2774" t="str">
            <v>un</v>
          </cell>
          <cell r="D2774">
            <v>344</v>
          </cell>
          <cell r="E2774">
            <v>277.46410711405065</v>
          </cell>
          <cell r="F2774" t="str">
            <v>SIEC Abr/26</v>
          </cell>
        </row>
        <row r="2775">
          <cell r="A2775" t="str">
            <v>02.03.09.110.15</v>
          </cell>
          <cell r="B2775" t="str">
            <v>Tomada industrial de embutir 3P+T 30A, com trava, com placa 4" x 2"</v>
          </cell>
          <cell r="C2775" t="str">
            <v>un</v>
          </cell>
          <cell r="D2775">
            <v>91.87</v>
          </cell>
          <cell r="E2775">
            <v>74.100661396999513</v>
          </cell>
          <cell r="F2775" t="str">
            <v>SIEC Abr/26</v>
          </cell>
        </row>
        <row r="2776">
          <cell r="A2776" t="str">
            <v>02.03.09.110.38</v>
          </cell>
          <cell r="B2776" t="str">
            <v>Tomada média de embutir (1 módulo), 2p+t 20 a, incluindo suporte e placa - fornecimento e instalação</v>
          </cell>
          <cell r="C2776" t="str">
            <v>un</v>
          </cell>
          <cell r="D2776">
            <v>57.37</v>
          </cell>
          <cell r="E2776">
            <v>46.273592514921759</v>
          </cell>
          <cell r="F2776" t="str">
            <v>SIEC Abr/26</v>
          </cell>
        </row>
        <row r="2777">
          <cell r="A2777" t="str">
            <v>02.03.09.110.35</v>
          </cell>
          <cell r="B2777" t="str">
            <v>Tomada média de embutir (1 módulo), 2p+t 20 A, sem suporte e sem placa - fornecimento e instalação.</v>
          </cell>
          <cell r="C2777" t="str">
            <v>un</v>
          </cell>
          <cell r="D2777">
            <v>40.57</v>
          </cell>
          <cell r="E2777">
            <v>32.723019841909988</v>
          </cell>
          <cell r="F2777" t="str">
            <v>SIEC Abr/26</v>
          </cell>
        </row>
        <row r="2778">
          <cell r="A2778" t="str">
            <v>02.03.09.110.40</v>
          </cell>
          <cell r="B2778" t="str">
            <v>Tomada média de embutir (2 módulos), 2p+t 20 a, incluindo suporte e placa - fornecimento e instalação</v>
          </cell>
          <cell r="C2778" t="str">
            <v>un</v>
          </cell>
          <cell r="D2778">
            <v>92.19</v>
          </cell>
          <cell r="E2778">
            <v>74.358767543152112</v>
          </cell>
          <cell r="F2778" t="str">
            <v>SIEC Abr/26</v>
          </cell>
        </row>
        <row r="2779">
          <cell r="A2779" t="str">
            <v>02.03.09.110.37</v>
          </cell>
          <cell r="B2779" t="str">
            <v>Tomada média de embutir (2 módulos), 2p+t 20 A, sem suporte e sem placa - fornecimento e instalação.</v>
          </cell>
          <cell r="C2779" t="str">
            <v>un</v>
          </cell>
          <cell r="D2779">
            <v>75.39</v>
          </cell>
          <cell r="E2779">
            <v>60.808194870140348</v>
          </cell>
          <cell r="F2779" t="str">
            <v>SIEC Abr/26</v>
          </cell>
        </row>
        <row r="2780">
          <cell r="A2780" t="str">
            <v>02.03.09.110.04</v>
          </cell>
          <cell r="B2780" t="str">
            <v>Tomada para telefone RJ11 com placa 4"x2"</v>
          </cell>
          <cell r="C2780" t="str">
            <v>un</v>
          </cell>
          <cell r="D2780">
            <v>41.7</v>
          </cell>
          <cell r="E2780">
            <v>33.634457170511375</v>
          </cell>
          <cell r="F2780" t="str">
            <v>SIEC Abr/26</v>
          </cell>
        </row>
        <row r="2781">
          <cell r="A2781" t="str">
            <v>02.03.09.110.18</v>
          </cell>
          <cell r="B2781" t="str">
            <v>Tomada Trifásica (3F+T/32A) - 380V - Mod."S-4206" STECK ou equivalente</v>
          </cell>
          <cell r="C2781" t="str">
            <v>un</v>
          </cell>
          <cell r="D2781">
            <v>140.38</v>
          </cell>
          <cell r="E2781">
            <v>113.22793999032102</v>
          </cell>
          <cell r="F2781" t="str">
            <v>SIEC Abr/26</v>
          </cell>
        </row>
        <row r="2782">
          <cell r="A2782" t="str">
            <v>02.03.09.110.16</v>
          </cell>
          <cell r="B2782" t="str">
            <v>Tomada Trifásica (3F+T/63A) - 220V - Mod."S-4509/DJ" STECK ou equivalente</v>
          </cell>
          <cell r="C2782" t="str">
            <v>un</v>
          </cell>
          <cell r="D2782">
            <v>3298.76</v>
          </cell>
          <cell r="E2782">
            <v>2660.7194708824004</v>
          </cell>
          <cell r="F2782" t="str">
            <v>SIEC Abr/26</v>
          </cell>
        </row>
        <row r="2783">
          <cell r="A2783" t="str">
            <v>02.03.09.110.17</v>
          </cell>
          <cell r="B2783" t="str">
            <v>Tomada Trifásica (3F+T/63A) - 380V - Mod."S-4506/DJ" STECK ou equivalente</v>
          </cell>
          <cell r="C2783" t="str">
            <v>un</v>
          </cell>
          <cell r="D2783">
            <v>3176.08</v>
          </cell>
          <cell r="E2783">
            <v>2561.7680271011454</v>
          </cell>
          <cell r="F2783" t="str">
            <v>SIEC Abr/26</v>
          </cell>
        </row>
        <row r="2784">
          <cell r="A2784" t="str">
            <v>02.03.09.110.19</v>
          </cell>
          <cell r="B2784" t="str">
            <v>Tomada trifásica de sobrepor (3F+T/32A) - 220V</v>
          </cell>
          <cell r="C2784" t="str">
            <v>un</v>
          </cell>
          <cell r="D2784">
            <v>84.48</v>
          </cell>
          <cell r="E2784">
            <v>68.140022584287792</v>
          </cell>
          <cell r="F2784" t="str">
            <v>SIEC Abr/26</v>
          </cell>
        </row>
        <row r="2785">
          <cell r="A2785" t="str">
            <v>02.03.09.110.02</v>
          </cell>
          <cell r="B2785" t="str">
            <v>Tomada universal dois pólos 10 A - 250 V</v>
          </cell>
          <cell r="C2785" t="str">
            <v>un</v>
          </cell>
          <cell r="D2785">
            <v>31.05</v>
          </cell>
          <cell r="E2785">
            <v>25.04436199386998</v>
          </cell>
          <cell r="F2785" t="str">
            <v>SIEC Abr/26</v>
          </cell>
        </row>
        <row r="2786">
          <cell r="A2786" t="str">
            <v>02.03.09.110.30</v>
          </cell>
          <cell r="B2786" t="str">
            <v>Tomada, módulo de embutir, 2P + T, 10 A - 250V, sem suporte e sem placa</v>
          </cell>
          <cell r="C2786" t="str">
            <v>un</v>
          </cell>
          <cell r="D2786">
            <v>54.74</v>
          </cell>
          <cell r="E2786">
            <v>44.15228262623004</v>
          </cell>
          <cell r="F2786" t="str">
            <v>SIEC Abr/26</v>
          </cell>
        </row>
        <row r="2787">
          <cell r="A2787" t="str">
            <v>02.03.09.110.29</v>
          </cell>
          <cell r="B2787" t="str">
            <v>Tomada, módulo de embutir, 2P + T, 20 A - 250V, sem suporte e sem placa</v>
          </cell>
          <cell r="C2787" t="str">
            <v>un</v>
          </cell>
          <cell r="D2787">
            <v>56.62</v>
          </cell>
          <cell r="E2787">
            <v>45.668656234876593</v>
          </cell>
          <cell r="F2787" t="str">
            <v>SIEC Abr/26</v>
          </cell>
        </row>
        <row r="2788">
          <cell r="A2788" t="str">
            <v>02.03.09.210</v>
          </cell>
          <cell r="B2788" t="str">
            <v>INTERRUPTORES</v>
          </cell>
          <cell r="C2788" t="str">
            <v/>
          </cell>
          <cell r="E2788">
            <v>0</v>
          </cell>
          <cell r="F2788" t="str">
            <v>SIEC Abr/26</v>
          </cell>
        </row>
        <row r="2789">
          <cell r="A2789" t="str">
            <v>02.03.09.210.09</v>
          </cell>
          <cell r="B2789" t="str">
            <v>Interruptor bipolar (1 módulo), 10A - 250V com placa 4" x 2"</v>
          </cell>
          <cell r="C2789" t="str">
            <v>un</v>
          </cell>
          <cell r="D2789">
            <v>73.959999999999994</v>
          </cell>
          <cell r="E2789">
            <v>59.654783029520885</v>
          </cell>
          <cell r="F2789" t="str">
            <v>SIEC Abr/26</v>
          </cell>
        </row>
        <row r="2790">
          <cell r="A2790" t="str">
            <v>02.03.09.210.19</v>
          </cell>
          <cell r="B2790" t="str">
            <v>Interruptor bipolar paralelo (2 módulos) 10A - 250V , com placa 4" x 2"</v>
          </cell>
          <cell r="C2790" t="str">
            <v>un</v>
          </cell>
          <cell r="D2790">
            <v>69.14</v>
          </cell>
          <cell r="E2790">
            <v>55.767059203097276</v>
          </cell>
          <cell r="F2790" t="str">
            <v>SIEC Abr/26</v>
          </cell>
        </row>
        <row r="2791">
          <cell r="A2791" t="str">
            <v>02.03.09.210.20</v>
          </cell>
          <cell r="B2791" t="str">
            <v>Interruptor bipolar paralelo de embutir, 10A - 250V com placa 4" x 2"</v>
          </cell>
          <cell r="C2791" t="str">
            <v>un</v>
          </cell>
          <cell r="D2791">
            <v>57.71</v>
          </cell>
          <cell r="E2791">
            <v>46.547830295208904</v>
          </cell>
          <cell r="F2791" t="str">
            <v>SIEC Abr/26</v>
          </cell>
        </row>
        <row r="2792">
          <cell r="A2792" t="str">
            <v>02.03.09.210.21</v>
          </cell>
          <cell r="B2792" t="str">
            <v>Interruptor bipolar simples e tomada 2P + T 10A - 250V com placa 4" x 2"</v>
          </cell>
          <cell r="C2792" t="str">
            <v>un</v>
          </cell>
          <cell r="D2792">
            <v>91.63</v>
          </cell>
          <cell r="E2792">
            <v>73.907081787385053</v>
          </cell>
          <cell r="F2792" t="str">
            <v>SIEC Abr/26</v>
          </cell>
        </row>
        <row r="2793">
          <cell r="A2793" t="str">
            <v>02.03.09.210.24</v>
          </cell>
          <cell r="B2793" t="str">
            <v>Interruptor bipolar, módulo de embutir, 10 A - 250V, sem suporte e sem placa</v>
          </cell>
          <cell r="C2793" t="str">
            <v>un</v>
          </cell>
          <cell r="D2793">
            <v>57.16</v>
          </cell>
          <cell r="E2793">
            <v>46.104210356509114</v>
          </cell>
          <cell r="F2793" t="str">
            <v>SIEC Abr/26</v>
          </cell>
        </row>
        <row r="2794">
          <cell r="A2794" t="str">
            <v>02.03.09.210.25</v>
          </cell>
          <cell r="B2794" t="str">
            <v>Interruptor intermediário (1 módulo), 10A - 250V com placa 4"x2"</v>
          </cell>
          <cell r="C2794" t="str">
            <v>un</v>
          </cell>
          <cell r="D2794">
            <v>68.930000000000007</v>
          </cell>
          <cell r="E2794">
            <v>55.59767704468463</v>
          </cell>
          <cell r="F2794" t="str">
            <v>SIEC Abr/26</v>
          </cell>
        </row>
        <row r="2795">
          <cell r="A2795" t="str">
            <v>02.03.09.210.14</v>
          </cell>
          <cell r="B2795" t="str">
            <v>Interruptor paralelo (1 módulo) com 1 tomada de embutir 2P + T 10A, com placa 4" x 2"</v>
          </cell>
          <cell r="C2795" t="str">
            <v>un</v>
          </cell>
          <cell r="D2795">
            <v>81.75</v>
          </cell>
          <cell r="E2795">
            <v>65.938054524923373</v>
          </cell>
          <cell r="F2795" t="str">
            <v>SIEC Abr/26</v>
          </cell>
        </row>
        <row r="2796">
          <cell r="A2796" t="str">
            <v>02.03.09.210.13</v>
          </cell>
          <cell r="B2796" t="str">
            <v>Interruptor paralelo (2 módulos) com 1 tomada de embutir 2P + T 10A, com placa 4" 2"</v>
          </cell>
          <cell r="C2796" t="str">
            <v>un</v>
          </cell>
          <cell r="D2796">
            <v>122.12</v>
          </cell>
          <cell r="E2796">
            <v>98.499758025487978</v>
          </cell>
          <cell r="F2796" t="str">
            <v>SIEC Abr/26</v>
          </cell>
        </row>
        <row r="2797">
          <cell r="A2797" t="str">
            <v>02.03.09.210.27</v>
          </cell>
          <cell r="B2797" t="str">
            <v>Interruptor paralelo (2 módulos) com 1 tomada de embutir 2P+T 10 A, sem suporte e sem placa - Fornecimento e Instalação. AF_03/2023</v>
          </cell>
          <cell r="C2797" t="str">
            <v>un</v>
          </cell>
          <cell r="D2797">
            <v>105.32</v>
          </cell>
          <cell r="E2797">
            <v>84.949185352476206</v>
          </cell>
          <cell r="F2797" t="str">
            <v>SIEC Abr/26</v>
          </cell>
        </row>
        <row r="2798">
          <cell r="A2798" t="str">
            <v>02.03.09.210.17</v>
          </cell>
          <cell r="B2798" t="str">
            <v>Interruptor pulsador campainha (1 módulo), 2A/250V, com placa 4" x 2"</v>
          </cell>
          <cell r="C2798" t="str">
            <v>un</v>
          </cell>
          <cell r="D2798">
            <v>38.85</v>
          </cell>
          <cell r="E2798">
            <v>31.335699306339734</v>
          </cell>
          <cell r="F2798" t="str">
            <v>SIEC Abr/26</v>
          </cell>
        </row>
        <row r="2799">
          <cell r="A2799" t="str">
            <v>02.03.09.210.23</v>
          </cell>
          <cell r="B2799" t="str">
            <v>Interruptor simples (1 módulo) com 02 tomadas 2P+T, 10 A - 250 V com placa 4"x2"</v>
          </cell>
          <cell r="C2799" t="str">
            <v>un</v>
          </cell>
          <cell r="D2799">
            <v>103.46</v>
          </cell>
          <cell r="E2799">
            <v>83.448943377964184</v>
          </cell>
          <cell r="F2799" t="str">
            <v>SIEC Abr/26</v>
          </cell>
        </row>
        <row r="2800">
          <cell r="A2800" t="str">
            <v>02.03.09.210.15</v>
          </cell>
          <cell r="B2800" t="str">
            <v>Interruptor simples (1 módulo) com 1 tomada de embutir 2P + T 10A, com placa 4" x 2"</v>
          </cell>
          <cell r="C2800" t="str">
            <v>un</v>
          </cell>
          <cell r="D2800">
            <v>71.72</v>
          </cell>
          <cell r="E2800">
            <v>57.848040006452649</v>
          </cell>
          <cell r="F2800" t="str">
            <v>SIEC Abr/26</v>
          </cell>
        </row>
        <row r="2801">
          <cell r="A2801" t="str">
            <v>02.03.09.210.16</v>
          </cell>
          <cell r="B2801" t="str">
            <v>Interruptor simples (1 módulo), interruptor paralelo (1 módulo) e 1 tomada de embutir 2P + T 10A, com placa 4" x 2"</v>
          </cell>
          <cell r="C2801" t="str">
            <v>un</v>
          </cell>
          <cell r="D2801">
            <v>104.72</v>
          </cell>
          <cell r="E2801">
            <v>84.465236328440071</v>
          </cell>
          <cell r="F2801" t="str">
            <v>SIEC Abr/26</v>
          </cell>
        </row>
        <row r="2802">
          <cell r="A2802" t="str">
            <v>02.03.09.210.12</v>
          </cell>
          <cell r="B2802" t="str">
            <v>Interruptor simples (2 módulos) com 1 tomada de embutir 2P + T 10A, com placa 4" x 2"</v>
          </cell>
          <cell r="C2802" t="str">
            <v>un</v>
          </cell>
          <cell r="D2802">
            <v>94.7</v>
          </cell>
          <cell r="E2802">
            <v>76.383287627036623</v>
          </cell>
          <cell r="F2802" t="str">
            <v>SIEC Abr/26</v>
          </cell>
        </row>
        <row r="2803">
          <cell r="A2803" t="str">
            <v>02.03.09.210.01</v>
          </cell>
          <cell r="B2803" t="str">
            <v>Interruptor simples de embutir, 2 módulos 10A - 250V com placa 4" x 2"</v>
          </cell>
          <cell r="C2803" t="str">
            <v>un</v>
          </cell>
          <cell r="D2803">
            <v>63.03</v>
          </cell>
          <cell r="E2803">
            <v>50.838844974995965</v>
          </cell>
          <cell r="F2803" t="str">
            <v>SIEC Abr/26</v>
          </cell>
        </row>
        <row r="2804">
          <cell r="A2804" t="str">
            <v>02.03.09.210.05</v>
          </cell>
          <cell r="B2804" t="str">
            <v>Interruptor, duas teclas paralelo 10 A - 250 V com placa 4" x 2"</v>
          </cell>
          <cell r="C2804" t="str">
            <v>un</v>
          </cell>
          <cell r="D2804">
            <v>82.99</v>
          </cell>
          <cell r="E2804">
            <v>66.938215841264721</v>
          </cell>
          <cell r="F2804" t="str">
            <v>SIEC Abr/26</v>
          </cell>
        </row>
        <row r="2805">
          <cell r="A2805" t="str">
            <v>02.03.09.210.07</v>
          </cell>
          <cell r="B2805" t="str">
            <v>Interruptor, três teclas simples 10 A - 250 V com placa 4" x 2"</v>
          </cell>
          <cell r="C2805" t="str">
            <v>un</v>
          </cell>
          <cell r="D2805">
            <v>86.01</v>
          </cell>
          <cell r="E2805">
            <v>69.374092595579938</v>
          </cell>
          <cell r="F2805" t="str">
            <v>SIEC Abr/26</v>
          </cell>
        </row>
        <row r="2806">
          <cell r="A2806" t="str">
            <v>02.03.09.210.10</v>
          </cell>
          <cell r="B2806" t="str">
            <v>Interruptor, uma tecla paralelo 10 A - 250 V com placa 4" x 2"</v>
          </cell>
          <cell r="C2806" t="str">
            <v>un</v>
          </cell>
          <cell r="D2806">
            <v>50.1</v>
          </cell>
          <cell r="E2806">
            <v>40.409743507017261</v>
          </cell>
          <cell r="F2806" t="str">
            <v>SIEC Abr/26</v>
          </cell>
        </row>
        <row r="2807">
          <cell r="A2807" t="str">
            <v>02.03.09.210.11</v>
          </cell>
          <cell r="B2807" t="str">
            <v>Interruptor, uma tecla simples 10 A - 250 V com placa 4" x 2"</v>
          </cell>
          <cell r="C2807" t="str">
            <v>un</v>
          </cell>
          <cell r="D2807">
            <v>40.090000000000003</v>
          </cell>
          <cell r="E2807">
            <v>32.335860622681082</v>
          </cell>
          <cell r="F2807" t="str">
            <v>SIEC Abr/26</v>
          </cell>
        </row>
        <row r="2808">
          <cell r="A2808" t="str">
            <v>02.03.09.210.02</v>
          </cell>
          <cell r="B2808" t="str">
            <v>Interruptor, uma tecla simples e duas teclas paralelo 10 A - 250 V com placa 4" x 2"</v>
          </cell>
          <cell r="C2808" t="str">
            <v>un</v>
          </cell>
          <cell r="D2808">
            <v>105.97</v>
          </cell>
          <cell r="E2808">
            <v>85.473463461848681</v>
          </cell>
          <cell r="F2808" t="str">
            <v>SIEC Abr/26</v>
          </cell>
        </row>
        <row r="2809">
          <cell r="A2809" t="str">
            <v>02.03.09.210.03</v>
          </cell>
          <cell r="B2809" t="str">
            <v>Interruptor, uma tecla simples e uma tecla paralelo 10 A - 250 V com placa 4" x 2"</v>
          </cell>
          <cell r="C2809" t="str">
            <v>un</v>
          </cell>
          <cell r="D2809">
            <v>72.959999999999994</v>
          </cell>
          <cell r="E2809">
            <v>58.84820132279399</v>
          </cell>
          <cell r="F2809" t="str">
            <v>SIEC Abr/26</v>
          </cell>
        </row>
        <row r="2810">
          <cell r="A2810" t="str">
            <v>02.03.09.210.22</v>
          </cell>
          <cell r="B2810" t="str">
            <v>Sensor de presença bivolt, de teto, para qualquer tipo de lâmpada, potência máxima 900w</v>
          </cell>
          <cell r="C2810" t="str">
            <v>un</v>
          </cell>
          <cell r="D2810">
            <v>65.16</v>
          </cell>
          <cell r="E2810">
            <v>52.55686401032424</v>
          </cell>
          <cell r="F2810" t="str">
            <v>SIEC Abr/26</v>
          </cell>
        </row>
        <row r="2811">
          <cell r="A2811" t="str">
            <v>02.03.09.410</v>
          </cell>
          <cell r="B2811" t="str">
            <v>PLACAS ESPELHO</v>
          </cell>
          <cell r="C2811" t="str">
            <v/>
          </cell>
          <cell r="E2811">
            <v>0</v>
          </cell>
          <cell r="F2811" t="str">
            <v>SIEC Abr/26</v>
          </cell>
        </row>
        <row r="2812">
          <cell r="A2812" t="str">
            <v>02.03.09.410.03</v>
          </cell>
          <cell r="B2812" t="str">
            <v>Placa (espelho) para caixa , 4x4</v>
          </cell>
          <cell r="C2812" t="str">
            <v>un</v>
          </cell>
          <cell r="D2812">
            <v>12.16</v>
          </cell>
          <cell r="E2812">
            <v>9.8080335537989995</v>
          </cell>
          <cell r="F2812" t="str">
            <v>SIEC Abr/26</v>
          </cell>
        </row>
        <row r="2813">
          <cell r="A2813" t="str">
            <v>02.03.10</v>
          </cell>
          <cell r="B2813" t="str">
            <v>FIAÇÃO, CABOS DE FORÇA E CONTROLE</v>
          </cell>
          <cell r="C2813" t="str">
            <v/>
          </cell>
          <cell r="E2813">
            <v>0</v>
          </cell>
          <cell r="F2813" t="str">
            <v>SIEC Abr/26</v>
          </cell>
        </row>
        <row r="2814">
          <cell r="A2814" t="str">
            <v>02.03.10.100</v>
          </cell>
          <cell r="B2814" t="str">
            <v>CABOS, FIOS E CONDUTORES</v>
          </cell>
          <cell r="C2814" t="str">
            <v/>
          </cell>
          <cell r="E2814">
            <v>0</v>
          </cell>
          <cell r="F2814" t="str">
            <v>SIEC Abr/26</v>
          </cell>
        </row>
        <row r="2815">
          <cell r="A2815" t="str">
            <v>02.03.10.100.196</v>
          </cell>
          <cell r="B2815" t="str">
            <v>Cabo 2x18AWG (0,75mm²) com blindagem em fita de alumínio</v>
          </cell>
          <cell r="C2815" t="str">
            <v>m</v>
          </cell>
          <cell r="D2815">
            <v>25.91</v>
          </cell>
          <cell r="E2815">
            <v>20.898532021293757</v>
          </cell>
          <cell r="F2815" t="str">
            <v>SIEC Abr/26</v>
          </cell>
        </row>
        <row r="2816">
          <cell r="A2816" t="str">
            <v>02.03.10.100.159</v>
          </cell>
          <cell r="B2816" t="str">
            <v>Cabo antichama multipolar tipo "PP" 3x # 1,5 mm², classe de tensão 750 V</v>
          </cell>
          <cell r="C2816" t="str">
            <v>m</v>
          </cell>
          <cell r="D2816">
            <v>14.21</v>
          </cell>
          <cell r="E2816">
            <v>11.461526052589129</v>
          </cell>
          <cell r="F2816" t="str">
            <v>SIEC Abr/26</v>
          </cell>
        </row>
        <row r="2817">
          <cell r="A2817" t="str">
            <v>02.03.10.100.208</v>
          </cell>
          <cell r="B2817" t="str">
            <v>Cabo antichama multipolar tipo "PP" 3x4,0 mm², classe de tensão 750 V</v>
          </cell>
          <cell r="C2817" t="str">
            <v>m</v>
          </cell>
          <cell r="D2817">
            <v>27.58</v>
          </cell>
          <cell r="E2817">
            <v>22.245523471527665</v>
          </cell>
          <cell r="F2817" t="str">
            <v>SIEC Abr/26</v>
          </cell>
        </row>
        <row r="2818">
          <cell r="A2818" t="str">
            <v>02.03.10.100.161</v>
          </cell>
          <cell r="B2818" t="str">
            <v>Cabo blindado com dois condutores, branco e preto, tipo AF Control 1P - 1,5 mm², com capa de PVC 300V, 105°C</v>
          </cell>
          <cell r="C2818" t="str">
            <v>m</v>
          </cell>
          <cell r="D2818">
            <v>11.62</v>
          </cell>
          <cell r="E2818">
            <v>9.3724794321664771</v>
          </cell>
          <cell r="F2818" t="str">
            <v>SIEC Abr/26</v>
          </cell>
        </row>
        <row r="2819">
          <cell r="A2819" t="str">
            <v>02.03.10.100.106</v>
          </cell>
          <cell r="B2819" t="str">
            <v>Cabo coaxial RG-59-75 ohms</v>
          </cell>
          <cell r="C2819" t="str">
            <v>m</v>
          </cell>
          <cell r="D2819">
            <v>11.74</v>
          </cell>
          <cell r="E2819">
            <v>9.4692692369737053</v>
          </cell>
          <cell r="F2819" t="str">
            <v>SIEC Abr/26</v>
          </cell>
        </row>
        <row r="2820">
          <cell r="A2820" t="str">
            <v>02.03.10.100.129</v>
          </cell>
          <cell r="B2820" t="str">
            <v>Cabo de Cobre de Controle 1x(12 # 1,5 mm²), Classe de Tensão 1,0kV Isolação em HEPR e Cobertura a Base de Composto termoplástico,Classe 5 com Baixa Emissão de Fumaça e Hallogêneos</v>
          </cell>
          <cell r="C2820" t="str">
            <v>m</v>
          </cell>
          <cell r="D2820">
            <v>43.32</v>
          </cell>
          <cell r="E2820">
            <v>34.941119535408937</v>
          </cell>
          <cell r="F2820" t="str">
            <v>SIEC Abr/26</v>
          </cell>
        </row>
        <row r="2821">
          <cell r="A2821" t="str">
            <v>02.03.10.100.130</v>
          </cell>
          <cell r="B2821" t="str">
            <v>Cabo de Cobre de Controle 1x(12 # 2,5 mm²), Classe de Tensão 1,0kV Isolação em HEPR e Cobertura a Base de Composto termoplástico,Classe 5 com Baixa Emissão de Fumaça e Hallogêneos</v>
          </cell>
          <cell r="C2821" t="str">
            <v>m</v>
          </cell>
          <cell r="D2821">
            <v>70.98</v>
          </cell>
          <cell r="E2821">
            <v>57.251169543474759</v>
          </cell>
          <cell r="F2821" t="str">
            <v>SIEC Abr/26</v>
          </cell>
        </row>
        <row r="2822">
          <cell r="A2822" t="str">
            <v>02.03.10.100.199</v>
          </cell>
          <cell r="B2822" t="str">
            <v>Cabo de Cobre de Controle 1x(2 # 2,5 mm²), Classe de Tensão 1,0kV Isolação em HEPR e Cobertura a Base de Composto termoplástico, Classe 5 com Baixa Emissão de Fumaça e Halogêneos</v>
          </cell>
          <cell r="C2822" t="str">
            <v>m</v>
          </cell>
          <cell r="D2822">
            <v>11.84</v>
          </cell>
          <cell r="E2822">
            <v>9.5499274076463951</v>
          </cell>
          <cell r="F2822" t="str">
            <v>SIEC Abr/26</v>
          </cell>
        </row>
        <row r="2823">
          <cell r="A2823" t="str">
            <v>02.03.10.100.125</v>
          </cell>
          <cell r="B2823" t="str">
            <v>Cabo de Cobre de Controle 1x(3 # 1,5 mm²), Classe de Tensão 1,0kV Isolação em HEPR e Cobertura a Base de Composto termoplástico,Classe 5 com Baixa Emissão de Fumaça e Hallogêneos</v>
          </cell>
          <cell r="C2823" t="str">
            <v>m</v>
          </cell>
          <cell r="D2823">
            <v>11.28</v>
          </cell>
          <cell r="E2823">
            <v>9.0982416518793343</v>
          </cell>
          <cell r="F2823" t="str">
            <v>SIEC Abr/26</v>
          </cell>
        </row>
        <row r="2824">
          <cell r="A2824" t="str">
            <v>02.03.10.100.193</v>
          </cell>
          <cell r="B2824" t="str">
            <v>Cabo de Cobre de Controle 1x(3 # 2,5 mm²), Classe de Tensão 1,0kV Isolação em HEPR e Cobertura a Base de Composto termoplástico, Classe 5 com Baixa Emissão de Fumaça e Halogêneos</v>
          </cell>
          <cell r="C2824" t="str">
            <v>m</v>
          </cell>
          <cell r="D2824">
            <v>14.64</v>
          </cell>
          <cell r="E2824">
            <v>11.80835618648169</v>
          </cell>
          <cell r="F2824" t="str">
            <v>SIEC Abr/26</v>
          </cell>
        </row>
        <row r="2825">
          <cell r="A2825" t="str">
            <v>02.03.10.100.194</v>
          </cell>
          <cell r="B2825" t="str">
            <v>Cabo de Cobre de Controle 1x(3 # 4,0 mm²), Classe de Tensão 1,0kV Isolação em HEPR e Cobertura a Base de Composto termoplástico, Classe 5 com Baixa Emissão de Fumaça e Halogêneos</v>
          </cell>
          <cell r="C2825" t="str">
            <v>m</v>
          </cell>
          <cell r="D2825">
            <v>20.05</v>
          </cell>
          <cell r="E2825">
            <v>16.171963219874172</v>
          </cell>
          <cell r="F2825" t="str">
            <v>SIEC Abr/26</v>
          </cell>
        </row>
        <row r="2826">
          <cell r="A2826" t="str">
            <v>02.03.10.100.85</v>
          </cell>
          <cell r="B2826" t="str">
            <v>Cabo de cobre isolado em EPR, seção 25,00 mm² - 6/10 KV</v>
          </cell>
          <cell r="C2826" t="str">
            <v>m</v>
          </cell>
          <cell r="D2826">
            <v>64.430000000000007</v>
          </cell>
          <cell r="E2826">
            <v>51.96805936441362</v>
          </cell>
          <cell r="F2826" t="str">
            <v>SIEC Abr/26</v>
          </cell>
        </row>
        <row r="2827">
          <cell r="A2827" t="str">
            <v>02.03.10.100.207</v>
          </cell>
          <cell r="B2827" t="str">
            <v>Cabo de Cobre isolado, múltiplo, tipo PP, 10 vias (N+T), flexível, seção 1 mm², classe de tensão 0,6/1,0kV, isolação em HEPR</v>
          </cell>
          <cell r="C2827" t="str">
            <v>m</v>
          </cell>
          <cell r="D2827">
            <v>28.32</v>
          </cell>
          <cell r="E2827">
            <v>22.842393934505566</v>
          </cell>
          <cell r="F2827" t="str">
            <v>SIEC Abr/26</v>
          </cell>
        </row>
        <row r="2828">
          <cell r="A2828" t="str">
            <v>02.03.10.100.192</v>
          </cell>
          <cell r="B2828" t="str">
            <v>Cabo de Cobre isolado, múltiplo, tipo PP, 3 vias (1P+N+T), flexível, seção 1,5 mm², classe de tensão 0,6/1,0kV, isolação em HEPR</v>
          </cell>
          <cell r="C2828" t="str">
            <v>m</v>
          </cell>
          <cell r="D2828">
            <v>17.649999999999999</v>
          </cell>
          <cell r="E2828">
            <v>14.236167123729633</v>
          </cell>
          <cell r="F2828" t="str">
            <v>SIEC Abr/26</v>
          </cell>
        </row>
        <row r="2829">
          <cell r="A2829" t="str">
            <v>02.03.10.100.176</v>
          </cell>
          <cell r="B2829" t="str">
            <v>Cabo de Cobre isolado, múltiplo, tipo PP, 3 vias (1P+N+T), flexível, seção 10 mm², classe de tensão 0,6/1,0kV, isolação em HEPR</v>
          </cell>
          <cell r="C2829" t="str">
            <v>m</v>
          </cell>
          <cell r="D2829">
            <v>48.44</v>
          </cell>
          <cell r="E2829">
            <v>39.070817873850622</v>
          </cell>
          <cell r="F2829" t="str">
            <v>SIEC Abr/26</v>
          </cell>
        </row>
        <row r="2830">
          <cell r="A2830" t="str">
            <v>02.03.10.100.175</v>
          </cell>
          <cell r="B2830" t="str">
            <v>Cabo de Cobre isolado, múltiplo, tipo PP, 3 vias (1P+N+T), flexível, seção 4 mm², classe de tensão 0,6/1,0kV, isolação em HEPR</v>
          </cell>
          <cell r="C2830" t="str">
            <v>m</v>
          </cell>
          <cell r="D2830">
            <v>26.25</v>
          </cell>
          <cell r="E2830">
            <v>21.172769801580898</v>
          </cell>
          <cell r="F2830" t="str">
            <v>SIEC Abr/26</v>
          </cell>
        </row>
        <row r="2831">
          <cell r="A2831" t="str">
            <v>02.03.10.100.164</v>
          </cell>
          <cell r="B2831" t="str">
            <v>Cabo de Cobre isolado, múltiplo, tipo PP, 4 vias (2P+N+T), flexível, seção 1,5 mm², classe de tensão 1,0kV, isolação em HEPR</v>
          </cell>
          <cell r="C2831" t="str">
            <v>m</v>
          </cell>
          <cell r="D2831">
            <v>19.22</v>
          </cell>
          <cell r="E2831">
            <v>15.502500403290853</v>
          </cell>
          <cell r="F2831" t="str">
            <v>SIEC Abr/26</v>
          </cell>
        </row>
        <row r="2832">
          <cell r="A2832" t="str">
            <v>02.03.10.100.169</v>
          </cell>
          <cell r="B2832" t="str">
            <v>Cabo de Cobre isolado, múltiplo, tipo PP, 5 vias (3P+N+T), flexível, seção 10 mm², classe de tensão 1,0kV, isolação em HEPR</v>
          </cell>
          <cell r="C2832" t="str">
            <v>m</v>
          </cell>
          <cell r="D2832">
            <v>63.44</v>
          </cell>
          <cell r="E2832">
            <v>51.169543474753993</v>
          </cell>
          <cell r="F2832" t="str">
            <v>SIEC Abr/26</v>
          </cell>
        </row>
        <row r="2833">
          <cell r="A2833" t="str">
            <v>02.03.10.100.170</v>
          </cell>
          <cell r="B2833" t="str">
            <v>Cabo de Cobre isolado, múltiplo, tipo PP, 5 vias (3P+N+T), flexível, seção 16 mm², classe de tensão 1,0kV, isolação em HEPR</v>
          </cell>
          <cell r="C2833" t="str">
            <v>m</v>
          </cell>
          <cell r="D2833">
            <v>109.49</v>
          </cell>
          <cell r="E2833">
            <v>88.312631069527342</v>
          </cell>
          <cell r="F2833" t="str">
            <v>SIEC Abr/26</v>
          </cell>
        </row>
        <row r="2834">
          <cell r="A2834" t="str">
            <v>02.03.10.100.168</v>
          </cell>
          <cell r="B2834" t="str">
            <v>Cabo de Cobre isolado, múltiplo, tipo PP, 5 vias (3P+N+T), flexível, seção 6 mm², classe de tensão 1,0kV, isolação em HEPR</v>
          </cell>
          <cell r="C2834" t="str">
            <v>m</v>
          </cell>
          <cell r="D2834">
            <v>44.16</v>
          </cell>
          <cell r="E2834">
            <v>35.618648169059526</v>
          </cell>
          <cell r="F2834" t="str">
            <v>SIEC Abr/26</v>
          </cell>
        </row>
        <row r="2835">
          <cell r="A2835" t="str">
            <v>02.03.10.100.151</v>
          </cell>
          <cell r="B2835" t="str">
            <v>Cabo de Cobre Múltiplo tipo PP 2x # 2,5 mm² tipo AFUMEX da PIRELLI ou Equivalente</v>
          </cell>
          <cell r="C2835" t="str">
            <v>m</v>
          </cell>
          <cell r="D2835">
            <v>16.47</v>
          </cell>
          <cell r="E2835">
            <v>13.284400709791901</v>
          </cell>
          <cell r="F2835" t="str">
            <v>SIEC Abr/26</v>
          </cell>
        </row>
        <row r="2836">
          <cell r="A2836" t="str">
            <v>02.03.10.100.152</v>
          </cell>
          <cell r="B2836" t="str">
            <v>Cabo de Cobre Múltiplo tipo PP 2x # 4,0 mm² tipo AFUMEX da PIRELLI ou Equivalente</v>
          </cell>
          <cell r="C2836" t="str">
            <v>m</v>
          </cell>
          <cell r="D2836">
            <v>20.73</v>
          </cell>
          <cell r="E2836">
            <v>16.720438780448461</v>
          </cell>
          <cell r="F2836" t="str">
            <v>SIEC Abr/26</v>
          </cell>
        </row>
        <row r="2837">
          <cell r="A2837" t="str">
            <v>02.03.10.100.198</v>
          </cell>
          <cell r="B2837" t="str">
            <v>Cabo de Cobre Múltiplo tipo PP 2x #6 mm² tipo AFUMEX da PIRELLI ou Equivalente</v>
          </cell>
          <cell r="C2837" t="str">
            <v>m</v>
          </cell>
          <cell r="D2837">
            <v>25.29</v>
          </cell>
          <cell r="E2837">
            <v>20.398451363123083</v>
          </cell>
          <cell r="F2837" t="str">
            <v>SIEC Abr/26</v>
          </cell>
        </row>
        <row r="2838">
          <cell r="A2838" t="str">
            <v>02.03.10.100.156</v>
          </cell>
          <cell r="B2838" t="str">
            <v>Cabo de Cobre Múltiplo tipo PP 3x # 2,5 mm² tipo AFUMEX da PIRELLI ou Equivalente</v>
          </cell>
          <cell r="C2838" t="str">
            <v>m</v>
          </cell>
          <cell r="D2838">
            <v>19.52</v>
          </cell>
          <cell r="E2838">
            <v>15.744474915308921</v>
          </cell>
          <cell r="F2838" t="str">
            <v>SIEC Abr/26</v>
          </cell>
        </row>
        <row r="2839">
          <cell r="A2839" t="str">
            <v>02.03.10.100.157</v>
          </cell>
          <cell r="B2839" t="str">
            <v>Cabo de Cobre Múltiplo, tipo PP, (3P+T) 4 x # 2,5 mm² tipo AFUMEX da PIRELLI ou Equivalente</v>
          </cell>
          <cell r="C2839" t="str">
            <v>m</v>
          </cell>
          <cell r="D2839">
            <v>23.42</v>
          </cell>
          <cell r="E2839">
            <v>18.890143571543799</v>
          </cell>
          <cell r="F2839" t="str">
            <v>SIEC Abr/26</v>
          </cell>
        </row>
        <row r="2840">
          <cell r="A2840" t="str">
            <v>02.03.10.100.145</v>
          </cell>
          <cell r="B2840" t="str">
            <v>Cabo de cobre nu # 10,0 mm²</v>
          </cell>
          <cell r="C2840" t="str">
            <v>m</v>
          </cell>
          <cell r="D2840">
            <v>21.7</v>
          </cell>
          <cell r="E2840">
            <v>17.502823035973542</v>
          </cell>
          <cell r="F2840" t="str">
            <v>SIEC Abr/26</v>
          </cell>
        </row>
        <row r="2841">
          <cell r="A2841" t="str">
            <v>02.03.10.100.146</v>
          </cell>
          <cell r="B2841" t="str">
            <v>Cabo de cobre nu # 16,0 mm²</v>
          </cell>
          <cell r="C2841" t="str">
            <v>m</v>
          </cell>
          <cell r="D2841">
            <v>32.840000000000003</v>
          </cell>
          <cell r="E2841">
            <v>26.488143248911118</v>
          </cell>
          <cell r="F2841" t="str">
            <v>SIEC Abr/26</v>
          </cell>
        </row>
        <row r="2842">
          <cell r="A2842" t="str">
            <v>02.03.10.100.147</v>
          </cell>
          <cell r="B2842" t="str">
            <v>Cabo de cobre nu # 25,0 mm²</v>
          </cell>
          <cell r="C2842" t="str">
            <v>m</v>
          </cell>
          <cell r="D2842">
            <v>45.41</v>
          </cell>
          <cell r="E2842">
            <v>36.626875302468136</v>
          </cell>
          <cell r="F2842" t="str">
            <v>SIEC Abr/26</v>
          </cell>
        </row>
        <row r="2843">
          <cell r="A2843" t="str">
            <v>02.03.10.100.148</v>
          </cell>
          <cell r="B2843" t="str">
            <v>Cabo de cobre nu # 35,0 mm²</v>
          </cell>
          <cell r="C2843" t="str">
            <v>m</v>
          </cell>
          <cell r="D2843">
            <v>63.12</v>
          </cell>
          <cell r="E2843">
            <v>50.911437328601387</v>
          </cell>
          <cell r="F2843" t="str">
            <v>SIEC Abr/26</v>
          </cell>
        </row>
        <row r="2844">
          <cell r="A2844" t="str">
            <v>02.03.10.100.149</v>
          </cell>
          <cell r="B2844" t="str">
            <v>Cabo de cobre nu # 50,0 mm²</v>
          </cell>
          <cell r="C2844" t="str">
            <v>m</v>
          </cell>
          <cell r="D2844">
            <v>90.93</v>
          </cell>
          <cell r="E2844">
            <v>73.34247459267624</v>
          </cell>
          <cell r="F2844" t="str">
            <v>SIEC Abr/26</v>
          </cell>
        </row>
        <row r="2845">
          <cell r="A2845" t="str">
            <v>02.03.10.100.150</v>
          </cell>
          <cell r="B2845" t="str">
            <v>Cabo de cobre nu # 70,0 mm²</v>
          </cell>
          <cell r="C2845" t="str">
            <v>m</v>
          </cell>
          <cell r="D2845">
            <v>113.68</v>
          </cell>
          <cell r="E2845">
            <v>91.69220842071303</v>
          </cell>
          <cell r="F2845" t="str">
            <v>SIEC Abr/26</v>
          </cell>
        </row>
        <row r="2846">
          <cell r="A2846" t="str">
            <v>02.03.10.100.144</v>
          </cell>
          <cell r="B2846" t="str">
            <v>Cabo de Cobre Unipolar # 35,0 mm², Classe de tensão 15Kv</v>
          </cell>
          <cell r="C2846" t="str">
            <v>m</v>
          </cell>
          <cell r="D2846">
            <v>93.08</v>
          </cell>
          <cell r="E2846">
            <v>75.076625262139046</v>
          </cell>
          <cell r="F2846" t="str">
            <v>SIEC Abr/26</v>
          </cell>
        </row>
        <row r="2847">
          <cell r="A2847" t="str">
            <v>02.03.10.100.143</v>
          </cell>
          <cell r="B2847" t="str">
            <v>Cabo de Cobre Unipolar com Isolação Composto Termofixo em Borracha HEPR e Cobertura à Base de Composto Termoplástico com Base Poliolefílica Não Halogenada na Cor Preta, de Cobre, Seção 35 mm², Classe 15kV</v>
          </cell>
          <cell r="C2847" t="str">
            <v>m</v>
          </cell>
          <cell r="D2847">
            <v>107.93</v>
          </cell>
          <cell r="E2847">
            <v>87.054363607033395</v>
          </cell>
          <cell r="F2847" t="str">
            <v>SIEC Abr/26</v>
          </cell>
        </row>
        <row r="2848">
          <cell r="A2848" t="str">
            <v>02.03.10.100.221</v>
          </cell>
          <cell r="B2848" t="str">
            <v>Cabo de cobre, flexível, classe 4 ou 5, isolação em PVC/A, antichama BWF-B, cobertura PVC-ST1, 1 condutor, 0,6/1 kV, seção nominal 185 mm2</v>
          </cell>
          <cell r="C2848" t="str">
            <v>m</v>
          </cell>
          <cell r="D2848">
            <v>277.70999999999998</v>
          </cell>
          <cell r="E2848">
            <v>223.99580577512501</v>
          </cell>
          <cell r="F2848" t="str">
            <v>SIEC Abr/26</v>
          </cell>
        </row>
        <row r="2849">
          <cell r="A2849" t="str">
            <v>02.03.10.100.133</v>
          </cell>
          <cell r="B2849" t="str">
            <v>Cabo de controle 10c x 1,5 mm2, Cobre, encord. Classe 4 ou 5, PE ou EPR-PVC, 1kV</v>
          </cell>
          <cell r="C2849" t="str">
            <v>m</v>
          </cell>
          <cell r="D2849">
            <v>37.51</v>
          </cell>
          <cell r="E2849">
            <v>30.254879819325694</v>
          </cell>
          <cell r="F2849" t="str">
            <v>SIEC Abr/26</v>
          </cell>
        </row>
        <row r="2850">
          <cell r="A2850" t="str">
            <v>02.03.10.100.111</v>
          </cell>
          <cell r="B2850" t="str">
            <v>Cabo isolado em HEPR não halogenado, com baixa emissão de fumaça e gases tóxicos, seção 10,00mm² - 0,6 / 1kV - 90ºC - flexível</v>
          </cell>
          <cell r="C2850" t="str">
            <v>m</v>
          </cell>
          <cell r="D2850">
            <v>16.2</v>
          </cell>
          <cell r="E2850">
            <v>13.066623648975641</v>
          </cell>
          <cell r="F2850" t="str">
            <v>SIEC Abr/26</v>
          </cell>
        </row>
        <row r="2851">
          <cell r="A2851" t="str">
            <v>02.03.10.100.118</v>
          </cell>
          <cell r="B2851" t="str">
            <v>Cabo isolado em HEPR não halogenado, com baixa emissão de fumaça e gases tóxicos, seção 120,00mm² - 0,6 / 1kV - 90ºC - flexível</v>
          </cell>
          <cell r="C2851" t="str">
            <v>m</v>
          </cell>
          <cell r="D2851">
            <v>141.81</v>
          </cell>
          <cell r="E2851">
            <v>114.38135183094047</v>
          </cell>
          <cell r="F2851" t="str">
            <v>SIEC Abr/26</v>
          </cell>
        </row>
        <row r="2852">
          <cell r="A2852" t="str">
            <v>02.03.10.100.119</v>
          </cell>
          <cell r="B2852" t="str">
            <v>Cabo isolado em HEPR não halogenado, com baixa emissão de fumaça e gases tóxicos, seção 150,00mm² - 0,6 / 1kV - 90ºC - flexível</v>
          </cell>
          <cell r="C2852" t="str">
            <v>m</v>
          </cell>
          <cell r="D2852">
            <v>176.9</v>
          </cell>
          <cell r="E2852">
            <v>142.68430391998709</v>
          </cell>
          <cell r="F2852" t="str">
            <v>SIEC Abr/26</v>
          </cell>
        </row>
        <row r="2853">
          <cell r="A2853" t="str">
            <v>02.03.10.100.112</v>
          </cell>
          <cell r="B2853" t="str">
            <v>Cabo isolado em HEPR não halogenado, com baixa emissão de fumaça e gases tóxicos, seção 16,00mm² - 0,6 / 1kV - 90ºC - flexível</v>
          </cell>
          <cell r="C2853" t="str">
            <v>m</v>
          </cell>
          <cell r="D2853">
            <v>16.5</v>
          </cell>
          <cell r="E2853">
            <v>13.308598160993709</v>
          </cell>
          <cell r="F2853" t="str">
            <v>SIEC Abr/26</v>
          </cell>
        </row>
        <row r="2854">
          <cell r="A2854" t="str">
            <v>02.03.10.100.120</v>
          </cell>
          <cell r="B2854" t="str">
            <v>Cabo isolado em HEPR não halogenado, com baixa emissão de fumaça e gases tóxicos, seção 185,00mm² - 0,6 / 1kV - 90ºC - flexível</v>
          </cell>
          <cell r="C2854" t="str">
            <v>m</v>
          </cell>
          <cell r="D2854">
            <v>231.74</v>
          </cell>
          <cell r="E2854">
            <v>186.91724471688983</v>
          </cell>
          <cell r="F2854" t="str">
            <v>SIEC Abr/26</v>
          </cell>
        </row>
        <row r="2855">
          <cell r="A2855" t="str">
            <v>02.03.10.100.108</v>
          </cell>
          <cell r="B2855" t="str">
            <v>Cabo isolado em HEPR não halogenado, com baixa emissão de fumaça e gases tóxicos, seção 2,50mm² - 0,6 / 1kV - 90ºC - flexível</v>
          </cell>
          <cell r="C2855" t="str">
            <v>m</v>
          </cell>
          <cell r="D2855">
            <v>5.74</v>
          </cell>
          <cell r="E2855">
            <v>4.629778996612357</v>
          </cell>
          <cell r="F2855" t="str">
            <v>SIEC Abr/26</v>
          </cell>
        </row>
        <row r="2856">
          <cell r="A2856" t="str">
            <v>02.03.10.100.121</v>
          </cell>
          <cell r="B2856" t="str">
            <v>Cabo isolado em HEPR não halogenado, com baixa emissão de fumaça e gases tóxicos, seção 240,00mm² - 0,6 / 1kV - 90ºC - flexível</v>
          </cell>
          <cell r="C2856" t="str">
            <v>m</v>
          </cell>
          <cell r="D2856">
            <v>189.48</v>
          </cell>
          <cell r="E2856">
            <v>152.83110179061137</v>
          </cell>
          <cell r="F2856" t="str">
            <v>SIEC Abr/26</v>
          </cell>
        </row>
        <row r="2857">
          <cell r="A2857" t="str">
            <v>02.03.10.100.113</v>
          </cell>
          <cell r="B2857" t="str">
            <v>Cabo isolado em HEPR não halogenado, com baixa emissão de fumaça e gases tóxicos, seção 25,00mm² - 0,6 / 1kV - 90ºC - flexível</v>
          </cell>
          <cell r="C2857" t="str">
            <v>m</v>
          </cell>
          <cell r="D2857">
            <v>28.3</v>
          </cell>
          <cell r="E2857">
            <v>22.826262300371027</v>
          </cell>
          <cell r="F2857" t="str">
            <v>SIEC Abr/26</v>
          </cell>
        </row>
        <row r="2858">
          <cell r="A2858" t="str">
            <v>02.03.10.100.122</v>
          </cell>
          <cell r="B2858" t="str">
            <v>Cabo isolado em HEPR não halogenado, com baixa emissão de fumaça e gases tóxicos, seção 300,00mm² - 0,6 / 1kV - 90ºC - flexível</v>
          </cell>
          <cell r="C2858" t="str">
            <v>m</v>
          </cell>
          <cell r="D2858">
            <v>435.64</v>
          </cell>
          <cell r="E2858">
            <v>351.37925471850298</v>
          </cell>
          <cell r="F2858" t="str">
            <v>SIEC Abr/26</v>
          </cell>
        </row>
        <row r="2859">
          <cell r="A2859" t="str">
            <v>02.03.10.100.114</v>
          </cell>
          <cell r="B2859" t="str">
            <v>Cabo isolado em HEPR não halogenado, com baixa emissão de fumaça e gases tóxicos, seção 35,00mm² - 0,6 / 1kV - 90ºC - flexível</v>
          </cell>
          <cell r="C2859" t="str">
            <v>m</v>
          </cell>
          <cell r="D2859">
            <v>37.9</v>
          </cell>
          <cell r="E2859">
            <v>30.569446684949185</v>
          </cell>
          <cell r="F2859" t="str">
            <v>SIEC Abr/26</v>
          </cell>
        </row>
        <row r="2860">
          <cell r="A2860" t="str">
            <v>02.03.10.100.109</v>
          </cell>
          <cell r="B2860" t="str">
            <v>Cabo isolado em HEPR não halogenado, com baixa emissão de fumaça e gases tóxicos, seção 4,00mm² - 0,6 / 1kV - 90ºC - flexível</v>
          </cell>
          <cell r="C2860" t="str">
            <v>m</v>
          </cell>
          <cell r="D2860">
            <v>8.3000000000000007</v>
          </cell>
          <cell r="E2860">
            <v>6.6946281658331994</v>
          </cell>
          <cell r="F2860" t="str">
            <v>SIEC Abr/26</v>
          </cell>
        </row>
        <row r="2861">
          <cell r="A2861" t="str">
            <v>02.03.10.100.115</v>
          </cell>
          <cell r="B2861" t="str">
            <v>Cabo isolado em HEPR não halogenado, com baixa emissão de fumaça e gases tóxicos, seção 50,00mm² - 0,6 / 1kV - 90ºC - flexível</v>
          </cell>
          <cell r="C2861" t="str">
            <v>m</v>
          </cell>
          <cell r="D2861">
            <v>50.07</v>
          </cell>
          <cell r="E2861">
            <v>40.385546055815453</v>
          </cell>
          <cell r="F2861" t="str">
            <v>SIEC Abr/26</v>
          </cell>
        </row>
        <row r="2862">
          <cell r="A2862" t="str">
            <v>02.03.10.100.110</v>
          </cell>
          <cell r="B2862" t="str">
            <v>Cabo isolado em HEPR não halogenado, com baixa emissão de fumaça e gases tóxicos, seção 6,00mm² - 0,6 / 1kV - 90ºC - flexível</v>
          </cell>
          <cell r="C2862" t="str">
            <v>m</v>
          </cell>
          <cell r="D2862">
            <v>11.92</v>
          </cell>
          <cell r="E2862">
            <v>9.6144539441845449</v>
          </cell>
          <cell r="F2862" t="str">
            <v>SIEC Abr/26</v>
          </cell>
        </row>
        <row r="2863">
          <cell r="A2863" t="str">
            <v>02.03.10.100.116</v>
          </cell>
          <cell r="B2863" t="str">
            <v>Cabo isolado em HEPR não halogenado, com baixa emissão de fumaça e gases tóxicos, seção 70,00mm² - 0,6 / 1kV - 90ºC - flexível</v>
          </cell>
          <cell r="C2863" t="str">
            <v>m</v>
          </cell>
          <cell r="D2863">
            <v>69.09</v>
          </cell>
          <cell r="E2863">
            <v>55.72673011776093</v>
          </cell>
          <cell r="F2863" t="str">
            <v>SIEC Abr/26</v>
          </cell>
        </row>
        <row r="2864">
          <cell r="A2864" t="str">
            <v>02.03.10.100.117</v>
          </cell>
          <cell r="B2864" t="str">
            <v>Cabo isolado em HEPR não halogenado, com baixa emissão de fumaça e gases tóxicos, seção 95,00mm² - 0,6 / 1kV - 90ºC - flexível</v>
          </cell>
          <cell r="C2864" t="str">
            <v>m</v>
          </cell>
          <cell r="D2864">
            <v>90.42</v>
          </cell>
          <cell r="E2864">
            <v>72.931117922245519</v>
          </cell>
          <cell r="F2864" t="str">
            <v>SIEC Abr/26</v>
          </cell>
        </row>
        <row r="2865">
          <cell r="A2865" t="str">
            <v>02.03.10.100.48</v>
          </cell>
          <cell r="B2865" t="str">
            <v>Cabo isolado em PVC seção 1,5 mm² - 0,6/1kV - 70°C - flexível</v>
          </cell>
          <cell r="C2865" t="str">
            <v>m</v>
          </cell>
          <cell r="D2865">
            <v>3.14</v>
          </cell>
          <cell r="E2865">
            <v>2.5326665591224393</v>
          </cell>
          <cell r="F2865" t="str">
            <v>SIEC Abr/26</v>
          </cell>
        </row>
        <row r="2866">
          <cell r="A2866" t="str">
            <v>02.03.10.100.31</v>
          </cell>
          <cell r="B2866" t="str">
            <v>Cabo isolado em PVC seção 1,5 mm² - 750 V - 70°C - flexível</v>
          </cell>
          <cell r="C2866" t="str">
            <v>m</v>
          </cell>
          <cell r="D2866">
            <v>2.56</v>
          </cell>
          <cell r="E2866">
            <v>2.0648491692208419</v>
          </cell>
          <cell r="F2866" t="str">
            <v>SIEC Abr/26</v>
          </cell>
        </row>
        <row r="2867">
          <cell r="A2867" t="str">
            <v>02.03.10.100.01</v>
          </cell>
          <cell r="B2867" t="str">
            <v>Cabo isolado em PVC seção 1,5 mm² - 750 V - 70°C - rígido</v>
          </cell>
          <cell r="C2867" t="str">
            <v>m</v>
          </cell>
          <cell r="D2867">
            <v>2.56</v>
          </cell>
          <cell r="E2867">
            <v>2.0648491692208419</v>
          </cell>
          <cell r="F2867" t="str">
            <v>SIEC Abr/26</v>
          </cell>
        </row>
        <row r="2868">
          <cell r="A2868" t="str">
            <v>02.03.10.100.52</v>
          </cell>
          <cell r="B2868" t="str">
            <v>Cabo isolado em PVC seção 10 mm² - 0,6/1kV - 70°C - flexível</v>
          </cell>
          <cell r="C2868" t="str">
            <v>m</v>
          </cell>
          <cell r="D2868">
            <v>12.43</v>
          </cell>
          <cell r="E2868">
            <v>10.02581061461526</v>
          </cell>
          <cell r="F2868" t="str">
            <v>SIEC Abr/26</v>
          </cell>
        </row>
        <row r="2869">
          <cell r="A2869" t="str">
            <v>02.03.10.100.36</v>
          </cell>
          <cell r="B2869" t="str">
            <v>Cabo isolado em PVC seção 10 mm² - 750 V - 70°C - flexível</v>
          </cell>
          <cell r="C2869" t="str">
            <v>m</v>
          </cell>
          <cell r="D2869">
            <v>12.99</v>
          </cell>
          <cell r="E2869">
            <v>10.477496370382319</v>
          </cell>
          <cell r="F2869" t="str">
            <v>SIEC Abr/26</v>
          </cell>
        </row>
        <row r="2870">
          <cell r="A2870" t="str">
            <v>02.03.10.100.53</v>
          </cell>
          <cell r="B2870" t="str">
            <v>Cabo isolado em PVC seção 16 mm² - 0,6/1kV - 70°C - flexível</v>
          </cell>
          <cell r="C2870" t="str">
            <v>m</v>
          </cell>
          <cell r="D2870">
            <v>19.63</v>
          </cell>
          <cell r="E2870">
            <v>15.833198903048878</v>
          </cell>
          <cell r="F2870" t="str">
            <v>SIEC Abr/26</v>
          </cell>
        </row>
        <row r="2871">
          <cell r="A2871" t="str">
            <v>02.03.10.100.37</v>
          </cell>
          <cell r="B2871" t="str">
            <v>Cabo isolado em PVC seção 16 mm² - 750 V - 70°C - flexível</v>
          </cell>
          <cell r="C2871" t="str">
            <v>m</v>
          </cell>
          <cell r="D2871">
            <v>18.55</v>
          </cell>
          <cell r="E2871">
            <v>14.962090659783836</v>
          </cell>
          <cell r="F2871" t="str">
            <v>SIEC Abr/26</v>
          </cell>
        </row>
        <row r="2872">
          <cell r="A2872" t="str">
            <v>02.03.10.100.49</v>
          </cell>
          <cell r="B2872" t="str">
            <v>Cabo isolado em PVC seção 2,5 mm² - 0,6/1kV - 70°C - flexível</v>
          </cell>
          <cell r="C2872" t="str">
            <v>m</v>
          </cell>
          <cell r="D2872">
            <v>4.04</v>
          </cell>
          <cell r="E2872">
            <v>3.2585900951766416</v>
          </cell>
          <cell r="F2872" t="str">
            <v>SIEC Abr/26</v>
          </cell>
        </row>
        <row r="2873">
          <cell r="A2873" t="str">
            <v>02.03.10.100.32</v>
          </cell>
          <cell r="B2873" t="str">
            <v>Cabo isolado em PVC seção 2,5 mm² - 750 V - 70°C - flexível</v>
          </cell>
          <cell r="C2873" t="str">
            <v>m</v>
          </cell>
          <cell r="D2873">
            <v>3.54</v>
          </cell>
          <cell r="E2873">
            <v>2.8552992418131957</v>
          </cell>
          <cell r="F2873" t="str">
            <v>SIEC Abr/26</v>
          </cell>
        </row>
        <row r="2874">
          <cell r="A2874" t="str">
            <v>02.03.10.100.12</v>
          </cell>
          <cell r="B2874" t="str">
            <v>Cabo isolado em PVC seção 2,5 mm² - 750 V - 70°C - rígido</v>
          </cell>
          <cell r="C2874" t="str">
            <v>m</v>
          </cell>
          <cell r="D2874">
            <v>3.54</v>
          </cell>
          <cell r="E2874">
            <v>2.8552992418131957</v>
          </cell>
          <cell r="F2874" t="str">
            <v>SIEC Abr/26</v>
          </cell>
        </row>
        <row r="2875">
          <cell r="A2875" t="str">
            <v>02.03.10.100.63</v>
          </cell>
          <cell r="B2875" t="str">
            <v>Cabo isolado em PVC seção 240 mm² - 0,6/1kV - 70°C - flexível</v>
          </cell>
          <cell r="C2875" t="str">
            <v>m</v>
          </cell>
          <cell r="D2875">
            <v>363.15</v>
          </cell>
          <cell r="E2875">
            <v>292.9101467978706</v>
          </cell>
          <cell r="F2875" t="str">
            <v>SIEC Abr/26</v>
          </cell>
        </row>
        <row r="2876">
          <cell r="A2876" t="str">
            <v>02.03.10.100.27</v>
          </cell>
          <cell r="B2876" t="str">
            <v>Cabo isolado em PVC seção 240 mm² - 0,6/1kV - 70°C - rígido</v>
          </cell>
          <cell r="C2876" t="str">
            <v>m</v>
          </cell>
          <cell r="D2876">
            <v>284.52999999999997</v>
          </cell>
          <cell r="E2876">
            <v>229.49669301500239</v>
          </cell>
          <cell r="F2876" t="str">
            <v>SIEC Abr/26</v>
          </cell>
        </row>
        <row r="2877">
          <cell r="A2877" t="str">
            <v>02.03.10.100.54</v>
          </cell>
          <cell r="B2877" t="str">
            <v>Cabo isolado em PVC seção 25 mm² - 0,6/1kV - 70°C - flexível</v>
          </cell>
          <cell r="C2877" t="str">
            <v>m</v>
          </cell>
          <cell r="D2877">
            <v>33.840000000000003</v>
          </cell>
          <cell r="E2877">
            <v>27.29472495563801</v>
          </cell>
          <cell r="F2877" t="str">
            <v>SIEC Abr/26</v>
          </cell>
        </row>
        <row r="2878">
          <cell r="A2878" t="str">
            <v>02.03.10.100.38</v>
          </cell>
          <cell r="B2878" t="str">
            <v>Cabo isolado em PVC seção 25 mm² - 750 V - 70°C - flexível</v>
          </cell>
          <cell r="C2878" t="str">
            <v>m</v>
          </cell>
          <cell r="D2878">
            <v>32.74</v>
          </cell>
          <cell r="E2878">
            <v>26.407485078238427</v>
          </cell>
          <cell r="F2878" t="str">
            <v>SIEC Abr/26</v>
          </cell>
        </row>
        <row r="2879">
          <cell r="A2879" t="str">
            <v>02.03.10.100.55</v>
          </cell>
          <cell r="B2879" t="str">
            <v>Cabo isolado em PVC seção 35 mm² - 0,6/1kV - 70°C - flexível</v>
          </cell>
          <cell r="C2879" t="str">
            <v>m</v>
          </cell>
          <cell r="D2879">
            <v>46.3</v>
          </cell>
          <cell r="E2879">
            <v>37.34473302145507</v>
          </cell>
          <cell r="F2879" t="str">
            <v>SIEC Abr/26</v>
          </cell>
        </row>
        <row r="2880">
          <cell r="A2880" t="str">
            <v>02.03.10.100.19</v>
          </cell>
          <cell r="B2880" t="str">
            <v>Cabo isolado em PVC seção 35 mm² - 0,6/1kV - 70°C - rígido</v>
          </cell>
          <cell r="C2880" t="str">
            <v>m</v>
          </cell>
          <cell r="D2880">
            <v>59.46</v>
          </cell>
          <cell r="E2880">
            <v>47.959348281980965</v>
          </cell>
          <cell r="F2880" t="str">
            <v>SIEC Abr/26</v>
          </cell>
        </row>
        <row r="2881">
          <cell r="A2881" t="str">
            <v>02.03.10.100.50</v>
          </cell>
          <cell r="B2881" t="str">
            <v>Cabo isolado em PVC seção 4 mm² - 0,6/1kV - 70°C - flexível</v>
          </cell>
          <cell r="C2881" t="str">
            <v>m</v>
          </cell>
          <cell r="D2881">
            <v>5.72</v>
          </cell>
          <cell r="E2881">
            <v>4.6136473624778187</v>
          </cell>
          <cell r="F2881" t="str">
            <v>SIEC Abr/26</v>
          </cell>
        </row>
        <row r="2882">
          <cell r="A2882" t="str">
            <v>02.03.10.100.14</v>
          </cell>
          <cell r="B2882" t="str">
            <v>Cabo isolado em PVC seção 4 mm² - 0,6/1kV - 70°C - rígido</v>
          </cell>
          <cell r="C2882" t="str">
            <v>m</v>
          </cell>
          <cell r="D2882">
            <v>5.72</v>
          </cell>
          <cell r="E2882">
            <v>4.6136473624778187</v>
          </cell>
          <cell r="F2882" t="str">
            <v>SIEC Abr/26</v>
          </cell>
        </row>
        <row r="2883">
          <cell r="A2883" t="str">
            <v>02.03.10.100.33</v>
          </cell>
          <cell r="B2883" t="str">
            <v>Cabo isolado em PVC seção 4 mm² - 750 V - 70°C - flexível</v>
          </cell>
          <cell r="C2883" t="str">
            <v>m</v>
          </cell>
          <cell r="D2883">
            <v>5.29</v>
          </cell>
          <cell r="E2883">
            <v>4.2668172285852553</v>
          </cell>
          <cell r="F2883" t="str">
            <v>SIEC Abr/26</v>
          </cell>
        </row>
        <row r="2884">
          <cell r="A2884" t="str">
            <v>02.03.10.100.57</v>
          </cell>
          <cell r="B2884" t="str">
            <v>Cabo isolado em PVC seção 50 mm² - 0,6/1kV - 70°C - flexível</v>
          </cell>
          <cell r="C2884" t="str">
            <v>m</v>
          </cell>
          <cell r="D2884">
            <v>66.58</v>
          </cell>
          <cell r="E2884">
            <v>53.702210033876433</v>
          </cell>
          <cell r="F2884" t="str">
            <v>SIEC Abr/26</v>
          </cell>
        </row>
        <row r="2885">
          <cell r="A2885" t="str">
            <v>02.03.10.100.51</v>
          </cell>
          <cell r="B2885" t="str">
            <v>Cabo isolado em PVC seção 6 mm² - 0,6/1kV - 70°C - flexível</v>
          </cell>
          <cell r="C2885" t="str">
            <v>m</v>
          </cell>
          <cell r="D2885">
            <v>7.93</v>
          </cell>
          <cell r="E2885">
            <v>6.3961929343442492</v>
          </cell>
          <cell r="F2885" t="str">
            <v>SIEC Abr/26</v>
          </cell>
        </row>
        <row r="2886">
          <cell r="A2886" t="str">
            <v>02.03.10.100.35</v>
          </cell>
          <cell r="B2886" t="str">
            <v>Cabo isolado em PVC seção 6 mm² - 750 V - 70°C - flexível</v>
          </cell>
          <cell r="C2886" t="str">
            <v>m</v>
          </cell>
          <cell r="D2886">
            <v>7.22</v>
          </cell>
          <cell r="E2886">
            <v>5.8235199225681562</v>
          </cell>
          <cell r="F2886" t="str">
            <v>SIEC Abr/26</v>
          </cell>
        </row>
        <row r="2887">
          <cell r="A2887" t="str">
            <v>02.03.10.100.02</v>
          </cell>
          <cell r="B2887" t="str">
            <v>Cabo isolado em PVC seção 70 mm² - 750 V - 70°C - rígido</v>
          </cell>
          <cell r="C2887" t="str">
            <v>m</v>
          </cell>
          <cell r="D2887">
            <v>86.32</v>
          </cell>
          <cell r="E2887">
            <v>69.624132924665261</v>
          </cell>
          <cell r="F2887" t="str">
            <v>SIEC Abr/26</v>
          </cell>
        </row>
        <row r="2888">
          <cell r="A2888" t="str">
            <v>02.03.10.100.201</v>
          </cell>
          <cell r="B2888" t="str">
            <v>Cabo isolado em termoplástico não halogenado, seção 10,00 mm² - 450/750 V - 70°C - flexível</v>
          </cell>
          <cell r="C2888" t="str">
            <v>m</v>
          </cell>
          <cell r="D2888">
            <v>12.99</v>
          </cell>
          <cell r="E2888">
            <v>10.477496370382319</v>
          </cell>
          <cell r="F2888" t="str">
            <v>SIEC Abr/26</v>
          </cell>
        </row>
        <row r="2889">
          <cell r="A2889" t="str">
            <v>02.03.10.100.202</v>
          </cell>
          <cell r="B2889" t="str">
            <v>Cabo isolado em termoplástico não halogenado, seção 16,00 mm² - 450/750 V - 70°C - flexível</v>
          </cell>
          <cell r="C2889" t="str">
            <v>m</v>
          </cell>
          <cell r="D2889">
            <v>18.55</v>
          </cell>
          <cell r="E2889">
            <v>14.962090659783836</v>
          </cell>
          <cell r="F2889" t="str">
            <v>SIEC Abr/26</v>
          </cell>
        </row>
        <row r="2890">
          <cell r="A2890" t="str">
            <v>02.03.10.100.98</v>
          </cell>
          <cell r="B2890" t="str">
            <v>Cabo isolado em termoplástico não halogenado, seção 2,50 mm² - 450/750 V - 70°C - flexível</v>
          </cell>
          <cell r="C2890" t="str">
            <v>m</v>
          </cell>
          <cell r="D2890">
            <v>3.54</v>
          </cell>
          <cell r="E2890">
            <v>2.8552992418131957</v>
          </cell>
          <cell r="F2890" t="str">
            <v>SIEC Abr/26</v>
          </cell>
        </row>
        <row r="2891">
          <cell r="A2891" t="str">
            <v>02.03.10.100.203</v>
          </cell>
          <cell r="B2891" t="str">
            <v>Cabo isolado em termoplástico não halogenado, seção 25,00 mm² - 450/750 V - 70°C - flexível</v>
          </cell>
          <cell r="C2891" t="str">
            <v>m</v>
          </cell>
          <cell r="D2891">
            <v>32.74</v>
          </cell>
          <cell r="E2891">
            <v>26.407485078238427</v>
          </cell>
          <cell r="F2891" t="str">
            <v>SIEC Abr/26</v>
          </cell>
        </row>
        <row r="2892">
          <cell r="A2892" t="str">
            <v>02.03.10.100.204</v>
          </cell>
          <cell r="B2892" t="str">
            <v>Cabo isolado em termoplástico não halogenado, seção 35,00 mm² - 450/750 V - 70°C - flexível</v>
          </cell>
          <cell r="C2892" t="str">
            <v>m</v>
          </cell>
          <cell r="D2892">
            <v>45.81</v>
          </cell>
          <cell r="E2892">
            <v>36.949507985158895</v>
          </cell>
          <cell r="F2892" t="str">
            <v>SIEC Abr/26</v>
          </cell>
        </row>
        <row r="2893">
          <cell r="A2893" t="str">
            <v>02.03.10.100.99</v>
          </cell>
          <cell r="B2893" t="str">
            <v>Cabo isolado em termoplástico não halogenado, seção 4,00 mm² - 450/750 V - 70°C - flexível</v>
          </cell>
          <cell r="C2893" t="str">
            <v>m</v>
          </cell>
          <cell r="D2893">
            <v>5.29</v>
          </cell>
          <cell r="E2893">
            <v>4.2668172285852553</v>
          </cell>
          <cell r="F2893" t="str">
            <v>SIEC Abr/26</v>
          </cell>
        </row>
        <row r="2894">
          <cell r="A2894" t="str">
            <v>02.03.10.100.100</v>
          </cell>
          <cell r="B2894" t="str">
            <v>Cabo isolado em termoplástico não halogenado, seção 6,00 mm² - 450/750 V - 70°C - flexível</v>
          </cell>
          <cell r="C2894" t="str">
            <v>m</v>
          </cell>
          <cell r="D2894">
            <v>7.22</v>
          </cell>
          <cell r="E2894">
            <v>5.8235199225681562</v>
          </cell>
          <cell r="F2894" t="str">
            <v>SIEC Abr/26</v>
          </cell>
        </row>
        <row r="2895">
          <cell r="A2895" t="str">
            <v>02.03.10.100.181</v>
          </cell>
          <cell r="B2895" t="str">
            <v>Cabo paralelo, polarizado, bicolor, 300V, 2x2,5mm²</v>
          </cell>
          <cell r="C2895" t="str">
            <v>m</v>
          </cell>
          <cell r="D2895">
            <v>6.3</v>
          </cell>
          <cell r="E2895">
            <v>5.0814647523794161</v>
          </cell>
          <cell r="F2895" t="str">
            <v>SIEC Abr/26</v>
          </cell>
        </row>
        <row r="2896">
          <cell r="A2896" t="str">
            <v>02.03.10.100.184</v>
          </cell>
          <cell r="B2896" t="str">
            <v>Conector tipo barra de bornes com 12 bornes, de plástico, para cabos seção 2,5 mm²</v>
          </cell>
          <cell r="C2896" t="str">
            <v>un</v>
          </cell>
          <cell r="D2896">
            <v>29.58</v>
          </cell>
          <cell r="E2896">
            <v>23.858686884981449</v>
          </cell>
          <cell r="F2896" t="str">
            <v>SIEC Abr/26</v>
          </cell>
        </row>
        <row r="2897">
          <cell r="A2897" t="str">
            <v>02.03.10.100.183</v>
          </cell>
          <cell r="B2897" t="str">
            <v>Conector tipo Universal para Cabo / Estrutura Metálica (cabo de 16 a 50mm²)</v>
          </cell>
          <cell r="C2897" t="str">
            <v>un</v>
          </cell>
          <cell r="D2897">
            <v>32.53</v>
          </cell>
          <cell r="E2897">
            <v>26.238102919825778</v>
          </cell>
          <cell r="F2897" t="str">
            <v>SIEC Abr/26</v>
          </cell>
        </row>
        <row r="2898">
          <cell r="A2898" t="str">
            <v>02.03.10.100.190</v>
          </cell>
          <cell r="B2898" t="str">
            <v>Fio bimetálico aço-cobre isolação 1kV em PVC na cor preta #16mm²</v>
          </cell>
          <cell r="C2898" t="str">
            <v>m</v>
          </cell>
          <cell r="D2898">
            <v>26.67</v>
          </cell>
          <cell r="E2898">
            <v>21.511534118406196</v>
          </cell>
          <cell r="F2898" t="str">
            <v>SIEC Abr/26</v>
          </cell>
        </row>
        <row r="2899">
          <cell r="A2899" t="str">
            <v>02.03.10.100.101</v>
          </cell>
          <cell r="B2899" t="str">
            <v>Fio isolado de PVC seção 1,5 mm² - 750 V - 70°C</v>
          </cell>
          <cell r="C2899" t="str">
            <v>m</v>
          </cell>
          <cell r="D2899">
            <v>11.08</v>
          </cell>
          <cell r="E2899">
            <v>8.9369253105339563</v>
          </cell>
          <cell r="F2899" t="str">
            <v>SIEC Abr/26</v>
          </cell>
        </row>
        <row r="2900">
          <cell r="A2900" t="str">
            <v>02.03.10.100.105</v>
          </cell>
          <cell r="B2900" t="str">
            <v>Fio isolado de PVC seção 10 mm² - 750 V - 70°C</v>
          </cell>
          <cell r="C2900" t="str">
            <v>m</v>
          </cell>
          <cell r="D2900">
            <v>23.59</v>
          </cell>
          <cell r="E2900">
            <v>19.027262461687368</v>
          </cell>
          <cell r="F2900" t="str">
            <v>SIEC Abr/26</v>
          </cell>
        </row>
        <row r="2901">
          <cell r="A2901" t="str">
            <v>02.03.10.100.102</v>
          </cell>
          <cell r="B2901" t="str">
            <v>Fio isolado de PVC seção 2,5 mm² - 750 V - 70°C</v>
          </cell>
          <cell r="C2901" t="str">
            <v>m</v>
          </cell>
          <cell r="D2901">
            <v>13.14</v>
          </cell>
          <cell r="E2901">
            <v>10.598483626391355</v>
          </cell>
          <cell r="F2901" t="str">
            <v>SIEC Abr/26</v>
          </cell>
        </row>
        <row r="2902">
          <cell r="A2902" t="str">
            <v>02.03.10.100.103</v>
          </cell>
          <cell r="B2902" t="str">
            <v>Fio isolado de PVC seção 4 mm² - 750 V - 70°C</v>
          </cell>
          <cell r="C2902" t="str">
            <v>m</v>
          </cell>
          <cell r="D2902">
            <v>15.78</v>
          </cell>
          <cell r="E2902">
            <v>12.727859332150347</v>
          </cell>
          <cell r="F2902" t="str">
            <v>SIEC Abr/26</v>
          </cell>
        </row>
        <row r="2903">
          <cell r="A2903" t="str">
            <v>02.03.10.100.104</v>
          </cell>
          <cell r="B2903" t="str">
            <v>Fio isolado de PVC seção 6 mm² - 750 V - 70°C</v>
          </cell>
          <cell r="C2903" t="str">
            <v>m</v>
          </cell>
          <cell r="D2903">
            <v>18.77</v>
          </cell>
          <cell r="E2903">
            <v>15.139538635263751</v>
          </cell>
          <cell r="F2903" t="str">
            <v>SIEC Abr/26</v>
          </cell>
        </row>
        <row r="2904">
          <cell r="A2904" t="str">
            <v>02.03.10.100.189</v>
          </cell>
          <cell r="B2904" t="str">
            <v>Kit emenda para cabo telefônico tipo CTP-APL-G 20 pares, encapsulado tipo TSU</v>
          </cell>
          <cell r="C2904" t="str">
            <v>un</v>
          </cell>
          <cell r="D2904">
            <v>781.63</v>
          </cell>
          <cell r="E2904">
            <v>630.44845942894017</v>
          </cell>
          <cell r="F2904" t="str">
            <v>SIEC Abr/26</v>
          </cell>
        </row>
        <row r="2905">
          <cell r="A2905" t="str">
            <v>02.03.10.100.155</v>
          </cell>
          <cell r="B2905" t="str">
            <v>Terminal externo Classe 15 kV Termocontrátil Para Cabo # 35mm² com todos os Acessórios</v>
          </cell>
          <cell r="C2905" t="str">
            <v>un</v>
          </cell>
          <cell r="D2905">
            <v>387.66</v>
          </cell>
          <cell r="E2905">
            <v>312.67946442974676</v>
          </cell>
          <cell r="F2905" t="str">
            <v>SIEC Abr/26</v>
          </cell>
        </row>
        <row r="2906">
          <cell r="A2906" t="str">
            <v>02.03.10.100.154</v>
          </cell>
          <cell r="B2906" t="str">
            <v>Terminal interno classe 15 KV termocontrátil para cabo # 35mm² com todos os Acessórios</v>
          </cell>
          <cell r="C2906" t="str">
            <v>cj</v>
          </cell>
          <cell r="D2906">
            <v>772.35</v>
          </cell>
          <cell r="E2906">
            <v>622.96338119051461</v>
          </cell>
          <cell r="F2906" t="str">
            <v>SIEC Abr/26</v>
          </cell>
        </row>
        <row r="2907">
          <cell r="A2907" t="str">
            <v>02.03.11</v>
          </cell>
          <cell r="B2907" t="str">
            <v>ILUMINAÇÃO INTERNA</v>
          </cell>
          <cell r="C2907" t="str">
            <v/>
          </cell>
          <cell r="E2907">
            <v>0</v>
          </cell>
          <cell r="F2907" t="str">
            <v>SIEC Abr/26</v>
          </cell>
        </row>
        <row r="2908">
          <cell r="A2908" t="str">
            <v>02.03.11.090</v>
          </cell>
          <cell r="B2908" t="str">
            <v>LÂMPADAS E REATORES</v>
          </cell>
          <cell r="C2908" t="str">
            <v/>
          </cell>
          <cell r="E2908">
            <v>0</v>
          </cell>
          <cell r="F2908" t="str">
            <v>SIEC Abr/26</v>
          </cell>
        </row>
        <row r="2909">
          <cell r="A2909" t="str">
            <v>02.03.11.090.22</v>
          </cell>
          <cell r="B2909" t="str">
            <v>Lâmpada LED 12W, bulbo, base E27, bivolt, temperatura de cor aproximada 5.000K - Fornecimento e instalação</v>
          </cell>
          <cell r="C2909" t="str">
            <v>un</v>
          </cell>
          <cell r="D2909">
            <v>7.92</v>
          </cell>
          <cell r="E2909">
            <v>6.38812711727698</v>
          </cell>
          <cell r="F2909" t="str">
            <v>SIEC Abr/26</v>
          </cell>
        </row>
        <row r="2910">
          <cell r="A2910" t="str">
            <v>02.03.11.090.20</v>
          </cell>
          <cell r="B2910" t="str">
            <v>Lâmpada LED 7W, bulbo, base E27, bivolt, temperatura de cor aproximada 5.000K - Fornecimento e instalação</v>
          </cell>
          <cell r="C2910" t="str">
            <v>un</v>
          </cell>
          <cell r="D2910">
            <v>8.16</v>
          </cell>
          <cell r="E2910">
            <v>6.5817067268914338</v>
          </cell>
          <cell r="F2910" t="str">
            <v>SIEC Abr/26</v>
          </cell>
        </row>
        <row r="2911">
          <cell r="A2911" t="str">
            <v>02.03.11.090.24</v>
          </cell>
          <cell r="B2911" t="str">
            <v>Lâmpada LED 7W, bulbo, base E27, bivolt, temperatura de cor aproximada 5.000K - somente fornecimento</v>
          </cell>
          <cell r="C2911" t="str">
            <v>un</v>
          </cell>
          <cell r="D2911">
            <v>4.2300000000000004</v>
          </cell>
          <cell r="E2911">
            <v>3.4118406194547513</v>
          </cell>
          <cell r="F2911" t="str">
            <v>SIEC Abr/26</v>
          </cell>
        </row>
        <row r="2912">
          <cell r="A2912" t="str">
            <v>02.03.11.090.17</v>
          </cell>
          <cell r="B2912" t="str">
            <v>Lâmpada LED tubular T8 de 18W, tensão 100 - 240Vca, fluxo luminoso 2100lm, temperatura de cor 4000K, comprimento 1200mm</v>
          </cell>
          <cell r="C2912" t="str">
            <v>un</v>
          </cell>
          <cell r="D2912">
            <v>82.43</v>
          </cell>
          <cell r="E2912">
            <v>66.486530085497662</v>
          </cell>
          <cell r="F2912" t="str">
            <v>SIEC Abr/26</v>
          </cell>
        </row>
        <row r="2913">
          <cell r="A2913" t="str">
            <v>02.03.11.100</v>
          </cell>
          <cell r="B2913" t="str">
            <v>ILUMINAÇÃO SUSPENSA DO TETO</v>
          </cell>
          <cell r="C2913" t="str">
            <v/>
          </cell>
          <cell r="E2913">
            <v>0</v>
          </cell>
          <cell r="F2913" t="str">
            <v>SIEC Abr/26</v>
          </cell>
        </row>
        <row r="2914">
          <cell r="A2914" t="str">
            <v>02.03.11.100.66</v>
          </cell>
          <cell r="B2914" t="str">
            <v>Luminária à prova de explosão, LED, IP 66, potência 50W.</v>
          </cell>
          <cell r="C2914" t="str">
            <v>un</v>
          </cell>
          <cell r="D2914">
            <v>1535.89</v>
          </cell>
          <cell r="E2914">
            <v>1238.8207775447654</v>
          </cell>
          <cell r="F2914" t="str">
            <v>SIEC Abr/26</v>
          </cell>
        </row>
        <row r="2915">
          <cell r="A2915" t="str">
            <v>02.03.11.100.149</v>
          </cell>
          <cell r="B2915" t="str">
            <v>Luminária aberta de embutir com 2 lâmpadas LED tubular de 20W, bivolt, IP20, corpo em chapa de aço tratada com acabamento em pintura eletrostática branca, refletor em alumínio, dim. aprox.1240 x 260 x 45.</v>
          </cell>
          <cell r="C2915" t="str">
            <v>un</v>
          </cell>
          <cell r="D2915">
            <v>233.83</v>
          </cell>
          <cell r="E2915">
            <v>188.60300048394905</v>
          </cell>
          <cell r="F2915" t="str">
            <v>SIEC Abr/26</v>
          </cell>
        </row>
        <row r="2916">
          <cell r="A2916" t="str">
            <v>02.03.11.100.111</v>
          </cell>
          <cell r="B2916" t="str">
            <v>Luminária de embutir em forro de gesso ou modulado com 4 lâmpadas fluorescentes tubulares de 14W, fabricada em chapa de aço na cor branca com refletor e aletas em alumínio alto brilho</v>
          </cell>
          <cell r="C2916" t="str">
            <v>cj</v>
          </cell>
          <cell r="D2916">
            <v>500.43</v>
          </cell>
          <cell r="E2916">
            <v>403.63768349733829</v>
          </cell>
          <cell r="F2916" t="str">
            <v>SIEC Abr/26</v>
          </cell>
        </row>
        <row r="2917">
          <cell r="A2917" t="str">
            <v>02.03.11.100.147</v>
          </cell>
          <cell r="B2917" t="str">
            <v>Luminária de embutir em forro de gesso ou modulado para barra ou fita de LED 16W, 220V, 4000k, corpo em chapa de aço tratada com pintura eletrostática na cor branca, difusor translúcido; Fluxo min 1.900Lm; vida min. 50.000h; dim. aprox. 620x210x55mm</v>
          </cell>
          <cell r="C2917" t="str">
            <v>un</v>
          </cell>
          <cell r="D2917">
            <v>325.19</v>
          </cell>
          <cell r="E2917">
            <v>262.29230521051784</v>
          </cell>
          <cell r="F2917" t="str">
            <v>SIEC Abr/26</v>
          </cell>
        </row>
        <row r="2918">
          <cell r="A2918" t="str">
            <v>02.03.11.100.145</v>
          </cell>
          <cell r="B2918" t="str">
            <v>Luminária de embutir em forro de gesso ou modulado para barra ou fita de LED 32W,220V, 4000k, corpo em chapa de aço tratada com pintura eletrostática na cor branca, difusor translúcido; Fluxo min 3.600Lm; vida min. 50.000h; dim. aprox. 1240x210x55mm</v>
          </cell>
          <cell r="C2918" t="str">
            <v>un</v>
          </cell>
          <cell r="D2918">
            <v>276.39</v>
          </cell>
          <cell r="E2918">
            <v>222.93111792224551</v>
          </cell>
          <cell r="F2918" t="str">
            <v>SIEC Abr/26</v>
          </cell>
        </row>
        <row r="2919">
          <cell r="A2919" t="str">
            <v>02.03.11.100.142</v>
          </cell>
          <cell r="B2919" t="str">
            <v>Luminária de embutir em forro de gesso ou modulado, quadrada, lâmpada LED 30W, 4.500K, corpo em chapa de aço tratada pintura eletrostática branca. Refletor e aletas parabólicas em alumínio</v>
          </cell>
          <cell r="C2919" t="str">
            <v>un</v>
          </cell>
          <cell r="D2919">
            <v>568.70000000000005</v>
          </cell>
          <cell r="E2919">
            <v>458.70301661558318</v>
          </cell>
          <cell r="F2919" t="str">
            <v>SIEC Abr/26</v>
          </cell>
        </row>
        <row r="2920">
          <cell r="A2920" t="str">
            <v>02.03.11.100.139</v>
          </cell>
          <cell r="B2920" t="str">
            <v>Luminária de embutir em forro de gesso ou modulado, retangular, com 2 lâmpadas TUBOLED 15W, 4500K, corpo em chapa de aço tratada, pintura eletrostática epóxi-pó na cor branca. Refletor e aletas parabólicas em alumínio anodizado de alto brilho</v>
          </cell>
          <cell r="C2920" t="str">
            <v>un</v>
          </cell>
          <cell r="D2920">
            <v>350.04</v>
          </cell>
          <cell r="E2920">
            <v>282.33586062268108</v>
          </cell>
          <cell r="F2920" t="str">
            <v>SIEC Abr/26</v>
          </cell>
        </row>
        <row r="2921">
          <cell r="A2921" t="str">
            <v>02.03.11.100.81</v>
          </cell>
          <cell r="B2921" t="str">
            <v>Luminária de sobrepor com 2 lâmpadas fluorescentes tubulares de 32W. Corpo em chapa de aço tratada na cor branca. Refletor em alumínio anodizado de alto brilho. Alojamento do reator na cabeceira. Completa com reator, cabo 3x1,5mm² e plugue 2P+T</v>
          </cell>
          <cell r="C2921" t="str">
            <v>un</v>
          </cell>
          <cell r="D2921">
            <v>359.88</v>
          </cell>
          <cell r="E2921">
            <v>290.27262461687366</v>
          </cell>
          <cell r="F2921" t="str">
            <v>SIEC Abr/26</v>
          </cell>
        </row>
        <row r="2922">
          <cell r="A2922" t="str">
            <v>02.03.11.100.127</v>
          </cell>
          <cell r="B2922" t="str">
            <v>Luminária de sobrepor com 2 lâmpadas tuboled 18W, 1200mm, 4.500K, corpo e aletas planas em chapa de aço tratada, refletor em alumínio anodizado alto brilho</v>
          </cell>
          <cell r="C2922" t="str">
            <v>un</v>
          </cell>
          <cell r="D2922">
            <v>298.16000000000003</v>
          </cell>
          <cell r="E2922">
            <v>240.49040167768996</v>
          </cell>
          <cell r="F2922" t="str">
            <v>SIEC Abr/26</v>
          </cell>
        </row>
        <row r="2923">
          <cell r="A2923" t="str">
            <v>02.03.11.100.140</v>
          </cell>
          <cell r="B2923" t="str">
            <v>Luminária de sobrepor com 2 lâmpadas tuboled de 18W, 4.500K, corpo em chapa de aço</v>
          </cell>
          <cell r="C2923" t="str">
            <v>un</v>
          </cell>
          <cell r="D2923">
            <v>336.79</v>
          </cell>
          <cell r="E2923">
            <v>271.64865300854979</v>
          </cell>
          <cell r="F2923" t="str">
            <v>SIEC Abr/26</v>
          </cell>
        </row>
        <row r="2924">
          <cell r="A2924" t="str">
            <v>02.03.11.100.13</v>
          </cell>
          <cell r="B2924" t="str">
            <v>Luminária fluorescente completa comercial com 2 lâmpada de 40 W, tipo calha de sobrepor</v>
          </cell>
          <cell r="C2924" t="str">
            <v>un</v>
          </cell>
          <cell r="D2924">
            <v>220.51</v>
          </cell>
          <cell r="E2924">
            <v>177.85933215034683</v>
          </cell>
          <cell r="F2924" t="str">
            <v>SIEC Abr/26</v>
          </cell>
        </row>
        <row r="2925">
          <cell r="A2925" t="str">
            <v>02.03.11.100.05</v>
          </cell>
          <cell r="B2925" t="str">
            <v>Luminária fluorescente completa industrial com 2 lâmpadas de 20 W, tipo calha de sobrepor</v>
          </cell>
          <cell r="C2925" t="str">
            <v>un</v>
          </cell>
          <cell r="D2925">
            <v>189.51</v>
          </cell>
          <cell r="E2925">
            <v>152.85529924181319</v>
          </cell>
          <cell r="F2925" t="str">
            <v>SIEC Abr/26</v>
          </cell>
        </row>
        <row r="2926">
          <cell r="A2926" t="str">
            <v>02.03.11.100.45</v>
          </cell>
          <cell r="B2926" t="str">
            <v>Luminária hermética com 2 Lâmpadas Fluorescentes de 32W e Reator</v>
          </cell>
          <cell r="C2926" t="str">
            <v>un</v>
          </cell>
          <cell r="D2926">
            <v>266.75</v>
          </cell>
          <cell r="E2926">
            <v>215.15567026939829</v>
          </cell>
          <cell r="F2926" t="str">
            <v>SIEC Abr/26</v>
          </cell>
        </row>
        <row r="2927">
          <cell r="A2927" t="str">
            <v>02.03.11.100.143</v>
          </cell>
          <cell r="B2927" t="str">
            <v>Luminária Industrial HIGH BAY LED 150W, 6500K, corpo em alumínio, aberta, bivolt</v>
          </cell>
          <cell r="C2927" t="str">
            <v>un</v>
          </cell>
          <cell r="D2927">
            <v>445.19</v>
          </cell>
          <cell r="E2927">
            <v>359.08211001774481</v>
          </cell>
          <cell r="F2927" t="str">
            <v>SIEC Abr/26</v>
          </cell>
        </row>
        <row r="2928">
          <cell r="A2928" t="str">
            <v>02.03.11.100.129</v>
          </cell>
          <cell r="B2928" t="str">
            <v>Luminária industrial LED tipo Highbay de 100 W, 10.000 lm, 6.500 K, tensão 127/220 V, grau de proteção IP44, corpo em alumínio</v>
          </cell>
          <cell r="C2928" t="str">
            <v>un</v>
          </cell>
          <cell r="D2928">
            <v>274.45</v>
          </cell>
          <cell r="E2928">
            <v>221.36634941119533</v>
          </cell>
          <cell r="F2928" t="str">
            <v>SIEC Abr/26</v>
          </cell>
        </row>
        <row r="2929">
          <cell r="A2929" t="str">
            <v>02.03.11.100.56</v>
          </cell>
          <cell r="B2929" t="str">
            <v>Luminária pendente em liga de alumínio fundido, a prova de tempo, gases, vapores e pó (T.G.V.P), soquete porcelana E27 com lâmpada led bulbo 13W, globo de vidro alcalino e grade rosqueada ao corpo</v>
          </cell>
          <cell r="C2929" t="str">
            <v>cj</v>
          </cell>
          <cell r="D2929">
            <v>402.96</v>
          </cell>
          <cell r="E2929">
            <v>325.02016454266817</v>
          </cell>
          <cell r="F2929" t="str">
            <v>SIEC Abr/26</v>
          </cell>
        </row>
        <row r="2930">
          <cell r="A2930" t="str">
            <v>02.03.11.100.148</v>
          </cell>
          <cell r="B2930" t="str">
            <v>Luminária pública solar 60W/220V, célula fotovoltaica monocristalina, bateria de lítio com mais de 2000 ciclos, 12Vcc, IP66; Fluxo lum. min. 10.000Lm; eficiência min. 170 Lm/W, ajuste de ângulo, instalação em topo de poste</v>
          </cell>
          <cell r="C2930" t="str">
            <v>un</v>
          </cell>
          <cell r="D2930">
            <v>277.45999999999998</v>
          </cell>
          <cell r="E2930">
            <v>223.79416034844328</v>
          </cell>
          <cell r="F2930" t="str">
            <v>SIEC Abr/26</v>
          </cell>
        </row>
        <row r="2931">
          <cell r="A2931" t="str">
            <v>02.03.11.100.22</v>
          </cell>
          <cell r="B2931" t="str">
            <v>Luminária tipo "tartaruga" LED 10W, com base E27, corpo em alumínio, difusor em vidro temperado, IP54, sem lâmpada</v>
          </cell>
          <cell r="C2931" t="str">
            <v>un</v>
          </cell>
          <cell r="D2931">
            <v>233.88</v>
          </cell>
          <cell r="E2931">
            <v>188.64332956928536</v>
          </cell>
          <cell r="F2931" t="str">
            <v>SIEC Abr/26</v>
          </cell>
        </row>
        <row r="2932">
          <cell r="A2932" t="str">
            <v>02.03.11.100.151</v>
          </cell>
          <cell r="B2932" t="str">
            <v>Luminária tipo calha, de sobrepor, com 2 lâmpadas LED de 10 W - fornecimento e instalação</v>
          </cell>
          <cell r="C2932" t="str">
            <v>un</v>
          </cell>
          <cell r="D2932">
            <v>88.87</v>
          </cell>
          <cell r="E2932">
            <v>71.680916276818849</v>
          </cell>
          <cell r="F2932" t="str">
            <v>SIEC Abr/26</v>
          </cell>
        </row>
        <row r="2933">
          <cell r="A2933" t="str">
            <v>02.03.11.100.64</v>
          </cell>
          <cell r="B2933" t="str">
            <v>Luminária tipo tartaruga à prova de tempo, gases, vapor e pó, em alumínio, com grade, base E27, potência máxima 100W (não inclui lâmpada)</v>
          </cell>
          <cell r="C2933" t="str">
            <v>un</v>
          </cell>
          <cell r="D2933">
            <v>160.41999999999999</v>
          </cell>
          <cell r="E2933">
            <v>129.3918373931279</v>
          </cell>
          <cell r="F2933" t="str">
            <v>SIEC Abr/26</v>
          </cell>
        </row>
        <row r="2934">
          <cell r="A2934" t="str">
            <v>02.03.11.100.141</v>
          </cell>
          <cell r="B2934" t="str">
            <v>Luminária vedada de embutir em forro de gesso ou modulado, com barra de LED 31W, 4000K, corpo em chapa de aço tratada na cor branca, refletor em alumínio anodizado, difusor em vidro temperado com moldura em chapa de aço parafusada.</v>
          </cell>
          <cell r="C2934" t="str">
            <v>un</v>
          </cell>
          <cell r="D2934">
            <v>506.55</v>
          </cell>
          <cell r="E2934">
            <v>408.57396354250687</v>
          </cell>
          <cell r="F2934" t="str">
            <v>SIEC Abr/26</v>
          </cell>
        </row>
        <row r="2935">
          <cell r="A2935" t="str">
            <v>02.03.11.200</v>
          </cell>
          <cell r="B2935" t="str">
            <v>ILUMINAÇÃO DE PAREDE</v>
          </cell>
          <cell r="C2935" t="str">
            <v/>
          </cell>
          <cell r="E2935">
            <v>0</v>
          </cell>
          <cell r="F2935" t="str">
            <v>SIEC Abr/26</v>
          </cell>
        </row>
        <row r="2936">
          <cell r="A2936" t="str">
            <v>02.03.11.200.07</v>
          </cell>
          <cell r="B2936" t="str">
            <v>Luminária arandela tipo tartaruga com grade e difusor em vidro, com base E27</v>
          </cell>
          <cell r="C2936" t="str">
            <v>un</v>
          </cell>
          <cell r="D2936">
            <v>96.61</v>
          </cell>
          <cell r="E2936">
            <v>77.923858686884984</v>
          </cell>
          <cell r="F2936" t="str">
            <v>SIEC Abr/26</v>
          </cell>
        </row>
        <row r="2937">
          <cell r="A2937" t="str">
            <v>02.03.11.210</v>
          </cell>
          <cell r="B2937" t="str">
            <v>ILUMINAÇÃO DE EMERGÊNCIA</v>
          </cell>
          <cell r="C2937" t="str">
            <v/>
          </cell>
          <cell r="E2937">
            <v>0</v>
          </cell>
          <cell r="F2937" t="str">
            <v>SIEC Abr/26</v>
          </cell>
        </row>
        <row r="2938">
          <cell r="A2938" t="str">
            <v>02.03.11.210.04</v>
          </cell>
          <cell r="B2938" t="str">
            <v>Bloco autônomo de iluminação de emergência com LED, recarregável e autonomia de 6 horas</v>
          </cell>
          <cell r="C2938" t="str">
            <v>un</v>
          </cell>
          <cell r="D2938">
            <v>23.27</v>
          </cell>
          <cell r="E2938">
            <v>18.769156315534762</v>
          </cell>
          <cell r="F2938" t="str">
            <v>SIEC Abr/26</v>
          </cell>
        </row>
        <row r="2939">
          <cell r="A2939" t="str">
            <v>02.03.12</v>
          </cell>
          <cell r="B2939" t="str">
            <v>ILUMINAÇÃO EXTERNA</v>
          </cell>
          <cell r="C2939" t="str">
            <v/>
          </cell>
          <cell r="E2939">
            <v>0</v>
          </cell>
          <cell r="F2939" t="str">
            <v>SIEC Abr/26</v>
          </cell>
        </row>
        <row r="2940">
          <cell r="A2940" t="str">
            <v>02.03.12.100</v>
          </cell>
          <cell r="B2940" t="str">
            <v>LUMINÁRIAS EM POSTES</v>
          </cell>
          <cell r="C2940" t="str">
            <v/>
          </cell>
          <cell r="E2940">
            <v>0</v>
          </cell>
          <cell r="F2940" t="str">
            <v>SIEC Abr/26</v>
          </cell>
        </row>
        <row r="2941">
          <cell r="A2941" t="str">
            <v>02.03.12.100.38</v>
          </cell>
          <cell r="B2941" t="str">
            <v>Luminária fechada para iluminação pública a LED de 79W, fluxo luminoso aprox. 10.200lm; 4000-5000K; IP67; Eficiência aprox. 130 lm/W; com relé fotoelétrico</v>
          </cell>
          <cell r="C2941" t="str">
            <v>un</v>
          </cell>
          <cell r="D2941">
            <v>325.01</v>
          </cell>
          <cell r="E2941">
            <v>262.14712050330695</v>
          </cell>
          <cell r="F2941" t="str">
            <v>SIEC Abr/26</v>
          </cell>
        </row>
        <row r="2942">
          <cell r="A2942" t="str">
            <v>02.03.12.100.09</v>
          </cell>
          <cell r="B2942" t="str">
            <v>Luminária refletora para iluminação pública com lâmpada vapor de mercúrio, 2 refletores de 250W em poste de concreto com 9 m de altura</v>
          </cell>
          <cell r="C2942" t="str">
            <v>un</v>
          </cell>
          <cell r="D2942">
            <v>2349.23</v>
          </cell>
          <cell r="E2942">
            <v>1894.8459428940153</v>
          </cell>
          <cell r="F2942" t="str">
            <v>SIEC Abr/26</v>
          </cell>
        </row>
        <row r="2943">
          <cell r="A2943" t="str">
            <v>02.03.12.100.39</v>
          </cell>
          <cell r="B2943" t="str">
            <v>Projetor a LED de 40W; difusor de vidro temperado; fluxo luminoso aprox. 5.900 lm; 4000-5000K; IP67; Eficiência aprox. 150 lm/W; Abertura de 90º; com regulagem</v>
          </cell>
          <cell r="C2943" t="str">
            <v>un</v>
          </cell>
          <cell r="D2943">
            <v>238.08</v>
          </cell>
          <cell r="E2943">
            <v>192.03097273753832</v>
          </cell>
          <cell r="F2943" t="str">
            <v>SIEC Abr/26</v>
          </cell>
        </row>
        <row r="2944">
          <cell r="A2944" t="str">
            <v>02.03.12.100.12</v>
          </cell>
          <cell r="B2944" t="str">
            <v>Projetor fechado para iluminação externa com lâmpada vapor de mercúrio de 250W, 220V, base E-40, com ângulo regulável, com reator</v>
          </cell>
          <cell r="C2944" t="str">
            <v>un</v>
          </cell>
          <cell r="D2944">
            <v>1417.78</v>
          </cell>
          <cell r="E2944">
            <v>1143.5554121632522</v>
          </cell>
          <cell r="F2944" t="str">
            <v>SIEC Abr/26</v>
          </cell>
        </row>
        <row r="2945">
          <cell r="A2945" t="str">
            <v>02.03.12.200</v>
          </cell>
          <cell r="B2945" t="str">
            <v>ACESSORIOS PARA SISTEMAS DE ILUMINAÇÃO</v>
          </cell>
          <cell r="C2945" t="str">
            <v/>
          </cell>
          <cell r="E2945">
            <v>0</v>
          </cell>
          <cell r="F2945" t="str">
            <v>SIEC Abr/26</v>
          </cell>
        </row>
        <row r="2946">
          <cell r="A2946" t="str">
            <v>02.03.12.200.01</v>
          </cell>
          <cell r="B2946" t="str">
            <v>Relé fotoeletrônico para comando automático de iluminação, 1000W (carga resistiva), 1200VA-127V, 1800VA-220V (Carga indutiva); 60Hz, com base e suporte de fixação, IP67, conforme Norma ABNT NBR 5123, referência RE-98 PLUS ZEUS da Ilumatic ou equivalente.</v>
          </cell>
          <cell r="C2946" t="str">
            <v>un</v>
          </cell>
          <cell r="D2946">
            <v>105.62</v>
          </cell>
          <cell r="E2946">
            <v>85.191159864494281</v>
          </cell>
          <cell r="F2946" t="str">
            <v>SIEC Abr/26</v>
          </cell>
        </row>
        <row r="2947">
          <cell r="A2947" t="str">
            <v>02.03.12.300</v>
          </cell>
          <cell r="B2947" t="str">
            <v>POSTEAMENTO PARA ILUMINAÇÃO</v>
          </cell>
          <cell r="C2947" t="str">
            <v/>
          </cell>
          <cell r="E2947">
            <v>0</v>
          </cell>
          <cell r="F2947" t="str">
            <v>SIEC Abr/26</v>
          </cell>
        </row>
        <row r="2948">
          <cell r="A2948" t="str">
            <v>02.03.12.300.09</v>
          </cell>
          <cell r="B2948" t="str">
            <v>Chumbador com rosca na parte superior Ø3/4"x 500mm para fixação de postes, completo com porcas e arruelas em aço bicromatizado</v>
          </cell>
          <cell r="C2948" t="str">
            <v>un</v>
          </cell>
          <cell r="D2948">
            <v>140.11000000000001</v>
          </cell>
          <cell r="E2948">
            <v>113.01016292950477</v>
          </cell>
          <cell r="F2948" t="str">
            <v>SIEC Abr/26</v>
          </cell>
        </row>
        <row r="2949">
          <cell r="A2949" t="str">
            <v>02.03.12.300.01</v>
          </cell>
          <cell r="B2949" t="str">
            <v>Poste Circular Reto em Aço Galvanizado - altura de 3 metros - com base e acessórios de fixação</v>
          </cell>
          <cell r="C2949" t="str">
            <v>un</v>
          </cell>
          <cell r="D2949">
            <v>1347.96</v>
          </cell>
          <cell r="E2949">
            <v>1087.2398773995806</v>
          </cell>
          <cell r="F2949" t="str">
            <v>SIEC Abr/26</v>
          </cell>
        </row>
        <row r="2950">
          <cell r="A2950" t="str">
            <v>02.03.12.300.15</v>
          </cell>
          <cell r="B2950" t="str">
            <v>Poste cônico contínuo curvo duplo em aço galvanizado a fogo - altura 5 metros - flangeado, Ø topo 60,3 mm, com base, janela de inspeção removível e chassi para fixação de bases para fusíveis e acessórios de fixação</v>
          </cell>
          <cell r="C2950" t="str">
            <v>un</v>
          </cell>
          <cell r="D2950">
            <v>2704.47</v>
          </cell>
          <cell r="E2950">
            <v>2181.3760283916758</v>
          </cell>
          <cell r="F2950" t="str">
            <v>SIEC Abr/26</v>
          </cell>
        </row>
        <row r="2951">
          <cell r="A2951" t="str">
            <v>02.03.12.300.05</v>
          </cell>
          <cell r="B2951" t="str">
            <v>Poste Cônico Contínuo em Aço Galvanizado - altura de 12 metros com base e acessórios para fixação.</v>
          </cell>
          <cell r="C2951" t="str">
            <v>un</v>
          </cell>
          <cell r="D2951">
            <v>6980.46</v>
          </cell>
          <cell r="E2951">
            <v>5630.3113405387967</v>
          </cell>
          <cell r="F2951" t="str">
            <v>SIEC Abr/26</v>
          </cell>
        </row>
        <row r="2952">
          <cell r="A2952" t="str">
            <v>02.03.12.300.02</v>
          </cell>
          <cell r="B2952" t="str">
            <v>Poste Cônico Contínuo em Aço Galvanizado - altura de 5 metros - com base e acessórios de fixação</v>
          </cell>
          <cell r="C2952" t="str">
            <v>un</v>
          </cell>
          <cell r="D2952">
            <v>2738.61</v>
          </cell>
          <cell r="E2952">
            <v>2208.9127278593323</v>
          </cell>
          <cell r="F2952" t="str">
            <v>SIEC Abr/26</v>
          </cell>
        </row>
        <row r="2953">
          <cell r="A2953" t="str">
            <v>02.03.12.300.03</v>
          </cell>
          <cell r="B2953" t="str">
            <v>Poste Cônico Contínuo em Aço Galvanizado - altura de 7,0 metros - com base e acessórios de fixação</v>
          </cell>
          <cell r="C2953" t="str">
            <v>un</v>
          </cell>
          <cell r="D2953">
            <v>3763.07</v>
          </cell>
          <cell r="E2953">
            <v>3035.2234231327634</v>
          </cell>
          <cell r="F2953" t="str">
            <v>SIEC Abr/26</v>
          </cell>
        </row>
        <row r="2954">
          <cell r="A2954" t="str">
            <v>02.03.12.300.04</v>
          </cell>
          <cell r="B2954" t="str">
            <v>Poste Cônico Contínuo em Aço Galvanizado - altura de 8,0 metros - com base e acessórios de fixação</v>
          </cell>
          <cell r="C2954" t="str">
            <v>un</v>
          </cell>
          <cell r="D2954">
            <v>2461.2199999999998</v>
          </cell>
          <cell r="E2954">
            <v>1985.1750282303597</v>
          </cell>
          <cell r="F2954" t="str">
            <v>SIEC Abr/26</v>
          </cell>
        </row>
        <row r="2955">
          <cell r="A2955" t="str">
            <v>02.03.12.300.11</v>
          </cell>
          <cell r="B2955" t="str">
            <v>Poste reto em Aço Galvanizado - altura de 7,5 metros - flangeado com base de concreto</v>
          </cell>
          <cell r="C2955" t="str">
            <v>un</v>
          </cell>
          <cell r="D2955">
            <v>2432.33</v>
          </cell>
          <cell r="E2955">
            <v>1961.8728827230198</v>
          </cell>
          <cell r="F2955" t="str">
            <v>SIEC Abr/26</v>
          </cell>
        </row>
        <row r="2956">
          <cell r="A2956" t="str">
            <v>02.03.12.300.08</v>
          </cell>
          <cell r="B2956" t="str">
            <v>Poste telecônico reto 7,0 metros de altura, Ø 60,3mm no topo e Ø 101,6mm na base, flangeado 280x280mm com 4 furos, janela de inspeção, fabricado em tubo de aço sae 1010/20, zincado a fogo</v>
          </cell>
          <cell r="C2956" t="str">
            <v>un</v>
          </cell>
          <cell r="D2956">
            <v>2186.61</v>
          </cell>
          <cell r="E2956">
            <v>1763.679625746088</v>
          </cell>
          <cell r="F2956" t="str">
            <v>SIEC Abr/26</v>
          </cell>
        </row>
        <row r="2957">
          <cell r="A2957" t="str">
            <v>02.03.12.301</v>
          </cell>
          <cell r="B2957" t="str">
            <v>PROJETORES</v>
          </cell>
          <cell r="C2957" t="str">
            <v/>
          </cell>
          <cell r="E2957">
            <v>0</v>
          </cell>
          <cell r="F2957" t="str">
            <v>SIEC Abr/26</v>
          </cell>
        </row>
        <row r="2958">
          <cell r="A2958" t="str">
            <v>02.03.12.301.23</v>
          </cell>
          <cell r="B2958" t="str">
            <v>Fita de amarração metálica em aço inoxidável 3/4", 0,5 mm, com fecho para fixação, tipo Fusimec ou equivalente</v>
          </cell>
          <cell r="C2958" t="str">
            <v>m</v>
          </cell>
          <cell r="D2958">
            <v>19.059999999999999</v>
          </cell>
          <cell r="E2958">
            <v>15.37344733021455</v>
          </cell>
          <cell r="F2958" t="str">
            <v>SIEC Abr/26</v>
          </cell>
        </row>
        <row r="2959">
          <cell r="A2959" t="str">
            <v>02.03.12.301.31</v>
          </cell>
          <cell r="B2959" t="str">
            <v>Projetor LED tipo High Bay 150 W,distribuído em 2 módulos, 220V, 4000 K, fluxo min. 17.200 Lm, corpo em alumínio, difusor em policarbonato, IP65, facho aprox. 90°, eficiência min. 110 Lm/W, vida aprox. 70.000h, UGR max. 25, driver dimerizável</v>
          </cell>
          <cell r="C2959" t="str">
            <v>un</v>
          </cell>
          <cell r="D2959">
            <v>924.04</v>
          </cell>
          <cell r="E2959">
            <v>745.31376028391674</v>
          </cell>
          <cell r="F2959" t="str">
            <v>SIEC Abr/26</v>
          </cell>
        </row>
        <row r="2960">
          <cell r="A2960" t="str">
            <v>02.03.12.302</v>
          </cell>
          <cell r="B2960" t="str">
            <v>ILUMINAÇÃO DE PISO</v>
          </cell>
          <cell r="C2960" t="str">
            <v/>
          </cell>
          <cell r="E2960">
            <v>0</v>
          </cell>
          <cell r="F2960" t="str">
            <v>SIEC Abr/26</v>
          </cell>
        </row>
        <row r="2961">
          <cell r="A2961" t="str">
            <v>02.03.12.302.03</v>
          </cell>
          <cell r="B2961" t="str">
            <v>Poste balizador em alumínio e vidro com soquete E27, uso externo, altura 0,30m. Ref.: P-30 da Ideal ou equivalente</v>
          </cell>
          <cell r="C2961" t="str">
            <v>un</v>
          </cell>
          <cell r="D2961">
            <v>197.09</v>
          </cell>
          <cell r="E2961">
            <v>158.96918857880303</v>
          </cell>
          <cell r="F2961" t="str">
            <v>SIEC Abr/26</v>
          </cell>
        </row>
        <row r="2962">
          <cell r="A2962" t="str">
            <v>02.03.13</v>
          </cell>
          <cell r="B2962" t="str">
            <v>PÁRA RAIOS</v>
          </cell>
          <cell r="C2962" t="str">
            <v/>
          </cell>
          <cell r="E2962">
            <v>0</v>
          </cell>
          <cell r="F2962" t="str">
            <v>SIEC Abr/26</v>
          </cell>
        </row>
        <row r="2963">
          <cell r="A2963" t="str">
            <v>02.03.13.100</v>
          </cell>
          <cell r="B2963" t="str">
            <v>PÁRA RAIOS- CAPTOR</v>
          </cell>
          <cell r="C2963" t="str">
            <v/>
          </cell>
          <cell r="E2963">
            <v>0</v>
          </cell>
          <cell r="F2963" t="str">
            <v>SIEC Abr/26</v>
          </cell>
        </row>
        <row r="2964">
          <cell r="A2964" t="str">
            <v>02.03.13.100.03</v>
          </cell>
          <cell r="B2964" t="str">
            <v>Captor (minicaptor) em barra chata de alumínio 7/8'' x 1/8" 300mm</v>
          </cell>
          <cell r="C2964" t="str">
            <v>un</v>
          </cell>
          <cell r="D2964">
            <v>36.28</v>
          </cell>
          <cell r="E2964">
            <v>29.262784320051622</v>
          </cell>
          <cell r="F2964" t="str">
            <v>SIEC Abr/26</v>
          </cell>
        </row>
        <row r="2965">
          <cell r="A2965" t="str">
            <v>02.03.13.100.01</v>
          </cell>
          <cell r="B2965" t="str">
            <v>Captor de latão cromado, cobre cromado ou aço inoxidável, tipo Franklin</v>
          </cell>
          <cell r="C2965" t="str">
            <v>un</v>
          </cell>
          <cell r="D2965">
            <v>141.22</v>
          </cell>
          <cell r="E2965">
            <v>113.9054686239716</v>
          </cell>
          <cell r="F2965" t="str">
            <v>SIEC Abr/26</v>
          </cell>
        </row>
        <row r="2966">
          <cell r="A2966" t="str">
            <v>02.03.13.100.02</v>
          </cell>
          <cell r="B2966" t="str">
            <v>Pára-raio tipo Franklin montado em mastro de Ø 2" x 4000 mm</v>
          </cell>
          <cell r="C2966" t="str">
            <v>cj</v>
          </cell>
          <cell r="D2966">
            <v>430.34</v>
          </cell>
          <cell r="E2966">
            <v>347.10437167285045</v>
          </cell>
          <cell r="F2966" t="str">
            <v>SIEC Abr/26</v>
          </cell>
        </row>
        <row r="2967">
          <cell r="A2967" t="str">
            <v>02.03.13.200</v>
          </cell>
          <cell r="B2967" t="str">
            <v>PÁRA RAIOS- MASTRO</v>
          </cell>
          <cell r="C2967" t="str">
            <v/>
          </cell>
          <cell r="E2967">
            <v>0</v>
          </cell>
          <cell r="F2967" t="str">
            <v>SIEC Abr/26</v>
          </cell>
        </row>
        <row r="2968">
          <cell r="A2968" t="str">
            <v>02.03.13.200.01</v>
          </cell>
          <cell r="B2968" t="str">
            <v>Mastro simples de ferro galvanizado para pára-raios, altura de 3 m, Ø 40 mm (1 1/2"), completo</v>
          </cell>
          <cell r="C2968" t="str">
            <v>un</v>
          </cell>
          <cell r="D2968">
            <v>1336.59</v>
          </cell>
          <cell r="E2968">
            <v>1078.0690433940958</v>
          </cell>
          <cell r="F2968" t="str">
            <v>SIEC Abr/26</v>
          </cell>
        </row>
        <row r="2969">
          <cell r="A2969" t="str">
            <v>02.03.13.200.02</v>
          </cell>
          <cell r="B2969" t="str">
            <v>Mastro simples galvanizado para pára-raios, altura de 3 m, 50 mm (2"), completo</v>
          </cell>
          <cell r="C2969" t="str">
            <v>un</v>
          </cell>
          <cell r="D2969">
            <v>1383.07</v>
          </cell>
          <cell r="E2969">
            <v>1115.5589611227617</v>
          </cell>
          <cell r="F2969" t="str">
            <v>SIEC Abr/26</v>
          </cell>
        </row>
        <row r="2970">
          <cell r="A2970" t="str">
            <v>02.03.13.300</v>
          </cell>
          <cell r="B2970" t="str">
            <v>PÁRA RAIOS- CORDOALHA E PROTEÇÃO</v>
          </cell>
          <cell r="C2970" t="str">
            <v/>
          </cell>
          <cell r="E2970">
            <v>0</v>
          </cell>
          <cell r="F2970" t="str">
            <v>SIEC Abr/26</v>
          </cell>
        </row>
        <row r="2971">
          <cell r="A2971" t="str">
            <v>02.03.13.300.07</v>
          </cell>
          <cell r="B2971" t="str">
            <v>Cabo de cobre nu 120mm², têmpera meio duro</v>
          </cell>
          <cell r="C2971" t="str">
            <v>m</v>
          </cell>
          <cell r="D2971">
            <v>200.64</v>
          </cell>
          <cell r="E2971">
            <v>161.83255363768347</v>
          </cell>
          <cell r="F2971" t="str">
            <v>SIEC Abr/26</v>
          </cell>
        </row>
        <row r="2972">
          <cell r="A2972" t="str">
            <v>02.03.13.300.04</v>
          </cell>
          <cell r="B2972" t="str">
            <v>Cabo de cobre nu 95 mm², têmpera meio duro</v>
          </cell>
          <cell r="C2972" t="str">
            <v>m</v>
          </cell>
          <cell r="D2972">
            <v>151.54</v>
          </cell>
          <cell r="E2972">
            <v>122.22939183739312</v>
          </cell>
          <cell r="F2972" t="str">
            <v>SIEC Abr/26</v>
          </cell>
        </row>
        <row r="2973">
          <cell r="A2973" t="str">
            <v>02.03.13.300.06</v>
          </cell>
          <cell r="B2973" t="str">
            <v>Cordoalha de aço duplamente galvanizada à fogo, tipo SM, encordoada a 7 fios de Ø 50 mm²</v>
          </cell>
          <cell r="C2973" t="str">
            <v>m</v>
          </cell>
          <cell r="D2973">
            <v>107.01</v>
          </cell>
          <cell r="E2973">
            <v>86.31230843684466</v>
          </cell>
          <cell r="F2973" t="str">
            <v>SIEC Abr/26</v>
          </cell>
        </row>
        <row r="2974">
          <cell r="A2974" t="str">
            <v>02.03.13.300.08</v>
          </cell>
          <cell r="B2974" t="str">
            <v>Cordoalha de aço duplamente galvanizada à fogo, tipo SM, encordoada a 7 fios de seção 70 mm², diâmetro 7/16"</v>
          </cell>
          <cell r="C2974" t="str">
            <v>m</v>
          </cell>
          <cell r="D2974">
            <v>101.21</v>
          </cell>
          <cell r="E2974">
            <v>81.634134537828672</v>
          </cell>
          <cell r="F2974" t="str">
            <v>SIEC Abr/26</v>
          </cell>
        </row>
        <row r="2975">
          <cell r="A2975" t="str">
            <v>02.03.13.300.01</v>
          </cell>
          <cell r="B2975" t="str">
            <v>Cordoalha de cobre nu 35 mm² com isolador para pára-raio, não enterrada</v>
          </cell>
          <cell r="C2975" t="str">
            <v>m</v>
          </cell>
          <cell r="D2975">
            <v>87.13</v>
          </cell>
          <cell r="E2975">
            <v>70.277464107114042</v>
          </cell>
          <cell r="F2975" t="str">
            <v>SIEC Abr/26</v>
          </cell>
        </row>
        <row r="2976">
          <cell r="A2976" t="str">
            <v>02.03.13.300.03</v>
          </cell>
          <cell r="B2976" t="str">
            <v>Cordoalha de cobre nu 50 mm² com isolador para pára-raio, não enterrada</v>
          </cell>
          <cell r="C2976" t="str">
            <v>m</v>
          </cell>
          <cell r="D2976">
            <v>112.85</v>
          </cell>
          <cell r="E2976">
            <v>91.022745604129696</v>
          </cell>
          <cell r="F2976" t="str">
            <v>SIEC Abr/26</v>
          </cell>
        </row>
        <row r="2977">
          <cell r="A2977" t="str">
            <v>02.03.13.300.02</v>
          </cell>
          <cell r="B2977" t="str">
            <v>Cordoalha de cobre nu 70 mm² com isolador para pára-raio, não enterrada</v>
          </cell>
          <cell r="C2977" t="str">
            <v>m</v>
          </cell>
          <cell r="D2977">
            <v>139.68</v>
          </cell>
          <cell r="E2977">
            <v>112.66333279561221</v>
          </cell>
          <cell r="F2977" t="str">
            <v>SIEC Abr/26</v>
          </cell>
        </row>
        <row r="2978">
          <cell r="A2978" t="str">
            <v>02.03.13.300.05</v>
          </cell>
          <cell r="B2978" t="str">
            <v>Proteção da cordoalha do pára-raio com tubo de PVC rígido, Ø 50 mm (2"), comprimento 3,00 m</v>
          </cell>
          <cell r="C2978" t="str">
            <v>un</v>
          </cell>
          <cell r="D2978">
            <v>197.63</v>
          </cell>
          <cell r="E2978">
            <v>159.40474270043555</v>
          </cell>
          <cell r="F2978" t="str">
            <v>SIEC Abr/26</v>
          </cell>
        </row>
        <row r="2979">
          <cell r="A2979" t="str">
            <v>02.03.13.400</v>
          </cell>
          <cell r="B2979" t="str">
            <v>PÁRA RAIOS- ATERRAMENTO</v>
          </cell>
          <cell r="C2979" t="str">
            <v/>
          </cell>
          <cell r="E2979">
            <v>0</v>
          </cell>
          <cell r="F2979" t="str">
            <v>SIEC Abr/26</v>
          </cell>
        </row>
        <row r="2980">
          <cell r="A2980" t="str">
            <v>02.03.13.400.55</v>
          </cell>
          <cell r="B2980" t="str">
            <v>Aplicação de adesivo para fixação de componentes de SPDA em superfície porosa</v>
          </cell>
          <cell r="C2980" t="str">
            <v>un</v>
          </cell>
          <cell r="D2980">
            <v>10.39</v>
          </cell>
          <cell r="E2980">
            <v>8.3803839328924017</v>
          </cell>
          <cell r="F2980" t="str">
            <v>SIEC Abr/26</v>
          </cell>
        </row>
        <row r="2981">
          <cell r="A2981" t="str">
            <v>02.03.13.400.33</v>
          </cell>
          <cell r="B2981" t="str">
            <v>Barra Chata 38 x 3 mm (Longitudinal) AÇO ASTM A36</v>
          </cell>
          <cell r="C2981" t="str">
            <v>m</v>
          </cell>
          <cell r="D2981">
            <v>26.09</v>
          </cell>
          <cell r="E2981">
            <v>21.043716728504599</v>
          </cell>
          <cell r="F2981" t="str">
            <v>SIEC Abr/26</v>
          </cell>
        </row>
        <row r="2982">
          <cell r="A2982" t="str">
            <v>02.03.13.400.34</v>
          </cell>
          <cell r="B2982" t="str">
            <v>Barra Chata 60 x 5 mm (Transversal) AÇO ASTM A36</v>
          </cell>
          <cell r="C2982" t="str">
            <v>m</v>
          </cell>
          <cell r="D2982">
            <v>66.239999999999995</v>
          </cell>
          <cell r="E2982">
            <v>53.427972253589282</v>
          </cell>
          <cell r="F2982" t="str">
            <v>SIEC Abr/26</v>
          </cell>
        </row>
        <row r="2983">
          <cell r="A2983" t="str">
            <v>02.03.13.400.36</v>
          </cell>
          <cell r="B2983" t="str">
            <v>Barra chata de cobre de 1/4" X 3/4" x 500 mm</v>
          </cell>
          <cell r="C2983" t="str">
            <v>un</v>
          </cell>
          <cell r="D2983">
            <v>172.09</v>
          </cell>
          <cell r="E2983">
            <v>138.80464591063074</v>
          </cell>
          <cell r="F2983" t="str">
            <v>SIEC Abr/26</v>
          </cell>
        </row>
        <row r="2984">
          <cell r="A2984" t="str">
            <v>02.03.13.400.35</v>
          </cell>
          <cell r="B2984" t="str">
            <v>Barra chata em alumínio de 7/8" X 1/8"</v>
          </cell>
          <cell r="C2984" t="str">
            <v>m</v>
          </cell>
          <cell r="D2984">
            <v>102.98</v>
          </cell>
          <cell r="E2984">
            <v>83.061784158735279</v>
          </cell>
          <cell r="F2984" t="str">
            <v>SIEC Abr/26</v>
          </cell>
        </row>
        <row r="2985">
          <cell r="A2985" t="str">
            <v>02.03.13.400.37</v>
          </cell>
          <cell r="B2985" t="str">
            <v>Barramento de cobre eletrolítico, 6 x 50 x 350 mm</v>
          </cell>
          <cell r="C2985" t="str">
            <v>pç</v>
          </cell>
          <cell r="D2985">
            <v>370.34</v>
          </cell>
          <cell r="E2985">
            <v>298.70946926923693</v>
          </cell>
          <cell r="F2985" t="str">
            <v>SIEC Abr/26</v>
          </cell>
        </row>
        <row r="2986">
          <cell r="A2986" t="str">
            <v>02.03.13.400.10</v>
          </cell>
          <cell r="B2986" t="str">
            <v>Caixa de Inspeção de Aterramento em manilha de barro vidrado Ø 300 mm, comprimento 600 mm com tampa de concreto armado</v>
          </cell>
          <cell r="C2986" t="str">
            <v>un</v>
          </cell>
          <cell r="D2986">
            <v>264.02999999999997</v>
          </cell>
          <cell r="E2986">
            <v>212.96176802710113</v>
          </cell>
          <cell r="F2986" t="str">
            <v>SIEC Abr/26</v>
          </cell>
        </row>
        <row r="2987">
          <cell r="A2987" t="str">
            <v>02.03.13.400.09</v>
          </cell>
          <cell r="B2987" t="str">
            <v>Caixa de Inspeção de Aterramento, tipo solo de pvc de seção circular Ø 300 mm, com tampa de ferro fundido</v>
          </cell>
          <cell r="C2987" t="str">
            <v>un</v>
          </cell>
          <cell r="D2987">
            <v>224.57</v>
          </cell>
          <cell r="E2987">
            <v>181.13405387965801</v>
          </cell>
          <cell r="F2987" t="str">
            <v>SIEC Abr/26</v>
          </cell>
        </row>
        <row r="2988">
          <cell r="A2988" t="str">
            <v>02.03.13.400.15</v>
          </cell>
          <cell r="B2988" t="str">
            <v>Conector de aterramento cabo/haste para cabo 16-70mm² e haste Ø 3/4"</v>
          </cell>
          <cell r="C2988" t="str">
            <v>un</v>
          </cell>
          <cell r="D2988">
            <v>72.400000000000006</v>
          </cell>
          <cell r="E2988">
            <v>58.396515567026945</v>
          </cell>
          <cell r="F2988" t="str">
            <v>SIEC Abr/26</v>
          </cell>
        </row>
        <row r="2989">
          <cell r="A2989" t="str">
            <v>02.03.13.400.14</v>
          </cell>
          <cell r="B2989" t="str">
            <v>Conector de aterramento cabo/haste para cabo 16-70mm² e haste Ø 5/8"</v>
          </cell>
          <cell r="C2989" t="str">
            <v>un</v>
          </cell>
          <cell r="D2989">
            <v>71.569999999999993</v>
          </cell>
          <cell r="E2989">
            <v>57.727052750443612</v>
          </cell>
          <cell r="F2989" t="str">
            <v>SIEC Abr/26</v>
          </cell>
        </row>
        <row r="2990">
          <cell r="A2990" t="str">
            <v>02.03.13.400.17</v>
          </cell>
          <cell r="B2990" t="str">
            <v>Conector elétrico de cobre tipo split-bolt para cabo de seção 50mm²</v>
          </cell>
          <cell r="C2990" t="str">
            <v>un</v>
          </cell>
          <cell r="D2990">
            <v>33.520000000000003</v>
          </cell>
          <cell r="E2990">
            <v>27.036618809485404</v>
          </cell>
          <cell r="F2990" t="str">
            <v>SIEC Abr/26</v>
          </cell>
        </row>
        <row r="2991">
          <cell r="A2991" t="str">
            <v>02.03.13.400.41</v>
          </cell>
          <cell r="B2991" t="str">
            <v>Conector olhal de aterramento (grampo) cabo/haste para cabo 16-50mm² e haste ø 5/8"</v>
          </cell>
          <cell r="C2991" t="str">
            <v>pç</v>
          </cell>
          <cell r="D2991">
            <v>34.24</v>
          </cell>
          <cell r="E2991">
            <v>27.617357638328762</v>
          </cell>
          <cell r="F2991" t="str">
            <v>SIEC Abr/26</v>
          </cell>
        </row>
        <row r="2992">
          <cell r="A2992" t="str">
            <v>02.03.13.400.13</v>
          </cell>
          <cell r="B2992" t="str">
            <v>Conector Parafuso Fendido, fabricado em Cobre Estanhado de Alta resistência,com Furo Vertical, para Cordoalha 35mm²</v>
          </cell>
          <cell r="C2992" t="str">
            <v>un</v>
          </cell>
          <cell r="D2992">
            <v>50.31</v>
          </cell>
          <cell r="E2992">
            <v>40.579125665429906</v>
          </cell>
          <cell r="F2992" t="str">
            <v>SIEC Abr/26</v>
          </cell>
        </row>
        <row r="2993">
          <cell r="A2993" t="str">
            <v>02.03.13.400.12</v>
          </cell>
          <cell r="B2993" t="str">
            <v>Conector Parafuso Fendido, Fabricado em Cobre Estanhado de Alta resistência,com Furo Vertical, para Cordoalha 50mm²</v>
          </cell>
          <cell r="C2993" t="str">
            <v>un</v>
          </cell>
          <cell r="D2993">
            <v>53.53</v>
          </cell>
          <cell r="E2993">
            <v>43.176318761090499</v>
          </cell>
          <cell r="F2993" t="str">
            <v>SIEC Abr/26</v>
          </cell>
        </row>
        <row r="2994">
          <cell r="A2994" t="str">
            <v>02.03.13.400.18</v>
          </cell>
          <cell r="B2994" t="str">
            <v>Conector Split-Bolt de latão estanhado para cabo, com furo 10mm² (seção transversal do cabo de 16 a 70mm²)</v>
          </cell>
          <cell r="C2994" t="str">
            <v>un</v>
          </cell>
          <cell r="D2994">
            <v>40.9</v>
          </cell>
          <cell r="E2994">
            <v>32.989191805129856</v>
          </cell>
          <cell r="F2994" t="str">
            <v>SIEC Abr/26</v>
          </cell>
        </row>
        <row r="2995">
          <cell r="A2995" t="str">
            <v>02.03.13.400.03</v>
          </cell>
          <cell r="B2995" t="str">
            <v>Haste de aterramento em aço cobreado, de alta camada, ø 3/4" x 3,00m, tipo "COOPERWELD" ou Equivalente.</v>
          </cell>
          <cell r="C2995" t="str">
            <v>un</v>
          </cell>
          <cell r="D2995">
            <v>480.2</v>
          </cell>
          <cell r="E2995">
            <v>387.32053557025324</v>
          </cell>
          <cell r="F2995" t="str">
            <v>SIEC Abr/26</v>
          </cell>
        </row>
        <row r="2996">
          <cell r="A2996" t="str">
            <v>02.03.13.400.02</v>
          </cell>
          <cell r="B2996" t="str">
            <v>Haste de aterramento em aço cobreado, de alta camada, ø 5/8" x 2,40m, tipo "COOPERWELD" ou Equivalente.</v>
          </cell>
          <cell r="C2996" t="str">
            <v>un</v>
          </cell>
          <cell r="D2996">
            <v>332.84</v>
          </cell>
          <cell r="E2996">
            <v>268.46265526697852</v>
          </cell>
          <cell r="F2996" t="str">
            <v>SIEC Abr/26</v>
          </cell>
        </row>
        <row r="2997">
          <cell r="A2997" t="str">
            <v>02.03.13.400.44</v>
          </cell>
          <cell r="B2997" t="str">
            <v>Placa de aterramento fundida em liga de cobre, com pino de 35mm², para cabo 35mm², sapata com 02 furos M12</v>
          </cell>
          <cell r="C2997" t="str">
            <v>un</v>
          </cell>
          <cell r="D2997">
            <v>765.72</v>
          </cell>
          <cell r="E2997">
            <v>617.61574447491535</v>
          </cell>
          <cell r="F2997" t="str">
            <v>SIEC Abr/26</v>
          </cell>
        </row>
        <row r="2998">
          <cell r="A2998" t="str">
            <v>02.03.13.400.45</v>
          </cell>
          <cell r="B2998" t="str">
            <v>Placa de aterramento pino-cabo 82 x 41 mm com 2 furos. Referência B162Y4 da Eritech-Erico ou equivalente.</v>
          </cell>
          <cell r="C2998" t="str">
            <v>un</v>
          </cell>
          <cell r="D2998">
            <v>734.15</v>
          </cell>
          <cell r="E2998">
            <v>592.15195999354728</v>
          </cell>
          <cell r="F2998" t="str">
            <v>SIEC Abr/26</v>
          </cell>
        </row>
        <row r="2999">
          <cell r="A2999" t="str">
            <v>02.03.13.400.48</v>
          </cell>
          <cell r="B2999" t="str">
            <v>Solda Exotérmica para Cabo # 120mm²</v>
          </cell>
          <cell r="C2999" t="str">
            <v>un</v>
          </cell>
          <cell r="D2999">
            <v>83.31</v>
          </cell>
          <cell r="E2999">
            <v>67.196321987417321</v>
          </cell>
          <cell r="F2999" t="str">
            <v>SIEC Abr/26</v>
          </cell>
        </row>
        <row r="3000">
          <cell r="A3000" t="str">
            <v>02.03.13.400.06</v>
          </cell>
          <cell r="B3000" t="str">
            <v>Solda Exotérmica para Cabo # 35 mm²</v>
          </cell>
          <cell r="C3000" t="str">
            <v>un</v>
          </cell>
          <cell r="D3000">
            <v>76.39</v>
          </cell>
          <cell r="E3000">
            <v>61.614776576867236</v>
          </cell>
          <cell r="F3000" t="str">
            <v>SIEC Abr/26</v>
          </cell>
        </row>
        <row r="3001">
          <cell r="A3001" t="str">
            <v>02.03.13.400.05</v>
          </cell>
          <cell r="B3001" t="str">
            <v>Solda Exotérmica para Cabo # 50 mm²</v>
          </cell>
          <cell r="C3001" t="str">
            <v>un</v>
          </cell>
          <cell r="D3001">
            <v>76.39</v>
          </cell>
          <cell r="E3001">
            <v>61.614776576867236</v>
          </cell>
          <cell r="F3001" t="str">
            <v>SIEC Abr/26</v>
          </cell>
        </row>
        <row r="3002">
          <cell r="A3002" t="str">
            <v>02.03.13.400.07</v>
          </cell>
          <cell r="B3002" t="str">
            <v>Solda Exotérmica para Cabo # 70 mm²</v>
          </cell>
          <cell r="C3002" t="str">
            <v>un</v>
          </cell>
          <cell r="D3002">
            <v>76.39</v>
          </cell>
          <cell r="E3002">
            <v>61.614776576867236</v>
          </cell>
          <cell r="F3002" t="str">
            <v>SIEC Abr/26</v>
          </cell>
        </row>
        <row r="3003">
          <cell r="A3003" t="str">
            <v>02.03.13.400.08</v>
          </cell>
          <cell r="B3003" t="str">
            <v>Solda Exotérmica para Cabo cobre # 95 mm²</v>
          </cell>
          <cell r="C3003" t="str">
            <v>un</v>
          </cell>
          <cell r="D3003">
            <v>83.31</v>
          </cell>
          <cell r="E3003">
            <v>67.196321987417321</v>
          </cell>
          <cell r="F3003" t="str">
            <v>SIEC Abr/26</v>
          </cell>
        </row>
        <row r="3004">
          <cell r="A3004" t="str">
            <v>02.03.13.400.22</v>
          </cell>
          <cell r="B3004" t="str">
            <v>Suporte isolador com 1 descida, galvanizado à fogo, para pára-raios simples com rosca mecânica de aço.</v>
          </cell>
          <cell r="C3004" t="str">
            <v>un</v>
          </cell>
          <cell r="D3004">
            <v>54.41</v>
          </cell>
          <cell r="E3004">
            <v>43.886110663010157</v>
          </cell>
          <cell r="F3004" t="str">
            <v>SIEC Abr/26</v>
          </cell>
        </row>
        <row r="3005">
          <cell r="A3005" t="str">
            <v>02.03.13.400.21</v>
          </cell>
          <cell r="B3005" t="str">
            <v>Suporte-guia em chapa de aço galvanizado a fogo com roldana para fixação da cordoalha</v>
          </cell>
          <cell r="C3005" t="str">
            <v>pç</v>
          </cell>
          <cell r="D3005">
            <v>31.81</v>
          </cell>
          <cell r="E3005">
            <v>25.657364090982416</v>
          </cell>
          <cell r="F3005" t="str">
            <v>SIEC Abr/26</v>
          </cell>
        </row>
        <row r="3006">
          <cell r="A3006" t="str">
            <v>02.03.13.400.69</v>
          </cell>
          <cell r="B3006" t="str">
            <v>Terminal à compressão para cabo # 10 mm² com parafuso M6, porca e arruela</v>
          </cell>
          <cell r="C3006" t="str">
            <v>un</v>
          </cell>
          <cell r="D3006">
            <v>30.67</v>
          </cell>
          <cell r="E3006">
            <v>24.737860945313763</v>
          </cell>
          <cell r="F3006" t="str">
            <v>SIEC Abr/26</v>
          </cell>
        </row>
        <row r="3007">
          <cell r="A3007" t="str">
            <v>02.03.13.400.30</v>
          </cell>
          <cell r="B3007" t="str">
            <v>Terminal à compressão para cabo # 120 mm²</v>
          </cell>
          <cell r="C3007" t="str">
            <v>un</v>
          </cell>
          <cell r="D3007">
            <v>49.31</v>
          </cell>
          <cell r="E3007">
            <v>39.772543958703018</v>
          </cell>
          <cell r="F3007" t="str">
            <v>SIEC Abr/26</v>
          </cell>
        </row>
        <row r="3008">
          <cell r="A3008" t="str">
            <v>02.03.13.400.31</v>
          </cell>
          <cell r="B3008" t="str">
            <v>Terminal à compressão para cabo # 150 mm²</v>
          </cell>
          <cell r="C3008" t="str">
            <v>un</v>
          </cell>
          <cell r="D3008">
            <v>70.39</v>
          </cell>
          <cell r="E3008">
            <v>56.775286336505886</v>
          </cell>
          <cell r="F3008" t="str">
            <v>SIEC Abr/26</v>
          </cell>
        </row>
        <row r="3009">
          <cell r="A3009" t="str">
            <v>02.03.13.400.24</v>
          </cell>
          <cell r="B3009" t="str">
            <v>Terminal à compressão para cabo # 16 mm²</v>
          </cell>
          <cell r="C3009" t="str">
            <v>pç</v>
          </cell>
          <cell r="D3009">
            <v>33.479999999999997</v>
          </cell>
          <cell r="E3009">
            <v>27.004355541216324</v>
          </cell>
          <cell r="F3009" t="str">
            <v>SIEC Abr/26</v>
          </cell>
        </row>
        <row r="3010">
          <cell r="A3010" t="str">
            <v>02.03.13.400.46</v>
          </cell>
          <cell r="B3010" t="str">
            <v>Terminal à compressão para cabo # 240 mm²</v>
          </cell>
          <cell r="C3010" t="str">
            <v>un</v>
          </cell>
          <cell r="D3010">
            <v>84.08</v>
          </cell>
          <cell r="E3010">
            <v>67.817389901597025</v>
          </cell>
          <cell r="F3010" t="str">
            <v>SIEC Abr/26</v>
          </cell>
        </row>
        <row r="3011">
          <cell r="A3011" t="str">
            <v>02.03.13.400.25</v>
          </cell>
          <cell r="B3011" t="str">
            <v>Terminal à compressão para cabo # 25 mm²</v>
          </cell>
          <cell r="C3011" t="str">
            <v>pç</v>
          </cell>
          <cell r="D3011">
            <v>34.979999999999997</v>
          </cell>
          <cell r="E3011">
            <v>28.214228101306659</v>
          </cell>
          <cell r="F3011" t="str">
            <v>SIEC Abr/26</v>
          </cell>
        </row>
        <row r="3012">
          <cell r="A3012" t="str">
            <v>02.03.13.400.47</v>
          </cell>
          <cell r="B3012" t="str">
            <v>Terminal à compressão para cabo # 300 mm²</v>
          </cell>
          <cell r="C3012" t="str">
            <v>un</v>
          </cell>
          <cell r="D3012">
            <v>99.18</v>
          </cell>
          <cell r="E3012">
            <v>79.996773673173095</v>
          </cell>
          <cell r="F3012" t="str">
            <v>SIEC Abr/26</v>
          </cell>
        </row>
        <row r="3013">
          <cell r="A3013" t="str">
            <v>02.03.13.400.26</v>
          </cell>
          <cell r="B3013" t="str">
            <v>Terminal à compressão para cabo # 35 mm²</v>
          </cell>
          <cell r="C3013" t="str">
            <v>pç</v>
          </cell>
          <cell r="D3013">
            <v>35.11</v>
          </cell>
          <cell r="E3013">
            <v>28.319083723181159</v>
          </cell>
          <cell r="F3013" t="str">
            <v>SIEC Abr/26</v>
          </cell>
        </row>
        <row r="3014">
          <cell r="A3014" t="str">
            <v>02.03.13.400.27</v>
          </cell>
          <cell r="B3014" t="str">
            <v>Terminal à compressão para cabo # 50 mm²</v>
          </cell>
          <cell r="C3014" t="str">
            <v>un</v>
          </cell>
          <cell r="D3014">
            <v>47.1</v>
          </cell>
          <cell r="E3014">
            <v>37.989998386836589</v>
          </cell>
          <cell r="F3014" t="str">
            <v>SIEC Abr/26</v>
          </cell>
        </row>
        <row r="3015">
          <cell r="A3015" t="str">
            <v>02.03.13.400.28</v>
          </cell>
          <cell r="B3015" t="str">
            <v>Terminal à compressão para cabo # 70 mm²</v>
          </cell>
          <cell r="C3015" t="str">
            <v>un</v>
          </cell>
          <cell r="D3015">
            <v>44.15</v>
          </cell>
          <cell r="E3015">
            <v>35.610582351992257</v>
          </cell>
          <cell r="F3015" t="str">
            <v>SIEC Abr/26</v>
          </cell>
        </row>
        <row r="3016">
          <cell r="A3016" t="str">
            <v>02.03.13.400.29</v>
          </cell>
          <cell r="B3016" t="str">
            <v>Terminal à compressão para cabo # 95 mm²</v>
          </cell>
          <cell r="C3016" t="str">
            <v>un</v>
          </cell>
          <cell r="D3016">
            <v>45.78</v>
          </cell>
          <cell r="E3016">
            <v>36.925310533957088</v>
          </cell>
          <cell r="F3016" t="str">
            <v>SIEC Abr/26</v>
          </cell>
        </row>
        <row r="3017">
          <cell r="A3017" t="str">
            <v>02.03.13.400.19</v>
          </cell>
          <cell r="B3017" t="str">
            <v>Terminal aéreo horizontal Ø 3/8" x 350 mm com bandeirinha galvanizado a fogo</v>
          </cell>
          <cell r="C3017" t="str">
            <v>un</v>
          </cell>
          <cell r="D3017">
            <v>52.01</v>
          </cell>
          <cell r="E3017">
            <v>41.950314566865622</v>
          </cell>
          <cell r="F3017" t="str">
            <v>SIEC Abr/26</v>
          </cell>
        </row>
        <row r="3018">
          <cell r="A3018" t="str">
            <v>02.03.13.400.32</v>
          </cell>
          <cell r="B3018" t="str">
            <v>Terminal olhal M4 para cabo 2,5mm² a 4,0mm²</v>
          </cell>
          <cell r="C3018" t="str">
            <v>un</v>
          </cell>
          <cell r="D3018">
            <v>10.63</v>
          </cell>
          <cell r="E3018">
            <v>8.5739635425068563</v>
          </cell>
          <cell r="F3018" t="str">
            <v>SIEC Abr/26</v>
          </cell>
        </row>
        <row r="3019">
          <cell r="A3019" t="str">
            <v>02.03.13.400.40</v>
          </cell>
          <cell r="B3019" t="str">
            <v>Terminal para ligação de cabo a barramento, em bronze com 1 furo de ø8mm, para cabo cobre nu de 16mm2, referência QA4C-B da Burndy ou equivalente.</v>
          </cell>
          <cell r="C3019" t="str">
            <v>pç</v>
          </cell>
          <cell r="D3019">
            <v>33.479999999999997</v>
          </cell>
          <cell r="E3019">
            <v>27.004355541216324</v>
          </cell>
          <cell r="F3019" t="str">
            <v>SIEC Abr/26</v>
          </cell>
        </row>
        <row r="3020">
          <cell r="A3020" t="str">
            <v>02.03.13.400.38</v>
          </cell>
          <cell r="B3020" t="str">
            <v>Terminal pré-isolado, tipo anel, de cobre estanhado 1,5 mm²</v>
          </cell>
          <cell r="C3020" t="str">
            <v>pç</v>
          </cell>
          <cell r="D3020">
            <v>37.47</v>
          </cell>
          <cell r="E3020">
            <v>30.222616551056621</v>
          </cell>
          <cell r="F3020" t="str">
            <v>SIEC Abr/26</v>
          </cell>
        </row>
        <row r="3021">
          <cell r="A3021" t="str">
            <v>02.03.13.400.39</v>
          </cell>
          <cell r="B3021" t="str">
            <v>Terminal tubular com furo, de cobre estanhado 25 mm²</v>
          </cell>
          <cell r="C3021" t="str">
            <v>pç</v>
          </cell>
          <cell r="D3021">
            <v>39.49</v>
          </cell>
          <cell r="E3021">
            <v>31.851911598644943</v>
          </cell>
          <cell r="F3021" t="str">
            <v>SIEC Abr/26</v>
          </cell>
        </row>
        <row r="3022">
          <cell r="A3022" t="str">
            <v>02.03.13.500</v>
          </cell>
          <cell r="B3022" t="str">
            <v>PÁRA RAIOS- APARELHO SINALIZADOR</v>
          </cell>
          <cell r="C3022" t="str">
            <v/>
          </cell>
          <cell r="E3022">
            <v>0</v>
          </cell>
          <cell r="F3022" t="str">
            <v>SIEC Abr/26</v>
          </cell>
        </row>
        <row r="3023">
          <cell r="A3023" t="str">
            <v>02.03.13.500.02</v>
          </cell>
          <cell r="B3023" t="str">
            <v>Aparelho de luz de obstáculo, em aço galvanizado, para 2 lâmpadas incadescentes de 60W / 127V</v>
          </cell>
          <cell r="C3023" t="str">
            <v>un</v>
          </cell>
          <cell r="D3023">
            <v>298.06</v>
          </cell>
          <cell r="E3023">
            <v>240.40974350701725</v>
          </cell>
          <cell r="F3023" t="str">
            <v>SIEC Abr/26</v>
          </cell>
        </row>
        <row r="3024">
          <cell r="A3024" t="str">
            <v>02.03.13.500.01</v>
          </cell>
          <cell r="B3024" t="str">
            <v>Aparelho sinalizador de obstáculos com célula fotoelétrica, simples</v>
          </cell>
          <cell r="C3024" t="str">
            <v>un</v>
          </cell>
          <cell r="D3024">
            <v>185.37</v>
          </cell>
          <cell r="E3024">
            <v>149.51605097596388</v>
          </cell>
          <cell r="F3024" t="str">
            <v>SIEC Abr/26</v>
          </cell>
        </row>
        <row r="3025">
          <cell r="A3025" t="str">
            <v>02.03.14</v>
          </cell>
          <cell r="B3025" t="str">
            <v>CIRCUITOS DE TELEFONIA</v>
          </cell>
          <cell r="C3025" t="str">
            <v/>
          </cell>
          <cell r="E3025">
            <v>0</v>
          </cell>
          <cell r="F3025" t="str">
            <v>SIEC Abr/26</v>
          </cell>
        </row>
        <row r="3026">
          <cell r="A3026" t="str">
            <v>02.03.14.100</v>
          </cell>
          <cell r="B3026" t="str">
            <v>CABOS TELEFÔNICOS</v>
          </cell>
          <cell r="C3026" t="str">
            <v/>
          </cell>
          <cell r="E3026">
            <v>0</v>
          </cell>
          <cell r="F3026" t="str">
            <v>SIEC Abr/26</v>
          </cell>
        </row>
        <row r="3027">
          <cell r="A3027" t="str">
            <v>02.03.14.100.32</v>
          </cell>
          <cell r="B3027" t="str">
            <v>Cabo CTP-APL-G 24AWGx20P</v>
          </cell>
          <cell r="C3027" t="str">
            <v>m</v>
          </cell>
          <cell r="D3027">
            <v>28.01</v>
          </cell>
          <cell r="E3027">
            <v>22.592353605420229</v>
          </cell>
          <cell r="F3027" t="str">
            <v>SIEC Abr/26</v>
          </cell>
        </row>
        <row r="3028">
          <cell r="A3028" t="str">
            <v>02.03.14.100.36</v>
          </cell>
          <cell r="B3028" t="str">
            <v>Cabo telefônico CCI 50, 4 pares, uso interno, sem blindagem, instalado em distribuição de edificação residencial - fornecimento e instalação</v>
          </cell>
          <cell r="C3028" t="str">
            <v>m</v>
          </cell>
          <cell r="D3028">
            <v>16.13</v>
          </cell>
          <cell r="E3028">
            <v>13.010162929504759</v>
          </cell>
          <cell r="F3028" t="str">
            <v>SIEC Abr/26</v>
          </cell>
        </row>
        <row r="3029">
          <cell r="A3029" t="str">
            <v>02.03.14.100.15</v>
          </cell>
          <cell r="B3029" t="str">
            <v>Cabo telefônico CI , Ø do condutor 0,50 mm, com 50 pares</v>
          </cell>
          <cell r="C3029" t="str">
            <v>m</v>
          </cell>
          <cell r="D3029">
            <v>39.21</v>
          </cell>
          <cell r="E3029">
            <v>31.626068720761413</v>
          </cell>
          <cell r="F3029" t="str">
            <v>SIEC Abr/26</v>
          </cell>
        </row>
        <row r="3030">
          <cell r="A3030" t="str">
            <v>02.03.14.100.28</v>
          </cell>
          <cell r="B3030" t="str">
            <v>Cabo telefônico CTP - APL , Ø do condutor 0,50 mm, com 100 pares</v>
          </cell>
          <cell r="C3030" t="str">
            <v>m</v>
          </cell>
          <cell r="D3030">
            <v>85.5</v>
          </cell>
          <cell r="E3030">
            <v>68.962735925149218</v>
          </cell>
          <cell r="F3030" t="str">
            <v>SIEC Abr/26</v>
          </cell>
        </row>
        <row r="3031">
          <cell r="A3031" t="str">
            <v>02.03.14.100.26</v>
          </cell>
          <cell r="B3031" t="str">
            <v>Cabo telefônico CTP - APL , Ø do condutor 0,50 mm, com 20 pares</v>
          </cell>
          <cell r="C3031" t="str">
            <v>m</v>
          </cell>
          <cell r="D3031">
            <v>27.37</v>
          </cell>
          <cell r="E3031">
            <v>22.07614131311502</v>
          </cell>
          <cell r="F3031" t="str">
            <v>SIEC Abr/26</v>
          </cell>
        </row>
        <row r="3032">
          <cell r="A3032" t="str">
            <v>02.03.14.100.20</v>
          </cell>
          <cell r="B3032" t="str">
            <v>Cabo telefônico CTP - APL , Ø do condutor 0,65 mm, com 50 pares</v>
          </cell>
          <cell r="C3032" t="str">
            <v>m</v>
          </cell>
          <cell r="D3032">
            <v>68.63</v>
          </cell>
          <cell r="E3032">
            <v>55.355702532666555</v>
          </cell>
          <cell r="F3032" t="str">
            <v>SIEC Abr/26</v>
          </cell>
        </row>
        <row r="3033">
          <cell r="A3033" t="str">
            <v>02.03.14.100.34</v>
          </cell>
          <cell r="B3033" t="str">
            <v>Cabo UTP Multi LAN cat 5E 24AWGX4P</v>
          </cell>
          <cell r="C3033" t="str">
            <v>m</v>
          </cell>
          <cell r="D3033">
            <v>6.74</v>
          </cell>
          <cell r="E3033">
            <v>5.4363607033392487</v>
          </cell>
          <cell r="F3033" t="str">
            <v>SIEC Abr/26</v>
          </cell>
        </row>
        <row r="3034">
          <cell r="A3034" t="str">
            <v>02.03.14.200</v>
          </cell>
          <cell r="B3034" t="str">
            <v>CAIXAS</v>
          </cell>
          <cell r="C3034" t="str">
            <v/>
          </cell>
          <cell r="E3034">
            <v>0</v>
          </cell>
          <cell r="F3034" t="str">
            <v>SIEC Abr/26</v>
          </cell>
        </row>
        <row r="3035">
          <cell r="A3035" t="str">
            <v>02.03.14.200.01</v>
          </cell>
          <cell r="B3035" t="str">
            <v>Caixa subterrânea de entrada telefônica tipo R1, comprimento 60 cm, largura 35 cm, profundidade 50 cm</v>
          </cell>
          <cell r="C3035" t="str">
            <v>un</v>
          </cell>
          <cell r="D3035">
            <v>998.9</v>
          </cell>
          <cell r="E3035">
            <v>805.69446684949185</v>
          </cell>
          <cell r="F3035" t="str">
            <v>SIEC Abr/26</v>
          </cell>
        </row>
        <row r="3036">
          <cell r="A3036" t="str">
            <v>02.03.14.200.02</v>
          </cell>
          <cell r="B3036" t="str">
            <v>Caixa subterrânea de entrada telefônica tipo R2, comprimento 107 cm, largura 52 cm, profundidade 50 cm</v>
          </cell>
          <cell r="C3036" t="str">
            <v>un</v>
          </cell>
          <cell r="D3036">
            <v>1778.35</v>
          </cell>
          <cell r="E3036">
            <v>1434.3845781577672</v>
          </cell>
          <cell r="F3036" t="str">
            <v>SIEC Abr/26</v>
          </cell>
        </row>
        <row r="3037">
          <cell r="A3037" t="str">
            <v>02.03.50</v>
          </cell>
          <cell r="B3037" t="str">
            <v>REMANEJAMENTO / RETIRADAS DE SISTEMAS</v>
          </cell>
          <cell r="C3037" t="str">
            <v/>
          </cell>
          <cell r="E3037">
            <v>0</v>
          </cell>
          <cell r="F3037" t="str">
            <v>SIEC Abr/26</v>
          </cell>
        </row>
        <row r="3038">
          <cell r="A3038" t="str">
            <v>02.03.50.100</v>
          </cell>
          <cell r="B3038" t="str">
            <v>REMANEJAMENTO / RETIRADAS DE SISTEMAS</v>
          </cell>
          <cell r="C3038" t="str">
            <v/>
          </cell>
          <cell r="E3038">
            <v>0</v>
          </cell>
          <cell r="F3038" t="str">
            <v>SIEC Abr/26</v>
          </cell>
        </row>
        <row r="3039">
          <cell r="A3039" t="str">
            <v>02.03.50.100.07</v>
          </cell>
          <cell r="B3039" t="str">
            <v>REM.23_Remanejamento de Luminária comercial / industrial</v>
          </cell>
          <cell r="C3039" t="str">
            <v>un</v>
          </cell>
          <cell r="D3039">
            <v>129.91</v>
          </cell>
          <cell r="E3039">
            <v>104.78302952089047</v>
          </cell>
          <cell r="F3039" t="str">
            <v>SIEC Abr/26</v>
          </cell>
        </row>
        <row r="3040">
          <cell r="A3040" t="str">
            <v>02.03.50.100.08</v>
          </cell>
          <cell r="B3040" t="str">
            <v>REM.24_Remanejamento de poste de concreto</v>
          </cell>
          <cell r="C3040" t="str">
            <v>un</v>
          </cell>
          <cell r="D3040">
            <v>1037.51</v>
          </cell>
          <cell r="E3040">
            <v>836.83658654621706</v>
          </cell>
          <cell r="F3040" t="str">
            <v>SIEC Abr/26</v>
          </cell>
        </row>
        <row r="3041">
          <cell r="A3041" t="str">
            <v>02.03.50.100.06</v>
          </cell>
          <cell r="B3041" t="str">
            <v>REM.25_Remanejamento de Poste metálico de iluminação</v>
          </cell>
          <cell r="C3041" t="str">
            <v>un</v>
          </cell>
          <cell r="D3041">
            <v>281.31</v>
          </cell>
          <cell r="E3041">
            <v>226.89949991934182</v>
          </cell>
          <cell r="F3041" t="str">
            <v>SIEC Abr/26</v>
          </cell>
        </row>
        <row r="3042">
          <cell r="A3042" t="str">
            <v>02.03.50.100.09</v>
          </cell>
          <cell r="B3042" t="str">
            <v>REM.38_Remanejamento de Painel de Alimentação de Bloqueios</v>
          </cell>
          <cell r="C3042" t="str">
            <v>un</v>
          </cell>
          <cell r="D3042">
            <v>742.4</v>
          </cell>
          <cell r="E3042">
            <v>598.80625907404419</v>
          </cell>
          <cell r="F3042" t="str">
            <v>SIEC Abr/26</v>
          </cell>
        </row>
        <row r="3043">
          <cell r="A3043" t="str">
            <v>02.03.50.100.03</v>
          </cell>
          <cell r="B3043" t="str">
            <v>Retirada de Banco de baterias de 125Vcc, inclusive suportes e conexões</v>
          </cell>
          <cell r="C3043" t="str">
            <v>cj</v>
          </cell>
          <cell r="D3043">
            <v>2153.09</v>
          </cell>
          <cell r="E3043">
            <v>1736.6430069366029</v>
          </cell>
          <cell r="F3043" t="str">
            <v>SIEC Abr/26</v>
          </cell>
        </row>
        <row r="3044">
          <cell r="A3044" t="str">
            <v>02.03.50.100.01</v>
          </cell>
          <cell r="B3044" t="str">
            <v>Retirada de chave seccionadora 6,6kV - trifasica</v>
          </cell>
          <cell r="C3044" t="str">
            <v>cj</v>
          </cell>
          <cell r="D3044">
            <v>2053.1999999999998</v>
          </cell>
          <cell r="E3044">
            <v>1656.0735602516534</v>
          </cell>
          <cell r="F3044" t="str">
            <v>SIEC Abr/26</v>
          </cell>
        </row>
        <row r="3045">
          <cell r="A3045" t="str">
            <v>02.03.50.100.04</v>
          </cell>
          <cell r="B3045" t="str">
            <v>Retirada de Conversor de 60 Hz / 90 Hz ( 2 ) e Chave Estática</v>
          </cell>
          <cell r="C3045" t="str">
            <v>cj</v>
          </cell>
          <cell r="D3045">
            <v>964.72</v>
          </cell>
          <cell r="E3045">
            <v>778.12550411356676</v>
          </cell>
          <cell r="F3045" t="str">
            <v>SIEC Abr/26</v>
          </cell>
        </row>
        <row r="3046">
          <cell r="A3046" t="str">
            <v>02.03.50.100.05</v>
          </cell>
          <cell r="B3046" t="str">
            <v>Retirada de cubiculo do transformador elevador de 127V / 900V - 90 Hz</v>
          </cell>
          <cell r="C3046" t="str">
            <v>cj</v>
          </cell>
          <cell r="D3046">
            <v>964.72</v>
          </cell>
          <cell r="E3046">
            <v>778.12550411356676</v>
          </cell>
          <cell r="F3046" t="str">
            <v>SIEC Abr/26</v>
          </cell>
        </row>
        <row r="3047">
          <cell r="A3047" t="str">
            <v>02.03.50.100.10</v>
          </cell>
          <cell r="B3047" t="str">
            <v>Retirada de eletrocalha</v>
          </cell>
          <cell r="C3047" t="str">
            <v>m</v>
          </cell>
          <cell r="D3047">
            <v>31.2</v>
          </cell>
          <cell r="E3047">
            <v>25.165349249879011</v>
          </cell>
          <cell r="F3047" t="str">
            <v>SIEC Abr/26</v>
          </cell>
        </row>
        <row r="3048">
          <cell r="A3048" t="str">
            <v>02.03.50.100.02</v>
          </cell>
          <cell r="B3048" t="str">
            <v>Retirada de transformador 6,6/0,22-0,127 kV - 60 Hz</v>
          </cell>
          <cell r="C3048" t="str">
            <v>cj</v>
          </cell>
          <cell r="D3048">
            <v>2740.52</v>
          </cell>
          <cell r="E3048">
            <v>2210.4532989191803</v>
          </cell>
          <cell r="F3048" t="str">
            <v>SIEC Abr/26</v>
          </cell>
        </row>
        <row r="3049">
          <cell r="A3049" t="str">
            <v>02.03.50.100.13</v>
          </cell>
          <cell r="B3049" t="str">
            <v>Retirada de transformador a óleo 500kVA - 220V</v>
          </cell>
          <cell r="C3049" t="str">
            <v>cj</v>
          </cell>
          <cell r="D3049">
            <v>2740.52</v>
          </cell>
          <cell r="E3049">
            <v>2210.4532989191803</v>
          </cell>
          <cell r="F3049" t="str">
            <v>SIEC Abr/26</v>
          </cell>
        </row>
        <row r="3050">
          <cell r="A3050" t="str">
            <v>02.03.50.100.14</v>
          </cell>
          <cell r="B3050" t="str">
            <v>Retirada de transformador a seco 300kVA - 440V</v>
          </cell>
          <cell r="C3050" t="str">
            <v>cj</v>
          </cell>
          <cell r="D3050">
            <v>1950.2</v>
          </cell>
          <cell r="E3050">
            <v>1572.9956444587838</v>
          </cell>
          <cell r="F3050" t="str">
            <v>SIEC Abr/26</v>
          </cell>
        </row>
        <row r="3051">
          <cell r="A3051" t="str">
            <v>02.03.51</v>
          </cell>
          <cell r="B3051" t="str">
            <v>OPERAÇÃO ASSISTIDA</v>
          </cell>
          <cell r="C3051" t="str">
            <v/>
          </cell>
          <cell r="E3051">
            <v>0</v>
          </cell>
          <cell r="F3051" t="str">
            <v>SIEC Abr/26</v>
          </cell>
        </row>
        <row r="3052">
          <cell r="A3052" t="str">
            <v>02.03.51.100</v>
          </cell>
          <cell r="B3052" t="str">
            <v>SISTEMA ELÉTRICO</v>
          </cell>
          <cell r="C3052" t="str">
            <v/>
          </cell>
          <cell r="E3052">
            <v>0</v>
          </cell>
          <cell r="F3052" t="str">
            <v>SIEC Abr/26</v>
          </cell>
        </row>
        <row r="3053">
          <cell r="A3053" t="str">
            <v>02.03.51.100.01</v>
          </cell>
          <cell r="B3053" t="str">
            <v>Operação assistida de Sistema Elétrico</v>
          </cell>
          <cell r="C3053" t="str">
            <v>mês</v>
          </cell>
          <cell r="D3053">
            <v>1605.12</v>
          </cell>
          <cell r="E3053">
            <v>1294.6604291014678</v>
          </cell>
          <cell r="F3053" t="str">
            <v>SIEC Abr/26</v>
          </cell>
        </row>
        <row r="3054">
          <cell r="A3054" t="str">
            <v>02.03.51.100.02</v>
          </cell>
          <cell r="B3054" t="str">
            <v>Operação assistida para Sistema de Geração de Energia Fotovoltaica</v>
          </cell>
          <cell r="C3054" t="str">
            <v>mês</v>
          </cell>
          <cell r="D3054">
            <v>1203.8399999999999</v>
          </cell>
          <cell r="E3054">
            <v>970.99532182610096</v>
          </cell>
          <cell r="F3054" t="str">
            <v>SIEC Abr/26</v>
          </cell>
        </row>
        <row r="3055">
          <cell r="A3055" t="str">
            <v>03</v>
          </cell>
          <cell r="B3055" t="str">
            <v>VIA PERMANENTE</v>
          </cell>
          <cell r="C3055" t="str">
            <v/>
          </cell>
          <cell r="E3055">
            <v>0</v>
          </cell>
          <cell r="F3055" t="str">
            <v>SIEC Abr/26</v>
          </cell>
        </row>
        <row r="3056">
          <cell r="A3056" t="str">
            <v>03.03</v>
          </cell>
          <cell r="B3056" t="str">
            <v>SERVIÇOS DE SUPERESTRUTURA</v>
          </cell>
          <cell r="C3056" t="str">
            <v/>
          </cell>
          <cell r="E3056">
            <v>0</v>
          </cell>
          <cell r="F3056" t="str">
            <v>SIEC Abr/26</v>
          </cell>
        </row>
        <row r="3057">
          <cell r="A3057" t="str">
            <v>03.03.01</v>
          </cell>
          <cell r="B3057" t="str">
            <v>DEMOLIÇÕES DE VIA E REMOÇÕES DE COMPONENTES DE VIA</v>
          </cell>
          <cell r="C3057" t="str">
            <v/>
          </cell>
          <cell r="E3057">
            <v>0</v>
          </cell>
          <cell r="F3057" t="str">
            <v>SIEC Abr/26</v>
          </cell>
        </row>
        <row r="3058">
          <cell r="A3058" t="str">
            <v>03.03.01.100</v>
          </cell>
          <cell r="B3058" t="str">
            <v>DEMOLIÇÕES DE VIA E REMOÇÕES DE COMPONENTES DE VIA</v>
          </cell>
          <cell r="C3058" t="str">
            <v/>
          </cell>
          <cell r="E3058">
            <v>0</v>
          </cell>
          <cell r="F3058" t="str">
            <v>SIEC Abr/26</v>
          </cell>
        </row>
        <row r="3059">
          <cell r="A3059" t="str">
            <v>03.03.01.100.02</v>
          </cell>
          <cell r="B3059" t="str">
            <v>Demolição da grade da via corrida em Dormente de Madeira em Bitola mista 1600/1000 mm (1667 dormentes/Km)</v>
          </cell>
          <cell r="C3059" t="str">
            <v>m</v>
          </cell>
          <cell r="D3059">
            <v>369.8</v>
          </cell>
          <cell r="E3059">
            <v>298.27391514760444</v>
          </cell>
          <cell r="F3059" t="str">
            <v>SIEC Abr/26</v>
          </cell>
        </row>
        <row r="3060">
          <cell r="A3060" t="str">
            <v>03.03.01.100.03</v>
          </cell>
          <cell r="B3060" t="str">
            <v>Demolição da grade de via corrida em Dormente de Concreto em TR50,TR 57, UIC60 ou TR-68</v>
          </cell>
          <cell r="C3060" t="str">
            <v>m</v>
          </cell>
          <cell r="D3060">
            <v>550.97</v>
          </cell>
          <cell r="E3060">
            <v>444.40232295531541</v>
          </cell>
          <cell r="F3060" t="str">
            <v>SIEC Abr/26</v>
          </cell>
        </row>
        <row r="3061">
          <cell r="A3061" t="str">
            <v>03.03.01.100.01</v>
          </cell>
          <cell r="B3061" t="str">
            <v>Demolição da grade de via corrida em Dormente de Madeira em TR50,TR 57, UIC60 ou TR-68</v>
          </cell>
          <cell r="C3061" t="str">
            <v>m</v>
          </cell>
          <cell r="D3061">
            <v>202.89</v>
          </cell>
          <cell r="E3061">
            <v>163.647362477819</v>
          </cell>
          <cell r="F3061" t="str">
            <v>SIEC Abr/26</v>
          </cell>
        </row>
        <row r="3062">
          <cell r="A3062" t="str">
            <v>03.03.01.100.04</v>
          </cell>
          <cell r="B3062" t="str">
            <v>Demolição de Ligação provisória de via em trilho TR-57, fixações elásticas, com dormente de madeira (1834 dorm/km) em bitola de 1600mm</v>
          </cell>
          <cell r="C3062" t="str">
            <v>m</v>
          </cell>
          <cell r="D3062">
            <v>290.19</v>
          </cell>
          <cell r="E3062">
            <v>234.06194547507661</v>
          </cell>
          <cell r="F3062" t="str">
            <v>SIEC Abr/26</v>
          </cell>
        </row>
        <row r="3063">
          <cell r="A3063" t="str">
            <v>03.03.02</v>
          </cell>
          <cell r="B3063" t="str">
            <v>DEMOLIÇÃO DE AMV E COMPONENTES DE AMVs</v>
          </cell>
          <cell r="C3063" t="str">
            <v/>
          </cell>
          <cell r="E3063">
            <v>0</v>
          </cell>
          <cell r="F3063" t="str">
            <v>SIEC Abr/26</v>
          </cell>
        </row>
        <row r="3064">
          <cell r="A3064" t="str">
            <v>03.03.02.100</v>
          </cell>
          <cell r="B3064" t="str">
            <v>DEMOLIÇÃO DE AMV E COMPONENTES DE AMVs</v>
          </cell>
          <cell r="C3064" t="str">
            <v/>
          </cell>
          <cell r="E3064">
            <v>0</v>
          </cell>
          <cell r="F3064" t="str">
            <v>SIEC Abr/26</v>
          </cell>
        </row>
        <row r="3065">
          <cell r="A3065" t="str">
            <v>03.03.02.100.09</v>
          </cell>
          <cell r="B3065" t="str">
            <v>Demolição da grade de AMV Nº 08 em dormente de concreto</v>
          </cell>
          <cell r="C3065" t="str">
            <v>cj</v>
          </cell>
          <cell r="D3065">
            <v>33266.089999999997</v>
          </cell>
          <cell r="E3065">
            <v>26831.819648330373</v>
          </cell>
          <cell r="F3065" t="str">
            <v>SIEC Abr/26</v>
          </cell>
        </row>
        <row r="3066">
          <cell r="A3066" t="str">
            <v>03.03.02.100.01</v>
          </cell>
          <cell r="B3066" t="str">
            <v>Demolição da grade de AMV Nº 08 em dormente de madeira</v>
          </cell>
          <cell r="C3066" t="str">
            <v>cj</v>
          </cell>
          <cell r="D3066">
            <v>12563.57</v>
          </cell>
          <cell r="E3066">
            <v>10133.545733182771</v>
          </cell>
          <cell r="F3066" t="str">
            <v>SIEC Abr/26</v>
          </cell>
        </row>
        <row r="3067">
          <cell r="A3067" t="str">
            <v>03.03.02.100.10</v>
          </cell>
          <cell r="B3067" t="str">
            <v>Demolição da grade de AMV Nº 10 em dormente de concreto</v>
          </cell>
          <cell r="C3067" t="str">
            <v>cj</v>
          </cell>
          <cell r="D3067">
            <v>33266.089999999997</v>
          </cell>
          <cell r="E3067">
            <v>26831.819648330373</v>
          </cell>
          <cell r="F3067" t="str">
            <v>SIEC Abr/26</v>
          </cell>
        </row>
        <row r="3068">
          <cell r="A3068" t="str">
            <v>03.03.02.100.02</v>
          </cell>
          <cell r="B3068" t="str">
            <v>Demolição da grade de AMV Nº 10 em dormente de madeira</v>
          </cell>
          <cell r="C3068" t="str">
            <v>cj</v>
          </cell>
          <cell r="D3068">
            <v>13730.57</v>
          </cell>
          <cell r="E3068">
            <v>11074.826584933053</v>
          </cell>
          <cell r="F3068" t="str">
            <v>SIEC Abr/26</v>
          </cell>
        </row>
        <row r="3069">
          <cell r="A3069" t="str">
            <v>03.03.02.100.03</v>
          </cell>
          <cell r="B3069" t="str">
            <v>Demolição da grade de AMV Nº 12 em dormente de madeira</v>
          </cell>
          <cell r="C3069" t="str">
            <v>cj</v>
          </cell>
          <cell r="D3069">
            <v>15193.23</v>
          </cell>
          <cell r="E3069">
            <v>12254.581384094208</v>
          </cell>
          <cell r="F3069" t="str">
            <v>SIEC Abr/26</v>
          </cell>
        </row>
        <row r="3070">
          <cell r="A3070" t="str">
            <v>03.03.02.100.07</v>
          </cell>
          <cell r="B3070" t="str">
            <v>Demolição da grade de AMV Nº 14 em dormente de concreto</v>
          </cell>
          <cell r="C3070" t="str">
            <v>cj</v>
          </cell>
          <cell r="D3070">
            <v>33266.089999999997</v>
          </cell>
          <cell r="E3070">
            <v>26831.819648330373</v>
          </cell>
          <cell r="F3070" t="str">
            <v>SIEC Abr/26</v>
          </cell>
        </row>
        <row r="3071">
          <cell r="A3071" t="str">
            <v>03.03.02.100.04</v>
          </cell>
          <cell r="B3071" t="str">
            <v>Demolição da grade de AMV Nº 14 em dormente de madeira</v>
          </cell>
          <cell r="C3071" t="str">
            <v>cj</v>
          </cell>
          <cell r="D3071">
            <v>16453.57</v>
          </cell>
          <cell r="E3071">
            <v>13271.148572350379</v>
          </cell>
          <cell r="F3071" t="str">
            <v>SIEC Abr/26</v>
          </cell>
        </row>
        <row r="3072">
          <cell r="A3072" t="str">
            <v>03.03.02.100.05</v>
          </cell>
          <cell r="B3072" t="str">
            <v>Demolição da grade de AMV Nº 15 em dormente de madeira</v>
          </cell>
          <cell r="C3072" t="str">
            <v>cj</v>
          </cell>
          <cell r="D3072">
            <v>17134.32</v>
          </cell>
          <cell r="E3072">
            <v>13820.22906920471</v>
          </cell>
          <cell r="F3072" t="str">
            <v>SIEC Abr/26</v>
          </cell>
        </row>
        <row r="3073">
          <cell r="A3073" t="str">
            <v>03.03.02.100.06</v>
          </cell>
          <cell r="B3073" t="str">
            <v>Demolição da grade de AMV Nº 16 em dormente de madeira</v>
          </cell>
          <cell r="C3073" t="str">
            <v>cj</v>
          </cell>
          <cell r="D3073">
            <v>17815.07</v>
          </cell>
          <cell r="E3073">
            <v>14369.309566059041</v>
          </cell>
          <cell r="F3073" t="str">
            <v>SIEC Abr/26</v>
          </cell>
        </row>
        <row r="3074">
          <cell r="A3074" t="str">
            <v>03.03.02.100.08</v>
          </cell>
          <cell r="B3074" t="str">
            <v>Desmontagem de Jacaré central para Pulo Duplo com ângulo de entrada de 1:8</v>
          </cell>
          <cell r="C3074" t="str">
            <v>un</v>
          </cell>
          <cell r="D3074">
            <v>18845.349999999999</v>
          </cell>
          <cell r="E3074">
            <v>15200.314566865622</v>
          </cell>
          <cell r="F3074" t="str">
            <v>SIEC Abr/26</v>
          </cell>
        </row>
        <row r="3075">
          <cell r="A3075" t="str">
            <v>03.03.03</v>
          </cell>
          <cell r="B3075" t="str">
            <v>SOCARIA, NIVELAMENTO E ALINHAMENTO DE VIA</v>
          </cell>
          <cell r="C3075" t="str">
            <v/>
          </cell>
          <cell r="E3075">
            <v>0</v>
          </cell>
          <cell r="F3075" t="str">
            <v>SIEC Abr/26</v>
          </cell>
        </row>
        <row r="3076">
          <cell r="A3076" t="str">
            <v>03.03.03.100</v>
          </cell>
          <cell r="B3076" t="str">
            <v>SOCARIA, NIVELAMENTO E ALINHAMENTO DE VIA</v>
          </cell>
          <cell r="C3076" t="str">
            <v/>
          </cell>
          <cell r="E3076">
            <v>0</v>
          </cell>
          <cell r="F3076" t="str">
            <v>SIEC Abr/26</v>
          </cell>
        </row>
        <row r="3077">
          <cell r="A3077" t="str">
            <v>03.03.03.100.01</v>
          </cell>
          <cell r="B3077" t="str">
            <v>Correção geométrica completa (socaria, alinhamento, nivelamento, superelevação) MECANIZADA com SOCADORA E REGULADORA</v>
          </cell>
          <cell r="C3077" t="str">
            <v>m</v>
          </cell>
          <cell r="D3077">
            <v>78.650000000000006</v>
          </cell>
          <cell r="E3077">
            <v>63.437651234070017</v>
          </cell>
          <cell r="F3077" t="str">
            <v>SIEC Abr/26</v>
          </cell>
        </row>
        <row r="3078">
          <cell r="A3078" t="str">
            <v>03.03.03.100.02</v>
          </cell>
          <cell r="B3078" t="str">
            <v>Correção geométrica MECANIZADA do AMV</v>
          </cell>
          <cell r="C3078" t="str">
            <v>un</v>
          </cell>
          <cell r="D3078">
            <v>861.41</v>
          </cell>
          <cell r="E3078">
            <v>694.79754799161151</v>
          </cell>
          <cell r="F3078" t="str">
            <v>SIEC Abr/26</v>
          </cell>
        </row>
        <row r="3079">
          <cell r="A3079" t="str">
            <v>03.03.04</v>
          </cell>
          <cell r="B3079" t="str">
            <v>MONTAGEM E INSTALAÇÃO DE VIA</v>
          </cell>
          <cell r="C3079" t="str">
            <v/>
          </cell>
          <cell r="E3079">
            <v>0</v>
          </cell>
          <cell r="F3079" t="str">
            <v>SIEC Abr/26</v>
          </cell>
        </row>
        <row r="3080">
          <cell r="A3080" t="str">
            <v>03.03.04.100</v>
          </cell>
          <cell r="B3080" t="str">
            <v>MONTAGEM E INSTALAÇÃO DE VIA</v>
          </cell>
          <cell r="C3080" t="str">
            <v/>
          </cell>
          <cell r="E3080">
            <v>0</v>
          </cell>
          <cell r="F3080" t="str">
            <v>SIEC Abr/26</v>
          </cell>
        </row>
        <row r="3081">
          <cell r="A3081" t="str">
            <v>03.03.04.100.01</v>
          </cell>
          <cell r="B3081" t="str">
            <v>Instalação e Montagem da Via Corrida com Trilho TR 57, Fixação Elástica, em Dormente de Concreto em Bitola de 1600mm</v>
          </cell>
          <cell r="C3081" t="str">
            <v>m</v>
          </cell>
          <cell r="D3081">
            <v>321.39</v>
          </cell>
          <cell r="E3081">
            <v>259.22729472495564</v>
          </cell>
          <cell r="F3081" t="str">
            <v>SIEC Abr/26</v>
          </cell>
        </row>
        <row r="3082">
          <cell r="A3082" t="str">
            <v>03.03.04.100.02</v>
          </cell>
          <cell r="B3082" t="str">
            <v>Instalação e Montagem da Via Corrida com Trilho TR 68, Fixação Elástica, em Dormente de Concreto em Bitola de 1600mm</v>
          </cell>
          <cell r="C3082" t="str">
            <v>m</v>
          </cell>
          <cell r="D3082">
            <v>321.39</v>
          </cell>
          <cell r="E3082">
            <v>259.22729472495564</v>
          </cell>
          <cell r="F3082" t="str">
            <v>SIEC Abr/26</v>
          </cell>
        </row>
        <row r="3083">
          <cell r="A3083" t="str">
            <v>03.03.04.100.07</v>
          </cell>
          <cell r="B3083" t="str">
            <v>Instalação e Montagem da Via Corrida com Trilho TR 68, Fixação Elástica, em Dormente de Madeira em Bitola de 1600mm</v>
          </cell>
          <cell r="C3083" t="str">
            <v>m</v>
          </cell>
          <cell r="D3083">
            <v>278.77999999999997</v>
          </cell>
          <cell r="E3083">
            <v>224.85884820132276</v>
          </cell>
          <cell r="F3083" t="str">
            <v>SIEC Abr/26</v>
          </cell>
        </row>
        <row r="3084">
          <cell r="A3084" t="str">
            <v>03.03.04.100.10</v>
          </cell>
          <cell r="B3084" t="str">
            <v>Instalação e Montagem da Via Corrida com Trilho TR-50, Fixação Elástica, em Dormente de Madeira Bitola de 1600/1000mm</v>
          </cell>
          <cell r="C3084" t="str">
            <v>m</v>
          </cell>
          <cell r="D3084">
            <v>429.76</v>
          </cell>
          <cell r="E3084">
            <v>346.63655428294885</v>
          </cell>
          <cell r="F3084" t="str">
            <v>SIEC Abr/26</v>
          </cell>
        </row>
        <row r="3085">
          <cell r="A3085" t="str">
            <v>03.03.04.100.05</v>
          </cell>
          <cell r="B3085" t="str">
            <v>Instalação e Montagem da Via Corrida com Trilho TR-57, Fixação Elástica, em Dormente de Concreto Bitola de 1600/1000mm</v>
          </cell>
          <cell r="C3085" t="str">
            <v>m</v>
          </cell>
          <cell r="D3085">
            <v>587.49</v>
          </cell>
          <cell r="E3085">
            <v>473.85868688498147</v>
          </cell>
          <cell r="F3085" t="str">
            <v>SIEC Abr/26</v>
          </cell>
        </row>
        <row r="3086">
          <cell r="A3086" t="str">
            <v>03.03.04.100.09</v>
          </cell>
          <cell r="B3086" t="str">
            <v>Instalação e Montagem da Via Corrida com Trilho TR-57, Fixação Elástica, em Dormente de Madeira Bitola de 1600/1000mm</v>
          </cell>
          <cell r="C3086" t="str">
            <v>m</v>
          </cell>
          <cell r="D3086">
            <v>429.76</v>
          </cell>
          <cell r="E3086">
            <v>346.63655428294885</v>
          </cell>
          <cell r="F3086" t="str">
            <v>SIEC Abr/26</v>
          </cell>
        </row>
        <row r="3087">
          <cell r="A3087" t="str">
            <v>03.03.04.100.06</v>
          </cell>
          <cell r="B3087" t="str">
            <v>Instalação e Montagem da Via Corrida com Trilho TR-57, Fixação Elástica, em Dormente de Madeira em Bitola de 1600mm</v>
          </cell>
          <cell r="C3087" t="str">
            <v>m</v>
          </cell>
          <cell r="D3087">
            <v>268.58</v>
          </cell>
          <cell r="E3087">
            <v>216.63171479270849</v>
          </cell>
          <cell r="F3087" t="str">
            <v>SIEC Abr/26</v>
          </cell>
        </row>
        <row r="3088">
          <cell r="A3088" t="str">
            <v>03.03.04.100.22</v>
          </cell>
          <cell r="B3088" t="str">
            <v>Instalação e Montagem da Via Corrida com Trilho TR-57, Fixação elástica, sobre estrutura de concreto em bitola de 1600mm</v>
          </cell>
          <cell r="C3088" t="str">
            <v>m</v>
          </cell>
          <cell r="D3088">
            <v>321.39</v>
          </cell>
          <cell r="E3088">
            <v>259.22729472495564</v>
          </cell>
          <cell r="F3088" t="str">
            <v>SIEC Abr/26</v>
          </cell>
        </row>
        <row r="3089">
          <cell r="A3089" t="str">
            <v>03.03.04.100.04</v>
          </cell>
          <cell r="B3089" t="str">
            <v>Instalação e Montagem da Via Corrida com Trilho UIC 60 Fixação Elástica, em Dormente de Concreto em Bitola de 1600/1000mm</v>
          </cell>
          <cell r="C3089" t="str">
            <v>m</v>
          </cell>
          <cell r="D3089">
            <v>422.03</v>
          </cell>
          <cell r="E3089">
            <v>340.40167768994996</v>
          </cell>
          <cell r="F3089" t="str">
            <v>SIEC Abr/26</v>
          </cell>
        </row>
        <row r="3090">
          <cell r="A3090" t="str">
            <v>03.03.04.100.03</v>
          </cell>
          <cell r="B3090" t="str">
            <v>Instalação e Montagem da Via Corrida com Trilho UIC 60 Fixação Elástica, em Dormente de Concreto em Bitola de 1600mm</v>
          </cell>
          <cell r="C3090" t="str">
            <v>m</v>
          </cell>
          <cell r="D3090">
            <v>321.39</v>
          </cell>
          <cell r="E3090">
            <v>259.22729472495564</v>
          </cell>
          <cell r="F3090" t="str">
            <v>SIEC Abr/26</v>
          </cell>
        </row>
        <row r="3091">
          <cell r="A3091" t="str">
            <v>03.03.04.100.08</v>
          </cell>
          <cell r="B3091" t="str">
            <v>Instalação e Montagem da Via Corrida com Trilho UIC 60 Fixação Elástica, em Dormente de Madeira em Bitola de 1600mm</v>
          </cell>
          <cell r="C3091" t="str">
            <v>m</v>
          </cell>
          <cell r="D3091">
            <v>281.54000000000002</v>
          </cell>
          <cell r="E3091">
            <v>227.08501371188902</v>
          </cell>
          <cell r="F3091" t="str">
            <v>SIEC Abr/26</v>
          </cell>
        </row>
        <row r="3092">
          <cell r="A3092" t="str">
            <v>03.03.04.100.27</v>
          </cell>
          <cell r="B3092" t="str">
            <v>Instalação e Montagem da Via Corrida com Trilho, Fixação Elásticas e com Dormente de Concreto</v>
          </cell>
          <cell r="C3092" t="str">
            <v>m</v>
          </cell>
          <cell r="D3092">
            <v>250.4</v>
          </cell>
          <cell r="E3092">
            <v>201.96805936441362</v>
          </cell>
          <cell r="F3092" t="str">
            <v>SIEC Abr/26</v>
          </cell>
        </row>
        <row r="3093">
          <cell r="A3093" t="str">
            <v>03.03.04.100.26</v>
          </cell>
          <cell r="B3093" t="str">
            <v>Instalação e Montagem da Via Corrida com Trilho, Fixação Elásticas e com Dormente de madeira</v>
          </cell>
          <cell r="C3093" t="str">
            <v>m</v>
          </cell>
          <cell r="D3093">
            <v>250.4</v>
          </cell>
          <cell r="E3093">
            <v>201.96805936441362</v>
          </cell>
          <cell r="F3093" t="str">
            <v>SIEC Abr/26</v>
          </cell>
        </row>
        <row r="3094">
          <cell r="A3094" t="str">
            <v>03.03.04.100.25</v>
          </cell>
          <cell r="B3094" t="str">
            <v>Instalação e montagem de Contratrilho</v>
          </cell>
          <cell r="C3094" t="str">
            <v>m</v>
          </cell>
          <cell r="D3094">
            <v>83.77</v>
          </cell>
          <cell r="E3094">
            <v>67.567349572511688</v>
          </cell>
          <cell r="F3094" t="str">
            <v>SIEC Abr/26</v>
          </cell>
        </row>
        <row r="3095">
          <cell r="A3095" t="str">
            <v>03.03.04.100.28</v>
          </cell>
          <cell r="B3095" t="str">
            <v>Ligação de via em dormentes de concreto (taxa de 1667 dormentes/km) com via em dormentes de concreto (taxa de 1667 dormentes/km)</v>
          </cell>
          <cell r="C3095" t="str">
            <v>m</v>
          </cell>
          <cell r="D3095">
            <v>588.97</v>
          </cell>
          <cell r="E3095">
            <v>475.05242781093727</v>
          </cell>
          <cell r="F3095" t="str">
            <v>SIEC Abr/26</v>
          </cell>
        </row>
        <row r="3096">
          <cell r="A3096" t="str">
            <v>03.03.04.100.13</v>
          </cell>
          <cell r="B3096" t="str">
            <v>Ligação de via em dormentes de concreto (taxa de 1667 dormentes/km) com via em dormentes de madeira (taxa de 1834 dormentes/km)</v>
          </cell>
          <cell r="C3096" t="str">
            <v>m</v>
          </cell>
          <cell r="D3096">
            <v>539.1</v>
          </cell>
          <cell r="E3096">
            <v>434.82819809646719</v>
          </cell>
          <cell r="F3096" t="str">
            <v>SIEC Abr/26</v>
          </cell>
        </row>
        <row r="3097">
          <cell r="A3097" t="str">
            <v>03.03.04.100.21</v>
          </cell>
          <cell r="B3097" t="str">
            <v>Ligação provisória de via em trilho TR-57, fixações elásticas, com dormente de madeira (1834 dorm/km) em bitola de 1600mm</v>
          </cell>
          <cell r="C3097" t="str">
            <v>m</v>
          </cell>
          <cell r="D3097">
            <v>273.66000000000003</v>
          </cell>
          <cell r="E3097">
            <v>220.72914986288112</v>
          </cell>
          <cell r="F3097" t="str">
            <v>SIEC Abr/26</v>
          </cell>
        </row>
        <row r="3098">
          <cell r="A3098" t="str">
            <v>03.03.04.100.24</v>
          </cell>
          <cell r="B3098" t="str">
            <v>Serviços de complementação e Regularização Mecanizada de Lastro em AMVs</v>
          </cell>
          <cell r="C3098" t="str">
            <v>m</v>
          </cell>
          <cell r="D3098">
            <v>148.31</v>
          </cell>
          <cell r="E3098">
            <v>119.62413292466528</v>
          </cell>
          <cell r="F3098" t="str">
            <v>SIEC Abr/26</v>
          </cell>
        </row>
        <row r="3099">
          <cell r="A3099" t="str">
            <v>03.03.04.100.23</v>
          </cell>
          <cell r="B3099" t="str">
            <v>Serviços de complementação e Regularização Mecanizada de Lastro em Via Corrida</v>
          </cell>
          <cell r="C3099" t="str">
            <v>m</v>
          </cell>
          <cell r="D3099">
            <v>83.38</v>
          </cell>
          <cell r="E3099">
            <v>67.252782706888198</v>
          </cell>
          <cell r="F3099" t="str">
            <v>SIEC Abr/26</v>
          </cell>
        </row>
        <row r="3100">
          <cell r="A3100" t="str">
            <v>03.03.04.100.35</v>
          </cell>
          <cell r="B3100" t="str">
            <v>Soldagem Aluminotérmica Larga para TR-57 Via Corrida e AMVs, cadinho descartável</v>
          </cell>
          <cell r="C3100" t="str">
            <v>un</v>
          </cell>
          <cell r="D3100">
            <v>1658.87</v>
          </cell>
          <cell r="E3100">
            <v>1338.0141958380384</v>
          </cell>
          <cell r="F3100" t="str">
            <v>SIEC Abr/26</v>
          </cell>
        </row>
        <row r="3101">
          <cell r="A3101" t="str">
            <v>03.03.04.100.33</v>
          </cell>
          <cell r="B3101" t="str">
            <v>Soldagem Aluminotérmica para perfis de trilhos diferenciado (TR57/TR68/TR50/UIC60), cadinho descartável</v>
          </cell>
          <cell r="C3101" t="str">
            <v>un</v>
          </cell>
          <cell r="D3101">
            <v>1668.79</v>
          </cell>
          <cell r="E3101">
            <v>1346.0154863687692</v>
          </cell>
          <cell r="F3101" t="str">
            <v>SIEC Abr/26</v>
          </cell>
        </row>
        <row r="3102">
          <cell r="A3102" t="str">
            <v>03.03.04.100.31</v>
          </cell>
          <cell r="B3102" t="str">
            <v>Soldagem Aluminotérmica para TR-50 Via Corrida e AMVs, cadinho descartável</v>
          </cell>
          <cell r="C3102" t="str">
            <v>un</v>
          </cell>
          <cell r="D3102">
            <v>1649.83</v>
          </cell>
          <cell r="E3102">
            <v>1330.7226972092271</v>
          </cell>
          <cell r="F3102" t="str">
            <v>SIEC Abr/26</v>
          </cell>
        </row>
        <row r="3103">
          <cell r="A3103" t="str">
            <v>03.03.04.100.30</v>
          </cell>
          <cell r="B3103" t="str">
            <v>Soldagem Aluminotérmica para TR-57 Via Corrida e AMVs, cadinho descartável</v>
          </cell>
          <cell r="C3103" t="str">
            <v>un</v>
          </cell>
          <cell r="D3103">
            <v>1641.04</v>
          </cell>
          <cell r="E3103">
            <v>1323.6328440070979</v>
          </cell>
          <cell r="F3103" t="str">
            <v>SIEC Abr/26</v>
          </cell>
        </row>
        <row r="3104">
          <cell r="A3104" t="str">
            <v>03.03.04.100.34</v>
          </cell>
          <cell r="B3104" t="str">
            <v>Soldagem Aluminotérmica para TR-68 Via Corrida e AMVs, cadinho descartável</v>
          </cell>
          <cell r="C3104" t="str">
            <v>un</v>
          </cell>
          <cell r="D3104">
            <v>1712.04</v>
          </cell>
          <cell r="E3104">
            <v>1380.9001451847071</v>
          </cell>
          <cell r="F3104" t="str">
            <v>SIEC Abr/26</v>
          </cell>
        </row>
        <row r="3105">
          <cell r="A3105" t="str">
            <v>03.03.04.100.32</v>
          </cell>
          <cell r="B3105" t="str">
            <v>Soldagem Aluminotérmica para UIC 60 Via Corrida e AMVs, cadinho descartável</v>
          </cell>
          <cell r="C3105" t="str">
            <v>un</v>
          </cell>
          <cell r="D3105">
            <v>1659.15</v>
          </cell>
          <cell r="E3105">
            <v>1338.2400387159221</v>
          </cell>
          <cell r="F3105" t="str">
            <v>SIEC Abr/26</v>
          </cell>
        </row>
        <row r="3106">
          <cell r="A3106" t="str">
            <v>03.03.05</v>
          </cell>
          <cell r="B3106" t="str">
            <v>MONTAGEM DE AMV</v>
          </cell>
          <cell r="C3106" t="str">
            <v/>
          </cell>
          <cell r="E3106">
            <v>0</v>
          </cell>
          <cell r="F3106" t="str">
            <v>SIEC Abr/26</v>
          </cell>
        </row>
        <row r="3107">
          <cell r="A3107" t="str">
            <v>03.03.05.100</v>
          </cell>
          <cell r="B3107" t="str">
            <v>MONTAGEM DE AMV</v>
          </cell>
          <cell r="C3107" t="str">
            <v/>
          </cell>
          <cell r="E3107">
            <v>0</v>
          </cell>
          <cell r="F3107" t="str">
            <v>SIEC Abr/26</v>
          </cell>
        </row>
        <row r="3108">
          <cell r="A3108" t="str">
            <v>03.03.05.100.04</v>
          </cell>
          <cell r="B3108" t="str">
            <v>Montagem e instalação de AMV nº 10 em dormente de concreto em bitola 1.600mm</v>
          </cell>
          <cell r="C3108" t="str">
            <v>un</v>
          </cell>
          <cell r="D3108">
            <v>49506.879999999997</v>
          </cell>
          <cell r="E3108">
            <v>39931.343765123405</v>
          </cell>
          <cell r="F3108" t="str">
            <v>SIEC Abr/26</v>
          </cell>
        </row>
        <row r="3109">
          <cell r="A3109" t="str">
            <v>03.03.05.100.06</v>
          </cell>
          <cell r="B3109" t="str">
            <v>Montagem e instalação de AMV nº 10 em dormente de madeira em bitola 1.000mm - Geometria AREMA</v>
          </cell>
          <cell r="C3109" t="str">
            <v>un</v>
          </cell>
          <cell r="D3109">
            <v>32678.38</v>
          </cell>
          <cell r="E3109">
            <v>26357.783513469916</v>
          </cell>
          <cell r="F3109" t="str">
            <v>SIEC Abr/26</v>
          </cell>
        </row>
        <row r="3110">
          <cell r="A3110" t="str">
            <v>03.03.05.100.05</v>
          </cell>
          <cell r="B3110" t="str">
            <v>Montagem e instalação de AMV nº 10 em dormente de madeira em bitola 1.600mm</v>
          </cell>
          <cell r="C3110" t="str">
            <v>un</v>
          </cell>
          <cell r="D3110">
            <v>32678.38</v>
          </cell>
          <cell r="E3110">
            <v>26357.783513469916</v>
          </cell>
          <cell r="F3110" t="str">
            <v>SIEC Abr/26</v>
          </cell>
        </row>
        <row r="3111">
          <cell r="A3111" t="str">
            <v>03.03.05.100.07</v>
          </cell>
          <cell r="B3111" t="str">
            <v>Montagem e Instalação de AMV nº 10 em dormentes de concreto em bitola 1600/1000mm</v>
          </cell>
          <cell r="C3111" t="str">
            <v>un</v>
          </cell>
          <cell r="D3111">
            <v>60129.87</v>
          </cell>
          <cell r="E3111">
            <v>48499.653169866106</v>
          </cell>
          <cell r="F3111" t="str">
            <v>SIEC Abr/26</v>
          </cell>
        </row>
        <row r="3112">
          <cell r="A3112" t="str">
            <v>03.03.05.100.03</v>
          </cell>
          <cell r="B3112" t="str">
            <v>Montagem e instalação de AMV nº 12 em dormente de madeira em bitola 1.600mm</v>
          </cell>
          <cell r="C3112" t="str">
            <v>un</v>
          </cell>
          <cell r="D3112">
            <v>42419.519999999997</v>
          </cell>
          <cell r="E3112">
            <v>34214.808840135505</v>
          </cell>
          <cell r="F3112" t="str">
            <v>SIEC Abr/26</v>
          </cell>
        </row>
        <row r="3113">
          <cell r="A3113" t="str">
            <v>03.03.05.100.08</v>
          </cell>
          <cell r="B3113" t="str">
            <v>Montagem e instalação de AMV nº 14 em dormente de concreto em bitola 1.600mm</v>
          </cell>
          <cell r="C3113" t="str">
            <v>un</v>
          </cell>
          <cell r="D3113">
            <v>71310.12</v>
          </cell>
          <cell r="E3113">
            <v>57517.438296499429</v>
          </cell>
          <cell r="F3113" t="str">
            <v>SIEC Abr/26</v>
          </cell>
        </row>
        <row r="3114">
          <cell r="A3114" t="str">
            <v>03.03.05.100.09</v>
          </cell>
          <cell r="B3114" t="str">
            <v>Montagem e instalação de AMV nº 14 em dormente de madeira em bitola 1.600mm</v>
          </cell>
          <cell r="C3114" t="str">
            <v>un</v>
          </cell>
          <cell r="D3114">
            <v>52160.68</v>
          </cell>
          <cell r="E3114">
            <v>42071.850298435231</v>
          </cell>
          <cell r="F3114" t="str">
            <v>SIEC Abr/26</v>
          </cell>
        </row>
        <row r="3115">
          <cell r="A3115" t="str">
            <v>03.03.05.100.10</v>
          </cell>
          <cell r="B3115" t="str">
            <v>Montagem e Instalação de AMV nº 14 em dormentes de concreto em bitola 1600/1000mm</v>
          </cell>
          <cell r="C3115" t="str">
            <v>un</v>
          </cell>
          <cell r="D3115">
            <v>77366.8</v>
          </cell>
          <cell r="E3115">
            <v>62402.645587998064</v>
          </cell>
          <cell r="F3115" t="str">
            <v>SIEC Abr/26</v>
          </cell>
        </row>
        <row r="3116">
          <cell r="A3116" t="str">
            <v>03.03.05.100.11</v>
          </cell>
          <cell r="B3116" t="str">
            <v>Montagem e Instalação de AMV nº 14 em dormentes de madeira em bitola 1600/1000mm</v>
          </cell>
          <cell r="C3116" t="str">
            <v>un</v>
          </cell>
          <cell r="D3116">
            <v>55283.32</v>
          </cell>
          <cell r="E3116">
            <v>44590.514599128888</v>
          </cell>
          <cell r="F3116" t="str">
            <v>SIEC Abr/26</v>
          </cell>
        </row>
        <row r="3117">
          <cell r="A3117" t="str">
            <v>03.03.05.100.15</v>
          </cell>
          <cell r="B3117" t="str">
            <v>Montagem e Instalação de AMV nº 14 otimizado com Trilhos TR 57 em Dormentes de Madeira em Bitola de 1600/1000mm</v>
          </cell>
          <cell r="C3117" t="str">
            <v>un</v>
          </cell>
          <cell r="D3117">
            <v>103026.12</v>
          </cell>
          <cell r="E3117">
            <v>83098.983707049512</v>
          </cell>
          <cell r="F3117" t="str">
            <v>SIEC Abr/26</v>
          </cell>
        </row>
        <row r="3118">
          <cell r="A3118" t="str">
            <v>03.03.05.100.12</v>
          </cell>
          <cell r="B3118" t="str">
            <v>Montagem e Instalação de AMV nº 15 em dormentes de madeira em bitola 1600/1000mm</v>
          </cell>
          <cell r="C3118" t="str">
            <v>un</v>
          </cell>
          <cell r="D3118">
            <v>57487.64</v>
          </cell>
          <cell r="E3118">
            <v>46368.478786901112</v>
          </cell>
          <cell r="F3118" t="str">
            <v>SIEC Abr/26</v>
          </cell>
        </row>
        <row r="3119">
          <cell r="A3119" t="str">
            <v>03.03.05.100.13</v>
          </cell>
          <cell r="B3119" t="str">
            <v>Montagem e instalação de AMV nº 16 em dormente de concreto em bitola 1.600mm</v>
          </cell>
          <cell r="C3119" t="str">
            <v>un</v>
          </cell>
          <cell r="D3119">
            <v>75476.160000000003</v>
          </cell>
          <cell r="E3119">
            <v>60877.689949991938</v>
          </cell>
          <cell r="F3119" t="str">
            <v>SIEC Abr/26</v>
          </cell>
        </row>
        <row r="3120">
          <cell r="A3120" t="str">
            <v>03.03.05.100.14</v>
          </cell>
          <cell r="B3120" t="str">
            <v>Montagem e instalação de AMV nº 16 em dormente de madeira em bitola 1.600mm</v>
          </cell>
          <cell r="C3120" t="str">
            <v>un</v>
          </cell>
          <cell r="D3120">
            <v>56396.1</v>
          </cell>
          <cell r="E3120">
            <v>45488.062590740439</v>
          </cell>
          <cell r="F3120" t="str">
            <v>SIEC Abr/26</v>
          </cell>
        </row>
        <row r="3121">
          <cell r="A3121" t="str">
            <v>03.03.05.100.01</v>
          </cell>
          <cell r="B3121" t="str">
            <v>Montagem e instalação de AMV nº 8 em dormente de concreto em bitola 1.600mm</v>
          </cell>
          <cell r="C3121" t="str">
            <v>un</v>
          </cell>
          <cell r="D3121">
            <v>26452.42</v>
          </cell>
          <cell r="E3121">
            <v>21336.038070656556</v>
          </cell>
          <cell r="F3121" t="str">
            <v>SIEC Abr/26</v>
          </cell>
        </row>
        <row r="3122">
          <cell r="A3122" t="str">
            <v>03.03.05.100.02</v>
          </cell>
          <cell r="B3122" t="str">
            <v>Montagem e instalação de AMV nº 8 em dormente de madeira em bitola 1.600mm</v>
          </cell>
          <cell r="C3122" t="str">
            <v>un</v>
          </cell>
          <cell r="D3122">
            <v>30118</v>
          </cell>
          <cell r="E3122">
            <v>24292.627843200517</v>
          </cell>
          <cell r="F3122" t="str">
            <v>SIEC Abr/26</v>
          </cell>
        </row>
        <row r="3123">
          <cell r="A3123" t="str">
            <v>03.03.05.100.20</v>
          </cell>
          <cell r="B3123" t="str">
            <v>Montagem e instalação de AMV UIC 60 (D ou E) 190 -1:9 JF</v>
          </cell>
          <cell r="C3123" t="str">
            <v>un</v>
          </cell>
          <cell r="D3123">
            <v>48121.53</v>
          </cell>
          <cell r="E3123">
            <v>38813.945797709304</v>
          </cell>
          <cell r="F3123" t="str">
            <v>SIEC Abr/26</v>
          </cell>
        </row>
        <row r="3124">
          <cell r="A3124" t="str">
            <v>03.03.05.100.21</v>
          </cell>
          <cell r="B3124" t="str">
            <v>Montagem e instalação de AMV UIC 60 (D ou E) 500 -1:11,4 JF</v>
          </cell>
          <cell r="C3124" t="str">
            <v>un</v>
          </cell>
          <cell r="D3124">
            <v>75476.160000000003</v>
          </cell>
          <cell r="E3124">
            <v>60877.689949991938</v>
          </cell>
          <cell r="F3124" t="str">
            <v>SIEC Abr/26</v>
          </cell>
        </row>
        <row r="3125">
          <cell r="A3125" t="str">
            <v>03.03.05.100.18</v>
          </cell>
          <cell r="B3125" t="str">
            <v>Montagem e Instalação de AMV UIC 60 D 250 1 :8 JF</v>
          </cell>
          <cell r="C3125" t="str">
            <v>un</v>
          </cell>
          <cell r="D3125">
            <v>48121.53</v>
          </cell>
          <cell r="E3125">
            <v>38813.945797709304</v>
          </cell>
          <cell r="F3125" t="str">
            <v>SIEC Abr/26</v>
          </cell>
        </row>
        <row r="3126">
          <cell r="A3126" t="str">
            <v>03.03.05.100.22</v>
          </cell>
          <cell r="B3126" t="str">
            <v>Montagem e Instalação de AMV UIC 60 D 500 1 :14 JF</v>
          </cell>
          <cell r="C3126" t="str">
            <v>un</v>
          </cell>
          <cell r="D3126">
            <v>71310.12</v>
          </cell>
          <cell r="E3126">
            <v>57517.438296499429</v>
          </cell>
          <cell r="F3126" t="str">
            <v>SIEC Abr/26</v>
          </cell>
        </row>
        <row r="3127">
          <cell r="A3127" t="str">
            <v>03.03.05.100.19</v>
          </cell>
          <cell r="B3127" t="str">
            <v>Montagem e Instalação de AMV UIC 60 E 250 1 :8 JF</v>
          </cell>
          <cell r="C3127" t="str">
            <v>un</v>
          </cell>
          <cell r="D3127">
            <v>48121.53</v>
          </cell>
          <cell r="E3127">
            <v>38813.945797709304</v>
          </cell>
          <cell r="F3127" t="str">
            <v>SIEC Abr/26</v>
          </cell>
        </row>
        <row r="3128">
          <cell r="A3128" t="str">
            <v>03.03.05.100.23</v>
          </cell>
          <cell r="B3128" t="str">
            <v>Montagem e Instalação de AMV UIC 60 E 500 1 :14 JF</v>
          </cell>
          <cell r="C3128" t="str">
            <v>un</v>
          </cell>
          <cell r="D3128">
            <v>71310.12</v>
          </cell>
          <cell r="E3128">
            <v>57517.438296499429</v>
          </cell>
          <cell r="F3128" t="str">
            <v>SIEC Abr/26</v>
          </cell>
        </row>
        <row r="3129">
          <cell r="A3129" t="str">
            <v>03.03.05.100.16</v>
          </cell>
          <cell r="B3129" t="str">
            <v>Montagem e instalação de AMV UIC 60-500-1:11,4 - curvo, tipos 00/00 (E ou D), jacaré fixo assentado em dormentes especiais monobloco de concreto, sinalização e movimentação do AMV-Geometria UIC</v>
          </cell>
          <cell r="C3129" t="str">
            <v>un</v>
          </cell>
          <cell r="D3129">
            <v>75476.160000000003</v>
          </cell>
          <cell r="E3129">
            <v>60877.689949991938</v>
          </cell>
          <cell r="F3129" t="str">
            <v>SIEC Abr/26</v>
          </cell>
        </row>
        <row r="3130">
          <cell r="A3130" t="str">
            <v>03.03.05.100.26</v>
          </cell>
          <cell r="B3130" t="str">
            <v>Montagem e instalação de Travessão nº 14 otimizado com Trilhos TR 57 em Dormentes de Madeira em bitola 1600mm</v>
          </cell>
          <cell r="C3130" t="str">
            <v>un</v>
          </cell>
          <cell r="D3130">
            <v>153937.97</v>
          </cell>
          <cell r="E3130">
            <v>124163.550572673</v>
          </cell>
          <cell r="F3130" t="str">
            <v>SIEC Abr/26</v>
          </cell>
        </row>
        <row r="3131">
          <cell r="A3131" t="str">
            <v>03.03.05.100.27</v>
          </cell>
          <cell r="B3131" t="str">
            <v>Montagem e Instalação de Travessão nº 14 otimizado com Trilhos TR 57 IH em Dormentes de Concreto em Bitola de 1600mm - Entrevia entre 4,00m e 4,40 m</v>
          </cell>
          <cell r="C3131" t="str">
            <v>un</v>
          </cell>
          <cell r="D3131">
            <v>142457.16</v>
          </cell>
          <cell r="E3131">
            <v>114903.33924826585</v>
          </cell>
          <cell r="F3131" t="str">
            <v>SIEC Abr/26</v>
          </cell>
        </row>
        <row r="3132">
          <cell r="A3132" t="str">
            <v>03.03.05.100.28</v>
          </cell>
          <cell r="B3132" t="str">
            <v>Montagem e Instalação de Travessão nº 14 otimizado com Trilhos TR 57 IH em Dormentes de Madeira em Bitola Mista Parcial Entrevia entre 4,00m e 4,40 m</v>
          </cell>
          <cell r="C3132" t="str">
            <v>un</v>
          </cell>
          <cell r="D3132">
            <v>122447.3</v>
          </cell>
          <cell r="E3132">
            <v>98763.752218099689</v>
          </cell>
          <cell r="F3132" t="str">
            <v>SIEC Abr/26</v>
          </cell>
        </row>
        <row r="3133">
          <cell r="A3133" t="str">
            <v>03.03.05.100.30</v>
          </cell>
          <cell r="B3133" t="str">
            <v>Montagem e Instalação de Travessão nº 14 otimizado com Trilhos UIC 60 em Dormentes de Madeira em Bitola de 1600/1000mm - Entrevia entre 4,00m e 4,40 m</v>
          </cell>
          <cell r="C3133" t="str">
            <v>un</v>
          </cell>
          <cell r="D3133">
            <v>198877.3</v>
          </cell>
          <cell r="E3133">
            <v>160410.792063236</v>
          </cell>
          <cell r="F3133" t="str">
            <v>SIEC Abr/26</v>
          </cell>
        </row>
        <row r="3134">
          <cell r="A3134" t="str">
            <v>03.03.05.100.29</v>
          </cell>
          <cell r="B3134" t="str">
            <v>Montagem e Instalação de Travessão nº 14 otimizado com Trilhos UIC 60 em Dormentes de Madeira em Bitola de 1600mm - Entrevia entre 4,00m e 4,40 m</v>
          </cell>
          <cell r="C3134" t="str">
            <v>un</v>
          </cell>
          <cell r="D3134">
            <v>153937.97</v>
          </cell>
          <cell r="E3134">
            <v>124163.550572673</v>
          </cell>
          <cell r="F3134" t="str">
            <v>SIEC Abr/26</v>
          </cell>
        </row>
        <row r="3135">
          <cell r="A3135" t="str">
            <v>03.03.05.100.24</v>
          </cell>
          <cell r="B3135" t="str">
            <v>Montagem e Instalação de Travessão, composto de AMVs UIC 60-500-1:10,5 - curvo, tipos 00/00 (E ou D), jacaré móvel, assentado em dormentes especiais monobloco de concreto, sinalização e movimentação do AMV - Geometria UIC</v>
          </cell>
          <cell r="C3135" t="str">
            <v>un</v>
          </cell>
          <cell r="D3135">
            <v>142457.16</v>
          </cell>
          <cell r="E3135">
            <v>114903.33924826585</v>
          </cell>
          <cell r="F3135" t="str">
            <v>SIEC Abr/26</v>
          </cell>
        </row>
        <row r="3136">
          <cell r="A3136" t="str">
            <v>03.03.05.100.25</v>
          </cell>
          <cell r="B3136" t="str">
            <v>Montagem e instalação de Travessão, composto de AMVs UIC 60-500-1:11,4 - curvo, tipos 00/00 (E ou D), jacaré fixo assentado em dormentes especiais monobloco de concreto, sinalização e movimentação do AMV-Geometria UIC</v>
          </cell>
          <cell r="C3136" t="str">
            <v>un</v>
          </cell>
          <cell r="D3136">
            <v>142457.16</v>
          </cell>
          <cell r="E3136">
            <v>114903.33924826585</v>
          </cell>
          <cell r="F3136" t="str">
            <v>SIEC Abr/26</v>
          </cell>
        </row>
        <row r="3137">
          <cell r="A3137" t="str">
            <v>03.03.07</v>
          </cell>
          <cell r="B3137" t="str">
            <v>DEMAIS SERVIÇOS DE VIA</v>
          </cell>
          <cell r="C3137" t="str">
            <v/>
          </cell>
          <cell r="E3137">
            <v>0</v>
          </cell>
          <cell r="F3137" t="str">
            <v>SIEC Abr/26</v>
          </cell>
        </row>
        <row r="3138">
          <cell r="A3138" t="str">
            <v>03.03.07.100</v>
          </cell>
          <cell r="B3138" t="str">
            <v>DEMAIS SERVIÇOS DE VIA</v>
          </cell>
          <cell r="C3138" t="str">
            <v/>
          </cell>
          <cell r="E3138">
            <v>0</v>
          </cell>
          <cell r="F3138" t="str">
            <v>SIEC Abr/26</v>
          </cell>
        </row>
        <row r="3139">
          <cell r="A3139" t="str">
            <v>03.03.07.100.11</v>
          </cell>
          <cell r="B3139" t="str">
            <v>Aplicação de manta amortecedora de impacto e vibração do lastro, com fornecimento</v>
          </cell>
          <cell r="C3139" t="str">
            <v>m²</v>
          </cell>
          <cell r="D3139">
            <v>1081.1500000000001</v>
          </cell>
          <cell r="E3139">
            <v>872.03581222777871</v>
          </cell>
          <cell r="F3139" t="str">
            <v>SIEC Abr/26</v>
          </cell>
        </row>
        <row r="3140">
          <cell r="A3140" t="str">
            <v>03.03.07.100.01</v>
          </cell>
          <cell r="B3140" t="str">
            <v>Assentamento de junta isolante colada (JIC) de trilho TR 50 / TR 57 / UIC 60</v>
          </cell>
          <cell r="C3140" t="str">
            <v>un</v>
          </cell>
          <cell r="D3140">
            <v>3102.41</v>
          </cell>
          <cell r="E3140">
            <v>2502.3471527665752</v>
          </cell>
          <cell r="F3140" t="str">
            <v>SIEC Abr/26</v>
          </cell>
        </row>
        <row r="3141">
          <cell r="A3141" t="str">
            <v>03.03.07.100.12</v>
          </cell>
          <cell r="B3141" t="str">
            <v>Camada de Bloqueio (QS2)</v>
          </cell>
          <cell r="C3141" t="str">
            <v>m³</v>
          </cell>
          <cell r="D3141">
            <v>325.82</v>
          </cell>
          <cell r="E3141">
            <v>262.80045168575577</v>
          </cell>
          <cell r="F3141" t="str">
            <v>SIEC Abr/26</v>
          </cell>
        </row>
        <row r="3142">
          <cell r="A3142" t="str">
            <v>03.03.07.100.08</v>
          </cell>
          <cell r="B3142" t="str">
            <v>Carga, transporte e descarga de Dormente de Concreto estocados ao longo das vias (até o 1º km)</v>
          </cell>
          <cell r="C3142" t="str">
            <v>un</v>
          </cell>
          <cell r="D3142">
            <v>42.6</v>
          </cell>
          <cell r="E3142">
            <v>34.360380706565579</v>
          </cell>
          <cell r="F3142" t="str">
            <v>SIEC Abr/26</v>
          </cell>
        </row>
        <row r="3143">
          <cell r="A3143" t="str">
            <v>03.03.07.100.07</v>
          </cell>
          <cell r="B3143" t="str">
            <v>Carga, transporte e descarga de Dormente de Madeira estocados ao longo das vias (até o 1º km)</v>
          </cell>
          <cell r="C3143" t="str">
            <v>un</v>
          </cell>
          <cell r="D3143">
            <v>29.65</v>
          </cell>
          <cell r="E3143">
            <v>23.915147604452329</v>
          </cell>
          <cell r="F3143" t="str">
            <v>SIEC Abr/26</v>
          </cell>
        </row>
        <row r="3144">
          <cell r="A3144" t="str">
            <v>03.03.07.100.09</v>
          </cell>
          <cell r="B3144" t="str">
            <v>Carga, transporte e descarga de trilhos de perfis diversos e sucata metálica (até o 1º km)</v>
          </cell>
          <cell r="C3144" t="str">
            <v>T</v>
          </cell>
          <cell r="D3144">
            <v>75.25</v>
          </cell>
          <cell r="E3144">
            <v>60.695273431198579</v>
          </cell>
          <cell r="F3144" t="str">
            <v>SIEC Abr/26</v>
          </cell>
        </row>
        <row r="3145">
          <cell r="A3145" t="str">
            <v>03.03.07.100.19</v>
          </cell>
          <cell r="B3145" t="str">
            <v>Cravação de trilho</v>
          </cell>
          <cell r="C3145" t="str">
            <v>m</v>
          </cell>
          <cell r="D3145">
            <v>205.34</v>
          </cell>
          <cell r="E3145">
            <v>165.62348765929988</v>
          </cell>
          <cell r="F3145" t="str">
            <v>SIEC Abr/26</v>
          </cell>
        </row>
        <row r="3146">
          <cell r="A3146" t="str">
            <v>03.03.07.100.20</v>
          </cell>
          <cell r="B3146" t="str">
            <v>Esmerilhamento de AMV</v>
          </cell>
          <cell r="C3146" t="str">
            <v>un</v>
          </cell>
          <cell r="D3146">
            <v>3314.3</v>
          </cell>
          <cell r="E3146">
            <v>2673.2537506049366</v>
          </cell>
          <cell r="F3146" t="str">
            <v>SIEC Abr/26</v>
          </cell>
        </row>
        <row r="3147">
          <cell r="A3147" t="str">
            <v>03.03.07.100.05</v>
          </cell>
          <cell r="B3147" t="str">
            <v>Execução de sub lastro ferroviário (espessura mínima de 20 cm)</v>
          </cell>
          <cell r="C3147" t="str">
            <v>m³</v>
          </cell>
          <cell r="D3147">
            <v>307.41000000000003</v>
          </cell>
          <cell r="E3147">
            <v>247.9512824649137</v>
          </cell>
          <cell r="F3147" t="str">
            <v>SIEC Abr/26</v>
          </cell>
        </row>
        <row r="3148">
          <cell r="A3148" t="str">
            <v>03.03.07.100.03</v>
          </cell>
          <cell r="B3148" t="str">
            <v>Instalação de para-lastro ao lado da via corrida ou AMV - 0,25 m</v>
          </cell>
          <cell r="C3148" t="str">
            <v>m</v>
          </cell>
          <cell r="D3148">
            <v>178.42</v>
          </cell>
          <cell r="E3148">
            <v>143.91030811421197</v>
          </cell>
          <cell r="F3148" t="str">
            <v>SIEC Abr/26</v>
          </cell>
        </row>
        <row r="3149">
          <cell r="A3149" t="str">
            <v>03.03.07.100.04</v>
          </cell>
          <cell r="B3149" t="str">
            <v>Instalação de para-lastro ao lado da via corrida ou AMV - 0,50 m</v>
          </cell>
          <cell r="C3149" t="str">
            <v>m</v>
          </cell>
          <cell r="D3149">
            <v>267.85000000000002</v>
          </cell>
          <cell r="E3149">
            <v>216.04291014679788</v>
          </cell>
          <cell r="F3149" t="str">
            <v>SIEC Abr/26</v>
          </cell>
        </row>
        <row r="3150">
          <cell r="A3150" t="str">
            <v>03.03.07.100.16</v>
          </cell>
          <cell r="B3150" t="str">
            <v>Instalação de para-lastro ao lado da via corrida ou AMV - 0,80 m</v>
          </cell>
          <cell r="C3150" t="str">
            <v>m</v>
          </cell>
          <cell r="D3150">
            <v>383.14</v>
          </cell>
          <cell r="E3150">
            <v>309.03371511534118</v>
          </cell>
          <cell r="F3150" t="str">
            <v>SIEC Abr/26</v>
          </cell>
        </row>
        <row r="3151">
          <cell r="A3151" t="str">
            <v>03.03.07.100.02</v>
          </cell>
          <cell r="B3151" t="str">
            <v>Jampeamento de Junta Isolante Colada - JIC</v>
          </cell>
          <cell r="C3151" t="str">
            <v>un</v>
          </cell>
          <cell r="D3151">
            <v>163.83000000000001</v>
          </cell>
          <cell r="E3151">
            <v>132.14228101306662</v>
          </cell>
          <cell r="F3151" t="str">
            <v>SIEC Abr/26</v>
          </cell>
        </row>
        <row r="3152">
          <cell r="A3152" t="str">
            <v>03.03.07.100.06</v>
          </cell>
          <cell r="B3152" t="str">
            <v>Remoção de lastro inservível e entulho</v>
          </cell>
          <cell r="C3152" t="str">
            <v>m³</v>
          </cell>
          <cell r="D3152">
            <v>29.65</v>
          </cell>
          <cell r="E3152">
            <v>23.915147604452329</v>
          </cell>
          <cell r="F3152" t="str">
            <v>SIEC Abr/26</v>
          </cell>
        </row>
        <row r="3153">
          <cell r="A3153" t="str">
            <v>03.03.07.100.14</v>
          </cell>
          <cell r="B3153" t="str">
            <v>Sub base de anticontaminante e=0,20 m</v>
          </cell>
          <cell r="C3153" t="str">
            <v>m³</v>
          </cell>
          <cell r="D3153">
            <v>193.12</v>
          </cell>
          <cell r="E3153">
            <v>155.76705920309729</v>
          </cell>
          <cell r="F3153" t="str">
            <v>SIEC Abr/26</v>
          </cell>
        </row>
        <row r="3154">
          <cell r="A3154" t="str">
            <v>03.03.07.100.10</v>
          </cell>
          <cell r="B3154" t="str">
            <v>Transporte do material estocado ao longo das vias, além do 1º km</v>
          </cell>
          <cell r="C3154" t="str">
            <v>TXKM</v>
          </cell>
          <cell r="D3154">
            <v>8.31</v>
          </cell>
          <cell r="E3154">
            <v>6.7026939829004686</v>
          </cell>
          <cell r="F3154" t="str">
            <v>SIEC Abr/26</v>
          </cell>
        </row>
        <row r="3155">
          <cell r="A3155" t="str">
            <v>03.04</v>
          </cell>
          <cell r="B3155" t="str">
            <v>MATERIAIS DE VIA PERMANENTE E AMVs</v>
          </cell>
          <cell r="C3155" t="str">
            <v/>
          </cell>
          <cell r="E3155">
            <v>0</v>
          </cell>
          <cell r="F3155" t="str">
            <v>SIEC Abr/26</v>
          </cell>
        </row>
        <row r="3156">
          <cell r="A3156" t="str">
            <v>03.04.01</v>
          </cell>
          <cell r="B3156" t="str">
            <v>FORNECIMENTO DE MATERIAIS DE SUPERESTRUTURA DE VIA E AMVs (INCLUSIVE INSPEÇÕES E HOMOLOGAÇÕES)</v>
          </cell>
          <cell r="C3156" t="str">
            <v/>
          </cell>
          <cell r="E3156">
            <v>0</v>
          </cell>
          <cell r="F3156" t="str">
            <v>SIEC Abr/26</v>
          </cell>
        </row>
        <row r="3157">
          <cell r="A3157" t="str">
            <v>03.04.01.100</v>
          </cell>
          <cell r="B3157" t="str">
            <v>FORNECIMENTO DE MATERIAIS DE SUPERESTRUTURA DE VIA E AMVs (INCLUSIVE INSPEÇÕES E HOMOLOGAÇÕES)</v>
          </cell>
          <cell r="C3157" t="str">
            <v/>
          </cell>
          <cell r="E3157">
            <v>0</v>
          </cell>
          <cell r="F3157" t="str">
            <v>SIEC Abr/26</v>
          </cell>
        </row>
        <row r="3158">
          <cell r="A3158" t="str">
            <v>03.04.01.100.37</v>
          </cell>
          <cell r="B3158" t="str">
            <v>Aparelho de Mudança de Via AMV Nº 10 otimizado, de trilho TR 57 IH em Bitola Mista para Assentamento em Dormente de Concreto - LDMR1D. Geometria AREMA. Desenho AO3319-2 da CPTM.</v>
          </cell>
          <cell r="C3158" t="str">
            <v>cj</v>
          </cell>
          <cell r="D3158">
            <v>837586.88</v>
          </cell>
          <cell r="E3158">
            <v>675582.25520245195</v>
          </cell>
          <cell r="F3158" t="str">
            <v>SIEC Abr/26</v>
          </cell>
        </row>
        <row r="3159">
          <cell r="A3159" t="str">
            <v>03.04.01.100.47</v>
          </cell>
          <cell r="B3159" t="str">
            <v>Aparelho de Mudança de Via AMV Nº 10 otimizado, de trilho TR57 IH em bitola mista 1600/1000 mm completo para assentamento em dormente de concreto, tipo AREMA</v>
          </cell>
          <cell r="C3159" t="str">
            <v>cj</v>
          </cell>
          <cell r="D3159">
            <v>837586.88</v>
          </cell>
          <cell r="E3159">
            <v>675582.25520245195</v>
          </cell>
          <cell r="F3159" t="str">
            <v>SIEC Abr/26</v>
          </cell>
        </row>
        <row r="3160">
          <cell r="A3160" t="str">
            <v>03.04.01.100.48</v>
          </cell>
          <cell r="B3160" t="str">
            <v>Aparelho de Mudança de Via AMV Nº 10 otimizado, de trilho TR57 IH em bitola mista 1600/1000 mm completo para assentamento em dormente de madeira, tipo AREMA</v>
          </cell>
          <cell r="C3160" t="str">
            <v>cj</v>
          </cell>
          <cell r="D3160">
            <v>837586.88</v>
          </cell>
          <cell r="E3160">
            <v>675582.25520245195</v>
          </cell>
          <cell r="F3160" t="str">
            <v>SIEC Abr/26</v>
          </cell>
        </row>
        <row r="3161">
          <cell r="A3161" t="str">
            <v>03.04.01.100.36</v>
          </cell>
          <cell r="B3161" t="str">
            <v>Aparelho de Mudança de Via AMV Nº 10 otimizado, de trilho UIC60 IH em bitola 1600 mm completo, tipo AREMA, com dormentes de concreto.</v>
          </cell>
          <cell r="C3161" t="str">
            <v>cj</v>
          </cell>
          <cell r="D3161">
            <v>697922.68</v>
          </cell>
          <cell r="E3161">
            <v>562931.66639780614</v>
          </cell>
          <cell r="F3161" t="str">
            <v>SIEC Abr/26</v>
          </cell>
        </row>
        <row r="3162">
          <cell r="A3162" t="str">
            <v>03.04.01.100.73</v>
          </cell>
          <cell r="B3162" t="str">
            <v>Aparelho de Mudança de Via AMV Nº 10 otimizado, de trilho UIC60 IH em bitola larga 1600 mm completo, inclusive com os dormentes ocos, para assentamento em dormente de madeira, (conjunto de dormentes especiais de madeira não estão inclusos neste item), tipo AREMA.</v>
          </cell>
          <cell r="C3162" t="str">
            <v>cj</v>
          </cell>
          <cell r="D3162">
            <v>881698.51</v>
          </cell>
          <cell r="E3162">
            <v>711161.88901435712</v>
          </cell>
          <cell r="F3162" t="str">
            <v>SIEC Abr/26</v>
          </cell>
        </row>
        <row r="3163">
          <cell r="A3163" t="str">
            <v>03.04.01.100.35</v>
          </cell>
          <cell r="B3163" t="str">
            <v>Aparelho de Mudança de Via AMV Nº 10, otimizado de trilho TR 57 IH em Bitola Mista para Assentamento em Dormente de Concreto - LEMR1E. Geometria AREMA. Desenho AO3319-2 da CPTM.</v>
          </cell>
          <cell r="C3163" t="str">
            <v>cj</v>
          </cell>
          <cell r="D3163">
            <v>837586.88</v>
          </cell>
          <cell r="E3163">
            <v>675582.25520245195</v>
          </cell>
          <cell r="F3163" t="str">
            <v>SIEC Abr/26</v>
          </cell>
        </row>
        <row r="3164">
          <cell r="A3164" t="str">
            <v>03.04.01.100.39</v>
          </cell>
          <cell r="B3164" t="str">
            <v>Aparelho de Mudança de Via AMV Nº 14 otimizado, de trilho TR57 em bitola mista 1600/1000 mm parcial para assentamento em dormente de madeira, tipo AREMA</v>
          </cell>
          <cell r="C3164" t="str">
            <v>cj</v>
          </cell>
          <cell r="D3164">
            <v>1013480.3</v>
          </cell>
          <cell r="E3164">
            <v>817454.67010808201</v>
          </cell>
          <cell r="F3164" t="str">
            <v>SIEC Abr/26</v>
          </cell>
        </row>
        <row r="3165">
          <cell r="A3165" t="str">
            <v>03.04.01.100.43</v>
          </cell>
          <cell r="B3165" t="str">
            <v>Aparelho de Mudança de Via AMV Nº 14 otimizado, de trilho TR57 IH em bitola larga 1600 mm completo para assentamento em dormente de concreto, tipo AREMA</v>
          </cell>
          <cell r="C3165" t="str">
            <v>cj</v>
          </cell>
          <cell r="D3165">
            <v>844486.29</v>
          </cell>
          <cell r="E3165">
            <v>681147.19309566065</v>
          </cell>
          <cell r="F3165" t="str">
            <v>SIEC Abr/26</v>
          </cell>
        </row>
        <row r="3166">
          <cell r="A3166" t="str">
            <v>03.04.01.100.44</v>
          </cell>
          <cell r="B3166" t="str">
            <v>Aparelho de Mudança de Via AMV Nº 14 otimizado, de trilho TR57 IH em bitola larga 1600 mm completo para assentamento em dormente de madeira, tipo AREMA</v>
          </cell>
          <cell r="C3166" t="str">
            <v>cj</v>
          </cell>
          <cell r="D3166">
            <v>844486.29</v>
          </cell>
          <cell r="E3166">
            <v>681147.19309566065</v>
          </cell>
          <cell r="F3166" t="str">
            <v>SIEC Abr/26</v>
          </cell>
        </row>
        <row r="3167">
          <cell r="A3167" t="str">
            <v>03.04.01.100.42</v>
          </cell>
          <cell r="B3167" t="str">
            <v>Aparelho de Mudança de Via AMV Nº 14 otimizado, de trilho TR57 IH em bitola mista 1600/1000 mm completo para assentamento em dormente de concreto, tipo AREMA</v>
          </cell>
          <cell r="C3167" t="str">
            <v>cj</v>
          </cell>
          <cell r="D3167">
            <v>1013480.3</v>
          </cell>
          <cell r="E3167">
            <v>817454.67010808201</v>
          </cell>
          <cell r="F3167" t="str">
            <v>SIEC Abr/26</v>
          </cell>
        </row>
        <row r="3168">
          <cell r="A3168" t="str">
            <v>03.04.01.100.38</v>
          </cell>
          <cell r="B3168" t="str">
            <v>Aparelho de Mudança de Via AMV Nº 14 otimizado, de trilho TR57 IH em bitola mista 1600/1000 mm completo para assentamento em dormente de madeira, tipo AREMA</v>
          </cell>
          <cell r="C3168" t="str">
            <v>cj</v>
          </cell>
          <cell r="D3168">
            <v>1013480.3</v>
          </cell>
          <cell r="E3168">
            <v>817454.67010808201</v>
          </cell>
          <cell r="F3168" t="str">
            <v>SIEC Abr/26</v>
          </cell>
        </row>
        <row r="3169">
          <cell r="A3169" t="str">
            <v>03.04.01.100.77</v>
          </cell>
          <cell r="B3169" t="str">
            <v>Dormente de concreto especial para AMV</v>
          </cell>
          <cell r="C3169" t="str">
            <v>m³</v>
          </cell>
          <cell r="D3169">
            <v>3891.6</v>
          </cell>
          <cell r="E3169">
            <v>3138.8933698983706</v>
          </cell>
          <cell r="F3169" t="str">
            <v>SIEC Abr/26</v>
          </cell>
        </row>
        <row r="3170">
          <cell r="A3170" t="str">
            <v>03.04.01.100.01</v>
          </cell>
          <cell r="B3170" t="str">
            <v>Dormente de concreto monobloco protendido (comprimento 2,80m) para trilho TR 57, bitola 1.600mm</v>
          </cell>
          <cell r="C3170" t="str">
            <v>un</v>
          </cell>
          <cell r="D3170">
            <v>492.44</v>
          </cell>
          <cell r="E3170">
            <v>397.19309566059042</v>
          </cell>
          <cell r="F3170" t="str">
            <v>SIEC Abr/26</v>
          </cell>
        </row>
        <row r="3171">
          <cell r="A3171" t="str">
            <v>03.04.01.100.05</v>
          </cell>
          <cell r="B3171" t="str">
            <v>Dormente de concreto monobloco protendido (comprimento 2,80m) para trilho TR 68, bitola 1.600mm</v>
          </cell>
          <cell r="C3171" t="str">
            <v>un</v>
          </cell>
          <cell r="D3171">
            <v>492.44</v>
          </cell>
          <cell r="E3171">
            <v>397.19309566059042</v>
          </cell>
          <cell r="F3171" t="str">
            <v>SIEC Abr/26</v>
          </cell>
        </row>
        <row r="3172">
          <cell r="A3172" t="str">
            <v>03.04.01.100.03</v>
          </cell>
          <cell r="B3172" t="str">
            <v>Dormente de concreto monobloco protendido (comprimento 2,80m) para trilho UIC 60, bitola 1.600mm</v>
          </cell>
          <cell r="C3172" t="str">
            <v>un</v>
          </cell>
          <cell r="D3172">
            <v>492.44</v>
          </cell>
          <cell r="E3172">
            <v>397.19309566059042</v>
          </cell>
          <cell r="F3172" t="str">
            <v>SIEC Abr/26</v>
          </cell>
        </row>
        <row r="3173">
          <cell r="A3173" t="str">
            <v>03.04.01.100.68</v>
          </cell>
          <cell r="B3173" t="str">
            <v>Dormente de concreto para AMV ENCURVADO - AMV UIC 60 DE 1000,000/1000,958 1 :11,4 JF</v>
          </cell>
          <cell r="C3173" t="str">
            <v>jg</v>
          </cell>
          <cell r="D3173">
            <v>79150.7</v>
          </cell>
          <cell r="E3173">
            <v>63841.506694628166</v>
          </cell>
          <cell r="F3173" t="str">
            <v>SIEC Abr/26</v>
          </cell>
        </row>
        <row r="3174">
          <cell r="A3174" t="str">
            <v>03.04.01.100.69</v>
          </cell>
          <cell r="B3174" t="str">
            <v>Dormente de concreto para AMV ENCURVADO - AMV UIC 60 DE 2000,000/399,000 1 :11,4 JF</v>
          </cell>
          <cell r="C3174" t="str">
            <v>jg</v>
          </cell>
          <cell r="D3174">
            <v>79150.7</v>
          </cell>
          <cell r="E3174">
            <v>63841.506694628166</v>
          </cell>
          <cell r="F3174" t="str">
            <v>SIEC Abr/26</v>
          </cell>
        </row>
        <row r="3175">
          <cell r="A3175" t="str">
            <v>03.04.01.100.67</v>
          </cell>
          <cell r="B3175" t="str">
            <v>Dormente de concreto para AMV ENCURVADO - AMV UIC 60 EE 1000,000/1000,000 1 :11,4 JF</v>
          </cell>
          <cell r="C3175" t="str">
            <v>jg</v>
          </cell>
          <cell r="D3175">
            <v>79150.7</v>
          </cell>
          <cell r="E3175">
            <v>63841.506694628166</v>
          </cell>
          <cell r="F3175" t="str">
            <v>SIEC Abr/26</v>
          </cell>
        </row>
        <row r="3176">
          <cell r="A3176" t="str">
            <v>03.04.01.100.55</v>
          </cell>
          <cell r="B3176" t="str">
            <v>Dormente de concreto para AMV N° 10, em bitola mista 1600/1000 mm, tipo AREMA.</v>
          </cell>
          <cell r="C3176" t="str">
            <v>jg</v>
          </cell>
          <cell r="D3176">
            <v>66217.429999999993</v>
          </cell>
          <cell r="E3176">
            <v>53409.767704468453</v>
          </cell>
          <cell r="F3176" t="str">
            <v>SIEC Abr/26</v>
          </cell>
        </row>
        <row r="3177">
          <cell r="A3177" t="str">
            <v>03.04.01.100.56</v>
          </cell>
          <cell r="B3177" t="str">
            <v>Dormente de concreto para AMV N° 8, em bitola larga, 1600mm, tipo AREMA.</v>
          </cell>
          <cell r="C3177" t="str">
            <v>jg</v>
          </cell>
          <cell r="D3177">
            <v>56431.94</v>
          </cell>
          <cell r="E3177">
            <v>45516.970479109536</v>
          </cell>
          <cell r="F3177" t="str">
            <v>SIEC Abr/26</v>
          </cell>
        </row>
        <row r="3178">
          <cell r="A3178" t="str">
            <v>03.04.01.100.59</v>
          </cell>
          <cell r="B3178" t="str">
            <v>Dormente de concreto para AMV UIC 60 D 190 1 :9 JF</v>
          </cell>
          <cell r="C3178" t="str">
            <v>jg</v>
          </cell>
          <cell r="D3178">
            <v>61541.38</v>
          </cell>
          <cell r="E3178">
            <v>49638.15131472818</v>
          </cell>
          <cell r="F3178" t="str">
            <v>SIEC Abr/26</v>
          </cell>
        </row>
        <row r="3179">
          <cell r="A3179" t="str">
            <v>03.04.01.100.61</v>
          </cell>
          <cell r="B3179" t="str">
            <v>Dormente de concreto para AMV UIC 60 D 250 1 :8 JF</v>
          </cell>
          <cell r="C3179" t="str">
            <v>jg</v>
          </cell>
          <cell r="D3179">
            <v>56431.94</v>
          </cell>
          <cell r="E3179">
            <v>45516.970479109536</v>
          </cell>
          <cell r="F3179" t="str">
            <v>SIEC Abr/26</v>
          </cell>
        </row>
        <row r="3180">
          <cell r="A3180" t="str">
            <v>03.04.01.100.65</v>
          </cell>
          <cell r="B3180" t="str">
            <v>Dormente de concreto para AMV UIC 60 D 500 1 :11,4 JF</v>
          </cell>
          <cell r="C3180" t="str">
            <v>jg</v>
          </cell>
          <cell r="D3180">
            <v>79150.7</v>
          </cell>
          <cell r="E3180">
            <v>63841.506694628166</v>
          </cell>
          <cell r="F3180" t="str">
            <v>SIEC Abr/26</v>
          </cell>
        </row>
        <row r="3181">
          <cell r="A3181" t="str">
            <v>03.04.01.100.63</v>
          </cell>
          <cell r="B3181" t="str">
            <v>Dormente de concreto para AMV UIC 60 D 500 1 :14 JF</v>
          </cell>
          <cell r="C3181" t="str">
            <v>jg</v>
          </cell>
          <cell r="D3181">
            <v>92859.51</v>
          </cell>
          <cell r="E3181">
            <v>74898.782061622842</v>
          </cell>
          <cell r="F3181" t="str">
            <v>SIEC Abr/26</v>
          </cell>
        </row>
        <row r="3182">
          <cell r="A3182" t="str">
            <v>03.04.01.100.60</v>
          </cell>
          <cell r="B3182" t="str">
            <v>Dormente de concreto para AMV UIC 60 E 190 1 :9 JF</v>
          </cell>
          <cell r="C3182" t="str">
            <v>jg</v>
          </cell>
          <cell r="D3182">
            <v>61541.38</v>
          </cell>
          <cell r="E3182">
            <v>49638.15131472818</v>
          </cell>
          <cell r="F3182" t="str">
            <v>SIEC Abr/26</v>
          </cell>
        </row>
        <row r="3183">
          <cell r="A3183" t="str">
            <v>03.04.01.100.62</v>
          </cell>
          <cell r="B3183" t="str">
            <v>Dormente de concreto para AMV UIC 60 E 250 1 :8 JF</v>
          </cell>
          <cell r="C3183" t="str">
            <v>jg</v>
          </cell>
          <cell r="D3183">
            <v>56431.94</v>
          </cell>
          <cell r="E3183">
            <v>45516.970479109536</v>
          </cell>
          <cell r="F3183" t="str">
            <v>SIEC Abr/26</v>
          </cell>
        </row>
        <row r="3184">
          <cell r="A3184" t="str">
            <v>03.04.01.100.66</v>
          </cell>
          <cell r="B3184" t="str">
            <v>Dormente de concreto para AMV UIC 60 E 500 1 :11,4 JF</v>
          </cell>
          <cell r="C3184" t="str">
            <v>jg</v>
          </cell>
          <cell r="D3184">
            <v>79150.7</v>
          </cell>
          <cell r="E3184">
            <v>63841.506694628166</v>
          </cell>
          <cell r="F3184" t="str">
            <v>SIEC Abr/26</v>
          </cell>
        </row>
        <row r="3185">
          <cell r="A3185" t="str">
            <v>03.04.01.100.64</v>
          </cell>
          <cell r="B3185" t="str">
            <v>Dormente de concreto para AMV UIC 60 E 500 1 :14 JF</v>
          </cell>
          <cell r="C3185" t="str">
            <v>jg</v>
          </cell>
          <cell r="D3185">
            <v>92859.51</v>
          </cell>
          <cell r="E3185">
            <v>74898.782061622842</v>
          </cell>
          <cell r="F3185" t="str">
            <v>SIEC Abr/26</v>
          </cell>
        </row>
        <row r="3186">
          <cell r="A3186" t="str">
            <v>03.04.01.100.70</v>
          </cell>
          <cell r="B3186" t="str">
            <v>Dormente de concreto para Travessão UIC60 500 1:14 entrevia 4,25 m</v>
          </cell>
          <cell r="C3186" t="str">
            <v>jg</v>
          </cell>
          <cell r="D3186">
            <v>92859.51</v>
          </cell>
          <cell r="E3186">
            <v>74898.782061622842</v>
          </cell>
          <cell r="F3186" t="str">
            <v>SIEC Abr/26</v>
          </cell>
        </row>
        <row r="3187">
          <cell r="A3187" t="str">
            <v>03.04.01.100.57</v>
          </cell>
          <cell r="B3187" t="str">
            <v>Dormente de concreto protendido para AMV UIC - 500 - 1:11,4 em bitola de 1600mm (350m)</v>
          </cell>
          <cell r="C3187" t="str">
            <v>jg</v>
          </cell>
          <cell r="D3187">
            <v>79150.7</v>
          </cell>
          <cell r="E3187">
            <v>63841.506694628166</v>
          </cell>
          <cell r="F3187" t="str">
            <v>SIEC Abr/26</v>
          </cell>
        </row>
        <row r="3188">
          <cell r="A3188" t="str">
            <v>03.04.01.100.58</v>
          </cell>
          <cell r="B3188" t="str">
            <v>Dormente de concreto protendido para travessão UIC - 500 - 1:11,4 em bitola de 1600mm (700m)</v>
          </cell>
          <cell r="C3188" t="str">
            <v>jg</v>
          </cell>
          <cell r="D3188">
            <v>79150.7</v>
          </cell>
          <cell r="E3188">
            <v>63841.506694628166</v>
          </cell>
          <cell r="F3188" t="str">
            <v>SIEC Abr/26</v>
          </cell>
        </row>
        <row r="3189">
          <cell r="A3189" t="str">
            <v>03.04.01.100.06</v>
          </cell>
          <cell r="B3189" t="str">
            <v>Dormente de madeira tratado de 2,80m</v>
          </cell>
          <cell r="C3189" t="str">
            <v>un</v>
          </cell>
          <cell r="D3189">
            <v>862.47</v>
          </cell>
          <cell r="E3189">
            <v>695.65252460074203</v>
          </cell>
          <cell r="F3189" t="str">
            <v>SIEC Abr/26</v>
          </cell>
        </row>
        <row r="3190">
          <cell r="A3190" t="str">
            <v>03.04.01.100.89</v>
          </cell>
          <cell r="B3190" t="str">
            <v>Dormente monobloco de concreto para AMV</v>
          </cell>
          <cell r="C3190" t="str">
            <v>m</v>
          </cell>
          <cell r="D3190">
            <v>228.1</v>
          </cell>
          <cell r="E3190">
            <v>183.98128730440393</v>
          </cell>
          <cell r="F3190" t="str">
            <v>SIEC Abr/26</v>
          </cell>
        </row>
        <row r="3191">
          <cell r="A3191" t="str">
            <v>03.04.01.100.90</v>
          </cell>
          <cell r="B3191" t="str">
            <v>Dormente oco</v>
          </cell>
          <cell r="C3191" t="str">
            <v>un</v>
          </cell>
          <cell r="D3191">
            <v>21240.799999999999</v>
          </cell>
          <cell r="E3191">
            <v>17132.440716244553</v>
          </cell>
          <cell r="F3191" t="str">
            <v>SIEC Abr/26</v>
          </cell>
        </row>
        <row r="3192">
          <cell r="A3192" t="str">
            <v>03.04.01.100.16</v>
          </cell>
          <cell r="B3192" t="str">
            <v>Grampo elástico para olhal</v>
          </cell>
          <cell r="C3192" t="str">
            <v>un</v>
          </cell>
          <cell r="D3192">
            <v>12.56</v>
          </cell>
          <cell r="E3192">
            <v>10.130666236489757</v>
          </cell>
          <cell r="F3192" t="str">
            <v>SIEC Abr/26</v>
          </cell>
        </row>
        <row r="3193">
          <cell r="A3193" t="str">
            <v>03.04.01.100.21</v>
          </cell>
          <cell r="B3193" t="str">
            <v>Isolador para dormente de concreto</v>
          </cell>
          <cell r="C3193" t="str">
            <v>un</v>
          </cell>
          <cell r="D3193">
            <v>5.4</v>
          </cell>
          <cell r="E3193">
            <v>4.3555412163252143</v>
          </cell>
          <cell r="F3193" t="str">
            <v>SIEC Abr/26</v>
          </cell>
        </row>
        <row r="3194">
          <cell r="A3194" t="str">
            <v>03.04.01.100.17</v>
          </cell>
          <cell r="B3194" t="str">
            <v>Palmilha amortecedora PAD</v>
          </cell>
          <cell r="C3194" t="str">
            <v>un</v>
          </cell>
          <cell r="D3194">
            <v>9.24</v>
          </cell>
          <cell r="E3194">
            <v>7.452814970156477</v>
          </cell>
          <cell r="F3194" t="str">
            <v>SIEC Abr/26</v>
          </cell>
        </row>
        <row r="3195">
          <cell r="A3195" t="str">
            <v>03.04.01.100.15</v>
          </cell>
          <cell r="B3195" t="str">
            <v>Pedra britada para Lastro</v>
          </cell>
          <cell r="C3195" t="str">
            <v>m³</v>
          </cell>
          <cell r="D3195">
            <v>156.41999999999999</v>
          </cell>
          <cell r="E3195">
            <v>126.16551056622035</v>
          </cell>
          <cell r="F3195" t="str">
            <v>SIEC Abr/26</v>
          </cell>
        </row>
        <row r="3196">
          <cell r="A3196" t="str">
            <v>03.04.01.100.22</v>
          </cell>
          <cell r="B3196" t="str">
            <v>Placa de apoio</v>
          </cell>
          <cell r="C3196" t="str">
            <v>un</v>
          </cell>
          <cell r="D3196">
            <v>90.23</v>
          </cell>
          <cell r="E3196">
            <v>72.777867397967412</v>
          </cell>
          <cell r="F3196" t="str">
            <v>SIEC Abr/26</v>
          </cell>
        </row>
        <row r="3197">
          <cell r="A3197" t="str">
            <v>03.04.01.100.24</v>
          </cell>
          <cell r="B3197" t="str">
            <v>Placa de apoio com olhal para trilho TR57, inclinação 1:40</v>
          </cell>
          <cell r="C3197" t="str">
            <v>un</v>
          </cell>
          <cell r="D3197">
            <v>98.56</v>
          </cell>
          <cell r="E3197">
            <v>79.496693015002421</v>
          </cell>
          <cell r="F3197" t="str">
            <v>SIEC Abr/26</v>
          </cell>
        </row>
        <row r="3198">
          <cell r="A3198" t="str">
            <v>03.04.01.100.23</v>
          </cell>
          <cell r="B3198" t="str">
            <v>Placa de apoio com olhal para trilho TR57, sem inclinação</v>
          </cell>
          <cell r="C3198" t="str">
            <v>un</v>
          </cell>
          <cell r="D3198">
            <v>90.23</v>
          </cell>
          <cell r="E3198">
            <v>72.777867397967412</v>
          </cell>
          <cell r="F3198" t="str">
            <v>SIEC Abr/26</v>
          </cell>
        </row>
        <row r="3199">
          <cell r="A3199" t="str">
            <v>03.04.01.100.14</v>
          </cell>
          <cell r="B3199" t="str">
            <v>Tala de junção TJ 57 6 furos (Fornecimento)</v>
          </cell>
          <cell r="C3199" t="str">
            <v>un</v>
          </cell>
          <cell r="D3199">
            <v>876.52</v>
          </cell>
          <cell r="E3199">
            <v>706.98499758025491</v>
          </cell>
          <cell r="F3199" t="str">
            <v>SIEC Abr/26</v>
          </cell>
        </row>
        <row r="3200">
          <cell r="A3200" t="str">
            <v>03.04.01.100.25</v>
          </cell>
          <cell r="B3200" t="str">
            <v>Tirefão para fixação de trilhos nº 21</v>
          </cell>
          <cell r="C3200" t="str">
            <v>un</v>
          </cell>
          <cell r="D3200">
            <v>11.88</v>
          </cell>
          <cell r="E3200">
            <v>9.58219067591547</v>
          </cell>
          <cell r="F3200" t="str">
            <v>SIEC Abr/26</v>
          </cell>
        </row>
        <row r="3201">
          <cell r="A3201" t="str">
            <v>03.04.01.100.76</v>
          </cell>
          <cell r="B3201" t="str">
            <v>Tirefão para fixação de trilhos nº 22</v>
          </cell>
          <cell r="C3201" t="str">
            <v>un</v>
          </cell>
          <cell r="D3201">
            <v>11.88</v>
          </cell>
          <cell r="E3201">
            <v>9.58219067591547</v>
          </cell>
          <cell r="F3201" t="str">
            <v>SIEC Abr/26</v>
          </cell>
        </row>
        <row r="3202">
          <cell r="A3202" t="str">
            <v>03.04.01.100.45</v>
          </cell>
          <cell r="B3202" t="str">
            <v>Travessão Nº14 otimizado, de trilho TR 57 IH em bitola 1600mm para assentamento em dormente de concreto. Tipo AREMA - Entrevia entre 4,00m e 4,40m</v>
          </cell>
          <cell r="C3202" t="str">
            <v>cj</v>
          </cell>
          <cell r="D3202">
            <v>1688972.58</v>
          </cell>
          <cell r="E3202">
            <v>1362294.3861913213</v>
          </cell>
          <cell r="F3202" t="str">
            <v>SIEC Abr/26</v>
          </cell>
        </row>
        <row r="3203">
          <cell r="A3203" t="str">
            <v>03.04.01.100.08</v>
          </cell>
          <cell r="B3203" t="str">
            <v>Trilhos TR 57 IH (Fornecimento)</v>
          </cell>
          <cell r="C3203" t="str">
            <v>T</v>
          </cell>
          <cell r="D3203">
            <v>9676.7099999999991</v>
          </cell>
          <cell r="E3203">
            <v>7805.0572673011766</v>
          </cell>
          <cell r="F3203" t="str">
            <v>SIEC Abr/26</v>
          </cell>
        </row>
        <row r="3204">
          <cell r="A3204" t="str">
            <v>03.04.01.100.10</v>
          </cell>
          <cell r="B3204" t="str">
            <v>Trilhos UIC 60 SS Resistência Padrão (Fornecimento)</v>
          </cell>
          <cell r="C3204" t="str">
            <v>T</v>
          </cell>
          <cell r="D3204">
            <v>10178.209999999999</v>
          </cell>
          <cell r="E3204">
            <v>8209.5579932247128</v>
          </cell>
          <cell r="F3204" t="str">
            <v>SIEC Abr/26</v>
          </cell>
        </row>
        <row r="3205">
          <cell r="A3205" t="str">
            <v>03.09</v>
          </cell>
          <cell r="B3205" t="str">
            <v>SERVIÇOS DIVERSOS</v>
          </cell>
          <cell r="C3205" t="str">
            <v/>
          </cell>
          <cell r="E3205">
            <v>0</v>
          </cell>
          <cell r="F3205" t="str">
            <v>SIEC Abr/26</v>
          </cell>
        </row>
        <row r="3206">
          <cell r="A3206" t="str">
            <v>03.09.01</v>
          </cell>
          <cell r="B3206" t="str">
            <v>SERVIÇOS DIVERSOS</v>
          </cell>
          <cell r="C3206" t="str">
            <v/>
          </cell>
          <cell r="E3206">
            <v>0</v>
          </cell>
          <cell r="F3206" t="str">
            <v>SIEC Abr/26</v>
          </cell>
        </row>
        <row r="3207">
          <cell r="A3207" t="str">
            <v>03.09.01.100</v>
          </cell>
          <cell r="B3207" t="str">
            <v>SERVIÇOS DIVERSOS</v>
          </cell>
          <cell r="C3207" t="str">
            <v/>
          </cell>
          <cell r="E3207">
            <v>0</v>
          </cell>
          <cell r="F3207" t="str">
            <v>SIEC Abr/26</v>
          </cell>
        </row>
        <row r="3208">
          <cell r="A3208" t="str">
            <v>03.09.01.100.02</v>
          </cell>
          <cell r="B3208" t="str">
            <v>Desmontagem de escoramento de via</v>
          </cell>
          <cell r="C3208" t="str">
            <v>m</v>
          </cell>
          <cell r="D3208">
            <v>225.57</v>
          </cell>
          <cell r="E3208">
            <v>181.9406355863849</v>
          </cell>
          <cell r="F3208" t="str">
            <v>SIEC Abr/26</v>
          </cell>
        </row>
        <row r="3209">
          <cell r="A3209" t="str">
            <v>03.09.01.100.01</v>
          </cell>
          <cell r="B3209" t="str">
            <v>Montagem de escoramento de via</v>
          </cell>
          <cell r="C3209" t="str">
            <v>m</v>
          </cell>
          <cell r="D3209">
            <v>205.53</v>
          </cell>
          <cell r="E3209">
            <v>165.776738183578</v>
          </cell>
          <cell r="F3209" t="str">
            <v>SIEC Abr/26</v>
          </cell>
        </row>
        <row r="3210">
          <cell r="A3210" t="str">
            <v>03.10</v>
          </cell>
          <cell r="B3210" t="str">
            <v>FORNECIMENTO E INSTALAÇÃO SUPERESTRUTURA</v>
          </cell>
          <cell r="C3210" t="str">
            <v/>
          </cell>
          <cell r="E3210">
            <v>0</v>
          </cell>
          <cell r="F3210" t="str">
            <v>SIEC Abr/26</v>
          </cell>
        </row>
        <row r="3211">
          <cell r="A3211" t="str">
            <v>03.10.01</v>
          </cell>
          <cell r="B3211" t="str">
            <v>DEMOLIÇÕES</v>
          </cell>
          <cell r="C3211" t="str">
            <v/>
          </cell>
          <cell r="E3211">
            <v>0</v>
          </cell>
          <cell r="F3211" t="str">
            <v>SIEC Abr/26</v>
          </cell>
        </row>
        <row r="3212">
          <cell r="A3212" t="str">
            <v>03.10.01.100</v>
          </cell>
          <cell r="B3212" t="str">
            <v>DEMOLIÇÕES</v>
          </cell>
          <cell r="C3212" t="str">
            <v/>
          </cell>
          <cell r="E3212">
            <v>0</v>
          </cell>
          <cell r="F3212" t="str">
            <v>SIEC Abr/26</v>
          </cell>
        </row>
        <row r="3213">
          <cell r="A3213" t="str">
            <v>03.10.01.100.02</v>
          </cell>
          <cell r="B3213" t="str">
            <v>Demolição de AMV 1:10 TR 57, em bitola larga, dormente de madeira, com separação e empilhamento</v>
          </cell>
          <cell r="C3213" t="str">
            <v>un</v>
          </cell>
          <cell r="D3213">
            <v>1417.06</v>
          </cell>
          <cell r="E3213">
            <v>1142.9746733344086</v>
          </cell>
          <cell r="F3213" t="str">
            <v>SIEC Abr/26</v>
          </cell>
        </row>
        <row r="3214">
          <cell r="A3214" t="str">
            <v>03.10.01.100.03</v>
          </cell>
          <cell r="B3214" t="str">
            <v>Demolição de AMV 1:14 TR 57, em bitola larga, dormente de madeira, com separação e empilhamento</v>
          </cell>
          <cell r="C3214" t="str">
            <v>un</v>
          </cell>
          <cell r="D3214">
            <v>1353.08</v>
          </cell>
          <cell r="E3214">
            <v>1091.3695757380221</v>
          </cell>
          <cell r="F3214" t="str">
            <v>SIEC Abr/26</v>
          </cell>
        </row>
        <row r="3215">
          <cell r="A3215" t="str">
            <v>03.10.01.100.01</v>
          </cell>
          <cell r="B3215" t="str">
            <v>Demolição de via, bitola larga, 1.667 dormentes de concreto/km, trilho TR 57, barra com 12 m de comprimento, com separação e empilhamento</v>
          </cell>
          <cell r="C3215" t="str">
            <v>km</v>
          </cell>
          <cell r="D3215">
            <v>34307.870000000003</v>
          </cell>
          <cell r="E3215">
            <v>27672.100338764318</v>
          </cell>
          <cell r="F3215" t="str">
            <v>SIEC Abr/26</v>
          </cell>
        </row>
        <row r="3216">
          <cell r="A3216" t="str">
            <v>03.10.02</v>
          </cell>
          <cell r="B3216" t="str">
            <v>LANÇAMENTO DE LASTRO E NIVELAMENTO</v>
          </cell>
          <cell r="C3216" t="str">
            <v/>
          </cell>
          <cell r="E3216">
            <v>0</v>
          </cell>
          <cell r="F3216" t="str">
            <v>SIEC Abr/26</v>
          </cell>
        </row>
        <row r="3217">
          <cell r="A3217" t="str">
            <v>03.10.02.100</v>
          </cell>
          <cell r="B3217" t="str">
            <v>LANÇAMENTO DE LASTRO E NIVELAMENTO</v>
          </cell>
          <cell r="C3217" t="str">
            <v/>
          </cell>
          <cell r="E3217">
            <v>0</v>
          </cell>
          <cell r="F3217" t="str">
            <v>SIEC Abr/26</v>
          </cell>
        </row>
        <row r="3218">
          <cell r="A3218" t="str">
            <v>03.10.02.100.02</v>
          </cell>
          <cell r="B3218" t="str">
            <v>Lançamento de Lastro e Nivelamento contínuo com socadora automática de linha, segundo levante de 15cm - duas passadas</v>
          </cell>
          <cell r="C3218" t="str">
            <v>m³</v>
          </cell>
          <cell r="D3218">
            <v>203.71</v>
          </cell>
          <cell r="E3218">
            <v>164.30875947733506</v>
          </cell>
          <cell r="F3218" t="str">
            <v>SIEC Abr/26</v>
          </cell>
        </row>
        <row r="3219">
          <cell r="A3219" t="str">
            <v>03.10.02.100.03</v>
          </cell>
          <cell r="B3219" t="str">
            <v>Lançamento de Lastro e Nivelamento contínuo com socadora automática de linha, terceiro levante de 25cm - duas passadas</v>
          </cell>
          <cell r="C3219" t="str">
            <v>m³</v>
          </cell>
          <cell r="D3219">
            <v>213.41</v>
          </cell>
          <cell r="E3219">
            <v>172.13260203258591</v>
          </cell>
          <cell r="F3219" t="str">
            <v>SIEC Abr/26</v>
          </cell>
        </row>
        <row r="3220">
          <cell r="A3220" t="str">
            <v>03.10.02.100.01</v>
          </cell>
          <cell r="B3220" t="str">
            <v>Lançamento de lastro, 15 cm de altura, primeiro levante, descarga de pedra britada de caminhões</v>
          </cell>
          <cell r="C3220" t="str">
            <v>m³</v>
          </cell>
          <cell r="D3220">
            <v>195.9</v>
          </cell>
          <cell r="E3220">
            <v>158.00935634779805</v>
          </cell>
          <cell r="F3220" t="str">
            <v>SIEC Abr/26</v>
          </cell>
        </row>
        <row r="3221">
          <cell r="A3221" t="str">
            <v>03.10.03</v>
          </cell>
          <cell r="B3221" t="str">
            <v>POSICIONAMENTO E ASSENTAMENTO</v>
          </cell>
          <cell r="C3221" t="str">
            <v/>
          </cell>
          <cell r="E3221">
            <v>0</v>
          </cell>
          <cell r="F3221" t="str">
            <v>SIEC Abr/26</v>
          </cell>
        </row>
        <row r="3222">
          <cell r="A3222" t="str">
            <v>03.10.03.100</v>
          </cell>
          <cell r="B3222" t="str">
            <v>VIA</v>
          </cell>
          <cell r="C3222" t="str">
            <v/>
          </cell>
          <cell r="E3222">
            <v>0</v>
          </cell>
          <cell r="F3222" t="str">
            <v>SIEC Abr/26</v>
          </cell>
        </row>
        <row r="3223">
          <cell r="A3223" t="str">
            <v>03.10.03.100.03</v>
          </cell>
          <cell r="B3223" t="str">
            <v>Posicionamento com equipamento mecanizado de dormentes de concreto, bitola larga - 1.667 un/km</v>
          </cell>
          <cell r="C3223" t="str">
            <v>km</v>
          </cell>
          <cell r="D3223">
            <v>828419.97</v>
          </cell>
          <cell r="E3223">
            <v>668188.39328924019</v>
          </cell>
          <cell r="F3223" t="str">
            <v>SIEC Abr/26</v>
          </cell>
        </row>
        <row r="3224">
          <cell r="A3224" t="str">
            <v>03.10.03.100.04</v>
          </cell>
          <cell r="B3224" t="str">
            <v>Posicionamento com equipamento mecanizado de dormentes de concreto, bitola larga - 1.667 un/km (sem fornecimento de dormente)</v>
          </cell>
          <cell r="C3224" t="str">
            <v>km</v>
          </cell>
          <cell r="D3224">
            <v>7522.49</v>
          </cell>
          <cell r="E3224">
            <v>6067.5028230359731</v>
          </cell>
          <cell r="F3224" t="str">
            <v>SIEC Abr/26</v>
          </cell>
        </row>
        <row r="3225">
          <cell r="A3225" t="str">
            <v>03.10.04</v>
          </cell>
          <cell r="B3225" t="str">
            <v>SERVIÇOS AUXILIARES</v>
          </cell>
          <cell r="C3225" t="str">
            <v/>
          </cell>
          <cell r="E3225">
            <v>0</v>
          </cell>
          <cell r="F3225" t="str">
            <v>SIEC Abr/26</v>
          </cell>
        </row>
        <row r="3226">
          <cell r="A3226" t="str">
            <v>03.10.04.100</v>
          </cell>
          <cell r="B3226" t="str">
            <v>SERVIÇOS AUXILIARES</v>
          </cell>
          <cell r="C3226" t="str">
            <v/>
          </cell>
          <cell r="E3226">
            <v>0</v>
          </cell>
          <cell r="F3226" t="str">
            <v>SIEC Abr/26</v>
          </cell>
        </row>
        <row r="3227">
          <cell r="A3227" t="str">
            <v>03.10.04.100.03</v>
          </cell>
          <cell r="B3227" t="str">
            <v>Barra de trilhos UIC 60, com 120 m de comprimento (TLS), soldada por caldeamento em estaleiro</v>
          </cell>
          <cell r="C3227" t="str">
            <v>un</v>
          </cell>
          <cell r="D3227">
            <v>76287.490000000005</v>
          </cell>
          <cell r="E3227">
            <v>61532.09388611067</v>
          </cell>
          <cell r="F3227" t="str">
            <v>SIEC Abr/26</v>
          </cell>
        </row>
        <row r="3228">
          <cell r="A3228" t="str">
            <v>03.10.04.100.04</v>
          </cell>
          <cell r="B3228" t="str">
            <v>Colocação mecanizada de grampo elástico</v>
          </cell>
          <cell r="C3228" t="str">
            <v>km</v>
          </cell>
          <cell r="D3228">
            <v>88729.67</v>
          </cell>
          <cell r="E3228">
            <v>71567.728665913848</v>
          </cell>
          <cell r="F3228" t="str">
            <v>SIEC Abr/26</v>
          </cell>
        </row>
        <row r="3229">
          <cell r="A3229" t="str">
            <v>03.10.04.100.07</v>
          </cell>
          <cell r="B3229" t="str">
            <v>Colocação mecanizada de grampo elástico, sem fornecimento de material</v>
          </cell>
          <cell r="C3229" t="str">
            <v>un</v>
          </cell>
          <cell r="D3229">
            <v>0.15</v>
          </cell>
          <cell r="E3229">
            <v>0.12098725600903371</v>
          </cell>
          <cell r="F3229" t="str">
            <v>SIEC Abr/26</v>
          </cell>
        </row>
        <row r="3230">
          <cell r="A3230" t="str">
            <v>03.10.04.100.02</v>
          </cell>
          <cell r="B3230" t="str">
            <v>Posicionamento mecanizado de trilhos</v>
          </cell>
          <cell r="C3230" t="str">
            <v>km</v>
          </cell>
          <cell r="D3230">
            <v>282.83</v>
          </cell>
          <cell r="E3230">
            <v>228.12550411356668</v>
          </cell>
          <cell r="F3230" t="str">
            <v>SIEC Abr/26</v>
          </cell>
        </row>
        <row r="3231">
          <cell r="A3231" t="str">
            <v>03.10.04.100.01</v>
          </cell>
          <cell r="B3231" t="str">
            <v>Solda elétrica por caldeamento para qualquer perfil de trilho, comprimento de 12 m, em estaleiro para formação de trilho longo soldado</v>
          </cell>
          <cell r="C3231" t="str">
            <v>un</v>
          </cell>
          <cell r="D3231">
            <v>279.89999999999998</v>
          </cell>
          <cell r="E3231">
            <v>225.7622197128569</v>
          </cell>
          <cell r="F3231" t="str">
            <v>SIEC Abr/26</v>
          </cell>
        </row>
        <row r="3232">
          <cell r="A3232" t="str">
            <v>03.10.05</v>
          </cell>
          <cell r="B3232" t="str">
            <v>MANUSEIO DE MATERIAIS</v>
          </cell>
          <cell r="C3232" t="str">
            <v/>
          </cell>
          <cell r="E3232">
            <v>0</v>
          </cell>
          <cell r="F3232" t="str">
            <v>SIEC Abr/26</v>
          </cell>
        </row>
        <row r="3233">
          <cell r="A3233" t="str">
            <v>03.10.05.100</v>
          </cell>
          <cell r="B3233" t="str">
            <v>CARGA, DESCARGA E MANOBRA</v>
          </cell>
          <cell r="C3233" t="str">
            <v/>
          </cell>
          <cell r="E3233">
            <v>0</v>
          </cell>
          <cell r="F3233" t="str">
            <v>SIEC Abr/26</v>
          </cell>
        </row>
        <row r="3234">
          <cell r="A3234" t="str">
            <v>03.10.05.100.03</v>
          </cell>
          <cell r="B3234" t="str">
            <v>Carga, descarga e manobra de areia, brita, pedra de mão ou solos em caminhão basculante de 10 m³ - carga com carregadeira e descarga livre</v>
          </cell>
          <cell r="C3234" t="str">
            <v>T</v>
          </cell>
          <cell r="D3234">
            <v>2.37</v>
          </cell>
          <cell r="E3234">
            <v>1.9115986449427327</v>
          </cell>
          <cell r="F3234" t="str">
            <v>SIEC Abr/26</v>
          </cell>
        </row>
        <row r="3235">
          <cell r="A3235" t="str">
            <v>03.10.05.100.05</v>
          </cell>
          <cell r="B3235" t="str">
            <v>Carga, descarga e manobra de lastro de brita em locomotiva e vagões Hopper com capacidade de 75 t</v>
          </cell>
          <cell r="C3235" t="str">
            <v>T</v>
          </cell>
          <cell r="D3235">
            <v>8.4499999999999993</v>
          </cell>
          <cell r="E3235">
            <v>6.8156154218422316</v>
          </cell>
          <cell r="F3235" t="str">
            <v>SIEC Abr/26</v>
          </cell>
        </row>
        <row r="3236">
          <cell r="A3236" t="str">
            <v>03.10.05.100.04</v>
          </cell>
          <cell r="B3236" t="str">
            <v>Carga, descarga e manobra de materiais diversos em caminhão carroceria de 15 t - carga e descarga manuais</v>
          </cell>
          <cell r="C3236" t="str">
            <v>T</v>
          </cell>
          <cell r="D3236">
            <v>42.17</v>
          </cell>
          <cell r="E3236">
            <v>34.013550572673012</v>
          </cell>
          <cell r="F3236" t="str">
            <v>SIEC Abr/26</v>
          </cell>
        </row>
        <row r="3237">
          <cell r="A3237" t="str">
            <v>03.10.05.100.02</v>
          </cell>
          <cell r="B3237" t="str">
            <v>Carga, descarga e manobra de materiais metálicos e acessórios diversos em vagões tipo gôndola com capacidade de 100 t</v>
          </cell>
          <cell r="C3237" t="str">
            <v>T</v>
          </cell>
          <cell r="D3237">
            <v>47.33</v>
          </cell>
          <cell r="E3237">
            <v>38.175512179383773</v>
          </cell>
          <cell r="F3237" t="str">
            <v>SIEC Abr/26</v>
          </cell>
        </row>
        <row r="3238">
          <cell r="A3238" t="str">
            <v>03.10.05.100.06</v>
          </cell>
          <cell r="B3238" t="str">
            <v>Carga, descarga e manobra de materiais pesados em caminhão basculante de 14 m³ - carga e descarga com guindaste</v>
          </cell>
          <cell r="C3238" t="str">
            <v>T</v>
          </cell>
          <cell r="D3238">
            <v>10.4</v>
          </cell>
          <cell r="E3238">
            <v>8.3884497499596709</v>
          </cell>
          <cell r="F3238" t="str">
            <v>SIEC Abr/26</v>
          </cell>
        </row>
        <row r="3239">
          <cell r="A3239" t="str">
            <v>03.10.05.100.01</v>
          </cell>
          <cell r="B3239" t="str">
            <v>Carga, descarga e manobra de trilhos TLS de até 120 metros em vagões prancha com capacidade de 100 t</v>
          </cell>
          <cell r="C3239" t="str">
            <v>T</v>
          </cell>
          <cell r="D3239">
            <v>9.4499999999999993</v>
          </cell>
          <cell r="E3239">
            <v>7.6221971285691232</v>
          </cell>
          <cell r="F3239" t="str">
            <v>SIEC Abr/26</v>
          </cell>
        </row>
        <row r="3240">
          <cell r="A3240" t="str">
            <v>03.10.05.101</v>
          </cell>
          <cell r="B3240" t="str">
            <v>TRANSPORTE</v>
          </cell>
          <cell r="C3240" t="str">
            <v/>
          </cell>
          <cell r="E3240">
            <v>0</v>
          </cell>
          <cell r="F3240" t="str">
            <v>SIEC Abr/26</v>
          </cell>
        </row>
        <row r="3241">
          <cell r="A3241" t="str">
            <v>03.10.05.101.03</v>
          </cell>
          <cell r="B3241" t="str">
            <v>Transporte com caminhão basculante capacidade de 10 m³ - rodovia com revestimento primário</v>
          </cell>
          <cell r="C3241" t="str">
            <v>TXKM</v>
          </cell>
          <cell r="D3241">
            <v>1</v>
          </cell>
          <cell r="E3241">
            <v>0.80658170672689145</v>
          </cell>
          <cell r="F3241" t="str">
            <v>SIEC Abr/26</v>
          </cell>
        </row>
        <row r="3242">
          <cell r="A3242" t="str">
            <v>03.11.06.100.21</v>
          </cell>
          <cell r="B3242" t="str">
            <v>Carga, manobra e descarga de agregados ou solos em caminhão basculante de 10 m³ - carga com escavadeira de 1,56 m³ (exclusa) e descarga livre</v>
          </cell>
          <cell r="C3242" t="str">
            <v>T</v>
          </cell>
          <cell r="D3242">
            <v>1.91</v>
          </cell>
          <cell r="E3242">
            <v>1.5405710598483626</v>
          </cell>
          <cell r="F3242" t="str">
            <v>SIEC Abr/26</v>
          </cell>
        </row>
        <row r="3243">
          <cell r="A3243" t="str">
            <v>03.11.06.100.20</v>
          </cell>
          <cell r="B3243" t="str">
            <v>Carga, manobra e descarga de agregados ou solos em caminhão basculante de 6 m³ - carga manual e descarga livre</v>
          </cell>
          <cell r="C3243" t="str">
            <v>T</v>
          </cell>
          <cell r="D3243">
            <v>36.31</v>
          </cell>
          <cell r="E3243">
            <v>29.28698177125343</v>
          </cell>
          <cell r="F3243" t="str">
            <v>SIEC Abr/26</v>
          </cell>
        </row>
        <row r="3244">
          <cell r="A3244" t="str">
            <v>03.10.05.101.04</v>
          </cell>
          <cell r="B3244" t="str">
            <v>Transporte com caminhão carroceria - rodovia em leito natural</v>
          </cell>
          <cell r="C3244" t="str">
            <v>TXKM</v>
          </cell>
          <cell r="D3244">
            <v>1.17</v>
          </cell>
          <cell r="E3244">
            <v>0.94370059687046293</v>
          </cell>
          <cell r="F3244" t="str">
            <v>SIEC Abr/26</v>
          </cell>
        </row>
        <row r="3245">
          <cell r="A3245" t="str">
            <v>03.10.05.101.05</v>
          </cell>
          <cell r="B3245" t="str">
            <v>Transporte de lastro de brita com locomotiva e vagões vagões Hopper com capacidade de 75 t - via em bitola métrica</v>
          </cell>
          <cell r="C3245" t="str">
            <v>TXKM</v>
          </cell>
          <cell r="D3245">
            <v>0.32</v>
          </cell>
          <cell r="E3245">
            <v>0.25810614615260524</v>
          </cell>
          <cell r="F3245" t="str">
            <v>SIEC Abr/26</v>
          </cell>
        </row>
        <row r="3246">
          <cell r="A3246" t="str">
            <v>03.10.05.101.02</v>
          </cell>
          <cell r="B3246" t="str">
            <v>Transporte de materiais metálicos e acessórios diversos em via férrea com locomotiva diesel/elétrica</v>
          </cell>
          <cell r="C3246" t="str">
            <v>TXKM</v>
          </cell>
          <cell r="D3246">
            <v>0.41</v>
          </cell>
          <cell r="E3246">
            <v>0.33069849975802545</v>
          </cell>
          <cell r="F3246" t="str">
            <v>SIEC Abr/26</v>
          </cell>
        </row>
        <row r="3247">
          <cell r="A3247" t="str">
            <v>03.10.05.101.01</v>
          </cell>
          <cell r="B3247" t="str">
            <v>Transporte de trilho TLS de até 120 metros em via férrea com locomotiva diesel/elétrica</v>
          </cell>
          <cell r="C3247" t="str">
            <v>TXKM</v>
          </cell>
          <cell r="D3247">
            <v>0.22</v>
          </cell>
          <cell r="E3247">
            <v>0.17744797547991611</v>
          </cell>
          <cell r="F3247" t="str">
            <v>SIEC Abr/26</v>
          </cell>
        </row>
        <row r="3248">
          <cell r="A3248" t="str">
            <v>04</v>
          </cell>
          <cell r="B3248" t="str">
            <v>SISTEMAS DE ENERGIA</v>
          </cell>
          <cell r="C3248" t="str">
            <v/>
          </cell>
          <cell r="E3248">
            <v>0</v>
          </cell>
          <cell r="F3248" t="str">
            <v>SIEC Abr/26</v>
          </cell>
        </row>
        <row r="3249">
          <cell r="A3249" t="str">
            <v>04.01</v>
          </cell>
          <cell r="B3249" t="str">
            <v>REDE AÉREA</v>
          </cell>
          <cell r="C3249" t="str">
            <v/>
          </cell>
          <cell r="E3249">
            <v>0</v>
          </cell>
          <cell r="F3249" t="str">
            <v>SIEC Abr/26</v>
          </cell>
        </row>
        <row r="3250">
          <cell r="A3250" t="str">
            <v>04.01.01</v>
          </cell>
          <cell r="B3250" t="str">
            <v>FORNECIMENTO DE MATERIAIS</v>
          </cell>
          <cell r="C3250" t="str">
            <v/>
          </cell>
          <cell r="E3250">
            <v>0</v>
          </cell>
          <cell r="F3250" t="str">
            <v>SIEC Abr/26</v>
          </cell>
        </row>
        <row r="3251">
          <cell r="A3251" t="str">
            <v>04.01.01.100</v>
          </cell>
          <cell r="B3251" t="str">
            <v>ESTRUTURAS METÁLICAS E FERRAGENS</v>
          </cell>
          <cell r="C3251" t="str">
            <v/>
          </cell>
          <cell r="E3251">
            <v>0</v>
          </cell>
          <cell r="F3251" t="str">
            <v>SIEC Abr/26</v>
          </cell>
        </row>
        <row r="3252">
          <cell r="A3252" t="str">
            <v>04.01.01.100.72</v>
          </cell>
          <cell r="B3252" t="str">
            <v>Ancoragem - ponto fixo - (Encabeçamento e Estai - ferragens e cabo de aço)</v>
          </cell>
          <cell r="C3252" t="str">
            <v>cj</v>
          </cell>
          <cell r="D3252">
            <v>19833.45</v>
          </cell>
          <cell r="E3252">
            <v>15997.297951282466</v>
          </cell>
          <cell r="F3252" t="str">
            <v>SIEC Abr/26</v>
          </cell>
        </row>
        <row r="3253">
          <cell r="A3253" t="str">
            <v>04.01.01.100.70</v>
          </cell>
          <cell r="B3253" t="str">
            <v>Ancoragem completa de cabo mensageiro ou fio trolley - (Ferragens do Encabeçamento e do Estai)</v>
          </cell>
          <cell r="C3253" t="str">
            <v>cj</v>
          </cell>
          <cell r="D3253">
            <v>8541.43</v>
          </cell>
          <cell r="E3253">
            <v>6889.361187288272</v>
          </cell>
          <cell r="F3253" t="str">
            <v>SIEC Abr/26</v>
          </cell>
        </row>
        <row r="3254">
          <cell r="A3254" t="str">
            <v>04.01.01.100.73</v>
          </cell>
          <cell r="B3254" t="str">
            <v>Ancoragem completa dois fios de contato 107 mm² - (Ferragens do Encabeçamento e do Estai)</v>
          </cell>
          <cell r="C3254" t="str">
            <v>cj</v>
          </cell>
          <cell r="D3254">
            <v>7833.83</v>
          </cell>
          <cell r="E3254">
            <v>6318.6239716083237</v>
          </cell>
          <cell r="F3254" t="str">
            <v>SIEC Abr/26</v>
          </cell>
        </row>
        <row r="3255">
          <cell r="A3255" t="str">
            <v>04.01.01.100.71</v>
          </cell>
          <cell r="B3255" t="str">
            <v>Ancoragem completa para dois cabos mensageiro 253 mm² - (Ferragens do Encabeçamento e do Estai)</v>
          </cell>
          <cell r="C3255" t="str">
            <v>cj</v>
          </cell>
          <cell r="D3255">
            <v>7843.5</v>
          </cell>
          <cell r="E3255">
            <v>6326.4236167123727</v>
          </cell>
          <cell r="F3255" t="str">
            <v>SIEC Abr/26</v>
          </cell>
        </row>
        <row r="3256">
          <cell r="A3256" t="str">
            <v>04.01.01.100.54</v>
          </cell>
          <cell r="B3256" t="str">
            <v>Aparelho tensor 1/5 completo com ferragens, contrapesos, grade de proteção e cabo</v>
          </cell>
          <cell r="C3256" t="str">
            <v>cj</v>
          </cell>
          <cell r="D3256">
            <v>37979.64</v>
          </cell>
          <cell r="E3256">
            <v>30633.682852072914</v>
          </cell>
          <cell r="F3256" t="str">
            <v>SIEC Abr/26</v>
          </cell>
        </row>
        <row r="3257">
          <cell r="A3257" t="str">
            <v>04.01.01.100.107</v>
          </cell>
          <cell r="B3257" t="str">
            <v>Banco de dutos, composto por envelope de concreto (10Mpa), com dimensões internas (0,80 x 1,4)m, dutos em PEAD (6 x Ø 5")</v>
          </cell>
          <cell r="C3257" t="str">
            <v>m</v>
          </cell>
          <cell r="D3257">
            <v>504.17</v>
          </cell>
          <cell r="E3257">
            <v>406.65429908049686</v>
          </cell>
          <cell r="F3257" t="str">
            <v>SIEC Abr/26</v>
          </cell>
        </row>
        <row r="3258">
          <cell r="A3258" t="str">
            <v>04.01.01.100.53</v>
          </cell>
          <cell r="B3258" t="str">
            <v>Chave Fusível de distribuição polimétrica 15KV - Base Tipo C - Porta fusível: 100A - Capacidade de interrupção assimétrica: 10KA, incluso conectorização.</v>
          </cell>
          <cell r="C3258" t="str">
            <v>un</v>
          </cell>
          <cell r="D3258">
            <v>449.07</v>
          </cell>
          <cell r="E3258">
            <v>362.2116470398451</v>
          </cell>
          <cell r="F3258" t="str">
            <v>SIEC Abr/26</v>
          </cell>
        </row>
        <row r="3259">
          <cell r="A3259" t="str">
            <v>04.01.01.100.51</v>
          </cell>
          <cell r="B3259" t="str">
            <v>Chave seccionadora tipo vertical mecanismo motorizado (125 Vcc) com chifre, tensão nominal 34,5 kV (maxíma 36 kV), corrente nominal de 400A, 3 polos, para uso externo. Conforme especificação AU4135-4 e preliminar 20100618-1640 (item 7.5)</v>
          </cell>
          <cell r="C3259" t="str">
            <v>cj</v>
          </cell>
          <cell r="D3259">
            <v>72526.66</v>
          </cell>
          <cell r="E3259">
            <v>58498.677206000968</v>
          </cell>
          <cell r="F3259" t="str">
            <v>SIEC Abr/26</v>
          </cell>
        </row>
        <row r="3260">
          <cell r="A3260" t="str">
            <v>04.01.01.100.49</v>
          </cell>
          <cell r="B3260" t="str">
            <v>Chave seccionadora tripolar 15kV-400A para a linha de 13,8 KV (polo, hastes de manobra, motor ou alavanca), conforme Especificação Técnica CPTM BF0941-3</v>
          </cell>
          <cell r="C3260" t="str">
            <v>cj</v>
          </cell>
          <cell r="D3260">
            <v>1328.02</v>
          </cell>
          <cell r="E3260">
            <v>1071.1566381674463</v>
          </cell>
          <cell r="F3260" t="str">
            <v>SIEC Abr/26</v>
          </cell>
        </row>
        <row r="3261">
          <cell r="A3261" t="str">
            <v>04.01.01.100.48</v>
          </cell>
          <cell r="B3261" t="str">
            <v>Chaves seccionadoras 3KVcc-4000A com acionamentos, caixa de comando, conexões, para a rede aérea de tração, motorizadas passíveis de serem telecomandadas.</v>
          </cell>
          <cell r="C3261" t="str">
            <v>cj</v>
          </cell>
          <cell r="D3261">
            <v>133190.89000000001</v>
          </cell>
          <cell r="E3261">
            <v>107429.33537667367</v>
          </cell>
          <cell r="F3261" t="str">
            <v>SIEC Abr/26</v>
          </cell>
        </row>
        <row r="3262">
          <cell r="A3262" t="str">
            <v>04.01.01.100.39</v>
          </cell>
          <cell r="B3262" t="str">
            <v>Conjunto de fixação do triângulo em postes, estruturas ou torretasduplas</v>
          </cell>
          <cell r="C3262" t="str">
            <v>cj</v>
          </cell>
          <cell r="D3262">
            <v>1372.38</v>
          </cell>
          <cell r="E3262">
            <v>1106.9366026778514</v>
          </cell>
          <cell r="F3262" t="str">
            <v>SIEC Abr/26</v>
          </cell>
        </row>
        <row r="3263">
          <cell r="A3263" t="str">
            <v>04.01.01.100.21</v>
          </cell>
          <cell r="B3263" t="str">
            <v>Conjunto metálico (mastaréu) para a linha de transmissão de 34,5KV e linha de sinais 4,4/6,6/13,2 KV completo, com pinos e isoladores</v>
          </cell>
          <cell r="C3263" t="str">
            <v>cj</v>
          </cell>
          <cell r="D3263">
            <v>2799.72</v>
          </cell>
          <cell r="E3263">
            <v>2258.2029359574121</v>
          </cell>
          <cell r="F3263" t="str">
            <v>SIEC Abr/26</v>
          </cell>
        </row>
        <row r="3264">
          <cell r="A3264" t="str">
            <v>04.01.01.100.91</v>
          </cell>
          <cell r="B3264" t="str">
            <v>Conjunto metálico (mastaréu) para Cabo Guarda</v>
          </cell>
          <cell r="C3264" t="str">
            <v>cj</v>
          </cell>
          <cell r="D3264">
            <v>1064.06</v>
          </cell>
          <cell r="E3264">
            <v>858.25133085981599</v>
          </cell>
          <cell r="F3264" t="str">
            <v>SIEC Abr/26</v>
          </cell>
        </row>
        <row r="3265">
          <cell r="A3265" t="str">
            <v>04.01.01.100.46</v>
          </cell>
          <cell r="B3265" t="str">
            <v>Conjunto metálico para a linha classe 15KV completo, com pinos e isoladores</v>
          </cell>
          <cell r="C3265" t="str">
            <v>cj</v>
          </cell>
          <cell r="D3265">
            <v>1408.73</v>
          </cell>
          <cell r="E3265">
            <v>1136.2558477173739</v>
          </cell>
          <cell r="F3265" t="str">
            <v>SIEC Abr/26</v>
          </cell>
        </row>
        <row r="3266">
          <cell r="A3266" t="str">
            <v>04.01.01.100.76</v>
          </cell>
          <cell r="B3266" t="str">
            <v>Cruzetas de postes metálicos para linha de transmissão de 34,5KV e linha de sinais 13,2 KV, com acessórios</v>
          </cell>
          <cell r="C3266" t="str">
            <v>cj</v>
          </cell>
          <cell r="D3266">
            <v>1946.11</v>
          </cell>
          <cell r="E3266">
            <v>1569.6967252782706</v>
          </cell>
          <cell r="F3266" t="str">
            <v>SIEC Abr/26</v>
          </cell>
        </row>
        <row r="3267">
          <cell r="A3267" t="str">
            <v>04.01.01.100.75</v>
          </cell>
          <cell r="B3267" t="str">
            <v>Cruzetas de postes metálicos para linha de transmissão de 6,6KV, com acessórios</v>
          </cell>
          <cell r="C3267" t="str">
            <v>cj</v>
          </cell>
          <cell r="D3267">
            <v>1996.17</v>
          </cell>
          <cell r="E3267">
            <v>1610.074205517019</v>
          </cell>
          <cell r="F3267" t="str">
            <v>SIEC Abr/26</v>
          </cell>
        </row>
        <row r="3268">
          <cell r="A3268" t="str">
            <v>04.01.01.100.61</v>
          </cell>
          <cell r="B3268" t="str">
            <v>Eletroduto de aço galvanizado a fogo com 4" de diâmetro conforme norma ABNT NBR 5598 - fornecimento</v>
          </cell>
          <cell r="C3268" t="str">
            <v>m</v>
          </cell>
          <cell r="D3268">
            <v>84.31</v>
          </cell>
          <cell r="E3268">
            <v>68.002903694144223</v>
          </cell>
          <cell r="F3268" t="str">
            <v>SIEC Abr/26</v>
          </cell>
        </row>
        <row r="3269">
          <cell r="A3269" t="str">
            <v>04.01.01.100.81</v>
          </cell>
          <cell r="B3269" t="str">
            <v>Emendas para cabo de 70mm² classe de tensão 15 kv.</v>
          </cell>
          <cell r="C3269" t="str">
            <v>cj</v>
          </cell>
          <cell r="D3269">
            <v>435.59</v>
          </cell>
          <cell r="E3269">
            <v>351.33892563316664</v>
          </cell>
          <cell r="F3269" t="str">
            <v>SIEC Abr/26</v>
          </cell>
        </row>
        <row r="3270">
          <cell r="A3270" t="str">
            <v>04.01.01.100.80</v>
          </cell>
          <cell r="B3270" t="str">
            <v>Extensão metálica para prolongamento de triângulo articulados</v>
          </cell>
          <cell r="C3270" t="str">
            <v>cj</v>
          </cell>
          <cell r="D3270">
            <v>2675.64</v>
          </cell>
          <cell r="E3270">
            <v>2158.1222777867397</v>
          </cell>
          <cell r="F3270" t="str">
            <v>SIEC Abr/26</v>
          </cell>
        </row>
        <row r="3271">
          <cell r="A3271" t="str">
            <v>04.01.01.100.40</v>
          </cell>
          <cell r="B3271" t="str">
            <v>Isoladores de seção</v>
          </cell>
          <cell r="C3271" t="str">
            <v>un</v>
          </cell>
          <cell r="D3271">
            <v>44914.02</v>
          </cell>
          <cell r="E3271">
            <v>36226.82690756573</v>
          </cell>
          <cell r="F3271" t="str">
            <v>SIEC Abr/26</v>
          </cell>
        </row>
        <row r="3272">
          <cell r="A3272" t="str">
            <v>04.01.01.100.69</v>
          </cell>
          <cell r="B3272" t="str">
            <v>Mufla terminal classe 15KV para cabo 70mm²</v>
          </cell>
          <cell r="C3272" t="str">
            <v>un</v>
          </cell>
          <cell r="D3272">
            <v>275.88</v>
          </cell>
          <cell r="E3272">
            <v>222.5197612518148</v>
          </cell>
          <cell r="F3272" t="str">
            <v>SIEC Abr/26</v>
          </cell>
        </row>
        <row r="3273">
          <cell r="A3273" t="str">
            <v>04.01.01.100.67</v>
          </cell>
          <cell r="B3273" t="str">
            <v>Mufla terminal classe 35KV para cabo 120mm²</v>
          </cell>
          <cell r="C3273" t="str">
            <v>un</v>
          </cell>
          <cell r="D3273">
            <v>561.46</v>
          </cell>
          <cell r="E3273">
            <v>452.8633650588805</v>
          </cell>
          <cell r="F3273" t="str">
            <v>SIEC Abr/26</v>
          </cell>
        </row>
        <row r="3274">
          <cell r="A3274" t="str">
            <v>04.01.01.100.63</v>
          </cell>
          <cell r="B3274" t="str">
            <v>Pára-raio de chifre, com ferragens de fixação.</v>
          </cell>
          <cell r="C3274" t="str">
            <v>cj</v>
          </cell>
          <cell r="D3274">
            <v>3678.93</v>
          </cell>
          <cell r="E3274">
            <v>2967.3576383287627</v>
          </cell>
          <cell r="F3274" t="str">
            <v>SIEC Abr/26</v>
          </cell>
        </row>
        <row r="3275">
          <cell r="A3275" t="str">
            <v>04.01.01.100.65</v>
          </cell>
          <cell r="B3275" t="str">
            <v>Pára-raio monopolar para 15KV</v>
          </cell>
          <cell r="C3275" t="str">
            <v>cj</v>
          </cell>
          <cell r="D3275">
            <v>194.96</v>
          </cell>
          <cell r="E3275">
            <v>157.25116954347476</v>
          </cell>
          <cell r="F3275" t="str">
            <v>SIEC Abr/26</v>
          </cell>
        </row>
        <row r="3276">
          <cell r="A3276" t="str">
            <v>04.01.01.100.59</v>
          </cell>
          <cell r="B3276" t="str">
            <v>Pára-raio tipo centelhador com ferragens de fixação</v>
          </cell>
          <cell r="C3276" t="str">
            <v>cj</v>
          </cell>
          <cell r="D3276">
            <v>3636.88</v>
          </cell>
          <cell r="E3276">
            <v>2933.4408775608968</v>
          </cell>
          <cell r="F3276" t="str">
            <v>SIEC Abr/26</v>
          </cell>
        </row>
        <row r="3277">
          <cell r="A3277" t="str">
            <v>04.01.01.100.44</v>
          </cell>
          <cell r="B3277" t="str">
            <v>Peças de material ferroso (conectores, crosby, garras, esticadores, grampos paralelos, emendas e terminais)</v>
          </cell>
          <cell r="C3277" t="str">
            <v>kg</v>
          </cell>
          <cell r="D3277">
            <v>27.03</v>
          </cell>
          <cell r="E3277">
            <v>21.801903532827875</v>
          </cell>
          <cell r="F3277" t="str">
            <v>SIEC Abr/26</v>
          </cell>
        </row>
        <row r="3278">
          <cell r="A3278" t="str">
            <v>04.01.01.100.06</v>
          </cell>
          <cell r="B3278" t="str">
            <v>Perfil metálico H 10" x 10" de 11,50m</v>
          </cell>
          <cell r="C3278" t="str">
            <v>un</v>
          </cell>
          <cell r="D3278">
            <v>23270.94</v>
          </cell>
          <cell r="E3278">
            <v>18769.914502339085</v>
          </cell>
          <cell r="F3278" t="str">
            <v>SIEC Abr/26</v>
          </cell>
        </row>
        <row r="3279">
          <cell r="A3279" t="str">
            <v>04.01.01.100.07</v>
          </cell>
          <cell r="B3279" t="str">
            <v>Perfil metálico H 12" x 12"</v>
          </cell>
          <cell r="C3279" t="str">
            <v>m</v>
          </cell>
          <cell r="D3279">
            <v>2633.4</v>
          </cell>
          <cell r="E3279">
            <v>2124.0522664945961</v>
          </cell>
          <cell r="F3279" t="str">
            <v>SIEC Abr/26</v>
          </cell>
        </row>
        <row r="3280">
          <cell r="A3280" t="str">
            <v>04.01.01.100.05</v>
          </cell>
          <cell r="B3280" t="str">
            <v>Perfil metálico H 8" x 8" x 5/8" de 10,50m</v>
          </cell>
          <cell r="C3280" t="str">
            <v>un</v>
          </cell>
          <cell r="D3280">
            <v>17754.66</v>
          </cell>
          <cell r="E3280">
            <v>14320.583965155671</v>
          </cell>
          <cell r="F3280" t="str">
            <v>SIEC Abr/26</v>
          </cell>
        </row>
        <row r="3281">
          <cell r="A3281" t="str">
            <v>04.01.01.100.08</v>
          </cell>
          <cell r="B3281" t="str">
            <v>Perfil Metálico W 310 x 107</v>
          </cell>
          <cell r="C3281" t="str">
            <v>m</v>
          </cell>
          <cell r="D3281">
            <v>1518.06</v>
          </cell>
          <cell r="E3281">
            <v>1224.4394257138247</v>
          </cell>
          <cell r="F3281" t="str">
            <v>SIEC Abr/26</v>
          </cell>
        </row>
        <row r="3282">
          <cell r="A3282" t="str">
            <v>04.01.01.100.85</v>
          </cell>
          <cell r="B3282" t="str">
            <v>Pórtico metálico completo para chaves seccionadoras de rede aérea 3kVcc</v>
          </cell>
          <cell r="C3282" t="str">
            <v>cj</v>
          </cell>
          <cell r="D3282">
            <v>25654.959999999999</v>
          </cell>
          <cell r="E3282">
            <v>20692.821422810131</v>
          </cell>
          <cell r="F3282" t="str">
            <v>SIEC Abr/26</v>
          </cell>
        </row>
        <row r="3283">
          <cell r="A3283" t="str">
            <v>04.01.01.100.01</v>
          </cell>
          <cell r="B3283" t="str">
            <v>Poste de concreto de 10,00m 1.200Kgf no topo</v>
          </cell>
          <cell r="C3283" t="str">
            <v>un</v>
          </cell>
          <cell r="D3283">
            <v>4355.18</v>
          </cell>
          <cell r="E3283">
            <v>3512.8085175028232</v>
          </cell>
          <cell r="F3283" t="str">
            <v>SIEC Abr/26</v>
          </cell>
        </row>
        <row r="3284">
          <cell r="A3284" t="str">
            <v>04.01.01.100.60</v>
          </cell>
          <cell r="B3284" t="str">
            <v>Poste de concreto de 10,00m para instalação de transformadores</v>
          </cell>
          <cell r="C3284" t="str">
            <v>un</v>
          </cell>
          <cell r="D3284">
            <v>1677.61</v>
          </cell>
          <cell r="E3284">
            <v>1353.1295370221003</v>
          </cell>
          <cell r="F3284" t="str">
            <v>SIEC Abr/26</v>
          </cell>
        </row>
        <row r="3285">
          <cell r="A3285" t="str">
            <v>04.01.01.100.02</v>
          </cell>
          <cell r="B3285" t="str">
            <v>Poste de concreto de 11,50m 1.200 Kgf no topo</v>
          </cell>
          <cell r="C3285" t="str">
            <v>un</v>
          </cell>
          <cell r="D3285">
            <v>4346.6099999999997</v>
          </cell>
          <cell r="E3285">
            <v>3505.8961122761734</v>
          </cell>
          <cell r="F3285" t="str">
            <v>SIEC Abr/26</v>
          </cell>
        </row>
        <row r="3286">
          <cell r="A3286" t="str">
            <v>04.01.01.100.03</v>
          </cell>
          <cell r="B3286" t="str">
            <v>Poste de concreto duplo "T" de 11 m, com furações padrões e com resistência de 600 kgf no topo, fabricado e ensaiado conforme recomendações das Normas ABNT; NBR 8451 e NBR 8452 (material)</v>
          </cell>
          <cell r="C3286" t="str">
            <v>un</v>
          </cell>
          <cell r="D3286">
            <v>1769.46</v>
          </cell>
          <cell r="E3286">
            <v>1427.2140667849653</v>
          </cell>
          <cell r="F3286" t="str">
            <v>SIEC Abr/26</v>
          </cell>
        </row>
        <row r="3287">
          <cell r="A3287" t="str">
            <v>04.01.01.100.04</v>
          </cell>
          <cell r="B3287" t="str">
            <v>Poste de concreto duplo "T" de 11 m, com furações padrões e com resistência nominal de 1000 daN no topo, fabricado e ensaiado conforme recomendações das Normas ABNT; NBR 8451 e NBR 8452</v>
          </cell>
          <cell r="C3287" t="str">
            <v>un</v>
          </cell>
          <cell r="D3287">
            <v>2677.57</v>
          </cell>
          <cell r="E3287">
            <v>2159.6789804807227</v>
          </cell>
          <cell r="F3287" t="str">
            <v>SIEC Abr/26</v>
          </cell>
        </row>
        <row r="3288">
          <cell r="A3288" t="str">
            <v>04.01.01.100.74</v>
          </cell>
          <cell r="B3288" t="str">
            <v>Sistema de Aterramento de Poste (Tomada de Terra)</v>
          </cell>
          <cell r="C3288" t="str">
            <v>cj</v>
          </cell>
          <cell r="D3288">
            <v>1350.36</v>
          </cell>
          <cell r="E3288">
            <v>1089.1756734957251</v>
          </cell>
          <cell r="F3288" t="str">
            <v>SIEC Abr/26</v>
          </cell>
        </row>
        <row r="3289">
          <cell r="A3289" t="str">
            <v>04.01.01.100.24</v>
          </cell>
          <cell r="B3289" t="str">
            <v>Suporte em "I" geminado de 12" x 13,00m (pés direitos dos semi-pórticos e estruturas)</v>
          </cell>
          <cell r="C3289" t="str">
            <v>un</v>
          </cell>
          <cell r="D3289">
            <v>61748.1</v>
          </cell>
          <cell r="E3289">
            <v>49804.887885142765</v>
          </cell>
          <cell r="F3289" t="str">
            <v>SIEC Abr/26</v>
          </cell>
        </row>
        <row r="3290">
          <cell r="A3290" t="str">
            <v>04.01.01.100.32</v>
          </cell>
          <cell r="B3290" t="str">
            <v>Torreta para fixação dos triângulos em pórticos ou estruturas</v>
          </cell>
          <cell r="C3290" t="str">
            <v>cj</v>
          </cell>
          <cell r="D3290">
            <v>8262.94</v>
          </cell>
          <cell r="E3290">
            <v>6664.7362477819006</v>
          </cell>
          <cell r="F3290" t="str">
            <v>SIEC Abr/26</v>
          </cell>
        </row>
        <row r="3291">
          <cell r="A3291" t="str">
            <v>04.01.01.100.33</v>
          </cell>
          <cell r="B3291" t="str">
            <v>Torreta para fixação dos triângulos em pórticos ou estruturas duplas</v>
          </cell>
          <cell r="C3291" t="str">
            <v>cj</v>
          </cell>
          <cell r="D3291">
            <v>8262.94</v>
          </cell>
          <cell r="E3291">
            <v>6664.7362477819006</v>
          </cell>
          <cell r="F3291" t="str">
            <v>SIEC Abr/26</v>
          </cell>
        </row>
        <row r="3292">
          <cell r="A3292" t="str">
            <v>04.01.01.100.10</v>
          </cell>
          <cell r="B3292" t="str">
            <v>Treliça metálica para 2 vias</v>
          </cell>
          <cell r="C3292" t="str">
            <v>un</v>
          </cell>
          <cell r="D3292">
            <v>18661.939999999999</v>
          </cell>
          <cell r="E3292">
            <v>15052.379416034843</v>
          </cell>
          <cell r="F3292" t="str">
            <v>SIEC Abr/26</v>
          </cell>
        </row>
        <row r="3293">
          <cell r="A3293" t="str">
            <v>04.01.01.100.11</v>
          </cell>
          <cell r="B3293" t="str">
            <v>Treliça metálica para 3 vias</v>
          </cell>
          <cell r="C3293" t="str">
            <v>un</v>
          </cell>
          <cell r="D3293">
            <v>23362.69</v>
          </cell>
          <cell r="E3293">
            <v>18843.918373931279</v>
          </cell>
          <cell r="F3293" t="str">
            <v>SIEC Abr/26</v>
          </cell>
        </row>
        <row r="3294">
          <cell r="A3294" t="str">
            <v>04.01.01.100.12</v>
          </cell>
          <cell r="B3294" t="str">
            <v>Treliça metálica para 4 vias</v>
          </cell>
          <cell r="C3294" t="str">
            <v>un</v>
          </cell>
          <cell r="D3294">
            <v>29104.09</v>
          </cell>
          <cell r="E3294">
            <v>23474.826584933053</v>
          </cell>
          <cell r="F3294" t="str">
            <v>SIEC Abr/26</v>
          </cell>
        </row>
        <row r="3295">
          <cell r="A3295" t="str">
            <v>04.01.01.100.13</v>
          </cell>
          <cell r="B3295" t="str">
            <v>Treliça metálica para 5 vias</v>
          </cell>
          <cell r="C3295" t="str">
            <v>un</v>
          </cell>
          <cell r="D3295">
            <v>36606.43</v>
          </cell>
          <cell r="E3295">
            <v>29526.07678657848</v>
          </cell>
          <cell r="F3295" t="str">
            <v>SIEC Abr/26</v>
          </cell>
        </row>
        <row r="3296">
          <cell r="A3296" t="str">
            <v>04.01.01.100.14</v>
          </cell>
          <cell r="B3296" t="str">
            <v>Treliça metálica para 6 vias</v>
          </cell>
          <cell r="C3296" t="str">
            <v>un</v>
          </cell>
          <cell r="D3296">
            <v>61573.75</v>
          </cell>
          <cell r="E3296">
            <v>49664.260364574933</v>
          </cell>
          <cell r="F3296" t="str">
            <v>SIEC Abr/26</v>
          </cell>
        </row>
        <row r="3297">
          <cell r="A3297" t="str">
            <v>04.01.01.100.15</v>
          </cell>
          <cell r="B3297" t="str">
            <v>Treliça metálica para 7 vias</v>
          </cell>
          <cell r="C3297" t="str">
            <v>un</v>
          </cell>
          <cell r="D3297">
            <v>69518.75</v>
          </cell>
          <cell r="E3297">
            <v>56072.552024520082</v>
          </cell>
          <cell r="F3297" t="str">
            <v>SIEC Abr/26</v>
          </cell>
        </row>
        <row r="3298">
          <cell r="A3298" t="str">
            <v>04.01.01.100.25</v>
          </cell>
          <cell r="B3298" t="str">
            <v>Viga metálica H 6"x 6"x 3/8" de 11,00 m</v>
          </cell>
          <cell r="C3298" t="str">
            <v>un</v>
          </cell>
          <cell r="D3298">
            <v>9452.52</v>
          </cell>
          <cell r="E3298">
            <v>7624.229714470076</v>
          </cell>
          <cell r="F3298" t="str">
            <v>SIEC Abr/26</v>
          </cell>
        </row>
        <row r="3299">
          <cell r="A3299" t="str">
            <v>04.01.01.100.26</v>
          </cell>
          <cell r="B3299" t="str">
            <v>Viga metálica H 6"x 6"x 3/8" de 16,20 m</v>
          </cell>
          <cell r="C3299" t="str">
            <v>un</v>
          </cell>
          <cell r="D3299">
            <v>13920.98</v>
          </cell>
          <cell r="E3299">
            <v>11228.407807710921</v>
          </cell>
          <cell r="F3299" t="str">
            <v>SIEC Abr/26</v>
          </cell>
        </row>
        <row r="3300">
          <cell r="A3300" t="str">
            <v>04.01.01.120</v>
          </cell>
          <cell r="B3300" t="str">
            <v>FIOS E CABOS</v>
          </cell>
          <cell r="C3300" t="str">
            <v/>
          </cell>
          <cell r="E3300">
            <v>0</v>
          </cell>
          <cell r="F3300" t="str">
            <v>SIEC Abr/26</v>
          </cell>
        </row>
        <row r="3301">
          <cell r="A3301" t="str">
            <v>04.01.01.120.14</v>
          </cell>
          <cell r="B3301" t="str">
            <v>Cabo de aço galvanizado diâmetro 9/16", para encabeçamentos</v>
          </cell>
          <cell r="C3301" t="str">
            <v>m</v>
          </cell>
          <cell r="D3301">
            <v>28.41</v>
          </cell>
          <cell r="E3301">
            <v>22.914986288110985</v>
          </cell>
          <cell r="F3301" t="str">
            <v>SIEC Abr/26</v>
          </cell>
        </row>
        <row r="3302">
          <cell r="A3302" t="str">
            <v>04.01.01.120.15</v>
          </cell>
          <cell r="B3302" t="str">
            <v>Cabo de aço galvanizado, diâmetro 1/4"</v>
          </cell>
          <cell r="C3302" t="str">
            <v>m</v>
          </cell>
          <cell r="D3302">
            <v>25.93</v>
          </cell>
          <cell r="E3302">
            <v>20.914663655428296</v>
          </cell>
          <cell r="F3302" t="str">
            <v>SIEC Abr/26</v>
          </cell>
        </row>
        <row r="3303">
          <cell r="A3303" t="str">
            <v>04.01.01.120.24</v>
          </cell>
          <cell r="B3303" t="str">
            <v>Cabo de alumínio nu 50 mm² de seção para os circuitos auxiliares 6,6KV trifásicos</v>
          </cell>
          <cell r="C3303" t="str">
            <v>m</v>
          </cell>
          <cell r="D3303">
            <v>3.65</v>
          </cell>
          <cell r="E3303">
            <v>2.9440232295531534</v>
          </cell>
          <cell r="F3303" t="str">
            <v>SIEC Abr/26</v>
          </cell>
        </row>
        <row r="3304">
          <cell r="A3304" t="str">
            <v>04.01.01.120.10</v>
          </cell>
          <cell r="B3304" t="str">
            <v>Cabo de cobre isolado classe 3,6 a 6 KV, seção de 400 mm², 90ºC.</v>
          </cell>
          <cell r="C3304" t="str">
            <v>m</v>
          </cell>
          <cell r="D3304">
            <v>591.03</v>
          </cell>
          <cell r="E3304">
            <v>476.71398612679462</v>
          </cell>
          <cell r="F3304" t="str">
            <v>SIEC Abr/26</v>
          </cell>
        </row>
        <row r="3305">
          <cell r="A3305" t="str">
            <v>04.01.01.120.02</v>
          </cell>
          <cell r="B3305" t="str">
            <v>Cabo de cobre nu eletrolítico têmpera mole 61 fios 253mm² de seção, para interligação das chaves seccionadoras da rede aérea</v>
          </cell>
          <cell r="C3305" t="str">
            <v>m</v>
          </cell>
          <cell r="D3305">
            <v>373.79</v>
          </cell>
          <cell r="E3305">
            <v>301.49217615744476</v>
          </cell>
          <cell r="F3305" t="str">
            <v>SIEC Abr/26</v>
          </cell>
        </row>
        <row r="3306">
          <cell r="A3306" t="str">
            <v>04.01.01.120.01</v>
          </cell>
          <cell r="B3306" t="str">
            <v>Cabo de cobre nu têmpera dura 253mm² de seção</v>
          </cell>
          <cell r="C3306" t="str">
            <v>m</v>
          </cell>
          <cell r="D3306">
            <v>384.74</v>
          </cell>
          <cell r="E3306">
            <v>310.32424584610419</v>
          </cell>
          <cell r="F3306" t="str">
            <v>SIEC Abr/26</v>
          </cell>
        </row>
        <row r="3307">
          <cell r="A3307" t="str">
            <v>04.01.01.120.22</v>
          </cell>
          <cell r="B3307" t="str">
            <v>Cabo de cobre nu têmpera médio dura 25 mm² de seção 7 tentos</v>
          </cell>
          <cell r="C3307" t="str">
            <v>m</v>
          </cell>
          <cell r="D3307">
            <v>27.49</v>
          </cell>
          <cell r="E3307">
            <v>22.172931117922243</v>
          </cell>
          <cell r="F3307" t="str">
            <v>SIEC Abr/26</v>
          </cell>
        </row>
        <row r="3308">
          <cell r="A3308" t="str">
            <v>04.01.01.120.23</v>
          </cell>
          <cell r="B3308" t="str">
            <v>Cabo de cobre nu têmpera médio dura 50 mm² de seção 7 tentos</v>
          </cell>
          <cell r="C3308" t="str">
            <v>m</v>
          </cell>
          <cell r="D3308">
            <v>60.96</v>
          </cell>
          <cell r="E3308">
            <v>49.169220842071304</v>
          </cell>
          <cell r="F3308" t="str">
            <v>SIEC Abr/26</v>
          </cell>
        </row>
        <row r="3309">
          <cell r="A3309" t="str">
            <v>04.01.01.120.27</v>
          </cell>
          <cell r="B3309" t="str">
            <v>Cabo de sinal para sensores de ruído tipo manga 2x22AWG (malha) bicolor</v>
          </cell>
          <cell r="C3309" t="str">
            <v>m</v>
          </cell>
          <cell r="D3309">
            <v>23.75</v>
          </cell>
          <cell r="E3309">
            <v>19.156315534763671</v>
          </cell>
          <cell r="F3309" t="str">
            <v>SIEC Abr/26</v>
          </cell>
        </row>
        <row r="3310">
          <cell r="A3310" t="str">
            <v>04.01.01.120.26</v>
          </cell>
          <cell r="B3310" t="str">
            <v>Cabo isolado de energia com 3 condutores de 6mm² para alimentação em 220V/127V da chave seccionadora</v>
          </cell>
          <cell r="C3310" t="str">
            <v>m</v>
          </cell>
          <cell r="D3310">
            <v>19.190000000000001</v>
          </cell>
          <cell r="E3310">
            <v>15.478302952089047</v>
          </cell>
          <cell r="F3310" t="str">
            <v>SIEC Abr/26</v>
          </cell>
        </row>
        <row r="3311">
          <cell r="A3311" t="str">
            <v>04.01.01.120.21</v>
          </cell>
          <cell r="B3311" t="str">
            <v>Cordoalha de aço com diâmetro de 3/8", galvanizado, formação 7 fios (material)</v>
          </cell>
          <cell r="C3311" t="str">
            <v>m</v>
          </cell>
          <cell r="D3311">
            <v>13.73</v>
          </cell>
          <cell r="E3311">
            <v>11.074366833360219</v>
          </cell>
          <cell r="F3311" t="str">
            <v>SIEC Abr/26</v>
          </cell>
        </row>
        <row r="3312">
          <cell r="A3312" t="str">
            <v>04.01.01.120.20</v>
          </cell>
          <cell r="B3312" t="str">
            <v>Cordoalha de aço galvanizado diâmetro 3/8"</v>
          </cell>
          <cell r="C3312" t="str">
            <v>m</v>
          </cell>
          <cell r="D3312">
            <v>13.42</v>
          </cell>
          <cell r="E3312">
            <v>10.824326504274882</v>
          </cell>
          <cell r="F3312" t="str">
            <v>SIEC Abr/26</v>
          </cell>
        </row>
        <row r="3313">
          <cell r="A3313" t="str">
            <v>04.01.01.120.11</v>
          </cell>
          <cell r="B3313" t="str">
            <v>Fio de cobre têmpera dura 107mm² de seção (trolley)</v>
          </cell>
          <cell r="C3313" t="str">
            <v>m</v>
          </cell>
          <cell r="D3313">
            <v>107.5</v>
          </cell>
          <cell r="E3313">
            <v>86.707533473140828</v>
          </cell>
          <cell r="F3313" t="str">
            <v>SIEC Abr/26</v>
          </cell>
        </row>
        <row r="3314">
          <cell r="A3314" t="str">
            <v>04.01.01.120.13</v>
          </cell>
          <cell r="B3314" t="str">
            <v>Fio de cobre têmpera médio dura 35 mm² de seção (suspensório)</v>
          </cell>
          <cell r="C3314" t="str">
            <v>m</v>
          </cell>
          <cell r="D3314">
            <v>40.880000000000003</v>
          </cell>
          <cell r="E3314">
            <v>32.973060170995325</v>
          </cell>
          <cell r="F3314" t="str">
            <v>SIEC Abr/26</v>
          </cell>
        </row>
        <row r="3315">
          <cell r="A3315" t="str">
            <v>04.01.02</v>
          </cell>
          <cell r="B3315" t="str">
            <v>INSTALAÇÃO</v>
          </cell>
          <cell r="C3315" t="str">
            <v/>
          </cell>
          <cell r="E3315">
            <v>0</v>
          </cell>
          <cell r="F3315" t="str">
            <v>SIEC Abr/26</v>
          </cell>
        </row>
        <row r="3316">
          <cell r="A3316" t="str">
            <v>04.01.02.100</v>
          </cell>
          <cell r="B3316" t="str">
            <v>IMPLANTAÇÃO DA REDE AÉREA E CIRCUITOS AUXILIARES DE ALIMENTAÇÃO</v>
          </cell>
          <cell r="C3316" t="str">
            <v/>
          </cell>
          <cell r="E3316">
            <v>0</v>
          </cell>
          <cell r="F3316" t="str">
            <v>SIEC Abr/26</v>
          </cell>
        </row>
        <row r="3317">
          <cell r="A3317" t="str">
            <v>04.01.02.100.61</v>
          </cell>
          <cell r="B3317" t="str">
            <v>Conexão de continuidade completa em seccionamento elétrico ou mecânico</v>
          </cell>
          <cell r="C3317" t="str">
            <v>cj</v>
          </cell>
          <cell r="D3317">
            <v>1868.52</v>
          </cell>
          <cell r="E3317">
            <v>1507.1140506533311</v>
          </cell>
          <cell r="F3317" t="str">
            <v>SIEC Abr/26</v>
          </cell>
        </row>
        <row r="3318">
          <cell r="A3318" t="str">
            <v>04.01.02.100.57</v>
          </cell>
          <cell r="B3318" t="str">
            <v>Conexão equipotencial completa (cabo de 107mm² / garra cabo/cabo 253/107 e garra cabo/fio 107/107)</v>
          </cell>
          <cell r="C3318" t="str">
            <v>cj</v>
          </cell>
          <cell r="D3318">
            <v>1868.52</v>
          </cell>
          <cell r="E3318">
            <v>1507.1140506533311</v>
          </cell>
          <cell r="F3318" t="str">
            <v>SIEC Abr/26</v>
          </cell>
        </row>
        <row r="3319">
          <cell r="A3319" t="str">
            <v>04.01.02.100.60</v>
          </cell>
          <cell r="B3319" t="str">
            <v>Conexão equipotencial completa (cabo de 185mm² / garra cabo/cabo 253/185 e garra cabo/fio 185/107)</v>
          </cell>
          <cell r="C3319" t="str">
            <v>cj</v>
          </cell>
          <cell r="D3319">
            <v>1514.36</v>
          </cell>
          <cell r="E3319">
            <v>1221.4550733989352</v>
          </cell>
          <cell r="F3319" t="str">
            <v>SIEC Abr/26</v>
          </cell>
        </row>
        <row r="3320">
          <cell r="A3320" t="str">
            <v>04.01.02.100.102</v>
          </cell>
          <cell r="B3320" t="str">
            <v>Eletroduto de aço galvanizado a fogo 1" de diâmetro - instalação</v>
          </cell>
          <cell r="C3320" t="str">
            <v>m</v>
          </cell>
          <cell r="D3320">
            <v>46.4</v>
          </cell>
          <cell r="E3320">
            <v>37.425391192127762</v>
          </cell>
          <cell r="F3320" t="str">
            <v>SIEC Abr/26</v>
          </cell>
        </row>
        <row r="3321">
          <cell r="A3321" t="str">
            <v>04.01.02.100.83</v>
          </cell>
          <cell r="B3321" t="str">
            <v>Eletroduto de aço galvanizado a fogo 4" de diâmetro - instalação</v>
          </cell>
          <cell r="C3321" t="str">
            <v>m</v>
          </cell>
          <cell r="D3321">
            <v>46.4</v>
          </cell>
          <cell r="E3321">
            <v>37.425391192127762</v>
          </cell>
          <cell r="F3321" t="str">
            <v>SIEC Abr/26</v>
          </cell>
        </row>
        <row r="3322">
          <cell r="A3322" t="str">
            <v>04.01.02.100.33</v>
          </cell>
          <cell r="B3322" t="str">
            <v>Fabricação de suspensórios</v>
          </cell>
          <cell r="C3322" t="str">
            <v>un</v>
          </cell>
          <cell r="D3322">
            <v>18.899999999999999</v>
          </cell>
          <cell r="E3322">
            <v>15.244394257138246</v>
          </cell>
          <cell r="F3322" t="str">
            <v>SIEC Abr/26</v>
          </cell>
        </row>
        <row r="3323">
          <cell r="A3323" t="str">
            <v>04.01.02.100.54</v>
          </cell>
          <cell r="B3323" t="str">
            <v>Implantação de ancoragem de mensageiro ou de dois fios de contato (cabo de aço e ferragens )</v>
          </cell>
          <cell r="C3323" t="str">
            <v>cj</v>
          </cell>
          <cell r="D3323">
            <v>8982.84</v>
          </cell>
          <cell r="E3323">
            <v>7245.3944184545899</v>
          </cell>
          <cell r="F3323" t="str">
            <v>SIEC Abr/26</v>
          </cell>
        </row>
        <row r="3324">
          <cell r="A3324" t="str">
            <v>04.01.02.100.72</v>
          </cell>
          <cell r="B3324" t="str">
            <v>Implantação de isolador de seção nivelado e regulado</v>
          </cell>
          <cell r="C3324" t="str">
            <v>cj</v>
          </cell>
          <cell r="D3324">
            <v>4264.72</v>
          </cell>
          <cell r="E3324">
            <v>3439.8451363123086</v>
          </cell>
          <cell r="F3324" t="str">
            <v>SIEC Abr/26</v>
          </cell>
        </row>
        <row r="3325">
          <cell r="A3325" t="str">
            <v>04.01.02.100.32</v>
          </cell>
          <cell r="B3325" t="str">
            <v>Implantação de pé direito metálico</v>
          </cell>
          <cell r="C3325" t="str">
            <v>un</v>
          </cell>
          <cell r="D3325">
            <v>936.38</v>
          </cell>
          <cell r="E3325">
            <v>755.26697854492659</v>
          </cell>
          <cell r="F3325" t="str">
            <v>SIEC Abr/26</v>
          </cell>
        </row>
        <row r="3326">
          <cell r="A3326" t="str">
            <v>04.01.02.100.95</v>
          </cell>
          <cell r="B3326" t="str">
            <v>Implantação de Pórtico Metálico completo para chaves seccionadoras de rede aérea de 3kVcc</v>
          </cell>
          <cell r="C3326" t="str">
            <v>cj</v>
          </cell>
          <cell r="D3326">
            <v>11633.12</v>
          </cell>
          <cell r="E3326">
            <v>9383.0617841587355</v>
          </cell>
          <cell r="F3326" t="str">
            <v>SIEC Abr/26</v>
          </cell>
        </row>
        <row r="3327">
          <cell r="A3327" t="str">
            <v>04.01.02.100.94</v>
          </cell>
          <cell r="B3327" t="str">
            <v>Implantação de Pórtico Metálico completo para chaves seccionadoras do circuito 6,6kV</v>
          </cell>
          <cell r="C3327" t="str">
            <v>cj</v>
          </cell>
          <cell r="D3327">
            <v>11633.12</v>
          </cell>
          <cell r="E3327">
            <v>9383.0617841587355</v>
          </cell>
          <cell r="F3327" t="str">
            <v>SIEC Abr/26</v>
          </cell>
        </row>
        <row r="3328">
          <cell r="A3328" t="str">
            <v>04.01.02.100.16</v>
          </cell>
          <cell r="B3328" t="str">
            <v>Implantação de poste de concreto duplo "T" de 11 m, com furações padrões e com resistência de 600 kgf no topo, fabricado e ensaiado conforme recomendações das Normas ABNT; NBR 8451 e NBR 8452</v>
          </cell>
          <cell r="C3328" t="str">
            <v>un</v>
          </cell>
          <cell r="D3328">
            <v>1473.02</v>
          </cell>
          <cell r="E3328">
            <v>1188.1109856428457</v>
          </cell>
          <cell r="F3328" t="str">
            <v>SIEC Abr/26</v>
          </cell>
        </row>
        <row r="3329">
          <cell r="A3329" t="str">
            <v>04.01.02.100.17</v>
          </cell>
          <cell r="B3329" t="str">
            <v>Implantação de poste de concreto duplo "T" de 11 m, resistência nominal 1000 daN na face B.</v>
          </cell>
          <cell r="C3329" t="str">
            <v>un</v>
          </cell>
          <cell r="D3329">
            <v>1473.02</v>
          </cell>
          <cell r="E3329">
            <v>1188.1109856428457</v>
          </cell>
          <cell r="F3329" t="str">
            <v>SIEC Abr/26</v>
          </cell>
        </row>
        <row r="3330">
          <cell r="A3330" t="str">
            <v>04.01.02.100.15</v>
          </cell>
          <cell r="B3330" t="str">
            <v>Implantação de postes de concreto/metálicos com selamento das bases</v>
          </cell>
          <cell r="C3330" t="str">
            <v>un</v>
          </cell>
          <cell r="D3330">
            <v>1152.01</v>
          </cell>
          <cell r="E3330">
            <v>929.19019196644615</v>
          </cell>
          <cell r="F3330" t="str">
            <v>SIEC Abr/26</v>
          </cell>
        </row>
        <row r="3331">
          <cell r="A3331" t="str">
            <v>04.01.02.100.64</v>
          </cell>
          <cell r="B3331" t="str">
            <v>Implantação de sensor de tensão</v>
          </cell>
          <cell r="C3331" t="str">
            <v>cj</v>
          </cell>
          <cell r="D3331">
            <v>4452.04</v>
          </cell>
          <cell r="E3331">
            <v>3590.9340216163896</v>
          </cell>
          <cell r="F3331" t="str">
            <v>SIEC Abr/26</v>
          </cell>
        </row>
        <row r="3332">
          <cell r="A3332" t="str">
            <v>04.01.02.100.56</v>
          </cell>
          <cell r="B3332" t="str">
            <v>Instalação de Ancoragem completa dois fios de contato 107 mm²</v>
          </cell>
          <cell r="C3332" t="str">
            <v>cj</v>
          </cell>
          <cell r="D3332">
            <v>5471.52</v>
          </cell>
          <cell r="E3332">
            <v>4413.2279399903209</v>
          </cell>
          <cell r="F3332" t="str">
            <v>SIEC Abr/26</v>
          </cell>
        </row>
        <row r="3333">
          <cell r="A3333" t="str">
            <v>04.01.02.100.55</v>
          </cell>
          <cell r="B3333" t="str">
            <v>Instalação de Ancoragem completa para dois cabos mensageiro 253 mm²</v>
          </cell>
          <cell r="C3333" t="str">
            <v>cj</v>
          </cell>
          <cell r="D3333">
            <v>6631.72</v>
          </cell>
          <cell r="E3333">
            <v>5349.0240361348606</v>
          </cell>
          <cell r="F3333" t="str">
            <v>SIEC Abr/26</v>
          </cell>
        </row>
        <row r="3334">
          <cell r="A3334" t="str">
            <v>04.01.02.100.84</v>
          </cell>
          <cell r="B3334" t="str">
            <v>Instalação de Emendas para cabo de 120mm² classe de tensão 35kv</v>
          </cell>
          <cell r="C3334" t="str">
            <v>cj</v>
          </cell>
          <cell r="D3334">
            <v>4357.92</v>
          </cell>
          <cell r="E3334">
            <v>3515.0185513792549</v>
          </cell>
          <cell r="F3334" t="str">
            <v>SIEC Abr/26</v>
          </cell>
        </row>
        <row r="3335">
          <cell r="A3335" t="str">
            <v>04.01.02.100.86</v>
          </cell>
          <cell r="B3335" t="str">
            <v>Instalação de Emendas para cabo de 240mm² classe de tensão 35kv</v>
          </cell>
          <cell r="C3335" t="str">
            <v>cj</v>
          </cell>
          <cell r="D3335">
            <v>5917.4</v>
          </cell>
          <cell r="E3335">
            <v>4772.8665913857067</v>
          </cell>
          <cell r="F3335" t="str">
            <v>SIEC Abr/26</v>
          </cell>
        </row>
        <row r="3336">
          <cell r="A3336" t="str">
            <v>04.01.02.100.85</v>
          </cell>
          <cell r="B3336" t="str">
            <v>Instalação de Emendas para cabo de 70mm² classe de tensão 15 kv</v>
          </cell>
          <cell r="C3336" t="str">
            <v>cj</v>
          </cell>
          <cell r="D3336">
            <v>1958.76</v>
          </cell>
          <cell r="E3336">
            <v>1579.8999838683658</v>
          </cell>
          <cell r="F3336" t="str">
            <v>SIEC Abr/26</v>
          </cell>
        </row>
        <row r="3337">
          <cell r="A3337" t="str">
            <v>04.01.02.100.81</v>
          </cell>
          <cell r="B3337" t="str">
            <v>Instalação de mufla terminal classe 15KV para cabo 70mm²</v>
          </cell>
          <cell r="C3337" t="str">
            <v>un</v>
          </cell>
          <cell r="D3337">
            <v>908.3</v>
          </cell>
          <cell r="E3337">
            <v>732.6181642200354</v>
          </cell>
          <cell r="F3337" t="str">
            <v>SIEC Abr/26</v>
          </cell>
        </row>
        <row r="3338">
          <cell r="A3338" t="str">
            <v>04.01.02.100.80</v>
          </cell>
          <cell r="B3338" t="str">
            <v>Instalação de mufla terminal classe 35KV para cabo 120mm²</v>
          </cell>
          <cell r="C3338" t="str">
            <v>un</v>
          </cell>
          <cell r="D3338">
            <v>908.3</v>
          </cell>
          <cell r="E3338">
            <v>732.6181642200354</v>
          </cell>
          <cell r="F3338" t="str">
            <v>SIEC Abr/26</v>
          </cell>
        </row>
        <row r="3339">
          <cell r="A3339" t="str">
            <v>04.01.02.100.82</v>
          </cell>
          <cell r="B3339" t="str">
            <v>Instalação de mufla terminal classe 35KV para cabo 240mm²</v>
          </cell>
          <cell r="C3339" t="str">
            <v>cj</v>
          </cell>
          <cell r="D3339">
            <v>925.34</v>
          </cell>
          <cell r="E3339">
            <v>746.36231650266177</v>
          </cell>
          <cell r="F3339" t="str">
            <v>SIEC Abr/26</v>
          </cell>
        </row>
        <row r="3340">
          <cell r="A3340" t="str">
            <v>04.01.02.100.89</v>
          </cell>
          <cell r="B3340" t="str">
            <v>Instalação do quadro eletro-óptico para conexão entre as chaves seccionadoras ao longo da via e a UTR na estação</v>
          </cell>
          <cell r="C3340" t="str">
            <v>cj</v>
          </cell>
          <cell r="D3340">
            <v>8982.32</v>
          </cell>
          <cell r="E3340">
            <v>7244.9749959670908</v>
          </cell>
          <cell r="F3340" t="str">
            <v>SIEC Abr/26</v>
          </cell>
        </row>
        <row r="3341">
          <cell r="A3341" t="str">
            <v>04.01.02.100.90</v>
          </cell>
          <cell r="B3341" t="str">
            <v>Isolador de Rede Aérea, Polimérico, Classe 15 KV</v>
          </cell>
          <cell r="C3341" t="str">
            <v>pç</v>
          </cell>
          <cell r="D3341">
            <v>606.83000000000004</v>
          </cell>
          <cell r="E3341">
            <v>489.45797709307953</v>
          </cell>
          <cell r="F3341" t="str">
            <v>SIEC Abr/26</v>
          </cell>
        </row>
        <row r="3342">
          <cell r="A3342" t="str">
            <v>04.01.02.100.91</v>
          </cell>
          <cell r="B3342" t="str">
            <v>Lançamento de Cabo de aço com diâmetro de 3/8", galvanizado, formação 7 fios</v>
          </cell>
          <cell r="C3342" t="str">
            <v>m</v>
          </cell>
          <cell r="D3342">
            <v>19.18</v>
          </cell>
          <cell r="E3342">
            <v>15.470237135021778</v>
          </cell>
          <cell r="F3342" t="str">
            <v>SIEC Abr/26</v>
          </cell>
        </row>
        <row r="3343">
          <cell r="A3343" t="str">
            <v>04.01.02.100.92</v>
          </cell>
          <cell r="B3343" t="str">
            <v>Lançamento de Cabo de alumínio nu # 4 AWG, com alma de aço, formação 7 fios (6 de alumínio +1 de aço)</v>
          </cell>
          <cell r="C3343" t="str">
            <v>m</v>
          </cell>
          <cell r="D3343">
            <v>13.85</v>
          </cell>
          <cell r="E3343">
            <v>11.171156638167446</v>
          </cell>
          <cell r="F3343" t="str">
            <v>SIEC Abr/26</v>
          </cell>
        </row>
        <row r="3344">
          <cell r="A3344" t="str">
            <v>04.01.02.100.97</v>
          </cell>
          <cell r="B3344" t="str">
            <v>Lançamento de Cabo de alumínio nu, com Alma de Aço, extraforte, Bitola 134,6 MCM, Leghorn (cabo guarda)</v>
          </cell>
          <cell r="C3344" t="str">
            <v>m</v>
          </cell>
          <cell r="D3344">
            <v>18.239999999999998</v>
          </cell>
          <cell r="E3344">
            <v>14.712050330698498</v>
          </cell>
          <cell r="F3344" t="str">
            <v>SIEC Abr/26</v>
          </cell>
        </row>
        <row r="3345">
          <cell r="A3345" t="str">
            <v>04.01.02.100.46</v>
          </cell>
          <cell r="B3345" t="str">
            <v>Lançamento de cabo de cobre isolado 120 mm² classe 35KV</v>
          </cell>
          <cell r="C3345" t="str">
            <v>m</v>
          </cell>
          <cell r="D3345">
            <v>11.41</v>
          </cell>
          <cell r="E3345">
            <v>9.2030972737538317</v>
          </cell>
          <cell r="F3345" t="str">
            <v>SIEC Abr/26</v>
          </cell>
        </row>
        <row r="3346">
          <cell r="A3346" t="str">
            <v>04.01.02.100.48</v>
          </cell>
          <cell r="B3346" t="str">
            <v>Lançamento de cabo de cobre isolado 240 mm² classe 15KV</v>
          </cell>
          <cell r="C3346" t="str">
            <v>m</v>
          </cell>
          <cell r="D3346">
            <v>41.21</v>
          </cell>
          <cell r="E3346">
            <v>33.239232134215193</v>
          </cell>
          <cell r="F3346" t="str">
            <v>SIEC Abr/26</v>
          </cell>
        </row>
        <row r="3347">
          <cell r="A3347" t="str">
            <v>04.01.02.100.47</v>
          </cell>
          <cell r="B3347" t="str">
            <v>Lançamento de cabo de cobre isolado 70 mm² classe 15KV</v>
          </cell>
          <cell r="C3347" t="str">
            <v>m</v>
          </cell>
          <cell r="D3347">
            <v>41.21</v>
          </cell>
          <cell r="E3347">
            <v>33.239232134215193</v>
          </cell>
          <cell r="F3347" t="str">
            <v>SIEC Abr/26</v>
          </cell>
        </row>
        <row r="3348">
          <cell r="A3348" t="str">
            <v>04.01.02.100.99</v>
          </cell>
          <cell r="B3348" t="str">
            <v>Lançamento de Cabo de cobre isolado 70 mm² classe 3,6 a 6 KV, 90°C</v>
          </cell>
          <cell r="C3348" t="str">
            <v>m</v>
          </cell>
          <cell r="D3348">
            <v>41.21</v>
          </cell>
          <cell r="E3348">
            <v>33.239232134215193</v>
          </cell>
          <cell r="F3348" t="str">
            <v>SIEC Abr/26</v>
          </cell>
        </row>
        <row r="3349">
          <cell r="A3349" t="str">
            <v>04.01.02.100.49</v>
          </cell>
          <cell r="B3349" t="str">
            <v>Lançamento de Cabo de cobre isolado de 240 mm² classe 35 KV</v>
          </cell>
          <cell r="C3349" t="str">
            <v>m</v>
          </cell>
          <cell r="D3349">
            <v>23.72</v>
          </cell>
          <cell r="E3349">
            <v>19.132118083561863</v>
          </cell>
          <cell r="F3349" t="str">
            <v>SIEC Abr/26</v>
          </cell>
        </row>
        <row r="3350">
          <cell r="A3350" t="str">
            <v>04.01.02.100.50</v>
          </cell>
          <cell r="B3350" t="str">
            <v>Lançamento de Cabo de cobre isolado de 400 mm², classe 3,6 a 6 KV, 90ºC</v>
          </cell>
          <cell r="C3350" t="str">
            <v>m</v>
          </cell>
          <cell r="D3350">
            <v>11.41</v>
          </cell>
          <cell r="E3350">
            <v>9.2030972737538317</v>
          </cell>
          <cell r="F3350" t="str">
            <v>SIEC Abr/26</v>
          </cell>
        </row>
        <row r="3351">
          <cell r="A3351" t="str">
            <v>04.01.02.100.45</v>
          </cell>
          <cell r="B3351" t="str">
            <v>Lançamento de cabo de cobre nu 7 tentos 25 mm² de seção</v>
          </cell>
          <cell r="C3351" t="str">
            <v>m</v>
          </cell>
          <cell r="D3351">
            <v>29.33</v>
          </cell>
          <cell r="E3351">
            <v>23.657041458299723</v>
          </cell>
          <cell r="F3351" t="str">
            <v>SIEC Abr/26</v>
          </cell>
        </row>
        <row r="3352">
          <cell r="A3352" t="str">
            <v>04.01.02.100.44</v>
          </cell>
          <cell r="B3352" t="str">
            <v>Lançamento de cabo de cobre nu 7 tentos 50 mm² de seção</v>
          </cell>
          <cell r="C3352" t="str">
            <v>m</v>
          </cell>
          <cell r="D3352">
            <v>29.33</v>
          </cell>
          <cell r="E3352">
            <v>23.657041458299723</v>
          </cell>
          <cell r="F3352" t="str">
            <v>SIEC Abr/26</v>
          </cell>
        </row>
        <row r="3353">
          <cell r="A3353" t="str">
            <v>04.01.02.100.93</v>
          </cell>
          <cell r="B3353" t="str">
            <v>Lançamento de Cabo isolado de energia de 6mm² com 3 condutores</v>
          </cell>
          <cell r="C3353" t="str">
            <v>m</v>
          </cell>
          <cell r="D3353">
            <v>12.98</v>
          </cell>
          <cell r="E3353">
            <v>10.469430553315052</v>
          </cell>
          <cell r="F3353" t="str">
            <v>SIEC Abr/26</v>
          </cell>
        </row>
        <row r="3354">
          <cell r="A3354" t="str">
            <v>04.01.02.100.42</v>
          </cell>
          <cell r="B3354" t="str">
            <v>Lançamento de cabo mensageiro com encabeçamento</v>
          </cell>
          <cell r="C3354" t="str">
            <v>m</v>
          </cell>
          <cell r="D3354">
            <v>29.62</v>
          </cell>
          <cell r="E3354">
            <v>23.890950153250525</v>
          </cell>
          <cell r="F3354" t="str">
            <v>SIEC Abr/26</v>
          </cell>
        </row>
        <row r="3355">
          <cell r="A3355" t="str">
            <v>04.01.02.100.53</v>
          </cell>
          <cell r="B3355" t="str">
            <v>Lançamento de cabo terra, com ligação entre ferragens e tomadas de terra</v>
          </cell>
          <cell r="C3355" t="str">
            <v>m</v>
          </cell>
          <cell r="D3355">
            <v>35.950000000000003</v>
          </cell>
          <cell r="E3355">
            <v>28.996612356831751</v>
          </cell>
          <cell r="F3355" t="str">
            <v>SIEC Abr/26</v>
          </cell>
        </row>
        <row r="3356">
          <cell r="A3356" t="str">
            <v>04.01.02.100.51</v>
          </cell>
          <cell r="B3356" t="str">
            <v>Lançamento de circuito monofásico aéreo classe 15 KV</v>
          </cell>
          <cell r="C3356" t="str">
            <v>m</v>
          </cell>
          <cell r="D3356">
            <v>11.41</v>
          </cell>
          <cell r="E3356">
            <v>9.2030972737538317</v>
          </cell>
          <cell r="F3356" t="str">
            <v>SIEC Abr/26</v>
          </cell>
        </row>
        <row r="3357">
          <cell r="A3357" t="str">
            <v>04.01.02.100.52</v>
          </cell>
          <cell r="B3357" t="str">
            <v>Lançamento de circuito trifásico aéreo classe 15 KV</v>
          </cell>
          <cell r="C3357" t="str">
            <v>m</v>
          </cell>
          <cell r="D3357">
            <v>11.41</v>
          </cell>
          <cell r="E3357">
            <v>9.2030972737538317</v>
          </cell>
          <cell r="F3357" t="str">
            <v>SIEC Abr/26</v>
          </cell>
        </row>
        <row r="3358">
          <cell r="A3358" t="str">
            <v>04.01.02.100.34</v>
          </cell>
          <cell r="B3358" t="str">
            <v>Lançamento de duto corrugado (eletroduto) de 3"</v>
          </cell>
          <cell r="C3358" t="str">
            <v>m</v>
          </cell>
          <cell r="D3358">
            <v>22.02</v>
          </cell>
          <cell r="E3358">
            <v>17.760929182126148</v>
          </cell>
          <cell r="F3358" t="str">
            <v>SIEC Abr/26</v>
          </cell>
        </row>
        <row r="3359">
          <cell r="A3359" t="str">
            <v>04.01.02.100.43</v>
          </cell>
          <cell r="B3359" t="str">
            <v>Lançamento de fio trolley 107/180mm², com encabeçamento e suspensórios</v>
          </cell>
          <cell r="C3359" t="str">
            <v>m</v>
          </cell>
          <cell r="D3359">
            <v>44.44</v>
          </cell>
          <cell r="E3359">
            <v>35.844491046943055</v>
          </cell>
          <cell r="F3359" t="str">
            <v>SIEC Abr/26</v>
          </cell>
        </row>
        <row r="3360">
          <cell r="A3360" t="str">
            <v>04.01.02.100.10</v>
          </cell>
          <cell r="B3360" t="str">
            <v>Lançamento de viga metálica H 6"x 6"x 3/8" de 11,00m</v>
          </cell>
          <cell r="C3360" t="str">
            <v>un</v>
          </cell>
          <cell r="D3360">
            <v>3422</v>
          </cell>
          <cell r="E3360">
            <v>2760.1226004194223</v>
          </cell>
          <cell r="F3360" t="str">
            <v>SIEC Abr/26</v>
          </cell>
        </row>
        <row r="3361">
          <cell r="A3361" t="str">
            <v>04.01.02.100.14</v>
          </cell>
          <cell r="B3361" t="str">
            <v>Lançamento de viga metálica H 6"x 6"x 3/8" de 15,20m</v>
          </cell>
          <cell r="C3361" t="str">
            <v>un</v>
          </cell>
          <cell r="D3361">
            <v>3422</v>
          </cell>
          <cell r="E3361">
            <v>2760.1226004194223</v>
          </cell>
          <cell r="F3361" t="str">
            <v>SIEC Abr/26</v>
          </cell>
        </row>
        <row r="3362">
          <cell r="A3362" t="str">
            <v>04.01.02.100.13</v>
          </cell>
          <cell r="B3362" t="str">
            <v>Lançamento de viga metálica H 6"x 6"x 3/8" de 16,20m</v>
          </cell>
          <cell r="C3362" t="str">
            <v>un</v>
          </cell>
          <cell r="D3362">
            <v>3422</v>
          </cell>
          <cell r="E3362">
            <v>2760.1226004194223</v>
          </cell>
          <cell r="F3362" t="str">
            <v>SIEC Abr/26</v>
          </cell>
        </row>
        <row r="3363">
          <cell r="A3363" t="str">
            <v>04.01.02.100.98</v>
          </cell>
          <cell r="B3363" t="str">
            <v>Montagem (implantação) de conjunto metálico "mastaréu" para cabo guarda completo com isoladores</v>
          </cell>
          <cell r="C3363" t="str">
            <v>cj</v>
          </cell>
          <cell r="D3363">
            <v>757.18</v>
          </cell>
          <cell r="E3363">
            <v>610.72753669946758</v>
          </cell>
          <cell r="F3363" t="str">
            <v>SIEC Abr/26</v>
          </cell>
        </row>
        <row r="3364">
          <cell r="A3364" t="str">
            <v>04.01.02.100.31</v>
          </cell>
          <cell r="B3364" t="str">
            <v>Montagem (implantação) de Extensão metálica para prolongamento de triângulo articulados</v>
          </cell>
          <cell r="C3364" t="str">
            <v>cj</v>
          </cell>
          <cell r="D3364">
            <v>427.36</v>
          </cell>
          <cell r="E3364">
            <v>344.70075818680431</v>
          </cell>
          <cell r="F3364" t="str">
            <v>SIEC Abr/26</v>
          </cell>
        </row>
        <row r="3365">
          <cell r="A3365" t="str">
            <v>04.01.02.100.73</v>
          </cell>
          <cell r="B3365" t="str">
            <v>Montagem (implantação) de Isoladores de seção especialpara uso em vias principais no entorno de estações</v>
          </cell>
          <cell r="C3365" t="str">
            <v>cj</v>
          </cell>
          <cell r="D3365">
            <v>4075.04</v>
          </cell>
          <cell r="E3365">
            <v>3286.8527181803515</v>
          </cell>
          <cell r="F3365" t="str">
            <v>SIEC Abr/26</v>
          </cell>
        </row>
        <row r="3366">
          <cell r="A3366" t="str">
            <v>04.01.02.100.75</v>
          </cell>
          <cell r="B3366" t="str">
            <v>Montagem (Implantação) de Pára-raio de chifre com ferragens de fixação</v>
          </cell>
          <cell r="C3366" t="str">
            <v>cj</v>
          </cell>
          <cell r="D3366">
            <v>3118.96</v>
          </cell>
          <cell r="E3366">
            <v>2515.6960800129054</v>
          </cell>
          <cell r="F3366" t="str">
            <v>SIEC Abr/26</v>
          </cell>
        </row>
        <row r="3367">
          <cell r="A3367" t="str">
            <v>04.01.02.100.28</v>
          </cell>
          <cell r="B3367" t="str">
            <v>Montagem (Implantação) de Tirante simples de aço de 5/8" galvanizado para treliça de suspensão do semi-portico</v>
          </cell>
          <cell r="C3367" t="str">
            <v>cj</v>
          </cell>
          <cell r="D3367">
            <v>712.28</v>
          </cell>
          <cell r="E3367">
            <v>574.51201806743018</v>
          </cell>
          <cell r="F3367" t="str">
            <v>SIEC Abr/26</v>
          </cell>
        </row>
        <row r="3368">
          <cell r="A3368" t="str">
            <v>04.01.02.100.18</v>
          </cell>
          <cell r="B3368" t="str">
            <v>Montagem (implantação) de treliças para pórtico metálico/2 vias</v>
          </cell>
          <cell r="C3368" t="str">
            <v>un</v>
          </cell>
          <cell r="D3368">
            <v>6765.76</v>
          </cell>
          <cell r="E3368">
            <v>5457.138248104533</v>
          </cell>
          <cell r="F3368" t="str">
            <v>SIEC Abr/26</v>
          </cell>
        </row>
        <row r="3369">
          <cell r="A3369" t="str">
            <v>04.01.02.100.19</v>
          </cell>
          <cell r="B3369" t="str">
            <v>Montagem (implantação) de treliças para pórtico metálico/3 vias</v>
          </cell>
          <cell r="C3369" t="str">
            <v>un</v>
          </cell>
          <cell r="D3369">
            <v>6765.76</v>
          </cell>
          <cell r="E3369">
            <v>5457.138248104533</v>
          </cell>
          <cell r="F3369" t="str">
            <v>SIEC Abr/26</v>
          </cell>
        </row>
        <row r="3370">
          <cell r="A3370" t="str">
            <v>04.01.02.100.23</v>
          </cell>
          <cell r="B3370" t="str">
            <v>Montagem (implantação) de treliças para pórtico metálico/4 vias</v>
          </cell>
          <cell r="C3370" t="str">
            <v>un</v>
          </cell>
          <cell r="D3370">
            <v>6765.76</v>
          </cell>
          <cell r="E3370">
            <v>5457.138248104533</v>
          </cell>
          <cell r="F3370" t="str">
            <v>SIEC Abr/26</v>
          </cell>
        </row>
        <row r="3371">
          <cell r="A3371" t="str">
            <v>04.01.02.100.24</v>
          </cell>
          <cell r="B3371" t="str">
            <v>Montagem (implantação) de treliças para pórtico metálico/5 vias</v>
          </cell>
          <cell r="C3371" t="str">
            <v>un</v>
          </cell>
          <cell r="D3371">
            <v>7474.08</v>
          </cell>
          <cell r="E3371">
            <v>6028.4562026133244</v>
          </cell>
          <cell r="F3371" t="str">
            <v>SIEC Abr/26</v>
          </cell>
        </row>
        <row r="3372">
          <cell r="A3372" t="str">
            <v>04.01.02.100.25</v>
          </cell>
          <cell r="B3372" t="str">
            <v>Montagem (implantação) de treliças para pórtico metálico/6 vias</v>
          </cell>
          <cell r="C3372" t="str">
            <v>un</v>
          </cell>
          <cell r="D3372">
            <v>8988.44</v>
          </cell>
          <cell r="E3372">
            <v>7249.9112760122607</v>
          </cell>
          <cell r="F3372" t="str">
            <v>SIEC Abr/26</v>
          </cell>
        </row>
        <row r="3373">
          <cell r="A3373" t="str">
            <v>04.01.02.100.26</v>
          </cell>
          <cell r="B3373" t="str">
            <v>Montagem (implantação) de treliças para pórtico metálico/7 vias</v>
          </cell>
          <cell r="C3373" t="str">
            <v>un</v>
          </cell>
          <cell r="D3373">
            <v>10325.719999999999</v>
          </cell>
          <cell r="E3373">
            <v>8328.5368607839973</v>
          </cell>
          <cell r="F3373" t="str">
            <v>SIEC Abr/26</v>
          </cell>
        </row>
        <row r="3374">
          <cell r="A3374" t="str">
            <v>04.01.02.100.30</v>
          </cell>
          <cell r="B3374" t="str">
            <v>Montagem (instalação) de torreta para fixação dos triânegulos em pórticos ou estruturas duplas</v>
          </cell>
          <cell r="C3374" t="str">
            <v>cj</v>
          </cell>
          <cell r="D3374">
            <v>708.02</v>
          </cell>
          <cell r="E3374">
            <v>571.07597999677364</v>
          </cell>
          <cell r="F3374" t="str">
            <v>SIEC Abr/26</v>
          </cell>
        </row>
        <row r="3375">
          <cell r="A3375" t="str">
            <v>04.01.02.100.29</v>
          </cell>
          <cell r="B3375" t="str">
            <v>Montagem (instalação) de torreta para fixação dos triângulos em pórticos ou estruturas simples</v>
          </cell>
          <cell r="C3375" t="str">
            <v>cj</v>
          </cell>
          <cell r="D3375">
            <v>708.02</v>
          </cell>
          <cell r="E3375">
            <v>571.07597999677364</v>
          </cell>
          <cell r="F3375" t="str">
            <v>SIEC Abr/26</v>
          </cell>
        </row>
        <row r="3376">
          <cell r="A3376" t="str">
            <v>04.01.02.100.66</v>
          </cell>
          <cell r="B3376" t="str">
            <v>Montagem completa de seccionamento elétrico</v>
          </cell>
          <cell r="C3376" t="str">
            <v>cj</v>
          </cell>
          <cell r="D3376">
            <v>8499.84</v>
          </cell>
          <cell r="E3376">
            <v>6855.815454105501</v>
          </cell>
          <cell r="F3376" t="str">
            <v>SIEC Abr/26</v>
          </cell>
        </row>
        <row r="3377">
          <cell r="A3377" t="str">
            <v>04.01.02.100.67</v>
          </cell>
          <cell r="B3377" t="str">
            <v>Montagem completa de seccionamento mecânico</v>
          </cell>
          <cell r="C3377" t="str">
            <v>cj</v>
          </cell>
          <cell r="D3377">
            <v>43013.440000000002</v>
          </cell>
          <cell r="E3377">
            <v>34693.853847394741</v>
          </cell>
          <cell r="F3377" t="str">
            <v>SIEC Abr/26</v>
          </cell>
        </row>
        <row r="3378">
          <cell r="A3378" t="str">
            <v>04.01.02.100.65</v>
          </cell>
          <cell r="B3378" t="str">
            <v>Montagem completa de travessões</v>
          </cell>
          <cell r="C3378" t="str">
            <v>un</v>
          </cell>
          <cell r="D3378">
            <v>46652</v>
          </cell>
          <cell r="E3378">
            <v>37628.649782222936</v>
          </cell>
          <cell r="F3378" t="str">
            <v>SIEC Abr/26</v>
          </cell>
        </row>
        <row r="3379">
          <cell r="A3379" t="str">
            <v>04.01.02.100.41</v>
          </cell>
          <cell r="B3379" t="str">
            <v>Montagem de aparelho tensor completo c/ ferragens, contrapesos, grade de proteção e cabo</v>
          </cell>
          <cell r="C3379" t="str">
            <v>cj</v>
          </cell>
          <cell r="D3379">
            <v>9690.64</v>
          </cell>
          <cell r="E3379">
            <v>7816.2929504758822</v>
          </cell>
          <cell r="F3379" t="str">
            <v>SIEC Abr/26</v>
          </cell>
        </row>
        <row r="3380">
          <cell r="A3380" t="str">
            <v>04.01.02.100.27</v>
          </cell>
          <cell r="B3380" t="str">
            <v>Montagem de braço de suspensão para 2 vias</v>
          </cell>
          <cell r="C3380" t="str">
            <v>cj</v>
          </cell>
          <cell r="D3380">
            <v>1770.2</v>
          </cell>
          <cell r="E3380">
            <v>1427.8109372479432</v>
          </cell>
          <cell r="F3380" t="str">
            <v>SIEC Abr/26</v>
          </cell>
        </row>
        <row r="3381">
          <cell r="A3381" t="str">
            <v>04.01.02.100.35</v>
          </cell>
          <cell r="B3381" t="str">
            <v>Montagem de cadeiras (torres para consoles)</v>
          </cell>
          <cell r="C3381" t="str">
            <v>cj</v>
          </cell>
          <cell r="D3381">
            <v>1671.88</v>
          </cell>
          <cell r="E3381">
            <v>1348.5078238425554</v>
          </cell>
          <cell r="F3381" t="str">
            <v>SIEC Abr/26</v>
          </cell>
        </row>
        <row r="3382">
          <cell r="A3382" t="str">
            <v>04.01.02.100.69</v>
          </cell>
          <cell r="B3382" t="str">
            <v>Montagem de chave seccionadora 3KV - 2400 A manual ou motorizada completa c/ cabos e conexões</v>
          </cell>
          <cell r="C3382" t="str">
            <v>cj</v>
          </cell>
          <cell r="D3382">
            <v>14948.16</v>
          </cell>
          <cell r="E3382">
            <v>12056.912405226649</v>
          </cell>
          <cell r="F3382" t="str">
            <v>SIEC Abr/26</v>
          </cell>
        </row>
        <row r="3383">
          <cell r="A3383" t="str">
            <v>04.01.02.100.70</v>
          </cell>
          <cell r="B3383" t="str">
            <v>Montagem de chave seccionadora p/ circuito 13,8KV manual ou motorizada completa</v>
          </cell>
          <cell r="C3383" t="str">
            <v>cj</v>
          </cell>
          <cell r="D3383">
            <v>14948.16</v>
          </cell>
          <cell r="E3383">
            <v>12056.912405226649</v>
          </cell>
          <cell r="F3383" t="str">
            <v>SIEC Abr/26</v>
          </cell>
        </row>
        <row r="3384">
          <cell r="A3384" t="str">
            <v>04.01.02.100.63</v>
          </cell>
          <cell r="B3384" t="str">
            <v>Montagem de chave seccionadora p/ circuito 6,6KV manual ou motorizada completa</v>
          </cell>
          <cell r="C3384" t="str">
            <v>cj</v>
          </cell>
          <cell r="D3384">
            <v>8104.16</v>
          </cell>
          <cell r="E3384">
            <v>6536.6672043878043</v>
          </cell>
          <cell r="F3384" t="str">
            <v>SIEC Abr/26</v>
          </cell>
        </row>
        <row r="3385">
          <cell r="A3385" t="str">
            <v>04.01.02.100.36</v>
          </cell>
          <cell r="B3385" t="str">
            <v>Montagem de ferragem de fixação das consoles</v>
          </cell>
          <cell r="C3385" t="str">
            <v>cj</v>
          </cell>
          <cell r="D3385">
            <v>354.16</v>
          </cell>
          <cell r="E3385">
            <v>285.65897725439589</v>
          </cell>
          <cell r="F3385" t="str">
            <v>SIEC Abr/26</v>
          </cell>
        </row>
        <row r="3386">
          <cell r="A3386" t="str">
            <v>04.01.02.100.40</v>
          </cell>
          <cell r="B3386" t="str">
            <v>Montagem de ferragem dos circuitos auxiliares de alimentação classe 15KV, com isoladores, fixações (mastaréu), etc.</v>
          </cell>
          <cell r="C3386" t="str">
            <v>cj</v>
          </cell>
          <cell r="D3386">
            <v>788.75</v>
          </cell>
          <cell r="E3386">
            <v>636.19132118083564</v>
          </cell>
          <cell r="F3386" t="str">
            <v>SIEC Abr/26</v>
          </cell>
        </row>
        <row r="3387">
          <cell r="A3387" t="str">
            <v>04.01.02.100.39</v>
          </cell>
          <cell r="B3387" t="str">
            <v>Montagem de ferragem dos circuitos auxiliares de alimentação classe 35KV, com isoladores, fixações (mastaréu), etc.</v>
          </cell>
          <cell r="C3387" t="str">
            <v>cj</v>
          </cell>
          <cell r="D3387">
            <v>788.75</v>
          </cell>
          <cell r="E3387">
            <v>636.19132118083564</v>
          </cell>
          <cell r="F3387" t="str">
            <v>SIEC Abr/26</v>
          </cell>
        </row>
        <row r="3388">
          <cell r="A3388" t="str">
            <v>04.01.02.100.71</v>
          </cell>
          <cell r="B3388" t="str">
            <v>Montagem de ferragens de chaves seccionadoras de 3kVcc, tipo MK-40 - 2000A.</v>
          </cell>
          <cell r="C3388" t="str">
            <v>cj</v>
          </cell>
          <cell r="D3388">
            <v>788.75</v>
          </cell>
          <cell r="E3388">
            <v>636.19132118083564</v>
          </cell>
          <cell r="F3388" t="str">
            <v>SIEC Abr/26</v>
          </cell>
        </row>
        <row r="3389">
          <cell r="A3389" t="str">
            <v>04.01.02.100.74</v>
          </cell>
          <cell r="B3389" t="str">
            <v>Montagem de Pára-raio tipo centelhador com ferragens de fixação</v>
          </cell>
          <cell r="C3389" t="str">
            <v>cj</v>
          </cell>
          <cell r="D3389">
            <v>5553.64</v>
          </cell>
          <cell r="E3389">
            <v>4479.4644297467339</v>
          </cell>
          <cell r="F3389" t="str">
            <v>SIEC Abr/26</v>
          </cell>
        </row>
        <row r="3390">
          <cell r="A3390" t="str">
            <v>04.01.02.100.79</v>
          </cell>
          <cell r="B3390" t="str">
            <v>Montagem de para-raio tipo monopolar para 15KV</v>
          </cell>
          <cell r="C3390" t="str">
            <v>cj</v>
          </cell>
          <cell r="D3390">
            <v>908.3</v>
          </cell>
          <cell r="E3390">
            <v>732.6181642200354</v>
          </cell>
          <cell r="F3390" t="str">
            <v>SIEC Abr/26</v>
          </cell>
        </row>
        <row r="3391">
          <cell r="A3391" t="str">
            <v>04.01.02.100.78</v>
          </cell>
          <cell r="B3391" t="str">
            <v>Montagem de pára-raio tipo monopolar para 35KV</v>
          </cell>
          <cell r="C3391" t="str">
            <v>cj</v>
          </cell>
          <cell r="D3391">
            <v>1337.28</v>
          </cell>
          <cell r="E3391">
            <v>1078.6255847717373</v>
          </cell>
          <cell r="F3391" t="str">
            <v>SIEC Abr/26</v>
          </cell>
        </row>
        <row r="3392">
          <cell r="A3392" t="str">
            <v>04.01.02.100.88</v>
          </cell>
          <cell r="B3392" t="str">
            <v>Montagem de Sistema de Aterramento de Poste (Tomada de terra)</v>
          </cell>
          <cell r="C3392" t="str">
            <v>cj</v>
          </cell>
          <cell r="D3392">
            <v>5771.52</v>
          </cell>
          <cell r="E3392">
            <v>4655.2024520083887</v>
          </cell>
          <cell r="F3392" t="str">
            <v>SIEC Abr/26</v>
          </cell>
        </row>
        <row r="3393">
          <cell r="A3393" t="str">
            <v>04.01.02.100.87</v>
          </cell>
          <cell r="B3393" t="str">
            <v>Montagem de transformador 6.6KV / 127-220V completo (ferragens, pára-raios e ligações)</v>
          </cell>
          <cell r="C3393" t="str">
            <v>cj</v>
          </cell>
          <cell r="D3393">
            <v>14268.96</v>
          </cell>
          <cell r="E3393">
            <v>11509.082110017744</v>
          </cell>
          <cell r="F3393" t="str">
            <v>SIEC Abr/26</v>
          </cell>
        </row>
        <row r="3394">
          <cell r="A3394" t="str">
            <v>04.01.02.100.76</v>
          </cell>
          <cell r="B3394" t="str">
            <v>Montagem de transformadores 13800/127volts completo (ferragens, pára-raios e ligações)</v>
          </cell>
          <cell r="C3394" t="str">
            <v>cj</v>
          </cell>
          <cell r="D3394">
            <v>8982.32</v>
          </cell>
          <cell r="E3394">
            <v>7244.9749959670908</v>
          </cell>
          <cell r="F3394" t="str">
            <v>SIEC Abr/26</v>
          </cell>
        </row>
        <row r="3395">
          <cell r="A3395" t="str">
            <v>04.01.02.100.77</v>
          </cell>
          <cell r="B3395" t="str">
            <v>Montagem de transformadores auxiliares, pára-raios e chaves fusíveis de distribuição e QTA em poste de concreto, incluso todas as ferragens e ligações.</v>
          </cell>
          <cell r="C3395" t="str">
            <v>cj</v>
          </cell>
          <cell r="D3395">
            <v>8982.32</v>
          </cell>
          <cell r="E3395">
            <v>7244.9749959670908</v>
          </cell>
          <cell r="F3395" t="str">
            <v>SIEC Abr/26</v>
          </cell>
        </row>
        <row r="3396">
          <cell r="A3396" t="str">
            <v>04.01.02.100.68</v>
          </cell>
          <cell r="B3396" t="str">
            <v>Montagem e Instalação de Chaves seccionadoras 3KVcc-4000A com acionamentos, caixa de comando, conexões, para a rede aérea de tração, motorizadas passíveis de serem telecomandadas</v>
          </cell>
          <cell r="C3396" t="str">
            <v>cj</v>
          </cell>
          <cell r="D3396">
            <v>17245.28</v>
          </cell>
          <cell r="E3396">
            <v>13909.727375383125</v>
          </cell>
          <cell r="F3396" t="str">
            <v>SIEC Abr/26</v>
          </cell>
        </row>
        <row r="3397">
          <cell r="A3397" t="str">
            <v>04.01.04</v>
          </cell>
          <cell r="B3397" t="str">
            <v>REMOÇÕES E REMANEJAMENTOS</v>
          </cell>
          <cell r="C3397" t="str">
            <v/>
          </cell>
          <cell r="E3397">
            <v>0</v>
          </cell>
          <cell r="F3397" t="str">
            <v>SIEC Abr/26</v>
          </cell>
        </row>
        <row r="3398">
          <cell r="A3398" t="str">
            <v>04.01.04.100</v>
          </cell>
          <cell r="B3398" t="str">
            <v>REMOÇÕES DAS INSTALAÇÕES EXISTENTES</v>
          </cell>
          <cell r="C3398" t="str">
            <v/>
          </cell>
          <cell r="E3398">
            <v>0</v>
          </cell>
          <cell r="F3398" t="str">
            <v>SIEC Abr/26</v>
          </cell>
        </row>
        <row r="3399">
          <cell r="A3399" t="str">
            <v>04.01.04.100.26</v>
          </cell>
          <cell r="B3399" t="str">
            <v>Desconexão e remoção dos cabos alimentadores de cabine seccionadora</v>
          </cell>
          <cell r="C3399" t="str">
            <v>m</v>
          </cell>
          <cell r="D3399">
            <v>12.88</v>
          </cell>
          <cell r="E3399">
            <v>10.388772382642362</v>
          </cell>
          <cell r="F3399" t="str">
            <v>SIEC Abr/26</v>
          </cell>
        </row>
        <row r="3400">
          <cell r="A3400" t="str">
            <v>04.01.04.100.13</v>
          </cell>
          <cell r="B3400" t="str">
            <v>Desmontagem completa de travessão</v>
          </cell>
          <cell r="C3400" t="str">
            <v>un</v>
          </cell>
          <cell r="D3400">
            <v>12680.4</v>
          </cell>
          <cell r="E3400">
            <v>10227.778673979674</v>
          </cell>
          <cell r="F3400" t="str">
            <v>SIEC Abr/26</v>
          </cell>
        </row>
        <row r="3401">
          <cell r="A3401" t="str">
            <v>04.01.04.100.24</v>
          </cell>
          <cell r="B3401" t="str">
            <v>Desmontagem e remoção de pórtico de sustentação e alimentação de cabine seccionadora</v>
          </cell>
          <cell r="C3401" t="str">
            <v>un</v>
          </cell>
          <cell r="D3401">
            <v>11633.12</v>
          </cell>
          <cell r="E3401">
            <v>9383.0617841587355</v>
          </cell>
          <cell r="F3401" t="str">
            <v>SIEC Abr/26</v>
          </cell>
        </row>
        <row r="3402">
          <cell r="A3402" t="str">
            <v>04.01.04.100.25</v>
          </cell>
          <cell r="B3402" t="str">
            <v>Desmontagem, remoção e transporte de equipamentos de cabine seccionadora até a chave de chifre</v>
          </cell>
          <cell r="C3402" t="str">
            <v>un</v>
          </cell>
          <cell r="D3402">
            <v>51424.32</v>
          </cell>
          <cell r="E3402">
            <v>41477.915792869819</v>
          </cell>
          <cell r="F3402" t="str">
            <v>SIEC Abr/26</v>
          </cell>
        </row>
        <row r="3403">
          <cell r="A3403" t="str">
            <v>04.01.04.100.05</v>
          </cell>
          <cell r="B3403" t="str">
            <v>Remoção da rede aérea de tração (mensageiro, fio de contato, suspensórios)</v>
          </cell>
          <cell r="C3403" t="str">
            <v>m</v>
          </cell>
          <cell r="D3403">
            <v>78.83</v>
          </cell>
          <cell r="E3403">
            <v>63.582835941280848</v>
          </cell>
          <cell r="F3403" t="str">
            <v>SIEC Abr/26</v>
          </cell>
        </row>
        <row r="3404">
          <cell r="A3404" t="str">
            <v>04.01.04.100.06</v>
          </cell>
          <cell r="B3404" t="str">
            <v>Remoção de cruzeta completa com isoladores</v>
          </cell>
          <cell r="C3404" t="str">
            <v>cj</v>
          </cell>
          <cell r="D3404">
            <v>1065.82</v>
          </cell>
          <cell r="E3404">
            <v>859.67091466365537</v>
          </cell>
          <cell r="F3404" t="str">
            <v>SIEC Abr/26</v>
          </cell>
        </row>
        <row r="3405">
          <cell r="A3405" t="str">
            <v>04.01.04.100.07</v>
          </cell>
          <cell r="B3405" t="str">
            <v>Remoção de mastaréu completo com isoladores</v>
          </cell>
          <cell r="C3405" t="str">
            <v>cj</v>
          </cell>
          <cell r="D3405">
            <v>9690.64</v>
          </cell>
          <cell r="E3405">
            <v>7816.2929504758822</v>
          </cell>
          <cell r="F3405" t="str">
            <v>SIEC Abr/26</v>
          </cell>
        </row>
        <row r="3406">
          <cell r="A3406" t="str">
            <v>04.01.04.100.01</v>
          </cell>
          <cell r="B3406" t="str">
            <v>Remoção dos circuitos monofásicos de 13,8 KV</v>
          </cell>
          <cell r="C3406" t="str">
            <v>m</v>
          </cell>
          <cell r="D3406">
            <v>21.89</v>
          </cell>
          <cell r="E3406">
            <v>17.656073560251652</v>
          </cell>
          <cell r="F3406" t="str">
            <v>SIEC Abr/26</v>
          </cell>
        </row>
        <row r="3407">
          <cell r="A3407" t="str">
            <v>04.01.04.100.03</v>
          </cell>
          <cell r="B3407" t="str">
            <v>Remoção dos circuitos monofásicos de 4,4/13,2KV, completo com ferragens e isoladores</v>
          </cell>
          <cell r="C3407" t="str">
            <v>m</v>
          </cell>
          <cell r="D3407">
            <v>21.89</v>
          </cell>
          <cell r="E3407">
            <v>17.656073560251652</v>
          </cell>
          <cell r="F3407" t="str">
            <v>SIEC Abr/26</v>
          </cell>
        </row>
        <row r="3408">
          <cell r="A3408" t="str">
            <v>04.01.04.100.02</v>
          </cell>
          <cell r="B3408" t="str">
            <v>Remoção dos circuitos trifásicos de 34,5KV, completo com ferragens e isoladores</v>
          </cell>
          <cell r="C3408" t="str">
            <v>m</v>
          </cell>
          <cell r="D3408">
            <v>21.89</v>
          </cell>
          <cell r="E3408">
            <v>17.656073560251652</v>
          </cell>
          <cell r="F3408" t="str">
            <v>SIEC Abr/26</v>
          </cell>
        </row>
        <row r="3409">
          <cell r="A3409" t="str">
            <v>04.01.04.100.04</v>
          </cell>
          <cell r="B3409" t="str">
            <v>Remoção dos circuitos trifásicos de 6,6KV, completo com ferragens e isoladores</v>
          </cell>
          <cell r="C3409" t="str">
            <v>m</v>
          </cell>
          <cell r="D3409">
            <v>21.89</v>
          </cell>
          <cell r="E3409">
            <v>17.656073560251652</v>
          </cell>
          <cell r="F3409" t="str">
            <v>SIEC Abr/26</v>
          </cell>
        </row>
        <row r="3410">
          <cell r="A3410" t="str">
            <v>04.01.04.100.12</v>
          </cell>
          <cell r="B3410" t="str">
            <v>Retirada completa de ancoragens</v>
          </cell>
          <cell r="C3410" t="str">
            <v>cj</v>
          </cell>
          <cell r="D3410">
            <v>4366.08</v>
          </cell>
          <cell r="E3410">
            <v>3521.6002581061462</v>
          </cell>
          <cell r="F3410" t="str">
            <v>SIEC Abr/26</v>
          </cell>
        </row>
        <row r="3411">
          <cell r="A3411" t="str">
            <v>04.01.04.100.19</v>
          </cell>
          <cell r="B3411" t="str">
            <v>Retirada de aparelho de iluminação fixo em teto, piso ou parede, com altura de instalação até 3 metros.</v>
          </cell>
          <cell r="C3411" t="str">
            <v>un</v>
          </cell>
          <cell r="D3411">
            <v>74.23</v>
          </cell>
          <cell r="E3411">
            <v>59.872560090337153</v>
          </cell>
          <cell r="F3411" t="str">
            <v>SIEC Abr/26</v>
          </cell>
        </row>
        <row r="3412">
          <cell r="A3412" t="str">
            <v>04.01.04.100.11</v>
          </cell>
          <cell r="B3412" t="str">
            <v>Retirada de chave seccionadora 3KV manual ou motorizada completa com cabos e conexões</v>
          </cell>
          <cell r="C3412" t="str">
            <v>un</v>
          </cell>
          <cell r="D3412">
            <v>7968.56</v>
          </cell>
          <cell r="E3412">
            <v>6427.2947249556382</v>
          </cell>
          <cell r="F3412" t="str">
            <v>SIEC Abr/26</v>
          </cell>
        </row>
        <row r="3413">
          <cell r="A3413" t="str">
            <v>04.01.04.100.21</v>
          </cell>
          <cell r="B3413" t="str">
            <v>Retirada de condutor elétrico</v>
          </cell>
          <cell r="C3413" t="str">
            <v>m</v>
          </cell>
          <cell r="D3413">
            <v>4.63</v>
          </cell>
          <cell r="E3413">
            <v>3.7344733021455072</v>
          </cell>
          <cell r="F3413" t="str">
            <v>SIEC Abr/26</v>
          </cell>
        </row>
        <row r="3414">
          <cell r="A3414" t="str">
            <v>04.01.04.100.27</v>
          </cell>
          <cell r="B3414" t="str">
            <v>Retirada de condutor elétrico de média tensão</v>
          </cell>
          <cell r="C3414" t="str">
            <v>m</v>
          </cell>
          <cell r="D3414">
            <v>6.48</v>
          </cell>
          <cell r="E3414">
            <v>5.2266494595902566</v>
          </cell>
          <cell r="F3414" t="str">
            <v>SIEC Abr/26</v>
          </cell>
        </row>
        <row r="3415">
          <cell r="A3415" t="str">
            <v>04.01.04.100.22</v>
          </cell>
          <cell r="B3415" t="str">
            <v>Retirada de eletroduto aparente</v>
          </cell>
          <cell r="C3415" t="str">
            <v>m</v>
          </cell>
          <cell r="D3415">
            <v>2.78</v>
          </cell>
          <cell r="E3415">
            <v>2.2422971447007578</v>
          </cell>
          <cell r="F3415" t="str">
            <v>SIEC Abr/26</v>
          </cell>
        </row>
        <row r="3416">
          <cell r="A3416" t="str">
            <v>04.01.04.100.08</v>
          </cell>
          <cell r="B3416" t="str">
            <v>Retirada de ferragens em geral</v>
          </cell>
          <cell r="C3416" t="str">
            <v>T</v>
          </cell>
          <cell r="D3416">
            <v>4845.32</v>
          </cell>
          <cell r="E3416">
            <v>3908.1464752379411</v>
          </cell>
          <cell r="F3416" t="str">
            <v>SIEC Abr/26</v>
          </cell>
        </row>
        <row r="3417">
          <cell r="A3417" t="str">
            <v>04.01.04.100.17</v>
          </cell>
          <cell r="B3417" t="str">
            <v>Retirada de isoladores de seção</v>
          </cell>
          <cell r="C3417" t="str">
            <v>un</v>
          </cell>
          <cell r="D3417">
            <v>3636.58</v>
          </cell>
          <cell r="E3417">
            <v>2933.1989030488789</v>
          </cell>
          <cell r="F3417" t="str">
            <v>SIEC Abr/26</v>
          </cell>
        </row>
        <row r="3418">
          <cell r="A3418" t="str">
            <v>04.01.04.100.10</v>
          </cell>
          <cell r="B3418" t="str">
            <v>Retirada de pára-raios de chifre completo com ligações</v>
          </cell>
          <cell r="C3418" t="str">
            <v>un</v>
          </cell>
          <cell r="D3418">
            <v>4193.16</v>
          </cell>
          <cell r="E3418">
            <v>3382.126149378932</v>
          </cell>
          <cell r="F3418" t="str">
            <v>SIEC Abr/26</v>
          </cell>
        </row>
        <row r="3419">
          <cell r="A3419" t="str">
            <v>04.01.04.100.14</v>
          </cell>
          <cell r="B3419" t="str">
            <v>Retirada de postes de concreto/metálicos de rede aérea</v>
          </cell>
          <cell r="C3419" t="str">
            <v>un</v>
          </cell>
          <cell r="D3419">
            <v>2383.54</v>
          </cell>
          <cell r="E3419">
            <v>1922.5197612518148</v>
          </cell>
          <cell r="F3419" t="str">
            <v>SIEC Abr/26</v>
          </cell>
        </row>
        <row r="3420">
          <cell r="A3420" t="str">
            <v>04.01.04.100.18</v>
          </cell>
          <cell r="B3420" t="str">
            <v>Retirada de quadro de força elétrico instalado em parede.</v>
          </cell>
          <cell r="C3420" t="str">
            <v>un</v>
          </cell>
          <cell r="D3420">
            <v>371.2</v>
          </cell>
          <cell r="E3420">
            <v>299.4031295370221</v>
          </cell>
          <cell r="F3420" t="str">
            <v>SIEC Abr/26</v>
          </cell>
        </row>
        <row r="3421">
          <cell r="A3421" t="str">
            <v>04.01.04.100.20</v>
          </cell>
          <cell r="B3421" t="str">
            <v>Retirada de tomada/interruptor elétrico fixo.</v>
          </cell>
          <cell r="C3421" t="str">
            <v>un</v>
          </cell>
          <cell r="D3421">
            <v>18.55</v>
          </cell>
          <cell r="E3421">
            <v>14.962090659783836</v>
          </cell>
          <cell r="F3421" t="str">
            <v>SIEC Abr/26</v>
          </cell>
        </row>
        <row r="3422">
          <cell r="A3422" t="str">
            <v>04.01.04.100.15</v>
          </cell>
          <cell r="B3422" t="str">
            <v>Retirada de transformadores 13800/127V completo (ferragens, pára-raios e ligações)</v>
          </cell>
          <cell r="C3422" t="str">
            <v>un</v>
          </cell>
          <cell r="D3422">
            <v>4761</v>
          </cell>
          <cell r="E3422">
            <v>3840.1355057267301</v>
          </cell>
          <cell r="F3422" t="str">
            <v>SIEC Abr/26</v>
          </cell>
        </row>
        <row r="3423">
          <cell r="A3423" t="str">
            <v>04.01.04.100.16</v>
          </cell>
          <cell r="B3423" t="str">
            <v>Retirada de transformadores 4,4/6,6/13,2KV / 127V completo (ferragens, pára-raios e ligações)</v>
          </cell>
          <cell r="C3423" t="str">
            <v>un</v>
          </cell>
          <cell r="D3423">
            <v>4761</v>
          </cell>
          <cell r="E3423">
            <v>3840.1355057267301</v>
          </cell>
          <cell r="F3423" t="str">
            <v>SIEC Abr/26</v>
          </cell>
        </row>
        <row r="3424">
          <cell r="A3424" t="str">
            <v>04.01.04.100.09</v>
          </cell>
          <cell r="B3424" t="str">
            <v>Retirada de vigas metálicas</v>
          </cell>
          <cell r="C3424" t="str">
            <v>T</v>
          </cell>
          <cell r="D3424">
            <v>4547.62</v>
          </cell>
          <cell r="E3424">
            <v>3668.027101145346</v>
          </cell>
          <cell r="F3424" t="str">
            <v>SIEC Abr/26</v>
          </cell>
        </row>
        <row r="3425">
          <cell r="A3425" t="str">
            <v>04.01.04.110</v>
          </cell>
          <cell r="B3425" t="str">
            <v>REMANEJAMENTO DAS INSTALAÇÕES EXISTENTES</v>
          </cell>
          <cell r="C3425" t="str">
            <v/>
          </cell>
          <cell r="E3425">
            <v>0</v>
          </cell>
          <cell r="F3425" t="str">
            <v>SIEC Abr/26</v>
          </cell>
        </row>
        <row r="3426">
          <cell r="A3426" t="str">
            <v>04.01.04.110.04</v>
          </cell>
          <cell r="B3426" t="str">
            <v>Remanejamento de Rede aérea</v>
          </cell>
          <cell r="C3426" t="str">
            <v>m</v>
          </cell>
          <cell r="D3426">
            <v>70.22</v>
          </cell>
          <cell r="E3426">
            <v>56.638167446362317</v>
          </cell>
          <cell r="F3426" t="str">
            <v>SIEC Abr/26</v>
          </cell>
        </row>
        <row r="3427">
          <cell r="A3427" t="str">
            <v>04.01.04.110.01</v>
          </cell>
          <cell r="B3427" t="str">
            <v>Remanejamento dos circuitos monofásicos de 4,4 / 13,2kV</v>
          </cell>
          <cell r="C3427" t="str">
            <v>m</v>
          </cell>
          <cell r="D3427">
            <v>85.5</v>
          </cell>
          <cell r="E3427">
            <v>68.962735925149218</v>
          </cell>
          <cell r="F3427" t="str">
            <v>SIEC Abr/26</v>
          </cell>
        </row>
        <row r="3428">
          <cell r="A3428" t="str">
            <v>04.01.04.110.03</v>
          </cell>
          <cell r="B3428" t="str">
            <v>Remanejamento dos circuitos trifásicos de 34,5kV</v>
          </cell>
          <cell r="C3428" t="str">
            <v>m</v>
          </cell>
          <cell r="D3428">
            <v>85.5</v>
          </cell>
          <cell r="E3428">
            <v>68.962735925149218</v>
          </cell>
          <cell r="F3428" t="str">
            <v>SIEC Abr/26</v>
          </cell>
        </row>
        <row r="3429">
          <cell r="A3429" t="str">
            <v>04.01.04.110.02</v>
          </cell>
          <cell r="B3429" t="str">
            <v>Remanejamento dos circuitos trifásicos de 6,6kV</v>
          </cell>
          <cell r="C3429" t="str">
            <v>m</v>
          </cell>
          <cell r="D3429">
            <v>85.5</v>
          </cell>
          <cell r="E3429">
            <v>68.962735925149218</v>
          </cell>
          <cell r="F3429" t="str">
            <v>SIEC Abr/26</v>
          </cell>
        </row>
        <row r="3430">
          <cell r="A3430" t="str">
            <v>04.01.06</v>
          </cell>
          <cell r="B3430" t="str">
            <v>TESTES</v>
          </cell>
          <cell r="C3430" t="str">
            <v/>
          </cell>
          <cell r="E3430">
            <v>0</v>
          </cell>
          <cell r="F3430" t="str">
            <v>SIEC Abr/26</v>
          </cell>
        </row>
        <row r="3431">
          <cell r="A3431" t="str">
            <v>04.01.06.100</v>
          </cell>
          <cell r="B3431" t="str">
            <v>ENSAIO DE FUNCIONAMENTO DO SISTEMA</v>
          </cell>
          <cell r="C3431" t="str">
            <v/>
          </cell>
          <cell r="E3431">
            <v>0</v>
          </cell>
          <cell r="F3431" t="str">
            <v>SIEC Abr/26</v>
          </cell>
        </row>
        <row r="3432">
          <cell r="A3432" t="str">
            <v>04.01.06.100.03</v>
          </cell>
          <cell r="B3432" t="str">
            <v>Gravação de registro de imagem do desempenho do pantógrafo versus fio de contato</v>
          </cell>
          <cell r="C3432" t="str">
            <v>m</v>
          </cell>
          <cell r="D3432">
            <v>5.39</v>
          </cell>
          <cell r="E3432">
            <v>4.3474753992579442</v>
          </cell>
          <cell r="F3432" t="str">
            <v>SIEC Abr/26</v>
          </cell>
        </row>
        <row r="3433">
          <cell r="A3433" t="str">
            <v>04.01.06.100.04</v>
          </cell>
          <cell r="B3433" t="str">
            <v>Inspeção e diagnóstico de linha de vida com emissão de relatório técnico</v>
          </cell>
          <cell r="C3433" t="str">
            <v>m</v>
          </cell>
          <cell r="D3433">
            <v>25.52</v>
          </cell>
          <cell r="E3433">
            <v>20.583965155670271</v>
          </cell>
          <cell r="F3433" t="str">
            <v>SIEC Abr/26</v>
          </cell>
        </row>
        <row r="3434">
          <cell r="A3434" t="str">
            <v>04.01.06.100.02</v>
          </cell>
          <cell r="B3434" t="str">
            <v>Revisão final, verificação de altura, deslocamento, pontos de faiscamento</v>
          </cell>
          <cell r="C3434" t="str">
            <v>m</v>
          </cell>
          <cell r="D3434">
            <v>8.75</v>
          </cell>
          <cell r="E3434">
            <v>7.0575899338603003</v>
          </cell>
          <cell r="F3434" t="str">
            <v>SIEC Abr/26</v>
          </cell>
        </row>
        <row r="3435">
          <cell r="A3435" t="str">
            <v>04.01.06.100.01</v>
          </cell>
          <cell r="B3435" t="str">
            <v>Testes finais</v>
          </cell>
          <cell r="C3435" t="str">
            <v>m</v>
          </cell>
          <cell r="D3435">
            <v>5.7</v>
          </cell>
          <cell r="E3435">
            <v>4.5975157283432813</v>
          </cell>
          <cell r="F3435" t="str">
            <v>SIEC Abr/26</v>
          </cell>
        </row>
        <row r="3436">
          <cell r="A3436" t="str">
            <v>04.01.07</v>
          </cell>
          <cell r="B3436" t="str">
            <v>FORNECIMENTO E INSTALAÇÃO - REDE AÉREA</v>
          </cell>
          <cell r="C3436" t="str">
            <v/>
          </cell>
          <cell r="E3436">
            <v>0</v>
          </cell>
          <cell r="F3436" t="str">
            <v>SIEC Abr/26</v>
          </cell>
        </row>
        <row r="3437">
          <cell r="A3437" t="str">
            <v>04.01.07.100</v>
          </cell>
          <cell r="B3437" t="str">
            <v>FORNECIMENTO E INSTALAÇÃO ESTRUTURAS METÁLICAS, FERRAGENS E EQUIPAMENTO</v>
          </cell>
          <cell r="C3437" t="str">
            <v/>
          </cell>
          <cell r="E3437">
            <v>0</v>
          </cell>
          <cell r="F3437" t="str">
            <v>SIEC Abr/26</v>
          </cell>
        </row>
        <row r="3438">
          <cell r="A3438" t="str">
            <v>04.01.07.100.11</v>
          </cell>
          <cell r="B3438" t="str">
            <v>Fornecimento e instalação de ponto fixo (encabeçamento e estai - ferragens e cabo de aço)</v>
          </cell>
          <cell r="C3438" t="str">
            <v>cj</v>
          </cell>
          <cell r="D3438">
            <v>28816.29</v>
          </cell>
          <cell r="E3438">
            <v>23242.692369737055</v>
          </cell>
          <cell r="F3438" t="str">
            <v>SIEC Abr/26</v>
          </cell>
        </row>
        <row r="3439">
          <cell r="A3439" t="str">
            <v>04.01.07.100.08</v>
          </cell>
          <cell r="B3439" t="str">
            <v>Fornecimento e instalação de Triângulo articulado completo, com isoladores, tubos, puxadores e peças de conexão e conjunto de fixação</v>
          </cell>
          <cell r="C3439" t="str">
            <v>cj</v>
          </cell>
          <cell r="D3439">
            <v>10210.83</v>
          </cell>
          <cell r="E3439">
            <v>8235.8686884981453</v>
          </cell>
          <cell r="F3439" t="str">
            <v>SIEC Abr/26</v>
          </cell>
        </row>
        <row r="3440">
          <cell r="A3440" t="str">
            <v>04.01.07.100.09</v>
          </cell>
          <cell r="B3440" t="str">
            <v>Fornecimento e instalação de Triângulo articulado completo, com isoladores, tubos, puxadores e peças de conexão para curvas com raios de 300 a 700 m para suportar até dois cabos mensageiros de 253 mm²</v>
          </cell>
          <cell r="C3440" t="str">
            <v>cj</v>
          </cell>
          <cell r="D3440">
            <v>10077.65</v>
          </cell>
          <cell r="E3440">
            <v>8128.4481367962571</v>
          </cell>
          <cell r="F3440" t="str">
            <v>SIEC Abr/26</v>
          </cell>
        </row>
        <row r="3441">
          <cell r="A3441" t="str">
            <v>05</v>
          </cell>
          <cell r="B3441" t="str">
            <v>TELECOMUNICAÇÃO E SINALIZAÇÃO METRO-FERROVIÁRIA</v>
          </cell>
          <cell r="C3441" t="str">
            <v/>
          </cell>
          <cell r="E3441">
            <v>0</v>
          </cell>
          <cell r="F3441" t="str">
            <v>SIEC Abr/26</v>
          </cell>
        </row>
        <row r="3442">
          <cell r="A3442" t="str">
            <v>05.01</v>
          </cell>
          <cell r="B3442" t="str">
            <v>TELECOMUNICAÇÃO</v>
          </cell>
          <cell r="C3442" t="str">
            <v/>
          </cell>
          <cell r="E3442">
            <v>0</v>
          </cell>
          <cell r="F3442" t="str">
            <v>SIEC Abr/26</v>
          </cell>
        </row>
        <row r="3443">
          <cell r="A3443" t="str">
            <v>05.01.02</v>
          </cell>
          <cell r="B3443" t="str">
            <v>SUBSISTEMA DE TELEFONIA</v>
          </cell>
          <cell r="C3443" t="str">
            <v/>
          </cell>
          <cell r="E3443">
            <v>0</v>
          </cell>
          <cell r="F3443" t="str">
            <v>SIEC Abr/26</v>
          </cell>
        </row>
        <row r="3444">
          <cell r="A3444" t="str">
            <v>05.01.02.110</v>
          </cell>
          <cell r="B3444" t="str">
            <v>REDE DE TELEFONIA</v>
          </cell>
          <cell r="C3444" t="str">
            <v/>
          </cell>
          <cell r="E3444">
            <v>0</v>
          </cell>
          <cell r="F3444" t="str">
            <v>SIEC Abr/26</v>
          </cell>
        </row>
        <row r="3445">
          <cell r="A3445" t="str">
            <v>05.01.02.110.27</v>
          </cell>
          <cell r="B3445" t="str">
            <v>Aparelho telefônico analógico com os respectivos acessórios e caixa metálica para alguns telefones de parede</v>
          </cell>
          <cell r="C3445" t="str">
            <v>un</v>
          </cell>
          <cell r="D3445">
            <v>173.81</v>
          </cell>
          <cell r="E3445">
            <v>140.19196644620101</v>
          </cell>
          <cell r="F3445" t="str">
            <v>SIEC Abr/26</v>
          </cell>
        </row>
        <row r="3446">
          <cell r="A3446" t="str">
            <v>05.01.02.110.24</v>
          </cell>
          <cell r="B3446" t="str">
            <v>Central Telefônica IP com capacidade mínima de 48 (quarenta e oito) ramais, com interligação com a rede pública conforme especificação técnica.</v>
          </cell>
          <cell r="C3446" t="str">
            <v>un</v>
          </cell>
          <cell r="D3446">
            <v>4804.83</v>
          </cell>
          <cell r="E3446">
            <v>3875.4879819325697</v>
          </cell>
          <cell r="F3446" t="str">
            <v>SIEC Abr/26</v>
          </cell>
        </row>
        <row r="3447">
          <cell r="A3447" t="str">
            <v>05.01.02.110.59</v>
          </cell>
          <cell r="B3447" t="str">
            <v>Desmontagem e retirada dos equipamentos de Telefonia existentes</v>
          </cell>
          <cell r="C3447" t="str">
            <v>cj</v>
          </cell>
          <cell r="D3447">
            <v>1924.46</v>
          </cell>
          <cell r="E3447">
            <v>1552.2342313276336</v>
          </cell>
          <cell r="F3447" t="str">
            <v>SIEC Abr/26</v>
          </cell>
        </row>
        <row r="3448">
          <cell r="A3448" t="str">
            <v>05.01.02.110.53</v>
          </cell>
          <cell r="B3448" t="str">
            <v>Intercomunicador tipo viva-voz, de embutir, auto-atendimento sem acionamento de tecla, conexão de chamadas por hot-line, com nível de pressão sonora de no mínimo 6 dB acima do ruído ambiente, medida a 1 metro, comando por tecla sem retenção, dimensões externas 210 mm x 123 mm.</v>
          </cell>
          <cell r="C3448" t="str">
            <v>un</v>
          </cell>
          <cell r="D3448">
            <v>1810.14</v>
          </cell>
          <cell r="E3448">
            <v>1460.0258106146152</v>
          </cell>
          <cell r="F3448" t="str">
            <v>SIEC Abr/26</v>
          </cell>
        </row>
        <row r="3449">
          <cell r="A3449" t="str">
            <v>05.01.02.110.50</v>
          </cell>
          <cell r="B3449" t="str">
            <v>Patch panel para rack 19" e altura de 1U, com terminações RJ45, para 24 posições de cabo categoria 5e</v>
          </cell>
          <cell r="C3449" t="str">
            <v>un</v>
          </cell>
          <cell r="D3449">
            <v>315.87</v>
          </cell>
          <cell r="E3449">
            <v>254.7749637038232</v>
          </cell>
          <cell r="F3449" t="str">
            <v>SIEC Abr/26</v>
          </cell>
        </row>
        <row r="3450">
          <cell r="A3450" t="str">
            <v>05.01.02.110.51</v>
          </cell>
          <cell r="B3450" t="str">
            <v>Patch panel para rack 19" e altura de 1U, com terminações RJ45, para 24 posições de cabo categoria 6</v>
          </cell>
          <cell r="C3450" t="str">
            <v>un</v>
          </cell>
          <cell r="D3450">
            <v>794.12</v>
          </cell>
          <cell r="E3450">
            <v>640.52266494595904</v>
          </cell>
          <cell r="F3450" t="str">
            <v>SIEC Abr/26</v>
          </cell>
        </row>
        <row r="3451">
          <cell r="A3451" t="str">
            <v>05.01.02.110.60</v>
          </cell>
          <cell r="B3451" t="str">
            <v>REM.32_Remanejamento de equipamentos do sistema de telefonia e dados da Sala Técnica compreendendo desmontagem, reinstalação e testes funcionais</v>
          </cell>
          <cell r="C3451" t="str">
            <v>cj</v>
          </cell>
          <cell r="D3451">
            <v>7729.58</v>
          </cell>
          <cell r="E3451">
            <v>6234.5378286820451</v>
          </cell>
          <cell r="F3451" t="str">
            <v>SIEC Abr/26</v>
          </cell>
        </row>
        <row r="3452">
          <cell r="A3452" t="str">
            <v>05.01.02.110.58</v>
          </cell>
          <cell r="B3452" t="str">
            <v>Tomada de dados do tipo RJ45 com placa 4" x 2"</v>
          </cell>
          <cell r="C3452" t="str">
            <v>un</v>
          </cell>
          <cell r="D3452">
            <v>59</v>
          </cell>
          <cell r="E3452">
            <v>47.588320696886591</v>
          </cell>
          <cell r="F3452" t="str">
            <v>SIEC Abr/26</v>
          </cell>
        </row>
        <row r="3453">
          <cell r="A3453" t="str">
            <v>05.01.03</v>
          </cell>
          <cell r="B3453" t="str">
            <v>SUBSISTEMA DE SONORIZAÇÃO</v>
          </cell>
          <cell r="C3453" t="str">
            <v/>
          </cell>
          <cell r="E3453">
            <v>0</v>
          </cell>
          <cell r="F3453" t="str">
            <v>SIEC Abr/26</v>
          </cell>
        </row>
        <row r="3454">
          <cell r="A3454" t="str">
            <v>05.01.03.100</v>
          </cell>
          <cell r="B3454" t="str">
            <v>SONORIZAÇÃO</v>
          </cell>
          <cell r="C3454" t="str">
            <v/>
          </cell>
          <cell r="E3454">
            <v>0</v>
          </cell>
          <cell r="F3454" t="str">
            <v>SIEC Abr/26</v>
          </cell>
        </row>
        <row r="3455">
          <cell r="A3455" t="str">
            <v>05.01.03.100.18</v>
          </cell>
          <cell r="B3455" t="str">
            <v>Desmontagem e retirada dos equipamentos de sonorização existentes</v>
          </cell>
          <cell r="C3455" t="str">
            <v>cj</v>
          </cell>
          <cell r="D3455">
            <v>1163.9000000000001</v>
          </cell>
          <cell r="E3455">
            <v>938.78044845942895</v>
          </cell>
          <cell r="F3455" t="str">
            <v>SIEC Abr/26</v>
          </cell>
        </row>
        <row r="3456">
          <cell r="A3456" t="str">
            <v>05.01.04</v>
          </cell>
          <cell r="B3456" t="str">
            <v>SUBSISTEMA DE CRONOMETRIA</v>
          </cell>
          <cell r="C3456" t="str">
            <v/>
          </cell>
          <cell r="E3456">
            <v>0</v>
          </cell>
          <cell r="F3456" t="str">
            <v>SIEC Abr/26</v>
          </cell>
        </row>
        <row r="3457">
          <cell r="A3457" t="str">
            <v>05.01.04.100</v>
          </cell>
          <cell r="B3457" t="str">
            <v>CRONOMETRIA</v>
          </cell>
          <cell r="C3457" t="str">
            <v/>
          </cell>
          <cell r="E3457">
            <v>0</v>
          </cell>
          <cell r="F3457" t="str">
            <v>SIEC Abr/26</v>
          </cell>
        </row>
        <row r="3458">
          <cell r="A3458" t="str">
            <v>05.01.04.100.10</v>
          </cell>
          <cell r="B3458" t="str">
            <v>Bastidor (rack), padrão 19" de 44 URx600mmx800mm com ventilação forçada, IP54, cor munsell N6,5 e iluminação interna.</v>
          </cell>
          <cell r="C3458" t="str">
            <v>un</v>
          </cell>
          <cell r="D3458">
            <v>3505.54</v>
          </cell>
          <cell r="E3458">
            <v>2827.5044361993869</v>
          </cell>
          <cell r="F3458" t="str">
            <v>SIEC Abr/26</v>
          </cell>
        </row>
        <row r="3459">
          <cell r="A3459" t="str">
            <v>05.01.04.100.13</v>
          </cell>
          <cell r="B3459" t="str">
            <v>Desmontagem e retirada dos equipamentos de Cronometria existentes</v>
          </cell>
          <cell r="C3459" t="str">
            <v>cj</v>
          </cell>
          <cell r="D3459">
            <v>1163.9000000000001</v>
          </cell>
          <cell r="E3459">
            <v>938.78044845942895</v>
          </cell>
          <cell r="F3459" t="str">
            <v>SIEC Abr/26</v>
          </cell>
        </row>
        <row r="3460">
          <cell r="A3460" t="str">
            <v>05.01.04.100.03</v>
          </cell>
          <cell r="B3460" t="str">
            <v>Relógio Digital Minuteiro (Dupla Face Com Corpo Duplo) Visualização 20 m</v>
          </cell>
          <cell r="C3460" t="str">
            <v>un</v>
          </cell>
          <cell r="D3460">
            <v>6470.51</v>
          </cell>
          <cell r="E3460">
            <v>5218.9949991934182</v>
          </cell>
          <cell r="F3460" t="str">
            <v>SIEC Abr/26</v>
          </cell>
        </row>
        <row r="3461">
          <cell r="A3461" t="str">
            <v>05.01.04.100.04</v>
          </cell>
          <cell r="B3461" t="str">
            <v>Relógio Digital Minuteiro (Dupla Face Com Corpo Duplo) Visualização 50 m</v>
          </cell>
          <cell r="C3461" t="str">
            <v>un</v>
          </cell>
          <cell r="D3461">
            <v>8108.98</v>
          </cell>
          <cell r="E3461">
            <v>6540.5549282142274</v>
          </cell>
          <cell r="F3461" t="str">
            <v>SIEC Abr/26</v>
          </cell>
        </row>
        <row r="3462">
          <cell r="A3462" t="str">
            <v>05.01.04.100.02</v>
          </cell>
          <cell r="B3462" t="str">
            <v>Relógio Digital Minuteiro (Face Simples) Visualização 20 m</v>
          </cell>
          <cell r="C3462" t="str">
            <v>un</v>
          </cell>
          <cell r="D3462">
            <v>3272.3</v>
          </cell>
          <cell r="E3462">
            <v>2639.3773189224071</v>
          </cell>
          <cell r="F3462" t="str">
            <v>SIEC Abr/26</v>
          </cell>
        </row>
        <row r="3463">
          <cell r="A3463" t="str">
            <v>05.01.04.100.05</v>
          </cell>
          <cell r="B3463" t="str">
            <v>Relógio Digital Segundeiro de Embutir Tamanho (Alt.=40mm, Larg.=100mm, Prof.=20mm)</v>
          </cell>
          <cell r="C3463" t="str">
            <v>un</v>
          </cell>
          <cell r="D3463">
            <v>3084.84</v>
          </cell>
          <cell r="E3463">
            <v>2488.175512179384</v>
          </cell>
          <cell r="F3463" t="str">
            <v>SIEC Abr/26</v>
          </cell>
        </row>
        <row r="3464">
          <cell r="A3464" t="str">
            <v>05.01.04.100.16</v>
          </cell>
          <cell r="B3464" t="str">
            <v>REM.29_Remanejamento de equipamentos do sistema de cronometria/PDT da Sala Técnica compreendendo desmontagem, reinstalação e testes funcionais</v>
          </cell>
          <cell r="C3464" t="str">
            <v>cj</v>
          </cell>
          <cell r="D3464">
            <v>4870.1400000000003</v>
          </cell>
          <cell r="E3464">
            <v>3928.1658331989033</v>
          </cell>
          <cell r="F3464" t="str">
            <v>SIEC Abr/26</v>
          </cell>
        </row>
        <row r="3465">
          <cell r="A3465" t="str">
            <v>05.01.04.100.17</v>
          </cell>
          <cell r="B3465" t="str">
            <v>REM.35_Remanejamento de Relógio Digital Minuteiro (Face Simples) Visualização 20 m</v>
          </cell>
          <cell r="C3465" t="str">
            <v>un</v>
          </cell>
          <cell r="D3465">
            <v>92.8</v>
          </cell>
          <cell r="E3465">
            <v>74.850782384255524</v>
          </cell>
          <cell r="F3465" t="str">
            <v>SIEC Abr/26</v>
          </cell>
        </row>
        <row r="3466">
          <cell r="A3466" t="str">
            <v>05.01.05</v>
          </cell>
          <cell r="B3466" t="str">
            <v>SUBSISTEMA DE CONTROLE DE ARRECADAÇÃO E PASSAGEIROS</v>
          </cell>
          <cell r="C3466" t="str">
            <v/>
          </cell>
          <cell r="E3466">
            <v>0</v>
          </cell>
          <cell r="F3466" t="str">
            <v>SIEC Abr/26</v>
          </cell>
        </row>
        <row r="3467">
          <cell r="A3467" t="str">
            <v>05.01.05.100</v>
          </cell>
          <cell r="B3467" t="str">
            <v>SUBSISTEMA DE CONTROLE DE ARRECADAÇÃO E PASSAGEIROS</v>
          </cell>
          <cell r="C3467" t="str">
            <v/>
          </cell>
          <cell r="E3467">
            <v>0</v>
          </cell>
          <cell r="F3467" t="str">
            <v>SIEC Abr/26</v>
          </cell>
        </row>
        <row r="3468">
          <cell r="A3468" t="str">
            <v>05.01.05.100.04</v>
          </cell>
          <cell r="B3468" t="str">
            <v>Desmontagem e retirada dos equipamentos de SCAP existentes</v>
          </cell>
          <cell r="C3468" t="str">
            <v>cj</v>
          </cell>
          <cell r="D3468">
            <v>3256.49</v>
          </cell>
          <cell r="E3468">
            <v>2626.6252621390545</v>
          </cell>
          <cell r="F3468" t="str">
            <v>SIEC Abr/26</v>
          </cell>
        </row>
        <row r="3469">
          <cell r="A3469" t="str">
            <v>05.01.05.100.02</v>
          </cell>
          <cell r="B3469" t="str">
            <v>Instalação e montagem de bloqueio eletrônico completo (bloqueios e validadores e acessórios - gabinete, display, pictogramas, sensores, conjunto QRCode e VBS) - sem fornecimento.</v>
          </cell>
          <cell r="C3469" t="str">
            <v>cj</v>
          </cell>
          <cell r="D3469">
            <v>1017.28</v>
          </cell>
          <cell r="E3469">
            <v>820.51943861913207</v>
          </cell>
          <cell r="F3469" t="str">
            <v>SIEC Abr/26</v>
          </cell>
        </row>
        <row r="3470">
          <cell r="A3470" t="str">
            <v>05.01.05.100.06</v>
          </cell>
          <cell r="B3470" t="str">
            <v>Instalação e montagem de cofre de extremidade (sem fornecimento)</v>
          </cell>
          <cell r="C3470" t="str">
            <v>un</v>
          </cell>
          <cell r="D3470">
            <v>143</v>
          </cell>
          <cell r="E3470">
            <v>115.34118406194547</v>
          </cell>
          <cell r="F3470" t="str">
            <v>SIEC Abr/26</v>
          </cell>
        </row>
        <row r="3471">
          <cell r="A3471" t="str">
            <v>05.01.05.100.19</v>
          </cell>
          <cell r="B3471" t="str">
            <v>REM 51_Remanejamento de bloqueio eletrônico tipo tripé</v>
          </cell>
          <cell r="C3471" t="str">
            <v>cj</v>
          </cell>
          <cell r="D3471">
            <v>8078.74</v>
          </cell>
          <cell r="E3471">
            <v>6516.1638974028065</v>
          </cell>
          <cell r="F3471" t="str">
            <v>SIEC Abr/26</v>
          </cell>
        </row>
        <row r="3472">
          <cell r="A3472" t="str">
            <v>05.01.05.100.03</v>
          </cell>
          <cell r="B3472" t="str">
            <v>REM.30_Remanejamento de equipamentos do sistema de SCAP da Sala Técnica compreendendo desmontagem, reinstalação e testes funcionais</v>
          </cell>
          <cell r="C3472" t="str">
            <v>cj</v>
          </cell>
          <cell r="D3472">
            <v>8480.8799999999992</v>
          </cell>
          <cell r="E3472">
            <v>6840.5226649459582</v>
          </cell>
          <cell r="F3472" t="str">
            <v>SIEC Abr/26</v>
          </cell>
        </row>
        <row r="3473">
          <cell r="A3473" t="str">
            <v>05.01.05.100.12</v>
          </cell>
          <cell r="B3473" t="str">
            <v>REM.37_Remanejamento de bloqueio eletrônico tipo porta balcão</v>
          </cell>
          <cell r="C3473" t="str">
            <v>cj</v>
          </cell>
          <cell r="D3473">
            <v>8480.8799999999992</v>
          </cell>
          <cell r="E3473">
            <v>6840.5226649459582</v>
          </cell>
          <cell r="F3473" t="str">
            <v>SIEC Abr/26</v>
          </cell>
        </row>
        <row r="3474">
          <cell r="A3474" t="str">
            <v>05.01.06</v>
          </cell>
          <cell r="B3474" t="str">
            <v>SUBSISTEMA DE CIRCUITO DE TV E VÍDEO</v>
          </cell>
          <cell r="C3474" t="str">
            <v/>
          </cell>
          <cell r="E3474">
            <v>0</v>
          </cell>
          <cell r="F3474" t="str">
            <v>SIEC Abr/26</v>
          </cell>
        </row>
        <row r="3475">
          <cell r="A3475" t="str">
            <v>05.01.06.100</v>
          </cell>
          <cell r="B3475" t="str">
            <v>CFTV</v>
          </cell>
          <cell r="C3475" t="str">
            <v/>
          </cell>
          <cell r="E3475">
            <v>0</v>
          </cell>
          <cell r="F3475" t="str">
            <v>SIEC Abr/26</v>
          </cell>
        </row>
        <row r="3476">
          <cell r="A3476" t="str">
            <v>05.01.06.100.64</v>
          </cell>
          <cell r="B3476" t="str">
            <v>Cabos UTP categoria 6 23AWGx4P</v>
          </cell>
          <cell r="C3476" t="str">
            <v>m</v>
          </cell>
          <cell r="D3476">
            <v>5.2</v>
          </cell>
          <cell r="E3476">
            <v>4.1942248749798354</v>
          </cell>
          <cell r="F3476" t="str">
            <v>SIEC Abr/26</v>
          </cell>
        </row>
        <row r="3477">
          <cell r="A3477" t="str">
            <v>05.01.06.100.25</v>
          </cell>
          <cell r="B3477" t="str">
            <v>Cabos UTP categoria 6 23AWGx4P - cobertura LSZH</v>
          </cell>
          <cell r="C3477" t="str">
            <v>m</v>
          </cell>
          <cell r="D3477">
            <v>9.76</v>
          </cell>
          <cell r="E3477">
            <v>7.8722374576544603</v>
          </cell>
          <cell r="F3477" t="str">
            <v>SIEC Abr/26</v>
          </cell>
        </row>
        <row r="3478">
          <cell r="A3478" t="str">
            <v>05.01.06.100.44</v>
          </cell>
          <cell r="B3478" t="str">
            <v>Câmera de vídeo tipo Pinhole (ponta de agulha); Resolução 2MP 1080p; abertura F2.4; Iluminação mínima de 0,007 Lux em modo colorido; WDR 120dB; acompanha encoder IP (compressão H.264 ou superior)</v>
          </cell>
          <cell r="C3478" t="str">
            <v>un</v>
          </cell>
          <cell r="D3478">
            <v>2586.31</v>
          </cell>
          <cell r="E3478">
            <v>2086.0703339248266</v>
          </cell>
          <cell r="F3478" t="str">
            <v>SIEC Abr/26</v>
          </cell>
        </row>
        <row r="3479">
          <cell r="A3479" t="str">
            <v>05.01.06.100.46</v>
          </cell>
          <cell r="B3479" t="str">
            <v>Conversor de mídia fibra óptica, Slot 1000Base-X SFP para 10/100/1000Base-T RJ45 CAT6X. Acompanha fonte de alimentação</v>
          </cell>
          <cell r="C3479" t="str">
            <v>un</v>
          </cell>
          <cell r="D3479">
            <v>131</v>
          </cell>
          <cell r="E3479">
            <v>105.66220358122278</v>
          </cell>
          <cell r="F3479" t="str">
            <v>SIEC Abr/26</v>
          </cell>
        </row>
        <row r="3480">
          <cell r="A3480" t="str">
            <v>05.01.06.100.26</v>
          </cell>
          <cell r="B3480" t="str">
            <v>Desmontagem e retirada dos equipamentos de CFTV existentes</v>
          </cell>
          <cell r="C3480" t="str">
            <v>cj</v>
          </cell>
          <cell r="D3480">
            <v>1040.42</v>
          </cell>
          <cell r="E3480">
            <v>839.18373931279245</v>
          </cell>
          <cell r="F3480" t="str">
            <v>SIEC Abr/26</v>
          </cell>
        </row>
        <row r="3481">
          <cell r="A3481" t="str">
            <v>05.01.06.100.27</v>
          </cell>
          <cell r="B3481" t="str">
            <v>REM.27_Remanejamento de equipamentos de captação de imagens, formando um conjunto composto constituído de câmera de vídeo a cores com lente varifocal auto-íris, caixa de proteção em alumínio com certificação industrial IP66 e acessórios para supervisão das áreas</v>
          </cell>
          <cell r="C3481" t="str">
            <v>cj</v>
          </cell>
          <cell r="D3481">
            <v>92.8</v>
          </cell>
          <cell r="E3481">
            <v>74.850782384255524</v>
          </cell>
          <cell r="F3481" t="str">
            <v>SIEC Abr/26</v>
          </cell>
        </row>
        <row r="3482">
          <cell r="A3482" t="str">
            <v>05.01.06.100.29</v>
          </cell>
          <cell r="B3482" t="str">
            <v>REM.28_Remanejamento de equipamentos do sistema de CFTV da Sala Técnica compreendendo desmontagem, reinstalação e testes funcionais</v>
          </cell>
          <cell r="C3482" t="str">
            <v>cj</v>
          </cell>
          <cell r="D3482">
            <v>6953.63</v>
          </cell>
          <cell r="E3482">
            <v>5608.6707533473145</v>
          </cell>
          <cell r="F3482" t="str">
            <v>SIEC Abr/26</v>
          </cell>
        </row>
        <row r="3483">
          <cell r="A3483" t="str">
            <v>05.01.06.100.28</v>
          </cell>
          <cell r="B3483" t="str">
            <v>REM.34_Remanejamento de Painel de seleção de câmeras com IHM amigável, inclusive materiais e acessórios de instalação (Computador)</v>
          </cell>
          <cell r="C3483" t="str">
            <v>cj</v>
          </cell>
          <cell r="D3483">
            <v>92.8</v>
          </cell>
          <cell r="E3483">
            <v>74.850782384255524</v>
          </cell>
          <cell r="F3483" t="str">
            <v>SIEC Abr/26</v>
          </cell>
        </row>
        <row r="3484">
          <cell r="A3484" t="str">
            <v>05.01.07</v>
          </cell>
          <cell r="B3484" t="str">
            <v>SUBSISTEMA DE TRANSMISSÃO ÓPTICA</v>
          </cell>
          <cell r="C3484" t="str">
            <v/>
          </cell>
          <cell r="E3484">
            <v>0</v>
          </cell>
          <cell r="F3484" t="str">
            <v>SIEC Abr/26</v>
          </cell>
        </row>
        <row r="3485">
          <cell r="A3485" t="str">
            <v>05.01.07.100</v>
          </cell>
          <cell r="B3485" t="str">
            <v>TRANSMISSÃO ÓPTICA</v>
          </cell>
          <cell r="C3485" t="str">
            <v/>
          </cell>
          <cell r="E3485">
            <v>0</v>
          </cell>
          <cell r="F3485" t="str">
            <v>SIEC Abr/26</v>
          </cell>
        </row>
        <row r="3486">
          <cell r="A3486" t="str">
            <v>05.01.07.100.25</v>
          </cell>
          <cell r="B3486" t="str">
            <v>Bastidor (rack), padrão 19" de 12 URx600mmx600mm com ventilação forçada, IP54, cor munsell N6,5 e iluminação interna</v>
          </cell>
          <cell r="C3486" t="str">
            <v>un</v>
          </cell>
          <cell r="D3486">
            <v>1494.52</v>
          </cell>
          <cell r="E3486">
            <v>1205.4524923374738</v>
          </cell>
          <cell r="F3486" t="str">
            <v>SIEC Abr/26</v>
          </cell>
        </row>
        <row r="3487">
          <cell r="A3487" t="str">
            <v>05.01.07.100.02</v>
          </cell>
          <cell r="B3487" t="str">
            <v>Cabo óptico monomodo 12 fibras anti roedor geleado dielétrico núcleo protegido de umidade não propagador de chamas tipo loose</v>
          </cell>
          <cell r="C3487" t="str">
            <v>m</v>
          </cell>
          <cell r="D3487">
            <v>29.49</v>
          </cell>
          <cell r="E3487">
            <v>23.786094531376026</v>
          </cell>
          <cell r="F3487" t="str">
            <v>SIEC Abr/26</v>
          </cell>
        </row>
        <row r="3488">
          <cell r="A3488" t="str">
            <v>05.01.07.100.06</v>
          </cell>
          <cell r="B3488" t="str">
            <v>Cabo óptico monomodo 36 fibras ópticas, 6 fibras por tubo loose, para operação nas faixas de 1310 NM e 1550 NM, geleado com proteção contra termitas e ataques biológicos (Fungos, Termitas ou Cupins), para aplicação diretamente enterrado designação CFOA-SM-DE-G-36</v>
          </cell>
          <cell r="C3488" t="str">
            <v>m</v>
          </cell>
          <cell r="D3488">
            <v>39.130000000000003</v>
          </cell>
          <cell r="E3488">
            <v>31.561542184223264</v>
          </cell>
          <cell r="F3488" t="str">
            <v>SIEC Abr/26</v>
          </cell>
        </row>
        <row r="3489">
          <cell r="A3489" t="str">
            <v>05.01.07.100.65</v>
          </cell>
          <cell r="B3489" t="str">
            <v>Conversor 2B+D para Ethernet e acessórios</v>
          </cell>
          <cell r="C3489" t="str">
            <v>cj</v>
          </cell>
          <cell r="D3489">
            <v>4480.17</v>
          </cell>
          <cell r="E3489">
            <v>3613.6231650266172</v>
          </cell>
          <cell r="F3489" t="str">
            <v>SIEC Abr/26</v>
          </cell>
        </row>
        <row r="3490">
          <cell r="A3490" t="str">
            <v>05.01.07.100.66</v>
          </cell>
          <cell r="B3490" t="str">
            <v>Conversor E&amp;M para Ethernet e acessórios</v>
          </cell>
          <cell r="C3490" t="str">
            <v>cj</v>
          </cell>
          <cell r="D3490">
            <v>31121.040000000001</v>
          </cell>
          <cell r="E3490">
            <v>25101.661558315856</v>
          </cell>
          <cell r="F3490" t="str">
            <v>SIEC Abr/26</v>
          </cell>
        </row>
        <row r="3491">
          <cell r="A3491" t="str">
            <v>05.01.07.100.67</v>
          </cell>
          <cell r="B3491" t="str">
            <v>Conversor E1 para Ethernet e acessórios</v>
          </cell>
          <cell r="C3491" t="str">
            <v>cj</v>
          </cell>
          <cell r="D3491">
            <v>490.41</v>
          </cell>
          <cell r="E3491">
            <v>395.55573479593482</v>
          </cell>
          <cell r="F3491" t="str">
            <v>SIEC Abr/26</v>
          </cell>
        </row>
        <row r="3492">
          <cell r="A3492" t="str">
            <v>05.01.07.100.64</v>
          </cell>
          <cell r="B3492" t="str">
            <v>Conversor FXS/FXO para Ethernet e acessórios</v>
          </cell>
          <cell r="C3492" t="str">
            <v>cj</v>
          </cell>
          <cell r="D3492">
            <v>2774.63</v>
          </cell>
          <cell r="E3492">
            <v>2237.9658009356349</v>
          </cell>
          <cell r="F3492" t="str">
            <v>SIEC Abr/26</v>
          </cell>
        </row>
        <row r="3493">
          <cell r="A3493" t="str">
            <v>05.01.07.100.07</v>
          </cell>
          <cell r="B3493" t="str">
            <v>Cordão óptico de terminação, conectorizado</v>
          </cell>
          <cell r="C3493" t="str">
            <v>un</v>
          </cell>
          <cell r="D3493">
            <v>63.54</v>
          </cell>
          <cell r="E3493">
            <v>51.250201645426678</v>
          </cell>
          <cell r="F3493" t="str">
            <v>SIEC Abr/26</v>
          </cell>
        </row>
        <row r="3494">
          <cell r="A3494" t="str">
            <v>05.01.07.100.10</v>
          </cell>
          <cell r="B3494" t="str">
            <v>Distribuidor Geral Óptico para cabo de fibra óptica (2x36 fibras)</v>
          </cell>
          <cell r="C3494" t="str">
            <v>un</v>
          </cell>
          <cell r="D3494">
            <v>2528.77</v>
          </cell>
          <cell r="E3494">
            <v>2039.6596225197611</v>
          </cell>
          <cell r="F3494" t="str">
            <v>SIEC Abr/26</v>
          </cell>
        </row>
        <row r="3495">
          <cell r="A3495" t="str">
            <v>05.01.07.100.11</v>
          </cell>
          <cell r="B3495" t="str">
            <v>Kit emenda para cabo de fibra optica (12 fibras), encapsulado tipo TSU</v>
          </cell>
          <cell r="C3495" t="str">
            <v>un</v>
          </cell>
          <cell r="D3495">
            <v>909.68</v>
          </cell>
          <cell r="E3495">
            <v>733.73124697531853</v>
          </cell>
          <cell r="F3495" t="str">
            <v>SIEC Abr/26</v>
          </cell>
        </row>
        <row r="3496">
          <cell r="A3496" t="str">
            <v>05.01.07.100.12</v>
          </cell>
          <cell r="B3496" t="str">
            <v>Kit emenda para cabo de fibra optica (36 fibras), encapsulado tipo TSU</v>
          </cell>
          <cell r="C3496" t="str">
            <v>un</v>
          </cell>
          <cell r="D3496">
            <v>1006.41</v>
          </cell>
          <cell r="E3496">
            <v>811.75189546701074</v>
          </cell>
          <cell r="F3496" t="str">
            <v>SIEC Abr/26</v>
          </cell>
        </row>
        <row r="3497">
          <cell r="A3497" t="str">
            <v>05.01.07.100.22</v>
          </cell>
          <cell r="B3497" t="str">
            <v>Monitor LED de 21,5" FULL HD</v>
          </cell>
          <cell r="C3497" t="str">
            <v>un</v>
          </cell>
          <cell r="D3497">
            <v>464.96</v>
          </cell>
          <cell r="E3497">
            <v>375.0282303597354</v>
          </cell>
          <cell r="F3497" t="str">
            <v>SIEC Abr/26</v>
          </cell>
        </row>
        <row r="3498">
          <cell r="A3498" t="str">
            <v>05.01.07.100.49</v>
          </cell>
          <cell r="B3498" t="str">
            <v>Patch cord (cordão) óptico monomodo com 02 fibras de 2,0m com conectores sc-apc / lc</v>
          </cell>
          <cell r="C3498" t="str">
            <v>un</v>
          </cell>
          <cell r="D3498">
            <v>37.92</v>
          </cell>
          <cell r="E3498">
            <v>30.585578319083723</v>
          </cell>
          <cell r="F3498" t="str">
            <v>SIEC Abr/26</v>
          </cell>
        </row>
        <row r="3499">
          <cell r="A3499" t="str">
            <v>05.01.07.100.15</v>
          </cell>
          <cell r="B3499" t="str">
            <v xml:space="preserve">Switch de Ethernet Gigabit avançado com Uplinks de 10GB, 24 PORTAS 10/100/1000 BASE-T, 4 PORTAS Ethernet Gigabit (SFP ou 10/100/1000) combinadas </v>
          </cell>
          <cell r="C3499" t="str">
            <v>un</v>
          </cell>
          <cell r="D3499">
            <v>4054.52</v>
          </cell>
          <cell r="E3499">
            <v>3270.301661558316</v>
          </cell>
          <cell r="F3499" t="str">
            <v>SIEC Abr/26</v>
          </cell>
        </row>
        <row r="3500">
          <cell r="A3500" t="str">
            <v>05.01.07.100.59</v>
          </cell>
          <cell r="B3500" t="str">
            <v>Switch de Ethernet Gigabit MPLS com throughput mínimo de 64Gbps, 4 portas 10G BASE-T, 10 portas 1G BASE-T</v>
          </cell>
          <cell r="C3500" t="str">
            <v>un</v>
          </cell>
          <cell r="D3500">
            <v>4369.29</v>
          </cell>
          <cell r="E3500">
            <v>3524.1893853847396</v>
          </cell>
          <cell r="F3500" t="str">
            <v>SIEC Abr/26</v>
          </cell>
        </row>
        <row r="3501">
          <cell r="A3501" t="str">
            <v>05.01.07.100.55</v>
          </cell>
          <cell r="B3501" t="str">
            <v>Switch industrial não gerenciável com encaixe para trilho DIN, 16 Portas 10/100/1000 TX (RJ45), Gigabit, 2 portas 1000Base-X (SFP), PoE total 240W, IP30 ou superior</v>
          </cell>
          <cell r="C3501" t="str">
            <v>un</v>
          </cell>
          <cell r="D3501">
            <v>4650.9399999999996</v>
          </cell>
          <cell r="E3501">
            <v>3751.363123084368</v>
          </cell>
          <cell r="F3501" t="str">
            <v>SIEC Abr/26</v>
          </cell>
        </row>
        <row r="3502">
          <cell r="A3502" t="str">
            <v>05.01.07.100.18</v>
          </cell>
          <cell r="B3502" t="str">
            <v>Terminador óptico para 12 fibras</v>
          </cell>
          <cell r="C3502" t="str">
            <v>un</v>
          </cell>
          <cell r="D3502">
            <v>182.9</v>
          </cell>
          <cell r="E3502">
            <v>147.52379416034844</v>
          </cell>
          <cell r="F3502" t="str">
            <v>SIEC Abr/26</v>
          </cell>
        </row>
        <row r="3503">
          <cell r="A3503" t="str">
            <v>05.01.07.100.19</v>
          </cell>
          <cell r="B3503" t="str">
            <v>Terminador óptico para 36 fibras</v>
          </cell>
          <cell r="C3503" t="str">
            <v>un</v>
          </cell>
          <cell r="D3503">
            <v>338.2</v>
          </cell>
          <cell r="E3503">
            <v>272.78593321503467</v>
          </cell>
          <cell r="F3503" t="str">
            <v>SIEC Abr/26</v>
          </cell>
        </row>
        <row r="3504">
          <cell r="A3504" t="str">
            <v>05.01.07.100.17</v>
          </cell>
          <cell r="B3504" t="str">
            <v>Terminador óptico para 6 fibras</v>
          </cell>
          <cell r="C3504" t="str">
            <v>un</v>
          </cell>
          <cell r="D3504">
            <v>188.49</v>
          </cell>
          <cell r="E3504">
            <v>152.03258590095177</v>
          </cell>
          <cell r="F3504" t="str">
            <v>SIEC Abr/26</v>
          </cell>
        </row>
        <row r="3505">
          <cell r="A3505" t="str">
            <v>05.01.07.100.60</v>
          </cell>
          <cell r="B3505" t="str">
            <v>Transceptor óptico monomodo 10GBASE-T do tipo SFP</v>
          </cell>
          <cell r="C3505" t="str">
            <v>un</v>
          </cell>
          <cell r="D3505">
            <v>414.27</v>
          </cell>
          <cell r="E3505">
            <v>334.14260364574932</v>
          </cell>
          <cell r="F3505" t="str">
            <v>SIEC Abr/26</v>
          </cell>
        </row>
        <row r="3506">
          <cell r="A3506" t="str">
            <v>05.01.07.100.38</v>
          </cell>
          <cell r="B3506" t="str">
            <v>Transceptor óptico multimodo 1000BASE-T do tipo SFP</v>
          </cell>
          <cell r="C3506" t="str">
            <v>un</v>
          </cell>
          <cell r="D3506">
            <v>158.57</v>
          </cell>
          <cell r="E3506">
            <v>127.89966123568317</v>
          </cell>
          <cell r="F3506" t="str">
            <v>SIEC Abr/26</v>
          </cell>
        </row>
        <row r="3507">
          <cell r="A3507" t="str">
            <v>05.01.09</v>
          </cell>
          <cell r="B3507" t="str">
            <v>SUBSISTEMA DE SOLICITAÇÃO DE AUXÍLIO</v>
          </cell>
          <cell r="C3507" t="str">
            <v/>
          </cell>
          <cell r="E3507">
            <v>0</v>
          </cell>
          <cell r="F3507" t="str">
            <v>SIEC Abr/26</v>
          </cell>
        </row>
        <row r="3508">
          <cell r="A3508" t="str">
            <v>05.01.09.100</v>
          </cell>
          <cell r="B3508" t="str">
            <v>SISTEMA DE SOLICITAÇÃO DE AUXÍLIO</v>
          </cell>
          <cell r="C3508" t="str">
            <v/>
          </cell>
          <cell r="E3508">
            <v>0</v>
          </cell>
          <cell r="F3508" t="str">
            <v>SIEC Abr/26</v>
          </cell>
        </row>
        <row r="3509">
          <cell r="A3509" t="str">
            <v>05.01.09.100.13</v>
          </cell>
          <cell r="B3509" t="str">
            <v>Fonte de alimentação CA/CC, 127/220 Vac de entrada, 48 Vcc e 10 A de saída, Trilho DIN: TS-35/7,5 ou 15 montável, com proteção de curto-circuito</v>
          </cell>
          <cell r="C3509" t="str">
            <v>un</v>
          </cell>
          <cell r="D3509">
            <v>1110.8399999999999</v>
          </cell>
          <cell r="E3509">
            <v>895.98322310050003</v>
          </cell>
          <cell r="F3509" t="str">
            <v>SIEC Abr/26</v>
          </cell>
        </row>
        <row r="3510">
          <cell r="A3510" t="str">
            <v>05.01.09.100.14</v>
          </cell>
          <cell r="B3510" t="str">
            <v>Fonte de alimentação CA/CC, 127/220 Vac de entrada, 48 Vcc e 10 A de saída, Trilho DIN: TS-35/7,5 ou 15 montável, com proteção de curto-circuito - somente fornecimento</v>
          </cell>
          <cell r="C3510" t="str">
            <v>un</v>
          </cell>
          <cell r="D3510">
            <v>1106.9100000000001</v>
          </cell>
          <cell r="E3510">
            <v>892.81335699306351</v>
          </cell>
          <cell r="F3510" t="str">
            <v>SIEC Abr/26</v>
          </cell>
        </row>
        <row r="3511">
          <cell r="A3511" t="str">
            <v>05.01.09.100.11</v>
          </cell>
          <cell r="B3511" t="str">
            <v>Leitora de cartões compatíveis com: SMARTCARD "contactless" (por proximidade) com memória de 1KB nos Padrões MIFARE e ISSO 14443-A, e com os cartões SMARTCARD utilizados pelos funcionários da CPTM (Bilhete Único SPTrans), interface Wiegand ou Clock/Data ou Seriais, em caixa de sobrepor</v>
          </cell>
          <cell r="C3511" t="str">
            <v>un</v>
          </cell>
          <cell r="D3511">
            <v>293.06</v>
          </cell>
          <cell r="E3511">
            <v>236.37683497338281</v>
          </cell>
          <cell r="F3511" t="str">
            <v>SIEC Abr/26</v>
          </cell>
        </row>
        <row r="3512">
          <cell r="A3512" t="str">
            <v>05.01.09.100.12</v>
          </cell>
          <cell r="B3512" t="str">
            <v>Leitora de cartões compatíveis com: SMARTCARD "contactless" (por proximidade) com memória de 1KB nos Padrões MIFARE e ISSO 14443-A, e com os cartões SMARTCARD utilizados pelos funcionários da CPTM (Bilhete Único SPTrans), interface Wiegand ou Clock/Data ou Seriais, em caixa de sobrepor - somente fornecimento</v>
          </cell>
          <cell r="C3512" t="str">
            <v>un</v>
          </cell>
          <cell r="D3512">
            <v>246.66</v>
          </cell>
          <cell r="E3512">
            <v>198.95144378125502</v>
          </cell>
          <cell r="F3512" t="str">
            <v>SIEC Abr/26</v>
          </cell>
        </row>
        <row r="3513">
          <cell r="A3513" t="str">
            <v>05.01.10</v>
          </cell>
          <cell r="B3513" t="str">
            <v>SOBRESSALENTES</v>
          </cell>
          <cell r="C3513" t="str">
            <v/>
          </cell>
          <cell r="E3513">
            <v>0</v>
          </cell>
          <cell r="F3513" t="str">
            <v>SIEC Abr/26</v>
          </cell>
        </row>
        <row r="3514">
          <cell r="A3514" t="str">
            <v>05.01.10.100</v>
          </cell>
          <cell r="B3514" t="str">
            <v>SOBRESSALENTES DO SUBSISTEMA DE TELEFONIA</v>
          </cell>
          <cell r="C3514" t="str">
            <v/>
          </cell>
          <cell r="E3514">
            <v>0</v>
          </cell>
          <cell r="F3514" t="str">
            <v>SIEC Abr/26</v>
          </cell>
        </row>
        <row r="3515">
          <cell r="A3515" t="str">
            <v>05.01.10.100.12</v>
          </cell>
          <cell r="B3515" t="str">
            <v>Aparelho Telefônico Analógico - somente fornecimento</v>
          </cell>
          <cell r="C3515" t="str">
            <v>un</v>
          </cell>
          <cell r="D3515">
            <v>163.97</v>
          </cell>
          <cell r="E3515">
            <v>132.25520245200838</v>
          </cell>
          <cell r="F3515" t="str">
            <v>SIEC Abr/26</v>
          </cell>
        </row>
        <row r="3516">
          <cell r="A3516" t="str">
            <v>05.01.10.100.01</v>
          </cell>
          <cell r="B3516" t="str">
            <v>Aparelho Telefônico em Voip (IP) com os respectivos acessórios - somente fornecimento.</v>
          </cell>
          <cell r="C3516" t="str">
            <v>un</v>
          </cell>
          <cell r="D3516">
            <v>147.68</v>
          </cell>
          <cell r="E3516">
            <v>119.11598644942733</v>
          </cell>
          <cell r="F3516" t="str">
            <v>SIEC Abr/26</v>
          </cell>
        </row>
        <row r="3517">
          <cell r="A3517" t="str">
            <v>05.01.10.100.06</v>
          </cell>
          <cell r="B3517" t="str">
            <v>Central Telefônica IP de 48 ramais conforme especificação técnica - somente fornecimento.</v>
          </cell>
          <cell r="C3517" t="str">
            <v>un</v>
          </cell>
          <cell r="D3517">
            <v>2962.27</v>
          </cell>
          <cell r="E3517">
            <v>2389.3127923858688</v>
          </cell>
          <cell r="F3517" t="str">
            <v>SIEC Abr/26</v>
          </cell>
        </row>
        <row r="3518">
          <cell r="A3518" t="str">
            <v>05.01.10.100.07</v>
          </cell>
          <cell r="B3518" t="str">
            <v>Central Telefônica IP de 64 ramais conforme especificação técnica - somente fornecimento.</v>
          </cell>
          <cell r="C3518" t="str">
            <v>un</v>
          </cell>
          <cell r="D3518">
            <v>20609.22</v>
          </cell>
          <cell r="E3518">
            <v>16623.019841909987</v>
          </cell>
          <cell r="F3518" t="str">
            <v>SIEC Abr/26</v>
          </cell>
        </row>
        <row r="3519">
          <cell r="A3519" t="str">
            <v>05.01.10.100.02</v>
          </cell>
          <cell r="B3519" t="str">
            <v>Conversor de fibra óptica Fast Ethernet conector RJ-45 para conector SC juntamente com fonte alimentação - somente fornecimento.</v>
          </cell>
          <cell r="C3519" t="str">
            <v>un</v>
          </cell>
          <cell r="D3519">
            <v>244.15</v>
          </cell>
          <cell r="E3519">
            <v>196.92692369737054</v>
          </cell>
          <cell r="F3519" t="str">
            <v>SIEC Abr/26</v>
          </cell>
        </row>
        <row r="3520">
          <cell r="A3520" t="str">
            <v>05.01.10.100.10</v>
          </cell>
          <cell r="B3520" t="str">
            <v>Patch panel para rack 19", altura de 1 U, com terminações RJ 45, para 24 posições de cabo categoria 6 - somente fornecimento</v>
          </cell>
          <cell r="C3520" t="str">
            <v>un</v>
          </cell>
          <cell r="D3520">
            <v>763.25</v>
          </cell>
          <cell r="E3520">
            <v>615.62348765929983</v>
          </cell>
          <cell r="F3520" t="str">
            <v>SIEC Abr/26</v>
          </cell>
        </row>
        <row r="3521">
          <cell r="A3521" t="str">
            <v>05.01.10.100.04</v>
          </cell>
          <cell r="B3521" t="str">
            <v>Switch de Ethernet Gigabit avançado com Uplinks de 10GB, 24 PORTAS 10/100/1000 BASE-T, 4 PORTAS Ethernet Gigabit (SFP ou 10/100/1000) combinadas - somente fornecimento</v>
          </cell>
          <cell r="C3521" t="str">
            <v>un</v>
          </cell>
          <cell r="D3521">
            <v>2999.9</v>
          </cell>
          <cell r="E3521">
            <v>2419.6644620100014</v>
          </cell>
          <cell r="F3521" t="str">
            <v>SIEC Abr/26</v>
          </cell>
        </row>
        <row r="3522">
          <cell r="A3522" t="str">
            <v>05.01.10.200</v>
          </cell>
          <cell r="B3522" t="str">
            <v>SOBRESSALENTES DO SUBSISTEMA DE SONORIZAÇÃO</v>
          </cell>
          <cell r="C3522" t="str">
            <v/>
          </cell>
          <cell r="E3522">
            <v>0</v>
          </cell>
          <cell r="F3522" t="str">
            <v>SIEC Abr/26</v>
          </cell>
        </row>
        <row r="3523">
          <cell r="A3523" t="str">
            <v>05.01.10.200.05</v>
          </cell>
          <cell r="B3523" t="str">
            <v>Painel de Comando com Microfone tipo "GOOSE NECK" - somente fornecimento.</v>
          </cell>
          <cell r="C3523" t="str">
            <v>cj</v>
          </cell>
          <cell r="D3523">
            <v>9101.67</v>
          </cell>
          <cell r="E3523">
            <v>7341.2405226649462</v>
          </cell>
          <cell r="F3523" t="str">
            <v>SIEC Abr/26</v>
          </cell>
        </row>
        <row r="3524">
          <cell r="A3524" t="str">
            <v>05.01.10.200.02</v>
          </cell>
          <cell r="B3524" t="str">
            <v>Sensor de ruído e acessórios necessários para obter o controle das pressões sonoras adicionais com o objetivo de manter a inteligibilidade nos locais ruidosos - somente fornecimento</v>
          </cell>
          <cell r="C3524" t="str">
            <v>cj</v>
          </cell>
          <cell r="D3524">
            <v>2248.71</v>
          </cell>
          <cell r="E3524">
            <v>1813.768349733828</v>
          </cell>
          <cell r="F3524" t="str">
            <v>SIEC Abr/26</v>
          </cell>
        </row>
        <row r="3525">
          <cell r="A3525" t="str">
            <v>05.01.10.500</v>
          </cell>
          <cell r="B3525" t="str">
            <v>SOBRESSALENTES DO SUBSISTEMA DE CIRCUITO FECHADO DE TV E VÍDEO</v>
          </cell>
          <cell r="C3525" t="str">
            <v/>
          </cell>
          <cell r="E3525">
            <v>0</v>
          </cell>
          <cell r="F3525" t="str">
            <v>SIEC Abr/26</v>
          </cell>
        </row>
        <row r="3526">
          <cell r="A3526" t="str">
            <v>05.01.10.500.16</v>
          </cell>
          <cell r="B3526" t="str">
            <v>Câmera de vídeo tipo Pinhole (ponta de agulha); Resolução 2MP 1080p; abertura F2.4; Iluminação mínima de 0,007 Lux em modo colorido; WDR 120dB; acompanha encoder IP (compressão H.264 ou superior) - somente fornecimento</v>
          </cell>
          <cell r="C3526" t="str">
            <v>un</v>
          </cell>
          <cell r="D3526">
            <v>2153.37</v>
          </cell>
          <cell r="E3526">
            <v>1736.8688498144861</v>
          </cell>
          <cell r="F3526" t="str">
            <v>SIEC Abr/26</v>
          </cell>
        </row>
        <row r="3527">
          <cell r="A3527" t="str">
            <v>05.01.10.500.07</v>
          </cell>
          <cell r="B3527" t="str">
            <v>Câmera IP 2MP, resolução 1920x1080 com foco automático - somente fornecimento</v>
          </cell>
          <cell r="C3527" t="str">
            <v>un</v>
          </cell>
          <cell r="D3527">
            <v>1161.78</v>
          </cell>
          <cell r="E3527">
            <v>937.07049524116792</v>
          </cell>
          <cell r="F3527" t="str">
            <v>SIEC Abr/26</v>
          </cell>
        </row>
        <row r="3528">
          <cell r="A3528" t="str">
            <v>05.01.10.500.14</v>
          </cell>
          <cell r="B3528" t="str">
            <v>Conversor poE de fibra óptica multimodo Fast Ethernet conector RJ-45 para conector SC juntamente com fonte alimentação - somente fornecimento</v>
          </cell>
          <cell r="C3528" t="str">
            <v>un</v>
          </cell>
          <cell r="D3528">
            <v>244.15</v>
          </cell>
          <cell r="E3528">
            <v>196.92692369737054</v>
          </cell>
          <cell r="F3528" t="str">
            <v>SIEC Abr/26</v>
          </cell>
        </row>
        <row r="3529">
          <cell r="A3529" t="str">
            <v>05.01.10.500.18</v>
          </cell>
          <cell r="B3529" t="str">
            <v>Transceptor óptico multimodo 1000BASE-T do tipo SFP - somente fornecimento</v>
          </cell>
          <cell r="C3529" t="str">
            <v>cj</v>
          </cell>
          <cell r="D3529">
            <v>149.30000000000001</v>
          </cell>
          <cell r="E3529">
            <v>120.4226488143249</v>
          </cell>
          <cell r="F3529" t="str">
            <v>SIEC Abr/26</v>
          </cell>
        </row>
        <row r="3530">
          <cell r="A3530" t="str">
            <v>05.01.10.700</v>
          </cell>
          <cell r="B3530" t="str">
            <v>SOBRESSALENTES DO SUBSISTEMA DE TECNOLOGIA DE iNFORMAÇÃO</v>
          </cell>
          <cell r="C3530" t="str">
            <v/>
          </cell>
          <cell r="E3530">
            <v>0</v>
          </cell>
          <cell r="F3530" t="str">
            <v>SIEC Abr/26</v>
          </cell>
        </row>
        <row r="3531">
          <cell r="A3531" t="str">
            <v>05.01.10.700.02</v>
          </cell>
          <cell r="B3531" t="str">
            <v>Transceptor Óptico monomodo 1000BASE-T compatível com o switch a ser fornecido - somente fornecimento.</v>
          </cell>
          <cell r="C3531" t="str">
            <v>un</v>
          </cell>
          <cell r="D3531">
            <v>509.95</v>
          </cell>
          <cell r="E3531">
            <v>411.31634134537825</v>
          </cell>
          <cell r="F3531" t="str">
            <v>SIEC Abr/26</v>
          </cell>
        </row>
        <row r="3532">
          <cell r="A3532" t="str">
            <v>05.01.10.701</v>
          </cell>
          <cell r="B3532" t="str">
            <v>SOBRESSALENTES DO SUBSISTEMA DE TRANSMISSÃO ÓPTICA</v>
          </cell>
          <cell r="C3532" t="str">
            <v/>
          </cell>
          <cell r="E3532">
            <v>0</v>
          </cell>
          <cell r="F3532" t="str">
            <v>SIEC Abr/26</v>
          </cell>
        </row>
        <row r="3533">
          <cell r="A3533" t="str">
            <v>05.01.10.701.04</v>
          </cell>
          <cell r="B3533" t="str">
            <v>Kit de limpeza de fibra óptica - somente fornecimento</v>
          </cell>
          <cell r="C3533" t="str">
            <v>cj</v>
          </cell>
          <cell r="D3533">
            <v>2816.52</v>
          </cell>
          <cell r="E3533">
            <v>2271.7535086304242</v>
          </cell>
          <cell r="F3533" t="str">
            <v>SIEC Abr/26</v>
          </cell>
        </row>
        <row r="3534">
          <cell r="A3534" t="str">
            <v>05.01.10.701.02</v>
          </cell>
          <cell r="B3534" t="str">
            <v>Switch industrial não gerenciável com encaixe para trilho DIN, 16 Portas 10/100/1000 TX (RJ45) Gigabit, 2 portas 1000Base-X (SFP), PoE total 240W, IP30 ou superior - somente fornecimento</v>
          </cell>
          <cell r="C3534" t="str">
            <v>un</v>
          </cell>
          <cell r="D3534">
            <v>4461.58</v>
          </cell>
          <cell r="E3534">
            <v>3598.6288110985643</v>
          </cell>
          <cell r="F3534" t="str">
            <v>SIEC Abr/26</v>
          </cell>
        </row>
        <row r="3535">
          <cell r="A3535" t="str">
            <v>05.01.11</v>
          </cell>
          <cell r="B3535" t="str">
            <v>SUBSISTEMA DE TECNOLOGIA DE INFORMAÇÃO</v>
          </cell>
          <cell r="C3535" t="str">
            <v/>
          </cell>
          <cell r="E3535">
            <v>0</v>
          </cell>
          <cell r="F3535" t="str">
            <v>SIEC Abr/26</v>
          </cell>
        </row>
        <row r="3536">
          <cell r="A3536" t="str">
            <v>05.01.11.000</v>
          </cell>
          <cell r="B3536" t="str">
            <v>TECNOLOGIA DE INFORMAÇÃO</v>
          </cell>
          <cell r="C3536" t="str">
            <v/>
          </cell>
          <cell r="E3536">
            <v>0</v>
          </cell>
          <cell r="F3536" t="str">
            <v>SIEC Abr/26</v>
          </cell>
        </row>
        <row r="3537">
          <cell r="A3537" t="str">
            <v>05.01.11.000.16</v>
          </cell>
          <cell r="B3537" t="str">
            <v>Adaptador RS232 DB25 para DB9</v>
          </cell>
          <cell r="C3537" t="str">
            <v>cj</v>
          </cell>
          <cell r="D3537">
            <v>22.87</v>
          </cell>
          <cell r="E3537">
            <v>18.446523632844009</v>
          </cell>
          <cell r="F3537" t="str">
            <v>SIEC Abr/26</v>
          </cell>
        </row>
        <row r="3538">
          <cell r="A3538" t="str">
            <v>05.01.11.000.17</v>
          </cell>
          <cell r="B3538" t="str">
            <v>Conversor RS232 DB9 para Ethernet</v>
          </cell>
          <cell r="C3538" t="str">
            <v>cj</v>
          </cell>
          <cell r="D3538">
            <v>1760.35</v>
          </cell>
          <cell r="E3538">
            <v>1419.8661074366833</v>
          </cell>
          <cell r="F3538" t="str">
            <v>SIEC Abr/26</v>
          </cell>
        </row>
        <row r="3539">
          <cell r="A3539" t="str">
            <v>05.01.11.000.08</v>
          </cell>
          <cell r="B3539" t="str">
            <v>Fornecimento, instalação e configuração de estação de trabalho, incluindo monitores, com as seguintes características mínimas: Processador Intel Core i7, Sistema Operacional Windows 10 Professional de 64 bits em Português do Brasil, placa de vídeo dedicada de 2GB e saída para no mínimo 2 monitores, 8GB de RAM, disco rígido (HD) de 1TB, 2 interfaces de rede Ethernet de 100/1000 Mbps, teclado multimídia com fio em Português do Brasil e mouse óptico com fio, 2 monitores LED de 23" com resolução Full HD; incluso software antivírus com no mínimo 1 ano de licença</v>
          </cell>
          <cell r="C3539" t="str">
            <v>cj</v>
          </cell>
          <cell r="D3539">
            <v>4084.88</v>
          </cell>
          <cell r="E3539">
            <v>3294.7894821745444</v>
          </cell>
          <cell r="F3539" t="str">
            <v>SIEC Abr/26</v>
          </cell>
        </row>
        <row r="3540">
          <cell r="A3540" t="str">
            <v>05.01.11.000.03</v>
          </cell>
          <cell r="B3540" t="str">
            <v>Patch cord multilan CAT.6 1,50 m, aderente a TIA/EIA 568 B.2-1 para CAT. 6 e ISO/IEC 11.801</v>
          </cell>
          <cell r="C3540" t="str">
            <v>un</v>
          </cell>
          <cell r="D3540">
            <v>59.02</v>
          </cell>
          <cell r="E3540">
            <v>47.604452331021136</v>
          </cell>
          <cell r="F3540" t="str">
            <v>SIEC Abr/26</v>
          </cell>
        </row>
        <row r="3541">
          <cell r="A3541" t="str">
            <v>05.01.11.000.04</v>
          </cell>
          <cell r="B3541" t="str">
            <v>Transceptor Óptico monomodo 1000BASE-T compatível com o switch a ser fornecido</v>
          </cell>
          <cell r="C3541" t="str">
            <v>un</v>
          </cell>
          <cell r="D3541">
            <v>519.22</v>
          </cell>
          <cell r="E3541">
            <v>418.79335376673657</v>
          </cell>
          <cell r="F3541" t="str">
            <v>SIEC Abr/26</v>
          </cell>
        </row>
        <row r="3542">
          <cell r="A3542" t="str">
            <v>05.02</v>
          </cell>
          <cell r="B3542" t="str">
            <v>SINALIZAÇÃO FERROVIÁRIA</v>
          </cell>
          <cell r="C3542" t="str">
            <v/>
          </cell>
          <cell r="E3542">
            <v>0</v>
          </cell>
          <cell r="F3542" t="str">
            <v>SIEC Abr/26</v>
          </cell>
        </row>
        <row r="3543">
          <cell r="A3543" t="str">
            <v>05.02.01</v>
          </cell>
          <cell r="B3543" t="str">
            <v>SINALIZAÇÃO FERROVIÁRIA</v>
          </cell>
          <cell r="C3543" t="str">
            <v/>
          </cell>
          <cell r="E3543">
            <v>0</v>
          </cell>
          <cell r="F3543" t="str">
            <v>SIEC Abr/26</v>
          </cell>
        </row>
        <row r="3544">
          <cell r="A3544" t="str">
            <v>05.02.01.100</v>
          </cell>
          <cell r="B3544" t="str">
            <v>INSTALAÇÃO E MONTAGEM</v>
          </cell>
          <cell r="C3544" t="str">
            <v/>
          </cell>
          <cell r="E3544">
            <v>0</v>
          </cell>
          <cell r="F3544" t="str">
            <v>SIEC Abr/26</v>
          </cell>
        </row>
        <row r="3545">
          <cell r="A3545" t="str">
            <v>05.02.01.100.11</v>
          </cell>
          <cell r="B3545" t="str">
            <v>Execução das adequações provisórias no intertravamento vital - atividade realizada em período diurno</v>
          </cell>
          <cell r="C3545" t="str">
            <v>cj</v>
          </cell>
          <cell r="D3545">
            <v>59931.44</v>
          </cell>
          <cell r="E3545">
            <v>48339.603161800289</v>
          </cell>
          <cell r="F3545" t="str">
            <v>SIEC Abr/26</v>
          </cell>
        </row>
        <row r="3546">
          <cell r="A3546" t="str">
            <v>05.02.01.100.17</v>
          </cell>
          <cell r="B3546" t="str">
            <v>Execução de adequações e troca de versão de Software de Controle de Tráfego do CCO</v>
          </cell>
          <cell r="C3546" t="str">
            <v>cj</v>
          </cell>
          <cell r="D3546">
            <v>32983</v>
          </cell>
          <cell r="E3546">
            <v>26603.484432973059</v>
          </cell>
          <cell r="F3546" t="str">
            <v>SIEC Abr/26</v>
          </cell>
        </row>
        <row r="3547">
          <cell r="A3547" t="str">
            <v>05.02.01.100.15</v>
          </cell>
          <cell r="B3547" t="str">
            <v>Execução de aterramento de caixa de locação &lt;5 ohms, com todos ao materiais, conectores e acessórios (ref: BG8540-8, AZ9938-0 e demais documentos do edital)</v>
          </cell>
          <cell r="C3547" t="str">
            <v>cj</v>
          </cell>
          <cell r="D3547">
            <v>5397.46</v>
          </cell>
          <cell r="E3547">
            <v>4353.4924987901277</v>
          </cell>
          <cell r="F3547" t="str">
            <v>SIEC Abr/26</v>
          </cell>
        </row>
        <row r="3548">
          <cell r="A3548" t="str">
            <v>05.02.01.100.16</v>
          </cell>
          <cell r="B3548" t="str">
            <v>Execução de aterramento de house &lt;5 ohms, com todos ao materiais, conectores e acessórios (BG9081-9, AZ9938-0 e demais documentos do edital)</v>
          </cell>
          <cell r="C3548" t="str">
            <v>cj</v>
          </cell>
          <cell r="D3548">
            <v>15830.02</v>
          </cell>
          <cell r="E3548">
            <v>12768.204549120826</v>
          </cell>
          <cell r="F3548" t="str">
            <v>SIEC Abr/26</v>
          </cell>
        </row>
        <row r="3549">
          <cell r="A3549" t="str">
            <v>05.02.01.100.14</v>
          </cell>
          <cell r="B3549" t="str">
            <v>Instalação de caixa de locação</v>
          </cell>
          <cell r="C3549" t="str">
            <v>cj</v>
          </cell>
          <cell r="D3549">
            <v>15026.94</v>
          </cell>
          <cell r="E3549">
            <v>12120.454912082594</v>
          </cell>
          <cell r="F3549" t="str">
            <v>SIEC Abr/26</v>
          </cell>
        </row>
        <row r="3550">
          <cell r="A3550" t="str">
            <v>05.02.01.100.07</v>
          </cell>
          <cell r="B3550" t="str">
            <v>Instalação e Montagem de Bobina de Impedância (ref. Esp.Tec. CPTM AP1624-1 e desenhos CPTM A06886-7, AM4142-0 e AM4143-9)</v>
          </cell>
          <cell r="C3550" t="str">
            <v>cj</v>
          </cell>
          <cell r="D3550">
            <v>1324.38</v>
          </cell>
          <cell r="E3550">
            <v>1068.2206807549605</v>
          </cell>
          <cell r="F3550" t="str">
            <v>SIEC Abr/26</v>
          </cell>
        </row>
        <row r="3551">
          <cell r="A3551" t="str">
            <v>05.02.01.100.01</v>
          </cell>
          <cell r="B3551" t="str">
            <v>Instalação e montagem de circuito de via - execução em período diurno</v>
          </cell>
          <cell r="C3551" t="str">
            <v>cj</v>
          </cell>
          <cell r="D3551">
            <v>4687.72</v>
          </cell>
          <cell r="E3551">
            <v>3781.0291982577837</v>
          </cell>
          <cell r="F3551" t="str">
            <v>SIEC Abr/26</v>
          </cell>
        </row>
        <row r="3552">
          <cell r="A3552" t="str">
            <v>05.02.01.100.06</v>
          </cell>
          <cell r="B3552" t="str">
            <v>Instalação e Montagem de conjunto de Chapas de Proteção para Bobina de Impedância e Cabos</v>
          </cell>
          <cell r="C3552" t="str">
            <v>cj</v>
          </cell>
          <cell r="D3552">
            <v>476.25</v>
          </cell>
          <cell r="E3552">
            <v>384.13453782868203</v>
          </cell>
          <cell r="F3552" t="str">
            <v>SIEC Abr/26</v>
          </cell>
        </row>
        <row r="3553">
          <cell r="A3553" t="str">
            <v>05.02.01.100.12</v>
          </cell>
          <cell r="B3553" t="str">
            <v>Instalação e montagem de Intertravamento Vital nos abrigos de alvenaria (houses)</v>
          </cell>
          <cell r="C3553" t="str">
            <v>cj</v>
          </cell>
          <cell r="D3553">
            <v>221752.78</v>
          </cell>
          <cell r="E3553">
            <v>178861.73576383287</v>
          </cell>
          <cell r="F3553" t="str">
            <v>SIEC Abr/26</v>
          </cell>
        </row>
        <row r="3554">
          <cell r="A3554" t="str">
            <v>05.02.01.100.05</v>
          </cell>
          <cell r="B3554" t="str">
            <v>Instalação e montagem de sinal alto</v>
          </cell>
          <cell r="C3554" t="str">
            <v>cj</v>
          </cell>
          <cell r="D3554">
            <v>2366.8000000000002</v>
          </cell>
          <cell r="E3554">
            <v>1909.0175834812069</v>
          </cell>
          <cell r="F3554" t="str">
            <v>SIEC Abr/26</v>
          </cell>
        </row>
        <row r="3555">
          <cell r="A3555" t="str">
            <v>05.02.01.100.04</v>
          </cell>
          <cell r="B3555" t="str">
            <v>Instalação e montagem de sinal anão com base de concreto para fixação, placa de identificação, ferragens e demais acessórios de instalação (ref Desenho CPTM BG8573-4)</v>
          </cell>
          <cell r="C3555" t="str">
            <v>cj</v>
          </cell>
          <cell r="D3555">
            <v>2568.0300000000002</v>
          </cell>
          <cell r="E3555">
            <v>2071.3260203258592</v>
          </cell>
          <cell r="F3555" t="str">
            <v>SIEC Abr/26</v>
          </cell>
        </row>
        <row r="3556">
          <cell r="A3556" t="str">
            <v>05.02.01.100.38</v>
          </cell>
          <cell r="B3556" t="str">
            <v>Instalação e montagem de sistema contador de eixos completo nos abrigos de alvenaria (houses)</v>
          </cell>
          <cell r="C3556" t="str">
            <v>cj</v>
          </cell>
          <cell r="D3556">
            <v>221752.78</v>
          </cell>
          <cell r="E3556">
            <v>178861.73576383287</v>
          </cell>
          <cell r="F3556" t="str">
            <v>SIEC Abr/26</v>
          </cell>
        </row>
        <row r="3557">
          <cell r="A3557" t="str">
            <v>05.02.01.100.02</v>
          </cell>
          <cell r="B3557" t="str">
            <v>Montagem de máquina de chave e seu respectivo leiaute</v>
          </cell>
          <cell r="C3557" t="str">
            <v>cj</v>
          </cell>
          <cell r="D3557">
            <v>14970.4</v>
          </cell>
          <cell r="E3557">
            <v>12074.850782384256</v>
          </cell>
          <cell r="F3557" t="str">
            <v>SIEC Abr/26</v>
          </cell>
        </row>
        <row r="3558">
          <cell r="A3558" t="str">
            <v>05.02.01.100.18</v>
          </cell>
          <cell r="B3558" t="str">
            <v>Recuperação de circuito elétrico de retorno de tração</v>
          </cell>
          <cell r="C3558" t="str">
            <v>cj</v>
          </cell>
          <cell r="D3558">
            <v>4141.3</v>
          </cell>
          <cell r="E3558">
            <v>3340.2968220680755</v>
          </cell>
          <cell r="F3558" t="str">
            <v>SIEC Abr/26</v>
          </cell>
        </row>
        <row r="3559">
          <cell r="A3559" t="str">
            <v>05.02.01.110</v>
          </cell>
          <cell r="B3559" t="str">
            <v>OBRAS CIVIS</v>
          </cell>
          <cell r="C3559" t="str">
            <v/>
          </cell>
          <cell r="E3559">
            <v>0</v>
          </cell>
          <cell r="F3559" t="str">
            <v>SIEC Abr/26</v>
          </cell>
        </row>
        <row r="3560">
          <cell r="A3560" t="str">
            <v>05.02.01.110.12</v>
          </cell>
          <cell r="B3560" t="str">
            <v>Banco de dutos padrão CPTM, composto de tampa de concreto e dutos em PEAD (12 x Ø 5" sinalização e Telecom + 8 x Ø 6" energia de alta tensão)</v>
          </cell>
          <cell r="C3560" t="str">
            <v>m</v>
          </cell>
          <cell r="D3560">
            <v>2335.64</v>
          </cell>
          <cell r="E3560">
            <v>1883.8844974995966</v>
          </cell>
          <cell r="F3560" t="str">
            <v>SIEC Abr/26</v>
          </cell>
        </row>
        <row r="3561">
          <cell r="A3561" t="str">
            <v>05.02.01.110.11</v>
          </cell>
          <cell r="B3561" t="str">
            <v>Banco de dutos, composto por canaleta dupla de concreto (1,26x0,98)m, incluindo tampa de concreto, dutos em PEAD (6 x Ø 6" + 12 x Ø 4") para energia de alta tensão e sinalização</v>
          </cell>
          <cell r="C3561" t="str">
            <v>m</v>
          </cell>
          <cell r="D3561">
            <v>2014.99</v>
          </cell>
          <cell r="E3561">
            <v>1625.254073237619</v>
          </cell>
          <cell r="F3561" t="str">
            <v>SIEC Abr/26</v>
          </cell>
        </row>
        <row r="3562">
          <cell r="A3562" t="str">
            <v>05.02.01.110.16</v>
          </cell>
          <cell r="B3562" t="str">
            <v>Canaleta de alvenaria para grelha ou tampa de concreto, L = 30 cm</v>
          </cell>
          <cell r="C3562" t="str">
            <v>m</v>
          </cell>
          <cell r="D3562">
            <v>226.85</v>
          </cell>
          <cell r="E3562">
            <v>182.97306017099532</v>
          </cell>
          <cell r="F3562" t="str">
            <v>SIEC Abr/26</v>
          </cell>
        </row>
        <row r="3563">
          <cell r="A3563" t="str">
            <v>05.02.01.110.10</v>
          </cell>
          <cell r="B3563" t="str">
            <v>Canaleta dupla de concreto H = 0,98, B = 1,26 m</v>
          </cell>
          <cell r="C3563" t="str">
            <v>m</v>
          </cell>
          <cell r="D3563">
            <v>839.07</v>
          </cell>
          <cell r="E3563">
            <v>676.77851266333278</v>
          </cell>
          <cell r="F3563" t="str">
            <v>SIEC Abr/26</v>
          </cell>
        </row>
        <row r="3564">
          <cell r="A3564" t="str">
            <v>05.02.01.110.15</v>
          </cell>
          <cell r="B3564" t="str">
            <v>Canaleta simples com tampa de concreto, H = 1,10 m B = 1,20m e = 0,10 m</v>
          </cell>
          <cell r="C3564" t="str">
            <v>m</v>
          </cell>
          <cell r="D3564">
            <v>1009.6</v>
          </cell>
          <cell r="E3564">
            <v>814.32489111146958</v>
          </cell>
          <cell r="F3564" t="str">
            <v>SIEC Abr/26</v>
          </cell>
        </row>
        <row r="3565">
          <cell r="A3565" t="str">
            <v>05.02.01.110.17</v>
          </cell>
          <cell r="B3565" t="str">
            <v>Canaleta simples de concreto H = 0,80 m, B = 1,20 m</v>
          </cell>
          <cell r="C3565" t="str">
            <v>m</v>
          </cell>
          <cell r="D3565">
            <v>531.52</v>
          </cell>
          <cell r="E3565">
            <v>428.71430875947732</v>
          </cell>
          <cell r="F3565" t="str">
            <v>SIEC Abr/26</v>
          </cell>
        </row>
        <row r="3566">
          <cell r="A3566" t="str">
            <v>05.02.01.110.18</v>
          </cell>
          <cell r="B3566" t="str">
            <v>Canaleta simples de concreto H = 1,20 m, B = 0,80 m</v>
          </cell>
          <cell r="C3566" t="str">
            <v>m</v>
          </cell>
          <cell r="D3566">
            <v>727.33</v>
          </cell>
          <cell r="E3566">
            <v>586.65107275366995</v>
          </cell>
          <cell r="F3566" t="str">
            <v>SIEC Abr/26</v>
          </cell>
        </row>
        <row r="3567">
          <cell r="A3567" t="str">
            <v>05.02.01.110.20</v>
          </cell>
          <cell r="B3567" t="str">
            <v>Canaleta simples de concreto H = 1,40 m, B = 1,50 m</v>
          </cell>
          <cell r="C3567" t="str">
            <v>m</v>
          </cell>
          <cell r="D3567">
            <v>905.21</v>
          </cell>
          <cell r="E3567">
            <v>730.12582674624946</v>
          </cell>
          <cell r="F3567" t="str">
            <v>SIEC Abr/26</v>
          </cell>
        </row>
        <row r="3568">
          <cell r="A3568" t="str">
            <v>05.02.01.110.19</v>
          </cell>
          <cell r="B3568" t="str">
            <v>Canaleta simples de concreto H = 1,50 m, B = 1,20 m</v>
          </cell>
          <cell r="C3568" t="str">
            <v>m</v>
          </cell>
          <cell r="D3568">
            <v>936.38</v>
          </cell>
          <cell r="E3568">
            <v>755.26697854492659</v>
          </cell>
          <cell r="F3568" t="str">
            <v>SIEC Abr/26</v>
          </cell>
        </row>
        <row r="3569">
          <cell r="A3569" t="str">
            <v>05.02.01.110.26</v>
          </cell>
          <cell r="B3569" t="str">
            <v>Construção de rede de dutos com 01 PEAD corrugado espiralado flexível de Ø 2" (50 mm)</v>
          </cell>
          <cell r="C3569" t="str">
            <v>m</v>
          </cell>
          <cell r="D3569">
            <v>100.33</v>
          </cell>
          <cell r="E3569">
            <v>80.924342635909014</v>
          </cell>
          <cell r="F3569" t="str">
            <v>SIEC Abr/26</v>
          </cell>
        </row>
        <row r="3570">
          <cell r="A3570" t="str">
            <v>05.02.01.110.27</v>
          </cell>
          <cell r="B3570" t="str">
            <v>Construção de rede de dutos com 01 PEAD corrugado espiralado flexível de Ø 3" (75 mm)</v>
          </cell>
          <cell r="C3570" t="str">
            <v>m</v>
          </cell>
          <cell r="D3570">
            <v>111.58</v>
          </cell>
          <cell r="E3570">
            <v>89.998386836586548</v>
          </cell>
          <cell r="F3570" t="str">
            <v>SIEC Abr/26</v>
          </cell>
        </row>
        <row r="3571">
          <cell r="A3571" t="str">
            <v>05.02.01.110.28</v>
          </cell>
          <cell r="B3571" t="str">
            <v>Construção de rede de dutos com 01 PVC rígido ou PEAD corrugado espiralado flexível de Ø 100 mm.</v>
          </cell>
          <cell r="C3571" t="str">
            <v>m</v>
          </cell>
          <cell r="D3571">
            <v>673.45</v>
          </cell>
          <cell r="E3571">
            <v>543.19245039522502</v>
          </cell>
          <cell r="F3571" t="str">
            <v>SIEC Abr/26</v>
          </cell>
        </row>
        <row r="3572">
          <cell r="A3572" t="str">
            <v>05.02.01.110.29</v>
          </cell>
          <cell r="B3572" t="str">
            <v>Construção de rede de dutos com 02 PVC rígido ou PEAD corrugado espiralado flexível de Ø 100 mm.</v>
          </cell>
          <cell r="C3572" t="str">
            <v>m</v>
          </cell>
          <cell r="D3572">
            <v>729.97</v>
          </cell>
          <cell r="E3572">
            <v>588.78044845942895</v>
          </cell>
          <cell r="F3572" t="str">
            <v>SIEC Abr/26</v>
          </cell>
        </row>
        <row r="3573">
          <cell r="A3573" t="str">
            <v>05.02.01.110.14</v>
          </cell>
          <cell r="B3573" t="str">
            <v>Envelopamento de eletroduto enterrado, com concreto</v>
          </cell>
          <cell r="C3573" t="str">
            <v>m</v>
          </cell>
          <cell r="D3573">
            <v>65.72</v>
          </cell>
          <cell r="E3573">
            <v>53.008549766091306</v>
          </cell>
          <cell r="F3573" t="str">
            <v>SIEC Abr/26</v>
          </cell>
        </row>
        <row r="3574">
          <cell r="A3574" t="str">
            <v>05.02.01.110.05</v>
          </cell>
          <cell r="B3574" t="str">
            <v>Execução de rede subterrânea para lançamento de cabos</v>
          </cell>
          <cell r="C3574" t="str">
            <v>m</v>
          </cell>
          <cell r="D3574">
            <v>8.83</v>
          </cell>
          <cell r="E3574">
            <v>7.122116470398451</v>
          </cell>
          <cell r="F3574" t="str">
            <v>SIEC Abr/26</v>
          </cell>
        </row>
        <row r="3575">
          <cell r="A3575" t="str">
            <v>05.02.01.110.06</v>
          </cell>
          <cell r="B3575" t="str">
            <v>Execução de travessia subterrânea sob via férrea</v>
          </cell>
          <cell r="C3575" t="str">
            <v>m</v>
          </cell>
          <cell r="D3575">
            <v>70.2</v>
          </cell>
          <cell r="E3575">
            <v>56.622035812227779</v>
          </cell>
          <cell r="F3575" t="str">
            <v>SIEC Abr/26</v>
          </cell>
        </row>
        <row r="3576">
          <cell r="A3576" t="str">
            <v>05.02.01.110.09</v>
          </cell>
          <cell r="B3576" t="str">
            <v>Execução de travessias de vias para equalização de vias e alimentação de seccionadoras em elevados (circuitos auxiliares de alimentação)</v>
          </cell>
          <cell r="C3576" t="str">
            <v>un</v>
          </cell>
          <cell r="D3576">
            <v>2683.99</v>
          </cell>
          <cell r="E3576">
            <v>2164.857235037909</v>
          </cell>
          <cell r="F3576" t="str">
            <v>SIEC Abr/26</v>
          </cell>
        </row>
        <row r="3577">
          <cell r="A3577" t="str">
            <v>05.02.01.110.07</v>
          </cell>
          <cell r="B3577" t="str">
            <v>Execução de travessias de vias para equalização de vias e alimentação de seccionadoras em superfície de 2 vias (circuitos auxiliares de alimentação)</v>
          </cell>
          <cell r="C3577" t="str">
            <v>un</v>
          </cell>
          <cell r="D3577">
            <v>2872.54</v>
          </cell>
          <cell r="E3577">
            <v>2316.9382158412645</v>
          </cell>
          <cell r="F3577" t="str">
            <v>SIEC Abr/26</v>
          </cell>
        </row>
        <row r="3578">
          <cell r="A3578" t="str">
            <v>05.02.01.110.08</v>
          </cell>
          <cell r="B3578" t="str">
            <v>Execução de travessias de vias para equalização de vias e alimentação de seccionadoras em superfície de 4 vias (circuitos auxiliares de alimentação)</v>
          </cell>
          <cell r="C3578" t="str">
            <v>un</v>
          </cell>
          <cell r="D3578">
            <v>5801.08</v>
          </cell>
          <cell r="E3578">
            <v>4679.0450072592348</v>
          </cell>
          <cell r="F3578" t="str">
            <v>SIEC Abr/26</v>
          </cell>
        </row>
        <row r="3579">
          <cell r="A3579" t="str">
            <v>05.02.01.120</v>
          </cell>
          <cell r="B3579" t="str">
            <v xml:space="preserve">REMOÇÕES E REMANEJAMENTOS </v>
          </cell>
          <cell r="C3579" t="str">
            <v/>
          </cell>
          <cell r="E3579">
            <v>0</v>
          </cell>
          <cell r="F3579" t="str">
            <v>SIEC Abr/26</v>
          </cell>
        </row>
        <row r="3580">
          <cell r="A3580" t="str">
            <v>05.02.01.120.11</v>
          </cell>
          <cell r="B3580" t="str">
            <v>Desmontagem de Bobina de Impedância</v>
          </cell>
          <cell r="C3580" t="str">
            <v>un</v>
          </cell>
          <cell r="D3580">
            <v>2777.54</v>
          </cell>
          <cell r="E3580">
            <v>2240.3129537022101</v>
          </cell>
          <cell r="F3580" t="str">
            <v>SIEC Abr/26</v>
          </cell>
        </row>
        <row r="3581">
          <cell r="A3581" t="str">
            <v>05.02.01.120.10</v>
          </cell>
          <cell r="B3581" t="str">
            <v>Desmontagem de Caixa de locação</v>
          </cell>
          <cell r="C3581" t="str">
            <v>un</v>
          </cell>
          <cell r="D3581">
            <v>1676.6</v>
          </cell>
          <cell r="E3581">
            <v>1352.314889498306</v>
          </cell>
          <cell r="F3581" t="str">
            <v>SIEC Abr/26</v>
          </cell>
        </row>
        <row r="3582">
          <cell r="A3582" t="str">
            <v>05.02.01.120.01</v>
          </cell>
          <cell r="B3582" t="str">
            <v>Desmontagem de Circuito de Via - execução em período diurno</v>
          </cell>
          <cell r="C3582" t="str">
            <v>cj</v>
          </cell>
          <cell r="D3582">
            <v>4041.36</v>
          </cell>
          <cell r="E3582">
            <v>3259.6870462977899</v>
          </cell>
          <cell r="F3582" t="str">
            <v>SIEC Abr/26</v>
          </cell>
        </row>
        <row r="3583">
          <cell r="A3583" t="str">
            <v>05.02.01.120.12</v>
          </cell>
          <cell r="B3583" t="str">
            <v>Desmontagem de Descida de alimentação elétrica (dupla)</v>
          </cell>
          <cell r="C3583" t="str">
            <v>cj</v>
          </cell>
          <cell r="D3583">
            <v>3740.76</v>
          </cell>
          <cell r="E3583">
            <v>3017.2285852556865</v>
          </cell>
          <cell r="F3583" t="str">
            <v>SIEC Abr/26</v>
          </cell>
        </row>
        <row r="3584">
          <cell r="A3584" t="str">
            <v>05.02.01.120.09</v>
          </cell>
          <cell r="B3584" t="str">
            <v>Desmontagem de equipamentos da sala técnica existente</v>
          </cell>
          <cell r="C3584" t="str">
            <v>un</v>
          </cell>
          <cell r="D3584">
            <v>11987.2</v>
          </cell>
          <cell r="E3584">
            <v>9668.6562348765929</v>
          </cell>
          <cell r="F3584" t="str">
            <v>SIEC Abr/26</v>
          </cell>
        </row>
        <row r="3585">
          <cell r="A3585" t="str">
            <v>05.02.01.120.05</v>
          </cell>
          <cell r="B3585" t="str">
            <v>Desmontagem de Equipamentos de Passagem em Nível</v>
          </cell>
          <cell r="C3585" t="str">
            <v>cj</v>
          </cell>
          <cell r="D3585">
            <v>3447.66</v>
          </cell>
          <cell r="E3585">
            <v>2780.8194870140342</v>
          </cell>
          <cell r="F3585" t="str">
            <v>SIEC Abr/26</v>
          </cell>
        </row>
        <row r="3586">
          <cell r="A3586" t="str">
            <v>05.02.01.120.06</v>
          </cell>
          <cell r="B3586" t="str">
            <v>Desmontagem de equipamentos do sistema de Telecomunicação de Estação, formado por Cronometria, Telefonia, CFTV e Sonorização.</v>
          </cell>
          <cell r="C3586" t="str">
            <v>cj</v>
          </cell>
          <cell r="D3586">
            <v>11413.1</v>
          </cell>
          <cell r="E3586">
            <v>9205.597677044685</v>
          </cell>
          <cell r="F3586" t="str">
            <v>SIEC Abr/26</v>
          </cell>
        </row>
        <row r="3587">
          <cell r="A3587" t="str">
            <v>05.02.01.120.02</v>
          </cell>
          <cell r="B3587" t="str">
            <v>Desmontagem de máquina de chave e seu respectivo leiaute</v>
          </cell>
          <cell r="C3587" t="str">
            <v>cj</v>
          </cell>
          <cell r="D3587">
            <v>15494.08</v>
          </cell>
          <cell r="E3587">
            <v>12497.241490562994</v>
          </cell>
          <cell r="F3587" t="str">
            <v>SIEC Abr/26</v>
          </cell>
        </row>
        <row r="3588">
          <cell r="A3588" t="str">
            <v>05.02.01.120.04</v>
          </cell>
          <cell r="B3588" t="str">
            <v>Desmontagem de sinal alto</v>
          </cell>
          <cell r="C3588" t="str">
            <v>cj</v>
          </cell>
          <cell r="D3588">
            <v>1452.86</v>
          </cell>
          <cell r="E3588">
            <v>1171.8502984352315</v>
          </cell>
          <cell r="F3588" t="str">
            <v>SIEC Abr/26</v>
          </cell>
        </row>
        <row r="3589">
          <cell r="A3589" t="str">
            <v>05.02.01.120.03</v>
          </cell>
          <cell r="B3589" t="str">
            <v>Desmontagem de sinal anão - execução em período diurno</v>
          </cell>
          <cell r="C3589" t="str">
            <v>cj</v>
          </cell>
          <cell r="D3589">
            <v>4596</v>
          </cell>
          <cell r="E3589">
            <v>3707.0495241167928</v>
          </cell>
          <cell r="F3589" t="str">
            <v>SIEC Abr/26</v>
          </cell>
        </row>
        <row r="3590">
          <cell r="A3590" t="str">
            <v>05.02.01.120.13</v>
          </cell>
          <cell r="B3590" t="str">
            <v>REM.20_Remanejamento de caixa de locação - execução em período diurno</v>
          </cell>
          <cell r="C3590" t="str">
            <v>cj</v>
          </cell>
          <cell r="D3590">
            <v>17324.099999999999</v>
          </cell>
          <cell r="E3590">
            <v>13973.302145507339</v>
          </cell>
          <cell r="F3590" t="str">
            <v>SIEC Abr/26</v>
          </cell>
        </row>
        <row r="3591">
          <cell r="A3591" t="str">
            <v>05.02.01.120.14</v>
          </cell>
          <cell r="B3591" t="str">
            <v>REM.26_Remanejamento de sonofletores</v>
          </cell>
          <cell r="C3591" t="str">
            <v>cj</v>
          </cell>
          <cell r="D3591">
            <v>217.42</v>
          </cell>
          <cell r="E3591">
            <v>175.36699467656072</v>
          </cell>
          <cell r="F3591" t="str">
            <v>SIEC Abr/26</v>
          </cell>
        </row>
        <row r="3592">
          <cell r="A3592" t="str">
            <v>05.02.01.120.07</v>
          </cell>
          <cell r="B3592" t="str">
            <v>REM.31_Remanejamento de equipamentos do sistema de sonorização da Sala Técnica compreendendo desmontagem, reinstalação e testes funcionais.</v>
          </cell>
          <cell r="C3592" t="str">
            <v>cj</v>
          </cell>
          <cell r="D3592">
            <v>10551.92</v>
          </cell>
          <cell r="E3592">
            <v>8510.9856428456205</v>
          </cell>
          <cell r="F3592" t="str">
            <v>SIEC Abr/26</v>
          </cell>
        </row>
        <row r="3593">
          <cell r="A3593" t="str">
            <v>05.02.01.120.08</v>
          </cell>
          <cell r="B3593" t="str">
            <v>REM.33_Remanejamento de equipamentos do sistema de Transmissão Óptico da Sala Técnica compreendendo desmontagem, reinstalação e testes funcionais</v>
          </cell>
          <cell r="C3593" t="str">
            <v>cj</v>
          </cell>
          <cell r="D3593">
            <v>26883.06</v>
          </cell>
          <cell r="E3593">
            <v>21683.384416841425</v>
          </cell>
          <cell r="F3593" t="str">
            <v>SIEC Abr/26</v>
          </cell>
        </row>
        <row r="3594">
          <cell r="A3594" t="str">
            <v>05.02.01.120.16</v>
          </cell>
          <cell r="B3594" t="str">
            <v>Remoção de poste e espelho de fim de plataforma destinados aos operadores de trem</v>
          </cell>
          <cell r="C3594" t="str">
            <v>cj</v>
          </cell>
          <cell r="D3594">
            <v>159.07</v>
          </cell>
          <cell r="E3594">
            <v>128.30295208904661</v>
          </cell>
          <cell r="F3594" t="str">
            <v>SIEC Abr/26</v>
          </cell>
        </row>
        <row r="3595">
          <cell r="A3595" t="str">
            <v>05.02.01.120.15</v>
          </cell>
          <cell r="B3595" t="str">
            <v>Remoção de poste e monitor de fim de plataforma destinados aos operadores de trem</v>
          </cell>
          <cell r="C3595" t="str">
            <v>cj</v>
          </cell>
          <cell r="D3595">
            <v>191.67</v>
          </cell>
          <cell r="E3595">
            <v>154.59751572834327</v>
          </cell>
          <cell r="F3595" t="str">
            <v>SIEC Abr/26</v>
          </cell>
        </row>
        <row r="3596">
          <cell r="A3596" t="str">
            <v>05.02.01.200</v>
          </cell>
          <cell r="B3596" t="str">
            <v>TESTES SINALIZAÇÃO</v>
          </cell>
          <cell r="C3596" t="str">
            <v/>
          </cell>
          <cell r="E3596">
            <v>0</v>
          </cell>
          <cell r="F3596" t="str">
            <v>SIEC Abr/26</v>
          </cell>
        </row>
        <row r="3597">
          <cell r="A3597" t="str">
            <v>05.02.01.200.06</v>
          </cell>
          <cell r="B3597" t="str">
            <v>Regulagem e teste de circuito de via - execução em período diurno</v>
          </cell>
          <cell r="C3597" t="str">
            <v>un</v>
          </cell>
          <cell r="D3597">
            <v>191.67</v>
          </cell>
          <cell r="E3597">
            <v>154.59751572834327</v>
          </cell>
          <cell r="F3597" t="str">
            <v>SIEC Abr/26</v>
          </cell>
        </row>
        <row r="3598">
          <cell r="A3598" t="str">
            <v>05.02.01.200.08</v>
          </cell>
          <cell r="B3598" t="str">
            <v>Testes de Aceitação do Sistema de controle de arrecadação e de passageiros</v>
          </cell>
          <cell r="C3598" t="str">
            <v>un</v>
          </cell>
          <cell r="D3598">
            <v>191.67</v>
          </cell>
          <cell r="E3598">
            <v>154.59751572834327</v>
          </cell>
          <cell r="F3598" t="str">
            <v>SIEC Abr/26</v>
          </cell>
        </row>
        <row r="3599">
          <cell r="A3599" t="str">
            <v>05.02.01.200.07</v>
          </cell>
          <cell r="B3599" t="str">
            <v>Testes de Aceitação do Sistema de Controle Local</v>
          </cell>
          <cell r="C3599" t="str">
            <v>un</v>
          </cell>
          <cell r="D3599">
            <v>191.67</v>
          </cell>
          <cell r="E3599">
            <v>154.59751572834327</v>
          </cell>
          <cell r="F3599" t="str">
            <v>SIEC Abr/26</v>
          </cell>
        </row>
        <row r="3600">
          <cell r="A3600" t="str">
            <v>05.02.01.200.10</v>
          </cell>
          <cell r="B3600" t="str">
            <v>Testes de Aceitação do Sistema de Transmissão Óptica</v>
          </cell>
          <cell r="C3600" t="str">
            <v>un</v>
          </cell>
          <cell r="D3600">
            <v>191.67</v>
          </cell>
          <cell r="E3600">
            <v>154.59751572834327</v>
          </cell>
          <cell r="F3600" t="str">
            <v>SIEC Abr/26</v>
          </cell>
        </row>
        <row r="3601">
          <cell r="A3601" t="str">
            <v>05.02.01.200.09</v>
          </cell>
          <cell r="B3601" t="str">
            <v>Testes de Aceitação dos Sistemas de Sonorização, CFTV, Cronometria/PDT, Telefonia e Dados</v>
          </cell>
          <cell r="C3601" t="str">
            <v>un</v>
          </cell>
          <cell r="D3601">
            <v>191.67</v>
          </cell>
          <cell r="E3601">
            <v>154.59751572834327</v>
          </cell>
          <cell r="F3601" t="str">
            <v>SIEC Abr/26</v>
          </cell>
        </row>
        <row r="3602">
          <cell r="A3602" t="str">
            <v>05.02.01.200.04</v>
          </cell>
          <cell r="B3602" t="str">
            <v>Testes de Aceitação e Operacionais Integrados, Via e CCO, nas fases provisórias e final de implantação - execução em período diurno</v>
          </cell>
          <cell r="C3602" t="str">
            <v>cj</v>
          </cell>
          <cell r="D3602">
            <v>191.67</v>
          </cell>
          <cell r="E3602">
            <v>154.59751572834327</v>
          </cell>
          <cell r="F3602" t="str">
            <v>SIEC Abr/26</v>
          </cell>
        </row>
        <row r="3603">
          <cell r="A3603" t="str">
            <v>05.02.01.200.05</v>
          </cell>
          <cell r="B3603" t="str">
            <v>Testes de aceitação em fábrica e campo de Bobinas de Impedância</v>
          </cell>
          <cell r="C3603" t="str">
            <v>un</v>
          </cell>
          <cell r="D3603">
            <v>191.67</v>
          </cell>
          <cell r="E3603">
            <v>154.59751572834327</v>
          </cell>
          <cell r="F3603" t="str">
            <v>SIEC Abr/26</v>
          </cell>
        </row>
        <row r="3604">
          <cell r="A3604" t="str">
            <v>05.02.01.200.02</v>
          </cell>
          <cell r="B3604" t="str">
            <v>Testes operacionais das adequações provisórias no intertravamento vital - execução em período diurno</v>
          </cell>
          <cell r="C3604" t="str">
            <v>cj</v>
          </cell>
          <cell r="D3604">
            <v>191.67</v>
          </cell>
          <cell r="E3604">
            <v>154.59751572834327</v>
          </cell>
          <cell r="F3604" t="str">
            <v>SIEC Abr/26</v>
          </cell>
        </row>
        <row r="3605">
          <cell r="A3605" t="str">
            <v>05.02.01.200.03</v>
          </cell>
          <cell r="B3605" t="str">
            <v>Testes operacionais de sinais para entrega a operação da CPTM - conjunto de sinais - execução em período diurno</v>
          </cell>
          <cell r="C3605" t="str">
            <v>cj</v>
          </cell>
          <cell r="D3605">
            <v>191.67</v>
          </cell>
          <cell r="E3605">
            <v>154.59751572834327</v>
          </cell>
          <cell r="F3605" t="str">
            <v>SIEC Abr/26</v>
          </cell>
        </row>
        <row r="3606">
          <cell r="A3606" t="str">
            <v>05.02.01.200.01</v>
          </cell>
          <cell r="B3606" t="str">
            <v>Testes operacionais para entrega à operação da CPTM - conjunto de máquina de chave - execução em período diurno</v>
          </cell>
          <cell r="C3606" t="str">
            <v>cj</v>
          </cell>
          <cell r="D3606">
            <v>191.67</v>
          </cell>
          <cell r="E3606">
            <v>154.59751572834327</v>
          </cell>
          <cell r="F3606" t="str">
            <v>SIEC Abr/26</v>
          </cell>
        </row>
        <row r="3607">
          <cell r="A3607" t="str">
            <v>05.03</v>
          </cell>
          <cell r="B3607" t="str">
            <v>RADIOCOMUNICAÇÃO</v>
          </cell>
          <cell r="C3607" t="str">
            <v/>
          </cell>
          <cell r="E3607">
            <v>0</v>
          </cell>
          <cell r="F3607" t="str">
            <v>SIEC Abr/26</v>
          </cell>
        </row>
        <row r="3608">
          <cell r="A3608" t="str">
            <v>05.03.01</v>
          </cell>
          <cell r="B3608" t="str">
            <v>SUBSISTEMA DE RADIOCOMUNICAÇÃO</v>
          </cell>
          <cell r="C3608" t="str">
            <v/>
          </cell>
          <cell r="E3608">
            <v>0</v>
          </cell>
          <cell r="F3608" t="str">
            <v>SIEC Abr/26</v>
          </cell>
        </row>
        <row r="3609">
          <cell r="A3609" t="str">
            <v>05.03.01.100</v>
          </cell>
          <cell r="B3609" t="str">
            <v>MIGRAÇÕES</v>
          </cell>
          <cell r="C3609" t="str">
            <v/>
          </cell>
          <cell r="E3609">
            <v>0</v>
          </cell>
          <cell r="F3609" t="str">
            <v>SIEC Abr/26</v>
          </cell>
        </row>
        <row r="3610">
          <cell r="A3610" t="str">
            <v>05.03.01.100.01</v>
          </cell>
          <cell r="B3610" t="str">
            <v>Migração de estação rádio base (ERB) em conformidade com a especificação técnica CPTM - BE1474-9</v>
          </cell>
          <cell r="C3610" t="str">
            <v>cj</v>
          </cell>
          <cell r="D3610">
            <v>1178.6400000000001</v>
          </cell>
          <cell r="E3610">
            <v>950.6694628165834</v>
          </cell>
          <cell r="F3610" t="str">
            <v>SIEC Abr/26</v>
          </cell>
        </row>
        <row r="3611">
          <cell r="A3611" t="str">
            <v>05.03.01.100.02</v>
          </cell>
          <cell r="B3611" t="str">
            <v>Migração de transceptores portáteis, embarcados e estações fixas P25 para novos canais, em conformidade com a Especificação Técnica CPTM - BE1474-9</v>
          </cell>
          <cell r="C3611" t="str">
            <v>un</v>
          </cell>
          <cell r="D3611">
            <v>127.62</v>
          </cell>
          <cell r="E3611">
            <v>102.93595741248589</v>
          </cell>
          <cell r="F3611" t="str">
            <v>SIEC Abr/26</v>
          </cell>
        </row>
        <row r="3612">
          <cell r="A3612" t="str">
            <v>06</v>
          </cell>
          <cell r="B3612" t="str">
            <v>SISTEMAS AUXILIARES</v>
          </cell>
          <cell r="C3612" t="str">
            <v/>
          </cell>
          <cell r="E3612">
            <v>0</v>
          </cell>
          <cell r="F3612" t="str">
            <v>SIEC Abr/26</v>
          </cell>
        </row>
        <row r="3613">
          <cell r="A3613" t="str">
            <v>06.01</v>
          </cell>
          <cell r="B3613" t="str">
            <v>ESCADAS, ESTEIRAS ROLANTES E PLATAFORMAS DE ACESSO</v>
          </cell>
          <cell r="C3613" t="str">
            <v/>
          </cell>
          <cell r="E3613">
            <v>0</v>
          </cell>
          <cell r="F3613" t="str">
            <v>SIEC Abr/26</v>
          </cell>
        </row>
        <row r="3614">
          <cell r="A3614" t="str">
            <v>06.01.01</v>
          </cell>
          <cell r="B3614" t="str">
            <v>ESCADAS ROLANTES</v>
          </cell>
          <cell r="C3614" t="str">
            <v/>
          </cell>
          <cell r="E3614">
            <v>0</v>
          </cell>
          <cell r="F3614" t="str">
            <v>SIEC Abr/26</v>
          </cell>
        </row>
        <row r="3615">
          <cell r="A3615" t="str">
            <v>06.01.01.100</v>
          </cell>
          <cell r="B3615" t="str">
            <v>ESCADAS ROLANTES</v>
          </cell>
          <cell r="C3615" t="str">
            <v/>
          </cell>
          <cell r="E3615">
            <v>0</v>
          </cell>
          <cell r="F3615" t="str">
            <v>SIEC Abr/26</v>
          </cell>
        </row>
        <row r="3616">
          <cell r="A3616" t="str">
            <v>06.01.01.100.07</v>
          </cell>
          <cell r="B3616" t="str">
            <v>Chapa de aço inoxidável ABNT / AISI 304, espessura 2 mm, acabamento superficial escovado / lixado (grana 280) em uma das faces</v>
          </cell>
          <cell r="C3616" t="str">
            <v>m²</v>
          </cell>
          <cell r="D3616">
            <v>486.3</v>
          </cell>
          <cell r="E3616">
            <v>392.2406839812873</v>
          </cell>
          <cell r="F3616" t="str">
            <v>SIEC Abr/26</v>
          </cell>
        </row>
        <row r="3617">
          <cell r="A3617" t="str">
            <v>06.01.01.100.02</v>
          </cell>
          <cell r="B3617" t="str">
            <v>Escada Rolante para transporte público, para condições de altíssimo tráfego (tráfego extrapesado) e condições de uso extremamente severas (heavy duty); desnível aproximado 7,0±0,3m; incluindo balaustrada de vidro, semáforo de piso, frenagem regenerativa, dispositivo de monitoramento contínuo contra quebra de degrau, correntes de degraus com roletes de aço, sistema de tração independente, interface de monitoramento e controle remoto, garantia, Certificados de Conformidade, alvarás/cadastros/autorizações de instalação e funcionamento (conforme exigências da Prefeitura local), ART e documentação técnica completa no padrão CPTM; instalada, montada, ajustada e testada em fábrica e em campo com a presença de fiscais da CPTM; tensão conforme disponível no local da instalação; projetada e construída conforme Normas EN 115 e/ou ABNT NBR 16734</v>
          </cell>
          <cell r="C3617" t="str">
            <v>un</v>
          </cell>
          <cell r="D3617">
            <v>1479780.8</v>
          </cell>
          <cell r="E3617">
            <v>1193564.1232456849</v>
          </cell>
          <cell r="F3617" t="str">
            <v>SIEC Abr/26</v>
          </cell>
        </row>
        <row r="3618">
          <cell r="A3618" t="str">
            <v>06.01.01.100.06</v>
          </cell>
          <cell r="B3618" t="str">
            <v>Revestimento externo das laterais da Escada Rolante com painéis de aço inoxidável tipo ABNT 304, com acabamento superficial escovado, espessura 2 mm</v>
          </cell>
          <cell r="C3618" t="str">
            <v>m²</v>
          </cell>
          <cell r="D3618">
            <v>525.41</v>
          </cell>
          <cell r="E3618">
            <v>423.78609453137602</v>
          </cell>
          <cell r="F3618" t="str">
            <v>SIEC Abr/26</v>
          </cell>
        </row>
        <row r="3619">
          <cell r="A3619" t="str">
            <v>08</v>
          </cell>
          <cell r="B3619" t="str">
            <v>OBRAS EXTERNAS DE PAISAGISMO</v>
          </cell>
          <cell r="C3619" t="str">
            <v/>
          </cell>
          <cell r="E3619">
            <v>0</v>
          </cell>
          <cell r="F3619" t="str">
            <v>SIEC Abr/26</v>
          </cell>
        </row>
        <row r="3620">
          <cell r="A3620" t="str">
            <v>08.02</v>
          </cell>
          <cell r="B3620" t="str">
            <v>ACESSOS EXTERNOS DE VEÍCULOS E PEDESTRES</v>
          </cell>
          <cell r="C3620" t="str">
            <v/>
          </cell>
          <cell r="E3620">
            <v>0</v>
          </cell>
          <cell r="F3620" t="str">
            <v>SIEC Abr/26</v>
          </cell>
        </row>
        <row r="3621">
          <cell r="A3621" t="str">
            <v>08.02.01</v>
          </cell>
          <cell r="B3621" t="str">
            <v>VIAS PARA CIRCULAÇÃO E ESTACIONAMENTO DE VEÍCULOS DE CARGA E PASSEIO</v>
          </cell>
          <cell r="C3621" t="str">
            <v/>
          </cell>
          <cell r="E3621">
            <v>0</v>
          </cell>
          <cell r="F3621" t="str">
            <v>SIEC Abr/26</v>
          </cell>
        </row>
        <row r="3622">
          <cell r="A3622" t="str">
            <v>08.02.01.100</v>
          </cell>
          <cell r="B3622" t="str">
            <v>PAVIMENTAÇÕES</v>
          </cell>
          <cell r="C3622" t="str">
            <v/>
          </cell>
          <cell r="E3622">
            <v>0</v>
          </cell>
          <cell r="F3622" t="str">
            <v>SIEC Abr/26</v>
          </cell>
        </row>
        <row r="3623">
          <cell r="A3623" t="str">
            <v>08.02.01.100.01</v>
          </cell>
          <cell r="B3623" t="str">
            <v>Abertura de caixa até 40 cm</v>
          </cell>
          <cell r="C3623" t="str">
            <v>m²</v>
          </cell>
          <cell r="D3623">
            <v>30.94</v>
          </cell>
          <cell r="E3623">
            <v>24.955638006130023</v>
          </cell>
          <cell r="F3623" t="str">
            <v>SIEC Abr/26</v>
          </cell>
        </row>
        <row r="3624">
          <cell r="A3624" t="str">
            <v>08.02.01.100.03</v>
          </cell>
          <cell r="B3624" t="str">
            <v>Base de coxim de areia</v>
          </cell>
          <cell r="C3624" t="str">
            <v>m³</v>
          </cell>
          <cell r="D3624">
            <v>218.7</v>
          </cell>
          <cell r="E3624">
            <v>176.39941926117115</v>
          </cell>
          <cell r="F3624" t="str">
            <v>SIEC Abr/26</v>
          </cell>
        </row>
        <row r="3625">
          <cell r="A3625" t="str">
            <v>08.02.01.100.08</v>
          </cell>
          <cell r="B3625" t="str">
            <v>Brita graduada tratada com cimento (4% Vol)</v>
          </cell>
          <cell r="C3625" t="str">
            <v>m³</v>
          </cell>
          <cell r="D3625">
            <v>472.13</v>
          </cell>
          <cell r="E3625">
            <v>380.81142119696722</v>
          </cell>
          <cell r="F3625" t="str">
            <v>SIEC Abr/26</v>
          </cell>
        </row>
        <row r="3626">
          <cell r="A3626" t="str">
            <v>08.02.01.100.02</v>
          </cell>
          <cell r="B3626" t="str">
            <v>Execução e compactação de base e ou sub base para pavimentação de brita graduada simples</v>
          </cell>
          <cell r="C3626" t="str">
            <v>m³</v>
          </cell>
          <cell r="D3626">
            <v>259.08999999999997</v>
          </cell>
          <cell r="E3626">
            <v>208.97725439587029</v>
          </cell>
          <cell r="F3626" t="str">
            <v>SIEC Abr/26</v>
          </cell>
        </row>
        <row r="3627">
          <cell r="A3627" t="str">
            <v>08.02.01.100.10</v>
          </cell>
          <cell r="B3627" t="str">
            <v>Fresagem contínua de revestimento asfáltico (sem transporte)</v>
          </cell>
          <cell r="C3627" t="str">
            <v>m³</v>
          </cell>
          <cell r="D3627">
            <v>72.25</v>
          </cell>
          <cell r="E3627">
            <v>58.275528311017908</v>
          </cell>
          <cell r="F3627" t="str">
            <v>SIEC Abr/26</v>
          </cell>
        </row>
        <row r="3628">
          <cell r="A3628" t="str">
            <v>08.02.01.100.11</v>
          </cell>
          <cell r="B3628" t="str">
            <v>Fresagem descontínua de revestimento betuminoso</v>
          </cell>
          <cell r="C3628" t="str">
            <v>m³</v>
          </cell>
          <cell r="D3628">
            <v>109.17</v>
          </cell>
          <cell r="E3628">
            <v>88.054524923374743</v>
          </cell>
          <cell r="F3628" t="str">
            <v>SIEC Abr/26</v>
          </cell>
        </row>
        <row r="3629">
          <cell r="A3629" t="str">
            <v>08.02.01.100.13</v>
          </cell>
          <cell r="B3629" t="str">
            <v>NEP 04_Guia pré-moldada para jardim 8 cm x 25 cm x 80 cm</v>
          </cell>
          <cell r="C3629" t="str">
            <v>m</v>
          </cell>
          <cell r="D3629">
            <v>36.79</v>
          </cell>
          <cell r="E3629">
            <v>29.674140990482336</v>
          </cell>
          <cell r="F3629" t="str">
            <v>SIEC Abr/26</v>
          </cell>
        </row>
        <row r="3630">
          <cell r="A3630" t="str">
            <v>08.02.01.100.07</v>
          </cell>
          <cell r="B3630" t="str">
            <v>Pavimento de concreto compactado com rolo - brita comercial</v>
          </cell>
          <cell r="C3630" t="str">
            <v>m³</v>
          </cell>
          <cell r="D3630">
            <v>459.08</v>
          </cell>
          <cell r="E3630">
            <v>370.28552992418128</v>
          </cell>
          <cell r="F3630" t="str">
            <v>SIEC Abr/26</v>
          </cell>
        </row>
        <row r="3631">
          <cell r="A3631" t="str">
            <v>08.02.01.100.12</v>
          </cell>
          <cell r="B3631" t="str">
            <v>Usinagem de brita graduada simples</v>
          </cell>
          <cell r="C3631" t="str">
            <v>m³</v>
          </cell>
          <cell r="D3631">
            <v>243.27</v>
          </cell>
          <cell r="E3631">
            <v>196.21713179545088</v>
          </cell>
          <cell r="F3631" t="str">
            <v>SIEC Abr/26</v>
          </cell>
        </row>
        <row r="3632">
          <cell r="A3632" t="str">
            <v>08.02.01.110</v>
          </cell>
          <cell r="B3632" t="str">
            <v>PAVIMENTO ARTICULADO DE CONCRETO</v>
          </cell>
          <cell r="C3632" t="str">
            <v/>
          </cell>
          <cell r="E3632">
            <v>0</v>
          </cell>
          <cell r="F3632" t="str">
            <v>SIEC Abr/26</v>
          </cell>
        </row>
        <row r="3633">
          <cell r="A3633" t="str">
            <v>08.02.01.110.33</v>
          </cell>
          <cell r="B3633" t="str">
            <v>DEM.98_Remoção de piso de bloco intertravado ou de pedra portuguesa, de forma manual, com reaproveitamento</v>
          </cell>
          <cell r="C3633" t="str">
            <v>m²</v>
          </cell>
          <cell r="D3633">
            <v>27.67</v>
          </cell>
          <cell r="E3633">
            <v>22.318115825133088</v>
          </cell>
          <cell r="F3633" t="str">
            <v>SIEC Abr/26</v>
          </cell>
        </row>
        <row r="3634">
          <cell r="A3634" t="str">
            <v>08.02.01.110.35</v>
          </cell>
          <cell r="B3634" t="str">
            <v>DEM.101_Remoção de tampas de concreto armado de caixas de inspeção</v>
          </cell>
          <cell r="C3634" t="str">
            <v>un</v>
          </cell>
          <cell r="D3634">
            <v>20.010000000000002</v>
          </cell>
          <cell r="E3634">
            <v>16.139699951605099</v>
          </cell>
          <cell r="F3634" t="str">
            <v>SIEC Abr/26</v>
          </cell>
        </row>
        <row r="3635">
          <cell r="A3635" t="str">
            <v>08.02.01.110.32</v>
          </cell>
          <cell r="B3635" t="str">
            <v>NEC 100_Piso intertravado drenante em concreto poroso para tráfego leve, 10 x 20 cm, espessura 6 cm (resistência à compressão &gt;= 20 Mpa e permeabilidade &gt;= 90 por cento)</v>
          </cell>
          <cell r="C3635" t="str">
            <v>m²</v>
          </cell>
          <cell r="D3635">
            <v>147.58000000000001</v>
          </cell>
          <cell r="E3635">
            <v>119.03532827875465</v>
          </cell>
          <cell r="F3635" t="str">
            <v>SIEC Abr/26</v>
          </cell>
        </row>
        <row r="3636">
          <cell r="A3636" t="str">
            <v>08.02.01.110.25</v>
          </cell>
          <cell r="B3636" t="str">
            <v>NEC 62_Piso de concreto fck= 20 MPa, e= 8 cm (com juntas e acabamento escovado), com divisão em módulos de 1,00 x 1,00 m, sobre lastro de brita 1 e 2, e armado com tela de aço CA-60</v>
          </cell>
          <cell r="C3636" t="str">
            <v>m²</v>
          </cell>
          <cell r="D3636">
            <v>96.2</v>
          </cell>
          <cell r="E3636">
            <v>77.593160187126955</v>
          </cell>
          <cell r="F3636" t="str">
            <v>SIEC Abr/26</v>
          </cell>
        </row>
        <row r="3637">
          <cell r="A3637" t="str">
            <v>08.02.01.110.30</v>
          </cell>
          <cell r="B3637" t="str">
            <v>NEC 69_Piso intertravado em bloco de concreto retangular - para tráfego leve (10 x 20 x 6 cm, 35 MPa), inclusive base, sub-base e areia de assentamento.</v>
          </cell>
          <cell r="C3637" t="str">
            <v>m²</v>
          </cell>
          <cell r="D3637">
            <v>170.15</v>
          </cell>
          <cell r="E3637">
            <v>137.23987739958059</v>
          </cell>
          <cell r="F3637" t="str">
            <v>SIEC Abr/26</v>
          </cell>
        </row>
        <row r="3638">
          <cell r="A3638" t="str">
            <v>08.02.01.110.31</v>
          </cell>
          <cell r="B3638" t="str">
            <v>NEC 70_Piso intertravado em bloco de concreto retangular - para tráfego médio/comercial (10 x 20 x 8 cm, 50 MPa)</v>
          </cell>
          <cell r="C3638" t="str">
            <v>m²</v>
          </cell>
          <cell r="D3638">
            <v>189.24</v>
          </cell>
          <cell r="E3638">
            <v>152.63752218099694</v>
          </cell>
          <cell r="F3638" t="str">
            <v>SIEC Abr/26</v>
          </cell>
        </row>
        <row r="3639">
          <cell r="A3639" t="str">
            <v>08.02.01.110.27</v>
          </cell>
          <cell r="B3639" t="str">
            <v>NEC 72_Piso drenante para tráfego leve em placas pré-fabricadas (micro-concreto de alto desempenho); 90% drenante</v>
          </cell>
          <cell r="C3639" t="str">
            <v>m²</v>
          </cell>
          <cell r="D3639">
            <v>189.24</v>
          </cell>
          <cell r="E3639">
            <v>152.63752218099694</v>
          </cell>
          <cell r="F3639" t="str">
            <v>SIEC Abr/26</v>
          </cell>
        </row>
        <row r="3640">
          <cell r="A3640" t="str">
            <v>08.02.01.110.28</v>
          </cell>
          <cell r="B3640" t="str">
            <v>NEC 73_Piso drenante para tráfego médio em placas pré-fabricadas (micro-concreto de alto desempenho); 90% drenante</v>
          </cell>
          <cell r="C3640" t="str">
            <v>m²</v>
          </cell>
          <cell r="D3640">
            <v>270.55</v>
          </cell>
          <cell r="E3640">
            <v>218.22068075496048</v>
          </cell>
          <cell r="F3640" t="str">
            <v>SIEC Abr/26</v>
          </cell>
        </row>
        <row r="3641">
          <cell r="A3641" t="str">
            <v>08.02.01.110.22</v>
          </cell>
          <cell r="B3641" t="str">
            <v>NEC 74_Piso drenante para tráfego pesado em placas pré-fabricadas (micro-concreto de alto desempenho); 90% drenante</v>
          </cell>
          <cell r="C3641" t="str">
            <v>m²</v>
          </cell>
          <cell r="D3641">
            <v>330.09</v>
          </cell>
          <cell r="E3641">
            <v>266.24455557347954</v>
          </cell>
          <cell r="F3641" t="str">
            <v>SIEC Abr/26</v>
          </cell>
        </row>
        <row r="3642">
          <cell r="A3642" t="str">
            <v>08.02.01.110.02</v>
          </cell>
          <cell r="B3642" t="str">
            <v>Passeio em concreto, fck = 15 MPa, incluindo preparo de caixa, e=7 cm</v>
          </cell>
          <cell r="C3642" t="str">
            <v>m²</v>
          </cell>
          <cell r="D3642">
            <v>125.88</v>
          </cell>
          <cell r="E3642">
            <v>101.53250524278108</v>
          </cell>
          <cell r="F3642" t="str">
            <v>SIEC Abr/26</v>
          </cell>
        </row>
        <row r="3643">
          <cell r="A3643" t="str">
            <v>08.02.01.110.01</v>
          </cell>
          <cell r="B3643" t="str">
            <v>Passeio em concreto, fck = 25 MPa, incluindo preparo de caixa, e=7 cm</v>
          </cell>
          <cell r="C3643" t="str">
            <v>m²</v>
          </cell>
          <cell r="D3643">
            <v>130.72</v>
          </cell>
          <cell r="E3643">
            <v>105.43636070333925</v>
          </cell>
          <cell r="F3643" t="str">
            <v>SIEC Abr/26</v>
          </cell>
        </row>
        <row r="3644">
          <cell r="A3644" t="str">
            <v>08.02.01.110.03</v>
          </cell>
          <cell r="B3644" t="str">
            <v>Pavimentação articulada de blocos de concreto hexagonal sobre coxim de areia</v>
          </cell>
          <cell r="C3644" t="str">
            <v>m²</v>
          </cell>
          <cell r="D3644">
            <v>170.29</v>
          </cell>
          <cell r="E3644">
            <v>137.35279883852235</v>
          </cell>
          <cell r="F3644" t="str">
            <v>SIEC Abr/26</v>
          </cell>
        </row>
        <row r="3645">
          <cell r="A3645" t="str">
            <v>08.02.01.110.07</v>
          </cell>
          <cell r="B3645" t="str">
            <v>Pavimentação de concreto não armado, rústico, em duas camadas: camada inferior e = 9 cm com concreto para lastro e camada superior e = 3 cm com concreto fck=25 Mpa</v>
          </cell>
          <cell r="C3645" t="str">
            <v>m²</v>
          </cell>
          <cell r="D3645">
            <v>290.58999999999997</v>
          </cell>
          <cell r="E3645">
            <v>234.38457815776735</v>
          </cell>
          <cell r="F3645" t="str">
            <v>SIEC Abr/26</v>
          </cell>
        </row>
        <row r="3646">
          <cell r="A3646" t="str">
            <v>08.02.01.110.06</v>
          </cell>
          <cell r="B3646" t="str">
            <v>Pavimentação intertravada de blocos de concreto sobre coxim de areia, 9 x 19 cm para tráfego pesado</v>
          </cell>
          <cell r="C3646" t="str">
            <v>m²</v>
          </cell>
          <cell r="D3646">
            <v>191.37</v>
          </cell>
          <cell r="E3646">
            <v>154.35554121632521</v>
          </cell>
          <cell r="F3646" t="str">
            <v>SIEC Abr/26</v>
          </cell>
        </row>
        <row r="3647">
          <cell r="A3647" t="str">
            <v>08.02.01.110.05</v>
          </cell>
          <cell r="B3647" t="str">
            <v>Pavimentação intertravada de blocos de concreto sobre coxim de areia, e = 60mm, 16 faces tráfego leve</v>
          </cell>
          <cell r="C3647" t="str">
            <v>m²</v>
          </cell>
          <cell r="D3647">
            <v>110.53</v>
          </cell>
          <cell r="E3647">
            <v>89.151476044523307</v>
          </cell>
          <cell r="F3647" t="str">
            <v>SIEC Abr/26</v>
          </cell>
        </row>
        <row r="3648">
          <cell r="A3648" t="str">
            <v>08.02.01.110.04</v>
          </cell>
          <cell r="B3648" t="str">
            <v>Pavimentação intertravada de blocos de concreto sobre coxim de areia, e = 80mm, 16 faces tráfego pesado,</v>
          </cell>
          <cell r="C3648" t="str">
            <v>m²</v>
          </cell>
          <cell r="D3648">
            <v>121.11</v>
          </cell>
          <cell r="E3648">
            <v>97.685110501693813</v>
          </cell>
          <cell r="F3648" t="str">
            <v>SIEC Abr/26</v>
          </cell>
        </row>
        <row r="3649">
          <cell r="A3649" t="str">
            <v>08.02.01.110.11</v>
          </cell>
          <cell r="B3649" t="str">
            <v>Piso de concreto fck = 25 MPa, e = 12 cm, sobre lastro de brita 3 e 4, e = 5 cm, e armado com tela de aço CA-60</v>
          </cell>
          <cell r="C3649" t="str">
            <v>m²</v>
          </cell>
          <cell r="D3649">
            <v>129.58000000000001</v>
          </cell>
          <cell r="E3649">
            <v>104.5168575576706</v>
          </cell>
          <cell r="F3649" t="str">
            <v>SIEC Abr/26</v>
          </cell>
        </row>
        <row r="3650">
          <cell r="A3650" t="str">
            <v>08.02.01.110.19</v>
          </cell>
          <cell r="B3650" t="str">
            <v>Piso em Mosaico Português</v>
          </cell>
          <cell r="C3650" t="str">
            <v>m²</v>
          </cell>
          <cell r="D3650">
            <v>354.95</v>
          </cell>
          <cell r="E3650">
            <v>286.29617680271008</v>
          </cell>
          <cell r="F3650" t="str">
            <v>SIEC Abr/26</v>
          </cell>
        </row>
        <row r="3651">
          <cell r="A3651" t="str">
            <v>08.02.01.110.20</v>
          </cell>
          <cell r="B3651" t="str">
            <v>Piso para área externa de placas cimentícias pré-moldadas intertravadas 40x40x6cm, OTERPREM, ou equivalente</v>
          </cell>
          <cell r="C3651" t="str">
            <v>m²</v>
          </cell>
          <cell r="D3651">
            <v>131.13999999999999</v>
          </cell>
          <cell r="E3651">
            <v>105.77512502016452</v>
          </cell>
          <cell r="F3651" t="str">
            <v>SIEC Abr/26</v>
          </cell>
        </row>
        <row r="3652">
          <cell r="A3652" t="str">
            <v>08.02.01.110.21</v>
          </cell>
          <cell r="B3652" t="str">
            <v>Piso para área externa de placas cimentícias pré-moldadas intertravadas 40x40x8cm, OTERPREM, ou equivalente</v>
          </cell>
          <cell r="C3652" t="str">
            <v>m²</v>
          </cell>
          <cell r="D3652">
            <v>126.24</v>
          </cell>
          <cell r="E3652">
            <v>101.82287465720277</v>
          </cell>
          <cell r="F3652" t="str">
            <v>SIEC Abr/26</v>
          </cell>
        </row>
        <row r="3653">
          <cell r="A3653" t="str">
            <v>08.02.01.110.12</v>
          </cell>
          <cell r="B3653" t="str">
            <v>Piso rústico em concreto , fck = 25 MPa, formando quadrados ripados de 1,20 x 1,20 m, e = 7 cm</v>
          </cell>
          <cell r="C3653" t="str">
            <v>m²</v>
          </cell>
          <cell r="D3653">
            <v>133.03</v>
          </cell>
          <cell r="E3653">
            <v>107.29956444587836</v>
          </cell>
          <cell r="F3653" t="str">
            <v>SIEC Abr/26</v>
          </cell>
        </row>
        <row r="3654">
          <cell r="A3654" t="str">
            <v>08.02.01.110.16</v>
          </cell>
          <cell r="B3654" t="str">
            <v>Piso rústico em concreto, fck = 25 MPa, formando quadrados ripados de 0,50 x 0,50 m, e=8 cm, juntas de 5 cm que poderão ser preenchidas com grama</v>
          </cell>
          <cell r="C3654" t="str">
            <v>m²</v>
          </cell>
          <cell r="D3654">
            <v>190.84</v>
          </cell>
          <cell r="E3654">
            <v>153.92805291175995</v>
          </cell>
          <cell r="F3654" t="str">
            <v>SIEC Abr/26</v>
          </cell>
        </row>
        <row r="3655">
          <cell r="A3655" t="str">
            <v>08.02.01.110.17</v>
          </cell>
          <cell r="B3655" t="str">
            <v>Piso rústico em concreto, fck = 25 MPa, formando quadrados ripados de 1 x 1 m, e=8 cm, juntas de 10 cm que poderão ser preenchidas com grama</v>
          </cell>
          <cell r="C3655" t="str">
            <v>m²</v>
          </cell>
          <cell r="D3655">
            <v>165.08</v>
          </cell>
          <cell r="E3655">
            <v>133.15050814647526</v>
          </cell>
          <cell r="F3655" t="str">
            <v>SIEC Abr/26</v>
          </cell>
        </row>
        <row r="3656">
          <cell r="A3656" t="str">
            <v>08.02.01.110.15</v>
          </cell>
          <cell r="B3656" t="str">
            <v>Piso rústico em concreto, fck = 25 MPa, formando quadrados ripados de 1,50 x 1,50 m, e = 7 cm</v>
          </cell>
          <cell r="C3656" t="str">
            <v>m²</v>
          </cell>
          <cell r="D3656">
            <v>131.91</v>
          </cell>
          <cell r="E3656">
            <v>106.39619293434424</v>
          </cell>
          <cell r="F3656" t="str">
            <v>SIEC Abr/26</v>
          </cell>
        </row>
        <row r="3657">
          <cell r="A3657" t="str">
            <v>08.02.01.110.18</v>
          </cell>
          <cell r="B3657" t="str">
            <v>Placa de concreto, fck = 20 MPa, e = 20 cm, com juntas de dilatação, para estacionamento de ônibus</v>
          </cell>
          <cell r="C3657" t="str">
            <v>m²</v>
          </cell>
          <cell r="D3657">
            <v>211.69</v>
          </cell>
          <cell r="E3657">
            <v>170.74528149701564</v>
          </cell>
          <cell r="F3657" t="str">
            <v>SIEC Abr/26</v>
          </cell>
        </row>
        <row r="3658">
          <cell r="A3658" t="str">
            <v>08.02.01.110.26</v>
          </cell>
          <cell r="B3658" t="str">
            <v>Recomposição de piso permeável (paralelepípedo)</v>
          </cell>
          <cell r="C3658" t="str">
            <v>m²</v>
          </cell>
          <cell r="D3658">
            <v>70.42</v>
          </cell>
          <cell r="E3658">
            <v>56.799483787707693</v>
          </cell>
          <cell r="F3658" t="str">
            <v>SIEC Abr/26</v>
          </cell>
        </row>
        <row r="3659">
          <cell r="A3659" t="str">
            <v>08.02.01.110.34</v>
          </cell>
          <cell r="B3659" t="str">
            <v>REM.52_Reassentamento de piso intertravado, espessura 8 cm, em via/estacionamento, com reaproveitamento dos blocos retangulares existentes</v>
          </cell>
          <cell r="C3659" t="str">
            <v>m²</v>
          </cell>
          <cell r="D3659">
            <v>52.88</v>
          </cell>
          <cell r="E3659">
            <v>42.652040651718018</v>
          </cell>
          <cell r="F3659" t="str">
            <v>SIEC Abr/26</v>
          </cell>
        </row>
        <row r="3660">
          <cell r="A3660" t="str">
            <v>08.02.01.210</v>
          </cell>
          <cell r="B3660" t="str">
            <v>PAVIMENTOS FLEXÍVEIS (ASFÁLTICOS)</v>
          </cell>
          <cell r="C3660" t="str">
            <v/>
          </cell>
          <cell r="E3660">
            <v>0</v>
          </cell>
          <cell r="F3660" t="str">
            <v>SIEC Abr/26</v>
          </cell>
        </row>
        <row r="3661">
          <cell r="A3661" t="str">
            <v>08.02.01.210.02</v>
          </cell>
          <cell r="B3661" t="str">
            <v>Concreto asfáltico - faixa C - massa comercial - capa de rolamento</v>
          </cell>
          <cell r="C3661" t="str">
            <v>T</v>
          </cell>
          <cell r="D3661">
            <v>540.51</v>
          </cell>
          <cell r="E3661">
            <v>435.96547830295208</v>
          </cell>
          <cell r="F3661" t="str">
            <v>SIEC Abr/26</v>
          </cell>
        </row>
        <row r="3662">
          <cell r="A3662" t="str">
            <v>08.03</v>
          </cell>
          <cell r="B3662" t="str">
            <v>PAISAGISMO</v>
          </cell>
          <cell r="C3662" t="str">
            <v/>
          </cell>
          <cell r="E3662">
            <v>0</v>
          </cell>
          <cell r="F3662" t="str">
            <v>SIEC Abr/26</v>
          </cell>
        </row>
        <row r="3663">
          <cell r="A3663" t="str">
            <v>08.03.01</v>
          </cell>
          <cell r="B3663" t="str">
            <v>PREPARO DO SOLO</v>
          </cell>
          <cell r="C3663" t="str">
            <v/>
          </cell>
          <cell r="E3663">
            <v>0</v>
          </cell>
          <cell r="F3663" t="str">
            <v>SIEC Abr/26</v>
          </cell>
        </row>
        <row r="3664">
          <cell r="A3664" t="str">
            <v>08.03.01.100</v>
          </cell>
          <cell r="B3664" t="str">
            <v>FORNECIMENTO DE TERRA</v>
          </cell>
          <cell r="C3664" t="str">
            <v/>
          </cell>
          <cell r="E3664">
            <v>0</v>
          </cell>
          <cell r="F3664" t="str">
            <v>SIEC Abr/26</v>
          </cell>
        </row>
        <row r="3665">
          <cell r="A3665" t="str">
            <v>08.03.01.100.01</v>
          </cell>
          <cell r="B3665" t="str">
            <v>NEP 12_Terra vegetal adubada</v>
          </cell>
          <cell r="C3665" t="str">
            <v>m³</v>
          </cell>
          <cell r="D3665">
            <v>446.24</v>
          </cell>
          <cell r="E3665">
            <v>359.92902080980804</v>
          </cell>
          <cell r="F3665" t="str">
            <v>SIEC Abr/26</v>
          </cell>
        </row>
        <row r="3666">
          <cell r="A3666" t="str">
            <v>08.03.01.110</v>
          </cell>
          <cell r="B3666" t="str">
            <v>TRATAMENTO DE SOLOS</v>
          </cell>
          <cell r="C3666" t="str">
            <v/>
          </cell>
          <cell r="E3666">
            <v>0</v>
          </cell>
          <cell r="F3666" t="str">
            <v>SIEC Abr/26</v>
          </cell>
        </row>
        <row r="3667">
          <cell r="A3667" t="str">
            <v>08.03.01.110.01</v>
          </cell>
          <cell r="B3667" t="str">
            <v>Aplicação de herbicida esterilizante de solo</v>
          </cell>
          <cell r="C3667" t="str">
            <v>m²</v>
          </cell>
          <cell r="D3667">
            <v>0.28999999999999998</v>
          </cell>
          <cell r="E3667">
            <v>0.2339086949507985</v>
          </cell>
          <cell r="F3667" t="str">
            <v>SIEC Abr/26</v>
          </cell>
        </row>
        <row r="3668">
          <cell r="A3668" t="str">
            <v>08.03.01.120</v>
          </cell>
          <cell r="B3668" t="str">
            <v>PREPARO DE SOLO</v>
          </cell>
          <cell r="C3668" t="str">
            <v/>
          </cell>
          <cell r="E3668">
            <v>0</v>
          </cell>
          <cell r="F3668" t="str">
            <v>SIEC Abr/26</v>
          </cell>
        </row>
        <row r="3669">
          <cell r="A3669" t="str">
            <v>08.03.01.120.02</v>
          </cell>
          <cell r="B3669" t="str">
            <v>DEM.01_Remoção manual de terra de plantio</v>
          </cell>
          <cell r="C3669" t="str">
            <v>m³</v>
          </cell>
          <cell r="D3669">
            <v>57.39</v>
          </cell>
          <cell r="E3669">
            <v>46.289724149056298</v>
          </cell>
          <cell r="F3669" t="str">
            <v>SIEC Abr/26</v>
          </cell>
        </row>
        <row r="3670">
          <cell r="A3670" t="str">
            <v>08.03.01.120.01</v>
          </cell>
          <cell r="B3670" t="str">
            <v>Preparo e substituição de terra para plantio</v>
          </cell>
          <cell r="C3670" t="str">
            <v>m³</v>
          </cell>
          <cell r="D3670">
            <v>417.24</v>
          </cell>
          <cell r="E3670">
            <v>336.53815131472817</v>
          </cell>
          <cell r="F3670" t="str">
            <v>SIEC Abr/26</v>
          </cell>
        </row>
        <row r="3671">
          <cell r="A3671" t="str">
            <v>08.03.01.120.03</v>
          </cell>
          <cell r="B3671" t="str">
            <v>Revolvimento mecanizado de terra para plantio de grama, profundidade de 20 a 30 cm</v>
          </cell>
          <cell r="C3671" t="str">
            <v>m²</v>
          </cell>
          <cell r="D3671">
            <v>0.89</v>
          </cell>
          <cell r="E3671">
            <v>0.7178577189869334</v>
          </cell>
          <cell r="F3671" t="str">
            <v>SIEC Abr/26</v>
          </cell>
        </row>
        <row r="3672">
          <cell r="A3672" t="str">
            <v>08.03.01.120.05</v>
          </cell>
          <cell r="B3672" t="str">
            <v>Roçada, carga, transporte e destinação final</v>
          </cell>
          <cell r="C3672" t="str">
            <v>m²</v>
          </cell>
          <cell r="D3672">
            <v>0.55000000000000004</v>
          </cell>
          <cell r="E3672">
            <v>0.44361993869979033</v>
          </cell>
          <cell r="F3672" t="str">
            <v>SIEC Abr/26</v>
          </cell>
        </row>
        <row r="3673">
          <cell r="A3673" t="str">
            <v>08.03.01.120.07</v>
          </cell>
          <cell r="B3673" t="str">
            <v>Roçada, carga, transporte e destinação final em taludes com inclinação maior ou igual a 45° e altura superior 5,00m</v>
          </cell>
          <cell r="C3673" t="str">
            <v>m²</v>
          </cell>
          <cell r="D3673">
            <v>2.0299999999999998</v>
          </cell>
          <cell r="E3673">
            <v>1.6373608646555895</v>
          </cell>
          <cell r="F3673" t="str">
            <v>SIEC Abr/26</v>
          </cell>
        </row>
        <row r="3674">
          <cell r="A3674" t="str">
            <v>08.03.02</v>
          </cell>
          <cell r="B3674" t="str">
            <v>PLANTIO E MANEJO DE VEGETAÇÃO</v>
          </cell>
          <cell r="C3674" t="str">
            <v/>
          </cell>
          <cell r="E3674">
            <v>0</v>
          </cell>
          <cell r="F3674" t="str">
            <v>SIEC Abr/26</v>
          </cell>
        </row>
        <row r="3675">
          <cell r="A3675" t="str">
            <v>08.03.02.100</v>
          </cell>
          <cell r="B3675" t="str">
            <v>PLANTAS - ÁRVORES E ARBUSTOS</v>
          </cell>
          <cell r="C3675" t="str">
            <v/>
          </cell>
          <cell r="E3675">
            <v>0</v>
          </cell>
          <cell r="F3675" t="str">
            <v>SIEC Abr/26</v>
          </cell>
        </row>
        <row r="3676">
          <cell r="A3676" t="str">
            <v>08.03.02.100.119</v>
          </cell>
          <cell r="B3676" t="str">
            <v>Aplicação de adubo em solo.</v>
          </cell>
          <cell r="C3676" t="str">
            <v>m²</v>
          </cell>
          <cell r="D3676">
            <v>7.38</v>
          </cell>
          <cell r="E3676">
            <v>5.9525729956444584</v>
          </cell>
          <cell r="F3676" t="str">
            <v>SIEC Abr/26</v>
          </cell>
        </row>
        <row r="3677">
          <cell r="A3677" t="str">
            <v>08.03.02.100.120</v>
          </cell>
          <cell r="B3677" t="str">
            <v>Aplicação de calcário para correção do ph do solo. AF_05/2018</v>
          </cell>
          <cell r="C3677" t="str">
            <v>m²</v>
          </cell>
          <cell r="D3677">
            <v>7.3</v>
          </cell>
          <cell r="E3677">
            <v>5.8880464591063069</v>
          </cell>
          <cell r="F3677" t="str">
            <v>SIEC Abr/26</v>
          </cell>
        </row>
        <row r="3678">
          <cell r="A3678" t="str">
            <v>08.03.02.100.110</v>
          </cell>
          <cell r="B3678" t="str">
            <v>Plantio de arbusto folhagem com altura de 50 a 100 cm em cava de 60 x 60 x 60cm</v>
          </cell>
          <cell r="C3678" t="str">
            <v>un</v>
          </cell>
          <cell r="D3678">
            <v>79.48</v>
          </cell>
          <cell r="E3678">
            <v>64.107114050653337</v>
          </cell>
          <cell r="F3678" t="str">
            <v>SIEC Abr/26</v>
          </cell>
        </row>
        <row r="3679">
          <cell r="A3679" t="str">
            <v>08.03.02.100.118</v>
          </cell>
          <cell r="B3679" t="str">
            <v>Plantio de arbusto ou cerca viva. AF_05/2018</v>
          </cell>
          <cell r="C3679" t="str">
            <v>un</v>
          </cell>
          <cell r="D3679">
            <v>51.63</v>
          </cell>
          <cell r="E3679">
            <v>41.643813518309408</v>
          </cell>
          <cell r="F3679" t="str">
            <v>SIEC Abr/26</v>
          </cell>
        </row>
        <row r="3680">
          <cell r="A3680" t="str">
            <v>08.03.02.100.117</v>
          </cell>
          <cell r="B3680" t="str">
            <v>Plantio de árvore ornamental com altura de muda maior do que 2,00m e menor ou igual a 4,00m</v>
          </cell>
          <cell r="C3680" t="str">
            <v>un</v>
          </cell>
          <cell r="D3680">
            <v>162.35</v>
          </cell>
          <cell r="E3680">
            <v>130.94854008711081</v>
          </cell>
          <cell r="F3680" t="str">
            <v>SIEC Abr/26</v>
          </cell>
        </row>
        <row r="3681">
          <cell r="A3681" t="str">
            <v>08.03.02.100.116</v>
          </cell>
          <cell r="B3681" t="str">
            <v>Plantio de árvore ornamental com altura de muda menor ou igual a 2,00m</v>
          </cell>
          <cell r="C3681" t="str">
            <v>un</v>
          </cell>
          <cell r="D3681">
            <v>89.02</v>
          </cell>
          <cell r="E3681">
            <v>71.801903532827865</v>
          </cell>
          <cell r="F3681" t="str">
            <v>SIEC Abr/26</v>
          </cell>
        </row>
        <row r="3682">
          <cell r="A3682" t="str">
            <v>08.03.02.100.107</v>
          </cell>
          <cell r="B3682" t="str">
            <v>Plantio de árvore, altura de 1,00 m, em cava de 80 x 80 x 80 cm</v>
          </cell>
          <cell r="C3682" t="str">
            <v>un</v>
          </cell>
          <cell r="D3682">
            <v>206.94</v>
          </cell>
          <cell r="E3682">
            <v>166.91401839006292</v>
          </cell>
          <cell r="F3682" t="str">
            <v>SIEC Abr/26</v>
          </cell>
        </row>
        <row r="3683">
          <cell r="A3683" t="str">
            <v>08.03.02.100.108</v>
          </cell>
          <cell r="B3683" t="str">
            <v>Plantio de árvore, altura de 2,00 m, em cava de 80 x 80 x 80 cm</v>
          </cell>
          <cell r="C3683" t="str">
            <v>un</v>
          </cell>
          <cell r="D3683">
            <v>266.12</v>
          </cell>
          <cell r="E3683">
            <v>214.64752379416035</v>
          </cell>
          <cell r="F3683" t="str">
            <v>SIEC Abr/26</v>
          </cell>
        </row>
        <row r="3684">
          <cell r="A3684" t="str">
            <v>08.03.02.100.121</v>
          </cell>
          <cell r="B3684" t="str">
            <v>Plantio de palmeira com altura de muda menor ou igual a 2,00 m. AF_05/2018</v>
          </cell>
          <cell r="C3684" t="str">
            <v>m²</v>
          </cell>
          <cell r="D3684">
            <v>487.62</v>
          </cell>
          <cell r="E3684">
            <v>393.30537183416681</v>
          </cell>
          <cell r="F3684" t="str">
            <v>SIEC Abr/26</v>
          </cell>
        </row>
        <row r="3685">
          <cell r="A3685" t="str">
            <v>08.03.02.100.111</v>
          </cell>
          <cell r="B3685" t="str">
            <v>Plantio de palmeira, altura de 1,50 m, em cava de 80 x 80 x 80 cm</v>
          </cell>
          <cell r="C3685" t="str">
            <v>un</v>
          </cell>
          <cell r="D3685">
            <v>264.60000000000002</v>
          </cell>
          <cell r="E3685">
            <v>213.42151959993549</v>
          </cell>
          <cell r="F3685" t="str">
            <v>SIEC Abr/26</v>
          </cell>
        </row>
        <row r="3686">
          <cell r="A3686" t="str">
            <v>08.03.02.200</v>
          </cell>
          <cell r="B3686" t="str">
            <v>PLANTAS - FORRAÇÕES</v>
          </cell>
          <cell r="C3686" t="str">
            <v/>
          </cell>
          <cell r="E3686">
            <v>0</v>
          </cell>
          <cell r="F3686" t="str">
            <v>SIEC Abr/26</v>
          </cell>
        </row>
        <row r="3687">
          <cell r="A3687" t="str">
            <v>08.03.02.200.23</v>
          </cell>
          <cell r="B3687" t="str">
            <v>Plantio de forração</v>
          </cell>
          <cell r="C3687" t="str">
            <v>m²</v>
          </cell>
          <cell r="D3687">
            <v>75.53</v>
          </cell>
          <cell r="E3687">
            <v>60.921116309082109</v>
          </cell>
          <cell r="F3687" t="str">
            <v>SIEC Abr/26</v>
          </cell>
        </row>
        <row r="3688">
          <cell r="A3688" t="str">
            <v>08.03.02.300</v>
          </cell>
          <cell r="B3688" t="str">
            <v>PROTETORES VERTICAIS E GOLAS DE PISO</v>
          </cell>
          <cell r="C3688" t="str">
            <v/>
          </cell>
          <cell r="E3688">
            <v>0</v>
          </cell>
          <cell r="F3688" t="str">
            <v>SIEC Abr/26</v>
          </cell>
        </row>
        <row r="3689">
          <cell r="A3689" t="str">
            <v>08.03.02.300.07</v>
          </cell>
          <cell r="B3689" t="str">
            <v xml:space="preserve">Barra de aço CA 50, Ø 5/16" , comprimento = 1,00 m, curvado, pintado com 2 demãos na cor amarela padrão CPTM </v>
          </cell>
          <cell r="C3689" t="str">
            <v>un</v>
          </cell>
          <cell r="D3689">
            <v>6.25</v>
          </cell>
          <cell r="E3689">
            <v>5.0411356670430711</v>
          </cell>
          <cell r="F3689" t="str">
            <v>SIEC Abr/26</v>
          </cell>
        </row>
        <row r="3690">
          <cell r="A3690" t="str">
            <v>08.03.02.300.03</v>
          </cell>
          <cell r="B3690" t="str">
            <v>NEP 02_Protetor de muda de árvore (aço galvanizado pintado) diâmetro variável; H1 = 240 cm; H2 = 60 cm; H= H1 + H2; H3 = 80 cm</v>
          </cell>
          <cell r="C3690" t="str">
            <v>cj</v>
          </cell>
          <cell r="D3690">
            <v>756.45</v>
          </cell>
          <cell r="E3690">
            <v>610.13873205355708</v>
          </cell>
          <cell r="F3690" t="str">
            <v>SIEC Abr/26</v>
          </cell>
        </row>
        <row r="3691">
          <cell r="A3691" t="str">
            <v>08.03.02.300.01</v>
          </cell>
          <cell r="B3691" t="str">
            <v>NEP 03_Protetor Tutor para Árvores</v>
          </cell>
          <cell r="C3691" t="str">
            <v>un</v>
          </cell>
          <cell r="D3691">
            <v>51.34</v>
          </cell>
          <cell r="E3691">
            <v>41.409904823358609</v>
          </cell>
          <cell r="F3691" t="str">
            <v>SIEC Abr/26</v>
          </cell>
        </row>
        <row r="3692">
          <cell r="A3692" t="str">
            <v>08.03.02.300.06</v>
          </cell>
          <cell r="B3692" t="str">
            <v>NEP 09_Gola e Placa quadrada para piso permeável (concreto pré moldado) L= variável &gt;= 20 cm</v>
          </cell>
          <cell r="C3692" t="str">
            <v>cj</v>
          </cell>
          <cell r="D3692">
            <v>149.13</v>
          </cell>
          <cell r="E3692">
            <v>120.28552992418132</v>
          </cell>
          <cell r="F3692" t="str">
            <v>SIEC Abr/26</v>
          </cell>
        </row>
        <row r="3693">
          <cell r="A3693" t="str">
            <v>08.03.02.310</v>
          </cell>
          <cell r="B3693" t="str">
            <v>GRAMA E HIDROSSEMEADURA</v>
          </cell>
          <cell r="C3693" t="str">
            <v/>
          </cell>
          <cell r="E3693">
            <v>0</v>
          </cell>
          <cell r="F3693" t="str">
            <v>SIEC Abr/26</v>
          </cell>
        </row>
        <row r="3694">
          <cell r="A3694" t="str">
            <v>08.03.02.310.01</v>
          </cell>
          <cell r="B3694" t="str">
            <v>Hidrossemeadura de terrenos</v>
          </cell>
          <cell r="C3694" t="str">
            <v>ha</v>
          </cell>
          <cell r="D3694">
            <v>97557.83</v>
          </cell>
          <cell r="E3694">
            <v>78688.361025971928</v>
          </cell>
          <cell r="F3694" t="str">
            <v>SIEC Abr/26</v>
          </cell>
        </row>
        <row r="3695">
          <cell r="A3695" t="str">
            <v>08.03.02.310.02</v>
          </cell>
          <cell r="B3695" t="str">
            <v>Plantio de grama batatais</v>
          </cell>
          <cell r="C3695" t="str">
            <v>m²</v>
          </cell>
          <cell r="D3695">
            <v>19.14</v>
          </cell>
          <cell r="E3695">
            <v>15.437973866752703</v>
          </cell>
          <cell r="F3695" t="str">
            <v>SIEC Abr/26</v>
          </cell>
        </row>
        <row r="3696">
          <cell r="A3696" t="str">
            <v>08.03.02.310.07</v>
          </cell>
          <cell r="B3696" t="str">
            <v>Plantio de grama Esmeralda</v>
          </cell>
          <cell r="C3696" t="str">
            <v>m²</v>
          </cell>
          <cell r="D3696">
            <v>29</v>
          </cell>
          <cell r="E3696">
            <v>23.390869495079851</v>
          </cell>
          <cell r="F3696" t="str">
            <v>SIEC Abr/26</v>
          </cell>
        </row>
        <row r="3697">
          <cell r="A3697" t="str">
            <v>08.03.02.310.03</v>
          </cell>
          <cell r="B3697" t="str">
            <v>Plantio de grama são carlos</v>
          </cell>
          <cell r="C3697" t="str">
            <v>m²</v>
          </cell>
          <cell r="D3697">
            <v>29</v>
          </cell>
          <cell r="E3697">
            <v>23.390869495079851</v>
          </cell>
          <cell r="F3697" t="str">
            <v>SIEC Abr/26</v>
          </cell>
        </row>
        <row r="3698">
          <cell r="A3698" t="str">
            <v>08.03.02.400</v>
          </cell>
          <cell r="B3698" t="str">
            <v xml:space="preserve">MANEJO DA VEGETAÇÃO E RELATÓRIOS </v>
          </cell>
          <cell r="C3698" t="str">
            <v/>
          </cell>
          <cell r="E3698">
            <v>0</v>
          </cell>
          <cell r="F3698" t="str">
            <v>SIEC Abr/26</v>
          </cell>
        </row>
        <row r="3699">
          <cell r="A3699" t="str">
            <v>08.03.02.400.07</v>
          </cell>
          <cell r="B3699" t="str">
            <v>Carga e descarga mecanizada de resíduos lenhosos</v>
          </cell>
          <cell r="C3699" t="str">
            <v>m³</v>
          </cell>
          <cell r="D3699">
            <v>12.25</v>
          </cell>
          <cell r="E3699">
            <v>9.8806259074044203</v>
          </cell>
          <cell r="F3699" t="str">
            <v>SIEC Abr/26</v>
          </cell>
        </row>
        <row r="3700">
          <cell r="A3700" t="str">
            <v>08.03.02.400.13</v>
          </cell>
          <cell r="B3700" t="str">
            <v>REM.13_Remanejamento / transplante de arbusto</v>
          </cell>
          <cell r="C3700" t="str">
            <v>un</v>
          </cell>
          <cell r="D3700">
            <v>709.98</v>
          </cell>
          <cell r="E3700">
            <v>572.65688014195837</v>
          </cell>
          <cell r="F3700" t="str">
            <v>SIEC Abr/26</v>
          </cell>
        </row>
        <row r="3701">
          <cell r="A3701" t="str">
            <v>08.03.02.400.08</v>
          </cell>
          <cell r="B3701" t="str">
            <v>Transporte de resíduos lenhosos até o local de destinação final</v>
          </cell>
          <cell r="C3701" t="str">
            <v>m³ x km</v>
          </cell>
          <cell r="D3701">
            <v>2.4700000000000002</v>
          </cell>
          <cell r="E3701">
            <v>1.9922568156154219</v>
          </cell>
          <cell r="F3701" t="str">
            <v>SIEC Abr/26</v>
          </cell>
        </row>
        <row r="3702">
          <cell r="A3702" t="str">
            <v>08.03.03</v>
          </cell>
          <cell r="B3702" t="str">
            <v>EFLUENTES</v>
          </cell>
          <cell r="C3702" t="str">
            <v/>
          </cell>
          <cell r="E3702">
            <v>0</v>
          </cell>
          <cell r="F3702" t="str">
            <v>SIEC Abr/26</v>
          </cell>
        </row>
        <row r="3703">
          <cell r="A3703" t="str">
            <v>08.03.03.100</v>
          </cell>
          <cell r="B3703" t="str">
            <v xml:space="preserve">BOMBEAMENTO, TRANSPORTE E TRATAMENTO DE EFLUENTES </v>
          </cell>
          <cell r="C3703" t="str">
            <v/>
          </cell>
          <cell r="E3703">
            <v>0</v>
          </cell>
          <cell r="F3703" t="str">
            <v>SIEC Abr/26</v>
          </cell>
        </row>
        <row r="3704">
          <cell r="A3704" t="str">
            <v>08.03.03.100.01</v>
          </cell>
          <cell r="B3704" t="str">
            <v>Bombeamento e transporte de efluentes até o local de destinação</v>
          </cell>
          <cell r="C3704" t="str">
            <v>m³ x km</v>
          </cell>
          <cell r="D3704">
            <v>4.5999999999999996</v>
          </cell>
          <cell r="E3704">
            <v>3.7102758509437002</v>
          </cell>
          <cell r="F3704" t="str">
            <v>SIEC Abr/26</v>
          </cell>
        </row>
        <row r="3705">
          <cell r="A3705" t="str">
            <v>08.03.03.100.02</v>
          </cell>
          <cell r="B3705" t="str">
            <v>Destinação / tratamento de efluente</v>
          </cell>
          <cell r="C3705" t="str">
            <v>m³</v>
          </cell>
          <cell r="D3705">
            <v>417.89</v>
          </cell>
          <cell r="E3705">
            <v>337.06242942410063</v>
          </cell>
          <cell r="F3705" t="str">
            <v>SIEC Abr/26</v>
          </cell>
        </row>
        <row r="3706">
          <cell r="A3706" t="str">
            <v>08.03.05</v>
          </cell>
          <cell r="B3706" t="str">
            <v>ARMAZENAMENTO, SEGREGAÇÃO E QUANTIFICAÇÃO DE RESÍDUOS</v>
          </cell>
          <cell r="C3706" t="str">
            <v/>
          </cell>
          <cell r="E3706">
            <v>0</v>
          </cell>
          <cell r="F3706" t="str">
            <v>SIEC Abr/26</v>
          </cell>
        </row>
        <row r="3707">
          <cell r="A3707" t="str">
            <v>08.03.05.110</v>
          </cell>
          <cell r="B3707" t="str">
            <v>ARMAZENAMENTO DE RESÍDUOS</v>
          </cell>
          <cell r="C3707" t="str">
            <v/>
          </cell>
          <cell r="E3707">
            <v>0</v>
          </cell>
          <cell r="F3707" t="str">
            <v>SIEC Abr/26</v>
          </cell>
        </row>
        <row r="3708">
          <cell r="A3708" t="str">
            <v>08.03.05.110.03</v>
          </cell>
          <cell r="B3708" t="str">
            <v>Armazenamento de Resíduos e Efluentes Classe IIA e IIB</v>
          </cell>
          <cell r="C3708" t="str">
            <v>m³ x mês</v>
          </cell>
          <cell r="D3708">
            <v>13.57</v>
          </cell>
          <cell r="E3708">
            <v>10.945313760283916</v>
          </cell>
          <cell r="F3708" t="str">
            <v>SIEC Abr/26</v>
          </cell>
        </row>
        <row r="3709">
          <cell r="A3709" t="str">
            <v>09</v>
          </cell>
          <cell r="B3709" t="str">
            <v>SERVIÇOS DE MANUTENÇÃO E LIMPEZA</v>
          </cell>
          <cell r="C3709" t="str">
            <v/>
          </cell>
          <cell r="E3709">
            <v>0</v>
          </cell>
          <cell r="F3709" t="str">
            <v>SIEC Abr/26</v>
          </cell>
        </row>
        <row r="3710">
          <cell r="A3710" t="str">
            <v>09.01</v>
          </cell>
          <cell r="B3710" t="str">
            <v>MANUTENÇÃO DAS OBRAS CIVIS E INSTALAÇÕES PREDIAIS</v>
          </cell>
          <cell r="C3710" t="str">
            <v/>
          </cell>
          <cell r="E3710">
            <v>0</v>
          </cell>
          <cell r="F3710" t="str">
            <v>SIEC Abr/26</v>
          </cell>
        </row>
        <row r="3711">
          <cell r="A3711" t="str">
            <v>09.01.02</v>
          </cell>
          <cell r="B3711" t="str">
            <v>MANUTENÇÃO DOS SISTEMAS HIDRÁULICOS PREDIAIS</v>
          </cell>
          <cell r="C3711" t="str">
            <v/>
          </cell>
          <cell r="E3711">
            <v>0</v>
          </cell>
          <cell r="F3711" t="str">
            <v>SIEC Abr/26</v>
          </cell>
        </row>
        <row r="3712">
          <cell r="A3712" t="str">
            <v>09.01.02.200</v>
          </cell>
          <cell r="B3712" t="str">
            <v>TUBOS E CONEXÕES DE AÇO GALVANIZADO</v>
          </cell>
          <cell r="C3712" t="str">
            <v/>
          </cell>
          <cell r="E3712">
            <v>0</v>
          </cell>
          <cell r="F3712" t="str">
            <v>SIEC Abr/26</v>
          </cell>
        </row>
        <row r="3713">
          <cell r="A3713" t="str">
            <v>09.01.02.200.95</v>
          </cell>
          <cell r="B3713" t="str">
            <v>Bucha de redução de aço galvanizado Ø 100 x 80 mm (4" x 3"), rosca BSP</v>
          </cell>
          <cell r="C3713" t="str">
            <v>un</v>
          </cell>
          <cell r="D3713">
            <v>169.65</v>
          </cell>
          <cell r="E3713">
            <v>136.83658654621715</v>
          </cell>
          <cell r="F3713" t="str">
            <v>SIEC Abr/26</v>
          </cell>
        </row>
        <row r="3714">
          <cell r="A3714" t="str">
            <v>09.01.02.200.87</v>
          </cell>
          <cell r="B3714" t="str">
            <v>Bucha de redução de aço galvanizado Ø 20 x 15 mm (3/4" x 1/2"), rosca BSP</v>
          </cell>
          <cell r="C3714" t="str">
            <v>un</v>
          </cell>
          <cell r="D3714">
            <v>24.3</v>
          </cell>
          <cell r="E3714">
            <v>19.599935473463461</v>
          </cell>
          <cell r="F3714" t="str">
            <v>SIEC Abr/26</v>
          </cell>
        </row>
        <row r="3715">
          <cell r="A3715" t="str">
            <v>09.01.02.200.88</v>
          </cell>
          <cell r="B3715" t="str">
            <v>Bucha de redução de aço galvanizado Ø 25 x 20 mm (1" x 3/4"), rosca BSP</v>
          </cell>
          <cell r="C3715" t="str">
            <v>un</v>
          </cell>
          <cell r="D3715">
            <v>27.53</v>
          </cell>
          <cell r="E3715">
            <v>22.205194386191323</v>
          </cell>
          <cell r="F3715" t="str">
            <v>SIEC Abr/26</v>
          </cell>
        </row>
        <row r="3716">
          <cell r="A3716" t="str">
            <v>09.01.02.200.89</v>
          </cell>
          <cell r="B3716" t="str">
            <v>Bucha de redução de aço galvanizado Ø 32 x 25 mm (1 1/4" x 1"), rosca BSP</v>
          </cell>
          <cell r="C3716" t="str">
            <v>un</v>
          </cell>
          <cell r="D3716">
            <v>46.5</v>
          </cell>
          <cell r="E3716">
            <v>37.506049362800454</v>
          </cell>
          <cell r="F3716" t="str">
            <v>SIEC Abr/26</v>
          </cell>
        </row>
        <row r="3717">
          <cell r="A3717" t="str">
            <v>09.01.02.200.90</v>
          </cell>
          <cell r="B3717" t="str">
            <v>Bucha de redução de aço galvanizado Ø 40 x 25 mm (1 1/2" x 1"), rosca BSP</v>
          </cell>
          <cell r="C3717" t="str">
            <v>un</v>
          </cell>
          <cell r="D3717">
            <v>51.5</v>
          </cell>
          <cell r="E3717">
            <v>41.538957896434908</v>
          </cell>
          <cell r="F3717" t="str">
            <v>SIEC Abr/26</v>
          </cell>
        </row>
        <row r="3718">
          <cell r="A3718" t="str">
            <v>09.01.02.200.96</v>
          </cell>
          <cell r="B3718" t="str">
            <v>Bucha de redução de aço galvanizado Ø 40 x 32 mm (1 1/2" x 1 1/4"), rosca BSP</v>
          </cell>
          <cell r="C3718" t="str">
            <v>un</v>
          </cell>
          <cell r="D3718">
            <v>51.5</v>
          </cell>
          <cell r="E3718">
            <v>41.538957896434908</v>
          </cell>
          <cell r="F3718" t="str">
            <v>SIEC Abr/26</v>
          </cell>
        </row>
        <row r="3719">
          <cell r="A3719" t="str">
            <v>09.01.02.200.127</v>
          </cell>
          <cell r="B3719" t="str">
            <v>Bucha de redução de aço galvanizado Ø 50 X 25 mm (2" X 1"), rosca BSP</v>
          </cell>
          <cell r="C3719" t="str">
            <v>un</v>
          </cell>
          <cell r="D3719">
            <v>58.88</v>
          </cell>
          <cell r="E3719">
            <v>47.491530892079368</v>
          </cell>
          <cell r="F3719" t="str">
            <v>SIEC Abr/26</v>
          </cell>
        </row>
        <row r="3720">
          <cell r="A3720" t="str">
            <v>09.01.02.200.91</v>
          </cell>
          <cell r="B3720" t="str">
            <v>Bucha de redução de aço galvanizado Ø 50 x 40 mm (2" x 1 1/2"), rosca BSP</v>
          </cell>
          <cell r="C3720" t="str">
            <v>un</v>
          </cell>
          <cell r="D3720">
            <v>58.88</v>
          </cell>
          <cell r="E3720">
            <v>47.491530892079368</v>
          </cell>
          <cell r="F3720" t="str">
            <v>SIEC Abr/26</v>
          </cell>
        </row>
        <row r="3721">
          <cell r="A3721" t="str">
            <v>09.01.02.200.92</v>
          </cell>
          <cell r="B3721" t="str">
            <v>Bucha de redução de aço galvanizado Ø 65 x 40 mm (2 1/2" x 1 1/2"), rosca BSP</v>
          </cell>
          <cell r="C3721" t="str">
            <v>un</v>
          </cell>
          <cell r="D3721">
            <v>80.790000000000006</v>
          </cell>
          <cell r="E3721">
            <v>65.163736086465562</v>
          </cell>
          <cell r="F3721" t="str">
            <v>SIEC Abr/26</v>
          </cell>
        </row>
        <row r="3722">
          <cell r="A3722" t="str">
            <v>09.01.02.200.93</v>
          </cell>
          <cell r="B3722" t="str">
            <v>Bucha de redução de aço galvanizado Ø 80 x 50 mm (3" x 2"), rosca BSP</v>
          </cell>
          <cell r="C3722" t="str">
            <v>un</v>
          </cell>
          <cell r="D3722">
            <v>102.88</v>
          </cell>
          <cell r="E3722">
            <v>82.981125988062587</v>
          </cell>
          <cell r="F3722" t="str">
            <v>SIEC Abr/26</v>
          </cell>
        </row>
        <row r="3723">
          <cell r="A3723" t="str">
            <v>09.01.02.200.94</v>
          </cell>
          <cell r="B3723" t="str">
            <v>Bucha de redução de aço galvanizado Ø 80 x 65 mm (3" x 2 1/2"), rosca BSP</v>
          </cell>
          <cell r="C3723" t="str">
            <v>un</v>
          </cell>
          <cell r="D3723">
            <v>101.3</v>
          </cell>
          <cell r="E3723">
            <v>81.706726891434101</v>
          </cell>
          <cell r="F3723" t="str">
            <v>SIEC Abr/26</v>
          </cell>
        </row>
        <row r="3724">
          <cell r="A3724" t="str">
            <v>09.01.02.200.09</v>
          </cell>
          <cell r="B3724" t="str">
            <v>Cotovelo 45° de aço galvanizado Ø 100 mm (4"), rosca BSP</v>
          </cell>
          <cell r="C3724" t="str">
            <v>un</v>
          </cell>
          <cell r="D3724">
            <v>354.85</v>
          </cell>
          <cell r="E3724">
            <v>286.21551863203746</v>
          </cell>
          <cell r="F3724" t="str">
            <v>SIEC Abr/26</v>
          </cell>
        </row>
        <row r="3725">
          <cell r="A3725" t="str">
            <v>09.01.02.200.01</v>
          </cell>
          <cell r="B3725" t="str">
            <v>Cotovelo 45° de aço galvanizado Ø 15 mm (1/2"), rosca BSP</v>
          </cell>
          <cell r="C3725" t="str">
            <v>un</v>
          </cell>
          <cell r="D3725">
            <v>42.82</v>
          </cell>
          <cell r="E3725">
            <v>34.537828682045493</v>
          </cell>
          <cell r="F3725" t="str">
            <v>SIEC Abr/26</v>
          </cell>
        </row>
        <row r="3726">
          <cell r="A3726" t="str">
            <v>09.01.02.200.02</v>
          </cell>
          <cell r="B3726" t="str">
            <v>Cotovelo 45° de aço galvanizado Ø 20 mm (3/4"), rosca BSP</v>
          </cell>
          <cell r="C3726" t="str">
            <v>un</v>
          </cell>
          <cell r="D3726">
            <v>47.09</v>
          </cell>
          <cell r="E3726">
            <v>37.98193256976932</v>
          </cell>
          <cell r="F3726" t="str">
            <v>SIEC Abr/26</v>
          </cell>
        </row>
        <row r="3727">
          <cell r="A3727" t="str">
            <v>09.01.02.200.03</v>
          </cell>
          <cell r="B3727" t="str">
            <v>Cotovelo 45° de aço galvanizado Ø 25 mm (1"), rosca BSP</v>
          </cell>
          <cell r="C3727" t="str">
            <v>un</v>
          </cell>
          <cell r="D3727">
            <v>57.7</v>
          </cell>
          <cell r="E3727">
            <v>46.539764478141635</v>
          </cell>
          <cell r="F3727" t="str">
            <v>SIEC Abr/26</v>
          </cell>
        </row>
        <row r="3728">
          <cell r="A3728" t="str">
            <v>09.01.02.200.04</v>
          </cell>
          <cell r="B3728" t="str">
            <v>Cotovelo 45° de aço galvanizado Ø 32 mm (1 1/4"), rosca BSP</v>
          </cell>
          <cell r="C3728" t="str">
            <v>un</v>
          </cell>
          <cell r="D3728">
            <v>71.78</v>
          </cell>
          <cell r="E3728">
            <v>57.896434908856264</v>
          </cell>
          <cell r="F3728" t="str">
            <v>SIEC Abr/26</v>
          </cell>
        </row>
        <row r="3729">
          <cell r="A3729" t="str">
            <v>09.01.02.200.05</v>
          </cell>
          <cell r="B3729" t="str">
            <v>Cotovelo 45° de aço galvanizado Ø 40 mm (1 1/2"), rosca BSP</v>
          </cell>
          <cell r="C3729" t="str">
            <v>un</v>
          </cell>
          <cell r="D3729">
            <v>81.12</v>
          </cell>
          <cell r="E3729">
            <v>65.429908049685437</v>
          </cell>
          <cell r="F3729" t="str">
            <v>SIEC Abr/26</v>
          </cell>
        </row>
        <row r="3730">
          <cell r="A3730" t="str">
            <v>09.01.02.200.06</v>
          </cell>
          <cell r="B3730" t="str">
            <v>Cotovelo 45° de aço galvanizado Ø 50 mm (2"), rosca BSP</v>
          </cell>
          <cell r="C3730" t="str">
            <v>un</v>
          </cell>
          <cell r="D3730">
            <v>99.6</v>
          </cell>
          <cell r="E3730">
            <v>80.335537989998386</v>
          </cell>
          <cell r="F3730" t="str">
            <v>SIEC Abr/26</v>
          </cell>
        </row>
        <row r="3731">
          <cell r="A3731" t="str">
            <v>09.01.02.200.08</v>
          </cell>
          <cell r="B3731" t="str">
            <v>Cotovelo 45° de aço galvanizado Ø 80 mm (3"), rosca BSP</v>
          </cell>
          <cell r="C3731" t="str">
            <v>un</v>
          </cell>
          <cell r="D3731">
            <v>210.22</v>
          </cell>
          <cell r="E3731">
            <v>169.55960638812712</v>
          </cell>
          <cell r="F3731" t="str">
            <v>SIEC Abr/26</v>
          </cell>
        </row>
        <row r="3732">
          <cell r="A3732" t="str">
            <v>09.01.02.200.19</v>
          </cell>
          <cell r="B3732" t="str">
            <v>Cotovelo 90° de aço galvanizado Ø 100 mm (4"), rosca BSP</v>
          </cell>
          <cell r="C3732" t="str">
            <v>un</v>
          </cell>
          <cell r="D3732">
            <v>362.68</v>
          </cell>
          <cell r="E3732">
            <v>292.53105339570897</v>
          </cell>
          <cell r="F3732" t="str">
            <v>SIEC Abr/26</v>
          </cell>
        </row>
        <row r="3733">
          <cell r="A3733" t="str">
            <v>09.01.02.200.10</v>
          </cell>
          <cell r="B3733" t="str">
            <v>Cotovelo 90° de aço galvanizado Ø 15 mm (1/2"), rosca BSP</v>
          </cell>
          <cell r="C3733" t="str">
            <v>un</v>
          </cell>
          <cell r="D3733">
            <v>41.43</v>
          </cell>
          <cell r="E3733">
            <v>33.416680109695115</v>
          </cell>
          <cell r="F3733" t="str">
            <v>SIEC Abr/26</v>
          </cell>
        </row>
        <row r="3734">
          <cell r="A3734" t="str">
            <v>09.01.02.200.11</v>
          </cell>
          <cell r="B3734" t="str">
            <v>Cotovelo 90° de aço galvanizado Ø 150 mm (6"), rosca BSP</v>
          </cell>
          <cell r="C3734" t="str">
            <v>un</v>
          </cell>
          <cell r="D3734">
            <v>1050.69</v>
          </cell>
          <cell r="E3734">
            <v>847.46733344087761</v>
          </cell>
          <cell r="F3734" t="str">
            <v>SIEC Abr/26</v>
          </cell>
        </row>
        <row r="3735">
          <cell r="A3735" t="str">
            <v>09.01.02.200.12</v>
          </cell>
          <cell r="B3735" t="str">
            <v>Cotovelo 90° de aço galvanizado Ø 20 mm (3/4"), rosca BSP</v>
          </cell>
          <cell r="C3735" t="str">
            <v>un</v>
          </cell>
          <cell r="D3735">
            <v>49.17</v>
          </cell>
          <cell r="E3735">
            <v>39.65962251976125</v>
          </cell>
          <cell r="F3735" t="str">
            <v>SIEC Abr/26</v>
          </cell>
        </row>
        <row r="3736">
          <cell r="A3736" t="str">
            <v>09.01.02.200.13</v>
          </cell>
          <cell r="B3736" t="str">
            <v>Cotovelo 90° de aço galvanizado Ø 25 mm (1"), rosca BSP</v>
          </cell>
          <cell r="C3736" t="str">
            <v>un</v>
          </cell>
          <cell r="D3736">
            <v>55.15</v>
          </cell>
          <cell r="E3736">
            <v>44.482981125988061</v>
          </cell>
          <cell r="F3736" t="str">
            <v>SIEC Abr/26</v>
          </cell>
        </row>
        <row r="3737">
          <cell r="A3737" t="str">
            <v>09.01.02.200.14</v>
          </cell>
          <cell r="B3737" t="str">
            <v>Cotovelo 90° de aço galvanizado Ø 32 mm (1 1/4"), rosca BSP</v>
          </cell>
          <cell r="C3737" t="str">
            <v>un</v>
          </cell>
          <cell r="D3737">
            <v>66.69</v>
          </cell>
          <cell r="E3737">
            <v>53.790934021616387</v>
          </cell>
          <cell r="F3737" t="str">
            <v>SIEC Abr/26</v>
          </cell>
        </row>
        <row r="3738">
          <cell r="A3738" t="str">
            <v>09.01.02.200.15</v>
          </cell>
          <cell r="B3738" t="str">
            <v>Cotovelo 90° de aço galvanizado Ø 40 mm (1 1/2"), rosca BSP</v>
          </cell>
          <cell r="C3738" t="str">
            <v>un</v>
          </cell>
          <cell r="D3738">
            <v>93.75</v>
          </cell>
          <cell r="E3738">
            <v>75.617035005646073</v>
          </cell>
          <cell r="F3738" t="str">
            <v>SIEC Abr/26</v>
          </cell>
        </row>
        <row r="3739">
          <cell r="A3739" t="str">
            <v>09.01.02.200.16</v>
          </cell>
          <cell r="B3739" t="str">
            <v>Cotovelo 90° de aço galvanizado Ø 50 mm (2"), rosca BSP</v>
          </cell>
          <cell r="C3739" t="str">
            <v>un</v>
          </cell>
          <cell r="D3739">
            <v>99.11</v>
          </cell>
          <cell r="E3739">
            <v>79.940312953702204</v>
          </cell>
          <cell r="F3739" t="str">
            <v>SIEC Abr/26</v>
          </cell>
        </row>
        <row r="3740">
          <cell r="A3740" t="str">
            <v>09.01.02.200.17</v>
          </cell>
          <cell r="B3740" t="str">
            <v>Cotovelo 90° de aço galvanizado Ø 65 mm (2 1/2"), rosca BSP</v>
          </cell>
          <cell r="C3740" t="str">
            <v>un</v>
          </cell>
          <cell r="D3740">
            <v>146.6</v>
          </cell>
          <cell r="E3740">
            <v>118.24487820616228</v>
          </cell>
          <cell r="F3740" t="str">
            <v>SIEC Abr/26</v>
          </cell>
        </row>
        <row r="3741">
          <cell r="A3741" t="str">
            <v>09.01.02.200.18</v>
          </cell>
          <cell r="B3741" t="str">
            <v>Cotovelo 90° de aço galvanizado Ø 80 mm (3"), rosca BSP</v>
          </cell>
          <cell r="C3741" t="str">
            <v>un</v>
          </cell>
          <cell r="D3741">
            <v>190.29</v>
          </cell>
          <cell r="E3741">
            <v>153.48443297306017</v>
          </cell>
          <cell r="F3741" t="str">
            <v>SIEC Abr/26</v>
          </cell>
        </row>
        <row r="3742">
          <cell r="A3742" t="str">
            <v>09.01.02.200.106</v>
          </cell>
          <cell r="B3742" t="str">
            <v>Curva 45° de aço galvanizado Ø 15 mm (1/2"), rosca BSP</v>
          </cell>
          <cell r="C3742" t="str">
            <v>un</v>
          </cell>
          <cell r="D3742">
            <v>49.78</v>
          </cell>
          <cell r="E3742">
            <v>40.151637360864655</v>
          </cell>
          <cell r="F3742" t="str">
            <v>SIEC Abr/26</v>
          </cell>
        </row>
        <row r="3743">
          <cell r="A3743" t="str">
            <v>09.01.02.200.107</v>
          </cell>
          <cell r="B3743" t="str">
            <v>Curva 45° de aço galvanizado Ø 20 mm (3/4"), rosca BSP</v>
          </cell>
          <cell r="C3743" t="str">
            <v>un</v>
          </cell>
          <cell r="D3743">
            <v>56.61</v>
          </cell>
          <cell r="E3743">
            <v>45.660590417809324</v>
          </cell>
          <cell r="F3743" t="str">
            <v>SIEC Abr/26</v>
          </cell>
        </row>
        <row r="3744">
          <cell r="A3744" t="str">
            <v>09.01.02.200.108</v>
          </cell>
          <cell r="B3744" t="str">
            <v>Curva 45° de aço galvanizado Ø 25 mm (1"), rosca BSP</v>
          </cell>
          <cell r="C3744" t="str">
            <v>un</v>
          </cell>
          <cell r="D3744">
            <v>68.27</v>
          </cell>
          <cell r="E3744">
            <v>55.065333118244872</v>
          </cell>
          <cell r="F3744" t="str">
            <v>SIEC Abr/26</v>
          </cell>
        </row>
        <row r="3745">
          <cell r="A3745" t="str">
            <v>09.01.02.200.109</v>
          </cell>
          <cell r="B3745" t="str">
            <v>Curva 45° de aço galvanizado Ø 32 mm (1 1/4"), rosca BSP</v>
          </cell>
          <cell r="C3745" t="str">
            <v>un</v>
          </cell>
          <cell r="D3745">
            <v>112.14</v>
          </cell>
          <cell r="E3745">
            <v>90.450072592353607</v>
          </cell>
          <cell r="F3745" t="str">
            <v>SIEC Abr/26</v>
          </cell>
        </row>
        <row r="3746">
          <cell r="A3746" t="str">
            <v>09.01.02.200.110</v>
          </cell>
          <cell r="B3746" t="str">
            <v>Curva 45° de aço galvanizado Ø 40 mm (1 1/2"), rosca BSP</v>
          </cell>
          <cell r="C3746" t="str">
            <v>un</v>
          </cell>
          <cell r="D3746">
            <v>125.99</v>
          </cell>
          <cell r="E3746">
            <v>101.62122923052105</v>
          </cell>
          <cell r="F3746" t="str">
            <v>SIEC Abr/26</v>
          </cell>
        </row>
        <row r="3747">
          <cell r="A3747" t="str">
            <v>09.01.02.200.111</v>
          </cell>
          <cell r="B3747" t="str">
            <v>Curva 45° de aço galvanizado Ø 50 mm (2"), rosca BSP</v>
          </cell>
          <cell r="C3747" t="str">
            <v>un</v>
          </cell>
          <cell r="D3747">
            <v>163.44</v>
          </cell>
          <cell r="E3747">
            <v>131.82771414744315</v>
          </cell>
          <cell r="F3747" t="str">
            <v>SIEC Abr/26</v>
          </cell>
        </row>
        <row r="3748">
          <cell r="A3748" t="str">
            <v>09.01.02.200.112</v>
          </cell>
          <cell r="B3748" t="str">
            <v>Curva 45° de aço galvanizado Ø 65 mm (2 1/2"), rosca BSP</v>
          </cell>
          <cell r="C3748" t="str">
            <v>un</v>
          </cell>
          <cell r="D3748">
            <v>255.16</v>
          </cell>
          <cell r="E3748">
            <v>205.8073882884336</v>
          </cell>
          <cell r="F3748" t="str">
            <v>SIEC Abr/26</v>
          </cell>
        </row>
        <row r="3749">
          <cell r="A3749" t="str">
            <v>09.01.02.200.113</v>
          </cell>
          <cell r="B3749" t="str">
            <v>Curva 45° de aço galvanizado Ø 80 mm (3"), rosca BSP</v>
          </cell>
          <cell r="C3749" t="str">
            <v>un</v>
          </cell>
          <cell r="D3749">
            <v>329.89</v>
          </cell>
          <cell r="E3749">
            <v>266.08323923213419</v>
          </cell>
          <cell r="F3749" t="str">
            <v>SIEC Abr/26</v>
          </cell>
        </row>
        <row r="3750">
          <cell r="A3750" t="str">
            <v>09.01.02.200.105</v>
          </cell>
          <cell r="B3750" t="str">
            <v>Curva 90° de aço galvanizado Ø 100 mm (4"), rosca BSP</v>
          </cell>
          <cell r="C3750" t="str">
            <v>un</v>
          </cell>
          <cell r="D3750">
            <v>711.81</v>
          </cell>
          <cell r="E3750">
            <v>574.13292466526855</v>
          </cell>
          <cell r="F3750" t="str">
            <v>SIEC Abr/26</v>
          </cell>
        </row>
        <row r="3751">
          <cell r="A3751" t="str">
            <v>09.01.02.200.97</v>
          </cell>
          <cell r="B3751" t="str">
            <v>Curva 90° de aço galvanizado Ø 15 mm (1/2"), rosca BSP</v>
          </cell>
          <cell r="C3751" t="str">
            <v>un</v>
          </cell>
          <cell r="D3751">
            <v>50.3</v>
          </cell>
          <cell r="E3751">
            <v>40.571059848362637</v>
          </cell>
          <cell r="F3751" t="str">
            <v>SIEC Abr/26</v>
          </cell>
        </row>
        <row r="3752">
          <cell r="A3752" t="str">
            <v>09.01.02.200.98</v>
          </cell>
          <cell r="B3752" t="str">
            <v>Curva 90° de aço galvanizado Ø 20 mm (3/4"), rosca BSP</v>
          </cell>
          <cell r="C3752" t="str">
            <v>un</v>
          </cell>
          <cell r="D3752">
            <v>57.12</v>
          </cell>
          <cell r="E3752">
            <v>46.071947088240037</v>
          </cell>
          <cell r="F3752" t="str">
            <v>SIEC Abr/26</v>
          </cell>
        </row>
        <row r="3753">
          <cell r="A3753" t="str">
            <v>09.01.02.200.99</v>
          </cell>
          <cell r="B3753" t="str">
            <v>Curva 90° de aço galvanizado Ø 25 mm (1"), rosca BSP</v>
          </cell>
          <cell r="C3753" t="str">
            <v>un</v>
          </cell>
          <cell r="D3753">
            <v>71.180000000000007</v>
          </cell>
          <cell r="E3753">
            <v>57.412485884820136</v>
          </cell>
          <cell r="F3753" t="str">
            <v>SIEC Abr/26</v>
          </cell>
        </row>
        <row r="3754">
          <cell r="A3754" t="str">
            <v>09.01.02.200.100</v>
          </cell>
          <cell r="B3754" t="str">
            <v>Curva 90° de aço galvanizado Ø 32 mm (1 1/4"), rosca BSP</v>
          </cell>
          <cell r="C3754" t="str">
            <v>un</v>
          </cell>
          <cell r="D3754">
            <v>123.56</v>
          </cell>
          <cell r="E3754">
            <v>99.661235683174709</v>
          </cell>
          <cell r="F3754" t="str">
            <v>SIEC Abr/26</v>
          </cell>
        </row>
        <row r="3755">
          <cell r="A3755" t="str">
            <v>09.01.02.200.101</v>
          </cell>
          <cell r="B3755" t="str">
            <v>Curva 90° de aço galvanizado Ø 40 mm (1 1/2"), rosca BSP</v>
          </cell>
          <cell r="C3755" t="str">
            <v>un</v>
          </cell>
          <cell r="D3755">
            <v>137.41</v>
          </cell>
          <cell r="E3755">
            <v>110.83239232134216</v>
          </cell>
          <cell r="F3755" t="str">
            <v>SIEC Abr/26</v>
          </cell>
        </row>
        <row r="3756">
          <cell r="A3756" t="str">
            <v>09.01.02.200.102</v>
          </cell>
          <cell r="B3756" t="str">
            <v>Curva 90° de aço galvanizado Ø 50 mm (2"), rosca BSP</v>
          </cell>
          <cell r="C3756" t="str">
            <v>un</v>
          </cell>
          <cell r="D3756">
            <v>189.87</v>
          </cell>
          <cell r="E3756">
            <v>153.14566865623488</v>
          </cell>
          <cell r="F3756" t="str">
            <v>SIEC Abr/26</v>
          </cell>
        </row>
        <row r="3757">
          <cell r="A3757" t="str">
            <v>09.01.02.200.103</v>
          </cell>
          <cell r="B3757" t="str">
            <v>Curva 90° de aço galvanizado Ø 65 mm (2 1/2"), rosca BSP</v>
          </cell>
          <cell r="C3757" t="str">
            <v>un</v>
          </cell>
          <cell r="D3757">
            <v>286.83999999999997</v>
          </cell>
          <cell r="E3757">
            <v>231.35989675754152</v>
          </cell>
          <cell r="F3757" t="str">
            <v>SIEC Abr/26</v>
          </cell>
        </row>
        <row r="3758">
          <cell r="A3758" t="str">
            <v>09.01.02.200.104</v>
          </cell>
          <cell r="B3758" t="str">
            <v>Curva 90° de aço galvanizado Ø 80 mm (3"), rosca BSP</v>
          </cell>
          <cell r="C3758" t="str">
            <v>un</v>
          </cell>
          <cell r="D3758">
            <v>380.8</v>
          </cell>
          <cell r="E3758">
            <v>307.14631392160027</v>
          </cell>
          <cell r="F3758" t="str">
            <v>SIEC Abr/26</v>
          </cell>
        </row>
        <row r="3759">
          <cell r="A3759" t="str">
            <v>09.01.02.200.20</v>
          </cell>
          <cell r="B3759" t="str">
            <v>Luva de aço galvanizado Ø 15 mm (1/2"), rosca BSP</v>
          </cell>
          <cell r="C3759" t="str">
            <v>un</v>
          </cell>
          <cell r="D3759">
            <v>21.31</v>
          </cell>
          <cell r="E3759">
            <v>17.188256170350055</v>
          </cell>
          <cell r="F3759" t="str">
            <v>SIEC Abr/26</v>
          </cell>
        </row>
        <row r="3760">
          <cell r="A3760" t="str">
            <v>09.01.02.200.21</v>
          </cell>
          <cell r="B3760" t="str">
            <v>Luva de aço galvanizado Ø 20 mm (3/4"), rosca BSP</v>
          </cell>
          <cell r="C3760" t="str">
            <v>un</v>
          </cell>
          <cell r="D3760">
            <v>25.69</v>
          </cell>
          <cell r="E3760">
            <v>20.721084045813843</v>
          </cell>
          <cell r="F3760" t="str">
            <v>SIEC Abr/26</v>
          </cell>
        </row>
        <row r="3761">
          <cell r="A3761" t="str">
            <v>09.01.02.200.22</v>
          </cell>
          <cell r="B3761" t="str">
            <v>Luva de aço galvanizado Ø 25 mm (1"), rosca BSP</v>
          </cell>
          <cell r="C3761" t="str">
            <v>un</v>
          </cell>
          <cell r="D3761">
            <v>31.07</v>
          </cell>
          <cell r="E3761">
            <v>25.060493628004515</v>
          </cell>
          <cell r="F3761" t="str">
            <v>SIEC Abr/26</v>
          </cell>
        </row>
        <row r="3762">
          <cell r="A3762" t="str">
            <v>09.01.02.200.23</v>
          </cell>
          <cell r="B3762" t="str">
            <v>Luva de aço galvanizado Ø 32 mm (1 1/4"), rosca BSP</v>
          </cell>
          <cell r="C3762" t="str">
            <v>un</v>
          </cell>
          <cell r="D3762">
            <v>47.17</v>
          </cell>
          <cell r="E3762">
            <v>38.046459106307466</v>
          </cell>
          <cell r="F3762" t="str">
            <v>SIEC Abr/26</v>
          </cell>
        </row>
        <row r="3763">
          <cell r="A3763" t="str">
            <v>09.01.02.200.24</v>
          </cell>
          <cell r="B3763" t="str">
            <v>Luva de aço galvanizado Ø 40 mm (1 1/2"), rosca BSP</v>
          </cell>
          <cell r="C3763" t="str">
            <v>un</v>
          </cell>
          <cell r="D3763">
            <v>53.26</v>
          </cell>
          <cell r="E3763">
            <v>42.958541700274239</v>
          </cell>
          <cell r="F3763" t="str">
            <v>SIEC Abr/26</v>
          </cell>
        </row>
        <row r="3764">
          <cell r="A3764" t="str">
            <v>09.01.02.200.25</v>
          </cell>
          <cell r="B3764" t="str">
            <v>Luva de aço galvanizado Ø 50 mm (2"), rosca BSP</v>
          </cell>
          <cell r="C3764" t="str">
            <v>un</v>
          </cell>
          <cell r="D3764">
            <v>66.930000000000007</v>
          </cell>
          <cell r="E3764">
            <v>53.984513631230847</v>
          </cell>
          <cell r="F3764" t="str">
            <v>SIEC Abr/26</v>
          </cell>
        </row>
        <row r="3765">
          <cell r="A3765" t="str">
            <v>09.01.02.200.26</v>
          </cell>
          <cell r="B3765" t="str">
            <v>Luva de aço galvanizado Ø 65 mm (2 1/2"), rosca BSP</v>
          </cell>
          <cell r="C3765" t="str">
            <v>un</v>
          </cell>
          <cell r="D3765">
            <v>97.11</v>
          </cell>
          <cell r="E3765">
            <v>78.327149540248428</v>
          </cell>
          <cell r="F3765" t="str">
            <v>SIEC Abr/26</v>
          </cell>
        </row>
        <row r="3766">
          <cell r="A3766" t="str">
            <v>09.01.02.200.27</v>
          </cell>
          <cell r="B3766" t="str">
            <v>Luva de aço galvanizado Ø 80 mm (3"), rosca BSP</v>
          </cell>
          <cell r="C3766" t="str">
            <v>un</v>
          </cell>
          <cell r="D3766">
            <v>138.71</v>
          </cell>
          <cell r="E3766">
            <v>111.88094854008712</v>
          </cell>
          <cell r="F3766" t="str">
            <v>SIEC Abr/26</v>
          </cell>
        </row>
        <row r="3767">
          <cell r="A3767" t="str">
            <v>09.01.02.200.39</v>
          </cell>
          <cell r="B3767" t="str">
            <v>Luva de redução de aço galvanizado Ø 100 x 80 mm (4 x 3"), rosca BSP</v>
          </cell>
          <cell r="C3767" t="str">
            <v>un</v>
          </cell>
          <cell r="D3767">
            <v>230.38</v>
          </cell>
          <cell r="E3767">
            <v>185.82029359574125</v>
          </cell>
          <cell r="F3767" t="str">
            <v>SIEC Abr/26</v>
          </cell>
        </row>
        <row r="3768">
          <cell r="A3768" t="str">
            <v>09.01.02.200.29</v>
          </cell>
          <cell r="B3768" t="str">
            <v>Luva de redução de aço galvanizado Ø 20 x 15 mm (3/4 x 1/2"), rosca BSP</v>
          </cell>
          <cell r="C3768" t="str">
            <v>un</v>
          </cell>
          <cell r="D3768">
            <v>35.68</v>
          </cell>
          <cell r="E3768">
            <v>28.778835296015487</v>
          </cell>
          <cell r="F3768" t="str">
            <v>SIEC Abr/26</v>
          </cell>
        </row>
        <row r="3769">
          <cell r="A3769" t="str">
            <v>09.01.02.200.30</v>
          </cell>
          <cell r="B3769" t="str">
            <v>Luva de redução de aço galvanizado Ø 25 x 20 mm (1 x 3/4"), rosca BSP</v>
          </cell>
          <cell r="C3769" t="str">
            <v>un</v>
          </cell>
          <cell r="D3769">
            <v>40.159999999999997</v>
          </cell>
          <cell r="E3769">
            <v>32.392321342151959</v>
          </cell>
          <cell r="F3769" t="str">
            <v>SIEC Abr/26</v>
          </cell>
        </row>
        <row r="3770">
          <cell r="A3770" t="str">
            <v>09.01.02.200.31</v>
          </cell>
          <cell r="B3770" t="str">
            <v>Luva de redução de aço galvanizado Ø 32 x 25 mm (1 1/4 x 1"), rosca BSP</v>
          </cell>
          <cell r="C3770" t="str">
            <v>un</v>
          </cell>
          <cell r="D3770">
            <v>48.6</v>
          </cell>
          <cell r="E3770">
            <v>39.199870946926922</v>
          </cell>
          <cell r="F3770" t="str">
            <v>SIEC Abr/26</v>
          </cell>
        </row>
        <row r="3771">
          <cell r="A3771" t="str">
            <v>09.01.02.200.32</v>
          </cell>
          <cell r="B3771" t="str">
            <v>Luva de redução de aço galvanizado Ø 40 x 20 mm (1 1/2 x 3/4"), rosca BSP</v>
          </cell>
          <cell r="C3771" t="str">
            <v>un</v>
          </cell>
          <cell r="D3771">
            <v>54.74</v>
          </cell>
          <cell r="E3771">
            <v>44.15228262623004</v>
          </cell>
          <cell r="F3771" t="str">
            <v>SIEC Abr/26</v>
          </cell>
        </row>
        <row r="3772">
          <cell r="A3772" t="str">
            <v>09.01.02.200.33</v>
          </cell>
          <cell r="B3772" t="str">
            <v>Luva de redução de aço galvanizado Ø 40 x 25 mm (1 1/2 x 1"), rosca BSP</v>
          </cell>
          <cell r="C3772" t="str">
            <v>un</v>
          </cell>
          <cell r="D3772">
            <v>54.74</v>
          </cell>
          <cell r="E3772">
            <v>44.15228262623004</v>
          </cell>
          <cell r="F3772" t="str">
            <v>SIEC Abr/26</v>
          </cell>
        </row>
        <row r="3773">
          <cell r="A3773" t="str">
            <v>09.01.02.200.34</v>
          </cell>
          <cell r="B3773" t="str">
            <v>Luva de redução de aço galvanizado Ø 40 x 32 mm (1 1/2 x 1 1/4"), rosca BSP</v>
          </cell>
          <cell r="C3773" t="str">
            <v>un</v>
          </cell>
          <cell r="D3773">
            <v>50.3</v>
          </cell>
          <cell r="E3773">
            <v>40.571059848362637</v>
          </cell>
          <cell r="F3773" t="str">
            <v>SIEC Abr/26</v>
          </cell>
        </row>
        <row r="3774">
          <cell r="A3774" t="str">
            <v>09.01.02.200.35</v>
          </cell>
          <cell r="B3774" t="str">
            <v>Luva de redução de aço galvanizado Ø 50 x 40 mm (2 x 1 1/2"), rosca BSP</v>
          </cell>
          <cell r="C3774" t="str">
            <v>un</v>
          </cell>
          <cell r="D3774">
            <v>72.28</v>
          </cell>
          <cell r="E3774">
            <v>58.299725762219715</v>
          </cell>
          <cell r="F3774" t="str">
            <v>SIEC Abr/26</v>
          </cell>
        </row>
        <row r="3775">
          <cell r="A3775" t="str">
            <v>09.01.02.200.36</v>
          </cell>
          <cell r="B3775" t="str">
            <v>Luva de redução de aço galvanizado Ø 65 x 40mm (2 1/2 x 1 1/2"), rosca BSP</v>
          </cell>
          <cell r="C3775" t="str">
            <v>un</v>
          </cell>
          <cell r="D3775">
            <v>106.17</v>
          </cell>
          <cell r="E3775">
            <v>85.634779803194064</v>
          </cell>
          <cell r="F3775" t="str">
            <v>SIEC Abr/26</v>
          </cell>
        </row>
        <row r="3776">
          <cell r="A3776" t="str">
            <v>09.01.02.200.37</v>
          </cell>
          <cell r="B3776" t="str">
            <v>Luva de redução de aço galvanizado Ø 80 x 50 mm (3 x 2"), rosca BSP</v>
          </cell>
          <cell r="C3776" t="str">
            <v>un</v>
          </cell>
          <cell r="D3776">
            <v>146.81</v>
          </cell>
          <cell r="E3776">
            <v>118.41426036457493</v>
          </cell>
          <cell r="F3776" t="str">
            <v>SIEC Abr/26</v>
          </cell>
        </row>
        <row r="3777">
          <cell r="A3777" t="str">
            <v>09.01.02.200.38</v>
          </cell>
          <cell r="B3777" t="str">
            <v>Luva de redução de aço galvanizado Ø 80 x 65 mm (3 x 2 1/2"), rosca BSP</v>
          </cell>
          <cell r="C3777" t="str">
            <v>un</v>
          </cell>
          <cell r="D3777">
            <v>146.81</v>
          </cell>
          <cell r="E3777">
            <v>118.41426036457493</v>
          </cell>
          <cell r="F3777" t="str">
            <v>SIEC Abr/26</v>
          </cell>
        </row>
        <row r="3778">
          <cell r="A3778" t="str">
            <v>09.01.02.200.48</v>
          </cell>
          <cell r="B3778" t="str">
            <v>Niple duplo de aço galvanizado Ø 100 mm (4"), rosca BSP</v>
          </cell>
          <cell r="C3778" t="str">
            <v>un</v>
          </cell>
          <cell r="D3778">
            <v>188.37</v>
          </cell>
          <cell r="E3778">
            <v>151.93579609614454</v>
          </cell>
          <cell r="F3778" t="str">
            <v>SIEC Abr/26</v>
          </cell>
        </row>
        <row r="3779">
          <cell r="A3779" t="str">
            <v>09.01.02.200.40</v>
          </cell>
          <cell r="B3779" t="str">
            <v>Niple duplo de aço galvanizado Ø 15 mm (1/2"), rosca BSP</v>
          </cell>
          <cell r="C3779" t="str">
            <v>un</v>
          </cell>
          <cell r="D3779">
            <v>20.89</v>
          </cell>
          <cell r="E3779">
            <v>16.849491853524761</v>
          </cell>
          <cell r="F3779" t="str">
            <v>SIEC Abr/26</v>
          </cell>
        </row>
        <row r="3780">
          <cell r="A3780" t="str">
            <v>09.01.02.200.41</v>
          </cell>
          <cell r="B3780" t="str">
            <v>Niple duplo de aço galvanizado Ø 20 mm (3/4"), rosca BSP</v>
          </cell>
          <cell r="C3780" t="str">
            <v>un</v>
          </cell>
          <cell r="D3780">
            <v>33.86</v>
          </cell>
          <cell r="E3780">
            <v>27.310856589772545</v>
          </cell>
          <cell r="F3780" t="str">
            <v>SIEC Abr/26</v>
          </cell>
        </row>
        <row r="3781">
          <cell r="A3781" t="str">
            <v>09.01.02.200.42</v>
          </cell>
          <cell r="B3781" t="str">
            <v>Niple duplo de aço galvanizado Ø 25 mm (1"), rosca BSP</v>
          </cell>
          <cell r="C3781" t="str">
            <v>un</v>
          </cell>
          <cell r="D3781">
            <v>38.130000000000003</v>
          </cell>
          <cell r="E3781">
            <v>30.754960477496372</v>
          </cell>
          <cell r="F3781" t="str">
            <v>SIEC Abr/26</v>
          </cell>
        </row>
        <row r="3782">
          <cell r="A3782" t="str">
            <v>09.01.02.200.43</v>
          </cell>
          <cell r="B3782" t="str">
            <v>Niple duplo de aço galvanizado Ø 32 mm (1 1/4"), rosca BSP</v>
          </cell>
          <cell r="C3782" t="str">
            <v>un</v>
          </cell>
          <cell r="D3782">
            <v>44.92</v>
          </cell>
          <cell r="E3782">
            <v>36.231650266171961</v>
          </cell>
          <cell r="F3782" t="str">
            <v>SIEC Abr/26</v>
          </cell>
        </row>
        <row r="3783">
          <cell r="A3783" t="str">
            <v>09.01.02.200.44</v>
          </cell>
          <cell r="B3783" t="str">
            <v>Niple duplo de aço galvanizado Ø 40 mm (1 1/2"), rosca BSP</v>
          </cell>
          <cell r="C3783" t="str">
            <v>un</v>
          </cell>
          <cell r="D3783">
            <v>52.91</v>
          </cell>
          <cell r="E3783">
            <v>42.676238102919825</v>
          </cell>
          <cell r="F3783" t="str">
            <v>SIEC Abr/26</v>
          </cell>
        </row>
        <row r="3784">
          <cell r="A3784" t="str">
            <v>09.01.02.200.45</v>
          </cell>
          <cell r="B3784" t="str">
            <v>Niple duplo de aço galvanizado Ø 50 mm (2"), rosca BSP</v>
          </cell>
          <cell r="C3784" t="str">
            <v>un</v>
          </cell>
          <cell r="D3784">
            <v>68.260000000000005</v>
          </cell>
          <cell r="E3784">
            <v>55.05726730117761</v>
          </cell>
          <cell r="F3784" t="str">
            <v>SIEC Abr/26</v>
          </cell>
        </row>
        <row r="3785">
          <cell r="A3785" t="str">
            <v>09.01.02.200.46</v>
          </cell>
          <cell r="B3785" t="str">
            <v>Niple duplo de aço galvanizado Ø 65 mm (2 1/2"), rosca BSP</v>
          </cell>
          <cell r="C3785" t="str">
            <v>un</v>
          </cell>
          <cell r="D3785">
            <v>90.93</v>
          </cell>
          <cell r="E3785">
            <v>73.34247459267624</v>
          </cell>
          <cell r="F3785" t="str">
            <v>SIEC Abr/26</v>
          </cell>
        </row>
        <row r="3786">
          <cell r="A3786" t="str">
            <v>09.01.02.200.47</v>
          </cell>
          <cell r="B3786" t="str">
            <v>Niple duplo de aço galvanizado Ø 80 mm (3"), rosca BSP</v>
          </cell>
          <cell r="C3786" t="str">
            <v>un</v>
          </cell>
          <cell r="D3786">
            <v>129.38</v>
          </cell>
          <cell r="E3786">
            <v>104.35554121632521</v>
          </cell>
          <cell r="F3786" t="str">
            <v>SIEC Abr/26</v>
          </cell>
        </row>
        <row r="3787">
          <cell r="A3787" t="str">
            <v>09.01.02.200.57</v>
          </cell>
          <cell r="B3787" t="str">
            <v>Tê 90° de aço galvanizado Ø 100 mm (4"), rosca BSP</v>
          </cell>
          <cell r="C3787" t="str">
            <v>un</v>
          </cell>
          <cell r="D3787">
            <v>422.55</v>
          </cell>
          <cell r="E3787">
            <v>340.82110017744799</v>
          </cell>
          <cell r="F3787" t="str">
            <v>SIEC Abr/26</v>
          </cell>
        </row>
        <row r="3788">
          <cell r="A3788" t="str">
            <v>09.01.02.200.49</v>
          </cell>
          <cell r="B3788" t="str">
            <v>Tê 90° de aço galvanizado Ø 15 mm (1/2"), rosca BSP</v>
          </cell>
          <cell r="C3788" t="str">
            <v>un</v>
          </cell>
          <cell r="D3788">
            <v>39.75</v>
          </cell>
          <cell r="E3788">
            <v>32.061622842393938</v>
          </cell>
          <cell r="F3788" t="str">
            <v>SIEC Abr/26</v>
          </cell>
        </row>
        <row r="3789">
          <cell r="A3789" t="str">
            <v>09.01.02.200.50</v>
          </cell>
          <cell r="B3789" t="str">
            <v>Tê 90° de aço galvanizado Ø 20 mm (3/4"), rosca BSP</v>
          </cell>
          <cell r="C3789" t="str">
            <v>un</v>
          </cell>
          <cell r="D3789">
            <v>65.13</v>
          </cell>
          <cell r="E3789">
            <v>52.532666559122433</v>
          </cell>
          <cell r="F3789" t="str">
            <v>SIEC Abr/26</v>
          </cell>
        </row>
        <row r="3790">
          <cell r="A3790" t="str">
            <v>09.01.02.200.51</v>
          </cell>
          <cell r="B3790" t="str">
            <v>Tê 90° de aço galvanizado Ø 25 mm (1"), rosca BSP</v>
          </cell>
          <cell r="C3790" t="str">
            <v>un</v>
          </cell>
          <cell r="D3790">
            <v>74.459999999999994</v>
          </cell>
          <cell r="E3790">
            <v>60.058073882884329</v>
          </cell>
          <cell r="F3790" t="str">
            <v>SIEC Abr/26</v>
          </cell>
        </row>
        <row r="3791">
          <cell r="A3791" t="str">
            <v>09.01.02.200.52</v>
          </cell>
          <cell r="B3791" t="str">
            <v>Tê 90° de aço galvanizado Ø 32 mm (1 1/4"), rosca BSP</v>
          </cell>
          <cell r="C3791" t="str">
            <v>un</v>
          </cell>
          <cell r="D3791">
            <v>89.44</v>
          </cell>
          <cell r="E3791">
            <v>72.14066784965317</v>
          </cell>
          <cell r="F3791" t="str">
            <v>SIEC Abr/26</v>
          </cell>
        </row>
        <row r="3792">
          <cell r="A3792" t="str">
            <v>09.01.02.200.53</v>
          </cell>
          <cell r="B3792" t="str">
            <v>Tê 90° de aço galvanizado Ø 40 mm (1 1/2"), rosca BSP</v>
          </cell>
          <cell r="C3792" t="str">
            <v>un</v>
          </cell>
          <cell r="D3792">
            <v>102.18</v>
          </cell>
          <cell r="E3792">
            <v>82.416518793353774</v>
          </cell>
          <cell r="F3792" t="str">
            <v>SIEC Abr/26</v>
          </cell>
        </row>
        <row r="3793">
          <cell r="A3793" t="str">
            <v>09.01.02.200.54</v>
          </cell>
          <cell r="B3793" t="str">
            <v>Tê 90° de aço galvanizado Ø 50 mm (2"), rosca BSP</v>
          </cell>
          <cell r="C3793" t="str">
            <v>un</v>
          </cell>
          <cell r="D3793">
            <v>132.07</v>
          </cell>
          <cell r="E3793">
            <v>106.52524600742055</v>
          </cell>
          <cell r="F3793" t="str">
            <v>SIEC Abr/26</v>
          </cell>
        </row>
        <row r="3794">
          <cell r="A3794" t="str">
            <v>09.01.02.200.55</v>
          </cell>
          <cell r="B3794" t="str">
            <v>Tê 90° de aço galvanizado Ø 65 mm (2 1/2"), rosca BSP</v>
          </cell>
          <cell r="C3794" t="str">
            <v>un</v>
          </cell>
          <cell r="D3794">
            <v>200.71</v>
          </cell>
          <cell r="E3794">
            <v>161.88901435715439</v>
          </cell>
          <cell r="F3794" t="str">
            <v>SIEC Abr/26</v>
          </cell>
        </row>
        <row r="3795">
          <cell r="A3795" t="str">
            <v>09.01.02.200.56</v>
          </cell>
          <cell r="B3795" t="str">
            <v>Tê 90° de aço galvanizado Ø 80 mm (3"), rosca BSP</v>
          </cell>
          <cell r="C3795" t="str">
            <v>un</v>
          </cell>
          <cell r="D3795">
            <v>251.75</v>
          </cell>
          <cell r="E3795">
            <v>203.05694466849491</v>
          </cell>
          <cell r="F3795" t="str">
            <v>SIEC Abr/26</v>
          </cell>
        </row>
        <row r="3796">
          <cell r="A3796" t="str">
            <v>09.01.02.200.66</v>
          </cell>
          <cell r="B3796" t="str">
            <v>Tubo de aço galvanizado, sem conexões com costura Ø 100 mm (4")</v>
          </cell>
          <cell r="C3796" t="str">
            <v>m</v>
          </cell>
          <cell r="D3796">
            <v>253.02</v>
          </cell>
          <cell r="E3796">
            <v>204.08130343603807</v>
          </cell>
          <cell r="F3796" t="str">
            <v>SIEC Abr/26</v>
          </cell>
        </row>
        <row r="3797">
          <cell r="A3797" t="str">
            <v>09.01.02.200.58</v>
          </cell>
          <cell r="B3797" t="str">
            <v>Tubo de aço galvanizado, sem conexões com costura Ø 15 mm (1/2")</v>
          </cell>
          <cell r="C3797" t="str">
            <v>m</v>
          </cell>
          <cell r="D3797">
            <v>41.55</v>
          </cell>
          <cell r="E3797">
            <v>33.513469914502338</v>
          </cell>
          <cell r="F3797" t="str">
            <v>SIEC Abr/26</v>
          </cell>
        </row>
        <row r="3798">
          <cell r="A3798" t="str">
            <v>09.01.02.200.67</v>
          </cell>
          <cell r="B3798" t="str">
            <v>Tubo de aço galvanizado, sem conexões com costura Ø 150 mm (6")</v>
          </cell>
          <cell r="C3798" t="str">
            <v>m</v>
          </cell>
          <cell r="D3798">
            <v>404.08</v>
          </cell>
          <cell r="E3798">
            <v>325.92353605420226</v>
          </cell>
          <cell r="F3798" t="str">
            <v>SIEC Abr/26</v>
          </cell>
        </row>
        <row r="3799">
          <cell r="A3799" t="str">
            <v>09.01.02.200.59</v>
          </cell>
          <cell r="B3799" t="str">
            <v>Tubo de aço galvanizado, sem conexões com costura Ø 20 mm (3/4")</v>
          </cell>
          <cell r="C3799" t="str">
            <v>m</v>
          </cell>
          <cell r="D3799">
            <v>49.73</v>
          </cell>
          <cell r="E3799">
            <v>40.111308275528309</v>
          </cell>
          <cell r="F3799" t="str">
            <v>SIEC Abr/26</v>
          </cell>
        </row>
        <row r="3800">
          <cell r="A3800" t="str">
            <v>09.01.02.200.60</v>
          </cell>
          <cell r="B3800" t="str">
            <v>Tubo de aço galvanizado, sem conexões com costura Ø 25 mm (1")</v>
          </cell>
          <cell r="C3800" t="str">
            <v>m</v>
          </cell>
          <cell r="D3800">
            <v>60.54</v>
          </cell>
          <cell r="E3800">
            <v>48.830456525246007</v>
          </cell>
          <cell r="F3800" t="str">
            <v>SIEC Abr/26</v>
          </cell>
        </row>
        <row r="3801">
          <cell r="A3801" t="str">
            <v>09.01.02.200.61</v>
          </cell>
          <cell r="B3801" t="str">
            <v>Tubo de aço galvanizado, sem conexões com costura Ø 32 mm (1 1/4")</v>
          </cell>
          <cell r="C3801" t="str">
            <v>m</v>
          </cell>
          <cell r="D3801">
            <v>63.42</v>
          </cell>
          <cell r="E3801">
            <v>51.153411840619455</v>
          </cell>
          <cell r="F3801" t="str">
            <v>SIEC Abr/26</v>
          </cell>
        </row>
        <row r="3802">
          <cell r="A3802" t="str">
            <v>09.01.02.200.62</v>
          </cell>
          <cell r="B3802" t="str">
            <v>Tubo de aço galvanizado, sem conexões com costura Ø 40 mm (1 1/2")</v>
          </cell>
          <cell r="C3802" t="str">
            <v>m</v>
          </cell>
          <cell r="D3802">
            <v>69.849999999999994</v>
          </cell>
          <cell r="E3802">
            <v>56.339732214873365</v>
          </cell>
          <cell r="F3802" t="str">
            <v>SIEC Abr/26</v>
          </cell>
        </row>
        <row r="3803">
          <cell r="A3803" t="str">
            <v>09.01.02.200.63</v>
          </cell>
          <cell r="B3803" t="str">
            <v>Tubo de aço galvanizado, sem conexões com costura Ø 50 mm (2")</v>
          </cell>
          <cell r="C3803" t="str">
            <v>m</v>
          </cell>
          <cell r="D3803">
            <v>95.27</v>
          </cell>
          <cell r="E3803">
            <v>76.843039199870944</v>
          </cell>
          <cell r="F3803" t="str">
            <v>SIEC Abr/26</v>
          </cell>
        </row>
        <row r="3804">
          <cell r="A3804" t="str">
            <v>09.01.02.200.64</v>
          </cell>
          <cell r="B3804" t="str">
            <v>Tubo de aço galvanizado, sem conexões com costura Ø 65 mm (2 1/2")</v>
          </cell>
          <cell r="C3804" t="str">
            <v>m</v>
          </cell>
          <cell r="D3804">
            <v>118.23</v>
          </cell>
          <cell r="E3804">
            <v>95.362155186320379</v>
          </cell>
          <cell r="F3804" t="str">
            <v>SIEC Abr/26</v>
          </cell>
        </row>
        <row r="3805">
          <cell r="A3805" t="str">
            <v>09.01.02.200.65</v>
          </cell>
          <cell r="B3805" t="str">
            <v>Tubo de aço galvanizado, sem conexões com costura Ø 80 mm (3")</v>
          </cell>
          <cell r="C3805" t="str">
            <v>m</v>
          </cell>
          <cell r="D3805">
            <v>135.36000000000001</v>
          </cell>
          <cell r="E3805">
            <v>109.17889982255204</v>
          </cell>
          <cell r="F3805" t="str">
            <v>SIEC Abr/26</v>
          </cell>
        </row>
        <row r="3806">
          <cell r="A3806" t="str">
            <v>09.01.02.200.76</v>
          </cell>
          <cell r="B3806" t="str">
            <v>Tubo de aço galvanizado, sem conexões sem costura Ø 100 mm (4")</v>
          </cell>
          <cell r="C3806" t="str">
            <v>m</v>
          </cell>
          <cell r="D3806">
            <v>409.25</v>
          </cell>
          <cell r="E3806">
            <v>330.0935634779803</v>
          </cell>
          <cell r="F3806" t="str">
            <v>SIEC Abr/26</v>
          </cell>
        </row>
        <row r="3807">
          <cell r="A3807" t="str">
            <v>09.01.02.200.68</v>
          </cell>
          <cell r="B3807" t="str">
            <v>Tubo de aço galvanizado, sem conexões sem costura Ø 15 mm (1/2")</v>
          </cell>
          <cell r="C3807" t="str">
            <v>m</v>
          </cell>
          <cell r="D3807">
            <v>66</v>
          </cell>
          <cell r="E3807">
            <v>53.234392643974836</v>
          </cell>
          <cell r="F3807" t="str">
            <v>SIEC Abr/26</v>
          </cell>
        </row>
        <row r="3808">
          <cell r="A3808" t="str">
            <v>09.01.02.200.69</v>
          </cell>
          <cell r="B3808" t="str">
            <v>Tubo de aço galvanizado, sem conexões sem costura Ø 20 mm (3/4")</v>
          </cell>
          <cell r="C3808" t="str">
            <v>m</v>
          </cell>
          <cell r="D3808">
            <v>83.16</v>
          </cell>
          <cell r="E3808">
            <v>67.07533473140829</v>
          </cell>
          <cell r="F3808" t="str">
            <v>SIEC Abr/26</v>
          </cell>
        </row>
        <row r="3809">
          <cell r="A3809" t="str">
            <v>09.01.02.200.70</v>
          </cell>
          <cell r="B3809" t="str">
            <v>Tubo de aço galvanizado, sem conexões sem costura Ø 25 mm (1")</v>
          </cell>
          <cell r="C3809" t="str">
            <v>m</v>
          </cell>
          <cell r="D3809">
            <v>92.31</v>
          </cell>
          <cell r="E3809">
            <v>74.455557347959356</v>
          </cell>
          <cell r="F3809" t="str">
            <v>SIEC Abr/26</v>
          </cell>
        </row>
        <row r="3810">
          <cell r="A3810" t="str">
            <v>09.01.02.200.71</v>
          </cell>
          <cell r="B3810" t="str">
            <v>Tubo de aço galvanizado, sem conexões sem costura Ø 32 mm (1 1/4")</v>
          </cell>
          <cell r="C3810" t="str">
            <v>m</v>
          </cell>
          <cell r="D3810">
            <v>128.61000000000001</v>
          </cell>
          <cell r="E3810">
            <v>103.73447330214552</v>
          </cell>
          <cell r="F3810" t="str">
            <v>SIEC Abr/26</v>
          </cell>
        </row>
        <row r="3811">
          <cell r="A3811" t="str">
            <v>09.01.02.200.72</v>
          </cell>
          <cell r="B3811" t="str">
            <v>Tubo de aço galvanizado, sem conexões sem costura Ø 40 mm (1 1/2")</v>
          </cell>
          <cell r="C3811" t="str">
            <v>m</v>
          </cell>
          <cell r="D3811">
            <v>147.06</v>
          </cell>
          <cell r="E3811">
            <v>118.61590579125665</v>
          </cell>
          <cell r="F3811" t="str">
            <v>SIEC Abr/26</v>
          </cell>
        </row>
        <row r="3812">
          <cell r="A3812" t="str">
            <v>09.01.02.200.73</v>
          </cell>
          <cell r="B3812" t="str">
            <v>Tubo de aço galvanizado, sem conexões sem costura Ø 50 mm (2")</v>
          </cell>
          <cell r="C3812" t="str">
            <v>m</v>
          </cell>
          <cell r="D3812">
            <v>176.88</v>
          </cell>
          <cell r="E3812">
            <v>142.66817228585256</v>
          </cell>
          <cell r="F3812" t="str">
            <v>SIEC Abr/26</v>
          </cell>
        </row>
        <row r="3813">
          <cell r="A3813" t="str">
            <v>09.01.02.200.74</v>
          </cell>
          <cell r="B3813" t="str">
            <v>Tubo de aço galvanizado, sem conexões sem costura Ø 65 mm (2 1/2")</v>
          </cell>
          <cell r="C3813" t="str">
            <v>m</v>
          </cell>
          <cell r="D3813">
            <v>247.45</v>
          </cell>
          <cell r="E3813">
            <v>199.58864332956927</v>
          </cell>
          <cell r="F3813" t="str">
            <v>SIEC Abr/26</v>
          </cell>
        </row>
        <row r="3814">
          <cell r="A3814" t="str">
            <v>09.01.02.200.75</v>
          </cell>
          <cell r="B3814" t="str">
            <v>Tubo de aço galvanizado, sem conexões sem costura Ø 80 mm (3")</v>
          </cell>
          <cell r="C3814" t="str">
            <v>m</v>
          </cell>
          <cell r="D3814">
            <v>307.69</v>
          </cell>
          <cell r="E3814">
            <v>248.17712534279721</v>
          </cell>
          <cell r="F3814" t="str">
            <v>SIEC Abr/26</v>
          </cell>
        </row>
        <row r="3815">
          <cell r="A3815" t="str">
            <v>09.01.02.200.86</v>
          </cell>
          <cell r="B3815" t="str">
            <v>União de aço galvanizado com assento cônico de bronze, Ø 100 mm (4"), rosca BSP</v>
          </cell>
          <cell r="C3815" t="str">
            <v>un</v>
          </cell>
          <cell r="D3815">
            <v>777.09</v>
          </cell>
          <cell r="E3815">
            <v>626.78657848040007</v>
          </cell>
          <cell r="F3815" t="str">
            <v>SIEC Abr/26</v>
          </cell>
        </row>
        <row r="3816">
          <cell r="A3816" t="str">
            <v>09.01.02.200.78</v>
          </cell>
          <cell r="B3816" t="str">
            <v>União de aço galvanizado com assento cônico de bronze, Ø 15 mm (1/2"), rosca BSP</v>
          </cell>
          <cell r="C3816" t="str">
            <v>un</v>
          </cell>
          <cell r="D3816">
            <v>64.44</v>
          </cell>
          <cell r="E3816">
            <v>51.976125181480882</v>
          </cell>
          <cell r="F3816" t="str">
            <v>SIEC Abr/26</v>
          </cell>
        </row>
        <row r="3817">
          <cell r="A3817" t="str">
            <v>09.01.02.200.79</v>
          </cell>
          <cell r="B3817" t="str">
            <v>União de aço galvanizado com assento cônico de bronze, Ø 20 mm (3/4"), rosca BSP</v>
          </cell>
          <cell r="C3817" t="str">
            <v>un</v>
          </cell>
          <cell r="D3817">
            <v>75.14</v>
          </cell>
          <cell r="E3817">
            <v>60.606549443458626</v>
          </cell>
          <cell r="F3817" t="str">
            <v>SIEC Abr/26</v>
          </cell>
        </row>
        <row r="3818">
          <cell r="A3818" t="str">
            <v>09.01.02.200.80</v>
          </cell>
          <cell r="B3818" t="str">
            <v>União de aço galvanizado com assento cônico de bronze, Ø 25 mm (1"), rosca BSP</v>
          </cell>
          <cell r="C3818" t="str">
            <v>un</v>
          </cell>
          <cell r="D3818">
            <v>82.14</v>
          </cell>
          <cell r="E3818">
            <v>66.252621390546864</v>
          </cell>
          <cell r="F3818" t="str">
            <v>SIEC Abr/26</v>
          </cell>
        </row>
        <row r="3819">
          <cell r="A3819" t="str">
            <v>09.01.02.200.81</v>
          </cell>
          <cell r="B3819" t="str">
            <v>União de aço galvanizado com assento cônico de bronze, Ø 32 mm (1 1/4"), rosca BSP</v>
          </cell>
          <cell r="C3819" t="str">
            <v>un</v>
          </cell>
          <cell r="D3819">
            <v>126.72</v>
          </cell>
          <cell r="E3819">
            <v>102.21003387643168</v>
          </cell>
          <cell r="F3819" t="str">
            <v>SIEC Abr/26</v>
          </cell>
        </row>
        <row r="3820">
          <cell r="A3820" t="str">
            <v>09.01.02.200.82</v>
          </cell>
          <cell r="B3820" t="str">
            <v>União de aço galvanizado com assento cônico de bronze, Ø 40 mm (1 1/2"), rosca BSP</v>
          </cell>
          <cell r="C3820" t="str">
            <v>un</v>
          </cell>
          <cell r="D3820">
            <v>130.06</v>
          </cell>
          <cell r="E3820">
            <v>104.9040167768995</v>
          </cell>
          <cell r="F3820" t="str">
            <v>SIEC Abr/26</v>
          </cell>
        </row>
        <row r="3821">
          <cell r="A3821" t="str">
            <v>09.01.02.200.83</v>
          </cell>
          <cell r="B3821" t="str">
            <v>União de aço galvanizado com assento cônico de bronze, Ø 50 mm (2"), rosca BSP</v>
          </cell>
          <cell r="C3821" t="str">
            <v>un</v>
          </cell>
          <cell r="D3821">
            <v>203.19</v>
          </cell>
          <cell r="E3821">
            <v>163.88933698983706</v>
          </cell>
          <cell r="F3821" t="str">
            <v>SIEC Abr/26</v>
          </cell>
        </row>
        <row r="3822">
          <cell r="A3822" t="str">
            <v>09.01.02.200.84</v>
          </cell>
          <cell r="B3822" t="str">
            <v>União de aço galvanizado com assento cônico de bronze, Ø 65 mm (2 1/2"), rosca BSP</v>
          </cell>
          <cell r="C3822" t="str">
            <v>un</v>
          </cell>
          <cell r="D3822">
            <v>304.16000000000003</v>
          </cell>
          <cell r="E3822">
            <v>245.32989191805132</v>
          </cell>
          <cell r="F3822" t="str">
            <v>SIEC Abr/26</v>
          </cell>
        </row>
        <row r="3823">
          <cell r="A3823" t="str">
            <v>09.01.02.200.85</v>
          </cell>
          <cell r="B3823" t="str">
            <v>União de aço galvanizado com assento cônico de bronze, Ø 80 mm (3"), rosca BSP</v>
          </cell>
          <cell r="C3823" t="str">
            <v>un</v>
          </cell>
          <cell r="D3823">
            <v>470.73</v>
          </cell>
          <cell r="E3823">
            <v>379.68220680754962</v>
          </cell>
          <cell r="F3823" t="str">
            <v>SIEC Abr/26</v>
          </cell>
        </row>
        <row r="3824">
          <cell r="A3824" t="str">
            <v>09.01.02.210</v>
          </cell>
          <cell r="B3824" t="str">
            <v>TUBOS E CONEXÕES DE PVC - ESGOTO (SÉRIE NORMAL)</v>
          </cell>
          <cell r="C3824" t="str">
            <v/>
          </cell>
          <cell r="E3824">
            <v>0</v>
          </cell>
          <cell r="F3824" t="str">
            <v>SIEC Abr/26</v>
          </cell>
        </row>
        <row r="3825">
          <cell r="A3825" t="str">
            <v>09.01.02.210.76</v>
          </cell>
          <cell r="B3825" t="str">
            <v>Cap (tampão) de PVC branco Ø 200 mm</v>
          </cell>
          <cell r="C3825" t="str">
            <v>un</v>
          </cell>
          <cell r="D3825">
            <v>64.55</v>
          </cell>
          <cell r="E3825">
            <v>52.064849169220842</v>
          </cell>
          <cell r="F3825" t="str">
            <v>SIEC Abr/26</v>
          </cell>
        </row>
        <row r="3826">
          <cell r="A3826" t="str">
            <v>09.01.02.210.42</v>
          </cell>
          <cell r="B3826" t="str">
            <v>Cap (tampão) de PVC branco Ø50mm</v>
          </cell>
          <cell r="C3826" t="str">
            <v>un</v>
          </cell>
          <cell r="D3826">
            <v>13.85</v>
          </cell>
          <cell r="E3826">
            <v>11.171156638167446</v>
          </cell>
          <cell r="F3826" t="str">
            <v>SIEC Abr/26</v>
          </cell>
        </row>
        <row r="3827">
          <cell r="A3827" t="str">
            <v>09.01.02.210.44</v>
          </cell>
          <cell r="B3827" t="str">
            <v>Curva 90° curta de PVC branco, ponta bolsa e virola, Ø 50 mm</v>
          </cell>
          <cell r="C3827" t="str">
            <v>un</v>
          </cell>
          <cell r="D3827">
            <v>40.380000000000003</v>
          </cell>
          <cell r="E3827">
            <v>32.569769317631881</v>
          </cell>
          <cell r="F3827" t="str">
            <v>SIEC Abr/26</v>
          </cell>
        </row>
        <row r="3828">
          <cell r="A3828" t="str">
            <v>09.01.02.210.85</v>
          </cell>
          <cell r="B3828" t="str">
            <v>Curva curta 90 graus, PVC, serie normal, esgoto predial, DN 75 mm, junta elástica, fornecido e instalado em ramal de descarga ou ramal de esgoto sanitário</v>
          </cell>
          <cell r="C3828" t="str">
            <v>un</v>
          </cell>
          <cell r="D3828">
            <v>48.82</v>
          </cell>
          <cell r="E3828">
            <v>39.377318922406843</v>
          </cell>
          <cell r="F3828" t="str">
            <v>SIEC Abr/26</v>
          </cell>
        </row>
        <row r="3829">
          <cell r="A3829" t="str">
            <v>09.01.02.210.49</v>
          </cell>
          <cell r="B3829" t="str">
            <v>Curva longa, 90º de PVC ocre, PB JEI/JE, Ø 150 mm</v>
          </cell>
          <cell r="C3829" t="str">
            <v>un</v>
          </cell>
          <cell r="D3829">
            <v>206.73</v>
          </cell>
          <cell r="E3829">
            <v>166.74463623165025</v>
          </cell>
          <cell r="F3829" t="str">
            <v>SIEC Abr/26</v>
          </cell>
        </row>
        <row r="3830">
          <cell r="A3830" t="str">
            <v>09.01.02.210.83</v>
          </cell>
          <cell r="B3830" t="str">
            <v>Joelho 45 graus, PVC, serie normal, esgoto predial, DN 40 mm, junta soldável, fornecido e instalado em ramal de descarga ou ramal de esgoto sanitário</v>
          </cell>
          <cell r="C3830" t="str">
            <v>un</v>
          </cell>
          <cell r="D3830">
            <v>15.22</v>
          </cell>
          <cell r="E3830">
            <v>12.276173576383288</v>
          </cell>
          <cell r="F3830" t="str">
            <v>SIEC Abr/26</v>
          </cell>
        </row>
        <row r="3831">
          <cell r="A3831" t="str">
            <v>09.01.02.210.84</v>
          </cell>
          <cell r="B3831" t="str">
            <v>Joelho 45 graus, PVC, serie normal, esgoto predial, DN 50 mm, junta elástica, fornecido e instalado em ramal de descarga ou ramal de esgoto sanitário</v>
          </cell>
          <cell r="C3831" t="str">
            <v>un</v>
          </cell>
          <cell r="D3831">
            <v>20.309999999999999</v>
          </cell>
          <cell r="E3831">
            <v>16.381674463623163</v>
          </cell>
          <cell r="F3831" t="str">
            <v>SIEC Abr/26</v>
          </cell>
        </row>
        <row r="3832">
          <cell r="A3832" t="str">
            <v>09.01.02.210.91</v>
          </cell>
          <cell r="B3832" t="str">
            <v>Joelho 45 graus, PVC, serie normal, esgoto predial, DN 75 mm, junta elástica, fornecido e instalado em ramal de descarga ou ramal de esgoto sanitário</v>
          </cell>
          <cell r="C3832" t="str">
            <v>un</v>
          </cell>
          <cell r="D3832">
            <v>29.5</v>
          </cell>
          <cell r="E3832">
            <v>23.794160348443295</v>
          </cell>
          <cell r="F3832" t="str">
            <v>SIEC Abr/26</v>
          </cell>
        </row>
        <row r="3833">
          <cell r="A3833" t="str">
            <v>09.01.02.210.28</v>
          </cell>
          <cell r="B3833" t="str">
            <v>Joelho 45° de PVC branco , ponta bolsa e virola, Ø 100 mm</v>
          </cell>
          <cell r="C3833" t="str">
            <v>un</v>
          </cell>
          <cell r="D3833">
            <v>53.54</v>
          </cell>
          <cell r="E3833">
            <v>43.184384578157768</v>
          </cell>
          <cell r="F3833" t="str">
            <v>SIEC Abr/26</v>
          </cell>
        </row>
        <row r="3834">
          <cell r="A3834" t="str">
            <v>09.01.02.210.29</v>
          </cell>
          <cell r="B3834" t="str">
            <v>Joelho 45° de PVC branco , ponta bolsa e virola, Ø 150 mm</v>
          </cell>
          <cell r="C3834" t="str">
            <v>un</v>
          </cell>
          <cell r="D3834">
            <v>121.33</v>
          </cell>
          <cell r="E3834">
            <v>97.862558477173735</v>
          </cell>
          <cell r="F3834" t="str">
            <v>SIEC Abr/26</v>
          </cell>
        </row>
        <row r="3835">
          <cell r="A3835" t="str">
            <v>09.01.02.210.30</v>
          </cell>
          <cell r="B3835" t="str">
            <v>Joelho 45° de PVC branco , ponta bolsa e virola, Ø 200 mm</v>
          </cell>
          <cell r="C3835" t="str">
            <v>un</v>
          </cell>
          <cell r="D3835">
            <v>196.31</v>
          </cell>
          <cell r="E3835">
            <v>158.34005484755605</v>
          </cell>
          <cell r="F3835" t="str">
            <v>SIEC Abr/26</v>
          </cell>
        </row>
        <row r="3836">
          <cell r="A3836" t="str">
            <v>09.01.02.210.26</v>
          </cell>
          <cell r="B3836" t="str">
            <v>Joelho 45° de PVC branco , ponta bolsa e virola, Ø 50 mm</v>
          </cell>
          <cell r="C3836" t="str">
            <v>un</v>
          </cell>
          <cell r="D3836">
            <v>30.91</v>
          </cell>
          <cell r="E3836">
            <v>24.931440554928216</v>
          </cell>
          <cell r="F3836" t="str">
            <v>SIEC Abr/26</v>
          </cell>
        </row>
        <row r="3837">
          <cell r="A3837" t="str">
            <v>09.01.02.210.27</v>
          </cell>
          <cell r="B3837" t="str">
            <v>Joelho 45° de PVC branco , ponta bolsa e virola, Ø 75 mm</v>
          </cell>
          <cell r="C3837" t="str">
            <v>un</v>
          </cell>
          <cell r="D3837">
            <v>35.880000000000003</v>
          </cell>
          <cell r="E3837">
            <v>28.940151637360866</v>
          </cell>
          <cell r="F3837" t="str">
            <v>SIEC Abr/26</v>
          </cell>
        </row>
        <row r="3838">
          <cell r="A3838" t="str">
            <v>09.01.02.210.25</v>
          </cell>
          <cell r="B3838" t="str">
            <v>Joelho 45° de PVC branco , ponta e bolsa soldável, Ø 40 mm</v>
          </cell>
          <cell r="C3838" t="str">
            <v>un</v>
          </cell>
          <cell r="D3838">
            <v>28.47</v>
          </cell>
          <cell r="E3838">
            <v>22.9633811905146</v>
          </cell>
          <cell r="F3838" t="str">
            <v>SIEC Abr/26</v>
          </cell>
        </row>
        <row r="3839">
          <cell r="A3839" t="str">
            <v>09.01.02.210.82</v>
          </cell>
          <cell r="B3839" t="str">
            <v>Joelho 90 graus, PVC, serie normal, esgoto predial, DN 40 mm, junta soldável, fornecido e instalado em ramal de descarga ou ramal de esgoto sanitário</v>
          </cell>
          <cell r="C3839" t="str">
            <v>un</v>
          </cell>
          <cell r="D3839">
            <v>14.95</v>
          </cell>
          <cell r="E3839">
            <v>12.058396515567026</v>
          </cell>
          <cell r="F3839" t="str">
            <v>SIEC Abr/26</v>
          </cell>
        </row>
        <row r="3840">
          <cell r="A3840" t="str">
            <v>09.01.02.210.88</v>
          </cell>
          <cell r="B3840" t="str">
            <v>Joelho 90 graus, PVC, serie normal, esgoto predial, DN 50 mm, junta elástica, fornecido e instalado em ramal de descarga ou ramal de esgoto sanitário</v>
          </cell>
          <cell r="C3840" t="str">
            <v>un</v>
          </cell>
          <cell r="D3840">
            <v>19.43</v>
          </cell>
          <cell r="E3840">
            <v>15.6718825617035</v>
          </cell>
          <cell r="F3840" t="str">
            <v>SIEC Abr/26</v>
          </cell>
        </row>
        <row r="3841">
          <cell r="A3841" t="str">
            <v>09.01.02.210.34</v>
          </cell>
          <cell r="B3841" t="str">
            <v>Joelho 90° de PVC branco , ponta bolsa e virola, Ø 100 mm</v>
          </cell>
          <cell r="C3841" t="str">
            <v>un</v>
          </cell>
          <cell r="D3841">
            <v>52.54</v>
          </cell>
          <cell r="E3841">
            <v>42.377802871430873</v>
          </cell>
          <cell r="F3841" t="str">
            <v>SIEC Abr/26</v>
          </cell>
        </row>
        <row r="3842">
          <cell r="A3842" t="str">
            <v>09.01.02.210.35</v>
          </cell>
          <cell r="B3842" t="str">
            <v>Joelho 90° de PVC branco , ponta bolsa e virola, Ø 150 mm</v>
          </cell>
          <cell r="C3842" t="str">
            <v>un</v>
          </cell>
          <cell r="D3842">
            <v>115.07</v>
          </cell>
          <cell r="E3842">
            <v>92.813356993063394</v>
          </cell>
          <cell r="F3842" t="str">
            <v>SIEC Abr/26</v>
          </cell>
        </row>
        <row r="3843">
          <cell r="A3843" t="str">
            <v>09.01.02.210.32</v>
          </cell>
          <cell r="B3843" t="str">
            <v>Joelho 90° de PVC branco , ponta bolsa e virola, Ø 50 mm</v>
          </cell>
          <cell r="C3843" t="str">
            <v>un</v>
          </cell>
          <cell r="D3843">
            <v>30.03</v>
          </cell>
          <cell r="E3843">
            <v>24.22164865300855</v>
          </cell>
          <cell r="F3843" t="str">
            <v>SIEC Abr/26</v>
          </cell>
        </row>
        <row r="3844">
          <cell r="A3844" t="str">
            <v>09.01.02.210.33</v>
          </cell>
          <cell r="B3844" t="str">
            <v>Joelho 90° de PVC branco , ponta bolsa e virola, Ø 75 mm</v>
          </cell>
          <cell r="C3844" t="str">
            <v>un</v>
          </cell>
          <cell r="D3844">
            <v>34.71</v>
          </cell>
          <cell r="E3844">
            <v>27.996451040490403</v>
          </cell>
          <cell r="F3844" t="str">
            <v>SIEC Abr/26</v>
          </cell>
        </row>
        <row r="3845">
          <cell r="A3845" t="str">
            <v>09.01.02.210.31</v>
          </cell>
          <cell r="B3845" t="str">
            <v>Joelho 90° de PVC branco , ponta e bolsa soldável, Ø 40 mm</v>
          </cell>
          <cell r="C3845" t="str">
            <v>un</v>
          </cell>
          <cell r="D3845">
            <v>28.18</v>
          </cell>
          <cell r="E3845">
            <v>22.729472495563801</v>
          </cell>
          <cell r="F3845" t="str">
            <v>SIEC Abr/26</v>
          </cell>
        </row>
        <row r="3846">
          <cell r="A3846" t="str">
            <v>09.01.02.210.78</v>
          </cell>
          <cell r="B3846" t="str">
            <v>Joelho, 45º de PVC ocre, PB JEI/JE, Ø 150 mm</v>
          </cell>
          <cell r="C3846" t="str">
            <v>un</v>
          </cell>
          <cell r="D3846">
            <v>126.47</v>
          </cell>
          <cell r="E3846">
            <v>102.00838844974996</v>
          </cell>
          <cell r="F3846" t="str">
            <v>SIEC Abr/26</v>
          </cell>
        </row>
        <row r="3847">
          <cell r="A3847" t="str">
            <v>09.01.02.210.48</v>
          </cell>
          <cell r="B3847" t="str">
            <v>Joelho, 90º de PVC ocre, PB JEI/JE, Ø 100 mm</v>
          </cell>
          <cell r="C3847" t="str">
            <v>un</v>
          </cell>
          <cell r="D3847">
            <v>45.98</v>
          </cell>
          <cell r="E3847">
            <v>37.086626875302464</v>
          </cell>
          <cell r="F3847" t="str">
            <v>SIEC Abr/26</v>
          </cell>
        </row>
        <row r="3848">
          <cell r="A3848" t="str">
            <v>09.01.02.210.79</v>
          </cell>
          <cell r="B3848" t="str">
            <v>Joelho, 90º de PVC ocre, PB JEI/JE, Ø 150 mm</v>
          </cell>
          <cell r="C3848" t="str">
            <v>un</v>
          </cell>
          <cell r="D3848">
            <v>120.21</v>
          </cell>
          <cell r="E3848">
            <v>96.959186965639617</v>
          </cell>
          <cell r="F3848" t="str">
            <v>SIEC Abr/26</v>
          </cell>
        </row>
        <row r="3849">
          <cell r="A3849" t="str">
            <v>09.01.02.210.12</v>
          </cell>
          <cell r="B3849" t="str">
            <v>Junção de PVC branco , ponta bolsa e virola, Ø 100 mm</v>
          </cell>
          <cell r="C3849" t="str">
            <v>un</v>
          </cell>
          <cell r="D3849">
            <v>65.11</v>
          </cell>
          <cell r="E3849">
            <v>52.516534924987901</v>
          </cell>
          <cell r="F3849" t="str">
            <v>SIEC Abr/26</v>
          </cell>
        </row>
        <row r="3850">
          <cell r="A3850" t="str">
            <v>09.01.02.210.43</v>
          </cell>
          <cell r="B3850" t="str">
            <v>Junção de PVC branco , ponta bolsa e virola, Ø 100 x 50mm</v>
          </cell>
          <cell r="C3850" t="str">
            <v>un</v>
          </cell>
          <cell r="D3850">
            <v>69.069999999999993</v>
          </cell>
          <cell r="E3850">
            <v>55.710598483626384</v>
          </cell>
          <cell r="F3850" t="str">
            <v>SIEC Abr/26</v>
          </cell>
        </row>
        <row r="3851">
          <cell r="A3851" t="str">
            <v>09.01.02.210.13</v>
          </cell>
          <cell r="B3851" t="str">
            <v>Junção de PVC branco , ponta bolsa e virola, Ø 150 mm</v>
          </cell>
          <cell r="C3851" t="str">
            <v>un</v>
          </cell>
          <cell r="D3851">
            <v>285.60000000000002</v>
          </cell>
          <cell r="E3851">
            <v>230.3597354412002</v>
          </cell>
          <cell r="F3851" t="str">
            <v>SIEC Abr/26</v>
          </cell>
        </row>
        <row r="3852">
          <cell r="A3852" t="str">
            <v>09.01.02.210.10</v>
          </cell>
          <cell r="B3852" t="str">
            <v>Junção de PVC branco , ponta bolsa e virola, Ø 50 mm</v>
          </cell>
          <cell r="C3852" t="str">
            <v>un</v>
          </cell>
          <cell r="D3852">
            <v>21.7</v>
          </cell>
          <cell r="E3852">
            <v>17.502823035973542</v>
          </cell>
          <cell r="F3852" t="str">
            <v>SIEC Abr/26</v>
          </cell>
        </row>
        <row r="3853">
          <cell r="A3853" t="str">
            <v>09.01.02.210.11</v>
          </cell>
          <cell r="B3853" t="str">
            <v>Junção de PVC branco , ponta bolsa e virola, Ø 75 mm</v>
          </cell>
          <cell r="C3853" t="str">
            <v>un</v>
          </cell>
          <cell r="D3853">
            <v>45.56</v>
          </cell>
          <cell r="E3853">
            <v>36.747862558477173</v>
          </cell>
          <cell r="F3853" t="str">
            <v>SIEC Abr/26</v>
          </cell>
        </row>
        <row r="3854">
          <cell r="A3854" t="str">
            <v>09.01.02.210.09</v>
          </cell>
          <cell r="B3854" t="str">
            <v>Junção de PVC branco , ponta e bolsa soldável, Ø 40 mm</v>
          </cell>
          <cell r="C3854" t="str">
            <v>un</v>
          </cell>
          <cell r="D3854">
            <v>21.35</v>
          </cell>
          <cell r="E3854">
            <v>17.220519438619132</v>
          </cell>
          <cell r="F3854" t="str">
            <v>SIEC Abr/26</v>
          </cell>
        </row>
        <row r="3855">
          <cell r="A3855" t="str">
            <v>09.01.02.210.80</v>
          </cell>
          <cell r="B3855" t="str">
            <v>Junção de PVC branco, ponta bolsa e virola, Ø 75 x 50 mm</v>
          </cell>
          <cell r="C3855" t="str">
            <v>un</v>
          </cell>
          <cell r="D3855">
            <v>61.95</v>
          </cell>
          <cell r="E3855">
            <v>49.967736731730923</v>
          </cell>
          <cell r="F3855" t="str">
            <v>SIEC Abr/26</v>
          </cell>
        </row>
        <row r="3856">
          <cell r="A3856" t="str">
            <v>09.01.02.210.89</v>
          </cell>
          <cell r="B3856" t="str">
            <v>Junção de redução invertida, PVC, série normal, esgoto predial, DN 100 x 50 mm, junta elástica, fornecido e instalado em ramal de descarga ou ramal de esgoto sanitário</v>
          </cell>
          <cell r="C3856" t="str">
            <v>un</v>
          </cell>
          <cell r="D3856">
            <v>52.45</v>
          </cell>
          <cell r="E3856">
            <v>42.305210517825458</v>
          </cell>
          <cell r="F3856" t="str">
            <v>SIEC Abr/26</v>
          </cell>
        </row>
        <row r="3857">
          <cell r="A3857" t="str">
            <v>09.01.02.210.90</v>
          </cell>
          <cell r="B3857" t="str">
            <v>Junção de redução invertida, PVC, série normal, esgoto predial, DN 75 x 50 mm, junta elástica, fornecido e instalado em prumada de esgoto sanitário ou ventilação.</v>
          </cell>
          <cell r="C3857" t="str">
            <v>un</v>
          </cell>
          <cell r="D3857">
            <v>35.090000000000003</v>
          </cell>
          <cell r="E3857">
            <v>28.302952089046624</v>
          </cell>
          <cell r="F3857" t="str">
            <v>SIEC Abr/26</v>
          </cell>
        </row>
        <row r="3858">
          <cell r="A3858" t="str">
            <v>09.01.02.210.50</v>
          </cell>
          <cell r="B3858" t="str">
            <v>Junção de redução, 45º de PVC ocre, PB JEI/JE, Ø 100 mm x 75 mm</v>
          </cell>
          <cell r="C3858" t="str">
            <v>un</v>
          </cell>
          <cell r="D3858">
            <v>70.67</v>
          </cell>
          <cell r="E3858">
            <v>57.001129214389415</v>
          </cell>
          <cell r="F3858" t="str">
            <v>SIEC Abr/26</v>
          </cell>
        </row>
        <row r="3859">
          <cell r="A3859" t="str">
            <v>09.01.02.210.53</v>
          </cell>
          <cell r="B3859" t="str">
            <v>Junção de redução, 45º de PVC ocre, PB JEI/JE, Ø 250 mm x 100 mm</v>
          </cell>
          <cell r="C3859" t="str">
            <v>un</v>
          </cell>
          <cell r="D3859">
            <v>122.09</v>
          </cell>
          <cell r="E3859">
            <v>98.475560574286177</v>
          </cell>
          <cell r="F3859" t="str">
            <v>SIEC Abr/26</v>
          </cell>
        </row>
        <row r="3860">
          <cell r="A3860" t="str">
            <v>09.01.02.210.51</v>
          </cell>
          <cell r="B3860" t="str">
            <v>Junção simples, 45º de PVC ocre, PB JEI/JE, Ø 150 mm x 150 mm</v>
          </cell>
          <cell r="C3860" t="str">
            <v>un</v>
          </cell>
          <cell r="D3860">
            <v>65.23</v>
          </cell>
          <cell r="E3860">
            <v>52.613324729795131</v>
          </cell>
          <cell r="F3860" t="str">
            <v>SIEC Abr/26</v>
          </cell>
        </row>
        <row r="3861">
          <cell r="A3861" t="str">
            <v>09.01.02.210.52</v>
          </cell>
          <cell r="B3861" t="str">
            <v>Junção simples, 45º de PVC ocre, PB JEI/JE, Ø 200 mm x 200 mm</v>
          </cell>
          <cell r="C3861" t="str">
            <v>un</v>
          </cell>
          <cell r="D3861">
            <v>70.81</v>
          </cell>
          <cell r="E3861">
            <v>57.114050653331184</v>
          </cell>
          <cell r="F3861" t="str">
            <v>SIEC Abr/26</v>
          </cell>
        </row>
        <row r="3862">
          <cell r="A3862" t="str">
            <v>09.01.02.210.07</v>
          </cell>
          <cell r="B3862" t="str">
            <v>Luva de correr de PVC branco ,ponta bolsa soldável, Ø 100 mm</v>
          </cell>
          <cell r="C3862" t="str">
            <v>un</v>
          </cell>
          <cell r="D3862">
            <v>35.729999999999997</v>
          </cell>
          <cell r="E3862">
            <v>28.819164381351829</v>
          </cell>
          <cell r="F3862" t="str">
            <v>SIEC Abr/26</v>
          </cell>
        </row>
        <row r="3863">
          <cell r="A3863" t="str">
            <v>09.01.02.210.08</v>
          </cell>
          <cell r="B3863" t="str">
            <v>Luva de correr de PVC branco ,ponta bolsa soldável, Ø 150 mm</v>
          </cell>
          <cell r="C3863" t="str">
            <v>un</v>
          </cell>
          <cell r="D3863">
            <v>103.53</v>
          </cell>
          <cell r="E3863">
            <v>83.505404097435076</v>
          </cell>
          <cell r="F3863" t="str">
            <v>SIEC Abr/26</v>
          </cell>
        </row>
        <row r="3864">
          <cell r="A3864" t="str">
            <v>09.01.02.210.04</v>
          </cell>
          <cell r="B3864" t="str">
            <v>Luva de correr de PVC branco ,ponta bolsa soldável, Ø 40 mm</v>
          </cell>
          <cell r="C3864" t="str">
            <v>un</v>
          </cell>
          <cell r="D3864">
            <v>26.02</v>
          </cell>
          <cell r="E3864">
            <v>20.987256009033715</v>
          </cell>
          <cell r="F3864" t="str">
            <v>SIEC Abr/26</v>
          </cell>
        </row>
        <row r="3865">
          <cell r="A3865" t="str">
            <v>09.01.02.210.05</v>
          </cell>
          <cell r="B3865" t="str">
            <v>Luva de correr de PVC branco ,ponta bolsa soldável, Ø 50 mm</v>
          </cell>
          <cell r="C3865" t="str">
            <v>un</v>
          </cell>
          <cell r="D3865">
            <v>27.07</v>
          </cell>
          <cell r="E3865">
            <v>21.834166801096952</v>
          </cell>
          <cell r="F3865" t="str">
            <v>SIEC Abr/26</v>
          </cell>
        </row>
        <row r="3866">
          <cell r="A3866" t="str">
            <v>09.01.02.210.06</v>
          </cell>
          <cell r="B3866" t="str">
            <v>Luva de correr de PVC branco ,ponta bolsa soldável, Ø 75 mm</v>
          </cell>
          <cell r="C3866" t="str">
            <v>un</v>
          </cell>
          <cell r="D3866">
            <v>28.56</v>
          </cell>
          <cell r="E3866">
            <v>23.035973544120019</v>
          </cell>
          <cell r="F3866" t="str">
            <v>SIEC Abr/26</v>
          </cell>
        </row>
        <row r="3867">
          <cell r="A3867" t="str">
            <v>09.01.02.210.38</v>
          </cell>
          <cell r="B3867" t="str">
            <v>Redução Excêntrica em PVC (Ø75x100mm)</v>
          </cell>
          <cell r="C3867" t="str">
            <v>un</v>
          </cell>
          <cell r="D3867">
            <v>32.700000000000003</v>
          </cell>
          <cell r="E3867">
            <v>26.375221809969354</v>
          </cell>
          <cell r="F3867" t="str">
            <v>SIEC Abr/26</v>
          </cell>
        </row>
        <row r="3868">
          <cell r="A3868" t="str">
            <v>09.01.02.210.17</v>
          </cell>
          <cell r="B3868" t="str">
            <v>Tê 90° de PVC branco , ponta bolsa e virola, Ø 100 mm</v>
          </cell>
          <cell r="C3868" t="str">
            <v>un</v>
          </cell>
          <cell r="D3868">
            <v>66.66</v>
          </cell>
          <cell r="E3868">
            <v>53.766736570414579</v>
          </cell>
          <cell r="F3868" t="str">
            <v>SIEC Abr/26</v>
          </cell>
        </row>
        <row r="3869">
          <cell r="A3869" t="str">
            <v>09.01.02.210.18</v>
          </cell>
          <cell r="B3869" t="str">
            <v>Tê 90° de PVC branco , ponta bolsa e virola, Ø 150 mm</v>
          </cell>
          <cell r="C3869" t="str">
            <v>un</v>
          </cell>
          <cell r="D3869">
            <v>108.13</v>
          </cell>
          <cell r="E3869">
            <v>87.215679948378764</v>
          </cell>
          <cell r="F3869" t="str">
            <v>SIEC Abr/26</v>
          </cell>
        </row>
        <row r="3870">
          <cell r="A3870" t="str">
            <v>09.01.02.210.15</v>
          </cell>
          <cell r="B3870" t="str">
            <v>Tê 90° de PVC branco , ponta bolsa e virola, Ø 50 mm</v>
          </cell>
          <cell r="C3870" t="str">
            <v>un</v>
          </cell>
          <cell r="D3870">
            <v>38.630000000000003</v>
          </cell>
          <cell r="E3870">
            <v>31.158251330859819</v>
          </cell>
          <cell r="F3870" t="str">
            <v>SIEC Abr/26</v>
          </cell>
        </row>
        <row r="3871">
          <cell r="A3871" t="str">
            <v>09.01.02.210.16</v>
          </cell>
          <cell r="B3871" t="str">
            <v>Tê 90° de PVC branco , ponta bolsa e virola, Ø 75 mm</v>
          </cell>
          <cell r="C3871" t="str">
            <v>un</v>
          </cell>
          <cell r="D3871">
            <v>49.57</v>
          </cell>
          <cell r="E3871">
            <v>39.982255202452009</v>
          </cell>
          <cell r="F3871" t="str">
            <v>SIEC Abr/26</v>
          </cell>
        </row>
        <row r="3872">
          <cell r="A3872" t="str">
            <v>09.01.02.210.14</v>
          </cell>
          <cell r="B3872" t="str">
            <v>Tê 90° de PVC branco , ponta e bolsa soldável, Ø 40 mm</v>
          </cell>
          <cell r="C3872" t="str">
            <v>un</v>
          </cell>
          <cell r="D3872">
            <v>31.6</v>
          </cell>
          <cell r="E3872">
            <v>25.48798193256977</v>
          </cell>
          <cell r="F3872" t="str">
            <v>SIEC Abr/26</v>
          </cell>
        </row>
        <row r="3873">
          <cell r="A3873" t="str">
            <v>09.01.02.210.77</v>
          </cell>
          <cell r="B3873" t="str">
            <v>Tê de redução de PVC branco, ponta bolsa e virola, Ø 75 mm x 50 mm</v>
          </cell>
          <cell r="C3873" t="str">
            <v>un</v>
          </cell>
          <cell r="D3873">
            <v>79.760000000000005</v>
          </cell>
          <cell r="E3873">
            <v>64.332956928536859</v>
          </cell>
          <cell r="F3873" t="str">
            <v>SIEC Abr/26</v>
          </cell>
        </row>
        <row r="3874">
          <cell r="A3874" t="str">
            <v>09.01.02.210.68</v>
          </cell>
          <cell r="B3874" t="str">
            <v>Tê PVC ocre, PB JEI/JE, Ø 150 mm x 150 mm</v>
          </cell>
          <cell r="C3874" t="str">
            <v>un</v>
          </cell>
          <cell r="D3874">
            <v>126.08</v>
          </cell>
          <cell r="E3874">
            <v>101.69382158412647</v>
          </cell>
          <cell r="F3874" t="str">
            <v>SIEC Abr/26</v>
          </cell>
        </row>
        <row r="3875">
          <cell r="A3875" t="str">
            <v>09.01.02.210.93</v>
          </cell>
          <cell r="B3875" t="str">
            <v>Tê, PVC, série normal, esgoto predial, DN 100 x 50 mm, junta elástica, fornecido e instalado em ramal de descarga ou ramal de esgoto sanitário</v>
          </cell>
          <cell r="C3875" t="str">
            <v>un</v>
          </cell>
          <cell r="D3875">
            <v>49.96</v>
          </cell>
          <cell r="E3875">
            <v>40.2968220680755</v>
          </cell>
          <cell r="F3875" t="str">
            <v>SIEC Abr/26</v>
          </cell>
        </row>
        <row r="3876">
          <cell r="A3876" t="str">
            <v>09.01.02.210.95</v>
          </cell>
          <cell r="B3876" t="str">
            <v>Tê, PVC, série normal, esgoto predial, DN 100 x 75 mm, junta elástica, fornecido e instalado em ramal de descarga ou ramal de esgoto sanitário</v>
          </cell>
          <cell r="C3876" t="str">
            <v>un</v>
          </cell>
          <cell r="D3876">
            <v>54.98</v>
          </cell>
          <cell r="E3876">
            <v>44.345862235844486</v>
          </cell>
          <cell r="F3876" t="str">
            <v>SIEC Abr/26</v>
          </cell>
        </row>
        <row r="3877">
          <cell r="A3877" t="str">
            <v>09.01.02.210.86</v>
          </cell>
          <cell r="B3877" t="str">
            <v>Tê, PVC, serie normal, esgoto predial, DN 50 x 50 mm, junta elástica, fornecido e instalado em ramal de descarga ou ramal de esgoto sanitário</v>
          </cell>
          <cell r="C3877" t="str">
            <v>un</v>
          </cell>
          <cell r="D3877">
            <v>30.7</v>
          </cell>
          <cell r="E3877">
            <v>24.762058396515567</v>
          </cell>
          <cell r="F3877" t="str">
            <v>SIEC Abr/26</v>
          </cell>
        </row>
        <row r="3878">
          <cell r="A3878" t="str">
            <v>09.01.02.210.92</v>
          </cell>
          <cell r="B3878" t="str">
            <v>Tê, PVC, serie normal, esgoto predial, DN 75 x 75 mm, junta elástica, fornecido e instalado em ramal de descarga ou ramal de esgoto sanitário</v>
          </cell>
          <cell r="C3878" t="str">
            <v>un</v>
          </cell>
          <cell r="D3878">
            <v>47.59</v>
          </cell>
          <cell r="E3878">
            <v>38.385223423132764</v>
          </cell>
          <cell r="F3878" t="str">
            <v>SIEC Abr/26</v>
          </cell>
        </row>
        <row r="3879">
          <cell r="A3879" t="str">
            <v>09.01.02.210.94</v>
          </cell>
          <cell r="B3879" t="str">
            <v>Terminal de ventilação, PVC, série normal, esgoto predial, DN 100 mm, junta soldável, fornecido e instalado em prumada de esgoto sanitário ou ventilação</v>
          </cell>
          <cell r="C3879" t="str">
            <v>un</v>
          </cell>
          <cell r="D3879">
            <v>36.58</v>
          </cell>
          <cell r="E3879">
            <v>29.504758832069687</v>
          </cell>
          <cell r="F3879" t="str">
            <v>SIEC Abr/26</v>
          </cell>
        </row>
        <row r="3880">
          <cell r="A3880" t="str">
            <v>09.01.02.210.19</v>
          </cell>
          <cell r="B3880" t="str">
            <v>Tubo de PVC branco, sem conexões , ponta - ponta, Ø 40 mm</v>
          </cell>
          <cell r="C3880" t="str">
            <v>m</v>
          </cell>
          <cell r="D3880">
            <v>29.19</v>
          </cell>
          <cell r="E3880">
            <v>23.544120019357962</v>
          </cell>
          <cell r="F3880" t="str">
            <v>SIEC Abr/26</v>
          </cell>
        </row>
        <row r="3881">
          <cell r="A3881" t="str">
            <v>09.01.02.210.22</v>
          </cell>
          <cell r="B3881" t="str">
            <v>Tubo de PVC branco, sem conexões , ponta e bolsa , Ø 100 mm</v>
          </cell>
          <cell r="C3881" t="str">
            <v>m</v>
          </cell>
          <cell r="D3881">
            <v>63.88</v>
          </cell>
          <cell r="E3881">
            <v>51.52443942571383</v>
          </cell>
          <cell r="F3881" t="str">
            <v>SIEC Abr/26</v>
          </cell>
        </row>
        <row r="3882">
          <cell r="A3882" t="str">
            <v>09.01.02.210.23</v>
          </cell>
          <cell r="B3882" t="str">
            <v>Tubo de PVC branco, sem conexões , ponta e bolsa , Ø 150 mm</v>
          </cell>
          <cell r="C3882" t="str">
            <v>m</v>
          </cell>
          <cell r="D3882">
            <v>93.09</v>
          </cell>
          <cell r="E3882">
            <v>75.084691079206323</v>
          </cell>
          <cell r="F3882" t="str">
            <v>SIEC Abr/26</v>
          </cell>
        </row>
        <row r="3883">
          <cell r="A3883" t="str">
            <v>09.01.02.210.24</v>
          </cell>
          <cell r="B3883" t="str">
            <v>Tubo de PVC branco, sem conexões , ponta e bolsa , Ø 200 mm</v>
          </cell>
          <cell r="C3883" t="str">
            <v>m</v>
          </cell>
          <cell r="D3883">
            <v>142.37</v>
          </cell>
          <cell r="E3883">
            <v>114.83303758670753</v>
          </cell>
          <cell r="F3883" t="str">
            <v>SIEC Abr/26</v>
          </cell>
        </row>
        <row r="3884">
          <cell r="A3884" t="str">
            <v>09.01.02.210.20</v>
          </cell>
          <cell r="B3884" t="str">
            <v>Tubo de PVC branco, sem conexões , ponta e bolsa, Ø 50 mm</v>
          </cell>
          <cell r="C3884" t="str">
            <v>m</v>
          </cell>
          <cell r="D3884">
            <v>39.46</v>
          </cell>
          <cell r="E3884">
            <v>31.827714147443135</v>
          </cell>
          <cell r="F3884" t="str">
            <v>SIEC Abr/26</v>
          </cell>
        </row>
        <row r="3885">
          <cell r="A3885" t="str">
            <v>09.01.02.210.21</v>
          </cell>
          <cell r="B3885" t="str">
            <v>Tubo de PVC branco, sem conexões , ponta e bolsa, Ø 75 mm</v>
          </cell>
          <cell r="C3885" t="str">
            <v>m</v>
          </cell>
          <cell r="D3885">
            <v>43.53</v>
          </cell>
          <cell r="E3885">
            <v>35.110501693821583</v>
          </cell>
          <cell r="F3885" t="str">
            <v>SIEC Abr/26</v>
          </cell>
        </row>
        <row r="3886">
          <cell r="A3886" t="str">
            <v>09.01.02.210.81</v>
          </cell>
          <cell r="B3886" t="str">
            <v>Tubo PVC, serie normal, esgoto predial, DN 100 mm, fornecido e instalado em ramal de descarga ou ramal de esgoto sanitário</v>
          </cell>
          <cell r="C3886" t="str">
            <v>m</v>
          </cell>
          <cell r="D3886">
            <v>56.95</v>
          </cell>
          <cell r="E3886">
            <v>45.934828198096469</v>
          </cell>
          <cell r="F3886" t="str">
            <v>SIEC Abr/26</v>
          </cell>
        </row>
        <row r="3887">
          <cell r="A3887" t="str">
            <v>09.01.02.210.87</v>
          </cell>
          <cell r="B3887" t="str">
            <v>Tubo PVC, serie normal, esgoto predial, DN 75 mm, fornecido e instalado em prumada de esgoto sanitário ou ventilação</v>
          </cell>
          <cell r="C3887" t="str">
            <v>m</v>
          </cell>
          <cell r="D3887">
            <v>30.93</v>
          </cell>
          <cell r="E3887">
            <v>24.94757218906275</v>
          </cell>
          <cell r="F3887" t="str">
            <v>SIEC Abr/26</v>
          </cell>
        </row>
        <row r="3888">
          <cell r="A3888" t="str">
            <v>09.01.02.300</v>
          </cell>
          <cell r="B3888" t="str">
            <v>TUBOS E CONEXÕES DE PVC MARROM SOLDÁVEIS</v>
          </cell>
          <cell r="C3888" t="str">
            <v/>
          </cell>
          <cell r="E3888">
            <v>0</v>
          </cell>
          <cell r="F3888" t="str">
            <v>SIEC Abr/26</v>
          </cell>
        </row>
        <row r="3889">
          <cell r="A3889" t="str">
            <v>09.01.02.300.157</v>
          </cell>
          <cell r="B3889" t="str">
            <v>Adaptador PVC soldável com flange e anel de vedação, 40 mm x 1 1/4", para caixa d'água - fornecimento e instalação</v>
          </cell>
          <cell r="C3889" t="str">
            <v>un</v>
          </cell>
          <cell r="D3889">
            <v>38.130000000000003</v>
          </cell>
          <cell r="E3889">
            <v>30.754960477496372</v>
          </cell>
          <cell r="F3889" t="str">
            <v>SIEC Abr/26</v>
          </cell>
        </row>
        <row r="3890">
          <cell r="A3890" t="str">
            <v>09.01.02.300.158</v>
          </cell>
          <cell r="B3890" t="str">
            <v>Adaptador PVC soldável com flange e anel de vedação, 50 mm x 1 1/2", para caixa d'água - fornecimento e instalação</v>
          </cell>
          <cell r="C3890" t="str">
            <v>un</v>
          </cell>
          <cell r="D3890">
            <v>53.3</v>
          </cell>
          <cell r="E3890">
            <v>42.990804968543308</v>
          </cell>
          <cell r="F3890" t="str">
            <v>SIEC Abr/26</v>
          </cell>
        </row>
        <row r="3891">
          <cell r="A3891" t="str">
            <v>09.01.02.300.149</v>
          </cell>
          <cell r="B3891" t="str">
            <v>Adaptador PVC soldável com flange e anel de vedação, 60 mm x 2", para caixa d'água</v>
          </cell>
          <cell r="C3891" t="str">
            <v>un</v>
          </cell>
          <cell r="D3891">
            <v>61.84</v>
          </cell>
          <cell r="E3891">
            <v>49.87901274399097</v>
          </cell>
          <cell r="F3891" t="str">
            <v>SIEC Abr/26</v>
          </cell>
        </row>
        <row r="3892">
          <cell r="A3892" t="str">
            <v>09.01.02.300.89</v>
          </cell>
          <cell r="B3892" t="str">
            <v>Adaptador soldável curto com bolsa e rosca de PVC marrom, 25mm x 3/4"</v>
          </cell>
          <cell r="C3892" t="str">
            <v>un</v>
          </cell>
          <cell r="D3892">
            <v>8.73</v>
          </cell>
          <cell r="E3892">
            <v>7.0414582997257629</v>
          </cell>
          <cell r="F3892" t="str">
            <v>SIEC Abr/26</v>
          </cell>
        </row>
        <row r="3893">
          <cell r="A3893" t="str">
            <v>09.01.02.300.90</v>
          </cell>
          <cell r="B3893" t="str">
            <v>Adaptador soldável curto com bolsa e rosca de PVC marrom, 32mm x 1"</v>
          </cell>
          <cell r="C3893" t="str">
            <v>un</v>
          </cell>
          <cell r="D3893">
            <v>9.7899999999999991</v>
          </cell>
          <cell r="E3893">
            <v>7.896434908856266</v>
          </cell>
          <cell r="F3893" t="str">
            <v>SIEC Abr/26</v>
          </cell>
        </row>
        <row r="3894">
          <cell r="A3894" t="str">
            <v>09.01.02.300.141</v>
          </cell>
          <cell r="B3894" t="str">
            <v>Adaptador soldável curto com bolsa e rosca de PVC marrom, 40mm x 1 1/4"</v>
          </cell>
          <cell r="C3894" t="str">
            <v>un</v>
          </cell>
          <cell r="D3894">
            <v>17.510000000000002</v>
          </cell>
          <cell r="E3894">
            <v>14.12324568478787</v>
          </cell>
          <cell r="F3894" t="str">
            <v>SIEC Abr/26</v>
          </cell>
        </row>
        <row r="3895">
          <cell r="A3895" t="str">
            <v>09.01.02.300.91</v>
          </cell>
          <cell r="B3895" t="str">
            <v>Adaptador soldável curto com bolsa e rosca de PVC marrom, 50mm x 1 1/2"</v>
          </cell>
          <cell r="C3895" t="str">
            <v>un</v>
          </cell>
          <cell r="D3895">
            <v>12.92</v>
          </cell>
          <cell r="E3895">
            <v>10.421035650911437</v>
          </cell>
          <cell r="F3895" t="str">
            <v>SIEC Abr/26</v>
          </cell>
        </row>
        <row r="3896">
          <cell r="A3896" t="str">
            <v>09.01.02.300.92</v>
          </cell>
          <cell r="B3896" t="str">
            <v>Adaptador soldável curto com bolsa e rosca de PVC marrom, 60mm x 2"</v>
          </cell>
          <cell r="C3896" t="str">
            <v>un</v>
          </cell>
          <cell r="D3896">
            <v>20.79</v>
          </cell>
          <cell r="E3896">
            <v>16.768833682852073</v>
          </cell>
          <cell r="F3896" t="str">
            <v>SIEC Abr/26</v>
          </cell>
        </row>
        <row r="3897">
          <cell r="A3897" t="str">
            <v>09.01.02.300.93</v>
          </cell>
          <cell r="B3897" t="str">
            <v>Adaptador soldável curto com bolsa e rosca de PVC marrom, 85mm x 3"</v>
          </cell>
          <cell r="C3897" t="str">
            <v>un</v>
          </cell>
          <cell r="D3897">
            <v>39.119999999999997</v>
          </cell>
          <cell r="E3897">
            <v>31.553476367155991</v>
          </cell>
          <cell r="F3897" t="str">
            <v>SIEC Abr/26</v>
          </cell>
        </row>
        <row r="3898">
          <cell r="A3898" t="str">
            <v>09.01.02.300.144</v>
          </cell>
          <cell r="B3898" t="str">
            <v>Adaptador soldável longo com flange de PVC marrom, em reservatório, ø 110 mm x 4"</v>
          </cell>
          <cell r="C3898" t="str">
            <v>un</v>
          </cell>
          <cell r="D3898">
            <v>330.76</v>
          </cell>
          <cell r="E3898">
            <v>266.78496531698659</v>
          </cell>
          <cell r="F3898" t="str">
            <v>SIEC Abr/26</v>
          </cell>
        </row>
        <row r="3899">
          <cell r="A3899" t="str">
            <v>09.01.02.300.94</v>
          </cell>
          <cell r="B3899" t="str">
            <v>Adaptador soldável longo com flange de PVC marrom, em reservatório, ø 25mm x 3/4"</v>
          </cell>
          <cell r="C3899" t="str">
            <v>un</v>
          </cell>
          <cell r="D3899">
            <v>30.25</v>
          </cell>
          <cell r="E3899">
            <v>24.399096628488465</v>
          </cell>
          <cell r="F3899" t="str">
            <v>SIEC Abr/26</v>
          </cell>
        </row>
        <row r="3900">
          <cell r="A3900" t="str">
            <v>09.01.02.300.95</v>
          </cell>
          <cell r="B3900" t="str">
            <v>Adaptador soldável longo com flange de PVC marrom, em reservatório, ø 32mm x 1¨</v>
          </cell>
          <cell r="C3900" t="str">
            <v>un</v>
          </cell>
          <cell r="D3900">
            <v>28.52</v>
          </cell>
          <cell r="E3900">
            <v>23.003710275850942</v>
          </cell>
          <cell r="F3900" t="str">
            <v>SIEC Abr/26</v>
          </cell>
        </row>
        <row r="3901">
          <cell r="A3901" t="str">
            <v>09.01.02.300.98</v>
          </cell>
          <cell r="B3901" t="str">
            <v>Adaptador soldável longo com flange de PVC marrom, em reservatório, ø 75mm x 21/2¨</v>
          </cell>
          <cell r="C3901" t="str">
            <v>un</v>
          </cell>
          <cell r="D3901">
            <v>254.06</v>
          </cell>
          <cell r="E3901">
            <v>204.92014841103403</v>
          </cell>
          <cell r="F3901" t="str">
            <v>SIEC Abr/26</v>
          </cell>
        </row>
        <row r="3902">
          <cell r="A3902" t="str">
            <v>09.01.02.300.99</v>
          </cell>
          <cell r="B3902" t="str">
            <v>Adaptador soldável longo com flange de PVC marrom, em reservatório, ø 85mm x 3¨</v>
          </cell>
          <cell r="C3902" t="str">
            <v>un</v>
          </cell>
          <cell r="D3902">
            <v>353.41</v>
          </cell>
          <cell r="E3902">
            <v>285.0540409743507</v>
          </cell>
          <cell r="F3902" t="str">
            <v>SIEC Abr/26</v>
          </cell>
        </row>
        <row r="3903">
          <cell r="A3903" t="str">
            <v>09.01.02.300.78</v>
          </cell>
          <cell r="B3903" t="str">
            <v>Bucha de redução de PVC roscável, ø ¾" x ½"</v>
          </cell>
          <cell r="C3903" t="str">
            <v>un</v>
          </cell>
          <cell r="D3903">
            <v>9.07</v>
          </cell>
          <cell r="E3903">
            <v>7.3156960800129056</v>
          </cell>
          <cell r="F3903" t="str">
            <v>SIEC Abr/26</v>
          </cell>
        </row>
        <row r="3904">
          <cell r="A3904" t="str">
            <v>09.01.02.300.79</v>
          </cell>
          <cell r="B3904" t="str">
            <v>Bucha de redução de PVC roscável, ø 1" x ¾"</v>
          </cell>
          <cell r="C3904" t="str">
            <v>un</v>
          </cell>
          <cell r="D3904">
            <v>11.68</v>
          </cell>
          <cell r="E3904">
            <v>9.420874334570092</v>
          </cell>
          <cell r="F3904" t="str">
            <v>SIEC Abr/26</v>
          </cell>
        </row>
        <row r="3905">
          <cell r="A3905" t="str">
            <v>09.01.02.300.81</v>
          </cell>
          <cell r="B3905" t="str">
            <v>Bucha de redução de PVC roscável, ø 1½" x 1"</v>
          </cell>
          <cell r="C3905" t="str">
            <v>un</v>
          </cell>
          <cell r="D3905">
            <v>17.71</v>
          </cell>
          <cell r="E3905">
            <v>14.284562026133248</v>
          </cell>
          <cell r="F3905" t="str">
            <v>SIEC Abr/26</v>
          </cell>
        </row>
        <row r="3906">
          <cell r="A3906" t="str">
            <v>09.01.02.300.44</v>
          </cell>
          <cell r="B3906" t="str">
            <v>Bucha de redução soldável de PVC marrom, curta, Ø 25 mm x 20 mm</v>
          </cell>
          <cell r="C3906" t="str">
            <v>un</v>
          </cell>
          <cell r="D3906">
            <v>9.06</v>
          </cell>
          <cell r="E3906">
            <v>7.3076302629456364</v>
          </cell>
          <cell r="F3906" t="str">
            <v>SIEC Abr/26</v>
          </cell>
        </row>
        <row r="3907">
          <cell r="A3907" t="str">
            <v>09.01.02.300.45</v>
          </cell>
          <cell r="B3907" t="str">
            <v>Bucha de redução soldável de PVC marrom, curta, Ø 32 mm x 25 mm</v>
          </cell>
          <cell r="C3907" t="str">
            <v>un</v>
          </cell>
          <cell r="D3907">
            <v>9.7799999999999994</v>
          </cell>
          <cell r="E3907">
            <v>7.8883690917889977</v>
          </cell>
          <cell r="F3907" t="str">
            <v>SIEC Abr/26</v>
          </cell>
        </row>
        <row r="3908">
          <cell r="A3908" t="str">
            <v>09.01.02.300.159</v>
          </cell>
          <cell r="B3908" t="str">
            <v>Bucha de redução soldável de PVC marrom, curta, Ø 40 mm x 20 mm</v>
          </cell>
          <cell r="C3908" t="str">
            <v>un</v>
          </cell>
          <cell r="D3908">
            <v>13.82</v>
          </cell>
          <cell r="E3908">
            <v>11.14695918696564</v>
          </cell>
          <cell r="F3908" t="str">
            <v>SIEC Abr/26</v>
          </cell>
        </row>
        <row r="3909">
          <cell r="A3909" t="str">
            <v>09.01.02.300.46</v>
          </cell>
          <cell r="B3909" t="str">
            <v>Bucha de redução soldável de PVC marrom, curta, Ø 40 mm x 32 mm</v>
          </cell>
          <cell r="C3909" t="str">
            <v>un</v>
          </cell>
          <cell r="D3909">
            <v>11.13</v>
          </cell>
          <cell r="E3909">
            <v>8.9772543958703022</v>
          </cell>
          <cell r="F3909" t="str">
            <v>SIEC Abr/26</v>
          </cell>
        </row>
        <row r="3910">
          <cell r="A3910" t="str">
            <v>09.01.02.300.47</v>
          </cell>
          <cell r="B3910" t="str">
            <v>Bucha de redução soldável de PVC marrom, curta, Ø 50 mm x 40 mm</v>
          </cell>
          <cell r="C3910" t="str">
            <v>un</v>
          </cell>
          <cell r="D3910">
            <v>20.58</v>
          </cell>
          <cell r="E3910">
            <v>16.599451524439424</v>
          </cell>
          <cell r="F3910" t="str">
            <v>SIEC Abr/26</v>
          </cell>
        </row>
        <row r="3911">
          <cell r="A3911" t="str">
            <v>09.01.02.300.161</v>
          </cell>
          <cell r="B3911" t="str">
            <v>Bucha de redução soldável de PVC marrom, curta, Ø 60 mm x 40 mm</v>
          </cell>
          <cell r="C3911" t="str">
            <v>un</v>
          </cell>
          <cell r="D3911">
            <v>23.06</v>
          </cell>
          <cell r="E3911">
            <v>18.599774157122116</v>
          </cell>
          <cell r="F3911" t="str">
            <v>SIEC Abr/26</v>
          </cell>
        </row>
        <row r="3912">
          <cell r="A3912" t="str">
            <v>09.01.02.300.162</v>
          </cell>
          <cell r="B3912" t="str">
            <v>Bucha de redução soldável de PVC marrom, curta, Ø 60 mm x 50 mm</v>
          </cell>
          <cell r="C3912" t="str">
            <v>un</v>
          </cell>
          <cell r="D3912">
            <v>18.71</v>
          </cell>
          <cell r="E3912">
            <v>15.091143732860139</v>
          </cell>
          <cell r="F3912" t="str">
            <v>SIEC Abr/26</v>
          </cell>
        </row>
        <row r="3913">
          <cell r="A3913" t="str">
            <v>09.01.02.300.31</v>
          </cell>
          <cell r="B3913" t="str">
            <v>Bucha de redução soldável de PVC marrom, longa, Ø 32 mm x 20 mm</v>
          </cell>
          <cell r="C3913" t="str">
            <v>un</v>
          </cell>
          <cell r="D3913">
            <v>12.64</v>
          </cell>
          <cell r="E3913">
            <v>10.195192773027909</v>
          </cell>
          <cell r="F3913" t="str">
            <v>SIEC Abr/26</v>
          </cell>
        </row>
        <row r="3914">
          <cell r="A3914" t="str">
            <v>09.01.02.300.32</v>
          </cell>
          <cell r="B3914" t="str">
            <v>Bucha de redução soldável de PVC marrom, longa, Ø 40 mm x 20 mm</v>
          </cell>
          <cell r="C3914" t="str">
            <v>un</v>
          </cell>
          <cell r="D3914">
            <v>17.41</v>
          </cell>
          <cell r="E3914">
            <v>14.04258751411518</v>
          </cell>
          <cell r="F3914" t="str">
            <v>SIEC Abr/26</v>
          </cell>
        </row>
        <row r="3915">
          <cell r="A3915" t="str">
            <v>09.01.02.300.33</v>
          </cell>
          <cell r="B3915" t="str">
            <v>Bucha de redução soldável de PVC marrom, longa, Ø 40 mm x 25 mm</v>
          </cell>
          <cell r="C3915" t="str">
            <v>un</v>
          </cell>
          <cell r="D3915">
            <v>17.39</v>
          </cell>
          <cell r="E3915">
            <v>14.026455879980642</v>
          </cell>
          <cell r="F3915" t="str">
            <v>SIEC Abr/26</v>
          </cell>
        </row>
        <row r="3916">
          <cell r="A3916" t="str">
            <v>09.01.02.300.34</v>
          </cell>
          <cell r="B3916" t="str">
            <v>Bucha de redução soldável de PVC marrom, longa, Ø 50 mm x 25 mm</v>
          </cell>
          <cell r="C3916" t="str">
            <v>un</v>
          </cell>
          <cell r="D3916">
            <v>18.510000000000002</v>
          </cell>
          <cell r="E3916">
            <v>14.929827391514761</v>
          </cell>
          <cell r="F3916" t="str">
            <v>SIEC Abr/26</v>
          </cell>
        </row>
        <row r="3917">
          <cell r="A3917" t="str">
            <v>09.01.02.300.35</v>
          </cell>
          <cell r="B3917" t="str">
            <v>Bucha de redução soldável de PVC marrom, longa, Ø 50 mm x 32 mm</v>
          </cell>
          <cell r="C3917" t="str">
            <v>un</v>
          </cell>
          <cell r="D3917">
            <v>20.39</v>
          </cell>
          <cell r="E3917">
            <v>16.446201000161317</v>
          </cell>
          <cell r="F3917" t="str">
            <v>SIEC Abr/26</v>
          </cell>
        </row>
        <row r="3918">
          <cell r="A3918" t="str">
            <v>09.01.02.300.36</v>
          </cell>
          <cell r="B3918" t="str">
            <v>Bucha de redução soldável de PVC marrom, longa, Ø 60 mm x 25 mm</v>
          </cell>
          <cell r="C3918" t="str">
            <v>un</v>
          </cell>
          <cell r="D3918">
            <v>25.88</v>
          </cell>
          <cell r="E3918">
            <v>20.87433457009195</v>
          </cell>
          <cell r="F3918" t="str">
            <v>SIEC Abr/26</v>
          </cell>
        </row>
        <row r="3919">
          <cell r="A3919" t="str">
            <v>09.01.02.300.37</v>
          </cell>
          <cell r="B3919" t="str">
            <v>Bucha de redução soldável de PVC marrom, longa, Ø 60 mm x 32 mm</v>
          </cell>
          <cell r="C3919" t="str">
            <v>un</v>
          </cell>
          <cell r="D3919">
            <v>29.02</v>
          </cell>
          <cell r="E3919">
            <v>23.40700112921439</v>
          </cell>
          <cell r="F3919" t="str">
            <v>SIEC Abr/26</v>
          </cell>
        </row>
        <row r="3920">
          <cell r="A3920" t="str">
            <v>09.01.02.300.38</v>
          </cell>
          <cell r="B3920" t="str">
            <v>Bucha de redução soldável de PVC marrom, longa, Ø 60 mm x 40 mm</v>
          </cell>
          <cell r="C3920" t="str">
            <v>un</v>
          </cell>
          <cell r="D3920">
            <v>27.42</v>
          </cell>
          <cell r="E3920">
            <v>22.116470398451366</v>
          </cell>
          <cell r="F3920" t="str">
            <v>SIEC Abr/26</v>
          </cell>
        </row>
        <row r="3921">
          <cell r="A3921" t="str">
            <v>09.01.02.300.39</v>
          </cell>
          <cell r="B3921" t="str">
            <v>Bucha de redução soldável de PVC marrom, longa, Ø 60 mm x 50 mm</v>
          </cell>
          <cell r="C3921" t="str">
            <v>un</v>
          </cell>
          <cell r="D3921">
            <v>34.049999999999997</v>
          </cell>
          <cell r="E3921">
            <v>27.464107114050652</v>
          </cell>
          <cell r="F3921" t="str">
            <v>SIEC Abr/26</v>
          </cell>
        </row>
        <row r="3922">
          <cell r="A3922" t="str">
            <v>09.01.02.300.40</v>
          </cell>
          <cell r="B3922" t="str">
            <v>Bucha de redução soldável de PVC marrom, longa, Ø 75 mm x 50 mm</v>
          </cell>
          <cell r="C3922" t="str">
            <v>un</v>
          </cell>
          <cell r="D3922">
            <v>41.81</v>
          </cell>
          <cell r="E3922">
            <v>33.723181158251336</v>
          </cell>
          <cell r="F3922" t="str">
            <v>SIEC Abr/26</v>
          </cell>
        </row>
        <row r="3923">
          <cell r="A3923" t="str">
            <v>09.01.02.300.160</v>
          </cell>
          <cell r="B3923" t="str">
            <v>Bucha de redução soldável de PVC marrom, Ø 60 mm x 32 mm</v>
          </cell>
          <cell r="C3923" t="str">
            <v>un</v>
          </cell>
          <cell r="D3923">
            <v>17.11</v>
          </cell>
          <cell r="E3923">
            <v>13.800613002097112</v>
          </cell>
          <cell r="F3923" t="str">
            <v>SIEC Abr/26</v>
          </cell>
        </row>
        <row r="3924">
          <cell r="A3924" t="str">
            <v>09.01.02.300.142</v>
          </cell>
          <cell r="B3924" t="str">
            <v>Cap (tampão) soldável de PVC marrom Ø25mm</v>
          </cell>
          <cell r="C3924" t="str">
            <v>un</v>
          </cell>
          <cell r="D3924">
            <v>5.72</v>
          </cell>
          <cell r="E3924">
            <v>4.6136473624778187</v>
          </cell>
          <cell r="F3924" t="str">
            <v>SIEC Abr/26</v>
          </cell>
        </row>
        <row r="3925">
          <cell r="A3925" t="str">
            <v>09.01.02.300.143</v>
          </cell>
          <cell r="B3925" t="str">
            <v>Cap (tampão) soldável de PVC marrom Ø50mm</v>
          </cell>
          <cell r="C3925" t="str">
            <v>un</v>
          </cell>
          <cell r="D3925">
            <v>15.57</v>
          </cell>
          <cell r="E3925">
            <v>12.5584771737377</v>
          </cell>
          <cell r="F3925" t="str">
            <v>SIEC Abr/26</v>
          </cell>
        </row>
        <row r="3926">
          <cell r="A3926" t="str">
            <v>09.01.02.300.59</v>
          </cell>
          <cell r="B3926" t="str">
            <v>Curva 45° soldável de PVC marrom Ø 110 mm</v>
          </cell>
          <cell r="C3926" t="str">
            <v>un</v>
          </cell>
          <cell r="D3926">
            <v>169.87</v>
          </cell>
          <cell r="E3926">
            <v>137.01403452169706</v>
          </cell>
          <cell r="F3926" t="str">
            <v>SIEC Abr/26</v>
          </cell>
        </row>
        <row r="3927">
          <cell r="A3927" t="str">
            <v>09.01.02.300.51</v>
          </cell>
          <cell r="B3927" t="str">
            <v>Curva 45° soldável de PVC marrom Ø 20 mm</v>
          </cell>
          <cell r="C3927" t="str">
            <v>un</v>
          </cell>
          <cell r="D3927">
            <v>18.36</v>
          </cell>
          <cell r="E3927">
            <v>14.808840135505726</v>
          </cell>
          <cell r="F3927" t="str">
            <v>SIEC Abr/26</v>
          </cell>
        </row>
        <row r="3928">
          <cell r="A3928" t="str">
            <v>09.01.02.300.52</v>
          </cell>
          <cell r="B3928" t="str">
            <v>Curva 45° soldável de PVC marrom Ø 25 mm</v>
          </cell>
          <cell r="C3928" t="str">
            <v>un</v>
          </cell>
          <cell r="D3928">
            <v>18.760000000000002</v>
          </cell>
          <cell r="E3928">
            <v>15.131472818196485</v>
          </cell>
          <cell r="F3928" t="str">
            <v>SIEC Abr/26</v>
          </cell>
        </row>
        <row r="3929">
          <cell r="A3929" t="str">
            <v>09.01.02.300.53</v>
          </cell>
          <cell r="B3929" t="str">
            <v>Curva 45° soldável de PVC marrom Ø 32 mm</v>
          </cell>
          <cell r="C3929" t="str">
            <v>un</v>
          </cell>
          <cell r="D3929">
            <v>21.28</v>
          </cell>
          <cell r="E3929">
            <v>17.164058719148251</v>
          </cell>
          <cell r="F3929" t="str">
            <v>SIEC Abr/26</v>
          </cell>
        </row>
        <row r="3930">
          <cell r="A3930" t="str">
            <v>09.01.02.300.54</v>
          </cell>
          <cell r="B3930" t="str">
            <v>Curva 45° soldável de PVC marrom Ø 40 mm</v>
          </cell>
          <cell r="C3930" t="str">
            <v>un</v>
          </cell>
          <cell r="D3930">
            <v>31.15</v>
          </cell>
          <cell r="E3930">
            <v>25.125020164542669</v>
          </cell>
          <cell r="F3930" t="str">
            <v>SIEC Abr/26</v>
          </cell>
        </row>
        <row r="3931">
          <cell r="A3931" t="str">
            <v>09.01.02.300.55</v>
          </cell>
          <cell r="B3931" t="str">
            <v>Curva 45° soldável de PVC marrom Ø 50 mm</v>
          </cell>
          <cell r="C3931" t="str">
            <v>un</v>
          </cell>
          <cell r="D3931">
            <v>36.04</v>
          </cell>
          <cell r="E3931">
            <v>29.069204710437166</v>
          </cell>
          <cell r="F3931" t="str">
            <v>SIEC Abr/26</v>
          </cell>
        </row>
        <row r="3932">
          <cell r="A3932" t="str">
            <v>09.01.02.300.56</v>
          </cell>
          <cell r="B3932" t="str">
            <v>Curva 45° soldável de PVC marrom Ø 60 mm</v>
          </cell>
          <cell r="C3932" t="str">
            <v>un</v>
          </cell>
          <cell r="D3932">
            <v>43.07</v>
          </cell>
          <cell r="E3932">
            <v>34.739474108727215</v>
          </cell>
          <cell r="F3932" t="str">
            <v>SIEC Abr/26</v>
          </cell>
        </row>
        <row r="3933">
          <cell r="A3933" t="str">
            <v>09.01.02.300.57</v>
          </cell>
          <cell r="B3933" t="str">
            <v>Curva 45° soldável de PVC marrom Ø 75 mm</v>
          </cell>
          <cell r="C3933" t="str">
            <v>un</v>
          </cell>
          <cell r="D3933">
            <v>70.13</v>
          </cell>
          <cell r="E3933">
            <v>56.565575092756895</v>
          </cell>
          <cell r="F3933" t="str">
            <v>SIEC Abr/26</v>
          </cell>
        </row>
        <row r="3934">
          <cell r="A3934" t="str">
            <v>09.01.02.300.58</v>
          </cell>
          <cell r="B3934" t="str">
            <v>Curva 45° soldável de PVC marrom Ø 85 mm</v>
          </cell>
          <cell r="C3934" t="str">
            <v>un</v>
          </cell>
          <cell r="D3934">
            <v>78.14</v>
          </cell>
          <cell r="E3934">
            <v>63.026294563639297</v>
          </cell>
          <cell r="F3934" t="str">
            <v>SIEC Abr/26</v>
          </cell>
        </row>
        <row r="3935">
          <cell r="A3935" t="str">
            <v>09.01.02.300.68</v>
          </cell>
          <cell r="B3935" t="str">
            <v>Curva 90° soldável de PVC marrom Ø 110 mm</v>
          </cell>
          <cell r="C3935" t="str">
            <v>un</v>
          </cell>
          <cell r="D3935">
            <v>258.16000000000003</v>
          </cell>
          <cell r="E3935">
            <v>208.22713340861432</v>
          </cell>
          <cell r="F3935" t="str">
            <v>SIEC Abr/26</v>
          </cell>
        </row>
        <row r="3936">
          <cell r="A3936" t="str">
            <v>09.01.02.300.60</v>
          </cell>
          <cell r="B3936" t="str">
            <v>Curva 90° soldável de PVC marrom Ø 20 mm</v>
          </cell>
          <cell r="C3936" t="str">
            <v>un</v>
          </cell>
          <cell r="D3936">
            <v>18.28</v>
          </cell>
          <cell r="E3936">
            <v>14.744313598967576</v>
          </cell>
          <cell r="F3936" t="str">
            <v>SIEC Abr/26</v>
          </cell>
        </row>
        <row r="3937">
          <cell r="A3937" t="str">
            <v>09.01.02.300.61</v>
          </cell>
          <cell r="B3937" t="str">
            <v>Curva 90° soldável de PVC marrom Ø 25 mm</v>
          </cell>
          <cell r="C3937" t="str">
            <v>un</v>
          </cell>
          <cell r="D3937">
            <v>19.38</v>
          </cell>
          <cell r="E3937">
            <v>15.631553476367156</v>
          </cell>
          <cell r="F3937" t="str">
            <v>SIEC Abr/26</v>
          </cell>
        </row>
        <row r="3938">
          <cell r="A3938" t="str">
            <v>09.01.02.300.62</v>
          </cell>
          <cell r="B3938" t="str">
            <v>Curva 90° soldável de PVC marrom Ø 32 mm</v>
          </cell>
          <cell r="C3938" t="str">
            <v>un</v>
          </cell>
          <cell r="D3938">
            <v>23.61</v>
          </cell>
          <cell r="E3938">
            <v>19.043394095821906</v>
          </cell>
          <cell r="F3938" t="str">
            <v>SIEC Abr/26</v>
          </cell>
        </row>
        <row r="3939">
          <cell r="A3939" t="str">
            <v>09.01.02.300.63</v>
          </cell>
          <cell r="B3939" t="str">
            <v>Curva 90° soldável de PVC marrom Ø 40 mm</v>
          </cell>
          <cell r="C3939" t="str">
            <v>un</v>
          </cell>
          <cell r="D3939">
            <v>38.89</v>
          </cell>
          <cell r="E3939">
            <v>31.367962574608807</v>
          </cell>
          <cell r="F3939" t="str">
            <v>SIEC Abr/26</v>
          </cell>
        </row>
        <row r="3940">
          <cell r="A3940" t="str">
            <v>09.01.02.300.64</v>
          </cell>
          <cell r="B3940" t="str">
            <v>Curva 90° soldável de PVC marrom Ø 50 mm</v>
          </cell>
          <cell r="C3940" t="str">
            <v>un</v>
          </cell>
          <cell r="D3940">
            <v>40.46</v>
          </cell>
          <cell r="E3940">
            <v>32.634295854170027</v>
          </cell>
          <cell r="F3940" t="str">
            <v>SIEC Abr/26</v>
          </cell>
        </row>
        <row r="3941">
          <cell r="A3941" t="str">
            <v>09.01.02.300.65</v>
          </cell>
          <cell r="B3941" t="str">
            <v>Curva 90° soldável de PVC marrom Ø 60 mm</v>
          </cell>
          <cell r="C3941" t="str">
            <v>un</v>
          </cell>
          <cell r="D3941">
            <v>65.5</v>
          </cell>
          <cell r="E3941">
            <v>52.831101790611392</v>
          </cell>
          <cell r="F3941" t="str">
            <v>SIEC Abr/26</v>
          </cell>
        </row>
        <row r="3942">
          <cell r="A3942" t="str">
            <v>09.01.02.300.66</v>
          </cell>
          <cell r="B3942" t="str">
            <v>Curva 90° soldável de PVC marrom Ø 75 mm</v>
          </cell>
          <cell r="C3942" t="str">
            <v>un</v>
          </cell>
          <cell r="D3942">
            <v>95.22</v>
          </cell>
          <cell r="E3942">
            <v>76.802710114534605</v>
          </cell>
          <cell r="F3942" t="str">
            <v>SIEC Abr/26</v>
          </cell>
        </row>
        <row r="3943">
          <cell r="A3943" t="str">
            <v>09.01.02.300.67</v>
          </cell>
          <cell r="B3943" t="str">
            <v>Curva 90° soldável de PVC marrom Ø 85 mm</v>
          </cell>
          <cell r="C3943" t="str">
            <v>un</v>
          </cell>
          <cell r="D3943">
            <v>112.48</v>
          </cell>
          <cell r="E3943">
            <v>90.724310372640744</v>
          </cell>
          <cell r="F3943" t="str">
            <v>SIEC Abr/26</v>
          </cell>
        </row>
        <row r="3944">
          <cell r="A3944" t="str">
            <v>09.01.02.300.168</v>
          </cell>
          <cell r="B3944" t="str">
            <v>Joelho 45 graus, PVC, soldável, DN 25mm, instalado em ramal ou sub-ramal de água - fornecimento e instalação</v>
          </cell>
          <cell r="C3944" t="str">
            <v>un</v>
          </cell>
          <cell r="D3944">
            <v>15.75</v>
          </cell>
          <cell r="E3944">
            <v>12.703661880948539</v>
          </cell>
          <cell r="F3944" t="str">
            <v>SIEC Abr/26</v>
          </cell>
        </row>
        <row r="3945">
          <cell r="A3945" t="str">
            <v>09.01.02.300.112</v>
          </cell>
          <cell r="B3945" t="str">
            <v>Joelho 45° soldável de PVC marrom Ø 110 mm</v>
          </cell>
          <cell r="C3945" t="str">
            <v>un</v>
          </cell>
          <cell r="D3945">
            <v>291.68</v>
          </cell>
          <cell r="E3945">
            <v>235.26375221809968</v>
          </cell>
          <cell r="F3945" t="str">
            <v>SIEC Abr/26</v>
          </cell>
        </row>
        <row r="3946">
          <cell r="A3946" t="str">
            <v>09.01.02.300.104</v>
          </cell>
          <cell r="B3946" t="str">
            <v>Joelho 45° soldável de PVC marrom Ø 20 mm</v>
          </cell>
          <cell r="C3946" t="str">
            <v>un</v>
          </cell>
          <cell r="D3946">
            <v>17.13</v>
          </cell>
          <cell r="E3946">
            <v>13.816744636231649</v>
          </cell>
          <cell r="F3946" t="str">
            <v>SIEC Abr/26</v>
          </cell>
        </row>
        <row r="3947">
          <cell r="A3947" t="str">
            <v>09.01.02.300.105</v>
          </cell>
          <cell r="B3947" t="str">
            <v>Joelho 45° soldável de PVC marrom Ø 25 mm</v>
          </cell>
          <cell r="C3947" t="str">
            <v>un</v>
          </cell>
          <cell r="D3947">
            <v>17.64</v>
          </cell>
          <cell r="E3947">
            <v>14.228101306662365</v>
          </cell>
          <cell r="F3947" t="str">
            <v>SIEC Abr/26</v>
          </cell>
        </row>
        <row r="3948">
          <cell r="A3948" t="str">
            <v>09.01.02.300.106</v>
          </cell>
          <cell r="B3948" t="str">
            <v>Joelho 45° soldável de PVC marrom Ø 32 mm</v>
          </cell>
          <cell r="C3948" t="str">
            <v>un</v>
          </cell>
          <cell r="D3948">
            <v>20.9</v>
          </cell>
          <cell r="E3948">
            <v>16.85755767059203</v>
          </cell>
          <cell r="F3948" t="str">
            <v>SIEC Abr/26</v>
          </cell>
        </row>
        <row r="3949">
          <cell r="A3949" t="str">
            <v>09.01.02.300.107</v>
          </cell>
          <cell r="B3949" t="str">
            <v>Joelho 45° soldável de PVC marrom Ø 40 mm</v>
          </cell>
          <cell r="C3949" t="str">
            <v>un</v>
          </cell>
          <cell r="D3949">
            <v>31.78</v>
          </cell>
          <cell r="E3949">
            <v>25.633166639780612</v>
          </cell>
          <cell r="F3949" t="str">
            <v>SIEC Abr/26</v>
          </cell>
        </row>
        <row r="3950">
          <cell r="A3950" t="str">
            <v>09.01.02.300.108</v>
          </cell>
          <cell r="B3950" t="str">
            <v>Joelho 45° soldável de PVC marrom Ø 50 mm</v>
          </cell>
          <cell r="C3950" t="str">
            <v>un</v>
          </cell>
          <cell r="D3950">
            <v>33.94</v>
          </cell>
          <cell r="E3950">
            <v>27.375383126310695</v>
          </cell>
          <cell r="F3950" t="str">
            <v>SIEC Abr/26</v>
          </cell>
        </row>
        <row r="3951">
          <cell r="A3951" t="str">
            <v>09.01.02.300.109</v>
          </cell>
          <cell r="B3951" t="str">
            <v>Joelho 45° soldável de PVC marrom Ø 60 mm</v>
          </cell>
          <cell r="C3951" t="str">
            <v>un</v>
          </cell>
          <cell r="D3951">
            <v>57.42</v>
          </cell>
          <cell r="E3951">
            <v>46.313921600258105</v>
          </cell>
          <cell r="F3951" t="str">
            <v>SIEC Abr/26</v>
          </cell>
        </row>
        <row r="3952">
          <cell r="A3952" t="str">
            <v>09.01.02.300.110</v>
          </cell>
          <cell r="B3952" t="str">
            <v>Joelho 45° soldável de PVC marrom Ø 75 mm</v>
          </cell>
          <cell r="C3952" t="str">
            <v>un</v>
          </cell>
          <cell r="D3952">
            <v>110.3</v>
          </cell>
          <cell r="E3952">
            <v>88.965962251976123</v>
          </cell>
          <cell r="F3952" t="str">
            <v>SIEC Abr/26</v>
          </cell>
        </row>
        <row r="3953">
          <cell r="A3953" t="str">
            <v>09.01.02.300.111</v>
          </cell>
          <cell r="B3953" t="str">
            <v>Joelho 45° soldável de PVC marrom Ø 85 mm</v>
          </cell>
          <cell r="C3953" t="str">
            <v>un</v>
          </cell>
          <cell r="D3953">
            <v>128.21</v>
          </cell>
          <cell r="E3953">
            <v>103.41184061945475</v>
          </cell>
          <cell r="F3953" t="str">
            <v>SIEC Abr/26</v>
          </cell>
        </row>
        <row r="3954">
          <cell r="A3954" t="str">
            <v>09.01.02.300.100</v>
          </cell>
          <cell r="B3954" t="str">
            <v>Joelho 90 de PVC azul soldável e com bucha de latão, ø 20mm x ½"</v>
          </cell>
          <cell r="C3954" t="str">
            <v>un</v>
          </cell>
          <cell r="D3954">
            <v>15.82</v>
          </cell>
          <cell r="E3954">
            <v>12.760122600419422</v>
          </cell>
          <cell r="F3954" t="str">
            <v>SIEC Abr/26</v>
          </cell>
        </row>
        <row r="3955">
          <cell r="A3955" t="str">
            <v>09.01.02.300.101</v>
          </cell>
          <cell r="B3955" t="str">
            <v>Joelho 90 de PVC azul soldável e com bucha de latão, ø 25mm x ½"</v>
          </cell>
          <cell r="C3955" t="str">
            <v>un</v>
          </cell>
          <cell r="D3955">
            <v>14.46</v>
          </cell>
          <cell r="E3955">
            <v>11.663171479270851</v>
          </cell>
          <cell r="F3955" t="str">
            <v>SIEC Abr/26</v>
          </cell>
        </row>
        <row r="3956">
          <cell r="A3956" t="str">
            <v>09.01.02.300.102</v>
          </cell>
          <cell r="B3956" t="str">
            <v>Joelho 90 de PVC azul soldável e com bucha de latão, ø 25mm x ¾"</v>
          </cell>
          <cell r="C3956" t="str">
            <v>un</v>
          </cell>
          <cell r="D3956">
            <v>17.63</v>
          </cell>
          <cell r="E3956">
            <v>14.220035489595094</v>
          </cell>
          <cell r="F3956" t="str">
            <v>SIEC Abr/26</v>
          </cell>
        </row>
        <row r="3957">
          <cell r="A3957" t="str">
            <v>09.01.02.300.103</v>
          </cell>
          <cell r="B3957" t="str">
            <v>Joelho 90 de PVC azul soldável e com bucha de latão, ø 32mm x ¾"</v>
          </cell>
          <cell r="C3957" t="str">
            <v>un</v>
          </cell>
          <cell r="D3957">
            <v>30.02</v>
          </cell>
          <cell r="E3957">
            <v>24.213582835941281</v>
          </cell>
          <cell r="F3957" t="str">
            <v>SIEC Abr/26</v>
          </cell>
        </row>
        <row r="3958">
          <cell r="A3958" t="str">
            <v>09.01.02.300.169</v>
          </cell>
          <cell r="B3958" t="str">
            <v>Joelho 90 graus, PVC, soldável, DN 25mm, instalado em dreno de ar-condicionado - fornecimento e instalação</v>
          </cell>
          <cell r="C3958" t="str">
            <v>un</v>
          </cell>
          <cell r="D3958">
            <v>11.23</v>
          </cell>
          <cell r="E3958">
            <v>9.0579125665429903</v>
          </cell>
          <cell r="F3958" t="str">
            <v>SIEC Abr/26</v>
          </cell>
        </row>
        <row r="3959">
          <cell r="A3959" t="str">
            <v>09.01.02.300.174</v>
          </cell>
          <cell r="B3959" t="str">
            <v>Joelho 90 graus, PVC, soldável, dn 32 mm instalado em reservação predial de água - fornecimento e instalação.</v>
          </cell>
          <cell r="C3959" t="str">
            <v>un</v>
          </cell>
          <cell r="D3959">
            <v>10.53</v>
          </cell>
          <cell r="E3959">
            <v>8.4933053718341665</v>
          </cell>
          <cell r="F3959" t="str">
            <v>SIEC Abr/26</v>
          </cell>
        </row>
        <row r="3960">
          <cell r="A3960" t="str">
            <v>09.01.02.300.172</v>
          </cell>
          <cell r="B3960" t="str">
            <v>Joelho 90 graus, PVC, soldável, DN 40 mm instalado em reservação predial de água - fornecimento e instalação.</v>
          </cell>
          <cell r="C3960" t="str">
            <v>un</v>
          </cell>
          <cell r="D3960">
            <v>17.11</v>
          </cell>
          <cell r="E3960">
            <v>13.800613002097112</v>
          </cell>
          <cell r="F3960" t="str">
            <v>SIEC Abr/26</v>
          </cell>
        </row>
        <row r="3961">
          <cell r="A3961" t="str">
            <v>09.01.02.300.121</v>
          </cell>
          <cell r="B3961" t="str">
            <v>Joelho 90° soldável de PVC marrom Ø 110 mm</v>
          </cell>
          <cell r="C3961" t="str">
            <v>un</v>
          </cell>
          <cell r="D3961">
            <v>285.39999999999998</v>
          </cell>
          <cell r="E3961">
            <v>230.19841909985479</v>
          </cell>
          <cell r="F3961" t="str">
            <v>SIEC Abr/26</v>
          </cell>
        </row>
        <row r="3962">
          <cell r="A3962" t="str">
            <v>09.01.02.300.113</v>
          </cell>
          <cell r="B3962" t="str">
            <v>Joelho 90° soldável de PVC marrom Ø 20 mm</v>
          </cell>
          <cell r="C3962" t="str">
            <v>un</v>
          </cell>
          <cell r="D3962">
            <v>16.489999999999998</v>
          </cell>
          <cell r="E3962">
            <v>13.300532343926438</v>
          </cell>
          <cell r="F3962" t="str">
            <v>SIEC Abr/26</v>
          </cell>
        </row>
        <row r="3963">
          <cell r="A3963" t="str">
            <v>09.01.02.300.114</v>
          </cell>
          <cell r="B3963" t="str">
            <v>Joelho 90° soldável de PVC marrom Ø 25 mm</v>
          </cell>
          <cell r="C3963" t="str">
            <v>un</v>
          </cell>
          <cell r="D3963">
            <v>13.45</v>
          </cell>
          <cell r="E3963">
            <v>10.84852395547669</v>
          </cell>
          <cell r="F3963" t="str">
            <v>SIEC Abr/26</v>
          </cell>
        </row>
        <row r="3964">
          <cell r="A3964" t="str">
            <v>09.01.02.300.115</v>
          </cell>
          <cell r="B3964" t="str">
            <v>Joelho 90° soldável de PVC marrom Ø 32 mm</v>
          </cell>
          <cell r="C3964" t="str">
            <v>un</v>
          </cell>
          <cell r="D3964">
            <v>18.88</v>
          </cell>
          <cell r="E3964">
            <v>15.22826262300371</v>
          </cell>
          <cell r="F3964" t="str">
            <v>SIEC Abr/26</v>
          </cell>
        </row>
        <row r="3965">
          <cell r="A3965" t="str">
            <v>09.01.02.300.116</v>
          </cell>
          <cell r="B3965" t="str">
            <v>Joelho 90° soldável de PVC marrom Ø 40 mm</v>
          </cell>
          <cell r="C3965" t="str">
            <v>un</v>
          </cell>
          <cell r="D3965">
            <v>31.71</v>
          </cell>
          <cell r="E3965">
            <v>25.576705920309728</v>
          </cell>
          <cell r="F3965" t="str">
            <v>SIEC Abr/26</v>
          </cell>
        </row>
        <row r="3966">
          <cell r="A3966" t="str">
            <v>09.01.02.300.117</v>
          </cell>
          <cell r="B3966" t="str">
            <v>Joelho 90° soldável de PVC marrom Ø 50 mm</v>
          </cell>
          <cell r="C3966" t="str">
            <v>un</v>
          </cell>
          <cell r="D3966">
            <v>19.14</v>
          </cell>
          <cell r="E3966">
            <v>15.437973866752703</v>
          </cell>
          <cell r="F3966" t="str">
            <v>SIEC Abr/26</v>
          </cell>
        </row>
        <row r="3967">
          <cell r="A3967" t="str">
            <v>09.01.02.300.118</v>
          </cell>
          <cell r="B3967" t="str">
            <v>Joelho 90° soldável de PVC marrom Ø 60 mm</v>
          </cell>
          <cell r="C3967" t="str">
            <v>un</v>
          </cell>
          <cell r="D3967">
            <v>59.46</v>
          </cell>
          <cell r="E3967">
            <v>47.959348281980965</v>
          </cell>
          <cell r="F3967" t="str">
            <v>SIEC Abr/26</v>
          </cell>
        </row>
        <row r="3968">
          <cell r="A3968" t="str">
            <v>09.01.02.300.119</v>
          </cell>
          <cell r="B3968" t="str">
            <v>Joelho 90° soldável de PVC marrom Ø 75 mm</v>
          </cell>
          <cell r="C3968" t="str">
            <v>un</v>
          </cell>
          <cell r="D3968">
            <v>133.94</v>
          </cell>
          <cell r="E3968">
            <v>108.03355379899983</v>
          </cell>
          <cell r="F3968" t="str">
            <v>SIEC Abr/26</v>
          </cell>
        </row>
        <row r="3969">
          <cell r="A3969" t="str">
            <v>09.01.02.300.120</v>
          </cell>
          <cell r="B3969" t="str">
            <v>Joelho 90° soldável de PVC marrom Ø 85 mm</v>
          </cell>
          <cell r="C3969" t="str">
            <v>un</v>
          </cell>
          <cell r="D3969">
            <v>153.52000000000001</v>
          </cell>
          <cell r="E3969">
            <v>123.82642361671238</v>
          </cell>
          <cell r="F3969" t="str">
            <v>SIEC Abr/26</v>
          </cell>
        </row>
        <row r="3970">
          <cell r="A3970" t="str">
            <v>09.01.02.300.123</v>
          </cell>
          <cell r="B3970" t="str">
            <v>Luva de redução soldável de PVC marrom Ø 25 x 20 mm</v>
          </cell>
          <cell r="C3970" t="str">
            <v>un</v>
          </cell>
          <cell r="D3970">
            <v>10.01</v>
          </cell>
          <cell r="E3970">
            <v>8.0738828843361823</v>
          </cell>
          <cell r="F3970" t="str">
            <v>SIEC Abr/26</v>
          </cell>
        </row>
        <row r="3971">
          <cell r="A3971" t="str">
            <v>09.01.02.300.124</v>
          </cell>
          <cell r="B3971" t="str">
            <v>Luva de redução soldável de PVC marrom Ø 32 x 25 mm</v>
          </cell>
          <cell r="C3971" t="str">
            <v>un</v>
          </cell>
          <cell r="D3971">
            <v>12.3</v>
          </cell>
          <cell r="E3971">
            <v>9.9209549927407643</v>
          </cell>
          <cell r="F3971" t="str">
            <v>SIEC Abr/26</v>
          </cell>
        </row>
        <row r="3972">
          <cell r="A3972" t="str">
            <v>09.01.02.300.125</v>
          </cell>
          <cell r="B3972" t="str">
            <v>Luva de redução soldável de PVC marrom Ø 40 x 32 mm</v>
          </cell>
          <cell r="C3972" t="str">
            <v>un</v>
          </cell>
          <cell r="D3972">
            <v>19.489999999999998</v>
          </cell>
          <cell r="E3972">
            <v>15.720277464107113</v>
          </cell>
          <cell r="F3972" t="str">
            <v>SIEC Abr/26</v>
          </cell>
        </row>
        <row r="3973">
          <cell r="A3973" t="str">
            <v>09.01.02.300.128</v>
          </cell>
          <cell r="B3973" t="str">
            <v>Luva de redução soldável de PVC marrom Ø 50 x 25 mm</v>
          </cell>
          <cell r="C3973" t="str">
            <v>un</v>
          </cell>
          <cell r="D3973">
            <v>22.84</v>
          </cell>
          <cell r="E3973">
            <v>18.422326181642202</v>
          </cell>
          <cell r="F3973" t="str">
            <v>SIEC Abr/26</v>
          </cell>
        </row>
        <row r="3974">
          <cell r="A3974" t="str">
            <v>09.01.02.300.129</v>
          </cell>
          <cell r="B3974" t="str">
            <v>Luva de redução soldável de PVC marrom Ø 60 x 50 mm</v>
          </cell>
          <cell r="C3974" t="str">
            <v>un</v>
          </cell>
          <cell r="D3974">
            <v>31.94</v>
          </cell>
          <cell r="E3974">
            <v>25.762219712856915</v>
          </cell>
          <cell r="F3974" t="str">
            <v>SIEC Abr/26</v>
          </cell>
        </row>
        <row r="3975">
          <cell r="A3975" t="str">
            <v>09.01.02.300.127</v>
          </cell>
          <cell r="B3975" t="str">
            <v>Luva de redução soldável de PVC marrom Ø 75 x 60 mm</v>
          </cell>
          <cell r="C3975" t="str">
            <v>un</v>
          </cell>
          <cell r="D3975">
            <v>43.43</v>
          </cell>
          <cell r="E3975">
            <v>35.029843523148891</v>
          </cell>
          <cell r="F3975" t="str">
            <v>SIEC Abr/26</v>
          </cell>
        </row>
        <row r="3976">
          <cell r="A3976" t="str">
            <v>09.01.02.300.130</v>
          </cell>
          <cell r="B3976" t="str">
            <v>Luva soldável de PVC azul com rosca metálica Ø 25 mm x 1/2"</v>
          </cell>
          <cell r="C3976" t="str">
            <v>un</v>
          </cell>
          <cell r="D3976">
            <v>15.2</v>
          </cell>
          <cell r="E3976">
            <v>12.260041942248749</v>
          </cell>
          <cell r="F3976" t="str">
            <v>SIEC Abr/26</v>
          </cell>
        </row>
        <row r="3977">
          <cell r="A3977" t="str">
            <v>09.01.02.300.131</v>
          </cell>
          <cell r="B3977" t="str">
            <v>Luva soldável de PVC azul com rosca metálica Ø 25 mm x 3/4"</v>
          </cell>
          <cell r="C3977" t="str">
            <v>un</v>
          </cell>
          <cell r="D3977">
            <v>15.91</v>
          </cell>
          <cell r="E3977">
            <v>12.832714954024842</v>
          </cell>
          <cell r="F3977" t="str">
            <v>SIEC Abr/26</v>
          </cell>
        </row>
        <row r="3978">
          <cell r="A3978" t="str">
            <v>09.01.02.300.145</v>
          </cell>
          <cell r="B3978" t="str">
            <v>Luva soldável de PVC marrom com rosca, ø 32 mm x 1"</v>
          </cell>
          <cell r="C3978" t="str">
            <v>un</v>
          </cell>
          <cell r="D3978">
            <v>10.87</v>
          </cell>
          <cell r="E3978">
            <v>8.7675431521213092</v>
          </cell>
          <cell r="F3978" t="str">
            <v>SIEC Abr/26</v>
          </cell>
        </row>
        <row r="3979">
          <cell r="A3979" t="str">
            <v>09.01.02.300.146</v>
          </cell>
          <cell r="B3979" t="str">
            <v>Luva soldável de PVC marrom com rosca, ø 40 mm x 1 1/4"</v>
          </cell>
          <cell r="C3979" t="str">
            <v>un</v>
          </cell>
          <cell r="D3979">
            <v>18.79</v>
          </cell>
          <cell r="E3979">
            <v>15.155670269398289</v>
          </cell>
          <cell r="F3979" t="str">
            <v>SIEC Abr/26</v>
          </cell>
        </row>
        <row r="3980">
          <cell r="A3980" t="str">
            <v>09.01.02.300.147</v>
          </cell>
          <cell r="B3980" t="str">
            <v>Luva soldável de PVC marrom com rosca, ø 50 mm x 1 1/2"</v>
          </cell>
          <cell r="C3980" t="str">
            <v>un</v>
          </cell>
          <cell r="D3980">
            <v>29.53</v>
          </cell>
          <cell r="E3980">
            <v>23.818357799645106</v>
          </cell>
          <cell r="F3980" t="str">
            <v>SIEC Abr/26</v>
          </cell>
        </row>
        <row r="3981">
          <cell r="A3981" t="str">
            <v>09.01.02.300.140</v>
          </cell>
          <cell r="B3981" t="str">
            <v>Luva soldável de PVC marrom Ø 110 mm</v>
          </cell>
          <cell r="C3981" t="str">
            <v>un</v>
          </cell>
          <cell r="D3981">
            <v>116.57</v>
          </cell>
          <cell r="E3981">
            <v>94.023229553153726</v>
          </cell>
          <cell r="F3981" t="str">
            <v>SIEC Abr/26</v>
          </cell>
        </row>
        <row r="3982">
          <cell r="A3982" t="str">
            <v>09.01.02.300.132</v>
          </cell>
          <cell r="B3982" t="str">
            <v>Luva soldável de PVC marrom Ø 20 mm</v>
          </cell>
          <cell r="C3982" t="str">
            <v>un</v>
          </cell>
          <cell r="D3982">
            <v>9.15</v>
          </cell>
          <cell r="E3982">
            <v>7.3802226165510572</v>
          </cell>
          <cell r="F3982" t="str">
            <v>SIEC Abr/26</v>
          </cell>
        </row>
        <row r="3983">
          <cell r="A3983" t="str">
            <v>09.01.02.300.133</v>
          </cell>
          <cell r="B3983" t="str">
            <v>Luva soldável de PVC marrom Ø 25 mm</v>
          </cell>
          <cell r="C3983" t="str">
            <v>un</v>
          </cell>
          <cell r="D3983">
            <v>9.4600000000000009</v>
          </cell>
          <cell r="E3983">
            <v>7.6302629456363933</v>
          </cell>
          <cell r="F3983" t="str">
            <v>SIEC Abr/26</v>
          </cell>
        </row>
        <row r="3984">
          <cell r="A3984" t="str">
            <v>09.01.02.300.134</v>
          </cell>
          <cell r="B3984" t="str">
            <v>Luva soldável de PVC marrom Ø 32 mm</v>
          </cell>
          <cell r="C3984" t="str">
            <v>un</v>
          </cell>
          <cell r="D3984">
            <v>11.15</v>
          </cell>
          <cell r="E3984">
            <v>8.9933860300048405</v>
          </cell>
          <cell r="F3984" t="str">
            <v>SIEC Abr/26</v>
          </cell>
        </row>
        <row r="3985">
          <cell r="A3985" t="str">
            <v>09.01.02.300.135</v>
          </cell>
          <cell r="B3985" t="str">
            <v>Luva soldável de PVC marrom Ø 40 mm</v>
          </cell>
          <cell r="C3985" t="str">
            <v>un</v>
          </cell>
          <cell r="D3985">
            <v>18.46</v>
          </cell>
          <cell r="E3985">
            <v>14.889498306178416</v>
          </cell>
          <cell r="F3985" t="str">
            <v>SIEC Abr/26</v>
          </cell>
        </row>
        <row r="3986">
          <cell r="A3986" t="str">
            <v>09.01.02.300.136</v>
          </cell>
          <cell r="B3986" t="str">
            <v>Luva soldável de PVC marrom Ø 50 mm</v>
          </cell>
          <cell r="C3986" t="str">
            <v>un</v>
          </cell>
          <cell r="D3986">
            <v>19.399999999999999</v>
          </cell>
          <cell r="E3986">
            <v>15.647685110501692</v>
          </cell>
          <cell r="F3986" t="str">
            <v>SIEC Abr/26</v>
          </cell>
        </row>
        <row r="3987">
          <cell r="A3987" t="str">
            <v>09.01.02.300.137</v>
          </cell>
          <cell r="B3987" t="str">
            <v>Luva soldável de PVC marrom Ø 60 mm</v>
          </cell>
          <cell r="C3987" t="str">
            <v>un</v>
          </cell>
          <cell r="D3987">
            <v>30.78</v>
          </cell>
          <cell r="E3987">
            <v>24.82658493305372</v>
          </cell>
          <cell r="F3987" t="str">
            <v>SIEC Abr/26</v>
          </cell>
        </row>
        <row r="3988">
          <cell r="A3988" t="str">
            <v>09.01.02.300.138</v>
          </cell>
          <cell r="B3988" t="str">
            <v>Luva soldável de PVC marrom Ø 75 mm</v>
          </cell>
          <cell r="C3988" t="str">
            <v>un</v>
          </cell>
          <cell r="D3988">
            <v>44.12</v>
          </cell>
          <cell r="E3988">
            <v>35.586384900790449</v>
          </cell>
          <cell r="F3988" t="str">
            <v>SIEC Abr/26</v>
          </cell>
        </row>
        <row r="3989">
          <cell r="A3989" t="str">
            <v>09.01.02.300.139</v>
          </cell>
          <cell r="B3989" t="str">
            <v>Luva soldável de PVC marrom Ø 85 mm</v>
          </cell>
          <cell r="C3989" t="str">
            <v>un</v>
          </cell>
          <cell r="D3989">
            <v>72.650000000000006</v>
          </cell>
          <cell r="E3989">
            <v>58.598160993708667</v>
          </cell>
          <cell r="F3989" t="str">
            <v>SIEC Abr/26</v>
          </cell>
        </row>
        <row r="3990">
          <cell r="A3990" t="str">
            <v>09.01.02.300.72</v>
          </cell>
          <cell r="B3990" t="str">
            <v>Niple de PVC roscável, ø 1¼"</v>
          </cell>
          <cell r="C3990" t="str">
            <v>un</v>
          </cell>
          <cell r="D3990">
            <v>26.38</v>
          </cell>
          <cell r="E3990">
            <v>21.277625423455394</v>
          </cell>
          <cell r="F3990" t="str">
            <v>SIEC Abr/26</v>
          </cell>
        </row>
        <row r="3991">
          <cell r="A3991" t="str">
            <v>09.01.02.300.73</v>
          </cell>
          <cell r="B3991" t="str">
            <v>Niple de PVC roscável, ø 1½"</v>
          </cell>
          <cell r="C3991" t="str">
            <v>un</v>
          </cell>
          <cell r="D3991">
            <v>31.74</v>
          </cell>
          <cell r="E3991">
            <v>25.600903371511532</v>
          </cell>
          <cell r="F3991" t="str">
            <v>SIEC Abr/26</v>
          </cell>
        </row>
        <row r="3992">
          <cell r="A3992" t="str">
            <v>09.01.02.300.74</v>
          </cell>
          <cell r="B3992" t="str">
            <v>Niple de PVC roscável, ø 2"</v>
          </cell>
          <cell r="C3992" t="str">
            <v>un</v>
          </cell>
          <cell r="D3992">
            <v>41.68</v>
          </cell>
          <cell r="E3992">
            <v>33.618325536376837</v>
          </cell>
          <cell r="F3992" t="str">
            <v>SIEC Abr/26</v>
          </cell>
        </row>
        <row r="3993">
          <cell r="A3993" t="str">
            <v>09.01.02.300.71</v>
          </cell>
          <cell r="B3993" t="str">
            <v>Niple de PVC roscável,ø 1"</v>
          </cell>
          <cell r="C3993" t="str">
            <v>un</v>
          </cell>
          <cell r="D3993">
            <v>21.68</v>
          </cell>
          <cell r="E3993">
            <v>17.486691401839007</v>
          </cell>
          <cell r="F3993" t="str">
            <v>SIEC Abr/26</v>
          </cell>
        </row>
        <row r="3994">
          <cell r="A3994" t="str">
            <v>09.01.02.300.70</v>
          </cell>
          <cell r="B3994" t="str">
            <v>Niple de PVC roscável,ø 3/4"</v>
          </cell>
          <cell r="C3994" t="str">
            <v>un</v>
          </cell>
          <cell r="D3994">
            <v>17.46</v>
          </cell>
          <cell r="E3994">
            <v>14.082916599451526</v>
          </cell>
          <cell r="F3994" t="str">
            <v>SIEC Abr/26</v>
          </cell>
        </row>
        <row r="3995">
          <cell r="A3995" t="str">
            <v>09.01.02.300.01</v>
          </cell>
          <cell r="B3995" t="str">
            <v>Tê 90° soldável de PVC azul com rosca metálica , Ø 20 mm x 20 mm x 1/2"</v>
          </cell>
          <cell r="C3995" t="str">
            <v>un</v>
          </cell>
          <cell r="D3995">
            <v>27.62</v>
          </cell>
          <cell r="E3995">
            <v>22.277786739796742</v>
          </cell>
          <cell r="F3995" t="str">
            <v>SIEC Abr/26</v>
          </cell>
        </row>
        <row r="3996">
          <cell r="A3996" t="str">
            <v>09.01.02.300.02</v>
          </cell>
          <cell r="B3996" t="str">
            <v>Tê 90° soldável de PVC azul com rosca metálica , Ø 25 mm x 25 mm x 1/2"</v>
          </cell>
          <cell r="C3996" t="str">
            <v>un</v>
          </cell>
          <cell r="D3996">
            <v>28.89</v>
          </cell>
          <cell r="E3996">
            <v>23.302145507339894</v>
          </cell>
          <cell r="F3996" t="str">
            <v>SIEC Abr/26</v>
          </cell>
        </row>
        <row r="3997">
          <cell r="A3997" t="str">
            <v>09.01.02.300.03</v>
          </cell>
          <cell r="B3997" t="str">
            <v>Tê 90° soldável de PVC azul com rosca metálica , Ø 25 mm x 25 mm x 3/4"</v>
          </cell>
          <cell r="C3997" t="str">
            <v>un</v>
          </cell>
          <cell r="D3997">
            <v>30.08</v>
          </cell>
          <cell r="E3997">
            <v>24.261977738344893</v>
          </cell>
          <cell r="F3997" t="str">
            <v>SIEC Abr/26</v>
          </cell>
        </row>
        <row r="3998">
          <cell r="A3998" t="str">
            <v>09.01.02.300.12</v>
          </cell>
          <cell r="B3998" t="str">
            <v>Tê 90° soldável de PVC marrom Ø 110 mm</v>
          </cell>
          <cell r="C3998" t="str">
            <v>un</v>
          </cell>
          <cell r="D3998">
            <v>250.27</v>
          </cell>
          <cell r="E3998">
            <v>201.86320374253913</v>
          </cell>
          <cell r="F3998" t="str">
            <v>SIEC Abr/26</v>
          </cell>
        </row>
        <row r="3999">
          <cell r="A3999" t="str">
            <v>09.01.02.300.04</v>
          </cell>
          <cell r="B3999" t="str">
            <v>Tê 90° soldável de PVC marrom Ø 20 mm</v>
          </cell>
          <cell r="C3999" t="str">
            <v>un</v>
          </cell>
          <cell r="D3999">
            <v>18.100000000000001</v>
          </cell>
          <cell r="E3999">
            <v>14.599128891756736</v>
          </cell>
          <cell r="F3999" t="str">
            <v>SIEC Abr/26</v>
          </cell>
        </row>
        <row r="4000">
          <cell r="A4000" t="str">
            <v>09.01.02.300.05</v>
          </cell>
          <cell r="B4000" t="str">
            <v>Tê 90° soldável de PVC marrom Ø 25 mm</v>
          </cell>
          <cell r="C4000" t="str">
            <v>un</v>
          </cell>
          <cell r="D4000">
            <v>18.399999999999999</v>
          </cell>
          <cell r="E4000">
            <v>14.841103403774801</v>
          </cell>
          <cell r="F4000" t="str">
            <v>SIEC Abr/26</v>
          </cell>
        </row>
        <row r="4001">
          <cell r="A4001" t="str">
            <v>09.01.02.300.06</v>
          </cell>
          <cell r="B4001" t="str">
            <v>Tê 90° soldável de PVC marrom Ø 32 mm</v>
          </cell>
          <cell r="C4001" t="str">
            <v>un</v>
          </cell>
          <cell r="D4001">
            <v>21.65</v>
          </cell>
          <cell r="E4001">
            <v>17.462493950637199</v>
          </cell>
          <cell r="F4001" t="str">
            <v>SIEC Abr/26</v>
          </cell>
        </row>
        <row r="4002">
          <cell r="A4002" t="str">
            <v>09.01.02.300.07</v>
          </cell>
          <cell r="B4002" t="str">
            <v>Tê 90° soldável de PVC marrom Ø 40 mm</v>
          </cell>
          <cell r="C4002" t="str">
            <v>un</v>
          </cell>
          <cell r="D4002">
            <v>37.74</v>
          </cell>
          <cell r="E4002">
            <v>30.440393611872885</v>
          </cell>
          <cell r="F4002" t="str">
            <v>SIEC Abr/26</v>
          </cell>
        </row>
        <row r="4003">
          <cell r="A4003" t="str">
            <v>09.01.02.300.08</v>
          </cell>
          <cell r="B4003" t="str">
            <v>Tê 90° soldável de PVC marrom Ø 50 mm</v>
          </cell>
          <cell r="C4003" t="str">
            <v>un</v>
          </cell>
          <cell r="D4003">
            <v>29.41</v>
          </cell>
          <cell r="E4003">
            <v>23.721567994837876</v>
          </cell>
          <cell r="F4003" t="str">
            <v>SIEC Abr/26</v>
          </cell>
        </row>
        <row r="4004">
          <cell r="A4004" t="str">
            <v>09.01.02.300.09</v>
          </cell>
          <cell r="B4004" t="str">
            <v>Tê 90° soldável de PVC marrom Ø 60 mm</v>
          </cell>
          <cell r="C4004" t="str">
            <v>un</v>
          </cell>
          <cell r="D4004">
            <v>64.319999999999993</v>
          </cell>
          <cell r="E4004">
            <v>51.879335376673652</v>
          </cell>
          <cell r="F4004" t="str">
            <v>SIEC Abr/26</v>
          </cell>
        </row>
        <row r="4005">
          <cell r="A4005" t="str">
            <v>09.01.02.300.10</v>
          </cell>
          <cell r="B4005" t="str">
            <v>Tê 90° soldável de PVC marrom Ø 75 mm</v>
          </cell>
          <cell r="C4005" t="str">
            <v>un</v>
          </cell>
          <cell r="D4005">
            <v>109.11</v>
          </cell>
          <cell r="E4005">
            <v>88.006130020971128</v>
          </cell>
          <cell r="F4005" t="str">
            <v>SIEC Abr/26</v>
          </cell>
        </row>
        <row r="4006">
          <cell r="A4006" t="str">
            <v>09.01.02.300.11</v>
          </cell>
          <cell r="B4006" t="str">
            <v>Tê 90° soldável de PVC marrom Ø 85 mm</v>
          </cell>
          <cell r="C4006" t="str">
            <v>un</v>
          </cell>
          <cell r="D4006">
            <v>133.34</v>
          </cell>
          <cell r="E4006">
            <v>107.54960477496371</v>
          </cell>
          <cell r="F4006" t="str">
            <v>SIEC Abr/26</v>
          </cell>
        </row>
        <row r="4007">
          <cell r="A4007" t="str">
            <v>09.01.02.300.167</v>
          </cell>
          <cell r="B4007" t="str">
            <v>Tê de redução soldável de PVC marrom Ø 32 mm x 25 mm</v>
          </cell>
          <cell r="C4007" t="str">
            <v>un</v>
          </cell>
          <cell r="D4007">
            <v>17.39</v>
          </cell>
          <cell r="E4007">
            <v>14.026455879980642</v>
          </cell>
          <cell r="F4007" t="str">
            <v>SIEC Abr/26</v>
          </cell>
        </row>
        <row r="4008">
          <cell r="A4008" t="str">
            <v>09.01.02.300.163</v>
          </cell>
          <cell r="B4008" t="str">
            <v>Tê de redução soldável de PVC marrom Ø 40 mm x 25 mm</v>
          </cell>
          <cell r="C4008" t="str">
            <v>un</v>
          </cell>
          <cell r="D4008">
            <v>30.58</v>
          </cell>
          <cell r="E4008">
            <v>24.665268591708337</v>
          </cell>
          <cell r="F4008" t="str">
            <v>SIEC Abr/26</v>
          </cell>
        </row>
        <row r="4009">
          <cell r="A4009" t="str">
            <v>09.01.02.300.164</v>
          </cell>
          <cell r="B4009" t="str">
            <v>Tê de redução soldável de PVC marrom Ø 40 mm x 32 mm</v>
          </cell>
          <cell r="C4009" t="str">
            <v>un</v>
          </cell>
          <cell r="D4009">
            <v>32.619999999999997</v>
          </cell>
          <cell r="E4009">
            <v>26.310695273431197</v>
          </cell>
          <cell r="F4009" t="str">
            <v>SIEC Abr/26</v>
          </cell>
        </row>
        <row r="4010">
          <cell r="A4010" t="str">
            <v>09.01.02.300.165</v>
          </cell>
          <cell r="B4010" t="str">
            <v>Tê de redução soldável de PVC marrom Ø 50 mm x 40 mm</v>
          </cell>
          <cell r="C4010" t="str">
            <v>un</v>
          </cell>
          <cell r="D4010">
            <v>48.37</v>
          </cell>
          <cell r="E4010">
            <v>39.014357154379738</v>
          </cell>
          <cell r="F4010" t="str">
            <v>SIEC Abr/26</v>
          </cell>
        </row>
        <row r="4011">
          <cell r="A4011" t="str">
            <v>09.01.02.300.166</v>
          </cell>
          <cell r="B4011" t="str">
            <v>Tê de redução soldável de PVC marrom Ø 85 mm x 60 mm</v>
          </cell>
          <cell r="C4011" t="str">
            <v>un</v>
          </cell>
          <cell r="D4011">
            <v>156.66999999999999</v>
          </cell>
          <cell r="E4011">
            <v>126.36715599290207</v>
          </cell>
          <cell r="F4011" t="str">
            <v>SIEC Abr/26</v>
          </cell>
        </row>
        <row r="4012">
          <cell r="A4012" t="str">
            <v>09.01.02.300.122</v>
          </cell>
          <cell r="B4012" t="str">
            <v>Tê de redução soldável de PVC marron Ø 50 x 25mm</v>
          </cell>
          <cell r="C4012" t="str">
            <v>un</v>
          </cell>
          <cell r="D4012">
            <v>36.409999999999997</v>
          </cell>
          <cell r="E4012">
            <v>29.367639941926114</v>
          </cell>
          <cell r="F4012" t="str">
            <v>SIEC Abr/26</v>
          </cell>
        </row>
        <row r="4013">
          <cell r="A4013" t="str">
            <v>09.01.02.300.170</v>
          </cell>
          <cell r="B4013" t="str">
            <v>Tê, PVC, soldável, DN 25mm, instalado em dreno de ar-condicionado - fornecimento e instalação</v>
          </cell>
          <cell r="C4013" t="str">
            <v>un</v>
          </cell>
          <cell r="D4013">
            <v>15.41</v>
          </cell>
          <cell r="E4013">
            <v>12.429424100661397</v>
          </cell>
          <cell r="F4013" t="str">
            <v>SIEC Abr/26</v>
          </cell>
        </row>
        <row r="4014">
          <cell r="A4014" t="str">
            <v>09.01.02.300.173</v>
          </cell>
          <cell r="B4014" t="str">
            <v>Tê, PVC, soldável, DN 40 mm instalado em reservação predial de água - fornecimento e instalação.</v>
          </cell>
          <cell r="C4014" t="str">
            <v>un</v>
          </cell>
          <cell r="D4014">
            <v>24.68</v>
          </cell>
          <cell r="E4014">
            <v>19.906436522019678</v>
          </cell>
          <cell r="F4014" t="str">
            <v>SIEC Abr/26</v>
          </cell>
        </row>
        <row r="4015">
          <cell r="A4015" t="str">
            <v>09.01.02.300.30</v>
          </cell>
          <cell r="B4015" t="str">
            <v>Tubo de PVC soldável marrom, sem conexões Ø 110 mm</v>
          </cell>
          <cell r="C4015" t="str">
            <v>m</v>
          </cell>
          <cell r="D4015">
            <v>153.31</v>
          </cell>
          <cell r="E4015">
            <v>123.65704145829973</v>
          </cell>
          <cell r="F4015" t="str">
            <v>SIEC Abr/26</v>
          </cell>
        </row>
        <row r="4016">
          <cell r="A4016" t="str">
            <v>09.01.02.300.22</v>
          </cell>
          <cell r="B4016" t="str">
            <v>Tubo de PVC soldável marrom, sem conexões Ø 20 mm</v>
          </cell>
          <cell r="C4016" t="str">
            <v>m</v>
          </cell>
          <cell r="D4016">
            <v>16.28</v>
          </cell>
          <cell r="E4016">
            <v>13.131150185513793</v>
          </cell>
          <cell r="F4016" t="str">
            <v>SIEC Abr/26</v>
          </cell>
        </row>
        <row r="4017">
          <cell r="A4017" t="str">
            <v>09.01.02.300.23</v>
          </cell>
          <cell r="B4017" t="str">
            <v>Tubo de PVC soldável marrom, sem conexões Ø 25 mm</v>
          </cell>
          <cell r="C4017" t="str">
            <v>m</v>
          </cell>
          <cell r="D4017">
            <v>18.75</v>
          </cell>
          <cell r="E4017">
            <v>15.123407001129214</v>
          </cell>
          <cell r="F4017" t="str">
            <v>SIEC Abr/26</v>
          </cell>
        </row>
        <row r="4018">
          <cell r="A4018" t="str">
            <v>09.01.02.300.24</v>
          </cell>
          <cell r="B4018" t="str">
            <v>Tubo de PVC soldável marrom, sem conexões Ø 32 mm</v>
          </cell>
          <cell r="C4018" t="str">
            <v>m</v>
          </cell>
          <cell r="D4018">
            <v>27.28</v>
          </cell>
          <cell r="E4018">
            <v>22.003548959509597</v>
          </cell>
          <cell r="F4018" t="str">
            <v>SIEC Abr/26</v>
          </cell>
        </row>
        <row r="4019">
          <cell r="A4019" t="str">
            <v>09.01.02.300.25</v>
          </cell>
          <cell r="B4019" t="str">
            <v>Tubo de PVC soldável marrom, sem conexões Ø 40 mm</v>
          </cell>
          <cell r="C4019" t="str">
            <v>m</v>
          </cell>
          <cell r="D4019">
            <v>33.119999999999997</v>
          </cell>
          <cell r="E4019">
            <v>26.713986126794641</v>
          </cell>
          <cell r="F4019" t="str">
            <v>SIEC Abr/26</v>
          </cell>
        </row>
        <row r="4020">
          <cell r="A4020" t="str">
            <v>09.01.02.300.26</v>
          </cell>
          <cell r="B4020" t="str">
            <v>Tubo de PVC soldável marrom, sem conexões Ø 50 mm</v>
          </cell>
          <cell r="C4020" t="str">
            <v>m</v>
          </cell>
          <cell r="D4020">
            <v>34.76</v>
          </cell>
          <cell r="E4020">
            <v>28.036780125826745</v>
          </cell>
          <cell r="F4020" t="str">
            <v>SIEC Abr/26</v>
          </cell>
        </row>
        <row r="4021">
          <cell r="A4021" t="str">
            <v>09.01.02.300.27</v>
          </cell>
          <cell r="B4021" t="str">
            <v>Tubo de PVC soldável marrom, sem conexões Ø 60 mm</v>
          </cell>
          <cell r="C4021" t="str">
            <v>m</v>
          </cell>
          <cell r="D4021">
            <v>55.79</v>
          </cell>
          <cell r="E4021">
            <v>44.999193418293274</v>
          </cell>
          <cell r="F4021" t="str">
            <v>SIEC Abr/26</v>
          </cell>
        </row>
        <row r="4022">
          <cell r="A4022" t="str">
            <v>09.01.02.300.28</v>
          </cell>
          <cell r="B4022" t="str">
            <v>Tubo de PVC soldável marrom, sem conexões Ø 75 mm</v>
          </cell>
          <cell r="C4022" t="str">
            <v>m</v>
          </cell>
          <cell r="D4022">
            <v>75.180000000000007</v>
          </cell>
          <cell r="E4022">
            <v>60.638812711727702</v>
          </cell>
          <cell r="F4022" t="str">
            <v>SIEC Abr/26</v>
          </cell>
        </row>
        <row r="4023">
          <cell r="A4023" t="str">
            <v>09.01.02.300.29</v>
          </cell>
          <cell r="B4023" t="str">
            <v>Tubo de PVC soldável marrom, sem conexões Ø 85 mm</v>
          </cell>
          <cell r="C4023" t="str">
            <v>m</v>
          </cell>
          <cell r="D4023">
            <v>110.72</v>
          </cell>
          <cell r="E4023">
            <v>89.304726568801414</v>
          </cell>
          <cell r="F4023" t="str">
            <v>SIEC Abr/26</v>
          </cell>
        </row>
        <row r="4024">
          <cell r="A4024" t="str">
            <v>09.01.02.300.171</v>
          </cell>
          <cell r="B4024" t="str">
            <v>Tubo, PVC, soldável, DN 32 mm, instalado em reservação predial de água - fornecimento e instalação.</v>
          </cell>
          <cell r="C4024" t="str">
            <v>m</v>
          </cell>
          <cell r="D4024">
            <v>16.2</v>
          </cell>
          <cell r="E4024">
            <v>13.066623648975641</v>
          </cell>
          <cell r="F4024" t="str">
            <v>SIEC Abr/26</v>
          </cell>
        </row>
        <row r="4025">
          <cell r="A4025" t="str">
            <v>09.01.02.300.21</v>
          </cell>
          <cell r="B4025" t="str">
            <v>União soldável de PVC marrom Ø 110 mm</v>
          </cell>
          <cell r="C4025" t="str">
            <v>un</v>
          </cell>
          <cell r="D4025">
            <v>475.9</v>
          </cell>
          <cell r="E4025">
            <v>383.8522342313276</v>
          </cell>
          <cell r="F4025" t="str">
            <v>SIEC Abr/26</v>
          </cell>
        </row>
        <row r="4026">
          <cell r="A4026" t="str">
            <v>09.01.02.300.13</v>
          </cell>
          <cell r="B4026" t="str">
            <v>União soldável de PVC marrom Ø 20 mm</v>
          </cell>
          <cell r="C4026" t="str">
            <v>un</v>
          </cell>
          <cell r="D4026">
            <v>16.02</v>
          </cell>
          <cell r="E4026">
            <v>12.9214389417648</v>
          </cell>
          <cell r="F4026" t="str">
            <v>SIEC Abr/26</v>
          </cell>
        </row>
        <row r="4027">
          <cell r="A4027" t="str">
            <v>09.01.02.300.14</v>
          </cell>
          <cell r="B4027" t="str">
            <v>União soldável de PVC marrom Ø 25 mm</v>
          </cell>
          <cell r="C4027" t="str">
            <v>un</v>
          </cell>
          <cell r="D4027">
            <v>17.87</v>
          </cell>
          <cell r="E4027">
            <v>14.413615099209551</v>
          </cell>
          <cell r="F4027" t="str">
            <v>SIEC Abr/26</v>
          </cell>
        </row>
        <row r="4028">
          <cell r="A4028" t="str">
            <v>09.01.02.300.15</v>
          </cell>
          <cell r="B4028" t="str">
            <v>União soldável de PVC marrom Ø 32 mm</v>
          </cell>
          <cell r="C4028" t="str">
            <v>un</v>
          </cell>
          <cell r="D4028">
            <v>24.59</v>
          </cell>
          <cell r="E4028">
            <v>19.833844168414259</v>
          </cell>
          <cell r="F4028" t="str">
            <v>SIEC Abr/26</v>
          </cell>
        </row>
        <row r="4029">
          <cell r="A4029" t="str">
            <v>09.01.02.300.16</v>
          </cell>
          <cell r="B4029" t="str">
            <v>União soldável de PVC marrom Ø 40 mm</v>
          </cell>
          <cell r="C4029" t="str">
            <v>un</v>
          </cell>
          <cell r="D4029">
            <v>43.82</v>
          </cell>
          <cell r="E4029">
            <v>35.344410388772381</v>
          </cell>
          <cell r="F4029" t="str">
            <v>SIEC Abr/26</v>
          </cell>
        </row>
        <row r="4030">
          <cell r="A4030" t="str">
            <v>09.01.02.300.17</v>
          </cell>
          <cell r="B4030" t="str">
            <v>União soldável de PVC marrom Ø 50 mm</v>
          </cell>
          <cell r="C4030" t="str">
            <v>un</v>
          </cell>
          <cell r="D4030">
            <v>46.69</v>
          </cell>
          <cell r="E4030">
            <v>37.659299887078561</v>
          </cell>
          <cell r="F4030" t="str">
            <v>SIEC Abr/26</v>
          </cell>
        </row>
        <row r="4031">
          <cell r="A4031" t="str">
            <v>09.01.02.300.18</v>
          </cell>
          <cell r="B4031" t="str">
            <v>União soldável de PVC marrom Ø 60 mm</v>
          </cell>
          <cell r="C4031" t="str">
            <v>un</v>
          </cell>
          <cell r="D4031">
            <v>99.43</v>
          </cell>
          <cell r="E4031">
            <v>80.198419099854817</v>
          </cell>
          <cell r="F4031" t="str">
            <v>SIEC Abr/26</v>
          </cell>
        </row>
        <row r="4032">
          <cell r="A4032" t="str">
            <v>09.01.02.300.19</v>
          </cell>
          <cell r="B4032" t="str">
            <v>União soldável de PVC marrom Ø 75 mm</v>
          </cell>
          <cell r="C4032" t="str">
            <v>un</v>
          </cell>
          <cell r="D4032">
            <v>193.34</v>
          </cell>
          <cell r="E4032">
            <v>155.9445071785772</v>
          </cell>
          <cell r="F4032" t="str">
            <v>SIEC Abr/26</v>
          </cell>
        </row>
        <row r="4033">
          <cell r="A4033" t="str">
            <v>09.01.02.300.148</v>
          </cell>
          <cell r="B4033" t="str">
            <v>Válvula de retenção de PVC soldável - ø 25 mm</v>
          </cell>
          <cell r="C4033" t="str">
            <v>un</v>
          </cell>
          <cell r="D4033">
            <v>39.909999999999997</v>
          </cell>
          <cell r="E4033">
            <v>32.190675915470237</v>
          </cell>
          <cell r="F4033" t="str">
            <v>SIEC Abr/26</v>
          </cell>
        </row>
        <row r="4034">
          <cell r="A4034" t="str">
            <v>09.01.02.400</v>
          </cell>
          <cell r="B4034" t="str">
            <v>TUBOS E CONEXÕES DE FERRO FUNDIDO</v>
          </cell>
          <cell r="C4034" t="str">
            <v/>
          </cell>
          <cell r="E4034">
            <v>0</v>
          </cell>
          <cell r="F4034" t="str">
            <v>SIEC Abr/26</v>
          </cell>
        </row>
        <row r="4035">
          <cell r="A4035" t="str">
            <v>09.01.02.400.64</v>
          </cell>
          <cell r="B4035" t="str">
            <v>Joelho 90° de ferro maleável galvanizado Ø 2 1/2"</v>
          </cell>
          <cell r="C4035" t="str">
            <v>un</v>
          </cell>
          <cell r="D4035">
            <v>185.43</v>
          </cell>
          <cell r="E4035">
            <v>149.56444587836748</v>
          </cell>
          <cell r="F4035" t="str">
            <v>SIEC Abr/26</v>
          </cell>
        </row>
        <row r="4036">
          <cell r="A4036" t="str">
            <v>09.01.02.400.60</v>
          </cell>
          <cell r="B4036" t="str">
            <v>Joelho 90° de ferro maleável galvanizado redução Ø 3" x 2 1/2"</v>
          </cell>
          <cell r="C4036" t="str">
            <v>un</v>
          </cell>
          <cell r="D4036">
            <v>153.85</v>
          </cell>
          <cell r="E4036">
            <v>124.09259557993224</v>
          </cell>
          <cell r="F4036" t="str">
            <v>SIEC Abr/26</v>
          </cell>
        </row>
        <row r="4037">
          <cell r="A4037" t="str">
            <v>09.01.02.400.63</v>
          </cell>
          <cell r="B4037" t="str">
            <v>Niple duplo de ferro maleável Ø 65 mm (2 1/2"), rosca BSP</v>
          </cell>
          <cell r="C4037" t="str">
            <v>un</v>
          </cell>
          <cell r="D4037">
            <v>116.91</v>
          </cell>
          <cell r="E4037">
            <v>94.297467333440878</v>
          </cell>
          <cell r="F4037" t="str">
            <v>SIEC Abr/26</v>
          </cell>
        </row>
        <row r="4038">
          <cell r="A4038" t="str">
            <v>09.01.02.400.65</v>
          </cell>
          <cell r="B4038" t="str">
            <v>Tê 90° de ferro maleável galvanizado Ø 2 1/2"</v>
          </cell>
          <cell r="C4038" t="str">
            <v>un</v>
          </cell>
          <cell r="D4038">
            <v>252.53</v>
          </cell>
          <cell r="E4038">
            <v>203.68607839974189</v>
          </cell>
          <cell r="F4038" t="str">
            <v>SIEC Abr/26</v>
          </cell>
        </row>
        <row r="4039">
          <cell r="A4039" t="str">
            <v>09.01.02.400.66</v>
          </cell>
          <cell r="B4039" t="str">
            <v>Tê 90° de ferro maleável galvanizado Ø 3"</v>
          </cell>
          <cell r="C4039" t="str">
            <v>un</v>
          </cell>
          <cell r="D4039">
            <v>306.95999999999998</v>
          </cell>
          <cell r="E4039">
            <v>247.58832069688657</v>
          </cell>
          <cell r="F4039" t="str">
            <v>SIEC Abr/26</v>
          </cell>
        </row>
        <row r="4040">
          <cell r="A4040" t="str">
            <v>09.01.02.400.62</v>
          </cell>
          <cell r="B4040" t="str">
            <v>Tê 90° de redução de ferro maleável galvanizado Ø 3" x 2 1/2"</v>
          </cell>
          <cell r="C4040" t="str">
            <v>un</v>
          </cell>
          <cell r="D4040">
            <v>306.98</v>
          </cell>
          <cell r="E4040">
            <v>247.60445233102115</v>
          </cell>
          <cell r="F4040" t="str">
            <v>SIEC Abr/26</v>
          </cell>
        </row>
        <row r="4041">
          <cell r="A4041" t="str">
            <v>09.01.02.400.01</v>
          </cell>
          <cell r="B4041" t="str">
            <v>Tubo de ferro fundido, ponta e ponta (TP SMU), Ø 50mm, sem conexões, Linha Predial SMU</v>
          </cell>
          <cell r="C4041" t="str">
            <v>m</v>
          </cell>
          <cell r="D4041">
            <v>191.31</v>
          </cell>
          <cell r="E4041">
            <v>154.30714631392161</v>
          </cell>
          <cell r="F4041" t="str">
            <v>SIEC Abr/26</v>
          </cell>
        </row>
        <row r="4042">
          <cell r="A4042" t="str">
            <v>09.01.02.400.02</v>
          </cell>
          <cell r="B4042" t="str">
            <v>Tubo de ferro fundido, ponta e ponta (TP SMU), Ø 75mm, sem conexões, Linha Predial SMU</v>
          </cell>
          <cell r="C4042" t="str">
            <v>m</v>
          </cell>
          <cell r="D4042">
            <v>309.07</v>
          </cell>
          <cell r="E4042">
            <v>249.29020809808031</v>
          </cell>
          <cell r="F4042" t="str">
            <v>SIEC Abr/26</v>
          </cell>
        </row>
        <row r="4043">
          <cell r="A4043" t="str">
            <v>09.01.02.500</v>
          </cell>
          <cell r="B4043" t="str">
            <v>TUBOS E CONEXÕES DE COBRE / BRONZE</v>
          </cell>
          <cell r="C4043" t="str">
            <v/>
          </cell>
          <cell r="E4043">
            <v>0</v>
          </cell>
          <cell r="F4043" t="str">
            <v>SIEC Abr/26</v>
          </cell>
        </row>
        <row r="4044">
          <cell r="A4044" t="str">
            <v>09.01.02.500.53</v>
          </cell>
          <cell r="B4044" t="str">
            <v>Bucha de redução em cobre sem anel de solda, ponta x bolsa, Ø 66 mm x 54 mm</v>
          </cell>
          <cell r="C4044" t="str">
            <v>un</v>
          </cell>
          <cell r="D4044">
            <v>185.63</v>
          </cell>
          <cell r="E4044">
            <v>149.72576221971286</v>
          </cell>
          <cell r="F4044" t="str">
            <v>SIEC Abr/26</v>
          </cell>
        </row>
        <row r="4045">
          <cell r="A4045" t="str">
            <v>09.01.02.500.48</v>
          </cell>
          <cell r="B4045" t="str">
            <v>Conector de bronze soldável sem anel, bolsa x rosca F, Ø 22 x 3/4"</v>
          </cell>
          <cell r="C4045" t="str">
            <v>un</v>
          </cell>
          <cell r="D4045">
            <v>31.64</v>
          </cell>
          <cell r="E4045">
            <v>25.520245200838843</v>
          </cell>
          <cell r="F4045" t="str">
            <v>SIEC Abr/26</v>
          </cell>
        </row>
        <row r="4046">
          <cell r="A4046" t="str">
            <v>09.01.02.500.07</v>
          </cell>
          <cell r="B4046" t="str">
            <v>Cotovelo de cobre soldável sem anel de solda, bolsa x bolsa, Ø 15</v>
          </cell>
          <cell r="C4046" t="str">
            <v>un</v>
          </cell>
          <cell r="D4046">
            <v>18.36</v>
          </cell>
          <cell r="E4046">
            <v>14.808840135505726</v>
          </cell>
          <cell r="F4046" t="str">
            <v>SIEC Abr/26</v>
          </cell>
        </row>
        <row r="4047">
          <cell r="A4047" t="str">
            <v>09.01.02.500.08</v>
          </cell>
          <cell r="B4047" t="str">
            <v>Cotovelo de cobre soldável sem anel de solda, bolsa x bolsa, Ø 22</v>
          </cell>
          <cell r="C4047" t="str">
            <v>un</v>
          </cell>
          <cell r="D4047">
            <v>28.78</v>
          </cell>
          <cell r="E4047">
            <v>23.213421519599937</v>
          </cell>
          <cell r="F4047" t="str">
            <v>SIEC Abr/26</v>
          </cell>
        </row>
        <row r="4048">
          <cell r="A4048" t="str">
            <v>09.01.02.500.09</v>
          </cell>
          <cell r="B4048" t="str">
            <v>Cotovelo de cobre soldável sem anel de solda, bolsa x bolsa, Ø 28</v>
          </cell>
          <cell r="C4048" t="str">
            <v>un</v>
          </cell>
          <cell r="D4048">
            <v>39.869999999999997</v>
          </cell>
          <cell r="E4048">
            <v>32.15841264720116</v>
          </cell>
          <cell r="F4048" t="str">
            <v>SIEC Abr/26</v>
          </cell>
        </row>
        <row r="4049">
          <cell r="A4049" t="str">
            <v>09.01.02.500.34</v>
          </cell>
          <cell r="B4049" t="str">
            <v>Luva de bronze soldável com anel, bolsa x bolsa, Ø 35</v>
          </cell>
          <cell r="C4049" t="str">
            <v>un</v>
          </cell>
          <cell r="D4049">
            <v>50.74</v>
          </cell>
          <cell r="E4049">
            <v>40.925955799322473</v>
          </cell>
          <cell r="F4049" t="str">
            <v>SIEC Abr/26</v>
          </cell>
        </row>
        <row r="4050">
          <cell r="A4050" t="str">
            <v>09.01.02.500.31</v>
          </cell>
          <cell r="B4050" t="str">
            <v>Luva de cobre soldável sem anel de solda, bolsa x bolsa, Ø 15</v>
          </cell>
          <cell r="C4050" t="str">
            <v>un</v>
          </cell>
          <cell r="D4050">
            <v>12.57</v>
          </cell>
          <cell r="E4050">
            <v>10.138732053557025</v>
          </cell>
          <cell r="F4050" t="str">
            <v>SIEC Abr/26</v>
          </cell>
        </row>
        <row r="4051">
          <cell r="A4051" t="str">
            <v>09.01.02.500.32</v>
          </cell>
          <cell r="B4051" t="str">
            <v>Luva de cobre soldável sem anel de solda, bolsa x bolsa, Ø 22</v>
          </cell>
          <cell r="C4051" t="str">
            <v>un</v>
          </cell>
          <cell r="D4051">
            <v>17.350000000000001</v>
          </cell>
          <cell r="E4051">
            <v>13.994192611711567</v>
          </cell>
          <cell r="F4051" t="str">
            <v>SIEC Abr/26</v>
          </cell>
        </row>
        <row r="4052">
          <cell r="A4052" t="str">
            <v>09.01.02.500.33</v>
          </cell>
          <cell r="B4052" t="str">
            <v>Luva de cobre soldável sem anel de solda, bolsa x bolsa, Ø 28</v>
          </cell>
          <cell r="C4052" t="str">
            <v>un</v>
          </cell>
          <cell r="D4052">
            <v>24.91</v>
          </cell>
          <cell r="E4052">
            <v>20.091950314566866</v>
          </cell>
          <cell r="F4052" t="str">
            <v>SIEC Abr/26</v>
          </cell>
        </row>
        <row r="4053">
          <cell r="A4053" t="str">
            <v>09.01.02.500.54</v>
          </cell>
          <cell r="B4053" t="str">
            <v>Niple duplo de cobre sem anel de solda, Ø 2 1/2", rosca BSP</v>
          </cell>
          <cell r="C4053" t="str">
            <v>un</v>
          </cell>
          <cell r="D4053">
            <v>221.46</v>
          </cell>
          <cell r="E4053">
            <v>178.62558477173738</v>
          </cell>
          <cell r="F4053" t="str">
            <v>SIEC Abr/26</v>
          </cell>
        </row>
        <row r="4054">
          <cell r="A4054" t="str">
            <v>09.01.02.500.01</v>
          </cell>
          <cell r="B4054" t="str">
            <v>Tubo de cobre soldável, Ø 15, Classe E, sem conexões</v>
          </cell>
          <cell r="C4054" t="str">
            <v>m</v>
          </cell>
          <cell r="D4054">
            <v>41.5</v>
          </cell>
          <cell r="E4054">
            <v>33.473140829165992</v>
          </cell>
          <cell r="F4054" t="str">
            <v>SIEC Abr/26</v>
          </cell>
        </row>
        <row r="4055">
          <cell r="A4055" t="str">
            <v>09.01.02.500.02</v>
          </cell>
          <cell r="B4055" t="str">
            <v>Tubo de cobre soldável, Ø 22, Classe E, sem conexões</v>
          </cell>
          <cell r="C4055" t="str">
            <v>m</v>
          </cell>
          <cell r="D4055">
            <v>68.680000000000007</v>
          </cell>
          <cell r="E4055">
            <v>55.396031618002908</v>
          </cell>
          <cell r="F4055" t="str">
            <v>SIEC Abr/26</v>
          </cell>
        </row>
        <row r="4056">
          <cell r="A4056" t="str">
            <v>09.01.02.500.03</v>
          </cell>
          <cell r="B4056" t="str">
            <v>Tubo de cobre soldável, Ø 28, Classe E, sem conexões</v>
          </cell>
          <cell r="C4056" t="str">
            <v>m</v>
          </cell>
          <cell r="D4056">
            <v>83.94</v>
          </cell>
          <cell r="E4056">
            <v>67.704468462655271</v>
          </cell>
          <cell r="F4056" t="str">
            <v>SIEC Abr/26</v>
          </cell>
        </row>
        <row r="4057">
          <cell r="A4057" t="str">
            <v>09.01.02.500.04</v>
          </cell>
          <cell r="B4057" t="str">
            <v>Tubo de cobre soldável, Ø 35, Classe E, sem conexões</v>
          </cell>
          <cell r="C4057" t="str">
            <v>m</v>
          </cell>
          <cell r="D4057">
            <v>111.3</v>
          </cell>
          <cell r="E4057">
            <v>89.772543958703011</v>
          </cell>
          <cell r="F4057" t="str">
            <v>SIEC Abr/26</v>
          </cell>
        </row>
        <row r="4058">
          <cell r="A4058" t="str">
            <v>09.01.02.500.05</v>
          </cell>
          <cell r="B4058" t="str">
            <v>Tubo de cobre soldável, Ø 42, Classe E, sem conexões</v>
          </cell>
          <cell r="C4058" t="str">
            <v>m</v>
          </cell>
          <cell r="D4058">
            <v>149.16999999999999</v>
          </cell>
          <cell r="E4058">
            <v>120.31779319245038</v>
          </cell>
          <cell r="F4058" t="str">
            <v>SIEC Abr/26</v>
          </cell>
        </row>
        <row r="4059">
          <cell r="A4059" t="str">
            <v>09.01.02.500.06</v>
          </cell>
          <cell r="B4059" t="str">
            <v>Tubo de cobre soldável, Ø 54, Classe E, sem conexões</v>
          </cell>
          <cell r="C4059" t="str">
            <v>m</v>
          </cell>
          <cell r="D4059">
            <v>214.96</v>
          </cell>
          <cell r="E4059">
            <v>173.38280367801258</v>
          </cell>
          <cell r="F4059" t="str">
            <v>SIEC Abr/26</v>
          </cell>
        </row>
        <row r="4060">
          <cell r="A4060" t="str">
            <v>09.01.02.900</v>
          </cell>
          <cell r="B4060" t="str">
            <v>REPAROS/SUBSTITUIÇÕES DIVERSOS</v>
          </cell>
          <cell r="C4060" t="str">
            <v/>
          </cell>
          <cell r="E4060">
            <v>0</v>
          </cell>
          <cell r="F4060" t="str">
            <v>SIEC Abr/26</v>
          </cell>
        </row>
        <row r="4061">
          <cell r="A4061" t="str">
            <v>09.01.02.900.22</v>
          </cell>
          <cell r="B4061" t="str">
            <v>Acabamento cromado completo (canopla, volante e gaxeta) para registro, ref. Deca linha prata, diâmetro ¾", ou equivalente</v>
          </cell>
          <cell r="C4061" t="str">
            <v>un</v>
          </cell>
          <cell r="D4061">
            <v>52.27</v>
          </cell>
          <cell r="E4061">
            <v>42.16002581061462</v>
          </cell>
          <cell r="F4061" t="str">
            <v>SIEC Abr/26</v>
          </cell>
        </row>
        <row r="4062">
          <cell r="A4062" t="str">
            <v>09.01.02.900.08</v>
          </cell>
          <cell r="B4062" t="str">
            <v>Anel de vedação 100mm para bacia sanitária</v>
          </cell>
          <cell r="C4062" t="str">
            <v>un</v>
          </cell>
          <cell r="D4062">
            <v>25.01</v>
          </cell>
          <cell r="E4062">
            <v>20.172608485239557</v>
          </cell>
          <cell r="F4062" t="str">
            <v>SIEC Abr/26</v>
          </cell>
        </row>
        <row r="4063">
          <cell r="A4063" t="str">
            <v>09.01.02.900.07</v>
          </cell>
          <cell r="B4063" t="str">
            <v>Bolsa de ligação para bacia sanitária, tubulação com diâmetro 1½"</v>
          </cell>
          <cell r="C4063" t="str">
            <v>un</v>
          </cell>
          <cell r="D4063">
            <v>17.170000000000002</v>
          </cell>
          <cell r="E4063">
            <v>13.849007904500727</v>
          </cell>
          <cell r="F4063" t="str">
            <v>SIEC Abr/26</v>
          </cell>
        </row>
        <row r="4064">
          <cell r="A4064" t="str">
            <v>09.01.02.900.48</v>
          </cell>
          <cell r="B4064" t="str">
            <v>Desentupimento de bacia sanitária</v>
          </cell>
          <cell r="C4064" t="str">
            <v>un</v>
          </cell>
          <cell r="D4064">
            <v>7.17</v>
          </cell>
          <cell r="E4064">
            <v>5.7831908372318113</v>
          </cell>
          <cell r="F4064" t="str">
            <v>SIEC Abr/26</v>
          </cell>
        </row>
        <row r="4065">
          <cell r="A4065" t="str">
            <v>09.01.02.900.10</v>
          </cell>
          <cell r="B4065" t="str">
            <v>Engate flexível cromado, para entrada de água, comprimento 40cm, diâmetro ½", ref. Deca ou equivalente</v>
          </cell>
          <cell r="C4065" t="str">
            <v>un</v>
          </cell>
          <cell r="D4065">
            <v>54.88</v>
          </cell>
          <cell r="E4065">
            <v>44.265204065171801</v>
          </cell>
          <cell r="F4065" t="str">
            <v>SIEC Abr/26</v>
          </cell>
        </row>
        <row r="4066">
          <cell r="A4066" t="str">
            <v>09.01.02.900.58</v>
          </cell>
          <cell r="B4066" t="str">
            <v>Engate flexível em plástico branco, 1/2" x 30cm - fornecimento e instalação</v>
          </cell>
          <cell r="C4066" t="str">
            <v>un</v>
          </cell>
          <cell r="D4066">
            <v>15.04</v>
          </cell>
          <cell r="E4066">
            <v>12.130988869172446</v>
          </cell>
          <cell r="F4066" t="str">
            <v>SIEC Abr/26</v>
          </cell>
        </row>
        <row r="4067">
          <cell r="A4067" t="str">
            <v>09.01.02.900.09</v>
          </cell>
          <cell r="B4067" t="str">
            <v>Engate flexível em PVC, para entrada de água, comprimento 40cm, diâmetro ½", ref. Clodal, ou equivalente</v>
          </cell>
          <cell r="C4067" t="str">
            <v>un</v>
          </cell>
          <cell r="D4067">
            <v>16.559999999999999</v>
          </cell>
          <cell r="E4067">
            <v>13.35699306339732</v>
          </cell>
          <cell r="F4067" t="str">
            <v>SIEC Abr/26</v>
          </cell>
        </row>
        <row r="4068">
          <cell r="A4068" t="str">
            <v>09.01.02.900.41</v>
          </cell>
          <cell r="B4068" t="str">
            <v>Hidrômetro ø 1 1/2" (50mm), em liga de cobre/latão, extremidades com rosca BSP, ref: TECHMETER, linha Cosmos Meter, ou equivalente</v>
          </cell>
          <cell r="C4068" t="str">
            <v>un</v>
          </cell>
          <cell r="D4068">
            <v>1014.26</v>
          </cell>
          <cell r="E4068">
            <v>818.08356186481694</v>
          </cell>
          <cell r="F4068" t="str">
            <v>SIEC Abr/26</v>
          </cell>
        </row>
        <row r="4069">
          <cell r="A4069" t="str">
            <v>09.01.02.900.39</v>
          </cell>
          <cell r="B4069" t="str">
            <v>Hidrômetro ø 1" (32mm), em liga de cobre/latão, extremidades com rosca BSP, ref: TECHMETER, linha Cosmos Meter, ou equivalente</v>
          </cell>
          <cell r="C4069" t="str">
            <v>un</v>
          </cell>
          <cell r="D4069">
            <v>634.11</v>
          </cell>
          <cell r="E4069">
            <v>511.46152605258914</v>
          </cell>
          <cell r="F4069" t="str">
            <v>SIEC Abr/26</v>
          </cell>
        </row>
        <row r="4070">
          <cell r="A4070" t="str">
            <v>09.01.02.900.42</v>
          </cell>
          <cell r="B4070" t="str">
            <v>Hidrômetro ø 3" (85mm), em liga de cobre/latão, extremidades com rosca BSP, ref: TECHMETER, linha Cosmos Meter, ou equivalente</v>
          </cell>
          <cell r="C4070" t="str">
            <v>un</v>
          </cell>
          <cell r="D4070">
            <v>2890.73</v>
          </cell>
          <cell r="E4070">
            <v>2331.6099370866268</v>
          </cell>
          <cell r="F4070" t="str">
            <v>SIEC Abr/26</v>
          </cell>
        </row>
        <row r="4071">
          <cell r="A4071" t="str">
            <v>09.01.02.900.40</v>
          </cell>
          <cell r="B4071" t="str">
            <v>Hidrômetro ø 3/4" (25mm), em liga de cobre/latão, extremidades com rosca BSP, ref: TECHMETER, linha Cosmos Meter, ou equivalente</v>
          </cell>
          <cell r="C4071" t="str">
            <v>un</v>
          </cell>
          <cell r="D4071">
            <v>190.86</v>
          </cell>
          <cell r="E4071">
            <v>153.9441845458945</v>
          </cell>
          <cell r="F4071" t="str">
            <v>SIEC Abr/26</v>
          </cell>
        </row>
        <row r="4072">
          <cell r="A4072" t="str">
            <v>09.01.02.900.57</v>
          </cell>
          <cell r="B4072" t="str">
            <v>Lavatório louça branca suspenso, 29,5 x 39cm ou equivalente, padrão popular - fornecimento e instalação</v>
          </cell>
          <cell r="C4072" t="str">
            <v>un</v>
          </cell>
          <cell r="D4072">
            <v>161.08000000000001</v>
          </cell>
          <cell r="E4072">
            <v>129.92418131956768</v>
          </cell>
          <cell r="F4072" t="str">
            <v>SIEC Abr/26</v>
          </cell>
        </row>
        <row r="4073">
          <cell r="A4073" t="str">
            <v>09.01.02.900.47</v>
          </cell>
          <cell r="B4073" t="str">
            <v>REM.07_Remanejamento de kit cavalete de PVC, Ø 3/4, padrão SABESP</v>
          </cell>
          <cell r="C4073" t="str">
            <v>un</v>
          </cell>
          <cell r="D4073">
            <v>171.02</v>
          </cell>
          <cell r="E4073">
            <v>137.94160348443299</v>
          </cell>
          <cell r="F4073" t="str">
            <v>SIEC Abr/26</v>
          </cell>
        </row>
        <row r="4074">
          <cell r="A4074" t="str">
            <v>09.01.02.900.01</v>
          </cell>
          <cell r="B4074" t="str">
            <v>Reparo e limpeza em torneira de bóia</v>
          </cell>
          <cell r="C4074" t="str">
            <v>un</v>
          </cell>
          <cell r="D4074">
            <v>42.75</v>
          </cell>
          <cell r="E4074">
            <v>34.481367962574609</v>
          </cell>
          <cell r="F4074" t="str">
            <v>SIEC Abr/26</v>
          </cell>
        </row>
        <row r="4075">
          <cell r="A4075" t="str">
            <v>09.01.02.900.37</v>
          </cell>
          <cell r="B4075" t="str">
            <v>Sifão para lavatório cromado 1X1.½", ref. DECA, ou equivalente</v>
          </cell>
          <cell r="C4075" t="str">
            <v>un</v>
          </cell>
          <cell r="D4075">
            <v>199.16</v>
          </cell>
          <cell r="E4075">
            <v>160.6388127117277</v>
          </cell>
          <cell r="F4075" t="str">
            <v>SIEC Abr/26</v>
          </cell>
        </row>
        <row r="4076">
          <cell r="A4076" t="str">
            <v>09.01.02.900.35</v>
          </cell>
          <cell r="B4076" t="str">
            <v>Sifão para lavatório em PVC 1 1/2"</v>
          </cell>
          <cell r="C4076" t="str">
            <v>un</v>
          </cell>
          <cell r="D4076">
            <v>15.06</v>
          </cell>
          <cell r="E4076">
            <v>12.147120503306985</v>
          </cell>
          <cell r="F4076" t="str">
            <v>SIEC Abr/26</v>
          </cell>
        </row>
        <row r="4077">
          <cell r="A4077" t="str">
            <v>09.01.02.900.38</v>
          </cell>
          <cell r="B4077" t="str">
            <v>Sifão para mictório cromado 1"x2", ref. DECA, ou equivalente</v>
          </cell>
          <cell r="C4077" t="str">
            <v>un</v>
          </cell>
          <cell r="D4077">
            <v>275.62</v>
          </cell>
          <cell r="E4077">
            <v>222.31005000806582</v>
          </cell>
          <cell r="F4077" t="str">
            <v>SIEC Abr/26</v>
          </cell>
        </row>
        <row r="4078">
          <cell r="A4078" t="str">
            <v>09.01.02.900.36</v>
          </cell>
          <cell r="B4078" t="str">
            <v>Sifão para pia cromado 2"</v>
          </cell>
          <cell r="C4078" t="str">
            <v>un</v>
          </cell>
          <cell r="D4078">
            <v>275.62</v>
          </cell>
          <cell r="E4078">
            <v>222.31005000806582</v>
          </cell>
          <cell r="F4078" t="str">
            <v>SIEC Abr/26</v>
          </cell>
        </row>
        <row r="4079">
          <cell r="A4079" t="str">
            <v>09.01.02.900.06</v>
          </cell>
          <cell r="B4079" t="str">
            <v>Spud, em metal cromado, aplicação tubo de diâmetro 1½"</v>
          </cell>
          <cell r="C4079" t="str">
            <v>un</v>
          </cell>
          <cell r="D4079">
            <v>73.25</v>
          </cell>
          <cell r="E4079">
            <v>59.082110017744796</v>
          </cell>
          <cell r="F4079" t="str">
            <v>SIEC Abr/26</v>
          </cell>
        </row>
        <row r="4080">
          <cell r="A4080" t="str">
            <v>09.01.02.900.04</v>
          </cell>
          <cell r="B4080" t="str">
            <v>Tubo de descarga de PCV, 38mm, com ponta azul</v>
          </cell>
          <cell r="C4080" t="str">
            <v>un</v>
          </cell>
          <cell r="D4080">
            <v>27.97</v>
          </cell>
          <cell r="E4080">
            <v>22.560090337151152</v>
          </cell>
          <cell r="F4080" t="str">
            <v>SIEC Abr/26</v>
          </cell>
        </row>
        <row r="4081">
          <cell r="A4081" t="str">
            <v>09.01.02.900.03</v>
          </cell>
          <cell r="B4081" t="str">
            <v>Tubo de ligação cromado para bacia sanitária</v>
          </cell>
          <cell r="C4081" t="str">
            <v>un</v>
          </cell>
          <cell r="D4081">
            <v>33.31</v>
          </cell>
          <cell r="E4081">
            <v>26.867236651072755</v>
          </cell>
          <cell r="F4081" t="str">
            <v>SIEC Abr/26</v>
          </cell>
        </row>
        <row r="4082">
          <cell r="A4082" t="str">
            <v>09.01.02.900.02</v>
          </cell>
          <cell r="B4082" t="str">
            <v>Tubo de ligação de plástico para bacia sanitária</v>
          </cell>
          <cell r="C4082" t="str">
            <v>un</v>
          </cell>
          <cell r="D4082">
            <v>25.95</v>
          </cell>
          <cell r="E4082">
            <v>20.93079528956283</v>
          </cell>
          <cell r="F4082" t="str">
            <v>SIEC Abr/26</v>
          </cell>
        </row>
        <row r="4083">
          <cell r="A4083" t="str">
            <v>09.01.02.900.20</v>
          </cell>
          <cell r="B4083" t="str">
            <v>Válvula de descarga ref. DECA, modelo HIDRA MAX 1.½" completa com acabamento cromado (domiciliar), ou equivalente</v>
          </cell>
          <cell r="C4083" t="str">
            <v>un</v>
          </cell>
          <cell r="D4083">
            <v>444.51</v>
          </cell>
          <cell r="E4083">
            <v>358.53363445717048</v>
          </cell>
          <cell r="F4083" t="str">
            <v>SIEC Abr/26</v>
          </cell>
        </row>
        <row r="4084">
          <cell r="A4084" t="str">
            <v>09.01.02.900.56</v>
          </cell>
          <cell r="B4084" t="str">
            <v>Válvula em plástico cromado tipo americana 3 1/2" x 1 1/2" sem adaptador para pia - fornecimento e instalação</v>
          </cell>
          <cell r="C4084" t="str">
            <v>un</v>
          </cell>
          <cell r="D4084">
            <v>31.43</v>
          </cell>
          <cell r="E4084">
            <v>25.350863042426198</v>
          </cell>
          <cell r="F4084" t="str">
            <v>SIEC Abr/26</v>
          </cell>
        </row>
        <row r="4085">
          <cell r="A4085" t="str">
            <v>09.01.02.900.45</v>
          </cell>
          <cell r="B4085" t="str">
            <v>Válvula para lavatório em latão forjado, acabamento cromado</v>
          </cell>
          <cell r="C4085" t="str">
            <v>un</v>
          </cell>
          <cell r="D4085">
            <v>67.66</v>
          </cell>
          <cell r="E4085">
            <v>54.573318277141475</v>
          </cell>
          <cell r="F4085" t="str">
            <v>SIEC Abr/26</v>
          </cell>
        </row>
        <row r="4086">
          <cell r="A4086" t="str">
            <v>09.01.02.900.44</v>
          </cell>
          <cell r="B4086" t="str">
            <v>Válvula para lavatório em PVC, 1"</v>
          </cell>
          <cell r="C4086" t="str">
            <v>un</v>
          </cell>
          <cell r="D4086">
            <v>13.2</v>
          </cell>
          <cell r="E4086">
            <v>10.646878528794966</v>
          </cell>
          <cell r="F4086" t="str">
            <v>SIEC Abr/26</v>
          </cell>
        </row>
        <row r="4087">
          <cell r="A4087" t="str">
            <v>09.01.02.901</v>
          </cell>
          <cell r="B4087" t="str">
            <v>REPAROS EM BOMBAS E ACESSÓRIOS</v>
          </cell>
          <cell r="C4087" t="str">
            <v/>
          </cell>
          <cell r="E4087">
            <v>0</v>
          </cell>
          <cell r="F4087" t="str">
            <v>SIEC Abr/26</v>
          </cell>
        </row>
        <row r="4088">
          <cell r="A4088" t="str">
            <v>09.01.02.901.02</v>
          </cell>
          <cell r="B4088" t="str">
            <v>Reparo de bomba de drenagem submersível</v>
          </cell>
          <cell r="C4088" t="str">
            <v>un</v>
          </cell>
          <cell r="D4088">
            <v>854.72</v>
          </cell>
          <cell r="E4088">
            <v>689.40151637360862</v>
          </cell>
          <cell r="F4088" t="str">
            <v>SIEC Abr/26</v>
          </cell>
        </row>
        <row r="4089">
          <cell r="A4089" t="str">
            <v>09.01.02.901.01</v>
          </cell>
          <cell r="B4089" t="str">
            <v>Retirada do conjunto motor-bomba por problema no motor, para execução de reparo em oficina e posterior reinstalação</v>
          </cell>
          <cell r="C4089" t="str">
            <v>un</v>
          </cell>
          <cell r="D4089">
            <v>342.04</v>
          </cell>
          <cell r="E4089">
            <v>275.88320696886598</v>
          </cell>
          <cell r="F4089" t="str">
            <v>SIEC Abr/26</v>
          </cell>
        </row>
        <row r="4090">
          <cell r="A4090" t="str">
            <v>09.01.02.902</v>
          </cell>
          <cell r="B4090" t="str">
            <v>FIXAÇÃO DE TUBOS</v>
          </cell>
          <cell r="C4090" t="str">
            <v/>
          </cell>
          <cell r="E4090">
            <v>0</v>
          </cell>
          <cell r="F4090" t="str">
            <v>SIEC Abr/26</v>
          </cell>
        </row>
        <row r="4091">
          <cell r="A4091" t="str">
            <v>09.01.02.902.05</v>
          </cell>
          <cell r="B4091" t="str">
            <v>Abraçadeira em aço galvanizado para amarração de eletrodutos, tipo D, com 2" e cunha de fixação</v>
          </cell>
          <cell r="C4091" t="str">
            <v>un</v>
          </cell>
          <cell r="D4091">
            <v>16.510000000000002</v>
          </cell>
          <cell r="E4091">
            <v>13.316663978060978</v>
          </cell>
          <cell r="F4091" t="str">
            <v>SIEC Abr/26</v>
          </cell>
        </row>
        <row r="4092">
          <cell r="A4092" t="str">
            <v>09.01.02.902.01</v>
          </cell>
          <cell r="B4092" t="str">
            <v>Abraçadeira de aço galvanizado, espessura da chapa 5/16", 5 cm de largura, para tubos de 32 mm</v>
          </cell>
          <cell r="C4092" t="str">
            <v>un</v>
          </cell>
          <cell r="D4092">
            <v>17.239999999999998</v>
          </cell>
          <cell r="E4092">
            <v>13.905468623971608</v>
          </cell>
          <cell r="F4092" t="str">
            <v>SIEC Abr/26</v>
          </cell>
        </row>
        <row r="4093">
          <cell r="A4093" t="str">
            <v>09.01.02.902.02</v>
          </cell>
          <cell r="B4093" t="str">
            <v>Abraçadeira de aço galvanizado, espessura da chapa 5/16", 5 cm de largura, para tubos de 50 mm</v>
          </cell>
          <cell r="C4093" t="str">
            <v>un</v>
          </cell>
          <cell r="D4093">
            <v>20.02</v>
          </cell>
          <cell r="E4093">
            <v>16.147765768672365</v>
          </cell>
          <cell r="F4093" t="str">
            <v>SIEC Abr/26</v>
          </cell>
        </row>
        <row r="4094">
          <cell r="A4094" t="str">
            <v>09.01.02.902.03</v>
          </cell>
          <cell r="B4094" t="str">
            <v>Abraçadeira de aço galvanizado, espessura da chapa 5/16", 5 cm de largura, para tubos de 60 mm</v>
          </cell>
          <cell r="C4094" t="str">
            <v>un</v>
          </cell>
          <cell r="D4094">
            <v>21.88</v>
          </cell>
          <cell r="E4094">
            <v>17.648007743184383</v>
          </cell>
          <cell r="F4094" t="str">
            <v>SIEC Abr/26</v>
          </cell>
        </row>
        <row r="4095">
          <cell r="A4095" t="str">
            <v>09.01.02.902.04</v>
          </cell>
          <cell r="B4095" t="str">
            <v>Abraçadeira de aço galvanizado, espessura da chapa 5/16", 5 cm de largura, para tubos de 85 mm</v>
          </cell>
          <cell r="C4095" t="str">
            <v>un</v>
          </cell>
          <cell r="D4095">
            <v>31.16</v>
          </cell>
          <cell r="E4095">
            <v>25.133085981609938</v>
          </cell>
          <cell r="F4095" t="str">
            <v>SIEC Abr/26</v>
          </cell>
        </row>
        <row r="4096">
          <cell r="A4096" t="str">
            <v>09.01.02.902.11</v>
          </cell>
          <cell r="B4096" t="str">
            <v>Abraçadeira de aço galvanizado, tipo "U" com 4 ", acompanha 2 chumbadores com porca e parafuso para fixação</v>
          </cell>
          <cell r="C4096" t="str">
            <v>un</v>
          </cell>
          <cell r="D4096">
            <v>12.2</v>
          </cell>
          <cell r="E4096">
            <v>9.8402968220680744</v>
          </cell>
          <cell r="F4096" t="str">
            <v>SIEC Abr/26</v>
          </cell>
        </row>
        <row r="4097">
          <cell r="A4097" t="str">
            <v>09.01.02.902.06</v>
          </cell>
          <cell r="B4097" t="str">
            <v>Abraçadeira em aço galvanizado para amarração de eletrodutos, tipo D, com ¾" e cunha de fixação</v>
          </cell>
          <cell r="C4097" t="str">
            <v>un</v>
          </cell>
          <cell r="D4097">
            <v>14.55</v>
          </cell>
          <cell r="E4097">
            <v>11.735763832876271</v>
          </cell>
          <cell r="F4097" t="str">
            <v>SIEC Abr/26</v>
          </cell>
        </row>
        <row r="4098">
          <cell r="A4098" t="str">
            <v>09.01.02.902.07</v>
          </cell>
          <cell r="B4098" t="str">
            <v>Abraçadeira em aço galvanizado para amarração de eletrodutos, tipo D, com 1" e cunha de fixação</v>
          </cell>
          <cell r="C4098" t="str">
            <v>un</v>
          </cell>
          <cell r="D4098">
            <v>14.67</v>
          </cell>
          <cell r="E4098">
            <v>11.832553637683498</v>
          </cell>
          <cell r="F4098" t="str">
            <v>SIEC Abr/26</v>
          </cell>
        </row>
        <row r="4099">
          <cell r="A4099" t="str">
            <v>09.01.02.902.10</v>
          </cell>
          <cell r="B4099" t="str">
            <v>Abraçadeira em aço inoxidável diâmetro nominal 4 polegadas, do tipo com parafuso e rosca sem fim</v>
          </cell>
          <cell r="C4099" t="str">
            <v>un</v>
          </cell>
          <cell r="D4099">
            <v>30.14</v>
          </cell>
          <cell r="E4099">
            <v>24.310372640748508</v>
          </cell>
          <cell r="F4099" t="str">
            <v>SIEC Abr/26</v>
          </cell>
        </row>
        <row r="4100">
          <cell r="A4100" t="str">
            <v>09.01.02.902.16</v>
          </cell>
          <cell r="B4100" t="str">
            <v>Abraçadeira tipo unha Ø 1 1/2" com base de apoio, fabricada em alumínio</v>
          </cell>
          <cell r="C4100" t="str">
            <v>un</v>
          </cell>
          <cell r="D4100">
            <v>24.73</v>
          </cell>
          <cell r="E4100">
            <v>19.946765607356024</v>
          </cell>
          <cell r="F4100" t="str">
            <v>SIEC Abr/26</v>
          </cell>
        </row>
        <row r="4101">
          <cell r="A4101" t="str">
            <v>09.01.02.902.13</v>
          </cell>
          <cell r="B4101" t="str">
            <v>Cantoneira de abas iguais em aço carbono SAE 1.020 de 63,5 mm x 4,76mm 2 1/2" x 3/16" (4,57kg/m)</v>
          </cell>
          <cell r="C4101" t="str">
            <v>m</v>
          </cell>
          <cell r="D4101">
            <v>308.33999999999997</v>
          </cell>
          <cell r="E4101">
            <v>248.70140345216967</v>
          </cell>
          <cell r="F4101" t="str">
            <v>SIEC Abr/26</v>
          </cell>
        </row>
        <row r="4102">
          <cell r="A4102" t="str">
            <v>09.01.02.903</v>
          </cell>
          <cell r="B4102" t="str">
            <v>TUBOS E CONEXÕES DE CPVC</v>
          </cell>
          <cell r="C4102" t="str">
            <v/>
          </cell>
          <cell r="E4102">
            <v>0</v>
          </cell>
          <cell r="F4102" t="str">
            <v>SIEC Abr/26</v>
          </cell>
        </row>
        <row r="4103">
          <cell r="A4103" t="str">
            <v>09.01.02.903.21</v>
          </cell>
          <cell r="B4103" t="str">
            <v>Bucha de redução, CPVC, soldável, DN 42mm x 22mm, instalado em ramal de distribuição de água - fornecimento e instalação</v>
          </cell>
          <cell r="C4103" t="str">
            <v>un</v>
          </cell>
          <cell r="D4103">
            <v>46.25</v>
          </cell>
          <cell r="E4103">
            <v>37.304403936118732</v>
          </cell>
          <cell r="F4103" t="str">
            <v>SIEC Abr/26</v>
          </cell>
        </row>
        <row r="4104">
          <cell r="A4104" t="str">
            <v>09.01.02.903.06</v>
          </cell>
          <cell r="B4104" t="str">
            <v>Joelho 45 graus, CPVC, soldável, DN 22mm, instalado em ramal ou sub-ramal de água - fornecimento e instalação</v>
          </cell>
          <cell r="C4104" t="str">
            <v>un</v>
          </cell>
          <cell r="D4104">
            <v>20.34</v>
          </cell>
          <cell r="E4104">
            <v>16.405871914824971</v>
          </cell>
          <cell r="F4104" t="str">
            <v>SIEC Abr/26</v>
          </cell>
        </row>
        <row r="4105">
          <cell r="A4105" t="str">
            <v>09.01.02.903.07</v>
          </cell>
          <cell r="B4105" t="str">
            <v>Joelho 45 graus, CPVC, soldável, DN 28mm, instalado em ramal ou sub-ramal de água - fornecimento e instalação</v>
          </cell>
          <cell r="C4105" t="str">
            <v>un</v>
          </cell>
          <cell r="D4105">
            <v>25.93</v>
          </cell>
          <cell r="E4105">
            <v>20.914663655428296</v>
          </cell>
          <cell r="F4105" t="str">
            <v>SIEC Abr/26</v>
          </cell>
        </row>
        <row r="4106">
          <cell r="A4106" t="str">
            <v>09.01.02.903.08</v>
          </cell>
          <cell r="B4106" t="str">
            <v>Joelho 45 graus, CPVC, soldável, DN 42mm, instalado em prumada de água - fornecimento e instalação</v>
          </cell>
          <cell r="C4106" t="str">
            <v>un</v>
          </cell>
          <cell r="D4106">
            <v>40.43</v>
          </cell>
          <cell r="E4106">
            <v>32.610098402968219</v>
          </cell>
          <cell r="F4106" t="str">
            <v>SIEC Abr/26</v>
          </cell>
        </row>
        <row r="4107">
          <cell r="A4107" t="str">
            <v>09.01.02.903.09</v>
          </cell>
          <cell r="B4107" t="str">
            <v>Joelho 45 graus, CPVC, soldável, DN 54mm, instalado em prumada de água - fornecimento e instalação</v>
          </cell>
          <cell r="C4107" t="str">
            <v>un</v>
          </cell>
          <cell r="D4107">
            <v>73.540000000000006</v>
          </cell>
          <cell r="E4107">
            <v>59.316018712695602</v>
          </cell>
          <cell r="F4107" t="str">
            <v>SIEC Abr/26</v>
          </cell>
        </row>
        <row r="4108">
          <cell r="A4108" t="str">
            <v>09.01.02.903.10</v>
          </cell>
          <cell r="B4108" t="str">
            <v>Joelho 45 graus, CPVC, soldável, DN 73mm, instalado em prumada de água - fornecimento e instalação</v>
          </cell>
          <cell r="C4108" t="str">
            <v>un</v>
          </cell>
          <cell r="D4108">
            <v>163.16</v>
          </cell>
          <cell r="E4108">
            <v>131.60187126955961</v>
          </cell>
          <cell r="F4108" t="str">
            <v>SIEC Abr/26</v>
          </cell>
        </row>
        <row r="4109">
          <cell r="A4109" t="str">
            <v>09.01.02.903.11</v>
          </cell>
          <cell r="B4109" t="str">
            <v>Joelho 90 graus, CPVC, soldável, DN 22mm, instalado em ramal de distribuição de água - fornecimento e instalação</v>
          </cell>
          <cell r="C4109" t="str">
            <v>un</v>
          </cell>
          <cell r="D4109">
            <v>17.53</v>
          </cell>
          <cell r="E4109">
            <v>14.139377318922408</v>
          </cell>
          <cell r="F4109" t="str">
            <v>SIEC Abr/26</v>
          </cell>
        </row>
        <row r="4110">
          <cell r="A4110" t="str">
            <v>09.01.02.903.12</v>
          </cell>
          <cell r="B4110" t="str">
            <v>Joelho 90 graus, CPVC, soldável, DN 28mm, instalado em ramal de distribuição de água - fornecimento e instalação</v>
          </cell>
          <cell r="C4110" t="str">
            <v>un</v>
          </cell>
          <cell r="D4110">
            <v>25.34</v>
          </cell>
          <cell r="E4110">
            <v>20.438780448459429</v>
          </cell>
          <cell r="F4110" t="str">
            <v>SIEC Abr/26</v>
          </cell>
        </row>
        <row r="4111">
          <cell r="A4111" t="str">
            <v>09.01.02.903.13</v>
          </cell>
          <cell r="B4111" t="str">
            <v>Joelho 90 graus, CPVC, soldável, DN 42mm, instalado em prumada de água - fornecimento e instalação</v>
          </cell>
          <cell r="C4111" t="str">
            <v>un</v>
          </cell>
          <cell r="D4111">
            <v>40.85</v>
          </cell>
          <cell r="E4111">
            <v>32.948862719793517</v>
          </cell>
          <cell r="F4111" t="str">
            <v>SIEC Abr/26</v>
          </cell>
        </row>
        <row r="4112">
          <cell r="A4112" t="str">
            <v>09.01.02.903.14</v>
          </cell>
          <cell r="B4112" t="str">
            <v>Joelho 90 graus, CPVC, soldável, DN 54mm, instalado em prumada de água - fornecimento e instalação</v>
          </cell>
          <cell r="C4112" t="str">
            <v>un</v>
          </cell>
          <cell r="D4112">
            <v>86</v>
          </cell>
          <cell r="E4112">
            <v>69.366026778512662</v>
          </cell>
          <cell r="F4112" t="str">
            <v>SIEC Abr/26</v>
          </cell>
        </row>
        <row r="4113">
          <cell r="A4113" t="str">
            <v>09.01.02.903.15</v>
          </cell>
          <cell r="B4113" t="str">
            <v>Joelho 90 graus, CPVC, soldável, DN 73mm, instalado em prumada de água - fornecimento e instalação</v>
          </cell>
          <cell r="C4113" t="str">
            <v>un</v>
          </cell>
          <cell r="D4113">
            <v>169.55</v>
          </cell>
          <cell r="E4113">
            <v>136.75592837554444</v>
          </cell>
          <cell r="F4113" t="str">
            <v>SIEC Abr/26</v>
          </cell>
        </row>
        <row r="4114">
          <cell r="A4114" t="str">
            <v>09.01.02.903.16</v>
          </cell>
          <cell r="B4114" t="str">
            <v>Luva, CPVC, soldável, DN 22mm, instalado em ramal ou sub-ramal de água - fornecimento e instalação</v>
          </cell>
          <cell r="C4114" t="str">
            <v>un</v>
          </cell>
          <cell r="D4114">
            <v>12.72</v>
          </cell>
          <cell r="E4114">
            <v>10.259719309566059</v>
          </cell>
          <cell r="F4114" t="str">
            <v>SIEC Abr/26</v>
          </cell>
        </row>
        <row r="4115">
          <cell r="A4115" t="str">
            <v>09.01.02.903.17</v>
          </cell>
          <cell r="B4115" t="str">
            <v>Luva, CPVC, soldável, DN 28mm, instalado em ramal de distribuição de água - fornecimento e instalação</v>
          </cell>
          <cell r="C4115" t="str">
            <v>un</v>
          </cell>
          <cell r="D4115">
            <v>17.11</v>
          </cell>
          <cell r="E4115">
            <v>13.800613002097112</v>
          </cell>
          <cell r="F4115" t="str">
            <v>SIEC Abr/26</v>
          </cell>
        </row>
        <row r="4116">
          <cell r="A4116" t="str">
            <v>09.01.02.903.18</v>
          </cell>
          <cell r="B4116" t="str">
            <v>Luva, CPVC, soldável, DN 42mm, instalado em prumada de água - fornecimento e instalação</v>
          </cell>
          <cell r="C4116" t="str">
            <v>un</v>
          </cell>
          <cell r="D4116">
            <v>28.16</v>
          </cell>
          <cell r="E4116">
            <v>22.713340861429263</v>
          </cell>
          <cell r="F4116" t="str">
            <v>SIEC Abr/26</v>
          </cell>
        </row>
        <row r="4117">
          <cell r="A4117" t="str">
            <v>09.01.02.903.19</v>
          </cell>
          <cell r="B4117" t="str">
            <v>Luva, CPVC, soldável, DN 54mm, instalado em prumada de água - fornecimento e instalação</v>
          </cell>
          <cell r="C4117" t="str">
            <v>un</v>
          </cell>
          <cell r="D4117">
            <v>47.77</v>
          </cell>
          <cell r="E4117">
            <v>38.530408130343609</v>
          </cell>
          <cell r="F4117" t="str">
            <v>SIEC Abr/26</v>
          </cell>
        </row>
        <row r="4118">
          <cell r="A4118" t="str">
            <v>09.01.02.903.20</v>
          </cell>
          <cell r="B4118" t="str">
            <v>Luva, CPVC, soldável, DN 73mm, instalado em prumada de água - fornecimento e instalação</v>
          </cell>
          <cell r="C4118" t="str">
            <v>un</v>
          </cell>
          <cell r="D4118">
            <v>160.62</v>
          </cell>
          <cell r="E4118">
            <v>129.55315373447331</v>
          </cell>
          <cell r="F4118" t="str">
            <v>SIEC Abr/26</v>
          </cell>
        </row>
        <row r="4119">
          <cell r="A4119" t="str">
            <v>09.01.02.903.32</v>
          </cell>
          <cell r="B4119" t="str">
            <v>Tê de redução, CPVC, soldável, DN 28mm x 22mm, instalado em ramal de distribuição de água - fornecimento e instalação</v>
          </cell>
          <cell r="C4119" t="str">
            <v>un</v>
          </cell>
          <cell r="D4119">
            <v>23.49</v>
          </cell>
          <cell r="E4119">
            <v>18.94660429101468</v>
          </cell>
          <cell r="F4119" t="str">
            <v>SIEC Abr/26</v>
          </cell>
        </row>
        <row r="4120">
          <cell r="A4120" t="str">
            <v>09.01.02.903.27</v>
          </cell>
          <cell r="B4120" t="str">
            <v>Tê misturador, CPVC, soldável, DN 22mm, instalado em ramal de distribuição de água - fornecimento e instalação</v>
          </cell>
          <cell r="C4120" t="str">
            <v>un</v>
          </cell>
          <cell r="D4120">
            <v>27.31</v>
          </cell>
          <cell r="E4120">
            <v>22.027746410711405</v>
          </cell>
          <cell r="F4120" t="str">
            <v>SIEC Abr/26</v>
          </cell>
        </row>
        <row r="4121">
          <cell r="A4121" t="str">
            <v>09.01.02.903.28</v>
          </cell>
          <cell r="B4121" t="str">
            <v>Tê, CPVC, soldável, DN 28mm, instalado em ramal de distribuição de água - fornecimento e instalação</v>
          </cell>
          <cell r="C4121" t="str">
            <v>un</v>
          </cell>
          <cell r="D4121">
            <v>31.73</v>
          </cell>
          <cell r="E4121">
            <v>25.592837554444266</v>
          </cell>
          <cell r="F4121" t="str">
            <v>SIEC Abr/26</v>
          </cell>
        </row>
        <row r="4122">
          <cell r="A4122" t="str">
            <v>09.01.02.903.29</v>
          </cell>
          <cell r="B4122" t="str">
            <v>Tê, CPVC, soldável, DN 42mm, instalado em prumada de água - fornecimento e instalação</v>
          </cell>
          <cell r="C4122" t="str">
            <v>un</v>
          </cell>
          <cell r="D4122">
            <v>69.67</v>
          </cell>
          <cell r="E4122">
            <v>56.194547507662527</v>
          </cell>
          <cell r="F4122" t="str">
            <v>SIEC Abr/26</v>
          </cell>
        </row>
        <row r="4123">
          <cell r="A4123" t="str">
            <v>09.01.02.903.30</v>
          </cell>
          <cell r="B4123" t="str">
            <v>Tê, CPVC, soldável, DN 54mm, instalado em prumada de água - fornecimento e instalação</v>
          </cell>
          <cell r="C4123" t="str">
            <v>un</v>
          </cell>
          <cell r="D4123">
            <v>108.14</v>
          </cell>
          <cell r="E4123">
            <v>87.22374576544604</v>
          </cell>
          <cell r="F4123" t="str">
            <v>SIEC Abr/26</v>
          </cell>
        </row>
        <row r="4124">
          <cell r="A4124" t="str">
            <v>09.01.02.903.31</v>
          </cell>
          <cell r="B4124" t="str">
            <v>Tê, CPVC, soldável, DN 73mm, instalado em prumada de água - fornecimento e instalação</v>
          </cell>
          <cell r="C4124" t="str">
            <v>un</v>
          </cell>
          <cell r="D4124">
            <v>227.89</v>
          </cell>
          <cell r="E4124">
            <v>183.81190514599129</v>
          </cell>
          <cell r="F4124" t="str">
            <v>SIEC Abr/26</v>
          </cell>
        </row>
        <row r="4125">
          <cell r="A4125" t="str">
            <v>09.01.02.903.01</v>
          </cell>
          <cell r="B4125" t="str">
            <v>Tubo, CPVC, soldável, DN 22mm, instalado em ramal ou sub-ramal de água - fornecimento e instalação</v>
          </cell>
          <cell r="C4125" t="str">
            <v>m</v>
          </cell>
          <cell r="D4125">
            <v>50.54</v>
          </cell>
          <cell r="E4125">
            <v>40.76463945797709</v>
          </cell>
          <cell r="F4125" t="str">
            <v>SIEC Abr/26</v>
          </cell>
        </row>
        <row r="4126">
          <cell r="A4126" t="str">
            <v>09.01.02.903.02</v>
          </cell>
          <cell r="B4126" t="str">
            <v>Tubo, CPVC, soldável, DN 28mm, instalado em ramal ou sub-ramal de água - fornecimento e instalação</v>
          </cell>
          <cell r="C4126" t="str">
            <v>m</v>
          </cell>
          <cell r="D4126">
            <v>70.3</v>
          </cell>
          <cell r="E4126">
            <v>56.702693982900463</v>
          </cell>
          <cell r="F4126" t="str">
            <v>SIEC Abr/26</v>
          </cell>
        </row>
        <row r="4127">
          <cell r="A4127" t="str">
            <v>09.01.02.903.03</v>
          </cell>
          <cell r="B4127" t="str">
            <v>Tubo, CPVC, soldável, DN 42mm, instalado em prumada de água - fornecimento e instalação</v>
          </cell>
          <cell r="C4127" t="str">
            <v>m</v>
          </cell>
          <cell r="D4127">
            <v>64.94</v>
          </cell>
          <cell r="E4127">
            <v>52.379416034844326</v>
          </cell>
          <cell r="F4127" t="str">
            <v>SIEC Abr/26</v>
          </cell>
        </row>
        <row r="4128">
          <cell r="A4128" t="str">
            <v>09.01.02.903.04</v>
          </cell>
          <cell r="B4128" t="str">
            <v>Tubo, CPVC, soldável, DN 54mm, instalado em prumada de água - fornecimento e instalação</v>
          </cell>
          <cell r="C4128" t="str">
            <v>m</v>
          </cell>
          <cell r="D4128">
            <v>94.51</v>
          </cell>
          <cell r="E4128">
            <v>76.230037102758516</v>
          </cell>
          <cell r="F4128" t="str">
            <v>SIEC Abr/26</v>
          </cell>
        </row>
        <row r="4129">
          <cell r="A4129" t="str">
            <v>09.01.02.903.05</v>
          </cell>
          <cell r="B4129" t="str">
            <v>Tubo, CPVC, soldável, DN 73mm, instalado em prumada de água - fornecimento e instalação</v>
          </cell>
          <cell r="C4129" t="str">
            <v>m</v>
          </cell>
          <cell r="D4129">
            <v>151.88999999999999</v>
          </cell>
          <cell r="E4129">
            <v>122.51169543474752</v>
          </cell>
          <cell r="F4129" t="str">
            <v>SIEC Abr/26</v>
          </cell>
        </row>
        <row r="4130">
          <cell r="A4130" t="str">
            <v>09.01.02.903.37</v>
          </cell>
          <cell r="B4130" t="str">
            <v>União, CPVC, soldável, DN 22mm, instalado em ramal ou sub-ramal de água - fornecimento e instalação</v>
          </cell>
          <cell r="C4130" t="str">
            <v>un</v>
          </cell>
          <cell r="D4130">
            <v>27.3</v>
          </cell>
          <cell r="E4130">
            <v>22.019680593644136</v>
          </cell>
          <cell r="F4130" t="str">
            <v>SIEC Abr/26</v>
          </cell>
        </row>
        <row r="4131">
          <cell r="A4131" t="str">
            <v>09.01.02.903.38</v>
          </cell>
          <cell r="B4131" t="str">
            <v>União, CPVC, soldável, DN 28mm, instalado em ramal de distribuição de água - fornecimento e instalação</v>
          </cell>
          <cell r="C4131" t="str">
            <v>un</v>
          </cell>
          <cell r="D4131">
            <v>34.270000000000003</v>
          </cell>
          <cell r="E4131">
            <v>27.64155508953057</v>
          </cell>
          <cell r="F4131" t="str">
            <v>SIEC Abr/26</v>
          </cell>
        </row>
        <row r="4132">
          <cell r="A4132" t="str">
            <v>09.01.02.903.39</v>
          </cell>
          <cell r="B4132" t="str">
            <v>União, CPVC, soldável, DN 42mm, instalado em prumada de água - fornecimento e instalação</v>
          </cell>
          <cell r="C4132" t="str">
            <v>un</v>
          </cell>
          <cell r="D4132">
            <v>64.489999999999995</v>
          </cell>
          <cell r="E4132">
            <v>52.016454266817227</v>
          </cell>
          <cell r="F4132" t="str">
            <v>SIEC Abr/26</v>
          </cell>
        </row>
        <row r="4133">
          <cell r="A4133" t="str">
            <v>09.01.02.903.40</v>
          </cell>
          <cell r="B4133" t="str">
            <v>União, CPVC, soldável, DN 54mm, instalado em prumada de água - fornecimento e instalação</v>
          </cell>
          <cell r="C4133" t="str">
            <v>un</v>
          </cell>
          <cell r="D4133">
            <v>139.99</v>
          </cell>
          <cell r="E4133">
            <v>112.91337312469754</v>
          </cell>
          <cell r="F4133" t="str">
            <v>SIEC Abr/26</v>
          </cell>
        </row>
        <row r="4134">
          <cell r="A4134" t="str">
            <v>09.01.02.903.41</v>
          </cell>
          <cell r="B4134" t="str">
            <v>União, CPVC, soldável, DN 73mm, instalado em prumada de água - fornecimento e instalação</v>
          </cell>
          <cell r="C4134" t="str">
            <v>un</v>
          </cell>
          <cell r="D4134">
            <v>183.54</v>
          </cell>
          <cell r="E4134">
            <v>148.04000645265364</v>
          </cell>
          <cell r="F4134" t="str">
            <v>SIEC Abr/26</v>
          </cell>
        </row>
        <row r="4135">
          <cell r="A4135" t="str">
            <v>09.01.02.904</v>
          </cell>
          <cell r="B4135" t="str">
            <v>TUBOS E CONEXÕES DE PVC - ÁGUA PLUVIAL (SÉRIE REFORÇADA)</v>
          </cell>
          <cell r="C4135" t="str">
            <v/>
          </cell>
          <cell r="E4135">
            <v>0</v>
          </cell>
          <cell r="F4135" t="str">
            <v>SIEC Abr/26</v>
          </cell>
        </row>
        <row r="4136">
          <cell r="A4136" t="str">
            <v>09.01.02.904.01</v>
          </cell>
          <cell r="B4136" t="str">
            <v>Joelho 90° de PVC reforçado, cor bege pérola, com ponta bolsa e virola, Ø 100 mm</v>
          </cell>
          <cell r="C4136" t="str">
            <v>un</v>
          </cell>
          <cell r="D4136">
            <v>42.52</v>
          </cell>
          <cell r="E4136">
            <v>34.295854170027425</v>
          </cell>
          <cell r="F4136" t="str">
            <v>SIEC Abr/26</v>
          </cell>
        </row>
        <row r="4137">
          <cell r="A4137" t="str">
            <v>09.01.08</v>
          </cell>
          <cell r="B4137" t="str">
            <v>INSTALAÇÕES E FIXAÇÕES (SEM FORNECIMENTO DE MATERIAIS)</v>
          </cell>
          <cell r="C4137" t="str">
            <v/>
          </cell>
          <cell r="E4137">
            <v>0</v>
          </cell>
          <cell r="F4137" t="str">
            <v>SIEC Abr/26</v>
          </cell>
        </row>
        <row r="4138">
          <cell r="A4138" t="str">
            <v>09.01.08.100</v>
          </cell>
          <cell r="B4138" t="str">
            <v>APARELHOS SANITÁRIOS E ACESSÓRIOS</v>
          </cell>
          <cell r="C4138" t="str">
            <v/>
          </cell>
          <cell r="E4138">
            <v>0</v>
          </cell>
          <cell r="F4138" t="str">
            <v>SIEC Abr/26</v>
          </cell>
        </row>
        <row r="4139">
          <cell r="A4139" t="str">
            <v>09.01.08.100.12</v>
          </cell>
          <cell r="B4139" t="str">
            <v>Assentamento de tubo de PVC, DEFOFO, PRFV ou RPVC para rede de água com DN até 150 mm (não inclui fornecimento)</v>
          </cell>
          <cell r="C4139" t="str">
            <v>m</v>
          </cell>
          <cell r="D4139">
            <v>8.02</v>
          </cell>
          <cell r="E4139">
            <v>6.468785287949669</v>
          </cell>
          <cell r="F4139" t="str">
            <v>SIEC Abr/26</v>
          </cell>
        </row>
        <row r="4140">
          <cell r="A4140" t="str">
            <v>09.01.08.100.10</v>
          </cell>
          <cell r="B4140" t="str">
            <v>Engate flexível cromado, diametro da seção 1/2" (SEM FORNECIMENTO DE MATERIAIS)</v>
          </cell>
          <cell r="C4140" t="str">
            <v>un</v>
          </cell>
          <cell r="D4140">
            <v>213.77</v>
          </cell>
          <cell r="E4140">
            <v>172.4229714470076</v>
          </cell>
          <cell r="F4140" t="str">
            <v>SIEC Abr/26</v>
          </cell>
        </row>
        <row r="4141">
          <cell r="A4141" t="str">
            <v>09.01.08.100.09</v>
          </cell>
          <cell r="B4141" t="str">
            <v>Engate flexível PVC, diametro da seção 1/2" (SEM FORNECIMENTO DE MATERIAIS)</v>
          </cell>
          <cell r="C4141" t="str">
            <v>un</v>
          </cell>
          <cell r="D4141">
            <v>213.77</v>
          </cell>
          <cell r="E4141">
            <v>172.4229714470076</v>
          </cell>
          <cell r="F4141" t="str">
            <v>SIEC Abr/26</v>
          </cell>
        </row>
        <row r="4142">
          <cell r="A4142" t="str">
            <v>09.01.08.100.04</v>
          </cell>
          <cell r="B4142" t="str">
            <v>Lavatório de louça branca, sem coluna(SEM FORNECIMENTO DE MATERIAIS)</v>
          </cell>
          <cell r="C4142" t="str">
            <v>un</v>
          </cell>
          <cell r="D4142">
            <v>213.77</v>
          </cell>
          <cell r="E4142">
            <v>172.4229714470076</v>
          </cell>
          <cell r="F4142" t="str">
            <v>SIEC Abr/26</v>
          </cell>
        </row>
        <row r="4143">
          <cell r="A4143" t="str">
            <v>09.01.08.100.03</v>
          </cell>
          <cell r="B4143" t="str">
            <v>Lavatório de louça branca,com coluna(SEM FORNECIMENTO DE MATERIAIS)</v>
          </cell>
          <cell r="C4143" t="str">
            <v>un</v>
          </cell>
          <cell r="D4143">
            <v>213.77</v>
          </cell>
          <cell r="E4143">
            <v>172.4229714470076</v>
          </cell>
          <cell r="F4143" t="str">
            <v>SIEC Abr/26</v>
          </cell>
        </row>
        <row r="4144">
          <cell r="A4144" t="str">
            <v>09.01.08.100.05</v>
          </cell>
          <cell r="B4144" t="str">
            <v>Mictório de louça (SEM FORNECIMENTO DE MATERIAIS)</v>
          </cell>
          <cell r="C4144" t="str">
            <v>un</v>
          </cell>
          <cell r="D4144">
            <v>213.77</v>
          </cell>
          <cell r="E4144">
            <v>172.4229714470076</v>
          </cell>
          <cell r="F4144" t="str">
            <v>SIEC Abr/26</v>
          </cell>
        </row>
        <row r="4145">
          <cell r="A4145" t="str">
            <v>09.01.08.100.08</v>
          </cell>
          <cell r="B4145" t="str">
            <v>Torneira metálica (SEM FORNECIMENTO DE MATERIAIS)</v>
          </cell>
          <cell r="C4145" t="str">
            <v>un</v>
          </cell>
          <cell r="D4145">
            <v>42.75</v>
          </cell>
          <cell r="E4145">
            <v>34.481367962574609</v>
          </cell>
          <cell r="F4145" t="str">
            <v>SIEC Abr/26</v>
          </cell>
        </row>
        <row r="4146">
          <cell r="A4146" t="str">
            <v>09.01.08.100.07</v>
          </cell>
          <cell r="B4146" t="str">
            <v>Tubo de descarga de PVC 38mm com ponta azul (SEM FORNECIMENTO DE MATERIAIS)</v>
          </cell>
          <cell r="C4146" t="str">
            <v>un</v>
          </cell>
          <cell r="D4146">
            <v>339.7</v>
          </cell>
          <cell r="E4146">
            <v>273.99580577512501</v>
          </cell>
          <cell r="F4146" t="str">
            <v>SIEC Abr/26</v>
          </cell>
        </row>
        <row r="4147">
          <cell r="A4147" t="str">
            <v>09.01.08.100.06</v>
          </cell>
          <cell r="B4147" t="str">
            <v>Tubo de ligação de plástico para bacia sanitária. - spud (SEM FORNECIMENTO DE MATERIAIS)</v>
          </cell>
          <cell r="C4147" t="str">
            <v>un</v>
          </cell>
          <cell r="D4147">
            <v>19.22</v>
          </cell>
          <cell r="E4147">
            <v>15.502500403290853</v>
          </cell>
          <cell r="F4147" t="str">
            <v>SIEC Abr/26</v>
          </cell>
        </row>
        <row r="4148">
          <cell r="A4148" t="str">
            <v>09.01.08.100.11</v>
          </cell>
          <cell r="B4148" t="str">
            <v>Válvula de retenção horizontal de aço galvanizado diametro 1/1/4" (SEM FORNECIMENTO DE MATERIAIS)</v>
          </cell>
          <cell r="C4148" t="str">
            <v>un</v>
          </cell>
          <cell r="D4148">
            <v>394.22</v>
          </cell>
          <cell r="E4148">
            <v>317.97064042587516</v>
          </cell>
          <cell r="F4148" t="str">
            <v>SIEC Abr/26</v>
          </cell>
        </row>
        <row r="4149">
          <cell r="A4149" t="str">
            <v>09.01.08.160</v>
          </cell>
          <cell r="B4149" t="str">
            <v>PORTAS E ACESSÓRIOS</v>
          </cell>
          <cell r="C4149" t="str">
            <v/>
          </cell>
          <cell r="E4149">
            <v>0</v>
          </cell>
          <cell r="F4149" t="str">
            <v>SIEC Abr/26</v>
          </cell>
        </row>
        <row r="4150">
          <cell r="A4150" t="str">
            <v>09.01.08.160.01</v>
          </cell>
          <cell r="B4150" t="str">
            <v>Reparo de fechadura para divisória (SEM FORNECIMENTO DE MATERIAIS)</v>
          </cell>
          <cell r="C4150" t="str">
            <v>un</v>
          </cell>
          <cell r="D4150">
            <v>20.52</v>
          </cell>
          <cell r="E4150">
            <v>16.551056622035812</v>
          </cell>
          <cell r="F4150" t="str">
            <v>SIEC Abr/26</v>
          </cell>
        </row>
        <row r="4151">
          <cell r="A4151" t="str">
            <v>09.01.08.170</v>
          </cell>
          <cell r="B4151" t="str">
            <v>ELEMENTOS DE COMUNICAÇÃO VISUAL E ACESSÓRIOS</v>
          </cell>
          <cell r="C4151" t="str">
            <v/>
          </cell>
          <cell r="E4151">
            <v>0</v>
          </cell>
          <cell r="F4151" t="str">
            <v>SIEC Abr/26</v>
          </cell>
        </row>
        <row r="4152">
          <cell r="A4152" t="str">
            <v>09.01.08.170.04</v>
          </cell>
          <cell r="B4152" t="str">
            <v>Chumbamento de base para instalação de tótens em estações (SEM FORNECIMENTO DE MATERIAIS)</v>
          </cell>
          <cell r="C4152" t="str">
            <v>un</v>
          </cell>
          <cell r="D4152">
            <v>582.14</v>
          </cell>
          <cell r="E4152">
            <v>469.54347475399254</v>
          </cell>
          <cell r="F4152" t="str">
            <v>SIEC Abr/26</v>
          </cell>
        </row>
        <row r="4153">
          <cell r="A4153" t="str">
            <v>09.01.08.170.08</v>
          </cell>
          <cell r="B4153" t="str">
            <v>Chumbamento de grelhas de aço</v>
          </cell>
          <cell r="C4153" t="str">
            <v>un</v>
          </cell>
          <cell r="D4153">
            <v>34.1</v>
          </cell>
          <cell r="E4153">
            <v>27.504436199386998</v>
          </cell>
          <cell r="F4153" t="str">
            <v>SIEC Abr/26</v>
          </cell>
        </row>
        <row r="4154">
          <cell r="A4154" t="str">
            <v>09.01.08.170.06</v>
          </cell>
          <cell r="B4154" t="str">
            <v>Chumbamento de lixeira externa de estação 1,00 x 2,20m. (SEM FORNECIMENTO DE MATERIAIS)</v>
          </cell>
          <cell r="C4154" t="str">
            <v>un</v>
          </cell>
          <cell r="D4154">
            <v>85.37</v>
          </cell>
          <cell r="E4154">
            <v>68.857880303274726</v>
          </cell>
          <cell r="F4154" t="str">
            <v>SIEC Abr/26</v>
          </cell>
        </row>
        <row r="4155">
          <cell r="A4155" t="str">
            <v>09.01.08.170.05</v>
          </cell>
          <cell r="B4155" t="str">
            <v>Chumbamento de pedestal, confeccionado em aço com tubo diametro 4" espessura 6,55mm instalação de placas de comunicação visual. (SEM FORNECIMENTO DE MATERIAIS)</v>
          </cell>
          <cell r="C4155" t="str">
            <v>un</v>
          </cell>
          <cell r="D4155">
            <v>426.9</v>
          </cell>
          <cell r="E4155">
            <v>344.32973060170991</v>
          </cell>
          <cell r="F4155" t="str">
            <v>SIEC Abr/26</v>
          </cell>
        </row>
        <row r="4156">
          <cell r="A4156" t="str">
            <v>09.01.08.170.07</v>
          </cell>
          <cell r="B4156" t="str">
            <v>Chumbamento de requadros de aço para grelhas, tampas de hidrômetro, tampas de ponto de água. (SEM FORNECIMENTO DE MATERIAIS)</v>
          </cell>
          <cell r="C4156" t="str">
            <v>un</v>
          </cell>
          <cell r="D4156">
            <v>67.34</v>
          </cell>
          <cell r="E4156">
            <v>54.315212130988868</v>
          </cell>
          <cell r="F4156" t="str">
            <v>SIEC Abr/26</v>
          </cell>
        </row>
        <row r="4157">
          <cell r="A4157" t="str">
            <v>09.01.08.170.01</v>
          </cell>
          <cell r="B4157" t="str">
            <v>Placa de comunicação visual de 0,50x1,25m, com suporte (SEM FORNECIMENTO DE MATERIAIS)</v>
          </cell>
          <cell r="C4157" t="str">
            <v>un</v>
          </cell>
          <cell r="D4157">
            <v>69.849999999999994</v>
          </cell>
          <cell r="E4157">
            <v>56.339732214873365</v>
          </cell>
          <cell r="F4157" t="str">
            <v>SIEC Abr/26</v>
          </cell>
        </row>
        <row r="4158">
          <cell r="A4158" t="str">
            <v>09.01.08.170.02</v>
          </cell>
          <cell r="B4158" t="str">
            <v>Placa de comunicação visual de 0,50x2,50m, com suporte (SEM FORNECIMENTO DE MATERIAIS)</v>
          </cell>
          <cell r="C4158" t="str">
            <v>un</v>
          </cell>
          <cell r="D4158">
            <v>85.37</v>
          </cell>
          <cell r="E4158">
            <v>68.857880303274726</v>
          </cell>
          <cell r="F4158" t="str">
            <v>SIEC Abr/26</v>
          </cell>
        </row>
        <row r="4159">
          <cell r="A4159" t="str">
            <v>09.01.08.170.03</v>
          </cell>
          <cell r="B4159" t="str">
            <v>Placa de comunicação visual para identificação de setores e salas (SEM FORNECIMENTO DE MATERIAIS)</v>
          </cell>
          <cell r="C4159" t="str">
            <v>un</v>
          </cell>
          <cell r="D4159">
            <v>116.42</v>
          </cell>
          <cell r="E4159">
            <v>93.902242297144696</v>
          </cell>
          <cell r="F4159" t="str">
            <v>SIEC Abr/26</v>
          </cell>
        </row>
        <row r="4160">
          <cell r="A4160" t="str">
            <v>09.01.08.190</v>
          </cell>
          <cell r="B4160" t="str">
            <v>SERRALHERIA</v>
          </cell>
          <cell r="C4160" t="str">
            <v/>
          </cell>
          <cell r="E4160">
            <v>0</v>
          </cell>
          <cell r="F4160" t="str">
            <v>SIEC Abr/26</v>
          </cell>
        </row>
        <row r="4161">
          <cell r="A4161" t="str">
            <v>09.01.08.190.01</v>
          </cell>
          <cell r="B4161" t="str">
            <v>FIxação de alambrado em estrutura tubular com arame galvanizado (SEM FORNECIMENTO DO ALAMBRADO)</v>
          </cell>
          <cell r="C4161" t="str">
            <v>m²</v>
          </cell>
          <cell r="D4161">
            <v>44.76</v>
          </cell>
          <cell r="E4161">
            <v>36.102597193095662</v>
          </cell>
          <cell r="F4161" t="str">
            <v>SIEC Abr/26</v>
          </cell>
        </row>
        <row r="4162">
          <cell r="A4162" t="str">
            <v>09.01.10</v>
          </cell>
          <cell r="B4162" t="str">
            <v>MANUTENÇÃO DE EDIFICAÇÕES</v>
          </cell>
          <cell r="C4162" t="str">
            <v/>
          </cell>
          <cell r="E4162">
            <v>0</v>
          </cell>
          <cell r="F4162" t="str">
            <v>SIEC Abr/26</v>
          </cell>
        </row>
        <row r="4163">
          <cell r="A4163" t="str">
            <v>09.01.10.100</v>
          </cell>
          <cell r="B4163" t="str">
            <v>CHAPAS</v>
          </cell>
          <cell r="C4163" t="str">
            <v/>
          </cell>
          <cell r="E4163">
            <v>0</v>
          </cell>
          <cell r="F4163" t="str">
            <v>SIEC Abr/26</v>
          </cell>
        </row>
        <row r="4164">
          <cell r="A4164" t="str">
            <v>09.01.10.100.03</v>
          </cell>
          <cell r="B4164" t="str">
            <v>Chapa de aço lisa, espessura 1/2"</v>
          </cell>
          <cell r="C4164" t="str">
            <v>m²</v>
          </cell>
          <cell r="D4164">
            <v>851.96</v>
          </cell>
          <cell r="E4164">
            <v>687.17535086304247</v>
          </cell>
          <cell r="F4164" t="str">
            <v>SIEC Abr/26</v>
          </cell>
        </row>
        <row r="4165">
          <cell r="A4165" t="str">
            <v>09.01.10.100.01</v>
          </cell>
          <cell r="B4165" t="str">
            <v>Chapa de aço lisa, espessura 3 mm</v>
          </cell>
          <cell r="C4165" t="str">
            <v>m²</v>
          </cell>
          <cell r="D4165">
            <v>273.35000000000002</v>
          </cell>
          <cell r="E4165">
            <v>220.47910953379579</v>
          </cell>
          <cell r="F4165" t="str">
            <v>SIEC Abr/26</v>
          </cell>
        </row>
        <row r="4166">
          <cell r="A4166" t="str">
            <v>09.01.10.100.02</v>
          </cell>
          <cell r="B4166" t="str">
            <v>Chapa de aço lisa, espessura 3/8"</v>
          </cell>
          <cell r="C4166" t="str">
            <v>m²</v>
          </cell>
          <cell r="D4166">
            <v>653.76</v>
          </cell>
          <cell r="E4166">
            <v>527.31085658977258</v>
          </cell>
          <cell r="F4166" t="str">
            <v>SIEC Abr/26</v>
          </cell>
        </row>
        <row r="4167">
          <cell r="A4167" t="str">
            <v>09.01.10.100.04</v>
          </cell>
          <cell r="B4167" t="str">
            <v>Chapa Metálica Xadrez e=3/16"</v>
          </cell>
          <cell r="C4167" t="str">
            <v>m²</v>
          </cell>
          <cell r="D4167">
            <v>475.31</v>
          </cell>
          <cell r="E4167">
            <v>383.37635102435877</v>
          </cell>
          <cell r="F4167" t="str">
            <v>SIEC Abr/26</v>
          </cell>
        </row>
        <row r="4168">
          <cell r="A4168" t="str">
            <v>09.01.10.110</v>
          </cell>
          <cell r="B4168" t="str">
            <v>CAIXILHOS</v>
          </cell>
          <cell r="C4168" t="str">
            <v/>
          </cell>
          <cell r="E4168">
            <v>0</v>
          </cell>
          <cell r="F4168" t="str">
            <v>SIEC Abr/26</v>
          </cell>
        </row>
        <row r="4169">
          <cell r="A4169" t="str">
            <v>09.01.10.110.34</v>
          </cell>
          <cell r="B4169" t="str">
            <v>Batente de madeira maciça para portas de 0,60 a 1,00 m, largura de 15 cm</v>
          </cell>
          <cell r="C4169" t="str">
            <v>un</v>
          </cell>
          <cell r="D4169">
            <v>459.78</v>
          </cell>
          <cell r="E4169">
            <v>370.85013711889013</v>
          </cell>
          <cell r="F4169" t="str">
            <v>SIEC Abr/26</v>
          </cell>
        </row>
        <row r="4170">
          <cell r="A4170" t="str">
            <v>09.01.10.110.36</v>
          </cell>
          <cell r="B4170" t="str">
            <v>Batente de madeira para porta em divisoria</v>
          </cell>
          <cell r="C4170" t="str">
            <v>m</v>
          </cell>
          <cell r="D4170">
            <v>73.099999999999994</v>
          </cell>
          <cell r="E4170">
            <v>58.961122761735759</v>
          </cell>
          <cell r="F4170" t="str">
            <v>SIEC Abr/26</v>
          </cell>
        </row>
        <row r="4171">
          <cell r="A4171" t="str">
            <v>09.01.10.110.58</v>
          </cell>
          <cell r="B4171" t="str">
            <v>Cantoneira de ferro de abas iguais de 2" x 1/4"</v>
          </cell>
          <cell r="C4171" t="str">
            <v>m</v>
          </cell>
          <cell r="D4171">
            <v>80.84</v>
          </cell>
          <cell r="E4171">
            <v>65.204065171801901</v>
          </cell>
          <cell r="F4171" t="str">
            <v>SIEC Abr/26</v>
          </cell>
        </row>
        <row r="4172">
          <cell r="A4172" t="str">
            <v>09.01.10.110.57</v>
          </cell>
          <cell r="B4172" t="str">
            <v>Cantoneira de ferro de abas iguais de 3" x 1/2"</v>
          </cell>
          <cell r="C4172" t="str">
            <v>m</v>
          </cell>
          <cell r="D4172">
            <v>151.66999999999999</v>
          </cell>
          <cell r="E4172">
            <v>122.33424745926762</v>
          </cell>
          <cell r="F4172" t="str">
            <v>SIEC Abr/26</v>
          </cell>
        </row>
        <row r="4173">
          <cell r="A4173" t="str">
            <v>09.01.10.110.59</v>
          </cell>
          <cell r="B4173" t="str">
            <v>Dobradiça em alumínio 3"</v>
          </cell>
          <cell r="C4173" t="str">
            <v>un</v>
          </cell>
          <cell r="D4173">
            <v>27.22</v>
          </cell>
          <cell r="E4173">
            <v>21.955154057105982</v>
          </cell>
          <cell r="F4173" t="str">
            <v>SIEC Abr/26</v>
          </cell>
        </row>
        <row r="4174">
          <cell r="A4174" t="str">
            <v>09.01.10.110.48</v>
          </cell>
          <cell r="B4174" t="str">
            <v>Dobradiça em latão cromado 3"</v>
          </cell>
          <cell r="C4174" t="str">
            <v>un</v>
          </cell>
          <cell r="D4174">
            <v>29.66</v>
          </cell>
          <cell r="E4174">
            <v>23.923213421519598</v>
          </cell>
          <cell r="F4174" t="str">
            <v>SIEC Abr/26</v>
          </cell>
        </row>
        <row r="4175">
          <cell r="A4175" t="str">
            <v>09.01.10.110.08</v>
          </cell>
          <cell r="B4175" t="str">
            <v>Esquadria de alumínio, sistema "Maxm ar"</v>
          </cell>
          <cell r="C4175" t="str">
            <v>m²</v>
          </cell>
          <cell r="D4175">
            <v>1387.35</v>
          </cell>
          <cell r="E4175">
            <v>1119.0111308275527</v>
          </cell>
          <cell r="F4175" t="str">
            <v>SIEC Abr/26</v>
          </cell>
        </row>
        <row r="4176">
          <cell r="A4176" t="str">
            <v>09.01.10.110.07</v>
          </cell>
          <cell r="B4176" t="str">
            <v>Esquadria de alumínio, sistema de correr</v>
          </cell>
          <cell r="C4176" t="str">
            <v>m²</v>
          </cell>
          <cell r="D4176">
            <v>510.43</v>
          </cell>
          <cell r="E4176">
            <v>411.70350056460717</v>
          </cell>
          <cell r="F4176" t="str">
            <v>SIEC Abr/26</v>
          </cell>
        </row>
        <row r="4177">
          <cell r="A4177" t="str">
            <v>09.01.10.110.38</v>
          </cell>
          <cell r="B4177" t="str">
            <v>Fechadura para porta externa, 45 mm, acabamento cromado, maçaneta tipo alavanca</v>
          </cell>
          <cell r="C4177" t="str">
            <v>un</v>
          </cell>
          <cell r="D4177">
            <v>398.18</v>
          </cell>
          <cell r="E4177">
            <v>321.16470398451361</v>
          </cell>
          <cell r="F4177" t="str">
            <v>SIEC Abr/26</v>
          </cell>
        </row>
        <row r="4178">
          <cell r="A4178" t="str">
            <v>09.01.10.110.39</v>
          </cell>
          <cell r="B4178" t="str">
            <v>Fechadura para porta externa, 55 mm, acabamento cromado, maçaneta tipo alavanca</v>
          </cell>
          <cell r="C4178" t="str">
            <v>un</v>
          </cell>
          <cell r="D4178">
            <v>476.95</v>
          </cell>
          <cell r="E4178">
            <v>384.69914502339088</v>
          </cell>
          <cell r="F4178" t="str">
            <v>SIEC Abr/26</v>
          </cell>
        </row>
        <row r="4179">
          <cell r="A4179" t="str">
            <v>09.01.10.110.40</v>
          </cell>
          <cell r="B4179" t="str">
            <v>Fechadura para porta interna, 45 mm, acabamento cromado, maçaneta tipo alavanca</v>
          </cell>
          <cell r="C4179" t="str">
            <v>un</v>
          </cell>
          <cell r="D4179">
            <v>398.18</v>
          </cell>
          <cell r="E4179">
            <v>321.16470398451361</v>
          </cell>
          <cell r="F4179" t="str">
            <v>SIEC Abr/26</v>
          </cell>
        </row>
        <row r="4180">
          <cell r="A4180" t="str">
            <v>09.01.10.110.41</v>
          </cell>
          <cell r="B4180" t="str">
            <v>Fechadura para porta interna, 55 mm, acabamento cromado, maçaneta tipo alavanca</v>
          </cell>
          <cell r="C4180" t="str">
            <v>un</v>
          </cell>
          <cell r="D4180">
            <v>476.95</v>
          </cell>
          <cell r="E4180">
            <v>384.69914502339088</v>
          </cell>
          <cell r="F4180" t="str">
            <v>SIEC Abr/26</v>
          </cell>
        </row>
        <row r="4181">
          <cell r="A4181" t="str">
            <v>09.01.10.110.66</v>
          </cell>
          <cell r="B4181" t="str">
            <v>Fechadura para porta, tipo Tarjeta (livre/ocupado), em ABS com acionamento direto por movimento deslizante</v>
          </cell>
          <cell r="C4181" t="str">
            <v>un</v>
          </cell>
          <cell r="D4181">
            <v>148.24</v>
          </cell>
          <cell r="E4181">
            <v>119.5676722051944</v>
          </cell>
          <cell r="F4181" t="str">
            <v>SIEC Abr/26</v>
          </cell>
        </row>
        <row r="4182">
          <cell r="A4182" t="str">
            <v>09.01.10.110.42</v>
          </cell>
          <cell r="B4182" t="str">
            <v>Fechadura tipo tarjeta livre-ocupado em latão, acabamento cromado</v>
          </cell>
          <cell r="C4182" t="str">
            <v>un</v>
          </cell>
          <cell r="D4182">
            <v>148.24</v>
          </cell>
          <cell r="E4182">
            <v>119.5676722051944</v>
          </cell>
          <cell r="F4182" t="str">
            <v>SIEC Abr/26</v>
          </cell>
        </row>
        <row r="4183">
          <cell r="A4183" t="str">
            <v>09.01.10.110.44</v>
          </cell>
          <cell r="B4183" t="str">
            <v>Fechadura tipo tramela, larg. 15 mm, com 60 mm, acabamento pintado</v>
          </cell>
          <cell r="C4183" t="str">
            <v>un</v>
          </cell>
          <cell r="D4183">
            <v>106.67</v>
          </cell>
          <cell r="E4183">
            <v>86.038070656557508</v>
          </cell>
          <cell r="F4183" t="str">
            <v>SIEC Abr/26</v>
          </cell>
        </row>
        <row r="4184">
          <cell r="A4184" t="str">
            <v>09.01.10.110.27</v>
          </cell>
          <cell r="B4184" t="str">
            <v>Fornecimento e execução da vedação e calafetação de esquadria e batentes com agente expansivo (espuma de poliuretano).</v>
          </cell>
          <cell r="C4184" t="str">
            <v>m</v>
          </cell>
          <cell r="D4184">
            <v>14.79</v>
          </cell>
          <cell r="E4184">
            <v>11.929343442490724</v>
          </cell>
          <cell r="F4184" t="str">
            <v>SIEC Abr/26</v>
          </cell>
        </row>
        <row r="4185">
          <cell r="A4185" t="str">
            <v>09.01.10.110.29</v>
          </cell>
          <cell r="B4185" t="str">
            <v>Fornecimento e substituição de folha de porta sólida (tipo encabeçada) de madeira, inclusive ferragens, 0,60 x 2,10 m</v>
          </cell>
          <cell r="C4185" t="str">
            <v>un</v>
          </cell>
          <cell r="D4185">
            <v>698.72</v>
          </cell>
          <cell r="E4185">
            <v>563.57477012421361</v>
          </cell>
          <cell r="F4185" t="str">
            <v>SIEC Abr/26</v>
          </cell>
        </row>
        <row r="4186">
          <cell r="A4186" t="str">
            <v>09.01.10.110.30</v>
          </cell>
          <cell r="B4186" t="str">
            <v>Fornecimento e substituição de folha de porta sólida (tipo encabeçada) de madeira, inclusive ferragens, 0,70 x 2,10 m</v>
          </cell>
          <cell r="C4186" t="str">
            <v>un</v>
          </cell>
          <cell r="D4186">
            <v>701.3</v>
          </cell>
          <cell r="E4186">
            <v>565.65575092756887</v>
          </cell>
          <cell r="F4186" t="str">
            <v>SIEC Abr/26</v>
          </cell>
        </row>
        <row r="4187">
          <cell r="A4187" t="str">
            <v>09.01.10.110.31</v>
          </cell>
          <cell r="B4187" t="str">
            <v>Fornecimento e substituição de folha de porta sólida (tipo encabeçada) de madeira, inclusive ferragens, 0,80 x 2,10 m</v>
          </cell>
          <cell r="C4187" t="str">
            <v>un</v>
          </cell>
          <cell r="D4187">
            <v>758.71</v>
          </cell>
          <cell r="E4187">
            <v>611.96160671075984</v>
          </cell>
          <cell r="F4187" t="str">
            <v>SIEC Abr/26</v>
          </cell>
        </row>
        <row r="4188">
          <cell r="A4188" t="str">
            <v>09.01.10.110.32</v>
          </cell>
          <cell r="B4188" t="str">
            <v>Fornecimento e substituição de folha de porta sólida (tipo encabeçada) de madeira, inclusive ferragens, 0,90 x 2,10 m</v>
          </cell>
          <cell r="C4188" t="str">
            <v>un</v>
          </cell>
          <cell r="D4188">
            <v>801.56</v>
          </cell>
          <cell r="E4188">
            <v>646.52363284400701</v>
          </cell>
          <cell r="F4188" t="str">
            <v>SIEC Abr/26</v>
          </cell>
        </row>
        <row r="4189">
          <cell r="A4189" t="str">
            <v>09.01.10.110.33</v>
          </cell>
          <cell r="B4189" t="str">
            <v>Fornecimento e substituição de folha de porta sólida (tipo encabeçada) de madeira, inclusive ferragens, 1,00 x 2,10 m</v>
          </cell>
          <cell r="C4189" t="str">
            <v>un</v>
          </cell>
          <cell r="D4189">
            <v>825.76</v>
          </cell>
          <cell r="E4189">
            <v>666.04291014679791</v>
          </cell>
          <cell r="F4189" t="str">
            <v>SIEC Abr/26</v>
          </cell>
        </row>
        <row r="4190">
          <cell r="A4190" t="str">
            <v>09.01.10.110.70</v>
          </cell>
          <cell r="B4190" t="str">
            <v>Instalação de vidro temperado incolor, e = 10 mm, encaixado em perfil U.</v>
          </cell>
          <cell r="C4190" t="str">
            <v>m²</v>
          </cell>
          <cell r="D4190">
            <v>605.97</v>
          </cell>
          <cell r="E4190">
            <v>488.76431682529443</v>
          </cell>
          <cell r="F4190" t="str">
            <v>SIEC Abr/26</v>
          </cell>
        </row>
        <row r="4191">
          <cell r="A4191" t="str">
            <v>09.01.10.110.37</v>
          </cell>
          <cell r="B4191" t="str">
            <v>Jogo de guarnição de madeira esp. 1,0 cm x 5,0 cm para portas de 0,60 m a 1,00 m</v>
          </cell>
          <cell r="C4191" t="str">
            <v>un</v>
          </cell>
          <cell r="D4191">
            <v>53.73</v>
          </cell>
          <cell r="E4191">
            <v>43.337635102435875</v>
          </cell>
          <cell r="F4191" t="str">
            <v>SIEC Abr/26</v>
          </cell>
        </row>
        <row r="4192">
          <cell r="A4192" t="str">
            <v>09.01.10.110.52</v>
          </cell>
          <cell r="B4192" t="str">
            <v>Maçaneta tipo alavanca</v>
          </cell>
          <cell r="C4192" t="str">
            <v>un</v>
          </cell>
          <cell r="D4192">
            <v>67.22</v>
          </cell>
          <cell r="E4192">
            <v>54.218422326181638</v>
          </cell>
          <cell r="F4192" t="str">
            <v>SIEC Abr/26</v>
          </cell>
        </row>
        <row r="4193">
          <cell r="A4193" t="str">
            <v>09.01.10.110.51</v>
          </cell>
          <cell r="B4193" t="str">
            <v>Maçaneta tipo bola</v>
          </cell>
          <cell r="C4193" t="str">
            <v>un</v>
          </cell>
          <cell r="D4193">
            <v>108.24</v>
          </cell>
          <cell r="E4193">
            <v>87.304403936118717</v>
          </cell>
          <cell r="F4193" t="str">
            <v>SIEC Abr/26</v>
          </cell>
        </row>
        <row r="4194">
          <cell r="A4194" t="str">
            <v>09.01.10.110.64</v>
          </cell>
          <cell r="B4194" t="str">
            <v>NCE 20_Puxador (aço galvanizado) - para alçapões NEF com a indicação deste elemento</v>
          </cell>
          <cell r="C4194" t="str">
            <v>un</v>
          </cell>
          <cell r="D4194">
            <v>261.26</v>
          </cell>
          <cell r="E4194">
            <v>210.72753669946763</v>
          </cell>
          <cell r="F4194" t="str">
            <v>SIEC Abr/26</v>
          </cell>
        </row>
        <row r="4195">
          <cell r="A4195" t="str">
            <v>09.01.10.110.55</v>
          </cell>
          <cell r="B4195" t="str">
            <v>Suporte tipo borboleta para janela de madeira tipo guilhotina</v>
          </cell>
          <cell r="C4195" t="str">
            <v>un</v>
          </cell>
          <cell r="D4195">
            <v>32.380000000000003</v>
          </cell>
          <cell r="E4195">
            <v>26.117115663816747</v>
          </cell>
          <cell r="F4195" t="str">
            <v>SIEC Abr/26</v>
          </cell>
        </row>
        <row r="4196">
          <cell r="A4196" t="str">
            <v>09.01.10.110.63</v>
          </cell>
          <cell r="B4196" t="str">
            <v>Trinco de ferro, 6cm, com porta cadeado</v>
          </cell>
          <cell r="C4196" t="str">
            <v>un</v>
          </cell>
          <cell r="D4196">
            <v>19.010000000000002</v>
          </cell>
          <cell r="E4196">
            <v>15.333118244878207</v>
          </cell>
          <cell r="F4196" t="str">
            <v>SIEC Abr/26</v>
          </cell>
        </row>
        <row r="4197">
          <cell r="A4197" t="str">
            <v>09.01.10.110.20</v>
          </cell>
          <cell r="B4197" t="str">
            <v>Vidro boreal, colocado em caixilho com massa, e = 4 mm</v>
          </cell>
          <cell r="C4197" t="str">
            <v>m²</v>
          </cell>
          <cell r="D4197">
            <v>239.77</v>
          </cell>
          <cell r="E4197">
            <v>193.39409582190677</v>
          </cell>
          <cell r="F4197" t="str">
            <v>SIEC Abr/26</v>
          </cell>
        </row>
        <row r="4198">
          <cell r="A4198" t="str">
            <v>09.01.10.110.23</v>
          </cell>
          <cell r="B4198" t="str">
            <v>Vidro boreal, colocado em caixilho, com baguete plástico, e = 4 mm</v>
          </cell>
          <cell r="C4198" t="str">
            <v>m²</v>
          </cell>
          <cell r="D4198">
            <v>234.04</v>
          </cell>
          <cell r="E4198">
            <v>188.77238264236166</v>
          </cell>
          <cell r="F4198" t="str">
            <v>SIEC Abr/26</v>
          </cell>
        </row>
        <row r="4199">
          <cell r="A4199" t="str">
            <v>09.01.10.110.13</v>
          </cell>
          <cell r="B4199" t="str">
            <v>Vidro comum liso, colocado em caixilho com massa, e = 10 mm</v>
          </cell>
          <cell r="C4199" t="str">
            <v>m²</v>
          </cell>
          <cell r="D4199">
            <v>532.27</v>
          </cell>
          <cell r="E4199">
            <v>429.31924503952246</v>
          </cell>
          <cell r="F4199" t="str">
            <v>SIEC Abr/26</v>
          </cell>
        </row>
        <row r="4200">
          <cell r="A4200" t="str">
            <v>09.01.10.110.10</v>
          </cell>
          <cell r="B4200" t="str">
            <v>Vidro comum liso, colocado em caixilho com massa, e = 4 mm</v>
          </cell>
          <cell r="C4200" t="str">
            <v>m²</v>
          </cell>
          <cell r="D4200">
            <v>230.52</v>
          </cell>
          <cell r="E4200">
            <v>185.93321503468303</v>
          </cell>
          <cell r="F4200" t="str">
            <v>SIEC Abr/26</v>
          </cell>
        </row>
        <row r="4201">
          <cell r="A4201" t="str">
            <v>09.01.10.110.11</v>
          </cell>
          <cell r="B4201" t="str">
            <v>Vidro comum liso, colocado em caixilho com massa, e = 5 mm</v>
          </cell>
          <cell r="C4201" t="str">
            <v>m²</v>
          </cell>
          <cell r="D4201">
            <v>292.27</v>
          </cell>
          <cell r="E4201">
            <v>235.73963542506854</v>
          </cell>
          <cell r="F4201" t="str">
            <v>SIEC Abr/26</v>
          </cell>
        </row>
        <row r="4202">
          <cell r="A4202" t="str">
            <v>09.01.10.110.12</v>
          </cell>
          <cell r="B4202" t="str">
            <v>Vidro comum liso, colocado em caixilho com massa, e = 6 mm</v>
          </cell>
          <cell r="C4202" t="str">
            <v>m²</v>
          </cell>
          <cell r="D4202">
            <v>337.27</v>
          </cell>
          <cell r="E4202">
            <v>272.03581222777865</v>
          </cell>
          <cell r="F4202" t="str">
            <v>SIEC Abr/26</v>
          </cell>
        </row>
        <row r="4203">
          <cell r="A4203" t="str">
            <v>09.01.10.110.14</v>
          </cell>
          <cell r="B4203" t="str">
            <v>Vidro comum liso, colocado em caixilho, com baguete plástico, e = 3 mm</v>
          </cell>
          <cell r="C4203" t="str">
            <v>m²</v>
          </cell>
          <cell r="D4203">
            <v>234.04</v>
          </cell>
          <cell r="E4203">
            <v>188.77238264236166</v>
          </cell>
          <cell r="F4203" t="str">
            <v>SIEC Abr/26</v>
          </cell>
        </row>
        <row r="4204">
          <cell r="A4204" t="str">
            <v>09.01.10.110.15</v>
          </cell>
          <cell r="B4204" t="str">
            <v>Vidro comum liso, colocado em caixilho, com baguete plástico, e = 4 mm</v>
          </cell>
          <cell r="C4204" t="str">
            <v>m²</v>
          </cell>
          <cell r="D4204">
            <v>256.54000000000002</v>
          </cell>
          <cell r="E4204">
            <v>206.92047104371673</v>
          </cell>
          <cell r="F4204" t="str">
            <v>SIEC Abr/26</v>
          </cell>
        </row>
        <row r="4205">
          <cell r="A4205" t="str">
            <v>09.01.10.110.16</v>
          </cell>
          <cell r="B4205" t="str">
            <v>Vidro comum liso, colocado em caixilho, com baguete plástico, e = 5 mm</v>
          </cell>
          <cell r="C4205" t="str">
            <v>m²</v>
          </cell>
          <cell r="D4205">
            <v>286.54000000000002</v>
          </cell>
          <cell r="E4205">
            <v>231.11792224552349</v>
          </cell>
          <cell r="F4205" t="str">
            <v>SIEC Abr/26</v>
          </cell>
        </row>
        <row r="4206">
          <cell r="A4206" t="str">
            <v>09.01.10.110.17</v>
          </cell>
          <cell r="B4206" t="str">
            <v>Vidro comum liso, colocado em caixilho, com baguete plástico, e = 6 mm</v>
          </cell>
          <cell r="C4206" t="str">
            <v>m²</v>
          </cell>
          <cell r="D4206">
            <v>331.54</v>
          </cell>
          <cell r="E4206">
            <v>267.4140990482336</v>
          </cell>
          <cell r="F4206" t="str">
            <v>SIEC Abr/26</v>
          </cell>
        </row>
        <row r="4207">
          <cell r="A4207" t="str">
            <v>09.01.10.130</v>
          </cell>
          <cell r="B4207" t="str">
            <v>SERRALHERIA</v>
          </cell>
          <cell r="C4207" t="str">
            <v/>
          </cell>
          <cell r="E4207">
            <v>0</v>
          </cell>
          <cell r="F4207" t="str">
            <v>SIEC Abr/26</v>
          </cell>
        </row>
        <row r="4208">
          <cell r="A4208" t="str">
            <v>09.01.10.130.87</v>
          </cell>
          <cell r="B4208" t="str">
            <v>Aplicação de primer epóxi em estrutura metálica, e=100 micra, à revólver (noturno)</v>
          </cell>
          <cell r="C4208" t="str">
            <v>m²</v>
          </cell>
          <cell r="D4208">
            <v>87.99</v>
          </cell>
          <cell r="E4208">
            <v>70.971124374899176</v>
          </cell>
          <cell r="F4208" t="str">
            <v>SIEC Abr/26</v>
          </cell>
        </row>
        <row r="4209">
          <cell r="A4209" t="str">
            <v>09.01.10.130.30</v>
          </cell>
          <cell r="B4209" t="str">
            <v>Aplicação de primer intermediário epóxi mastic, com trincha ou rolo em superfície metálica, com espessura de filme seco de 120 micrômetros</v>
          </cell>
          <cell r="C4209" t="str">
            <v>m²</v>
          </cell>
          <cell r="D4209">
            <v>49.11</v>
          </cell>
          <cell r="E4209">
            <v>39.611227617357635</v>
          </cell>
          <cell r="F4209" t="str">
            <v>SIEC Abr/26</v>
          </cell>
        </row>
        <row r="4210">
          <cell r="A4210" t="str">
            <v>09.01.10.130.88</v>
          </cell>
          <cell r="B4210" t="str">
            <v>Aplicação de primer intermediário epóxi mastic, com trincha ou rolo em superfície metálica, com espessura de filme seco de 120 micrômetros (noturno)</v>
          </cell>
          <cell r="C4210" t="str">
            <v>m²</v>
          </cell>
          <cell r="D4210">
            <v>50.87</v>
          </cell>
          <cell r="E4210">
            <v>41.030811421196965</v>
          </cell>
          <cell r="F4210" t="str">
            <v>SIEC Abr/26</v>
          </cell>
        </row>
        <row r="4211">
          <cell r="A4211" t="str">
            <v>09.01.10.130.40</v>
          </cell>
          <cell r="B4211" t="str">
            <v>Barra chata de aço carbono SAE 1.020, l = 50 mm; e = 12,7 mm 2" x 1/2" (5,08kg/m)</v>
          </cell>
          <cell r="C4211" t="str">
            <v>m</v>
          </cell>
          <cell r="D4211">
            <v>119.37</v>
          </cell>
          <cell r="E4211">
            <v>96.281658331989036</v>
          </cell>
          <cell r="F4211" t="str">
            <v>SIEC Abr/26</v>
          </cell>
        </row>
        <row r="4212">
          <cell r="A4212" t="str">
            <v>09.01.10.130.39</v>
          </cell>
          <cell r="B4212" t="str">
            <v>Barra chata de aço carbono SAE 1.020, l = 50mm; e = 10mm 2" x 3/8" (3,80kg/m)</v>
          </cell>
          <cell r="C4212" t="str">
            <v>m</v>
          </cell>
          <cell r="D4212">
            <v>99.13</v>
          </cell>
          <cell r="E4212">
            <v>79.956444587836742</v>
          </cell>
          <cell r="F4212" t="str">
            <v>SIEC Abr/26</v>
          </cell>
        </row>
        <row r="4213">
          <cell r="A4213" t="str">
            <v>09.01.10.130.54</v>
          </cell>
          <cell r="B4213" t="str">
            <v>Barra chata de aço carbono SAE 1.020, largura 2 1/4" e = 1/2" (5,65kg/m)</v>
          </cell>
          <cell r="C4213" t="str">
            <v>m</v>
          </cell>
          <cell r="D4213">
            <v>128.38999999999999</v>
          </cell>
          <cell r="E4213">
            <v>103.55702532666558</v>
          </cell>
          <cell r="F4213" t="str">
            <v>SIEC Abr/26</v>
          </cell>
        </row>
        <row r="4214">
          <cell r="A4214" t="str">
            <v>09.01.10.130.68</v>
          </cell>
          <cell r="B4214" t="str">
            <v>Barra chata de aço carbono SAE 1.020, largura 4" e = 1/2" (10,13kg/m)</v>
          </cell>
          <cell r="C4214" t="str">
            <v>m</v>
          </cell>
          <cell r="D4214">
            <v>515.66</v>
          </cell>
          <cell r="E4214">
            <v>415.92192289078884</v>
          </cell>
          <cell r="F4214" t="str">
            <v>SIEC Abr/26</v>
          </cell>
        </row>
        <row r="4215">
          <cell r="A4215" t="str">
            <v>09.01.10.130.37</v>
          </cell>
          <cell r="B4215" t="str">
            <v>Barra chata de aço galvanizado, l = 2cm; e = 1/8" (0,498kg/m)</v>
          </cell>
          <cell r="C4215" t="str">
            <v>m</v>
          </cell>
          <cell r="D4215">
            <v>23.17</v>
          </cell>
          <cell r="E4215">
            <v>18.688498144862077</v>
          </cell>
          <cell r="F4215" t="str">
            <v>SIEC Abr/26</v>
          </cell>
        </row>
        <row r="4216">
          <cell r="A4216" t="str">
            <v>09.01.10.130.38</v>
          </cell>
          <cell r="B4216" t="str">
            <v>Barra chata de aço galvanizado, l = 4cm; e = 1/4" (1,99kg/m)</v>
          </cell>
          <cell r="C4216" t="str">
            <v>m</v>
          </cell>
          <cell r="D4216">
            <v>62.08</v>
          </cell>
          <cell r="E4216">
            <v>50.072592353605415</v>
          </cell>
          <cell r="F4216" t="str">
            <v>SIEC Abr/26</v>
          </cell>
        </row>
        <row r="4217">
          <cell r="A4217" t="str">
            <v>09.01.10.130.65</v>
          </cell>
          <cell r="B4217" t="str">
            <v>Cantoneira "U" (0,1530 x 0,40 x 0,1530 m) para arremate vertical</v>
          </cell>
          <cell r="C4217" t="str">
            <v>m</v>
          </cell>
          <cell r="D4217">
            <v>227.85</v>
          </cell>
          <cell r="E4217">
            <v>183.77964187772221</v>
          </cell>
          <cell r="F4217" t="str">
            <v>SIEC Abr/26</v>
          </cell>
        </row>
        <row r="4218">
          <cell r="A4218" t="str">
            <v>09.01.10.130.29</v>
          </cell>
          <cell r="B4218" t="str">
            <v>Cantoneira de abas iguais em aço carbono SAE 1.020 de 88,9 mm x 10mm 3 1/2" x 3/8" (12,58kg/m)</v>
          </cell>
          <cell r="C4218" t="str">
            <v>m</v>
          </cell>
          <cell r="D4218">
            <v>233.11</v>
          </cell>
          <cell r="E4218">
            <v>188.02226165510567</v>
          </cell>
          <cell r="F4218" t="str">
            <v>SIEC Abr/26</v>
          </cell>
        </row>
        <row r="4219">
          <cell r="A4219" t="str">
            <v>09.01.10.130.32</v>
          </cell>
          <cell r="B4219" t="str">
            <v>Cantoneira de abas iguais em aço carbono SAE 1.020, 63,5 mm x 12,5 mm (2 1/2" x 1/2" x 11,46kg/m)</v>
          </cell>
          <cell r="C4219" t="str">
            <v>m</v>
          </cell>
          <cell r="D4219">
            <v>218.61</v>
          </cell>
          <cell r="E4219">
            <v>176.32682690756573</v>
          </cell>
          <cell r="F4219" t="str">
            <v>SIEC Abr/26</v>
          </cell>
        </row>
        <row r="4220">
          <cell r="A4220" t="str">
            <v>09.01.10.130.46</v>
          </cell>
          <cell r="B4220" t="str">
            <v>Cantoneira de abas iguais em aço galvanizado 3/4" x 1/8" (0,87kg/m)</v>
          </cell>
          <cell r="C4220" t="str">
            <v>m</v>
          </cell>
          <cell r="D4220">
            <v>45.67</v>
          </cell>
          <cell r="E4220">
            <v>36.836586546217134</v>
          </cell>
          <cell r="F4220" t="str">
            <v>SIEC Abr/26</v>
          </cell>
        </row>
        <row r="4221">
          <cell r="A4221" t="str">
            <v>09.01.10.130.52</v>
          </cell>
          <cell r="B4221" t="str">
            <v>Cantoneira de aço carbono de abas desiguais 127mm x 89 mm com e = 12,7 mm (20,24kg/m)</v>
          </cell>
          <cell r="C4221" t="str">
            <v>m</v>
          </cell>
          <cell r="D4221">
            <v>489.71</v>
          </cell>
          <cell r="E4221">
            <v>394.99112760122597</v>
          </cell>
          <cell r="F4221" t="str">
            <v>SIEC Abr/26</v>
          </cell>
        </row>
        <row r="4222">
          <cell r="A4222" t="str">
            <v>09.01.10.130.53</v>
          </cell>
          <cell r="B4222" t="str">
            <v>Cantoneira de aço carbono de abas desiguais 178 mm x 102 mm com e = 12,7 mm (26,64kg/m)</v>
          </cell>
          <cell r="C4222" t="str">
            <v>m</v>
          </cell>
          <cell r="D4222">
            <v>651.1</v>
          </cell>
          <cell r="E4222">
            <v>525.165349249879</v>
          </cell>
          <cell r="F4222" t="str">
            <v>SIEC Abr/26</v>
          </cell>
        </row>
        <row r="4223">
          <cell r="A4223" t="str">
            <v>09.01.10.130.33</v>
          </cell>
          <cell r="B4223" t="str">
            <v>Cantoneira de aço carbono de abas iguais 127 mm com e = 12,7 mm 5" x 1/2" (24,03kg/m)</v>
          </cell>
          <cell r="C4223" t="str">
            <v>m</v>
          </cell>
          <cell r="D4223">
            <v>402.03</v>
          </cell>
          <cell r="E4223">
            <v>324.27004355541214</v>
          </cell>
          <cell r="F4223" t="str">
            <v>SIEC Abr/26</v>
          </cell>
        </row>
        <row r="4224">
          <cell r="A4224" t="str">
            <v>09.01.10.130.36</v>
          </cell>
          <cell r="B4224" t="str">
            <v>Chapa de aço carbono lisa SAE 1.020 de e = 10mm ou 3/8" (74,695kg/m²)</v>
          </cell>
          <cell r="C4224" t="str">
            <v>m²</v>
          </cell>
          <cell r="D4224">
            <v>1257.94</v>
          </cell>
          <cell r="E4224">
            <v>1014.6313921600258</v>
          </cell>
          <cell r="F4224" t="str">
            <v>SIEC Abr/26</v>
          </cell>
        </row>
        <row r="4225">
          <cell r="A4225" t="str">
            <v>09.01.10.130.34</v>
          </cell>
          <cell r="B4225" t="str">
            <v>Chapa de aço carbono lisa SAE 1.020 de e = 3,17mm ou 1/8" (24,898kg/m²)</v>
          </cell>
          <cell r="C4225" t="str">
            <v>m²</v>
          </cell>
          <cell r="D4225">
            <v>672.07</v>
          </cell>
          <cell r="E4225">
            <v>542.07936763994201</v>
          </cell>
          <cell r="F4225" t="str">
            <v>SIEC Abr/26</v>
          </cell>
        </row>
        <row r="4226">
          <cell r="A4226" t="str">
            <v>09.01.10.130.35</v>
          </cell>
          <cell r="B4226" t="str">
            <v>Chapa de aço carbono lisa SAE. 1.020 de e = 6,35mm ou 1/4" (49,797kg/m²)</v>
          </cell>
          <cell r="C4226" t="str">
            <v>m²</v>
          </cell>
          <cell r="D4226">
            <v>957.17</v>
          </cell>
          <cell r="E4226">
            <v>772.03581222777859</v>
          </cell>
          <cell r="F4226" t="str">
            <v>SIEC Abr/26</v>
          </cell>
        </row>
        <row r="4227">
          <cell r="A4227" t="str">
            <v>09.01.10.130.57</v>
          </cell>
          <cell r="B4227" t="str">
            <v>DEM.54_Retirada de telas metálicas (com reaproveitamento)</v>
          </cell>
          <cell r="C4227" t="str">
            <v>m²</v>
          </cell>
          <cell r="D4227">
            <v>8.4600000000000009</v>
          </cell>
          <cell r="E4227">
            <v>6.8236812389095025</v>
          </cell>
          <cell r="F4227" t="str">
            <v>SIEC Abr/26</v>
          </cell>
        </row>
        <row r="4228">
          <cell r="A4228" t="str">
            <v>09.01.10.130.47</v>
          </cell>
          <cell r="B4228" t="str">
            <v>DEM.76_Remoção de cantoneiras metálicas em geral (até 4,0kg/m)</v>
          </cell>
          <cell r="C4228" t="str">
            <v>m</v>
          </cell>
          <cell r="D4228">
            <v>33.79</v>
          </cell>
          <cell r="E4228">
            <v>27.254395870301661</v>
          </cell>
          <cell r="F4228" t="str">
            <v>SIEC Abr/26</v>
          </cell>
        </row>
        <row r="4229">
          <cell r="A4229" t="str">
            <v>09.01.10.130.18</v>
          </cell>
          <cell r="B4229" t="str">
            <v>Fornecimento e execução da fixação de suportes em geral com bucha plástica S-10</v>
          </cell>
          <cell r="C4229" t="str">
            <v>un</v>
          </cell>
          <cell r="D4229">
            <v>39.4</v>
          </cell>
          <cell r="E4229">
            <v>31.77931924503952</v>
          </cell>
          <cell r="F4229" t="str">
            <v>SIEC Abr/26</v>
          </cell>
        </row>
        <row r="4230">
          <cell r="A4230" t="str">
            <v>09.01.10.130.19</v>
          </cell>
          <cell r="B4230" t="str">
            <v>Fornecimento e execução da fixação de suportes em geral com bucha plástica S-12</v>
          </cell>
          <cell r="C4230" t="str">
            <v>un</v>
          </cell>
          <cell r="D4230">
            <v>39.72</v>
          </cell>
          <cell r="E4230">
            <v>32.037425391192123</v>
          </cell>
          <cell r="F4230" t="str">
            <v>SIEC Abr/26</v>
          </cell>
        </row>
        <row r="4231">
          <cell r="A4231" t="str">
            <v>09.01.10.130.16</v>
          </cell>
          <cell r="B4231" t="str">
            <v>Fornecimento e execução da fixação de suportes em geral com bucha plástica S-6</v>
          </cell>
          <cell r="C4231" t="str">
            <v>un</v>
          </cell>
          <cell r="D4231">
            <v>39</v>
          </cell>
          <cell r="E4231">
            <v>31.456686562348764</v>
          </cell>
          <cell r="F4231" t="str">
            <v>SIEC Abr/26</v>
          </cell>
        </row>
        <row r="4232">
          <cell r="A4232" t="str">
            <v>09.01.10.130.17</v>
          </cell>
          <cell r="B4232" t="str">
            <v>Fornecimento e execução da fixação de suportes em geral com bucha plástica S-8</v>
          </cell>
          <cell r="C4232" t="str">
            <v>un</v>
          </cell>
          <cell r="D4232">
            <v>40.36</v>
          </cell>
          <cell r="E4232">
            <v>32.553637683497335</v>
          </cell>
          <cell r="F4232" t="str">
            <v>SIEC Abr/26</v>
          </cell>
        </row>
        <row r="4233">
          <cell r="A4233" t="str">
            <v>09.01.10.130.07</v>
          </cell>
          <cell r="B4233" t="str">
            <v>Fornecimento e instalação de porta de enrolar</v>
          </cell>
          <cell r="C4233" t="str">
            <v>m²</v>
          </cell>
          <cell r="D4233">
            <v>481.16</v>
          </cell>
          <cell r="E4233">
            <v>388.09485400871108</v>
          </cell>
          <cell r="F4233" t="str">
            <v>SIEC Abr/26</v>
          </cell>
        </row>
        <row r="4234">
          <cell r="A4234" t="str">
            <v>09.01.10.130.01</v>
          </cell>
          <cell r="B4234" t="str">
            <v>Fornecimento e instalação de portão de ferro em estrutura tubular ø 2 e cantoneiras de 1 x 1/8 com fechamento com chapa lisa de 1/8</v>
          </cell>
          <cell r="C4234" t="str">
            <v>m²</v>
          </cell>
          <cell r="D4234">
            <v>1174.6400000000001</v>
          </cell>
          <cell r="E4234">
            <v>947.44313598967585</v>
          </cell>
          <cell r="F4234" t="str">
            <v>SIEC Abr/26</v>
          </cell>
        </row>
        <row r="4235">
          <cell r="A4235" t="str">
            <v>09.01.10.130.02</v>
          </cell>
          <cell r="B4235" t="str">
            <v>Fornecimento e instalação de portão de ferro em estrutura tubular ø 2 e cantoneiras de 1 x 1/8 com fechamento com tela artística malha quadrada de 19 x 19mm</v>
          </cell>
          <cell r="C4235" t="str">
            <v>m²</v>
          </cell>
          <cell r="D4235">
            <v>1174.6400000000001</v>
          </cell>
          <cell r="E4235">
            <v>947.44313598967585</v>
          </cell>
          <cell r="F4235" t="str">
            <v>SIEC Abr/26</v>
          </cell>
        </row>
        <row r="4236">
          <cell r="A4236" t="str">
            <v>09.01.10.130.04</v>
          </cell>
          <cell r="B4236" t="str">
            <v>Fornecimento e instalação de portão de folha dupla de estrutura de tubo galvanizado de 2" com fechamento de chapa metálica 1/8¨ soldada sobre montante de cantoneira</v>
          </cell>
          <cell r="C4236" t="str">
            <v>m²</v>
          </cell>
          <cell r="D4236">
            <v>1174.6400000000001</v>
          </cell>
          <cell r="E4236">
            <v>947.44313598967585</v>
          </cell>
          <cell r="F4236" t="str">
            <v>SIEC Abr/26</v>
          </cell>
        </row>
        <row r="4237">
          <cell r="A4237" t="str">
            <v>09.01.10.130.03</v>
          </cell>
          <cell r="B4237" t="str">
            <v>Fornecimento e instalação de portão de folha dupla de estrutura de tubo galvanizado de 2" com fechamento de tela galvanizado malha diagonal de 2" fio 10.</v>
          </cell>
          <cell r="C4237" t="str">
            <v>m²</v>
          </cell>
          <cell r="D4237">
            <v>1174.6400000000001</v>
          </cell>
          <cell r="E4237">
            <v>947.44313598967585</v>
          </cell>
          <cell r="F4237" t="str">
            <v>SIEC Abr/26</v>
          </cell>
        </row>
        <row r="4238">
          <cell r="A4238" t="str">
            <v>09.01.10.130.05</v>
          </cell>
          <cell r="B4238" t="str">
            <v>Fornecimento, confecção e instalação de portão em chapa dupla, de aço galvanizado a fogo</v>
          </cell>
          <cell r="C4238" t="str">
            <v>m²</v>
          </cell>
          <cell r="D4238">
            <v>1174.6400000000001</v>
          </cell>
          <cell r="E4238">
            <v>947.44313598967585</v>
          </cell>
          <cell r="F4238" t="str">
            <v>SIEC Abr/26</v>
          </cell>
        </row>
        <row r="4239">
          <cell r="A4239" t="str">
            <v>09.01.10.130.44</v>
          </cell>
          <cell r="B4239" t="str">
            <v>NEM 10_Manta líquida flexível impermeabilizante à base de resinas acrílicas elásticas e flexíveis e com micro esferar poliméricas, aplicado a frio, para lajes cobertas sujeitas a infiltração</v>
          </cell>
          <cell r="C4239" t="str">
            <v>m²</v>
          </cell>
          <cell r="D4239">
            <v>59.17</v>
          </cell>
          <cell r="E4239">
            <v>47.725439587030166</v>
          </cell>
          <cell r="F4239" t="str">
            <v>SIEC Abr/26</v>
          </cell>
        </row>
        <row r="4240">
          <cell r="A4240" t="str">
            <v>09.01.10.130.67</v>
          </cell>
          <cell r="B4240" t="str">
            <v>Parafuso antivandalismo Ø 5/32" x 5/8", niquelado, cabeça escareada com 2 furos cegos; com arruela e porca</v>
          </cell>
          <cell r="C4240" t="str">
            <v>un</v>
          </cell>
          <cell r="D4240">
            <v>7.57</v>
          </cell>
          <cell r="E4240">
            <v>6.1058235199225681</v>
          </cell>
          <cell r="F4240" t="str">
            <v>SIEC Abr/26</v>
          </cell>
        </row>
        <row r="4241">
          <cell r="A4241" t="str">
            <v>09.01.10.130.66</v>
          </cell>
          <cell r="B4241" t="str">
            <v>Perfil metálico em aço galvanizado 5 x 10 cm</v>
          </cell>
          <cell r="C4241" t="str">
            <v>m</v>
          </cell>
          <cell r="D4241">
            <v>273.39999999999998</v>
          </cell>
          <cell r="E4241">
            <v>220.5194386191321</v>
          </cell>
          <cell r="F4241" t="str">
            <v>SIEC Abr/26</v>
          </cell>
        </row>
        <row r="4242">
          <cell r="A4242" t="str">
            <v>09.01.10.130.58</v>
          </cell>
          <cell r="B4242" t="str">
            <v>Perfil 'U' de aço carbono 1.020 altura: 15 cm, largura da aba: 7,5 cm (15,6kg/m)</v>
          </cell>
          <cell r="C4242" t="str">
            <v>m</v>
          </cell>
          <cell r="D4242">
            <v>478.21</v>
          </cell>
          <cell r="E4242">
            <v>385.71543797386676</v>
          </cell>
          <cell r="F4242" t="str">
            <v>SIEC Abr/26</v>
          </cell>
        </row>
        <row r="4243">
          <cell r="A4243" t="str">
            <v>09.01.10.130.31</v>
          </cell>
          <cell r="B4243" t="str">
            <v>Raspagem, lixamento e limpeza manual de metal, madeira e outros materiais</v>
          </cell>
          <cell r="C4243" t="str">
            <v>m²</v>
          </cell>
          <cell r="D4243">
            <v>4.9000000000000004</v>
          </cell>
          <cell r="E4243">
            <v>3.9522503629617685</v>
          </cell>
          <cell r="F4243" t="str">
            <v>SIEC Abr/26</v>
          </cell>
        </row>
        <row r="4244">
          <cell r="A4244" t="str">
            <v>09.01.10.130.86</v>
          </cell>
          <cell r="B4244" t="str">
            <v>Raspagem, lixamento e limpeza manual de metal, madeira e outros materiais (noturno)</v>
          </cell>
          <cell r="C4244" t="str">
            <v>m²</v>
          </cell>
          <cell r="D4244">
            <v>5.24</v>
          </cell>
          <cell r="E4244">
            <v>4.2264881432489112</v>
          </cell>
          <cell r="F4244" t="str">
            <v>SIEC Abr/26</v>
          </cell>
        </row>
        <row r="4245">
          <cell r="A4245" t="str">
            <v>09.01.10.130.49</v>
          </cell>
          <cell r="B4245" t="str">
            <v>Remoção de degraus metálicos das passarelas históricas</v>
          </cell>
          <cell r="C4245" t="str">
            <v>un</v>
          </cell>
          <cell r="D4245">
            <v>443.89</v>
          </cell>
          <cell r="E4245">
            <v>358.03355379899983</v>
          </cell>
          <cell r="F4245" t="str">
            <v>SIEC Abr/26</v>
          </cell>
        </row>
        <row r="4246">
          <cell r="A4246" t="str">
            <v>09.01.10.130.48</v>
          </cell>
          <cell r="B4246" t="str">
            <v>Remoção de degraus metálicos em perfil U das passarelas metálicas</v>
          </cell>
          <cell r="C4246" t="str">
            <v>un</v>
          </cell>
          <cell r="D4246">
            <v>279.75</v>
          </cell>
          <cell r="E4246">
            <v>225.64123245684789</v>
          </cell>
          <cell r="F4246" t="str">
            <v>SIEC Abr/26</v>
          </cell>
        </row>
        <row r="4247">
          <cell r="A4247" t="str">
            <v>09.01.10.130.26</v>
          </cell>
          <cell r="B4247" t="str">
            <v>Reparos em porta pantográfica</v>
          </cell>
          <cell r="C4247" t="str">
            <v>m²</v>
          </cell>
          <cell r="D4247">
            <v>299.64999999999998</v>
          </cell>
          <cell r="E4247">
            <v>241.692208420713</v>
          </cell>
          <cell r="F4247" t="str">
            <v>SIEC Abr/26</v>
          </cell>
        </row>
        <row r="4248">
          <cell r="A4248" t="str">
            <v>09.01.10.130.69</v>
          </cell>
          <cell r="B4248" t="str">
            <v>Retirada de barra chata 38mm (1 1/2'') e=4,76mm (peso= 1,42 kg/m) sem reaproveitamento</v>
          </cell>
          <cell r="C4248" t="str">
            <v>m</v>
          </cell>
          <cell r="D4248">
            <v>33.6</v>
          </cell>
          <cell r="E4248">
            <v>27.101145346023554</v>
          </cell>
          <cell r="F4248" t="str">
            <v>SIEC Abr/26</v>
          </cell>
        </row>
        <row r="4249">
          <cell r="A4249" t="str">
            <v>09.01.10.130.70</v>
          </cell>
          <cell r="B4249" t="str">
            <v>Retirada de barra chata 50mm (2'') e=4,76mm (peso= 1,90 kg/m) sem reaproveitamento</v>
          </cell>
          <cell r="C4249" t="str">
            <v>m</v>
          </cell>
          <cell r="D4249">
            <v>33.61</v>
          </cell>
          <cell r="E4249">
            <v>27.109211163090819</v>
          </cell>
          <cell r="F4249" t="str">
            <v>SIEC Abr/26</v>
          </cell>
        </row>
        <row r="4250">
          <cell r="A4250" t="str">
            <v>09.01.10.130.71</v>
          </cell>
          <cell r="B4250" t="str">
            <v>Retirada de barra redonda Ø 12mm (1/2'') (peso=1,00 kg/m) sem reaproveitamento</v>
          </cell>
          <cell r="C4250" t="str">
            <v>m</v>
          </cell>
          <cell r="D4250">
            <v>25.87</v>
          </cell>
          <cell r="E4250">
            <v>20.866268753024681</v>
          </cell>
          <cell r="F4250" t="str">
            <v>SIEC Abr/26</v>
          </cell>
        </row>
        <row r="4251">
          <cell r="A4251" t="str">
            <v>09.01.10.130.83</v>
          </cell>
          <cell r="B4251" t="str">
            <v>Retirada de barras metálicas, largura de 40mm e espessura variando de 1/8'' a 1'' - sem reaproveitamento</v>
          </cell>
          <cell r="C4251" t="str">
            <v>m</v>
          </cell>
          <cell r="D4251">
            <v>84.68</v>
          </cell>
          <cell r="E4251">
            <v>68.301338925633175</v>
          </cell>
          <cell r="F4251" t="str">
            <v>SIEC Abr/26</v>
          </cell>
        </row>
        <row r="4252">
          <cell r="A4252" t="str">
            <v>09.01.10.130.55</v>
          </cell>
          <cell r="B4252" t="str">
            <v>Retirada de chapas metálicas, espessura de 1/4" e aproximadamente 50kg/m² (com reaproveitamento)</v>
          </cell>
          <cell r="C4252" t="str">
            <v>m²</v>
          </cell>
          <cell r="D4252">
            <v>190.53</v>
          </cell>
          <cell r="E4252">
            <v>153.67801258267463</v>
          </cell>
          <cell r="F4252" t="str">
            <v>SIEC Abr/26</v>
          </cell>
        </row>
        <row r="4253">
          <cell r="A4253" t="str">
            <v>09.01.10.130.84</v>
          </cell>
          <cell r="B4253" t="str">
            <v>Retirada de chapas metálicas, espessura de 1/8" e aproximadamente 25kg/m² - sem reaproveitamento</v>
          </cell>
          <cell r="C4253" t="str">
            <v>m</v>
          </cell>
          <cell r="D4253">
            <v>95.26</v>
          </cell>
          <cell r="E4253">
            <v>76.834973382803682</v>
          </cell>
          <cell r="F4253" t="str">
            <v>SIEC Abr/26</v>
          </cell>
        </row>
        <row r="4254">
          <cell r="A4254" t="str">
            <v>09.01.10.130.73</v>
          </cell>
          <cell r="B4254" t="str">
            <v>Retirada de chapas metálicas, espessura de 20mm (aproximadamente peso= 157,5kg/m²) sem reaproveitamento</v>
          </cell>
          <cell r="C4254" t="str">
            <v>m²</v>
          </cell>
          <cell r="D4254">
            <v>324.29000000000002</v>
          </cell>
          <cell r="E4254">
            <v>261.56638167446363</v>
          </cell>
          <cell r="F4254" t="str">
            <v>SIEC Abr/26</v>
          </cell>
        </row>
        <row r="4255">
          <cell r="A4255" t="str">
            <v>09.01.10.130.72</v>
          </cell>
          <cell r="B4255" t="str">
            <v>Retirada de chapas metálicas, espessura de 6mm (1/4'') (aproximadamente peso = 50kg/m²) sem reaproveitamento</v>
          </cell>
          <cell r="C4255" t="str">
            <v>m²</v>
          </cell>
          <cell r="D4255">
            <v>33.700000000000003</v>
          </cell>
          <cell r="E4255">
            <v>27.181803516696242</v>
          </cell>
          <cell r="F4255" t="str">
            <v>SIEC Abr/26</v>
          </cell>
        </row>
        <row r="4256">
          <cell r="A4256" t="str">
            <v>09.01.10.130.82</v>
          </cell>
          <cell r="B4256" t="str">
            <v>Retirada de perfil 'T' metálico, espessura de 12mm e aproximadamente 8,8kg/m - sem reaproveitamento</v>
          </cell>
          <cell r="C4256" t="str">
            <v>m</v>
          </cell>
          <cell r="D4256">
            <v>127.02</v>
          </cell>
          <cell r="E4256">
            <v>102.45200838844974</v>
          </cell>
          <cell r="F4256" t="str">
            <v>SIEC Abr/26</v>
          </cell>
        </row>
        <row r="4257">
          <cell r="A4257" t="str">
            <v>09.01.10.130.56</v>
          </cell>
          <cell r="B4257" t="str">
            <v>Retirada de perfil 'U' metálico, espessura de 12mm e aproximadamente 44kg/m² (com reaproveitamento)</v>
          </cell>
          <cell r="C4257" t="str">
            <v>m</v>
          </cell>
          <cell r="D4257">
            <v>127.02</v>
          </cell>
          <cell r="E4257">
            <v>102.45200838844974</v>
          </cell>
          <cell r="F4257" t="str">
            <v>SIEC Abr/26</v>
          </cell>
        </row>
        <row r="4258">
          <cell r="A4258" t="str">
            <v>09.01.10.130.74</v>
          </cell>
          <cell r="B4258" t="str">
            <v>Retirada de placa acrílica com espessura de até 25mm</v>
          </cell>
          <cell r="C4258" t="str">
            <v>m²</v>
          </cell>
          <cell r="D4258">
            <v>31.02</v>
          </cell>
          <cell r="E4258">
            <v>25.020164542668173</v>
          </cell>
          <cell r="F4258" t="str">
            <v>SIEC Abr/26</v>
          </cell>
        </row>
        <row r="4259">
          <cell r="A4259" t="str">
            <v>09.01.10.130.75</v>
          </cell>
          <cell r="B4259" t="str">
            <v>Retirada de telas metálicas em malhas quadriculada e ondulada peso=1,00 à 5,00 kg/m² (sem reaproveitamento)</v>
          </cell>
          <cell r="C4259" t="str">
            <v>m²</v>
          </cell>
          <cell r="D4259">
            <v>26.08</v>
          </cell>
          <cell r="E4259">
            <v>21.035650911437326</v>
          </cell>
          <cell r="F4259" t="str">
            <v>SIEC Abr/26</v>
          </cell>
        </row>
        <row r="4260">
          <cell r="A4260" t="str">
            <v>09.01.10.130.77</v>
          </cell>
          <cell r="B4260" t="str">
            <v>Retirada de telas metálicas em malhas quadriculada e ondulada peso=10,01 à 15,00 kg/m² (sem reaproveitamento)</v>
          </cell>
          <cell r="C4260" t="str">
            <v>m²</v>
          </cell>
          <cell r="D4260">
            <v>33.6</v>
          </cell>
          <cell r="E4260">
            <v>27.101145346023554</v>
          </cell>
          <cell r="F4260" t="str">
            <v>SIEC Abr/26</v>
          </cell>
        </row>
        <row r="4261">
          <cell r="A4261" t="str">
            <v>09.01.10.130.78</v>
          </cell>
          <cell r="B4261" t="str">
            <v>Retirada de telas metálicas em malhas quadriculada e ondulada peso=15,01 à 20,00 kg/m² (sem reaproveitamento)</v>
          </cell>
          <cell r="C4261" t="str">
            <v>m²</v>
          </cell>
          <cell r="D4261">
            <v>33.61</v>
          </cell>
          <cell r="E4261">
            <v>27.109211163090819</v>
          </cell>
          <cell r="F4261" t="str">
            <v>SIEC Abr/26</v>
          </cell>
        </row>
        <row r="4262">
          <cell r="A4262" t="str">
            <v>09.01.10.130.76</v>
          </cell>
          <cell r="B4262" t="str">
            <v>Retirada de telas metálicas em malhas quadriculada e ondulada peso=5,01 à 10,00 kg/m² (sem reaproveitamento)</v>
          </cell>
          <cell r="C4262" t="str">
            <v>m²</v>
          </cell>
          <cell r="D4262">
            <v>33.590000000000003</v>
          </cell>
          <cell r="E4262">
            <v>27.093079528956284</v>
          </cell>
          <cell r="F4262" t="str">
            <v>SIEC Abr/26</v>
          </cell>
        </row>
        <row r="4263">
          <cell r="A4263" t="str">
            <v>09.01.10.130.79</v>
          </cell>
          <cell r="B4263" t="str">
            <v>Retirada de tubo Ø 38mm, espessura de 2,25 mm a 3,25 mm, sem reaproveitamento</v>
          </cell>
          <cell r="C4263" t="str">
            <v>m</v>
          </cell>
          <cell r="D4263">
            <v>34.49</v>
          </cell>
          <cell r="E4263">
            <v>27.819003065010488</v>
          </cell>
          <cell r="F4263" t="str">
            <v>SIEC Abr/26</v>
          </cell>
        </row>
        <row r="4264">
          <cell r="A4264" t="str">
            <v>09.01.10.130.80</v>
          </cell>
          <cell r="B4264" t="str">
            <v>Retirada de tubo Ø 50mm (2'') e=2,65mm (peso=3,15 kg/m) sem reaproveitamento</v>
          </cell>
          <cell r="C4264" t="str">
            <v>m</v>
          </cell>
          <cell r="D4264">
            <v>34.54</v>
          </cell>
          <cell r="E4264">
            <v>27.85933215034683</v>
          </cell>
          <cell r="F4264" t="str">
            <v>SIEC Abr/26</v>
          </cell>
        </row>
        <row r="4265">
          <cell r="A4265" t="str">
            <v>09.01.10.130.81</v>
          </cell>
          <cell r="B4265" t="str">
            <v>Retirada de tubo Ø 76mm (3'') e=2,65mm (peso=4,81 kg/m) sem reaproveitamento</v>
          </cell>
          <cell r="C4265" t="str">
            <v>m</v>
          </cell>
          <cell r="D4265">
            <v>34.54</v>
          </cell>
          <cell r="E4265">
            <v>27.85933215034683</v>
          </cell>
          <cell r="F4265" t="str">
            <v>SIEC Abr/26</v>
          </cell>
        </row>
        <row r="4266">
          <cell r="A4266" t="str">
            <v>09.01.10.130.63</v>
          </cell>
          <cell r="B4266" t="str">
            <v>Tubo redondo estrutural de aço galvanizado Ø 50 mm e=3mm sem costura, 3,54kg/m</v>
          </cell>
          <cell r="C4266" t="str">
            <v>m</v>
          </cell>
          <cell r="D4266">
            <v>140.21</v>
          </cell>
          <cell r="E4266">
            <v>113.09082110017745</v>
          </cell>
          <cell r="F4266" t="str">
            <v>SIEC Abr/26</v>
          </cell>
        </row>
        <row r="4267">
          <cell r="A4267" t="str">
            <v>09.01.10.130.64</v>
          </cell>
          <cell r="B4267" t="str">
            <v>Tubo redondo estrutural de aço galvanizado Ø 75 mm e=5mm sem costura, 8,37kg/m</v>
          </cell>
          <cell r="C4267" t="str">
            <v>m</v>
          </cell>
          <cell r="D4267">
            <v>265.47000000000003</v>
          </cell>
          <cell r="E4267">
            <v>214.12324568478789</v>
          </cell>
          <cell r="F4267" t="str">
            <v>SIEC Abr/26</v>
          </cell>
        </row>
        <row r="4268">
          <cell r="A4268" t="str">
            <v>09.01.10.130.61</v>
          </cell>
          <cell r="B4268" t="str">
            <v>Viga de aço em perfil AR 350 W 150 x 24</v>
          </cell>
          <cell r="C4268" t="str">
            <v>kg</v>
          </cell>
          <cell r="D4268">
            <v>31.99</v>
          </cell>
          <cell r="E4268">
            <v>25.802548798193257</v>
          </cell>
          <cell r="F4268" t="str">
            <v>SIEC Abr/26</v>
          </cell>
        </row>
        <row r="4269">
          <cell r="A4269" t="str">
            <v>09.01.10.130.62</v>
          </cell>
          <cell r="B4269" t="str">
            <v>Viga de aço em perfil AR 350 W 200 x 15</v>
          </cell>
          <cell r="C4269" t="str">
            <v>kg</v>
          </cell>
          <cell r="D4269">
            <v>31.99</v>
          </cell>
          <cell r="E4269">
            <v>25.802548798193257</v>
          </cell>
          <cell r="F4269" t="str">
            <v>SIEC Abr/26</v>
          </cell>
        </row>
        <row r="4270">
          <cell r="A4270" t="str">
            <v>09.01.10.130.50</v>
          </cell>
          <cell r="B4270" t="str">
            <v>Viga de aço em perfil AR 350 W 610 x 101,0 em obra de arte</v>
          </cell>
          <cell r="C4270" t="str">
            <v>kg</v>
          </cell>
          <cell r="D4270">
            <v>31.99</v>
          </cell>
          <cell r="E4270">
            <v>25.802548798193257</v>
          </cell>
          <cell r="F4270" t="str">
            <v>SIEC Abr/26</v>
          </cell>
        </row>
        <row r="4271">
          <cell r="A4271" t="str">
            <v>09.01.10.130.41</v>
          </cell>
          <cell r="B4271" t="str">
            <v>Viga de aço em perfil 'U' 6,5x25,0 cm e = 3/8" (29,76kg/m)</v>
          </cell>
          <cell r="C4271" t="str">
            <v>m</v>
          </cell>
          <cell r="D4271">
            <v>793.84</v>
          </cell>
          <cell r="E4271">
            <v>640.29682206807547</v>
          </cell>
          <cell r="F4271" t="str">
            <v>SIEC Abr/26</v>
          </cell>
        </row>
        <row r="4272">
          <cell r="A4272" t="str">
            <v>09.01.10.130.42</v>
          </cell>
          <cell r="B4272" t="str">
            <v>Viga de aço em perfil 'U' 7,0x25,7 cm e = 1/4" (22,7kg/m)</v>
          </cell>
          <cell r="C4272" t="str">
            <v>m</v>
          </cell>
          <cell r="D4272">
            <v>700.79</v>
          </cell>
          <cell r="E4272">
            <v>565.2443942571382</v>
          </cell>
          <cell r="F4272" t="str">
            <v>SIEC Abr/26</v>
          </cell>
        </row>
        <row r="4273">
          <cell r="A4273" t="str">
            <v>09.01.10.150</v>
          </cell>
          <cell r="B4273" t="str">
            <v>COBERTURAS</v>
          </cell>
          <cell r="C4273" t="str">
            <v/>
          </cell>
          <cell r="E4273">
            <v>0</v>
          </cell>
          <cell r="F4273" t="str">
            <v>SIEC Abr/26</v>
          </cell>
        </row>
        <row r="4274">
          <cell r="A4274" t="str">
            <v>09.01.10.150.06</v>
          </cell>
          <cell r="B4274" t="str">
            <v>Instalação ou substituição de telhas de qualquer categoria, com vãos de até 5,00m</v>
          </cell>
          <cell r="C4274" t="str">
            <v>m²</v>
          </cell>
          <cell r="D4274">
            <v>44.48</v>
          </cell>
          <cell r="E4274">
            <v>35.876754315212125</v>
          </cell>
          <cell r="F4274" t="str">
            <v>SIEC Abr/26</v>
          </cell>
        </row>
        <row r="4275">
          <cell r="A4275" t="str">
            <v>09.01.10.150.07</v>
          </cell>
          <cell r="B4275" t="str">
            <v>Restauro de Ponteiro de cobertura, com partes em ferro fundido e madeira</v>
          </cell>
          <cell r="C4275" t="str">
            <v>un</v>
          </cell>
          <cell r="D4275">
            <v>2952.68</v>
          </cell>
          <cell r="E4275">
            <v>2381.5776738183577</v>
          </cell>
          <cell r="F4275" t="str">
            <v>SIEC Abr/26</v>
          </cell>
        </row>
        <row r="4276">
          <cell r="A4276" t="str">
            <v>09.01.10.150.02</v>
          </cell>
          <cell r="B4276" t="str">
            <v>Substituição de caibro 5 x 6 cm de peroba em estrutura de telhado</v>
          </cell>
          <cell r="C4276" t="str">
            <v>m</v>
          </cell>
          <cell r="D4276">
            <v>36</v>
          </cell>
          <cell r="E4276">
            <v>29.036941442168093</v>
          </cell>
          <cell r="F4276" t="str">
            <v>SIEC Abr/26</v>
          </cell>
        </row>
        <row r="4277">
          <cell r="A4277" t="str">
            <v>09.01.10.150.01</v>
          </cell>
          <cell r="B4277" t="str">
            <v>Substituição de ripamento 1,5 x 5 cm para assentamento de telhas</v>
          </cell>
          <cell r="C4277" t="str">
            <v>m</v>
          </cell>
          <cell r="D4277">
            <v>6.21</v>
          </cell>
          <cell r="E4277">
            <v>5.0088723987739954</v>
          </cell>
          <cell r="F4277" t="str">
            <v>SIEC Abr/26</v>
          </cell>
        </row>
        <row r="4278">
          <cell r="A4278" t="str">
            <v>09.01.10.150.03</v>
          </cell>
          <cell r="B4278" t="str">
            <v>Substituição de viga de peroba 6 x 12 cm em estrutura de telhado</v>
          </cell>
          <cell r="C4278" t="str">
            <v>m</v>
          </cell>
          <cell r="D4278">
            <v>80.400000000000006</v>
          </cell>
          <cell r="E4278">
            <v>64.849169220842072</v>
          </cell>
          <cell r="F4278" t="str">
            <v>SIEC Abr/26</v>
          </cell>
        </row>
        <row r="4279">
          <cell r="A4279" t="str">
            <v>09.01.10.150.04</v>
          </cell>
          <cell r="B4279" t="str">
            <v>Substituição de viga de peroba 6 x 16 cm em estrutura de telhado</v>
          </cell>
          <cell r="C4279" t="str">
            <v>m</v>
          </cell>
          <cell r="D4279">
            <v>102.59</v>
          </cell>
          <cell r="E4279">
            <v>82.747217293111788</v>
          </cell>
          <cell r="F4279" t="str">
            <v>SIEC Abr/26</v>
          </cell>
        </row>
        <row r="4280">
          <cell r="A4280" t="str">
            <v>09.01.10.151</v>
          </cell>
          <cell r="B4280" t="str">
            <v>PISOS</v>
          </cell>
          <cell r="C4280" t="str">
            <v/>
          </cell>
          <cell r="E4280">
            <v>0</v>
          </cell>
          <cell r="F4280" t="str">
            <v>SIEC Abr/26</v>
          </cell>
        </row>
        <row r="4281">
          <cell r="A4281" t="str">
            <v>09.01.10.151.01</v>
          </cell>
          <cell r="B4281" t="str">
            <v>Assentamento de placa de granito levigado 500 mm x 500 mm x 20 mm - diurno</v>
          </cell>
          <cell r="C4281" t="str">
            <v>m²</v>
          </cell>
          <cell r="D4281">
            <v>78.430000000000007</v>
          </cell>
          <cell r="E4281">
            <v>63.260203258590103</v>
          </cell>
          <cell r="F4281" t="str">
            <v>SIEC Abr/26</v>
          </cell>
        </row>
        <row r="4282">
          <cell r="A4282" t="str">
            <v>09.01.10.151.03</v>
          </cell>
          <cell r="B4282" t="str">
            <v>Fornecimento de placa de granito levigado cinza andorinha 500 mm x 500 mm x 20 mm</v>
          </cell>
          <cell r="C4282" t="str">
            <v>m²</v>
          </cell>
          <cell r="D4282">
            <v>335.84</v>
          </cell>
          <cell r="E4282">
            <v>270.88240038715918</v>
          </cell>
          <cell r="F4282" t="str">
            <v>SIEC Abr/26</v>
          </cell>
        </row>
        <row r="4283">
          <cell r="A4283" t="str">
            <v>09.03</v>
          </cell>
          <cell r="B4283" t="str">
            <v>MANUTENÇÃO DE VIA PERMANENTE</v>
          </cell>
          <cell r="C4283" t="str">
            <v/>
          </cell>
          <cell r="E4283">
            <v>0</v>
          </cell>
          <cell r="F4283" t="str">
            <v>SIEC Abr/26</v>
          </cell>
        </row>
        <row r="4284">
          <cell r="A4284" t="str">
            <v>09.03.00</v>
          </cell>
          <cell r="B4284" t="str">
            <v>ESTUDOS PARA MANUTENÇÃO DE VIA PERMANENTE</v>
          </cell>
          <cell r="C4284" t="str">
            <v/>
          </cell>
          <cell r="E4284">
            <v>0</v>
          </cell>
          <cell r="F4284" t="str">
            <v>SIEC Abr/26</v>
          </cell>
        </row>
        <row r="4285">
          <cell r="A4285" t="str">
            <v>09.03.00.100</v>
          </cell>
          <cell r="B4285" t="str">
            <v>ESTUDOS PARA MANUTENÇÃO DE VIA PERMANENTE</v>
          </cell>
          <cell r="C4285" t="str">
            <v/>
          </cell>
          <cell r="E4285">
            <v>0</v>
          </cell>
          <cell r="F4285" t="str">
            <v>SIEC Abr/26</v>
          </cell>
        </row>
        <row r="4286">
          <cell r="A4286" t="str">
            <v>09.03.00.100.02</v>
          </cell>
          <cell r="B4286" t="str">
            <v>Estudos de reforço da plataforma ferroviária (Greide) da via</v>
          </cell>
          <cell r="C4286" t="str">
            <v>m</v>
          </cell>
          <cell r="D4286">
            <v>3.83</v>
          </cell>
          <cell r="E4286">
            <v>3.0892079367639944</v>
          </cell>
          <cell r="F4286" t="str">
            <v>SIEC Abr/26</v>
          </cell>
        </row>
        <row r="4287">
          <cell r="A4287" t="str">
            <v>09.03.00.100.04</v>
          </cell>
          <cell r="B4287" t="str">
            <v>Levantamento e cálculo de correção geométrica de via e AMV</v>
          </cell>
          <cell r="C4287" t="str">
            <v>m</v>
          </cell>
          <cell r="D4287">
            <v>10.37</v>
          </cell>
          <cell r="E4287">
            <v>8.3642522987578634</v>
          </cell>
          <cell r="F4287" t="str">
            <v>SIEC Abr/26</v>
          </cell>
        </row>
        <row r="4288">
          <cell r="A4288" t="str">
            <v>09.03.00.100.01</v>
          </cell>
          <cell r="B4288" t="str">
            <v>Verificação e estudos para a correção geométrica das vias e aparelhos de mudança de via - AMVS</v>
          </cell>
          <cell r="C4288" t="str">
            <v>m</v>
          </cell>
          <cell r="D4288">
            <v>2.56</v>
          </cell>
          <cell r="E4288">
            <v>2.0648491692208419</v>
          </cell>
          <cell r="F4288" t="str">
            <v>SIEC Abr/26</v>
          </cell>
        </row>
        <row r="4289">
          <cell r="A4289" t="str">
            <v>09.03.01</v>
          </cell>
          <cell r="B4289" t="str">
            <v>SERVIÇOS DE CONTROLE E INSPEÇÃO</v>
          </cell>
          <cell r="C4289" t="str">
            <v/>
          </cell>
          <cell r="E4289">
            <v>0</v>
          </cell>
          <cell r="F4289" t="str">
            <v>SIEC Abr/26</v>
          </cell>
        </row>
        <row r="4290">
          <cell r="A4290" t="str">
            <v>09.03.01.100</v>
          </cell>
          <cell r="B4290" t="str">
            <v>SERVIÇOS DE CONTROLE E INSPEÇÃO</v>
          </cell>
          <cell r="C4290" t="str">
            <v/>
          </cell>
          <cell r="E4290">
            <v>0</v>
          </cell>
          <cell r="F4290" t="str">
            <v>SIEC Abr/26</v>
          </cell>
        </row>
        <row r="4291">
          <cell r="A4291" t="str">
            <v>09.03.01.100.02</v>
          </cell>
          <cell r="B4291" t="str">
            <v>Inspeção detalhada AMVS UIC - noturno</v>
          </cell>
          <cell r="C4291" t="str">
            <v>un</v>
          </cell>
          <cell r="D4291">
            <v>2985.35</v>
          </cell>
          <cell r="E4291">
            <v>2407.9286981771252</v>
          </cell>
          <cell r="F4291" t="str">
            <v>SIEC Abr/26</v>
          </cell>
        </row>
        <row r="4292">
          <cell r="A4292" t="str">
            <v>09.03.01.100.03</v>
          </cell>
          <cell r="B4292" t="str">
            <v>Inspeção geral de vias elevadas ou em túneis - noturno</v>
          </cell>
          <cell r="C4292" t="str">
            <v>km</v>
          </cell>
          <cell r="D4292">
            <v>2242.91</v>
          </cell>
          <cell r="E4292">
            <v>1809.0901758348118</v>
          </cell>
          <cell r="F4292" t="str">
            <v>SIEC Abr/26</v>
          </cell>
        </row>
        <row r="4293">
          <cell r="A4293" t="str">
            <v>09.03.01.100.01</v>
          </cell>
          <cell r="B4293" t="str">
            <v>Inspeção localizada em trilhos, soldas em vias e AMVs, pela técnica de ultrassom, com emprego de equipamento portátil</v>
          </cell>
          <cell r="C4293" t="str">
            <v>un</v>
          </cell>
          <cell r="D4293">
            <v>414.24</v>
          </cell>
          <cell r="E4293">
            <v>334.1184061945475</v>
          </cell>
          <cell r="F4293" t="str">
            <v>SIEC Abr/26</v>
          </cell>
        </row>
        <row r="4294">
          <cell r="A4294" t="str">
            <v>09.03.03</v>
          </cell>
          <cell r="B4294" t="str">
            <v>SERVIÇOS DE PROSPECÇÕES DA SUPER E INFRAESTRUTURA</v>
          </cell>
          <cell r="C4294" t="str">
            <v/>
          </cell>
          <cell r="E4294">
            <v>0</v>
          </cell>
          <cell r="F4294" t="str">
            <v>SIEC Abr/26</v>
          </cell>
        </row>
        <row r="4295">
          <cell r="A4295" t="str">
            <v>09.03.03.100</v>
          </cell>
          <cell r="B4295" t="str">
            <v>SERVIÇOS DE PROSPECÇÕES DA SUPER E INFRAESTRUTURA</v>
          </cell>
          <cell r="C4295" t="str">
            <v/>
          </cell>
          <cell r="E4295">
            <v>0</v>
          </cell>
          <cell r="F4295" t="str">
            <v>SIEC Abr/26</v>
          </cell>
        </row>
        <row r="4296">
          <cell r="A4296" t="str">
            <v>09.03.03.100.05</v>
          </cell>
          <cell r="B4296" t="str">
            <v>Mapeamento cadastral da via</v>
          </cell>
          <cell r="C4296" t="str">
            <v>km</v>
          </cell>
          <cell r="D4296">
            <v>2063.7600000000002</v>
          </cell>
          <cell r="E4296">
            <v>1664.5910630746896</v>
          </cell>
          <cell r="F4296" t="str">
            <v>SIEC Abr/26</v>
          </cell>
        </row>
        <row r="4297">
          <cell r="A4297" t="str">
            <v>09.03.03.100.01</v>
          </cell>
          <cell r="B4297" t="str">
            <v>Prospecção da via férrea corrida - serviços e materiais</v>
          </cell>
          <cell r="C4297" t="str">
            <v>km</v>
          </cell>
          <cell r="D4297">
            <v>448</v>
          </cell>
          <cell r="E4297">
            <v>361.34860461364735</v>
          </cell>
          <cell r="F4297" t="str">
            <v>SIEC Abr/26</v>
          </cell>
        </row>
        <row r="4298">
          <cell r="A4298" t="str">
            <v>09.03.03.100.02</v>
          </cell>
          <cell r="B4298" t="str">
            <v>Prospecção dos AMVs (AREMA e UIC) - serviços e materiais</v>
          </cell>
          <cell r="C4298" t="str">
            <v>un</v>
          </cell>
          <cell r="D4298">
            <v>192</v>
          </cell>
          <cell r="E4298">
            <v>154.86368769156314</v>
          </cell>
          <cell r="F4298" t="str">
            <v>SIEC Abr/26</v>
          </cell>
        </row>
        <row r="4299">
          <cell r="A4299" t="str">
            <v>09.03.03.100.03</v>
          </cell>
          <cell r="B4299" t="str">
            <v>Serviços de rondas nas linhas corridas e pátios</v>
          </cell>
          <cell r="C4299" t="str">
            <v>km</v>
          </cell>
          <cell r="D4299">
            <v>219.39</v>
          </cell>
          <cell r="E4299">
            <v>176.95596063881271</v>
          </cell>
          <cell r="F4299" t="str">
            <v>SIEC Abr/26</v>
          </cell>
        </row>
        <row r="4300">
          <cell r="A4300" t="str">
            <v>09.03.05</v>
          </cell>
          <cell r="B4300" t="str">
            <v>SERVIÇOS DE INFRA ESTRUTURA</v>
          </cell>
          <cell r="C4300" t="str">
            <v/>
          </cell>
          <cell r="E4300">
            <v>0</v>
          </cell>
          <cell r="F4300" t="str">
            <v>SIEC Abr/26</v>
          </cell>
        </row>
        <row r="4301">
          <cell r="A4301" t="str">
            <v>09.03.05.000</v>
          </cell>
          <cell r="B4301" t="str">
            <v>LIMPEZA E CONSERVAÇÃO DA FAIXA</v>
          </cell>
          <cell r="C4301" t="str">
            <v/>
          </cell>
          <cell r="E4301">
            <v>0</v>
          </cell>
          <cell r="F4301" t="str">
            <v>SIEC Abr/26</v>
          </cell>
        </row>
        <row r="4302">
          <cell r="A4302" t="str">
            <v>09.03.05.000.04</v>
          </cell>
          <cell r="B4302" t="str">
            <v>Carga e descarga mecanizada de entulho e transporte ferroviário até o 1º km</v>
          </cell>
          <cell r="C4302" t="str">
            <v>m³</v>
          </cell>
          <cell r="D4302">
            <v>31.38</v>
          </cell>
          <cell r="E4302">
            <v>25.310533957089852</v>
          </cell>
          <cell r="F4302" t="str">
            <v>SIEC Abr/26</v>
          </cell>
        </row>
        <row r="4303">
          <cell r="A4303" t="str">
            <v>09.03.05.000.06</v>
          </cell>
          <cell r="B4303" t="str">
            <v>Carga e descarga mecanizada de material orgânico, brejoso, turfa e transporte ferroviário até o 1º km</v>
          </cell>
          <cell r="C4303" t="str">
            <v>m³</v>
          </cell>
          <cell r="D4303">
            <v>31.38</v>
          </cell>
          <cell r="E4303">
            <v>25.310533957089852</v>
          </cell>
          <cell r="F4303" t="str">
            <v>SIEC Abr/26</v>
          </cell>
        </row>
        <row r="4304">
          <cell r="A4304" t="str">
            <v>09.03.05.000.05</v>
          </cell>
          <cell r="B4304" t="str">
            <v>Carga e descarga mecanizada de terra e materiais oriundos de limpeza e transporte ferroviário até o 1º km</v>
          </cell>
          <cell r="C4304" t="str">
            <v>m³</v>
          </cell>
          <cell r="D4304">
            <v>31.38</v>
          </cell>
          <cell r="E4304">
            <v>25.310533957089852</v>
          </cell>
          <cell r="F4304" t="str">
            <v>SIEC Abr/26</v>
          </cell>
        </row>
        <row r="4305">
          <cell r="A4305" t="str">
            <v>09.03.05.000.13</v>
          </cell>
          <cell r="B4305" t="str">
            <v>Carga manual (solo, terra, entulho, turfa, material brejoso)</v>
          </cell>
          <cell r="C4305" t="str">
            <v>m³</v>
          </cell>
          <cell r="D4305">
            <v>47.67</v>
          </cell>
          <cell r="E4305">
            <v>38.449749959670918</v>
          </cell>
          <cell r="F4305" t="str">
            <v>SIEC Abr/26</v>
          </cell>
        </row>
        <row r="4306">
          <cell r="A4306" t="str">
            <v>09.03.05.000.24</v>
          </cell>
          <cell r="B4306" t="str">
            <v>Carga manual, transporte até 200 m e descarga de materiais (solo, terra, entulho, turfa, material brejoso) com a utilização de carrinho de mão</v>
          </cell>
          <cell r="C4306" t="str">
            <v>m³</v>
          </cell>
          <cell r="D4306">
            <v>172.67</v>
          </cell>
          <cell r="E4306">
            <v>139.27246330053234</v>
          </cell>
          <cell r="F4306" t="str">
            <v>SIEC Abr/26</v>
          </cell>
        </row>
        <row r="4307">
          <cell r="A4307" t="str">
            <v>09.03.05.000.17</v>
          </cell>
          <cell r="B4307" t="str">
            <v>Carga mecanizada (solo, terra, lastro com terra, entulho, turfa, material brejoso) em veículo da CPTM</v>
          </cell>
          <cell r="C4307" t="str">
            <v>m³</v>
          </cell>
          <cell r="D4307">
            <v>4.46</v>
          </cell>
          <cell r="E4307">
            <v>3.5973544120019358</v>
          </cell>
          <cell r="F4307" t="str">
            <v>SIEC Abr/26</v>
          </cell>
        </row>
        <row r="4308">
          <cell r="A4308" t="str">
            <v>09.03.05.000.18</v>
          </cell>
          <cell r="B4308" t="str">
            <v>Carga mecanizada (solo, terra, lastro com terra, entulho, turfa, material brejoso) em veículo ferroviário</v>
          </cell>
          <cell r="C4308" t="str">
            <v>m³</v>
          </cell>
          <cell r="D4308">
            <v>34.590000000000003</v>
          </cell>
          <cell r="E4308">
            <v>27.899661235683176</v>
          </cell>
          <cell r="F4308" t="str">
            <v>SIEC Abr/26</v>
          </cell>
        </row>
        <row r="4309">
          <cell r="A4309" t="str">
            <v>09.03.05.000.15</v>
          </cell>
          <cell r="B4309" t="str">
            <v>Carga mecanizada (solo, terra, lastro com terra, entulho, turfa, material brejoso) em veículo rodoviário</v>
          </cell>
          <cell r="C4309" t="str">
            <v>m³</v>
          </cell>
          <cell r="D4309">
            <v>45.05</v>
          </cell>
          <cell r="E4309">
            <v>36.336505888046453</v>
          </cell>
          <cell r="F4309" t="str">
            <v>SIEC Abr/26</v>
          </cell>
        </row>
        <row r="4310">
          <cell r="A4310" t="str">
            <v>09.03.05.000.14</v>
          </cell>
          <cell r="B4310" t="str">
            <v>Descarga manual (solo, terra, entulho, turfa, material brejoso)</v>
          </cell>
          <cell r="C4310" t="str">
            <v>m³</v>
          </cell>
          <cell r="D4310">
            <v>39.72</v>
          </cell>
          <cell r="E4310">
            <v>32.037425391192123</v>
          </cell>
          <cell r="F4310" t="str">
            <v>SIEC Abr/26</v>
          </cell>
        </row>
        <row r="4311">
          <cell r="A4311" t="str">
            <v>09.03.05.000.16</v>
          </cell>
          <cell r="B4311" t="str">
            <v>Descarga mecanizada (solo, terra, entulho, turfa, material brejoso) em veículo rodoviário</v>
          </cell>
          <cell r="C4311" t="str">
            <v>m³</v>
          </cell>
          <cell r="D4311">
            <v>45.05</v>
          </cell>
          <cell r="E4311">
            <v>36.336505888046453</v>
          </cell>
          <cell r="F4311" t="str">
            <v>SIEC Abr/26</v>
          </cell>
        </row>
        <row r="4312">
          <cell r="A4312" t="str">
            <v>09.03.05.000.20</v>
          </cell>
          <cell r="B4312" t="str">
            <v>Descarga mecanizada (solo, terra, entulho, turfa; material brejoso) em veículo da CPTM</v>
          </cell>
          <cell r="C4312" t="str">
            <v>m³</v>
          </cell>
          <cell r="D4312">
            <v>4.46</v>
          </cell>
          <cell r="E4312">
            <v>3.5973544120019358</v>
          </cell>
          <cell r="F4312" t="str">
            <v>SIEC Abr/26</v>
          </cell>
        </row>
        <row r="4313">
          <cell r="A4313" t="str">
            <v>09.03.05.000.19</v>
          </cell>
          <cell r="B4313" t="str">
            <v>Descarga mecanizada (solo, terra, entulho, turfa; material brejoso) em veículo ferroviário</v>
          </cell>
          <cell r="C4313" t="str">
            <v>m³</v>
          </cell>
          <cell r="D4313">
            <v>24.65</v>
          </cell>
          <cell r="E4313">
            <v>19.882239070817871</v>
          </cell>
          <cell r="F4313" t="str">
            <v>SIEC Abr/26</v>
          </cell>
        </row>
        <row r="4314">
          <cell r="A4314" t="str">
            <v>09.03.05.000.01</v>
          </cell>
          <cell r="B4314" t="str">
            <v>Limpeza manual de valeta de terra (vala natural)</v>
          </cell>
          <cell r="C4314" t="str">
            <v>m³</v>
          </cell>
          <cell r="D4314">
            <v>26.82</v>
          </cell>
          <cell r="E4314">
            <v>21.632521374415226</v>
          </cell>
          <cell r="F4314" t="str">
            <v>SIEC Abr/26</v>
          </cell>
        </row>
        <row r="4315">
          <cell r="A4315" t="str">
            <v>09.03.05.000.02</v>
          </cell>
          <cell r="B4315" t="str">
            <v>Limpeza mecanizada de valeta de terra (vala natural)</v>
          </cell>
          <cell r="C4315" t="str">
            <v>m³</v>
          </cell>
          <cell r="D4315">
            <v>9.75</v>
          </cell>
          <cell r="E4315">
            <v>7.8641716405871911</v>
          </cell>
          <cell r="F4315" t="str">
            <v>SIEC Abr/26</v>
          </cell>
        </row>
        <row r="4316">
          <cell r="A4316" t="str">
            <v>09.03.05.000.03</v>
          </cell>
          <cell r="B4316" t="str">
            <v>Recolhimento manual de lixo</v>
          </cell>
          <cell r="C4316" t="str">
            <v>m³</v>
          </cell>
          <cell r="D4316">
            <v>293.02</v>
          </cell>
          <cell r="E4316">
            <v>236.34457170511371</v>
          </cell>
          <cell r="F4316" t="str">
            <v>SIEC Abr/26</v>
          </cell>
        </row>
        <row r="4317">
          <cell r="A4317" t="str">
            <v>09.03.05.000.23</v>
          </cell>
          <cell r="B4317" t="str">
            <v>Reensacamento de sacos (BAGS)</v>
          </cell>
          <cell r="C4317" t="str">
            <v>un</v>
          </cell>
          <cell r="D4317">
            <v>52.07</v>
          </cell>
          <cell r="E4317">
            <v>41.998709469269237</v>
          </cell>
          <cell r="F4317" t="str">
            <v>SIEC Abr/26</v>
          </cell>
        </row>
        <row r="4318">
          <cell r="A4318" t="str">
            <v>09.03.05.000.21</v>
          </cell>
          <cell r="B4318" t="str">
            <v>Transporte (solo, terra, entulho, turfa; material brejoso), em veículo ferroviário</v>
          </cell>
          <cell r="C4318" t="str">
            <v>m³ x km</v>
          </cell>
          <cell r="D4318">
            <v>1.8</v>
          </cell>
          <cell r="E4318">
            <v>1.4518470721084047</v>
          </cell>
          <cell r="F4318" t="str">
            <v>SIEC Abr/26</v>
          </cell>
        </row>
        <row r="4319">
          <cell r="A4319" t="str">
            <v>09.03.05.000.22</v>
          </cell>
          <cell r="B4319" t="str">
            <v>Transporte (solo, terra, entulho, turfa; material brejoso), em veículo rodoviário</v>
          </cell>
          <cell r="C4319" t="str">
            <v>m³ x km</v>
          </cell>
          <cell r="D4319">
            <v>2.3199999999999998</v>
          </cell>
          <cell r="E4319">
            <v>1.871269559606388</v>
          </cell>
          <cell r="F4319" t="str">
            <v>SIEC Abr/26</v>
          </cell>
        </row>
        <row r="4320">
          <cell r="A4320" t="str">
            <v>09.03.05.000.07</v>
          </cell>
          <cell r="B4320" t="str">
            <v>Transporte ferroviário de entulho além do 1° km.</v>
          </cell>
          <cell r="C4320" t="str">
            <v>m³ x km</v>
          </cell>
          <cell r="D4320">
            <v>2.7</v>
          </cell>
          <cell r="E4320">
            <v>2.1777706081626071</v>
          </cell>
          <cell r="F4320" t="str">
            <v>SIEC Abr/26</v>
          </cell>
        </row>
        <row r="4321">
          <cell r="A4321" t="str">
            <v>09.03.05.000.09</v>
          </cell>
          <cell r="B4321" t="str">
            <v>Transporte ferroviário de material orgânico, brejoso, turfa além do 1° km</v>
          </cell>
          <cell r="C4321" t="str">
            <v>m³ x km</v>
          </cell>
          <cell r="D4321">
            <v>2.7</v>
          </cell>
          <cell r="E4321">
            <v>2.1777706081626071</v>
          </cell>
          <cell r="F4321" t="str">
            <v>SIEC Abr/26</v>
          </cell>
        </row>
        <row r="4322">
          <cell r="A4322" t="str">
            <v>09.03.05.000.08</v>
          </cell>
          <cell r="B4322" t="str">
            <v>Transporte ferroviário de terra, materiais oriundos de limpeza além do 1°km</v>
          </cell>
          <cell r="C4322" t="str">
            <v>m³ x km</v>
          </cell>
          <cell r="D4322">
            <v>2.7</v>
          </cell>
          <cell r="E4322">
            <v>2.1777706081626071</v>
          </cell>
          <cell r="F4322" t="str">
            <v>SIEC Abr/26</v>
          </cell>
        </row>
        <row r="4323">
          <cell r="A4323" t="str">
            <v>09.03.05.010</v>
          </cell>
          <cell r="B4323" t="str">
            <v>LIMPEZA,MANUTENÇÃO E CONSERVAÇÃO DOS DISPOSITIVOS DE DRENAGEM E OBRAS DE ARTE</v>
          </cell>
          <cell r="C4323" t="str">
            <v/>
          </cell>
          <cell r="E4323">
            <v>0</v>
          </cell>
          <cell r="F4323" t="str">
            <v>SIEC Abr/26</v>
          </cell>
        </row>
        <row r="4324">
          <cell r="A4324" t="str">
            <v>09.03.05.010.04</v>
          </cell>
          <cell r="B4324" t="str">
            <v>Limpeza de AMV</v>
          </cell>
          <cell r="C4324" t="str">
            <v>un</v>
          </cell>
          <cell r="D4324">
            <v>622.4</v>
          </cell>
          <cell r="E4324">
            <v>502.01645426681722</v>
          </cell>
          <cell r="F4324" t="str">
            <v>SIEC Abr/26</v>
          </cell>
        </row>
        <row r="4325">
          <cell r="A4325" t="str">
            <v>09.03.05.010.01</v>
          </cell>
          <cell r="B4325" t="str">
            <v>Limpeza de bueiros e galerias</v>
          </cell>
          <cell r="C4325" t="str">
            <v>m³</v>
          </cell>
          <cell r="D4325">
            <v>116.31</v>
          </cell>
          <cell r="E4325">
            <v>93.813518309404742</v>
          </cell>
          <cell r="F4325" t="str">
            <v>SIEC Abr/26</v>
          </cell>
        </row>
        <row r="4326">
          <cell r="A4326" t="str">
            <v>09.03.05.010.02</v>
          </cell>
          <cell r="B4326" t="str">
            <v>Limpeza manual de canaletas e canais</v>
          </cell>
          <cell r="C4326" t="str">
            <v>m³</v>
          </cell>
          <cell r="D4326">
            <v>76.900000000000006</v>
          </cell>
          <cell r="E4326">
            <v>62.026133247297956</v>
          </cell>
          <cell r="F4326" t="str">
            <v>SIEC Abr/26</v>
          </cell>
        </row>
        <row r="4327">
          <cell r="A4327" t="str">
            <v>09.03.05.100</v>
          </cell>
          <cell r="B4327" t="str">
            <v>OBRAS DE CONTENÇÃO - RECUPERAÇÃO DE TALUDES</v>
          </cell>
          <cell r="C4327" t="str">
            <v/>
          </cell>
          <cell r="E4327">
            <v>0</v>
          </cell>
          <cell r="F4327" t="str">
            <v>SIEC Abr/26</v>
          </cell>
        </row>
        <row r="4328">
          <cell r="A4328" t="str">
            <v>09.03.05.100.02</v>
          </cell>
          <cell r="B4328" t="str">
            <v>Execução de escoramento de trilhos e dormentes de concreto em terrenos inclinados</v>
          </cell>
          <cell r="C4328" t="str">
            <v>m²</v>
          </cell>
          <cell r="D4328">
            <v>266.39999999999998</v>
          </cell>
          <cell r="E4328">
            <v>214.87336667204386</v>
          </cell>
          <cell r="F4328" t="str">
            <v>SIEC Abr/26</v>
          </cell>
        </row>
        <row r="4329">
          <cell r="A4329" t="str">
            <v>09.03.05.100.01</v>
          </cell>
          <cell r="B4329" t="str">
            <v>Execução de escoramento de trilhos e dormentes de madeira em terrenos inclinados</v>
          </cell>
          <cell r="C4329" t="str">
            <v>m²</v>
          </cell>
          <cell r="D4329">
            <v>237.61</v>
          </cell>
          <cell r="E4329">
            <v>191.65187933537669</v>
          </cell>
          <cell r="F4329" t="str">
            <v>SIEC Abr/26</v>
          </cell>
        </row>
        <row r="4330">
          <cell r="A4330" t="str">
            <v>09.03.05.100.03</v>
          </cell>
          <cell r="B4330" t="str">
            <v>Execução de escoramento de trilhos e placas de concreto em terrenos inclinados</v>
          </cell>
          <cell r="C4330" t="str">
            <v>m²</v>
          </cell>
          <cell r="D4330">
            <v>195.37</v>
          </cell>
          <cell r="E4330">
            <v>157.58186804323279</v>
          </cell>
          <cell r="F4330" t="str">
            <v>SIEC Abr/26</v>
          </cell>
        </row>
        <row r="4331">
          <cell r="A4331" t="str">
            <v>09.03.05.100.08</v>
          </cell>
          <cell r="B4331" t="str">
            <v>Geomanta flexível de polipropileno aramada, tipo MacMat R1 da Maccaferri ou equivalente</v>
          </cell>
          <cell r="C4331" t="str">
            <v>m²</v>
          </cell>
          <cell r="D4331">
            <v>48.93</v>
          </cell>
          <cell r="E4331">
            <v>39.466042910146797</v>
          </cell>
          <cell r="F4331" t="str">
            <v>SIEC Abr/26</v>
          </cell>
        </row>
        <row r="4332">
          <cell r="A4332" t="str">
            <v>09.03.05.100.05</v>
          </cell>
          <cell r="B4332" t="str">
            <v>Remoção de escoramento de trilhos e dormentes de concreto em terrenos inclinados</v>
          </cell>
          <cell r="C4332" t="str">
            <v>m²</v>
          </cell>
          <cell r="D4332">
            <v>170.38</v>
          </cell>
          <cell r="E4332">
            <v>137.42539119212776</v>
          </cell>
          <cell r="F4332" t="str">
            <v>SIEC Abr/26</v>
          </cell>
        </row>
        <row r="4333">
          <cell r="A4333" t="str">
            <v>09.03.05.100.04</v>
          </cell>
          <cell r="B4333" t="str">
            <v>Remoção de escoramento de trilhos e dormentes de madeira em terrenos inclinados</v>
          </cell>
          <cell r="C4333" t="str">
            <v>m²</v>
          </cell>
          <cell r="D4333">
            <v>158.71</v>
          </cell>
          <cell r="E4333">
            <v>128.01258267462495</v>
          </cell>
          <cell r="F4333" t="str">
            <v>SIEC Abr/26</v>
          </cell>
        </row>
        <row r="4334">
          <cell r="A4334" t="str">
            <v>09.03.05.100.06</v>
          </cell>
          <cell r="B4334" t="str">
            <v>Remoção de escoramento de trilhos e placas de concreto em terrenos inclinados</v>
          </cell>
          <cell r="C4334" t="str">
            <v>m²</v>
          </cell>
          <cell r="D4334">
            <v>131.47999999999999</v>
          </cell>
          <cell r="E4334">
            <v>106.04936280045168</v>
          </cell>
          <cell r="F4334" t="str">
            <v>SIEC Abr/26</v>
          </cell>
        </row>
        <row r="4335">
          <cell r="A4335" t="str">
            <v>09.03.05.100.07</v>
          </cell>
          <cell r="B4335" t="str">
            <v>Remoção de para-lastro</v>
          </cell>
          <cell r="C4335" t="str">
            <v>m</v>
          </cell>
          <cell r="D4335">
            <v>170.38</v>
          </cell>
          <cell r="E4335">
            <v>137.42539119212776</v>
          </cell>
          <cell r="F4335" t="str">
            <v>SIEC Abr/26</v>
          </cell>
        </row>
        <row r="4336">
          <cell r="A4336" t="str">
            <v>09.03.05.110</v>
          </cell>
          <cell r="B4336" t="str">
            <v>OBRAS DE ARTE CORRENTES - TRAVESSIAS</v>
          </cell>
          <cell r="C4336" t="str">
            <v/>
          </cell>
          <cell r="E4336">
            <v>0</v>
          </cell>
          <cell r="F4336" t="str">
            <v>SIEC Abr/26</v>
          </cell>
        </row>
        <row r="4337">
          <cell r="A4337" t="str">
            <v>09.03.05.110.16</v>
          </cell>
          <cell r="B4337" t="str">
            <v>Ensecadeira com material granular (areia)</v>
          </cell>
          <cell r="C4337" t="str">
            <v>m³</v>
          </cell>
          <cell r="D4337">
            <v>448.41</v>
          </cell>
          <cell r="E4337">
            <v>361.67930311340541</v>
          </cell>
          <cell r="F4337" t="str">
            <v>SIEC Abr/26</v>
          </cell>
        </row>
        <row r="4338">
          <cell r="A4338" t="str">
            <v>09.03.05.110.03</v>
          </cell>
          <cell r="B4338" t="str">
            <v>Escavação manual do poço com revestimento em aço corrugado galvanizado e = 2,7 mm - jusante / montante</v>
          </cell>
          <cell r="C4338" t="str">
            <v>m³</v>
          </cell>
          <cell r="D4338">
            <v>1093.46</v>
          </cell>
          <cell r="E4338">
            <v>881.96483303758669</v>
          </cell>
          <cell r="F4338" t="str">
            <v>SIEC Abr/26</v>
          </cell>
        </row>
        <row r="4339">
          <cell r="A4339" t="str">
            <v>09.03.05.110.02</v>
          </cell>
          <cell r="B4339" t="str">
            <v>Escoramento superficial de via com dormentação em concreto</v>
          </cell>
          <cell r="C4339" t="str">
            <v>m</v>
          </cell>
          <cell r="D4339">
            <v>83.64</v>
          </cell>
          <cell r="E4339">
            <v>67.462493950637196</v>
          </cell>
          <cell r="F4339" t="str">
            <v>SIEC Abr/26</v>
          </cell>
        </row>
        <row r="4340">
          <cell r="A4340" t="str">
            <v>09.03.05.110.01</v>
          </cell>
          <cell r="B4340" t="str">
            <v>Escoramento superficial de via com dormentação em madeira</v>
          </cell>
          <cell r="C4340" t="str">
            <v>m</v>
          </cell>
          <cell r="D4340">
            <v>79.58</v>
          </cell>
          <cell r="E4340">
            <v>64.187772221326014</v>
          </cell>
          <cell r="F4340" t="str">
            <v>SIEC Abr/26</v>
          </cell>
        </row>
        <row r="4341">
          <cell r="A4341" t="str">
            <v>09.03.05.110.06</v>
          </cell>
          <cell r="B4341" t="str">
            <v>Fornecimento e aplicação de fôrma segmentada metálica para moldagem de concreto dentro do bueiro</v>
          </cell>
          <cell r="C4341" t="str">
            <v>m²</v>
          </cell>
          <cell r="D4341">
            <v>60.49</v>
          </cell>
          <cell r="E4341">
            <v>48.790127439909661</v>
          </cell>
          <cell r="F4341" t="str">
            <v>SIEC Abr/26</v>
          </cell>
        </row>
        <row r="4342">
          <cell r="A4342" t="str">
            <v>09.03.05.110.09</v>
          </cell>
          <cell r="B4342" t="str">
            <v>Retirada de escoramento superficial de via com dormentação em concreto</v>
          </cell>
          <cell r="C4342" t="str">
            <v>m</v>
          </cell>
          <cell r="D4342">
            <v>21.65</v>
          </cell>
          <cell r="E4342">
            <v>17.462493950637199</v>
          </cell>
          <cell r="F4342" t="str">
            <v>SIEC Abr/26</v>
          </cell>
        </row>
        <row r="4343">
          <cell r="A4343" t="str">
            <v>09.03.05.110.08</v>
          </cell>
          <cell r="B4343" t="str">
            <v>Retirada de escoramento superficial de via com dormentação em madeira</v>
          </cell>
          <cell r="C4343" t="str">
            <v>m</v>
          </cell>
          <cell r="D4343">
            <v>20.83</v>
          </cell>
          <cell r="E4343">
            <v>16.801096951121146</v>
          </cell>
          <cell r="F4343" t="str">
            <v>SIEC Abr/26</v>
          </cell>
        </row>
        <row r="4344">
          <cell r="A4344" t="str">
            <v>09.03.05.120</v>
          </cell>
          <cell r="B4344" t="str">
            <v>SERVIÇOS DE DEMOLIÇÕES</v>
          </cell>
          <cell r="C4344" t="str">
            <v/>
          </cell>
          <cell r="E4344">
            <v>0</v>
          </cell>
          <cell r="F4344" t="str">
            <v>SIEC Abr/26</v>
          </cell>
        </row>
        <row r="4345">
          <cell r="A4345" t="str">
            <v>09.03.05.120.02</v>
          </cell>
          <cell r="B4345" t="str">
            <v>Demolição de dormentes de concreto de 2,80m</v>
          </cell>
          <cell r="C4345" t="str">
            <v>un</v>
          </cell>
          <cell r="D4345">
            <v>31.41</v>
          </cell>
          <cell r="E4345">
            <v>25.33473140829166</v>
          </cell>
          <cell r="F4345" t="str">
            <v>SIEC Abr/26</v>
          </cell>
        </row>
        <row r="4346">
          <cell r="A4346" t="str">
            <v>09.03.06</v>
          </cell>
          <cell r="B4346" t="str">
            <v>SERVIÇOS DE SUPERESTRUTURA</v>
          </cell>
          <cell r="C4346" t="str">
            <v/>
          </cell>
          <cell r="E4346">
            <v>0</v>
          </cell>
          <cell r="F4346" t="str">
            <v>SIEC Abr/26</v>
          </cell>
        </row>
        <row r="4347">
          <cell r="A4347" t="str">
            <v>09.03.06.100</v>
          </cell>
          <cell r="B4347" t="str">
            <v>SERVIÇOS NA DORMENTAÇÃO - LINHA CORRIDA</v>
          </cell>
          <cell r="C4347" t="str">
            <v/>
          </cell>
          <cell r="E4347">
            <v>0</v>
          </cell>
          <cell r="F4347" t="str">
            <v>SIEC Abr/26</v>
          </cell>
        </row>
        <row r="4348">
          <cell r="A4348" t="str">
            <v>09.03.06.100.01</v>
          </cell>
          <cell r="B4348" t="str">
            <v>Substituição de Dormentes Comuns de Madeira (2,00m) em Linha Corrida</v>
          </cell>
          <cell r="C4348" t="str">
            <v>un</v>
          </cell>
          <cell r="D4348">
            <v>38.86</v>
          </cell>
          <cell r="E4348">
            <v>31.343765123407</v>
          </cell>
          <cell r="F4348" t="str">
            <v>SIEC Abr/26</v>
          </cell>
        </row>
        <row r="4349">
          <cell r="A4349" t="str">
            <v>09.03.06.100.02</v>
          </cell>
          <cell r="B4349" t="str">
            <v>Substituição de Dormentes Comuns de Madeira (2,80m) com socaria mecanizada</v>
          </cell>
          <cell r="C4349" t="str">
            <v>un</v>
          </cell>
          <cell r="D4349">
            <v>127.36</v>
          </cell>
          <cell r="E4349">
            <v>102.72624616873689</v>
          </cell>
          <cell r="F4349" t="str">
            <v>SIEC Abr/26</v>
          </cell>
        </row>
        <row r="4350">
          <cell r="A4350" t="str">
            <v>09.03.06.100.06</v>
          </cell>
          <cell r="B4350" t="str">
            <v>Substituição de Dormentes Concreto (2,80m) em Linha Corrida com socaria mecanizada</v>
          </cell>
          <cell r="C4350" t="str">
            <v>un</v>
          </cell>
          <cell r="D4350">
            <v>222.29</v>
          </cell>
          <cell r="E4350">
            <v>179.2950475883207</v>
          </cell>
          <cell r="F4350" t="str">
            <v>SIEC Abr/26</v>
          </cell>
        </row>
        <row r="4351">
          <cell r="A4351" t="str">
            <v>09.03.06.100.05</v>
          </cell>
          <cell r="B4351" t="str">
            <v>Substituição de dormentes de concreto por madeira ou madeira por concreto</v>
          </cell>
          <cell r="C4351" t="str">
            <v>un</v>
          </cell>
          <cell r="D4351">
            <v>240.5</v>
          </cell>
          <cell r="E4351">
            <v>193.98290046781739</v>
          </cell>
          <cell r="F4351" t="str">
            <v>SIEC Abr/26</v>
          </cell>
        </row>
        <row r="4352">
          <cell r="A4352" t="str">
            <v>09.03.06.100.07</v>
          </cell>
          <cell r="B4352" t="str">
            <v>Substituição de Dormentes Especiais de Concreto em AMV de 3,00 até 3,80m com socaria mecanizada</v>
          </cell>
          <cell r="C4352" t="str">
            <v>un</v>
          </cell>
          <cell r="D4352">
            <v>331.64</v>
          </cell>
          <cell r="E4352">
            <v>267.49475721890627</v>
          </cell>
          <cell r="F4352" t="str">
            <v>SIEC Abr/26</v>
          </cell>
        </row>
        <row r="4353">
          <cell r="A4353" t="str">
            <v>09.03.06.100.08</v>
          </cell>
          <cell r="B4353" t="str">
            <v>Substituição de Dormentes Especiais de Concreto em AMV de 4,00 até 4,80m com socaria mecanizada</v>
          </cell>
          <cell r="C4353" t="str">
            <v>un</v>
          </cell>
          <cell r="D4353">
            <v>429.18</v>
          </cell>
          <cell r="E4353">
            <v>346.16873689304725</v>
          </cell>
          <cell r="F4353" t="str">
            <v>SIEC Abr/26</v>
          </cell>
        </row>
        <row r="4354">
          <cell r="A4354" t="str">
            <v>09.03.06.100.09</v>
          </cell>
          <cell r="B4354" t="str">
            <v>Substituição de Dormentes Especiais de Concreto em AMV de 5,00 até 5,40m com socaria mecanizada</v>
          </cell>
          <cell r="C4354" t="str">
            <v>un</v>
          </cell>
          <cell r="D4354">
            <v>507.21</v>
          </cell>
          <cell r="E4354">
            <v>409.10630746894657</v>
          </cell>
          <cell r="F4354" t="str">
            <v>SIEC Abr/26</v>
          </cell>
        </row>
        <row r="4355">
          <cell r="A4355" t="str">
            <v>09.03.06.100.04</v>
          </cell>
          <cell r="B4355" t="str">
            <v>Substituição de Dormentes Especiais de Madeira em Obras de Arte sem lastro (pontes, viadutos, pontilhões, etc)</v>
          </cell>
          <cell r="C4355" t="str">
            <v>un</v>
          </cell>
          <cell r="D4355">
            <v>163.63999999999999</v>
          </cell>
          <cell r="E4355">
            <v>131.9890304887885</v>
          </cell>
          <cell r="F4355" t="str">
            <v>SIEC Abr/26</v>
          </cell>
        </row>
        <row r="4356">
          <cell r="A4356" t="str">
            <v>09.03.06.110</v>
          </cell>
          <cell r="B4356" t="str">
            <v>SERVIÇOS NA DORMENTAÇÃO - APARELHOS DE MUDANÇA DE VIA -AMV</v>
          </cell>
          <cell r="C4356" t="str">
            <v/>
          </cell>
          <cell r="E4356">
            <v>0</v>
          </cell>
          <cell r="F4356" t="str">
            <v>SIEC Abr/26</v>
          </cell>
        </row>
        <row r="4357">
          <cell r="A4357" t="str">
            <v>09.03.06.110.19</v>
          </cell>
          <cell r="B4357" t="str">
            <v>Substituição de Dormentes Especiais de Concreto em AMV de 2,60m</v>
          </cell>
          <cell r="C4357" t="str">
            <v>un</v>
          </cell>
          <cell r="D4357">
            <v>150.38999999999999</v>
          </cell>
          <cell r="E4357">
            <v>121.30182287465719</v>
          </cell>
          <cell r="F4357" t="str">
            <v>SIEC Abr/26</v>
          </cell>
        </row>
        <row r="4358">
          <cell r="A4358" t="str">
            <v>09.03.06.110.20</v>
          </cell>
          <cell r="B4358" t="str">
            <v>Substituição de Dormentes Especiais de Concreto em AMV de 2,80m</v>
          </cell>
          <cell r="C4358" t="str">
            <v>un</v>
          </cell>
          <cell r="D4358">
            <v>150.38999999999999</v>
          </cell>
          <cell r="E4358">
            <v>121.30182287465719</v>
          </cell>
          <cell r="F4358" t="str">
            <v>SIEC Abr/26</v>
          </cell>
        </row>
        <row r="4359">
          <cell r="A4359" t="str">
            <v>09.03.06.110.35</v>
          </cell>
          <cell r="B4359" t="str">
            <v>Substituição de Dormentes Especiais de Madeira de 3,0m até 3,80m com socaria mecanizada</v>
          </cell>
          <cell r="C4359" t="str">
            <v>un</v>
          </cell>
          <cell r="D4359">
            <v>157.41</v>
          </cell>
          <cell r="E4359">
            <v>126.96402645587997</v>
          </cell>
          <cell r="F4359" t="str">
            <v>SIEC Abr/26</v>
          </cell>
        </row>
        <row r="4360">
          <cell r="A4360" t="str">
            <v>09.03.06.110.36</v>
          </cell>
          <cell r="B4360" t="str">
            <v>Substituição de Dormentes Especiais de Madeira de 4,0m até 4,80m com socaria mecanizada</v>
          </cell>
          <cell r="C4360" t="str">
            <v>un</v>
          </cell>
          <cell r="D4360">
            <v>222.25</v>
          </cell>
          <cell r="E4360">
            <v>179.26278432005162</v>
          </cell>
          <cell r="F4360" t="str">
            <v>SIEC Abr/26</v>
          </cell>
        </row>
        <row r="4361">
          <cell r="A4361" t="str">
            <v>09.03.06.110.37</v>
          </cell>
          <cell r="B4361" t="str">
            <v>Substituição de Dormentes Especiais de Madeira de 5,0m até 5,40m com socaria mecanizada</v>
          </cell>
          <cell r="C4361" t="str">
            <v>un</v>
          </cell>
          <cell r="D4361">
            <v>291.95999999999998</v>
          </cell>
          <cell r="E4361">
            <v>235.48959509598319</v>
          </cell>
          <cell r="F4361" t="str">
            <v>SIEC Abr/26</v>
          </cell>
        </row>
        <row r="4362">
          <cell r="A4362" t="str">
            <v>09.03.06.110.01</v>
          </cell>
          <cell r="B4362" t="str">
            <v>Substituição de Dormentes Especiais de Madeira em AMV de comprimento 2,00m</v>
          </cell>
          <cell r="C4362" t="str">
            <v>un</v>
          </cell>
          <cell r="D4362">
            <v>53.6</v>
          </cell>
          <cell r="E4362">
            <v>43.232779480561383</v>
          </cell>
          <cell r="F4362" t="str">
            <v>SIEC Abr/26</v>
          </cell>
        </row>
        <row r="4363">
          <cell r="A4363" t="str">
            <v>09.03.06.110.02</v>
          </cell>
          <cell r="B4363" t="str">
            <v>Substituição de Dormentes Especiais de Madeira em AMV de comprimento 2,20m</v>
          </cell>
          <cell r="C4363" t="str">
            <v>un</v>
          </cell>
          <cell r="D4363">
            <v>57.49</v>
          </cell>
          <cell r="E4363">
            <v>46.370382319728989</v>
          </cell>
          <cell r="F4363" t="str">
            <v>SIEC Abr/26</v>
          </cell>
        </row>
        <row r="4364">
          <cell r="A4364" t="str">
            <v>09.03.06.110.03</v>
          </cell>
          <cell r="B4364" t="str">
            <v>Substituição de Dormentes Especiais de Madeira em AMV de comprimento 2,40m</v>
          </cell>
          <cell r="C4364" t="str">
            <v>un</v>
          </cell>
          <cell r="D4364">
            <v>61.38</v>
          </cell>
          <cell r="E4364">
            <v>49.507985158896595</v>
          </cell>
          <cell r="F4364" t="str">
            <v>SIEC Abr/26</v>
          </cell>
        </row>
        <row r="4365">
          <cell r="A4365" t="str">
            <v>09.03.06.110.04</v>
          </cell>
          <cell r="B4365" t="str">
            <v>Substituição de Dormentes Especiais de Madeira em AMV de comprimento 2,60m</v>
          </cell>
          <cell r="C4365" t="str">
            <v>un</v>
          </cell>
          <cell r="D4365">
            <v>65.27</v>
          </cell>
          <cell r="E4365">
            <v>52.645587998064201</v>
          </cell>
          <cell r="F4365" t="str">
            <v>SIEC Abr/26</v>
          </cell>
        </row>
        <row r="4366">
          <cell r="A4366" t="str">
            <v>09.03.06.110.05</v>
          </cell>
          <cell r="B4366" t="str">
            <v>Substituição de Dormentes Especiais de Madeira em AMV de comprimento 2,80m</v>
          </cell>
          <cell r="C4366" t="str">
            <v>un</v>
          </cell>
          <cell r="D4366">
            <v>73.05</v>
          </cell>
          <cell r="E4366">
            <v>58.92079367639942</v>
          </cell>
          <cell r="F4366" t="str">
            <v>SIEC Abr/26</v>
          </cell>
        </row>
        <row r="4367">
          <cell r="A4367" t="str">
            <v>09.03.06.110.06</v>
          </cell>
          <cell r="B4367" t="str">
            <v>Substituição de Dormentes Especiais de Madeira em AMV de comprimento 3,00m</v>
          </cell>
          <cell r="C4367" t="str">
            <v>un</v>
          </cell>
          <cell r="D4367">
            <v>80.209999999999994</v>
          </cell>
          <cell r="E4367">
            <v>64.69591869656395</v>
          </cell>
          <cell r="F4367" t="str">
            <v>SIEC Abr/26</v>
          </cell>
        </row>
        <row r="4368">
          <cell r="A4368" t="str">
            <v>09.03.06.110.07</v>
          </cell>
          <cell r="B4368" t="str">
            <v>Substituição de Dormentes Especiais de Madeira em AMV de comprimento 3,20m</v>
          </cell>
          <cell r="C4368" t="str">
            <v>un</v>
          </cell>
          <cell r="D4368">
            <v>83.45</v>
          </cell>
          <cell r="E4368">
            <v>67.309243426359089</v>
          </cell>
          <cell r="F4368" t="str">
            <v>SIEC Abr/26</v>
          </cell>
        </row>
        <row r="4369">
          <cell r="A4369" t="str">
            <v>09.03.06.110.08</v>
          </cell>
          <cell r="B4369" t="str">
            <v>Substituição de Dormentes Especiais de Madeira em AMV de comprimento 3,40m</v>
          </cell>
          <cell r="C4369" t="str">
            <v>un</v>
          </cell>
          <cell r="D4369">
            <v>89.86</v>
          </cell>
          <cell r="E4369">
            <v>72.47943216647846</v>
          </cell>
          <cell r="F4369" t="str">
            <v>SIEC Abr/26</v>
          </cell>
        </row>
        <row r="4370">
          <cell r="A4370" t="str">
            <v>09.03.06.110.09</v>
          </cell>
          <cell r="B4370" t="str">
            <v>Substituição de Dormentes Especiais de Madeira em AMV de comprimento 3,60m</v>
          </cell>
          <cell r="C4370" t="str">
            <v>un</v>
          </cell>
          <cell r="D4370">
            <v>97.26</v>
          </cell>
          <cell r="E4370">
            <v>78.448136796257458</v>
          </cell>
          <cell r="F4370" t="str">
            <v>SIEC Abr/26</v>
          </cell>
        </row>
        <row r="4371">
          <cell r="A4371" t="str">
            <v>09.03.06.110.10</v>
          </cell>
          <cell r="B4371" t="str">
            <v>Substituição de Dormentes Especiais de Madeira em AMV de comprimento 3,80m</v>
          </cell>
          <cell r="C4371" t="str">
            <v>un</v>
          </cell>
          <cell r="D4371">
            <v>106</v>
          </cell>
          <cell r="E4371">
            <v>85.497660913050495</v>
          </cell>
          <cell r="F4371" t="str">
            <v>SIEC Abr/26</v>
          </cell>
        </row>
        <row r="4372">
          <cell r="A4372" t="str">
            <v>09.03.06.110.11</v>
          </cell>
          <cell r="B4372" t="str">
            <v>Substituição de Dormentes Especiais de Madeira em AMV de comprimento 4,00m</v>
          </cell>
          <cell r="C4372" t="str">
            <v>un</v>
          </cell>
          <cell r="D4372">
            <v>111.51</v>
          </cell>
          <cell r="E4372">
            <v>89.941926117115671</v>
          </cell>
          <cell r="F4372" t="str">
            <v>SIEC Abr/26</v>
          </cell>
        </row>
        <row r="4373">
          <cell r="A4373" t="str">
            <v>09.03.06.110.12</v>
          </cell>
          <cell r="B4373" t="str">
            <v>Substituição de Dormentes Especiais de Madeira em AMV de comprimento 4,20m</v>
          </cell>
          <cell r="C4373" t="str">
            <v>un</v>
          </cell>
          <cell r="D4373">
            <v>117.01</v>
          </cell>
          <cell r="E4373">
            <v>94.378125504113569</v>
          </cell>
          <cell r="F4373" t="str">
            <v>SIEC Abr/26</v>
          </cell>
        </row>
        <row r="4374">
          <cell r="A4374" t="str">
            <v>09.03.06.110.13</v>
          </cell>
          <cell r="B4374" t="str">
            <v>Substituição de Dormentes Especiais de Madeira em AMV de comprimento 4,40m</v>
          </cell>
          <cell r="C4374" t="str">
            <v>un</v>
          </cell>
          <cell r="D4374">
            <v>120.97</v>
          </cell>
          <cell r="E4374">
            <v>97.572189062752059</v>
          </cell>
          <cell r="F4374" t="str">
            <v>SIEC Abr/26</v>
          </cell>
        </row>
        <row r="4375">
          <cell r="A4375" t="str">
            <v>09.03.06.110.14</v>
          </cell>
          <cell r="B4375" t="str">
            <v>Substituição de Dormentes Especiais de Madeira em AMV de comprimento 4,60m</v>
          </cell>
          <cell r="C4375" t="str">
            <v>un</v>
          </cell>
          <cell r="D4375">
            <v>126.47</v>
          </cell>
          <cell r="E4375">
            <v>102.00838844974996</v>
          </cell>
          <cell r="F4375" t="str">
            <v>SIEC Abr/26</v>
          </cell>
        </row>
        <row r="4376">
          <cell r="A4376" t="str">
            <v>09.03.06.110.15</v>
          </cell>
          <cell r="B4376" t="str">
            <v>Substituição de Dormentes Especiais de Madeira em AMV de comprimento 4,80m</v>
          </cell>
          <cell r="C4376" t="str">
            <v>un</v>
          </cell>
          <cell r="D4376">
            <v>131.97999999999999</v>
          </cell>
          <cell r="E4376">
            <v>106.45265365381512</v>
          </cell>
          <cell r="F4376" t="str">
            <v>SIEC Abr/26</v>
          </cell>
        </row>
        <row r="4377">
          <cell r="A4377" t="str">
            <v>09.03.06.110.16</v>
          </cell>
          <cell r="B4377" t="str">
            <v>Substituição de Dormentes Especiais de Madeira em AMV de comprimento 5,00m</v>
          </cell>
          <cell r="C4377" t="str">
            <v>un</v>
          </cell>
          <cell r="D4377">
            <v>137.49</v>
          </cell>
          <cell r="E4377">
            <v>110.89691885788031</v>
          </cell>
          <cell r="F4377" t="str">
            <v>SIEC Abr/26</v>
          </cell>
        </row>
        <row r="4378">
          <cell r="A4378" t="str">
            <v>09.03.06.110.17</v>
          </cell>
          <cell r="B4378" t="str">
            <v>Substituição de Dormentes Especiais de Madeira em AMV de comprimento 5,20m</v>
          </cell>
          <cell r="C4378" t="str">
            <v>un</v>
          </cell>
          <cell r="D4378">
            <v>142.54</v>
          </cell>
          <cell r="E4378">
            <v>114.9701564768511</v>
          </cell>
          <cell r="F4378" t="str">
            <v>SIEC Abr/26</v>
          </cell>
        </row>
        <row r="4379">
          <cell r="A4379" t="str">
            <v>09.03.06.110.18</v>
          </cell>
          <cell r="B4379" t="str">
            <v>Substituição de Dormentes Especiais de Madeira em AMV de comprimento 5,40m</v>
          </cell>
          <cell r="C4379" t="str">
            <v>un</v>
          </cell>
          <cell r="D4379">
            <v>191.88</v>
          </cell>
          <cell r="E4379">
            <v>154.76689788675591</v>
          </cell>
          <cell r="F4379" t="str">
            <v>SIEC Abr/26</v>
          </cell>
        </row>
        <row r="4380">
          <cell r="A4380" t="str">
            <v>09.03.06.110.34</v>
          </cell>
          <cell r="B4380" t="str">
            <v>Substituição de dormentes especiais de madeira em AMV situado na região da máquina de chave</v>
          </cell>
          <cell r="C4380" t="str">
            <v>un</v>
          </cell>
          <cell r="D4380">
            <v>153.72999999999999</v>
          </cell>
          <cell r="E4380">
            <v>123.99580577512501</v>
          </cell>
          <cell r="F4380" t="str">
            <v>SIEC Abr/26</v>
          </cell>
        </row>
        <row r="4381">
          <cell r="A4381" t="str">
            <v>09.03.06.120</v>
          </cell>
          <cell r="B4381" t="str">
            <v>REESPAÇAMENTO E REENQUADRAMENTO DE DORMENTES</v>
          </cell>
          <cell r="C4381" t="str">
            <v/>
          </cell>
          <cell r="E4381">
            <v>0</v>
          </cell>
          <cell r="F4381" t="str">
            <v>SIEC Abr/26</v>
          </cell>
        </row>
        <row r="4382">
          <cell r="A4382" t="str">
            <v>09.03.06.120.05</v>
          </cell>
          <cell r="B4382" t="str">
            <v>Correção de Bitola em Via Corrida</v>
          </cell>
          <cell r="C4382" t="str">
            <v>m</v>
          </cell>
          <cell r="D4382">
            <v>34.18</v>
          </cell>
          <cell r="E4382">
            <v>27.568962735925147</v>
          </cell>
          <cell r="F4382" t="str">
            <v>SIEC Abr/26</v>
          </cell>
        </row>
        <row r="4383">
          <cell r="A4383" t="str">
            <v>09.03.06.120.03</v>
          </cell>
          <cell r="B4383" t="str">
            <v>Reenquadramento de Dormente de Madeira</v>
          </cell>
          <cell r="C4383" t="str">
            <v>un</v>
          </cell>
          <cell r="D4383">
            <v>16.260000000000002</v>
          </cell>
          <cell r="E4383">
            <v>13.115018551379256</v>
          </cell>
          <cell r="F4383" t="str">
            <v>SIEC Abr/26</v>
          </cell>
        </row>
        <row r="4384">
          <cell r="A4384" t="str">
            <v>09.03.06.120.04</v>
          </cell>
          <cell r="B4384" t="str">
            <v>Reenquadramento de Dormentes de Concreto</v>
          </cell>
          <cell r="C4384" t="str">
            <v>un</v>
          </cell>
          <cell r="D4384">
            <v>17.46</v>
          </cell>
          <cell r="E4384">
            <v>14.082916599451526</v>
          </cell>
          <cell r="F4384" t="str">
            <v>SIEC Abr/26</v>
          </cell>
        </row>
        <row r="4385">
          <cell r="A4385" t="str">
            <v>09.03.06.120.02</v>
          </cell>
          <cell r="B4385" t="str">
            <v>Reespaçamento de Dormente de Concreto</v>
          </cell>
          <cell r="C4385" t="str">
            <v>un</v>
          </cell>
          <cell r="D4385">
            <v>22.03</v>
          </cell>
          <cell r="E4385">
            <v>17.768994999193421</v>
          </cell>
          <cell r="F4385" t="str">
            <v>SIEC Abr/26</v>
          </cell>
        </row>
        <row r="4386">
          <cell r="A4386" t="str">
            <v>09.03.06.120.01</v>
          </cell>
          <cell r="B4386" t="str">
            <v>Reespaçamento de Dormente de Madeira</v>
          </cell>
          <cell r="C4386" t="str">
            <v>un</v>
          </cell>
          <cell r="D4386">
            <v>23.3</v>
          </cell>
          <cell r="E4386">
            <v>18.793353766736569</v>
          </cell>
          <cell r="F4386" t="str">
            <v>SIEC Abr/26</v>
          </cell>
        </row>
        <row r="4387">
          <cell r="A4387" t="str">
            <v>09.03.06.130</v>
          </cell>
          <cell r="B4387" t="str">
            <v>SUBSTITUIÇÃO DE TRILHO</v>
          </cell>
          <cell r="C4387" t="str">
            <v/>
          </cell>
          <cell r="E4387">
            <v>0</v>
          </cell>
          <cell r="F4387" t="str">
            <v>SIEC Abr/26</v>
          </cell>
        </row>
        <row r="4388">
          <cell r="A4388" t="str">
            <v>09.03.06.130.13</v>
          </cell>
          <cell r="B4388" t="str">
            <v>Alívio de Tensão Térmica nos Trilhos</v>
          </cell>
          <cell r="C4388" t="str">
            <v>m</v>
          </cell>
          <cell r="D4388">
            <v>31.44</v>
          </cell>
          <cell r="E4388">
            <v>25.358928859493467</v>
          </cell>
          <cell r="F4388" t="str">
            <v>SIEC Abr/26</v>
          </cell>
        </row>
        <row r="4389">
          <cell r="A4389" t="str">
            <v>09.03.06.130.14</v>
          </cell>
          <cell r="B4389" t="str">
            <v>Corte de Trilho a Frio</v>
          </cell>
          <cell r="C4389" t="str">
            <v>un</v>
          </cell>
          <cell r="D4389">
            <v>8.91</v>
          </cell>
          <cell r="E4389">
            <v>7.1866430069366025</v>
          </cell>
          <cell r="F4389" t="str">
            <v>SIEC Abr/26</v>
          </cell>
        </row>
        <row r="4390">
          <cell r="A4390" t="str">
            <v>09.03.06.130.15</v>
          </cell>
          <cell r="B4390" t="str">
            <v>Furação de Trilho a Frio</v>
          </cell>
          <cell r="C4390" t="str">
            <v>un</v>
          </cell>
          <cell r="D4390">
            <v>3.64</v>
          </cell>
          <cell r="E4390">
            <v>2.9359574124858847</v>
          </cell>
          <cell r="F4390" t="str">
            <v>SIEC Abr/26</v>
          </cell>
        </row>
        <row r="4391">
          <cell r="A4391" t="str">
            <v>09.03.06.130.03</v>
          </cell>
          <cell r="B4391" t="str">
            <v>Substituição de Trilho TR-57 por Trilho TR-57</v>
          </cell>
          <cell r="C4391" t="str">
            <v>m</v>
          </cell>
          <cell r="D4391">
            <v>32.369999999999997</v>
          </cell>
          <cell r="E4391">
            <v>26.109049846749475</v>
          </cell>
          <cell r="F4391" t="str">
            <v>SIEC Abr/26</v>
          </cell>
        </row>
        <row r="4392">
          <cell r="A4392" t="str">
            <v>09.03.06.130.11</v>
          </cell>
          <cell r="B4392" t="str">
            <v>Substituição de Trilho TR-57 por Trilho UIC-60</v>
          </cell>
          <cell r="C4392" t="str">
            <v>m</v>
          </cell>
          <cell r="D4392">
            <v>29.34</v>
          </cell>
          <cell r="E4392">
            <v>23.665107275366996</v>
          </cell>
          <cell r="F4392" t="str">
            <v>SIEC Abr/26</v>
          </cell>
        </row>
        <row r="4393">
          <cell r="A4393" t="str">
            <v>09.03.06.130.08</v>
          </cell>
          <cell r="B4393" t="str">
            <v>Substituição de Trilho TR-57 por Trilho UIC-60 (sobre grade de via c/dormentes de madeira)</v>
          </cell>
          <cell r="C4393" t="str">
            <v>m</v>
          </cell>
          <cell r="D4393">
            <v>25.5</v>
          </cell>
          <cell r="E4393">
            <v>20.567833521535732</v>
          </cell>
          <cell r="F4393" t="str">
            <v>SIEC Abr/26</v>
          </cell>
        </row>
        <row r="4394">
          <cell r="A4394" t="str">
            <v>09.03.06.130.09</v>
          </cell>
          <cell r="B4394" t="str">
            <v>Substituição de Trilho TR-68 por Trilho TR-57 (sobre grade de via c/dormentes de concreto, laje, vigas)</v>
          </cell>
          <cell r="C4394" t="str">
            <v>m</v>
          </cell>
          <cell r="D4394">
            <v>34.619999999999997</v>
          </cell>
          <cell r="E4394">
            <v>27.92385868688498</v>
          </cell>
          <cell r="F4394" t="str">
            <v>SIEC Abr/26</v>
          </cell>
        </row>
        <row r="4395">
          <cell r="A4395" t="str">
            <v>09.03.06.130.06</v>
          </cell>
          <cell r="B4395" t="str">
            <v>Substituição de Trilho TR-68 por Trilho TR-57 (sobre grade de via c/dormentes de madeira)</v>
          </cell>
          <cell r="C4395" t="str">
            <v>m</v>
          </cell>
          <cell r="D4395">
            <v>39.53</v>
          </cell>
          <cell r="E4395">
            <v>31.884174866914019</v>
          </cell>
          <cell r="F4395" t="str">
            <v>SIEC Abr/26</v>
          </cell>
        </row>
        <row r="4396">
          <cell r="A4396" t="str">
            <v>09.03.06.130.04</v>
          </cell>
          <cell r="B4396" t="str">
            <v>Substituição de Trilho TR-68 por Trilho TR-68</v>
          </cell>
          <cell r="C4396" t="str">
            <v>m</v>
          </cell>
          <cell r="D4396">
            <v>37.65</v>
          </cell>
          <cell r="E4396">
            <v>30.367801258267463</v>
          </cell>
          <cell r="F4396" t="str">
            <v>SIEC Abr/26</v>
          </cell>
        </row>
        <row r="4397">
          <cell r="A4397" t="str">
            <v>09.03.06.130.10</v>
          </cell>
          <cell r="B4397" t="str">
            <v>Substituição de Trilho TR-68 por Trilho UIC-60</v>
          </cell>
          <cell r="C4397" t="str">
            <v>m</v>
          </cell>
          <cell r="D4397">
            <v>34.619999999999997</v>
          </cell>
          <cell r="E4397">
            <v>27.92385868688498</v>
          </cell>
          <cell r="F4397" t="str">
            <v>SIEC Abr/26</v>
          </cell>
        </row>
        <row r="4398">
          <cell r="A4398" t="str">
            <v>09.03.06.130.07</v>
          </cell>
          <cell r="B4398" t="str">
            <v>Substituição de Trilho TR-68 por Trilho UIC-60 (sobre grade de via c/dormentes de madeira)</v>
          </cell>
          <cell r="C4398" t="str">
            <v>m</v>
          </cell>
          <cell r="D4398">
            <v>25.5</v>
          </cell>
          <cell r="E4398">
            <v>20.567833521535732</v>
          </cell>
          <cell r="F4398" t="str">
            <v>SIEC Abr/26</v>
          </cell>
        </row>
        <row r="4399">
          <cell r="A4399" t="str">
            <v>09.03.06.130.05</v>
          </cell>
          <cell r="B4399" t="str">
            <v>Substituição de Trilho UIC-60 por Trilho UIC-60</v>
          </cell>
          <cell r="C4399" t="str">
            <v>m</v>
          </cell>
          <cell r="D4399">
            <v>29.34</v>
          </cell>
          <cell r="E4399">
            <v>23.665107275366996</v>
          </cell>
          <cell r="F4399" t="str">
            <v>SIEC Abr/26</v>
          </cell>
        </row>
        <row r="4400">
          <cell r="A4400" t="str">
            <v>09.03.06.140</v>
          </cell>
          <cell r="B4400" t="str">
            <v>SERVIÇOS EM APARELHOS DE MUDANÇA DE VIA - AMV</v>
          </cell>
          <cell r="C4400" t="str">
            <v/>
          </cell>
          <cell r="E4400">
            <v>0</v>
          </cell>
          <cell r="F4400" t="str">
            <v>SIEC Abr/26</v>
          </cell>
        </row>
        <row r="4401">
          <cell r="A4401" t="str">
            <v>09.03.06.140.42</v>
          </cell>
          <cell r="B4401" t="str">
            <v>Correção de Bitola e Cotas de Salvaguarda de AMV 1:11,4 - UIC-60</v>
          </cell>
          <cell r="C4401" t="str">
            <v>un</v>
          </cell>
          <cell r="D4401">
            <v>3306.5</v>
          </cell>
          <cell r="E4401">
            <v>2666.9624132924664</v>
          </cell>
          <cell r="F4401" t="str">
            <v>SIEC Abr/26</v>
          </cell>
        </row>
        <row r="4402">
          <cell r="A4402" t="str">
            <v>09.03.06.140.44</v>
          </cell>
          <cell r="B4402" t="str">
            <v>Correção de Bitola e Cotas de Salvaguarda de AMV 1:14 - UIC-60</v>
          </cell>
          <cell r="C4402" t="str">
            <v>un</v>
          </cell>
          <cell r="D4402">
            <v>4084.5</v>
          </cell>
          <cell r="E4402">
            <v>3294.4829811259879</v>
          </cell>
          <cell r="F4402" t="str">
            <v>SIEC Abr/26</v>
          </cell>
        </row>
        <row r="4403">
          <cell r="A4403" t="str">
            <v>09.03.06.140.40</v>
          </cell>
          <cell r="B4403" t="str">
            <v>Correção de Bitola e Cotas de Salvaguarda de AMV Nº 10</v>
          </cell>
          <cell r="C4403" t="str">
            <v>un</v>
          </cell>
          <cell r="D4403">
            <v>2723</v>
          </cell>
          <cell r="E4403">
            <v>2196.3219874173255</v>
          </cell>
          <cell r="F4403" t="str">
            <v>SIEC Abr/26</v>
          </cell>
        </row>
        <row r="4404">
          <cell r="A4404" t="str">
            <v>09.03.06.140.41</v>
          </cell>
          <cell r="B4404" t="str">
            <v>Correção de Bitola e Cotas de Salvaguarda de AMV Nº 12</v>
          </cell>
          <cell r="C4404" t="str">
            <v>un</v>
          </cell>
          <cell r="D4404">
            <v>3306.5</v>
          </cell>
          <cell r="E4404">
            <v>2666.9624132924664</v>
          </cell>
          <cell r="F4404" t="str">
            <v>SIEC Abr/26</v>
          </cell>
        </row>
        <row r="4405">
          <cell r="A4405" t="str">
            <v>09.03.06.140.43</v>
          </cell>
          <cell r="B4405" t="str">
            <v>Correção de Bitola e Cotas de Salvaguarda de AMV Nº 14</v>
          </cell>
          <cell r="C4405" t="str">
            <v>un</v>
          </cell>
          <cell r="D4405">
            <v>3890</v>
          </cell>
          <cell r="E4405">
            <v>3137.6028391676077</v>
          </cell>
          <cell r="F4405" t="str">
            <v>SIEC Abr/26</v>
          </cell>
        </row>
        <row r="4406">
          <cell r="A4406" t="str">
            <v>09.03.06.140.45</v>
          </cell>
          <cell r="B4406" t="str">
            <v>Correção de Bitola e Cotas de Salvaguarda de AMV Nº 16</v>
          </cell>
          <cell r="C4406" t="str">
            <v>un</v>
          </cell>
          <cell r="D4406">
            <v>4473.5</v>
          </cell>
          <cell r="E4406">
            <v>3608.2432650427486</v>
          </cell>
          <cell r="F4406" t="str">
            <v>SIEC Abr/26</v>
          </cell>
        </row>
        <row r="4407">
          <cell r="A4407" t="str">
            <v>09.03.06.140.39</v>
          </cell>
          <cell r="B4407" t="str">
            <v>Correção de Bitola e Cotas de Salvaguarda de AMV Nº 8</v>
          </cell>
          <cell r="C4407" t="str">
            <v>un</v>
          </cell>
          <cell r="D4407">
            <v>1945</v>
          </cell>
          <cell r="E4407">
            <v>1568.8014195838039</v>
          </cell>
          <cell r="F4407" t="str">
            <v>SIEC Abr/26</v>
          </cell>
        </row>
        <row r="4408">
          <cell r="A4408" t="str">
            <v>09.03.06.140.81</v>
          </cell>
          <cell r="B4408" t="str">
            <v>Montagem e instalação de Jacaré central para Pulo Duplo com ângulo de entrada de 1:8</v>
          </cell>
          <cell r="C4408" t="str">
            <v>un</v>
          </cell>
          <cell r="D4408">
            <v>11433.7</v>
          </cell>
          <cell r="E4408">
            <v>9222.2132602032598</v>
          </cell>
          <cell r="F4408" t="str">
            <v>SIEC Abr/26</v>
          </cell>
        </row>
        <row r="4409">
          <cell r="A4409" t="str">
            <v>09.03.06.140.37</v>
          </cell>
          <cell r="B4409" t="str">
            <v>Revisão e Consolidação das Fixações nos AMVs</v>
          </cell>
          <cell r="C4409" t="str">
            <v>un</v>
          </cell>
          <cell r="D4409">
            <v>3867.74</v>
          </cell>
          <cell r="E4409">
            <v>3119.6483303758669</v>
          </cell>
          <cell r="F4409" t="str">
            <v>SIEC Abr/26</v>
          </cell>
        </row>
        <row r="4410">
          <cell r="A4410" t="str">
            <v>09.03.06.140.76</v>
          </cell>
          <cell r="B4410" t="str">
            <v>Substituição de agulha 12m UIC-60 e trilhos de encosto</v>
          </cell>
          <cell r="C4410" t="str">
            <v>un</v>
          </cell>
          <cell r="D4410">
            <v>6616.73</v>
          </cell>
          <cell r="E4410">
            <v>5336.933376351024</v>
          </cell>
          <cell r="F4410" t="str">
            <v>SIEC Abr/26</v>
          </cell>
        </row>
        <row r="4411">
          <cell r="A4411" t="str">
            <v>09.03.06.140.77</v>
          </cell>
          <cell r="B4411" t="str">
            <v>Substituição de agulha 16,43m UIC-60 e trilhos de encosto</v>
          </cell>
          <cell r="C4411" t="str">
            <v>un</v>
          </cell>
          <cell r="D4411">
            <v>6616.73</v>
          </cell>
          <cell r="E4411">
            <v>5336.933376351024</v>
          </cell>
          <cell r="F4411" t="str">
            <v>SIEC Abr/26</v>
          </cell>
        </row>
        <row r="4412">
          <cell r="A4412" t="str">
            <v>09.03.06.140.08</v>
          </cell>
          <cell r="B4412" t="str">
            <v>Substituição de agulha 17,60m UIC-60 com derivação esquerda ou direita, trilhos de encosto e placas de apoio especiais</v>
          </cell>
          <cell r="C4412" t="str">
            <v>un</v>
          </cell>
          <cell r="D4412">
            <v>11675.84</v>
          </cell>
          <cell r="E4412">
            <v>9417.5189546701076</v>
          </cell>
          <cell r="F4412" t="str">
            <v>SIEC Abr/26</v>
          </cell>
        </row>
        <row r="4413">
          <cell r="A4413" t="str">
            <v>09.03.06.140.13</v>
          </cell>
          <cell r="B4413" t="str">
            <v>Substituição de agulha 17,60m UIC-60 e trilhos de encosto</v>
          </cell>
          <cell r="C4413" t="str">
            <v>un</v>
          </cell>
          <cell r="D4413">
            <v>9339.89</v>
          </cell>
          <cell r="E4413">
            <v>7533.3844168414253</v>
          </cell>
          <cell r="F4413" t="str">
            <v>SIEC Abr/26</v>
          </cell>
        </row>
        <row r="4414">
          <cell r="A4414" t="str">
            <v>09.03.06.140.82</v>
          </cell>
          <cell r="B4414" t="str">
            <v>Substituição de agulha 4,572m TR-57 e trilhos de encosto e placas de apoio especiais</v>
          </cell>
          <cell r="C4414" t="str">
            <v>un</v>
          </cell>
          <cell r="D4414">
            <v>3958.66</v>
          </cell>
          <cell r="E4414">
            <v>3192.9827391514759</v>
          </cell>
          <cell r="F4414" t="str">
            <v>SIEC Abr/26</v>
          </cell>
        </row>
        <row r="4415">
          <cell r="A4415" t="str">
            <v>09.03.06.140.02</v>
          </cell>
          <cell r="B4415" t="str">
            <v>Substituição de agulha 5,029m com derivação esquerda ou direita, trilhos de encosto e placas de apoio especiais - TR 57</v>
          </cell>
          <cell r="C4415" t="str">
            <v>un</v>
          </cell>
          <cell r="D4415">
            <v>3930.67</v>
          </cell>
          <cell r="E4415">
            <v>3170.4065171801903</v>
          </cell>
          <cell r="F4415" t="str">
            <v>SIEC Abr/26</v>
          </cell>
        </row>
        <row r="4416">
          <cell r="A4416" t="str">
            <v>09.03.06.140.09</v>
          </cell>
          <cell r="B4416" t="str">
            <v>Substituição de agulha 5,029m TR-57 e trilhos de encosto</v>
          </cell>
          <cell r="C4416" t="str">
            <v>un</v>
          </cell>
          <cell r="D4416">
            <v>3504.89</v>
          </cell>
          <cell r="E4416">
            <v>2826.9801580900144</v>
          </cell>
          <cell r="F4416" t="str">
            <v>SIEC Abr/26</v>
          </cell>
        </row>
        <row r="4417">
          <cell r="A4417" t="str">
            <v>09.03.06.140.74</v>
          </cell>
          <cell r="B4417" t="str">
            <v>Substituição de agulha 5,943m TR-57 e trilhos de encosto</v>
          </cell>
          <cell r="C4417" t="str">
            <v>un</v>
          </cell>
          <cell r="D4417">
            <v>4282.87</v>
          </cell>
          <cell r="E4417">
            <v>3454.4845942894012</v>
          </cell>
          <cell r="F4417" t="str">
            <v>SIEC Abr/26</v>
          </cell>
        </row>
        <row r="4418">
          <cell r="A4418" t="str">
            <v>09.03.06.140.04</v>
          </cell>
          <cell r="B4418" t="str">
            <v>Substituição de agulha 6,705m com derivação esquerda ou direita, trilhos de encosto e placas de apoio especiais - TR 57</v>
          </cell>
          <cell r="C4418" t="str">
            <v>un</v>
          </cell>
          <cell r="D4418">
            <v>4736.25</v>
          </cell>
          <cell r="E4418">
            <v>3820.1726084852394</v>
          </cell>
          <cell r="F4418" t="str">
            <v>SIEC Abr/26</v>
          </cell>
        </row>
        <row r="4419">
          <cell r="A4419" t="str">
            <v>09.03.06.140.10</v>
          </cell>
          <cell r="B4419" t="str">
            <v>Substituição de agulha 6,705m TR 57 e trilhos de encosto</v>
          </cell>
          <cell r="C4419" t="str">
            <v>un</v>
          </cell>
          <cell r="D4419">
            <v>4671.8900000000003</v>
          </cell>
          <cell r="E4419">
            <v>3768.261009840297</v>
          </cell>
          <cell r="F4419" t="str">
            <v>SIEC Abr/26</v>
          </cell>
        </row>
        <row r="4420">
          <cell r="A4420" t="str">
            <v>09.03.06.140.75</v>
          </cell>
          <cell r="B4420" t="str">
            <v>Substituição de agulha 7,925m TR-57 e trilhos de encosto</v>
          </cell>
          <cell r="C4420" t="str">
            <v>un</v>
          </cell>
          <cell r="D4420">
            <v>5255.23</v>
          </cell>
          <cell r="E4420">
            <v>4238.7723826423617</v>
          </cell>
          <cell r="F4420" t="str">
            <v>SIEC Abr/26</v>
          </cell>
        </row>
        <row r="4421">
          <cell r="A4421" t="str">
            <v>09.03.06.140.06</v>
          </cell>
          <cell r="B4421" t="str">
            <v>Substituição de agulha 9,144m com derivação esquerda ou direita, trilhos de encosto e placas de apoio especiais - TR 57</v>
          </cell>
          <cell r="C4421" t="str">
            <v>un</v>
          </cell>
          <cell r="D4421">
            <v>6302.25</v>
          </cell>
          <cell r="E4421">
            <v>5083.2795612195514</v>
          </cell>
          <cell r="F4421" t="str">
            <v>SIEC Abr/26</v>
          </cell>
        </row>
        <row r="4422">
          <cell r="A4422" t="str">
            <v>09.03.06.140.07</v>
          </cell>
          <cell r="B4422" t="str">
            <v>Substituição de agulha 9,144m com derivação esquerda ou direita, trilhos de encosto e placas de apoio especiais - TR 68</v>
          </cell>
          <cell r="C4422" t="str">
            <v>un</v>
          </cell>
          <cell r="D4422">
            <v>7092.32</v>
          </cell>
          <cell r="E4422">
            <v>5720.5355702532661</v>
          </cell>
          <cell r="F4422" t="str">
            <v>SIEC Abr/26</v>
          </cell>
        </row>
        <row r="4423">
          <cell r="A4423" t="str">
            <v>09.03.06.140.11</v>
          </cell>
          <cell r="B4423" t="str">
            <v>Substituição de agulha 9,144m TR57 e trilhos de encosto</v>
          </cell>
          <cell r="C4423" t="str">
            <v>un</v>
          </cell>
          <cell r="D4423">
            <v>6227.89</v>
          </cell>
          <cell r="E4423">
            <v>5023.3021455073404</v>
          </cell>
          <cell r="F4423" t="str">
            <v>SIEC Abr/26</v>
          </cell>
        </row>
        <row r="4424">
          <cell r="A4424" t="str">
            <v>09.03.06.140.12</v>
          </cell>
          <cell r="B4424" t="str">
            <v>Substituição de agulha 9,144m TR68 e trilhos de encosto</v>
          </cell>
          <cell r="C4424" t="str">
            <v>un</v>
          </cell>
          <cell r="D4424">
            <v>6616.89</v>
          </cell>
          <cell r="E4424">
            <v>5337.0624294241006</v>
          </cell>
          <cell r="F4424" t="str">
            <v>SIEC Abr/26</v>
          </cell>
        </row>
        <row r="4425">
          <cell r="A4425" t="str">
            <v>09.03.06.140.79</v>
          </cell>
          <cell r="B4425" t="str">
            <v>Substituição de Calcanhar de Jacaré TR-57</v>
          </cell>
          <cell r="C4425" t="str">
            <v>un</v>
          </cell>
          <cell r="D4425">
            <v>2548.91</v>
          </cell>
          <cell r="E4425">
            <v>2055.9041780932407</v>
          </cell>
          <cell r="F4425" t="str">
            <v>SIEC Abr/26</v>
          </cell>
        </row>
        <row r="4426">
          <cell r="A4426" t="str">
            <v>09.03.06.140.34</v>
          </cell>
          <cell r="B4426" t="str">
            <v>Substituição de Contratrilho com 10 Placas</v>
          </cell>
          <cell r="C4426" t="str">
            <v>un</v>
          </cell>
          <cell r="D4426">
            <v>265.95</v>
          </cell>
          <cell r="E4426">
            <v>214.51040490401675</v>
          </cell>
          <cell r="F4426" t="str">
            <v>SIEC Abr/26</v>
          </cell>
        </row>
        <row r="4427">
          <cell r="A4427" t="str">
            <v>09.03.06.140.83</v>
          </cell>
          <cell r="B4427" t="str">
            <v>Substituição de Contratrilho com 3,352m e placas de apoio especiais</v>
          </cell>
          <cell r="C4427" t="str">
            <v>un</v>
          </cell>
          <cell r="D4427">
            <v>268.38</v>
          </cell>
          <cell r="E4427">
            <v>216.47039845136311</v>
          </cell>
          <cell r="F4427" t="str">
            <v>SIEC Abr/26</v>
          </cell>
        </row>
        <row r="4428">
          <cell r="A4428" t="str">
            <v>09.03.06.140.35</v>
          </cell>
          <cell r="B4428" t="str">
            <v>Substituição de Contratrilho com 4,50m UIC-60</v>
          </cell>
          <cell r="C4428" t="str">
            <v>un</v>
          </cell>
          <cell r="D4428">
            <v>246.5</v>
          </cell>
          <cell r="E4428">
            <v>198.82239070817874</v>
          </cell>
          <cell r="F4428" t="str">
            <v>SIEC Abr/26</v>
          </cell>
        </row>
        <row r="4429">
          <cell r="A4429" t="str">
            <v>09.03.06.140.36</v>
          </cell>
          <cell r="B4429" t="str">
            <v>Substituição de Contratrilho com 7,20m UIC-60</v>
          </cell>
          <cell r="C4429" t="str">
            <v>un</v>
          </cell>
          <cell r="D4429">
            <v>395.84</v>
          </cell>
          <cell r="E4429">
            <v>319.27730279077269</v>
          </cell>
          <cell r="F4429" t="str">
            <v>SIEC Abr/26</v>
          </cell>
        </row>
        <row r="4430">
          <cell r="A4430" t="str">
            <v>09.03.06.140.33</v>
          </cell>
          <cell r="B4430" t="str">
            <v>Substituição de Contratrilho com 8 Placas</v>
          </cell>
          <cell r="C4430" t="str">
            <v>un</v>
          </cell>
          <cell r="D4430">
            <v>226.47</v>
          </cell>
          <cell r="E4430">
            <v>182.66655912243911</v>
          </cell>
          <cell r="F4430" t="str">
            <v>SIEC Abr/26</v>
          </cell>
        </row>
        <row r="4431">
          <cell r="A4431" t="str">
            <v>09.03.06.140.63</v>
          </cell>
          <cell r="B4431" t="str">
            <v>Substituição de Cruzamento de Jacaré p/ AMV nº 15 - TR-57</v>
          </cell>
          <cell r="C4431" t="str">
            <v>un</v>
          </cell>
          <cell r="D4431">
            <v>4299.41</v>
          </cell>
          <cell r="E4431">
            <v>3467.8254557186642</v>
          </cell>
          <cell r="F4431" t="str">
            <v>SIEC Abr/26</v>
          </cell>
        </row>
        <row r="4432">
          <cell r="A4432" t="str">
            <v>09.03.06.140.23</v>
          </cell>
          <cell r="B4432" t="str">
            <v>Substituição de Cruzamento de Jacaré p/AMV 1:11,4 - UIC-60</v>
          </cell>
          <cell r="C4432" t="str">
            <v>un</v>
          </cell>
          <cell r="D4432">
            <v>6633.41</v>
          </cell>
          <cell r="E4432">
            <v>5350.387159219229</v>
          </cell>
          <cell r="F4432" t="str">
            <v>SIEC Abr/26</v>
          </cell>
        </row>
        <row r="4433">
          <cell r="A4433" t="str">
            <v>09.03.06.140.31</v>
          </cell>
          <cell r="B4433" t="str">
            <v>Substituição de Cruzamento de Jacaré p/AMV 1:11,4 - UIC-60 e Placas de Apoio Especiais</v>
          </cell>
          <cell r="C4433" t="str">
            <v>un</v>
          </cell>
          <cell r="D4433">
            <v>4353.46</v>
          </cell>
          <cell r="E4433">
            <v>3511.4211969672529</v>
          </cell>
          <cell r="F4433" t="str">
            <v>SIEC Abr/26</v>
          </cell>
        </row>
        <row r="4434">
          <cell r="A4434" t="str">
            <v>09.03.06.140.24</v>
          </cell>
          <cell r="B4434" t="str">
            <v>Substituição de Cruzamento de Jacaré p/AMV 1:14 - UIC-60</v>
          </cell>
          <cell r="C4434" t="str">
            <v>un</v>
          </cell>
          <cell r="D4434">
            <v>4299.41</v>
          </cell>
          <cell r="E4434">
            <v>3467.8254557186642</v>
          </cell>
          <cell r="F4434" t="str">
            <v>SIEC Abr/26</v>
          </cell>
        </row>
        <row r="4435">
          <cell r="A4435" t="str">
            <v>09.03.06.140.32</v>
          </cell>
          <cell r="B4435" t="str">
            <v>Substituição de Cruzamento de Jacaré p/AMV 1:14 - UIC-60 e Placas de Apoio Especiais</v>
          </cell>
          <cell r="C4435" t="str">
            <v>un</v>
          </cell>
          <cell r="D4435">
            <v>5395.43</v>
          </cell>
          <cell r="E4435">
            <v>4351.8551379254723</v>
          </cell>
          <cell r="F4435" t="str">
            <v>SIEC Abr/26</v>
          </cell>
        </row>
        <row r="4436">
          <cell r="A4436" t="str">
            <v>09.03.06.140.69</v>
          </cell>
          <cell r="B4436" t="str">
            <v>Substituição de Cruzamento de Jacaré p/AMV 1:8 - UIC-60</v>
          </cell>
          <cell r="C4436" t="str">
            <v>un</v>
          </cell>
          <cell r="D4436">
            <v>2354.41</v>
          </cell>
          <cell r="E4436">
            <v>1899.0240361348604</v>
          </cell>
          <cell r="F4436" t="str">
            <v>SIEC Abr/26</v>
          </cell>
        </row>
        <row r="4437">
          <cell r="A4437" t="str">
            <v>09.03.06.140.15</v>
          </cell>
          <cell r="B4437" t="str">
            <v>Substituição de Cruzamento de Jacaré p/AMV nº 10 - TR-45</v>
          </cell>
          <cell r="C4437" t="str">
            <v>un</v>
          </cell>
          <cell r="D4437">
            <v>2937.91</v>
          </cell>
          <cell r="E4437">
            <v>2369.6644620100014</v>
          </cell>
          <cell r="F4437" t="str">
            <v>SIEC Abr/26</v>
          </cell>
        </row>
        <row r="4438">
          <cell r="A4438" t="str">
            <v>09.03.06.140.17</v>
          </cell>
          <cell r="B4438" t="str">
            <v>Substituição de Cruzamento de Jacaré p/AMV nº 10 - TR-57</v>
          </cell>
          <cell r="C4438" t="str">
            <v>un</v>
          </cell>
          <cell r="D4438">
            <v>2937.91</v>
          </cell>
          <cell r="E4438">
            <v>2369.6644620100014</v>
          </cell>
          <cell r="F4438" t="str">
            <v>SIEC Abr/26</v>
          </cell>
        </row>
        <row r="4439">
          <cell r="A4439" t="str">
            <v>09.03.06.140.26</v>
          </cell>
          <cell r="B4439" t="str">
            <v>Substituição de Cruzamento de Jacaré p/AMV nº 10 - TR-57 e Placas de Apoio Especiais</v>
          </cell>
          <cell r="C4439" t="str">
            <v>un</v>
          </cell>
          <cell r="D4439">
            <v>3422.7</v>
          </cell>
          <cell r="E4439">
            <v>2760.6872076141312</v>
          </cell>
          <cell r="F4439" t="str">
            <v>SIEC Abr/26</v>
          </cell>
        </row>
        <row r="4440">
          <cell r="A4440" t="str">
            <v>09.03.06.140.18</v>
          </cell>
          <cell r="B4440" t="str">
            <v>Substituição de Cruzamento de Jacaré p/AMV nº 12 - TR-57</v>
          </cell>
          <cell r="C4440" t="str">
            <v>un</v>
          </cell>
          <cell r="D4440">
            <v>3521.41</v>
          </cell>
          <cell r="E4440">
            <v>2840.3048878851428</v>
          </cell>
          <cell r="F4440" t="str">
            <v>SIEC Abr/26</v>
          </cell>
        </row>
        <row r="4441">
          <cell r="A4441" t="str">
            <v>09.03.06.140.27</v>
          </cell>
          <cell r="B4441" t="str">
            <v>Substituição de Cruzamento de Jacaré p/AMV nº 12 - TR-57 e Placas de Apoio Especiais</v>
          </cell>
          <cell r="C4441" t="str">
            <v>un</v>
          </cell>
          <cell r="D4441">
            <v>4128.3500000000004</v>
          </cell>
          <cell r="E4441">
            <v>3329.8515889659625</v>
          </cell>
          <cell r="F4441" t="str">
            <v>SIEC Abr/26</v>
          </cell>
        </row>
        <row r="4442">
          <cell r="A4442" t="str">
            <v>09.03.06.140.19</v>
          </cell>
          <cell r="B4442" t="str">
            <v>Substituição de Cruzamento de Jacaré p/AMV nº 14 - TR-57</v>
          </cell>
          <cell r="C4442" t="str">
            <v>un</v>
          </cell>
          <cell r="D4442">
            <v>4104.91</v>
          </cell>
          <cell r="E4442">
            <v>3310.9453137602836</v>
          </cell>
          <cell r="F4442" t="str">
            <v>SIEC Abr/26</v>
          </cell>
        </row>
        <row r="4443">
          <cell r="A4443" t="str">
            <v>09.03.06.140.28</v>
          </cell>
          <cell r="B4443" t="str">
            <v>Substituição de Cruzamento de Jacaré p/AMV nº 14 - TR-57 e Placas de Apoio Especiais</v>
          </cell>
          <cell r="C4443" t="str">
            <v>un</v>
          </cell>
          <cell r="D4443">
            <v>4834</v>
          </cell>
          <cell r="E4443">
            <v>3899.0159703177933</v>
          </cell>
          <cell r="F4443" t="str">
            <v>SIEC Abr/26</v>
          </cell>
        </row>
        <row r="4444">
          <cell r="A4444" t="str">
            <v>09.03.06.140.20</v>
          </cell>
          <cell r="B4444" t="str">
            <v>Substituição de Cruzamento de Jacaré p/AMV nº 14 - TR-68</v>
          </cell>
          <cell r="C4444" t="str">
            <v>un</v>
          </cell>
          <cell r="D4444">
            <v>4299.41</v>
          </cell>
          <cell r="E4444">
            <v>3467.8254557186642</v>
          </cell>
          <cell r="F4444" t="str">
            <v>SIEC Abr/26</v>
          </cell>
        </row>
        <row r="4445">
          <cell r="A4445" t="str">
            <v>09.03.06.140.29</v>
          </cell>
          <cell r="B4445" t="str">
            <v>Substituição de Cruzamento de Jacaré p/AMV nº 14 - TR-68 e Placas de Apoio Especiais</v>
          </cell>
          <cell r="C4445" t="str">
            <v>un</v>
          </cell>
          <cell r="D4445">
            <v>5395.43</v>
          </cell>
          <cell r="E4445">
            <v>4351.8551379254723</v>
          </cell>
          <cell r="F4445" t="str">
            <v>SIEC Abr/26</v>
          </cell>
        </row>
        <row r="4446">
          <cell r="A4446" t="str">
            <v>09.03.06.140.22</v>
          </cell>
          <cell r="B4446" t="str">
            <v>Substituição de Cruzamento de Jacaré p/AMV nº 16 - TR-57</v>
          </cell>
          <cell r="C4446" t="str">
            <v>un</v>
          </cell>
          <cell r="D4446">
            <v>4688.41</v>
          </cell>
          <cell r="E4446">
            <v>3781.5857396354249</v>
          </cell>
          <cell r="F4446" t="str">
            <v>SIEC Abr/26</v>
          </cell>
        </row>
        <row r="4447">
          <cell r="A4447" t="str">
            <v>09.03.06.140.30</v>
          </cell>
          <cell r="B4447" t="str">
            <v>Substituição de Cruzamento de Jacaré p/AMV nº 16 - TR-57 e Placas de Apoio Especiais</v>
          </cell>
          <cell r="C4447" t="str">
            <v>un</v>
          </cell>
          <cell r="D4447">
            <v>5642.77</v>
          </cell>
          <cell r="E4447">
            <v>4551.3550572673012</v>
          </cell>
          <cell r="F4447" t="str">
            <v>SIEC Abr/26</v>
          </cell>
        </row>
        <row r="4448">
          <cell r="A4448" t="str">
            <v>09.03.06.140.14</v>
          </cell>
          <cell r="B4448" t="str">
            <v>Substituição de Cruzamento de Jacaré p/AMV nº 8 - TR-57</v>
          </cell>
          <cell r="C4448" t="str">
            <v>un</v>
          </cell>
          <cell r="D4448">
            <v>2354.41</v>
          </cell>
          <cell r="E4448">
            <v>1899.0240361348604</v>
          </cell>
          <cell r="F4448" t="str">
            <v>SIEC Abr/26</v>
          </cell>
        </row>
        <row r="4449">
          <cell r="A4449" t="str">
            <v>09.03.06.140.25</v>
          </cell>
          <cell r="B4449" t="str">
            <v>Substituição de Cruzamento de Jacaré p/AMV nº 8 - TR-57 e Placas de Apoio Especiais</v>
          </cell>
          <cell r="C4449" t="str">
            <v>un</v>
          </cell>
          <cell r="D4449">
            <v>2815.5</v>
          </cell>
          <cell r="E4449">
            <v>2270.9307952895629</v>
          </cell>
          <cell r="F4449" t="str">
            <v>SIEC Abr/26</v>
          </cell>
        </row>
        <row r="4450">
          <cell r="A4450" t="str">
            <v>09.03.06.140.84</v>
          </cell>
          <cell r="B4450" t="str">
            <v>Substituição de jacaré duplo ou especial para cruzamento duplo padrão AREMA.</v>
          </cell>
          <cell r="C4450" t="str">
            <v>un</v>
          </cell>
          <cell r="D4450">
            <v>2887.96</v>
          </cell>
          <cell r="E4450">
            <v>2329.3757057589933</v>
          </cell>
          <cell r="F4450" t="str">
            <v>SIEC Abr/26</v>
          </cell>
        </row>
        <row r="4451">
          <cell r="A4451" t="str">
            <v>09.03.06.140.64</v>
          </cell>
          <cell r="B4451" t="str">
            <v>Substituição de jacaré móvel UIC-60</v>
          </cell>
          <cell r="C4451" t="str">
            <v>un</v>
          </cell>
          <cell r="D4451">
            <v>5395.43</v>
          </cell>
          <cell r="E4451">
            <v>4351.8551379254723</v>
          </cell>
          <cell r="F4451" t="str">
            <v>SIEC Abr/26</v>
          </cell>
        </row>
        <row r="4452">
          <cell r="A4452" t="str">
            <v>09.03.06.140.56</v>
          </cell>
          <cell r="B4452" t="str">
            <v>Substituição de Núcleo de Jacaré Simples Curvo TR-50 por TR-50 1:10</v>
          </cell>
          <cell r="C4452" t="str">
            <v>un</v>
          </cell>
          <cell r="D4452">
            <v>4104.91</v>
          </cell>
          <cell r="E4452">
            <v>3310.9453137602836</v>
          </cell>
          <cell r="F4452" t="str">
            <v>SIEC Abr/26</v>
          </cell>
        </row>
        <row r="4453">
          <cell r="A4453" t="str">
            <v>09.03.06.140.66</v>
          </cell>
          <cell r="B4453" t="str">
            <v>Substituição de Núcleo de Jacaré TR-57 - 1:10</v>
          </cell>
          <cell r="C4453" t="str">
            <v>un</v>
          </cell>
          <cell r="D4453">
            <v>4104.91</v>
          </cell>
          <cell r="E4453">
            <v>3310.9453137602836</v>
          </cell>
          <cell r="F4453" t="str">
            <v>SIEC Abr/26</v>
          </cell>
        </row>
        <row r="4454">
          <cell r="A4454" t="str">
            <v>09.03.06.140.67</v>
          </cell>
          <cell r="B4454" t="str">
            <v>Substituição de Núcleo de Jacaré TR-57 - 1:12</v>
          </cell>
          <cell r="C4454" t="str">
            <v>un</v>
          </cell>
          <cell r="D4454">
            <v>4104.91</v>
          </cell>
          <cell r="E4454">
            <v>3310.9453137602836</v>
          </cell>
          <cell r="F4454" t="str">
            <v>SIEC Abr/26</v>
          </cell>
        </row>
        <row r="4455">
          <cell r="A4455" t="str">
            <v>09.03.06.140.68</v>
          </cell>
          <cell r="B4455" t="str">
            <v>Substituição de Núcleo de Jacaré TR-57 - 1:15</v>
          </cell>
          <cell r="C4455" t="str">
            <v>un</v>
          </cell>
          <cell r="D4455">
            <v>4688.41</v>
          </cell>
          <cell r="E4455">
            <v>3781.5857396354249</v>
          </cell>
          <cell r="F4455" t="str">
            <v>SIEC Abr/26</v>
          </cell>
        </row>
        <row r="4456">
          <cell r="A4456" t="str">
            <v>09.03.06.140.54</v>
          </cell>
          <cell r="B4456" t="str">
            <v>Substituição de Núcleo de Jacaré TR-57 por TR-57 1:14</v>
          </cell>
          <cell r="C4456" t="str">
            <v>un</v>
          </cell>
          <cell r="D4456">
            <v>4104.91</v>
          </cell>
          <cell r="E4456">
            <v>3310.9453137602836</v>
          </cell>
          <cell r="F4456" t="str">
            <v>SIEC Abr/26</v>
          </cell>
        </row>
        <row r="4457">
          <cell r="A4457" t="str">
            <v>09.03.06.140.38</v>
          </cell>
          <cell r="B4457" t="str">
            <v>Substituição de Parafusos nas partes integrantes do AMV</v>
          </cell>
          <cell r="C4457" t="str">
            <v>un</v>
          </cell>
          <cell r="D4457">
            <v>38.9</v>
          </cell>
          <cell r="E4457">
            <v>31.376028391676076</v>
          </cell>
          <cell r="F4457" t="str">
            <v>SIEC Abr/26</v>
          </cell>
        </row>
        <row r="4458">
          <cell r="A4458" t="str">
            <v>09.03.06.140.78</v>
          </cell>
          <cell r="B4458" t="str">
            <v>Substituição de Perna do Jacaré TR-57</v>
          </cell>
          <cell r="C4458" t="str">
            <v>un</v>
          </cell>
          <cell r="D4458">
            <v>3132.41</v>
          </cell>
          <cell r="E4458">
            <v>2526.544603968382</v>
          </cell>
          <cell r="F4458" t="str">
            <v>SIEC Abr/26</v>
          </cell>
        </row>
        <row r="4459">
          <cell r="A4459" t="str">
            <v>09.03.06.150</v>
          </cell>
          <cell r="B4459" t="str">
            <v>APARELHO DE MANOBRA MANUAL</v>
          </cell>
          <cell r="C4459" t="str">
            <v/>
          </cell>
          <cell r="E4459">
            <v>0</v>
          </cell>
          <cell r="F4459" t="str">
            <v>SIEC Abr/26</v>
          </cell>
        </row>
        <row r="4460">
          <cell r="A4460" t="str">
            <v>09.03.06.150.02</v>
          </cell>
          <cell r="B4460" t="str">
            <v>Instalação / Substituição de Aparelho de Manobra Manual</v>
          </cell>
          <cell r="C4460" t="str">
            <v>un</v>
          </cell>
          <cell r="D4460">
            <v>1167</v>
          </cell>
          <cell r="E4460">
            <v>941.2808517502823</v>
          </cell>
          <cell r="F4460" t="str">
            <v>SIEC Abr/26</v>
          </cell>
        </row>
        <row r="4461">
          <cell r="A4461" t="str">
            <v>09.03.06.150.04</v>
          </cell>
          <cell r="B4461" t="str">
            <v>Limpeza e lubrificação de placas de deslizamento (arrasto) e agulhas em pátios</v>
          </cell>
          <cell r="C4461" t="str">
            <v>un</v>
          </cell>
          <cell r="D4461">
            <v>124.07</v>
          </cell>
          <cell r="E4461">
            <v>100.07259235360542</v>
          </cell>
          <cell r="F4461" t="str">
            <v>SIEC Abr/26</v>
          </cell>
        </row>
        <row r="4462">
          <cell r="A4462" t="str">
            <v>09.03.06.150.01</v>
          </cell>
          <cell r="B4462" t="str">
            <v>Manutenção e Regulagem de Aparelho de Manobra Manual</v>
          </cell>
          <cell r="C4462" t="str">
            <v>un</v>
          </cell>
          <cell r="D4462">
            <v>389</v>
          </cell>
          <cell r="E4462">
            <v>313.76028391676078</v>
          </cell>
          <cell r="F4462" t="str">
            <v>SIEC Abr/26</v>
          </cell>
        </row>
        <row r="4463">
          <cell r="A4463" t="str">
            <v>09.03.06.150.05</v>
          </cell>
          <cell r="B4463" t="str">
            <v>Regulagem das placas de deslizamento com/sem substituição de roletes - noturno</v>
          </cell>
          <cell r="C4463" t="str">
            <v>un</v>
          </cell>
          <cell r="D4463">
            <v>270.18</v>
          </cell>
          <cell r="E4463">
            <v>217.92224552347153</v>
          </cell>
          <cell r="F4463" t="str">
            <v>SIEC Abr/26</v>
          </cell>
        </row>
        <row r="4464">
          <cell r="A4464" t="str">
            <v>09.03.06.150.03</v>
          </cell>
          <cell r="B4464" t="str">
            <v>Substituição ou Instalação de Trava (tramela) para Agulha - execução em período diurno</v>
          </cell>
          <cell r="C4464" t="str">
            <v>un</v>
          </cell>
          <cell r="D4464">
            <v>89.47</v>
          </cell>
          <cell r="E4464">
            <v>72.16486530085497</v>
          </cell>
          <cell r="F4464" t="str">
            <v>SIEC Abr/26</v>
          </cell>
        </row>
        <row r="4465">
          <cell r="A4465" t="str">
            <v>09.03.06.160</v>
          </cell>
          <cell r="B4465" t="str">
            <v>MANUTENÇÃO DAS UNIÕES DE TRILHOS</v>
          </cell>
          <cell r="C4465" t="str">
            <v/>
          </cell>
          <cell r="E4465">
            <v>0</v>
          </cell>
          <cell r="F4465" t="str">
            <v>SIEC Abr/26</v>
          </cell>
        </row>
        <row r="4466">
          <cell r="A4466" t="str">
            <v>09.03.06.160.07</v>
          </cell>
          <cell r="B4466" t="str">
            <v>Conservação de Juntas Isolantes</v>
          </cell>
          <cell r="C4466" t="str">
            <v>un</v>
          </cell>
          <cell r="D4466">
            <v>85.58</v>
          </cell>
          <cell r="E4466">
            <v>69.027262461687371</v>
          </cell>
          <cell r="F4466" t="str">
            <v>SIEC Abr/26</v>
          </cell>
        </row>
        <row r="4467">
          <cell r="A4467" t="str">
            <v>09.03.06.160.06</v>
          </cell>
          <cell r="B4467" t="str">
            <v>Conservação de Juntas Mecânicas</v>
          </cell>
          <cell r="C4467" t="str">
            <v>un</v>
          </cell>
          <cell r="D4467">
            <v>58.35</v>
          </cell>
          <cell r="E4467">
            <v>47.064042587514116</v>
          </cell>
          <cell r="F4467" t="str">
            <v>SIEC Abr/26</v>
          </cell>
        </row>
        <row r="4468">
          <cell r="A4468" t="str">
            <v>09.03.06.160.08</v>
          </cell>
          <cell r="B4468" t="str">
            <v>Instalação de Tala Mecânica ou Tala de Emergência</v>
          </cell>
          <cell r="C4468" t="str">
            <v>un</v>
          </cell>
          <cell r="D4468">
            <v>80.72</v>
          </cell>
          <cell r="E4468">
            <v>65.107275366994671</v>
          </cell>
          <cell r="F4468" t="str">
            <v>SIEC Abr/26</v>
          </cell>
        </row>
        <row r="4469">
          <cell r="A4469" t="str">
            <v>09.03.06.160.03</v>
          </cell>
          <cell r="B4469" t="str">
            <v>Substituição de Junta Isolante Colada (JIC) TR-57</v>
          </cell>
          <cell r="C4469" t="str">
            <v>m</v>
          </cell>
          <cell r="D4469">
            <v>36.31</v>
          </cell>
          <cell r="E4469">
            <v>29.28698177125343</v>
          </cell>
          <cell r="F4469" t="str">
            <v>SIEC Abr/26</v>
          </cell>
        </row>
        <row r="4470">
          <cell r="A4470" t="str">
            <v>09.03.06.160.04</v>
          </cell>
          <cell r="B4470" t="str">
            <v>Substituição de Junta Isolante Colada (JIC) TR-68</v>
          </cell>
          <cell r="C4470" t="str">
            <v>m</v>
          </cell>
          <cell r="D4470">
            <v>42.79</v>
          </cell>
          <cell r="E4470">
            <v>34.513631230843686</v>
          </cell>
          <cell r="F4470" t="str">
            <v>SIEC Abr/26</v>
          </cell>
        </row>
        <row r="4471">
          <cell r="A4471" t="str">
            <v>09.03.06.160.05</v>
          </cell>
          <cell r="B4471" t="str">
            <v>Substituição de Junta Isolante Colada (JIC) UIC-60</v>
          </cell>
          <cell r="C4471" t="str">
            <v>m</v>
          </cell>
          <cell r="D4471">
            <v>38.26</v>
          </cell>
          <cell r="E4471">
            <v>30.859816099370864</v>
          </cell>
          <cell r="F4471" t="str">
            <v>SIEC Abr/26</v>
          </cell>
        </row>
        <row r="4472">
          <cell r="A4472" t="str">
            <v>09.03.06.160.09</v>
          </cell>
          <cell r="B4472" t="str">
            <v>Substituição ou Reposição de Parafusos em Juntas de Trilho</v>
          </cell>
          <cell r="C4472" t="str">
            <v>un</v>
          </cell>
          <cell r="D4472">
            <v>85.58</v>
          </cell>
          <cell r="E4472">
            <v>69.027262461687371</v>
          </cell>
          <cell r="F4472" t="str">
            <v>SIEC Abr/26</v>
          </cell>
        </row>
        <row r="4473">
          <cell r="A4473" t="str">
            <v>09.03.06.170</v>
          </cell>
          <cell r="B4473" t="str">
            <v>SOLDAGEM PARA MANUTENJÇÃO DE VIA PERMANENTE</v>
          </cell>
          <cell r="C4473" t="str">
            <v/>
          </cell>
          <cell r="E4473">
            <v>0</v>
          </cell>
          <cell r="F4473" t="str">
            <v>SIEC Abr/26</v>
          </cell>
        </row>
        <row r="4474">
          <cell r="A4474" t="str">
            <v>09.03.06.170.02</v>
          </cell>
          <cell r="B4474" t="str">
            <v xml:space="preserve">Solda exotérmica para Rail-bond e cabo de impedância  </v>
          </cell>
          <cell r="C4474" t="str">
            <v>un</v>
          </cell>
          <cell r="D4474">
            <v>83.31</v>
          </cell>
          <cell r="E4474">
            <v>67.196321987417321</v>
          </cell>
          <cell r="F4474" t="str">
            <v>SIEC Abr/26</v>
          </cell>
        </row>
        <row r="4475">
          <cell r="A4475" t="str">
            <v>09.03.06.170.01</v>
          </cell>
          <cell r="B4475" t="str">
            <v>Substituição de Rail-Bond fixado por parafuso</v>
          </cell>
          <cell r="C4475" t="str">
            <v>un</v>
          </cell>
          <cell r="D4475">
            <v>77.8</v>
          </cell>
          <cell r="E4475">
            <v>62.752056783352153</v>
          </cell>
          <cell r="F4475" t="str">
            <v>SIEC Abr/26</v>
          </cell>
        </row>
        <row r="4476">
          <cell r="A4476" t="str">
            <v>09.03.06.180</v>
          </cell>
          <cell r="B4476" t="str">
            <v>MANUTENÇÃO EM FIXAÇÕES DE VIA PERMANENTE</v>
          </cell>
          <cell r="C4476" t="str">
            <v/>
          </cell>
          <cell r="E4476">
            <v>0</v>
          </cell>
          <cell r="F4476" t="str">
            <v>SIEC Abr/26</v>
          </cell>
        </row>
        <row r="4477">
          <cell r="A4477" t="str">
            <v>09.03.06.180.14</v>
          </cell>
          <cell r="B4477" t="str">
            <v>Corte de dormentes</v>
          </cell>
          <cell r="C4477" t="str">
            <v>m²</v>
          </cell>
          <cell r="D4477">
            <v>518.66</v>
          </cell>
          <cell r="E4477">
            <v>418.3416680109695</v>
          </cell>
          <cell r="F4477" t="str">
            <v>SIEC Abr/26</v>
          </cell>
        </row>
        <row r="4478">
          <cell r="A4478" t="str">
            <v>09.03.06.180.15</v>
          </cell>
          <cell r="B4478" t="str">
            <v>Corte de Trilho a Maçarico</v>
          </cell>
          <cell r="C4478" t="str">
            <v>un</v>
          </cell>
          <cell r="D4478">
            <v>17.45</v>
          </cell>
          <cell r="E4478">
            <v>14.074850782384255</v>
          </cell>
          <cell r="F4478" t="str">
            <v>SIEC Abr/26</v>
          </cell>
        </row>
        <row r="4479">
          <cell r="A4479" t="str">
            <v>09.03.06.180.10</v>
          </cell>
          <cell r="B4479" t="str">
            <v>Deslocamento de Placa de Apoio (comuns e especiais)</v>
          </cell>
          <cell r="C4479" t="str">
            <v>un</v>
          </cell>
          <cell r="D4479">
            <v>25.57</v>
          </cell>
          <cell r="E4479">
            <v>20.624294241006613</v>
          </cell>
          <cell r="F4479" t="str">
            <v>SIEC Abr/26</v>
          </cell>
        </row>
        <row r="4480">
          <cell r="A4480" t="str">
            <v>09.03.06.180.16</v>
          </cell>
          <cell r="B4480" t="str">
            <v>Fixação de trilho para amarração de ponto nótavel de curva</v>
          </cell>
          <cell r="C4480" t="str">
            <v>un</v>
          </cell>
          <cell r="D4480">
            <v>257.83999999999997</v>
          </cell>
          <cell r="E4480">
            <v>207.96902726246165</v>
          </cell>
          <cell r="F4480" t="str">
            <v>SIEC Abr/26</v>
          </cell>
        </row>
        <row r="4481">
          <cell r="A4481" t="str">
            <v>09.03.06.180.06</v>
          </cell>
          <cell r="B4481" t="str">
            <v>Instalação e/ou Substituição de Isoladores</v>
          </cell>
          <cell r="C4481" t="str">
            <v>un</v>
          </cell>
          <cell r="D4481">
            <v>6.48</v>
          </cell>
          <cell r="E4481">
            <v>5.2266494595902566</v>
          </cell>
          <cell r="F4481" t="str">
            <v>SIEC Abr/26</v>
          </cell>
        </row>
        <row r="4482">
          <cell r="A4482" t="str">
            <v>09.03.06.180.01</v>
          </cell>
          <cell r="B4482" t="str">
            <v>Reaperto das Fixações</v>
          </cell>
          <cell r="C4482" t="str">
            <v>km</v>
          </cell>
          <cell r="D4482">
            <v>3979.78</v>
          </cell>
          <cell r="E4482">
            <v>3210.0177447975479</v>
          </cell>
          <cell r="F4482" t="str">
            <v>SIEC Abr/26</v>
          </cell>
        </row>
        <row r="4483">
          <cell r="A4483" t="str">
            <v>09.03.06.180.05</v>
          </cell>
          <cell r="B4483" t="str">
            <v>Substituição de Grampo Elástico</v>
          </cell>
          <cell r="C4483" t="str">
            <v>un</v>
          </cell>
          <cell r="D4483">
            <v>3.24</v>
          </cell>
          <cell r="E4483">
            <v>2.6133247297951283</v>
          </cell>
          <cell r="F4483" t="str">
            <v>SIEC Abr/26</v>
          </cell>
        </row>
        <row r="4484">
          <cell r="A4484" t="str">
            <v>09.03.06.180.07</v>
          </cell>
          <cell r="B4484" t="str">
            <v>Substituição de Palmilha</v>
          </cell>
          <cell r="C4484" t="str">
            <v>un</v>
          </cell>
          <cell r="D4484">
            <v>9.7200000000000006</v>
          </cell>
          <cell r="E4484">
            <v>7.8399741893853854</v>
          </cell>
          <cell r="F4484" t="str">
            <v>SIEC Abr/26</v>
          </cell>
        </row>
        <row r="4485">
          <cell r="A4485" t="str">
            <v>09.03.06.180.08</v>
          </cell>
          <cell r="B4485" t="str">
            <v>Substituição de Placa de Apoio em Via Corrida</v>
          </cell>
          <cell r="C4485" t="str">
            <v>un</v>
          </cell>
          <cell r="D4485">
            <v>12.6</v>
          </cell>
          <cell r="E4485">
            <v>10.162929504758832</v>
          </cell>
          <cell r="F4485" t="str">
            <v>SIEC Abr/26</v>
          </cell>
        </row>
        <row r="4486">
          <cell r="A4486" t="str">
            <v>09.03.06.180.09</v>
          </cell>
          <cell r="B4486" t="str">
            <v>Substituição de Placa de Apoio Especial - AMV</v>
          </cell>
          <cell r="C4486" t="str">
            <v>un</v>
          </cell>
          <cell r="D4486">
            <v>19.079999999999998</v>
          </cell>
          <cell r="E4486">
            <v>15.389578964349088</v>
          </cell>
          <cell r="F4486" t="str">
            <v>SIEC Abr/26</v>
          </cell>
        </row>
        <row r="4487">
          <cell r="A4487" t="str">
            <v>09.03.06.180.03</v>
          </cell>
          <cell r="B4487" t="str">
            <v>Substituição de Tirefão com nova furação</v>
          </cell>
          <cell r="C4487" t="str">
            <v>un</v>
          </cell>
          <cell r="D4487">
            <v>2.09</v>
          </cell>
          <cell r="E4487">
            <v>1.6857557670592029</v>
          </cell>
          <cell r="F4487" t="str">
            <v>SIEC Abr/26</v>
          </cell>
        </row>
        <row r="4488">
          <cell r="A4488" t="str">
            <v>09.03.06.180.02</v>
          </cell>
          <cell r="B4488" t="str">
            <v>Substituição de Tirefão simples (mesma furação)</v>
          </cell>
          <cell r="C4488" t="str">
            <v>un</v>
          </cell>
          <cell r="D4488">
            <v>1.71</v>
          </cell>
          <cell r="E4488">
            <v>1.3792547185029842</v>
          </cell>
          <cell r="F4488" t="str">
            <v>SIEC Abr/26</v>
          </cell>
        </row>
        <row r="4489">
          <cell r="A4489" t="str">
            <v>09.03.06.180.04</v>
          </cell>
          <cell r="B4489" t="str">
            <v>Tarugamento de Dormentes</v>
          </cell>
          <cell r="C4489" t="str">
            <v>un</v>
          </cell>
          <cell r="D4489">
            <v>3.24</v>
          </cell>
          <cell r="E4489">
            <v>2.6133247297951283</v>
          </cell>
          <cell r="F4489" t="str">
            <v>SIEC Abr/26</v>
          </cell>
        </row>
        <row r="4490">
          <cell r="A4490" t="str">
            <v>09.03.06.182</v>
          </cell>
          <cell r="B4490" t="str">
            <v>SERVIÇOS DE REGULARIZAÇÃO DA VIA E AMV</v>
          </cell>
          <cell r="C4490" t="str">
            <v/>
          </cell>
          <cell r="E4490">
            <v>0</v>
          </cell>
          <cell r="F4490" t="str">
            <v>SIEC Abr/26</v>
          </cell>
        </row>
        <row r="4491">
          <cell r="A4491" t="str">
            <v>09.03.06.182.22</v>
          </cell>
          <cell r="B4491" t="str">
            <v>Acerto do lastro com recomposição do ombro</v>
          </cell>
          <cell r="C4491" t="str">
            <v>m</v>
          </cell>
          <cell r="D4491">
            <v>77.8</v>
          </cell>
          <cell r="E4491">
            <v>62.752056783352153</v>
          </cell>
          <cell r="F4491" t="str">
            <v>SIEC Abr/26</v>
          </cell>
        </row>
        <row r="4492">
          <cell r="A4492" t="str">
            <v>09.03.06.182.03</v>
          </cell>
          <cell r="B4492" t="str">
            <v>Junta com socaria manual</v>
          </cell>
          <cell r="C4492" t="str">
            <v>m</v>
          </cell>
          <cell r="D4492">
            <v>44.05</v>
          </cell>
          <cell r="E4492">
            <v>35.529924181319565</v>
          </cell>
          <cell r="F4492" t="str">
            <v>SIEC Abr/26</v>
          </cell>
        </row>
        <row r="4493">
          <cell r="A4493" t="str">
            <v>09.03.06.182.21</v>
          </cell>
          <cell r="B4493" t="str">
            <v>Lastreamento da via com regularização da brita sobre os dormentes</v>
          </cell>
          <cell r="C4493" t="str">
            <v>m³</v>
          </cell>
          <cell r="D4493">
            <v>29.17</v>
          </cell>
          <cell r="E4493">
            <v>23.527988385223424</v>
          </cell>
          <cell r="F4493" t="str">
            <v>SIEC Abr/26</v>
          </cell>
        </row>
        <row r="4494">
          <cell r="A4494" t="str">
            <v>09.03.06.182.20</v>
          </cell>
          <cell r="B4494" t="str">
            <v>Limpeza parcial do lastro, manualmente de via corrida</v>
          </cell>
          <cell r="C4494" t="str">
            <v>m³</v>
          </cell>
          <cell r="D4494">
            <v>115.47</v>
          </cell>
          <cell r="E4494">
            <v>93.135989675754146</v>
          </cell>
          <cell r="F4494" t="str">
            <v>SIEC Abr/26</v>
          </cell>
        </row>
        <row r="4495">
          <cell r="A4495" t="str">
            <v>09.03.06.182.19</v>
          </cell>
          <cell r="B4495" t="str">
            <v xml:space="preserve">Limpeza total do lastro, manualmente de via corrida e AMVs </v>
          </cell>
          <cell r="C4495" t="str">
            <v>m³</v>
          </cell>
          <cell r="D4495">
            <v>216.89</v>
          </cell>
          <cell r="E4495">
            <v>174.93950637199546</v>
          </cell>
          <cell r="F4495" t="str">
            <v>SIEC Abr/26</v>
          </cell>
        </row>
        <row r="4496">
          <cell r="A4496" t="str">
            <v>09.03.06.182.29</v>
          </cell>
          <cell r="B4496" t="str">
            <v>Recolocação das britas e trilhos ao longo da junta de dilatação</v>
          </cell>
          <cell r="C4496" t="str">
            <v>m³</v>
          </cell>
          <cell r="D4496">
            <v>52.51</v>
          </cell>
          <cell r="E4496">
            <v>42.353605420229066</v>
          </cell>
          <cell r="F4496" t="str">
            <v>SIEC Abr/26</v>
          </cell>
        </row>
        <row r="4497">
          <cell r="A4497" t="str">
            <v>09.03.06.182.28</v>
          </cell>
          <cell r="B4497" t="str">
            <v>Retirada integral da brita e trilhos na parte superior do tabuleiro do viaduto</v>
          </cell>
          <cell r="C4497" t="str">
            <v>m³</v>
          </cell>
          <cell r="D4497">
            <v>64.180000000000007</v>
          </cell>
          <cell r="E4497">
            <v>51.766413937731897</v>
          </cell>
          <cell r="F4497" t="str">
            <v>SIEC Abr/26</v>
          </cell>
        </row>
        <row r="4498">
          <cell r="A4498" t="str">
            <v>09.03.06.182.05</v>
          </cell>
          <cell r="B4498" t="str">
            <v>Socaria Manual de AMV AREMA Nº 10</v>
          </cell>
          <cell r="C4498" t="str">
            <v>un</v>
          </cell>
          <cell r="D4498">
            <v>3304</v>
          </cell>
          <cell r="E4498">
            <v>2664.9459590256492</v>
          </cell>
          <cell r="F4498" t="str">
            <v>SIEC Abr/26</v>
          </cell>
        </row>
        <row r="4499">
          <cell r="A4499" t="str">
            <v>09.03.06.182.06</v>
          </cell>
          <cell r="B4499" t="str">
            <v xml:space="preserve">Socaria Manual de AMV AREMA Nº 12 </v>
          </cell>
          <cell r="C4499" t="str">
            <v>un</v>
          </cell>
          <cell r="D4499">
            <v>3964.8</v>
          </cell>
          <cell r="E4499">
            <v>3197.9351508307791</v>
          </cell>
          <cell r="F4499" t="str">
            <v>SIEC Abr/26</v>
          </cell>
        </row>
        <row r="4500">
          <cell r="A4500" t="str">
            <v>09.03.06.182.07</v>
          </cell>
          <cell r="B4500" t="str">
            <v>Socaria Manual de AMV AREMA Nº 14</v>
          </cell>
          <cell r="C4500" t="str">
            <v>un</v>
          </cell>
          <cell r="D4500">
            <v>4625.6000000000004</v>
          </cell>
          <cell r="E4500">
            <v>3730.9243426359094</v>
          </cell>
          <cell r="F4500" t="str">
            <v>SIEC Abr/26</v>
          </cell>
        </row>
        <row r="4501">
          <cell r="A4501" t="str">
            <v>09.03.06.182.08</v>
          </cell>
          <cell r="B4501" t="str">
            <v>Socaria Manual de AMV AREMA Nº 16</v>
          </cell>
          <cell r="C4501" t="str">
            <v>un</v>
          </cell>
          <cell r="D4501">
            <v>5286.4</v>
          </cell>
          <cell r="E4501">
            <v>4263.9135344410388</v>
          </cell>
          <cell r="F4501" t="str">
            <v>SIEC Abr/26</v>
          </cell>
        </row>
        <row r="4502">
          <cell r="A4502" t="str">
            <v>09.03.06.182.04</v>
          </cell>
          <cell r="B4502" t="str">
            <v>Socaria Manual de AMV AREMA Nº 8</v>
          </cell>
          <cell r="C4502" t="str">
            <v>un</v>
          </cell>
          <cell r="D4502">
            <v>2643.2</v>
          </cell>
          <cell r="E4502">
            <v>2131.9567672205194</v>
          </cell>
          <cell r="F4502" t="str">
            <v>SIEC Abr/26</v>
          </cell>
        </row>
        <row r="4503">
          <cell r="A4503" t="str">
            <v>09.03.06.182.26</v>
          </cell>
          <cell r="B4503" t="str">
            <v>Socaria Manual de AMV Nº 15</v>
          </cell>
          <cell r="C4503" t="str">
            <v>un</v>
          </cell>
          <cell r="D4503">
            <v>4956</v>
          </cell>
          <cell r="E4503">
            <v>3997.4189385384739</v>
          </cell>
          <cell r="F4503" t="str">
            <v>SIEC Abr/26</v>
          </cell>
        </row>
        <row r="4504">
          <cell r="A4504" t="str">
            <v>09.03.06.182.09</v>
          </cell>
          <cell r="B4504" t="str">
            <v>Socaria Manual de AMV UIC 1:11,4</v>
          </cell>
          <cell r="C4504" t="str">
            <v>un</v>
          </cell>
          <cell r="D4504">
            <v>6608</v>
          </cell>
          <cell r="E4504">
            <v>5329.8919180512985</v>
          </cell>
          <cell r="F4504" t="str">
            <v>SIEC Abr/26</v>
          </cell>
        </row>
        <row r="4505">
          <cell r="A4505" t="str">
            <v>09.03.06.182.10</v>
          </cell>
          <cell r="B4505" t="str">
            <v>Socaria Manual de AMV UIC 1:14</v>
          </cell>
          <cell r="C4505" t="str">
            <v>un</v>
          </cell>
          <cell r="D4505">
            <v>7929.6</v>
          </cell>
          <cell r="E4505">
            <v>6395.8703016615582</v>
          </cell>
          <cell r="F4505" t="str">
            <v>SIEC Abr/26</v>
          </cell>
        </row>
        <row r="4506">
          <cell r="A4506" t="str">
            <v>09.03.06.182.27</v>
          </cell>
          <cell r="B4506" t="str">
            <v>Socaria Manual de Jacaré central para Pulo Duplo</v>
          </cell>
          <cell r="C4506" t="str">
            <v>un</v>
          </cell>
          <cell r="D4506">
            <v>3964.8</v>
          </cell>
          <cell r="E4506">
            <v>3197.9351508307791</v>
          </cell>
          <cell r="F4506" t="str">
            <v>SIEC Abr/26</v>
          </cell>
        </row>
        <row r="4507">
          <cell r="A4507" t="str">
            <v>09.03.06.182.02</v>
          </cell>
          <cell r="B4507" t="str">
            <v>Socaria Manual de Via Corrida - Dormentação de Concreto</v>
          </cell>
          <cell r="C4507" t="str">
            <v>m</v>
          </cell>
          <cell r="D4507">
            <v>33.04</v>
          </cell>
          <cell r="E4507">
            <v>26.649459590256491</v>
          </cell>
          <cell r="F4507" t="str">
            <v>SIEC Abr/26</v>
          </cell>
        </row>
        <row r="4508">
          <cell r="A4508" t="str">
            <v>09.03.06.182.01</v>
          </cell>
          <cell r="B4508" t="str">
            <v>Socaria Manual de Via Corrida - Dormentação de Madeira</v>
          </cell>
          <cell r="C4508" t="str">
            <v>m</v>
          </cell>
          <cell r="D4508">
            <v>33.04</v>
          </cell>
          <cell r="E4508">
            <v>26.649459590256491</v>
          </cell>
          <cell r="F4508" t="str">
            <v>SIEC Abr/26</v>
          </cell>
        </row>
        <row r="4509">
          <cell r="A4509" t="str">
            <v>09.03.06.187</v>
          </cell>
          <cell r="B4509" t="str">
            <v>MANUSEIO DE MATERIAIS PARA MANUTENÇÃO DE VIA PERMANENTE</v>
          </cell>
          <cell r="C4509" t="str">
            <v/>
          </cell>
          <cell r="E4509">
            <v>0</v>
          </cell>
          <cell r="F4509" t="str">
            <v>SIEC Abr/26</v>
          </cell>
        </row>
        <row r="4510">
          <cell r="A4510" t="str">
            <v>09.03.06.187.22</v>
          </cell>
          <cell r="B4510" t="str">
            <v>Carga de acessórios metálicos e fixações em veículo CPTM</v>
          </cell>
          <cell r="C4510" t="str">
            <v>T</v>
          </cell>
          <cell r="D4510">
            <v>53.62</v>
          </cell>
          <cell r="E4510">
            <v>43.248911114695915</v>
          </cell>
          <cell r="F4510" t="str">
            <v>SIEC Abr/26</v>
          </cell>
        </row>
        <row r="4511">
          <cell r="A4511" t="str">
            <v>09.03.06.187.27</v>
          </cell>
          <cell r="B4511" t="str">
            <v>Carga de Componente de AMV (jacaré, agulha e/ou contratrilho) em Veículo CPTM</v>
          </cell>
          <cell r="C4511" t="str">
            <v>T</v>
          </cell>
          <cell r="D4511">
            <v>53.62</v>
          </cell>
          <cell r="E4511">
            <v>43.248911114695915</v>
          </cell>
          <cell r="F4511" t="str">
            <v>SIEC Abr/26</v>
          </cell>
        </row>
        <row r="4512">
          <cell r="A4512" t="str">
            <v>09.03.06.187.13</v>
          </cell>
          <cell r="B4512" t="str">
            <v>Carga de dormentes de concreto de 2,80m</v>
          </cell>
          <cell r="C4512" t="str">
            <v>un</v>
          </cell>
          <cell r="D4512">
            <v>11.7</v>
          </cell>
          <cell r="E4512">
            <v>9.4370059687046286</v>
          </cell>
          <cell r="F4512" t="str">
            <v>SIEC Abr/26</v>
          </cell>
        </row>
        <row r="4513">
          <cell r="A4513" t="str">
            <v>09.03.06.187.14</v>
          </cell>
          <cell r="B4513" t="str">
            <v>Carga de Dormentes de Concreto em Veículo CPTM</v>
          </cell>
          <cell r="C4513" t="str">
            <v>m³</v>
          </cell>
          <cell r="D4513">
            <v>131.47999999999999</v>
          </cell>
          <cell r="E4513">
            <v>106.04936280045168</v>
          </cell>
          <cell r="F4513" t="str">
            <v>SIEC Abr/26</v>
          </cell>
        </row>
        <row r="4514">
          <cell r="A4514" t="str">
            <v>09.03.06.187.05</v>
          </cell>
          <cell r="B4514" t="str">
            <v>Carga de dormentes de madeira de 2,80m</v>
          </cell>
          <cell r="C4514" t="str">
            <v>un</v>
          </cell>
          <cell r="D4514">
            <v>9.5299999999999994</v>
          </cell>
          <cell r="E4514">
            <v>7.6867236651072748</v>
          </cell>
          <cell r="F4514" t="str">
            <v>SIEC Abr/26</v>
          </cell>
        </row>
        <row r="4515">
          <cell r="A4515" t="str">
            <v>09.03.06.187.06</v>
          </cell>
          <cell r="B4515" t="str">
            <v>Carga de dormentes de madeira em Veículo CPTM</v>
          </cell>
          <cell r="C4515" t="str">
            <v>m³</v>
          </cell>
          <cell r="D4515">
            <v>109.57</v>
          </cell>
          <cell r="E4515">
            <v>88.377157606065495</v>
          </cell>
          <cell r="F4515" t="str">
            <v>SIEC Abr/26</v>
          </cell>
        </row>
        <row r="4516">
          <cell r="A4516" t="str">
            <v>09.03.06.187.21</v>
          </cell>
          <cell r="B4516" t="str">
            <v>Carga de Trilho em Veículo CPTM</v>
          </cell>
          <cell r="C4516" t="str">
            <v>T</v>
          </cell>
          <cell r="D4516">
            <v>53.62</v>
          </cell>
          <cell r="E4516">
            <v>43.248911114695915</v>
          </cell>
          <cell r="F4516" t="str">
            <v>SIEC Abr/26</v>
          </cell>
        </row>
        <row r="4517">
          <cell r="A4517" t="str">
            <v>09.03.06.187.17</v>
          </cell>
          <cell r="B4517" t="str">
            <v>Carga e descarga de acessórios metálicos fixações e transporte ferroviário até o 1º km</v>
          </cell>
          <cell r="C4517" t="str">
            <v>T</v>
          </cell>
          <cell r="D4517">
            <v>135.37</v>
          </cell>
          <cell r="E4517">
            <v>109.1869656396193</v>
          </cell>
          <cell r="F4517" t="str">
            <v>SIEC Abr/26</v>
          </cell>
        </row>
        <row r="4518">
          <cell r="A4518" t="str">
            <v>09.03.06.187.18</v>
          </cell>
          <cell r="B4518" t="str">
            <v>Carga e descarga de acessórios metálicos fixações e transporte rodoviário até o 1º km</v>
          </cell>
          <cell r="C4518" t="str">
            <v>T</v>
          </cell>
          <cell r="D4518">
            <v>139.57</v>
          </cell>
          <cell r="E4518">
            <v>112.57460880787222</v>
          </cell>
          <cell r="F4518" t="str">
            <v>SIEC Abr/26</v>
          </cell>
        </row>
        <row r="4519">
          <cell r="A4519" t="str">
            <v>09.03.06.187.25</v>
          </cell>
          <cell r="B4519" t="str">
            <v>Carga e descarga de componentes de AMV (jacaré, agulha e/ou contratrilho) e transporte ferroviário até o 1º km</v>
          </cell>
          <cell r="C4519" t="str">
            <v>T</v>
          </cell>
          <cell r="D4519">
            <v>137.38</v>
          </cell>
          <cell r="E4519">
            <v>110.80819487014034</v>
          </cell>
          <cell r="F4519" t="str">
            <v>SIEC Abr/26</v>
          </cell>
        </row>
        <row r="4520">
          <cell r="A4520" t="str">
            <v>09.03.06.187.26</v>
          </cell>
          <cell r="B4520" t="str">
            <v>Carga e descarga de componentes de AMV (jacaré, agulha e/ou contratrilho) e transporte rodoviário até o 1º km</v>
          </cell>
          <cell r="C4520" t="str">
            <v>T</v>
          </cell>
          <cell r="D4520">
            <v>141.88</v>
          </cell>
          <cell r="E4520">
            <v>114.43781255041135</v>
          </cell>
          <cell r="F4520" t="str">
            <v>SIEC Abr/26</v>
          </cell>
        </row>
        <row r="4521">
          <cell r="A4521" t="str">
            <v>09.03.06.187.09</v>
          </cell>
          <cell r="B4521" t="str">
            <v>Carga e descarga de dormentes de concreto de 2,80m e transporte ferroviário até o 1º km</v>
          </cell>
          <cell r="C4521" t="str">
            <v>m³</v>
          </cell>
          <cell r="D4521">
            <v>133.32</v>
          </cell>
          <cell r="E4521">
            <v>107.53347314082916</v>
          </cell>
          <cell r="F4521" t="str">
            <v>SIEC Abr/26</v>
          </cell>
        </row>
        <row r="4522">
          <cell r="A4522" t="str">
            <v>09.03.06.187.10</v>
          </cell>
          <cell r="B4522" t="str">
            <v>Carga e descarga de dormentes de concreto de 2,80m e transporte rodoviário até o 1º km</v>
          </cell>
          <cell r="C4522" t="str">
            <v>m³</v>
          </cell>
          <cell r="D4522">
            <v>312.37</v>
          </cell>
          <cell r="E4522">
            <v>251.95192773027907</v>
          </cell>
          <cell r="F4522" t="str">
            <v>SIEC Abr/26</v>
          </cell>
        </row>
        <row r="4523">
          <cell r="A4523" t="str">
            <v>09.03.06.187.11</v>
          </cell>
          <cell r="B4523" t="str">
            <v>Carga e descarga de dormentes de concreto e transporte ferroviário até o 1º km</v>
          </cell>
          <cell r="C4523" t="str">
            <v>m³</v>
          </cell>
          <cell r="D4523">
            <v>336.93</v>
          </cell>
          <cell r="E4523">
            <v>271.76157444749151</v>
          </cell>
          <cell r="F4523" t="str">
            <v>SIEC Abr/26</v>
          </cell>
        </row>
        <row r="4524">
          <cell r="A4524" t="str">
            <v>09.03.06.187.12</v>
          </cell>
          <cell r="B4524" t="str">
            <v>Carga e descarga de dormentes de concreto e transporte rodoviário até o 1º km</v>
          </cell>
          <cell r="C4524" t="str">
            <v>m³</v>
          </cell>
          <cell r="D4524">
            <v>351.08</v>
          </cell>
          <cell r="E4524">
            <v>283.17470559767702</v>
          </cell>
          <cell r="F4524" t="str">
            <v>SIEC Abr/26</v>
          </cell>
        </row>
        <row r="4525">
          <cell r="A4525" t="str">
            <v>09.03.06.187.19</v>
          </cell>
          <cell r="B4525" t="str">
            <v>Carga e descarga de trilhos e transporte ferroviário até o 1º km</v>
          </cell>
          <cell r="C4525" t="str">
            <v>T</v>
          </cell>
          <cell r="D4525">
            <v>137.38</v>
          </cell>
          <cell r="E4525">
            <v>110.80819487014034</v>
          </cell>
          <cell r="F4525" t="str">
            <v>SIEC Abr/26</v>
          </cell>
        </row>
        <row r="4526">
          <cell r="A4526" t="str">
            <v>09.03.06.187.20</v>
          </cell>
          <cell r="B4526" t="str">
            <v>Carga e descarga de trilhos e transporte rodoviário até o 1º km</v>
          </cell>
          <cell r="C4526" t="str">
            <v>T</v>
          </cell>
          <cell r="D4526">
            <v>141.88</v>
          </cell>
          <cell r="E4526">
            <v>114.43781255041135</v>
          </cell>
          <cell r="F4526" t="str">
            <v>SIEC Abr/26</v>
          </cell>
        </row>
        <row r="4527">
          <cell r="A4527" t="str">
            <v>09.03.06.187.29</v>
          </cell>
          <cell r="B4527" t="str">
            <v>Carga e descarga manual de lastro inservível e transporte ferroviário até o 1º km</v>
          </cell>
          <cell r="C4527" t="str">
            <v>m³</v>
          </cell>
          <cell r="D4527">
            <v>149.29</v>
          </cell>
          <cell r="E4527">
            <v>120.41458299725761</v>
          </cell>
          <cell r="F4527" t="str">
            <v>SIEC Abr/26</v>
          </cell>
        </row>
        <row r="4528">
          <cell r="A4528" t="str">
            <v>09.03.06.187.30</v>
          </cell>
          <cell r="B4528" t="str">
            <v>Carga e descarga manual de lastro inservível e transporte rodoviário até o 1º km</v>
          </cell>
          <cell r="C4528" t="str">
            <v>m³</v>
          </cell>
          <cell r="D4528">
            <v>153.79</v>
          </cell>
          <cell r="E4528">
            <v>124.04420067752862</v>
          </cell>
          <cell r="F4528" t="str">
            <v>SIEC Abr/26</v>
          </cell>
        </row>
        <row r="4529">
          <cell r="A4529" t="str">
            <v>09.03.06.187.31</v>
          </cell>
          <cell r="B4529" t="str">
            <v>Carga e descarga mecanizada com lastro inservível e transporte ferroviário até o 1º km</v>
          </cell>
          <cell r="C4529" t="str">
            <v>m³</v>
          </cell>
          <cell r="D4529">
            <v>42.74</v>
          </cell>
          <cell r="E4529">
            <v>34.47330214550734</v>
          </cell>
          <cell r="F4529" t="str">
            <v>SIEC Abr/26</v>
          </cell>
        </row>
        <row r="4530">
          <cell r="A4530" t="str">
            <v>09.03.06.187.32</v>
          </cell>
          <cell r="B4530" t="str">
            <v>Carga e descarga mecanizada com lastro inservível e transporte rodoviário até o 1º km</v>
          </cell>
          <cell r="C4530" t="str">
            <v>m³</v>
          </cell>
          <cell r="D4530">
            <v>65.55</v>
          </cell>
          <cell r="E4530">
            <v>52.87143087594773</v>
          </cell>
          <cell r="F4530" t="str">
            <v>SIEC Abr/26</v>
          </cell>
        </row>
        <row r="4531">
          <cell r="A4531" t="str">
            <v>09.03.06.187.01</v>
          </cell>
          <cell r="B4531" t="str">
            <v>Carga, descarga de dormentes de madeira de 2,80m e transporte ferroviário até o 1º km</v>
          </cell>
          <cell r="C4531" t="str">
            <v>m³</v>
          </cell>
          <cell r="D4531">
            <v>207.39</v>
          </cell>
          <cell r="E4531">
            <v>167.27698015809</v>
          </cell>
          <cell r="F4531" t="str">
            <v>SIEC Abr/26</v>
          </cell>
        </row>
        <row r="4532">
          <cell r="A4532" t="str">
            <v>09.03.06.187.02</v>
          </cell>
          <cell r="B4532" t="str">
            <v>Carga, descarga de dormentes de madeira de 2,80m e transporte rodoviário até o 1º km</v>
          </cell>
          <cell r="C4532" t="str">
            <v>m³</v>
          </cell>
          <cell r="D4532">
            <v>252.06</v>
          </cell>
          <cell r="E4532">
            <v>203.30698499758026</v>
          </cell>
          <cell r="F4532" t="str">
            <v>SIEC Abr/26</v>
          </cell>
        </row>
        <row r="4533">
          <cell r="A4533" t="str">
            <v>09.03.06.187.03</v>
          </cell>
          <cell r="B4533" t="str">
            <v>Carga, descarga de dormentes de madeira e transporte ferroviário até o 1º km</v>
          </cell>
          <cell r="C4533" t="str">
            <v>m³</v>
          </cell>
          <cell r="D4533">
            <v>271.19</v>
          </cell>
          <cell r="E4533">
            <v>218.73689304726568</v>
          </cell>
          <cell r="F4533" t="str">
            <v>SIEC Abr/26</v>
          </cell>
        </row>
        <row r="4534">
          <cell r="A4534" t="str">
            <v>09.03.06.187.04</v>
          </cell>
          <cell r="B4534" t="str">
            <v>Carga, descarga de dormentes de madeira e transporte rodoviário até o 1º km</v>
          </cell>
          <cell r="C4534" t="str">
            <v>m³</v>
          </cell>
          <cell r="D4534">
            <v>275.69</v>
          </cell>
          <cell r="E4534">
            <v>222.36651072753671</v>
          </cell>
          <cell r="F4534" t="str">
            <v>SIEC Abr/26</v>
          </cell>
        </row>
        <row r="4535">
          <cell r="A4535" t="str">
            <v>09.03.06.187.24</v>
          </cell>
          <cell r="B4535" t="str">
            <v>Descarga de acessórios metálicos e fixações de veículo CPTM</v>
          </cell>
          <cell r="C4535" t="str">
            <v>T</v>
          </cell>
          <cell r="D4535">
            <v>53.62</v>
          </cell>
          <cell r="E4535">
            <v>43.248911114695915</v>
          </cell>
          <cell r="F4535" t="str">
            <v>SIEC Abr/26</v>
          </cell>
        </row>
        <row r="4536">
          <cell r="A4536" t="str">
            <v>09.03.06.187.28</v>
          </cell>
          <cell r="B4536" t="str">
            <v>Descarga de Componente de AMV (jacaré, agulha e/ou contratrilho) de Veículo CPTM</v>
          </cell>
          <cell r="C4536" t="str">
            <v>T</v>
          </cell>
          <cell r="D4536">
            <v>53.62</v>
          </cell>
          <cell r="E4536">
            <v>43.248911114695915</v>
          </cell>
          <cell r="F4536" t="str">
            <v>SIEC Abr/26</v>
          </cell>
        </row>
        <row r="4537">
          <cell r="A4537" t="str">
            <v>09.03.06.187.15</v>
          </cell>
          <cell r="B4537" t="str">
            <v>Descarga de dormentes de concreto de 2,80m</v>
          </cell>
          <cell r="C4537" t="str">
            <v>un</v>
          </cell>
          <cell r="D4537">
            <v>11.7</v>
          </cell>
          <cell r="E4537">
            <v>9.4370059687046286</v>
          </cell>
          <cell r="F4537" t="str">
            <v>SIEC Abr/26</v>
          </cell>
        </row>
        <row r="4538">
          <cell r="A4538" t="str">
            <v>09.03.06.187.16</v>
          </cell>
          <cell r="B4538" t="str">
            <v>Descarga de dormentes de concreto de veículo CPTM</v>
          </cell>
          <cell r="C4538" t="str">
            <v>m³</v>
          </cell>
          <cell r="D4538">
            <v>131.47999999999999</v>
          </cell>
          <cell r="E4538">
            <v>106.04936280045168</v>
          </cell>
          <cell r="F4538" t="str">
            <v>SIEC Abr/26</v>
          </cell>
        </row>
        <row r="4539">
          <cell r="A4539" t="str">
            <v>09.03.06.187.07</v>
          </cell>
          <cell r="B4539" t="str">
            <v>Descarga de dormentes de madeira de 2,80m</v>
          </cell>
          <cell r="C4539" t="str">
            <v>un</v>
          </cell>
          <cell r="D4539">
            <v>10.72</v>
          </cell>
          <cell r="E4539">
            <v>8.646555896112277</v>
          </cell>
          <cell r="F4539" t="str">
            <v>SIEC Abr/26</v>
          </cell>
        </row>
        <row r="4540">
          <cell r="A4540" t="str">
            <v>09.03.06.187.08</v>
          </cell>
          <cell r="B4540" t="str">
            <v>Descarga de dormentes de madeira de veículo da CPTM</v>
          </cell>
          <cell r="C4540" t="str">
            <v>m³</v>
          </cell>
          <cell r="D4540">
            <v>109.57</v>
          </cell>
          <cell r="E4540">
            <v>88.377157606065495</v>
          </cell>
          <cell r="F4540" t="str">
            <v>SIEC Abr/26</v>
          </cell>
        </row>
        <row r="4541">
          <cell r="A4541" t="str">
            <v>09.03.06.187.23</v>
          </cell>
          <cell r="B4541" t="str">
            <v>Descarga de Trilho de Veículo CPTM</v>
          </cell>
          <cell r="C4541" t="str">
            <v>T</v>
          </cell>
          <cell r="D4541">
            <v>53.62</v>
          </cell>
          <cell r="E4541">
            <v>43.248911114695915</v>
          </cell>
          <cell r="F4541" t="str">
            <v>SIEC Abr/26</v>
          </cell>
        </row>
        <row r="4542">
          <cell r="A4542" t="str">
            <v>09.03.06.187.41</v>
          </cell>
          <cell r="B4542" t="str">
            <v>Transporte de acessórios metálicos e fixações, em veículo ferroviário</v>
          </cell>
          <cell r="C4542" t="str">
            <v>TXKM</v>
          </cell>
          <cell r="D4542">
            <v>1.8</v>
          </cell>
          <cell r="E4542">
            <v>1.4518470721084047</v>
          </cell>
          <cell r="F4542" t="str">
            <v>SIEC Abr/26</v>
          </cell>
        </row>
        <row r="4543">
          <cell r="A4543" t="str">
            <v>09.03.06.187.42</v>
          </cell>
          <cell r="B4543" t="str">
            <v>Transporte de acessórios metálicos e fixações, em veículo rodoviário</v>
          </cell>
          <cell r="C4543" t="str">
            <v>TXKM</v>
          </cell>
          <cell r="D4543">
            <v>5.54</v>
          </cell>
          <cell r="E4543">
            <v>4.4684626552669782</v>
          </cell>
          <cell r="F4543" t="str">
            <v>SIEC Abr/26</v>
          </cell>
        </row>
        <row r="4544">
          <cell r="A4544" t="str">
            <v>09.03.06.187.45</v>
          </cell>
          <cell r="B4544" t="str">
            <v>Transporte de componentes de AMV, em veículo ferroviário</v>
          </cell>
          <cell r="C4544" t="str">
            <v>TXKM</v>
          </cell>
          <cell r="D4544">
            <v>1.8</v>
          </cell>
          <cell r="E4544">
            <v>1.4518470721084047</v>
          </cell>
          <cell r="F4544" t="str">
            <v>SIEC Abr/26</v>
          </cell>
        </row>
        <row r="4545">
          <cell r="A4545" t="str">
            <v>09.03.06.187.46</v>
          </cell>
          <cell r="B4545" t="str">
            <v>Transporte de componentes de AMV, em veículo rodoviário</v>
          </cell>
          <cell r="C4545" t="str">
            <v>TXKM</v>
          </cell>
          <cell r="D4545">
            <v>5.54</v>
          </cell>
          <cell r="E4545">
            <v>4.4684626552669782</v>
          </cell>
          <cell r="F4545" t="str">
            <v>SIEC Abr/26</v>
          </cell>
        </row>
        <row r="4546">
          <cell r="A4546" t="str">
            <v>09.03.06.187.39</v>
          </cell>
          <cell r="B4546" t="str">
            <v>Transporte de dormentes de concreto em veículo ferroviário</v>
          </cell>
          <cell r="C4546" t="str">
            <v>m³ x km</v>
          </cell>
          <cell r="D4546">
            <v>1.8</v>
          </cell>
          <cell r="E4546">
            <v>1.4518470721084047</v>
          </cell>
          <cell r="F4546" t="str">
            <v>SIEC Abr/26</v>
          </cell>
        </row>
        <row r="4547">
          <cell r="A4547" t="str">
            <v>09.03.06.187.38</v>
          </cell>
          <cell r="B4547" t="str">
            <v>Transporte de dormentes de concreto em veículo rodoviário</v>
          </cell>
          <cell r="C4547" t="str">
            <v>m³ x km</v>
          </cell>
          <cell r="D4547">
            <v>5.54</v>
          </cell>
          <cell r="E4547">
            <v>4.4684626552669782</v>
          </cell>
          <cell r="F4547" t="str">
            <v>SIEC Abr/26</v>
          </cell>
        </row>
        <row r="4548">
          <cell r="A4548" t="str">
            <v>09.03.06.187.35</v>
          </cell>
          <cell r="B4548" t="str">
            <v>Transporte de dormentes de madeira em veículo ferroviário</v>
          </cell>
          <cell r="C4548" t="str">
            <v>m³ x km</v>
          </cell>
          <cell r="D4548">
            <v>1.8</v>
          </cell>
          <cell r="E4548">
            <v>1.4518470721084047</v>
          </cell>
          <cell r="F4548" t="str">
            <v>SIEC Abr/26</v>
          </cell>
        </row>
        <row r="4549">
          <cell r="A4549" t="str">
            <v>09.03.06.187.36</v>
          </cell>
          <cell r="B4549" t="str">
            <v>Transporte de dormentes de madeira em veículo rodoviário</v>
          </cell>
          <cell r="C4549" t="str">
            <v>m³ x km</v>
          </cell>
          <cell r="D4549">
            <v>5.54</v>
          </cell>
          <cell r="E4549">
            <v>4.4684626552669782</v>
          </cell>
          <cell r="F4549" t="str">
            <v>SIEC Abr/26</v>
          </cell>
        </row>
        <row r="4550">
          <cell r="A4550" t="str">
            <v>09.03.06.187.43</v>
          </cell>
          <cell r="B4550" t="str">
            <v>Transporte de trilhos, em veículo ferroviário</v>
          </cell>
          <cell r="C4550" t="str">
            <v>TXKM</v>
          </cell>
          <cell r="D4550">
            <v>1.8</v>
          </cell>
          <cell r="E4550">
            <v>1.4518470721084047</v>
          </cell>
          <cell r="F4550" t="str">
            <v>SIEC Abr/26</v>
          </cell>
        </row>
        <row r="4551">
          <cell r="A4551" t="str">
            <v>09.03.06.187.44</v>
          </cell>
          <cell r="B4551" t="str">
            <v>Transporte de trilhos, em veículo rodoviário</v>
          </cell>
          <cell r="C4551" t="str">
            <v>TXKM</v>
          </cell>
          <cell r="D4551">
            <v>5.54</v>
          </cell>
          <cell r="E4551">
            <v>4.4684626552669782</v>
          </cell>
          <cell r="F4551" t="str">
            <v>SIEC Abr/26</v>
          </cell>
        </row>
        <row r="4552">
          <cell r="A4552" t="str">
            <v>09.03.06.187.50</v>
          </cell>
          <cell r="B4552" t="str">
            <v>Transporte Ferroviário de Dormente de Concreto de 2,80m</v>
          </cell>
          <cell r="C4552" t="str">
            <v>un x km</v>
          </cell>
          <cell r="D4552">
            <v>0.47</v>
          </cell>
          <cell r="E4552">
            <v>0.37909340216163895</v>
          </cell>
          <cell r="F4552" t="str">
            <v>SIEC Abr/26</v>
          </cell>
        </row>
        <row r="4553">
          <cell r="A4553" t="str">
            <v>09.03.06.187.33</v>
          </cell>
          <cell r="B4553" t="str">
            <v>Transporte Ferroviário de Dormente de Madeira de 2,80m</v>
          </cell>
          <cell r="C4553" t="str">
            <v>un x km</v>
          </cell>
          <cell r="D4553">
            <v>0.47</v>
          </cell>
          <cell r="E4553">
            <v>0.37909340216163895</v>
          </cell>
          <cell r="F4553" t="str">
            <v>SIEC Abr/26</v>
          </cell>
        </row>
        <row r="4554">
          <cell r="A4554" t="str">
            <v>09.03.06.187.37</v>
          </cell>
          <cell r="B4554" t="str">
            <v>Transporte Ferroviário de Dormente Especial de Concreto de 2,80m - além do 1º km</v>
          </cell>
          <cell r="C4554" t="str">
            <v>m³ x km</v>
          </cell>
          <cell r="D4554">
            <v>2.7</v>
          </cell>
          <cell r="E4554">
            <v>2.1777706081626071</v>
          </cell>
          <cell r="F4554" t="str">
            <v>SIEC Abr/26</v>
          </cell>
        </row>
        <row r="4555">
          <cell r="A4555" t="str">
            <v>09.03.06.187.47</v>
          </cell>
          <cell r="B4555" t="str">
            <v>Transporte Ferroviário de Lastro Inservível além do 1º km</v>
          </cell>
          <cell r="C4555" t="str">
            <v>m³ x km</v>
          </cell>
          <cell r="D4555">
            <v>2.7</v>
          </cell>
          <cell r="E4555">
            <v>2.1777706081626071</v>
          </cell>
          <cell r="F4555" t="str">
            <v>SIEC Abr/26</v>
          </cell>
        </row>
        <row r="4556">
          <cell r="A4556" t="str">
            <v>09.03.06.187.49</v>
          </cell>
          <cell r="B4556" t="str">
            <v>Transporte Rodoviário de Dormente de Concreto de 2,80m</v>
          </cell>
          <cell r="C4556" t="str">
            <v>un x km</v>
          </cell>
          <cell r="D4556">
            <v>0.63</v>
          </cell>
          <cell r="E4556">
            <v>0.50814647523794165</v>
          </cell>
          <cell r="F4556" t="str">
            <v>SIEC Abr/26</v>
          </cell>
        </row>
        <row r="4557">
          <cell r="A4557" t="str">
            <v>09.03.06.187.34</v>
          </cell>
          <cell r="B4557" t="str">
            <v>Transporte Rodoviário de Dormente de Madeira de 2,80m</v>
          </cell>
          <cell r="C4557" t="str">
            <v>un x km</v>
          </cell>
          <cell r="D4557">
            <v>0.63</v>
          </cell>
          <cell r="E4557">
            <v>0.50814647523794165</v>
          </cell>
          <cell r="F4557" t="str">
            <v>SIEC Abr/26</v>
          </cell>
        </row>
        <row r="4558">
          <cell r="A4558" t="str">
            <v>09.03.06.187.40</v>
          </cell>
          <cell r="B4558" t="str">
            <v>Transporte Rodoviário de Dormente Especial de Concreto de AMV - além do 1º km</v>
          </cell>
          <cell r="C4558" t="str">
            <v>m³ x km</v>
          </cell>
          <cell r="D4558">
            <v>5.08</v>
          </cell>
          <cell r="E4558">
            <v>4.0974350701726081</v>
          </cell>
          <cell r="F4558" t="str">
            <v>SIEC Abr/26</v>
          </cell>
        </row>
        <row r="4559">
          <cell r="A4559" t="str">
            <v>09.03.06.187.48</v>
          </cell>
          <cell r="B4559" t="str">
            <v>Transporte Rodoviário de Lastro Inservível além do 1º km</v>
          </cell>
          <cell r="C4559" t="str">
            <v>m³ x km</v>
          </cell>
          <cell r="D4559">
            <v>5.08</v>
          </cell>
          <cell r="E4559">
            <v>4.0974350701726081</v>
          </cell>
          <cell r="F4559" t="str">
            <v>SIEC Abr/26</v>
          </cell>
        </row>
        <row r="4560">
          <cell r="A4560" t="str">
            <v>09.03.06.190</v>
          </cell>
          <cell r="B4560" t="str">
            <v>ESTALEIRAMENTO DE MATERIAIS DE VIA PERMANENTE</v>
          </cell>
          <cell r="C4560" t="str">
            <v/>
          </cell>
          <cell r="E4560">
            <v>0</v>
          </cell>
          <cell r="F4560" t="str">
            <v>SIEC Abr/26</v>
          </cell>
        </row>
        <row r="4561">
          <cell r="A4561" t="str">
            <v>09.03.06.190.08</v>
          </cell>
          <cell r="B4561" t="str">
            <v>Empilhamento e cintamento de dormentes de madeira de 2,80m</v>
          </cell>
          <cell r="C4561" t="str">
            <v>m³</v>
          </cell>
          <cell r="D4561">
            <v>8.81</v>
          </cell>
          <cell r="E4561">
            <v>7.1059848362639135</v>
          </cell>
          <cell r="F4561" t="str">
            <v>SIEC Abr/26</v>
          </cell>
        </row>
        <row r="4562">
          <cell r="A4562" t="str">
            <v>09.03.06.190.05</v>
          </cell>
          <cell r="B4562" t="str">
            <v>Estaleiramento de acessórios metálicos e fixações</v>
          </cell>
          <cell r="C4562" t="str">
            <v>T</v>
          </cell>
          <cell r="D4562">
            <v>101.25</v>
          </cell>
          <cell r="E4562">
            <v>81.666397806097763</v>
          </cell>
          <cell r="F4562" t="str">
            <v>SIEC Abr/26</v>
          </cell>
        </row>
        <row r="4563">
          <cell r="A4563" t="str">
            <v>09.03.06.190.07</v>
          </cell>
          <cell r="B4563" t="str">
            <v>Estaleiramento de Componentes de AMV (jacaré agulha e/ou contratrilho)</v>
          </cell>
          <cell r="C4563" t="str">
            <v>T</v>
          </cell>
          <cell r="D4563">
            <v>76.56</v>
          </cell>
          <cell r="E4563">
            <v>61.751895467010812</v>
          </cell>
          <cell r="F4563" t="str">
            <v>SIEC Abr/26</v>
          </cell>
        </row>
        <row r="4564">
          <cell r="A4564" t="str">
            <v>09.03.06.190.01</v>
          </cell>
          <cell r="B4564" t="str">
            <v>Estaleiramento de Dormentes Comuns de Madeira (2,80m)</v>
          </cell>
          <cell r="C4564" t="str">
            <v>un</v>
          </cell>
          <cell r="D4564">
            <v>19.239999999999998</v>
          </cell>
          <cell r="E4564">
            <v>15.518632037425389</v>
          </cell>
          <cell r="F4564" t="str">
            <v>SIEC Abr/26</v>
          </cell>
        </row>
        <row r="4565">
          <cell r="A4565" t="str">
            <v>09.03.06.190.03</v>
          </cell>
          <cell r="B4565" t="str">
            <v>Estaleiramento de Dormentes de Concreto (2,80m)</v>
          </cell>
          <cell r="C4565" t="str">
            <v>un</v>
          </cell>
          <cell r="D4565">
            <v>19.239999999999998</v>
          </cell>
          <cell r="E4565">
            <v>15.518632037425389</v>
          </cell>
          <cell r="F4565" t="str">
            <v>SIEC Abr/26</v>
          </cell>
        </row>
        <row r="4566">
          <cell r="A4566" t="str">
            <v>09.03.06.190.04</v>
          </cell>
          <cell r="B4566" t="str">
            <v>Estaleiramento de Dormentes Especiais de Concreto para AMV</v>
          </cell>
          <cell r="C4566" t="str">
            <v>m³</v>
          </cell>
          <cell r="D4566">
            <v>289.04000000000002</v>
          </cell>
          <cell r="E4566">
            <v>233.13437651234071</v>
          </cell>
          <cell r="F4566" t="str">
            <v>SIEC Abr/26</v>
          </cell>
        </row>
        <row r="4567">
          <cell r="A4567" t="str">
            <v>09.03.06.190.02</v>
          </cell>
          <cell r="B4567" t="str">
            <v>Estaleiramento de Dormentes Especiais de Madeira (AMV)</v>
          </cell>
          <cell r="C4567" t="str">
            <v>m³</v>
          </cell>
          <cell r="D4567">
            <v>292.38</v>
          </cell>
          <cell r="E4567">
            <v>235.82835941280851</v>
          </cell>
          <cell r="F4567" t="str">
            <v>SIEC Abr/26</v>
          </cell>
        </row>
        <row r="4568">
          <cell r="A4568" t="str">
            <v>09.03.06.190.06</v>
          </cell>
          <cell r="B4568" t="str">
            <v>Estaleiramento de Trilho</v>
          </cell>
          <cell r="C4568" t="str">
            <v>T</v>
          </cell>
          <cell r="D4568">
            <v>88.28</v>
          </cell>
          <cell r="E4568">
            <v>71.205033069849975</v>
          </cell>
          <cell r="F4568" t="str">
            <v>SIEC Abr/26</v>
          </cell>
        </row>
        <row r="4569">
          <cell r="A4569" t="str">
            <v>09.03.06.192</v>
          </cell>
          <cell r="B4569" t="str">
            <v>EQUIPAMENTOS FIXOS DA VIA</v>
          </cell>
          <cell r="C4569" t="str">
            <v/>
          </cell>
          <cell r="E4569">
            <v>0</v>
          </cell>
          <cell r="F4569" t="str">
            <v>SIEC Abr/26</v>
          </cell>
        </row>
        <row r="4570">
          <cell r="A4570" t="str">
            <v>09.03.06.192.05</v>
          </cell>
          <cell r="B4570" t="str">
            <v>Manutenção e Ajuste de Lubrificadores com Sensor Eletrônico</v>
          </cell>
          <cell r="C4570" t="str">
            <v>un</v>
          </cell>
          <cell r="D4570">
            <v>311.2</v>
          </cell>
          <cell r="E4570">
            <v>251.00822713340861</v>
          </cell>
          <cell r="F4570" t="str">
            <v>SIEC Abr/26</v>
          </cell>
        </row>
        <row r="4571">
          <cell r="A4571" t="str">
            <v>09.03.06.192.04</v>
          </cell>
          <cell r="B4571" t="str">
            <v>Manutenção e ajuste de lubrificadores mecânicos</v>
          </cell>
          <cell r="C4571" t="str">
            <v>un</v>
          </cell>
          <cell r="D4571">
            <v>38.9</v>
          </cell>
          <cell r="E4571">
            <v>31.376028391676076</v>
          </cell>
          <cell r="F4571" t="str">
            <v>SIEC Abr/26</v>
          </cell>
        </row>
        <row r="4572">
          <cell r="A4572" t="str">
            <v>09.03.06.195</v>
          </cell>
          <cell r="B4572" t="str">
            <v>SINALIZAÇÃO E MARCOS DE REFERÊNCIA EM VIA PERMANENTE</v>
          </cell>
          <cell r="C4572" t="str">
            <v/>
          </cell>
          <cell r="E4572">
            <v>0</v>
          </cell>
          <cell r="F4572" t="str">
            <v>SIEC Abr/26</v>
          </cell>
        </row>
        <row r="4573">
          <cell r="A4573" t="str">
            <v>09.03.06.195.04</v>
          </cell>
          <cell r="B4573" t="str">
            <v>Assentamento de marco de entrevia</v>
          </cell>
          <cell r="C4573" t="str">
            <v>un</v>
          </cell>
          <cell r="D4573">
            <v>47.06</v>
          </cell>
          <cell r="E4573">
            <v>37.957735118567513</v>
          </cell>
          <cell r="F4573" t="str">
            <v>SIEC Abr/26</v>
          </cell>
        </row>
        <row r="4574">
          <cell r="A4574" t="str">
            <v>09.03.06.195.05</v>
          </cell>
          <cell r="B4574" t="str">
            <v>Assentamento de marco quilométrico.</v>
          </cell>
          <cell r="C4574" t="str">
            <v>un</v>
          </cell>
          <cell r="D4574">
            <v>47.06</v>
          </cell>
          <cell r="E4574">
            <v>37.957735118567513</v>
          </cell>
          <cell r="F4574" t="str">
            <v>SIEC Abr/26</v>
          </cell>
        </row>
        <row r="4575">
          <cell r="A4575" t="str">
            <v>09.03.06.195.02</v>
          </cell>
          <cell r="B4575" t="str">
            <v>Assentamento de Suporte para Placa de Sinalização via</v>
          </cell>
          <cell r="C4575" t="str">
            <v>un</v>
          </cell>
          <cell r="D4575">
            <v>77.8</v>
          </cell>
          <cell r="E4575">
            <v>62.752056783352153</v>
          </cell>
          <cell r="F4575" t="str">
            <v>SIEC Abr/26</v>
          </cell>
        </row>
        <row r="4576">
          <cell r="A4576" t="str">
            <v>09.03.06.195.01</v>
          </cell>
          <cell r="B4576" t="str">
            <v>Fixação de Placa de Sinalização de via</v>
          </cell>
          <cell r="C4576" t="str">
            <v>un</v>
          </cell>
          <cell r="D4576">
            <v>77.8</v>
          </cell>
          <cell r="E4576">
            <v>62.752056783352153</v>
          </cell>
          <cell r="F4576" t="str">
            <v>SIEC Abr/26</v>
          </cell>
        </row>
        <row r="4577">
          <cell r="A4577" t="str">
            <v>09.03.06.195.03</v>
          </cell>
          <cell r="B4577" t="str">
            <v>Pintura da Numeração de Indicação dos Pórticos (km, pórticos e metro)</v>
          </cell>
          <cell r="C4577" t="str">
            <v>un</v>
          </cell>
          <cell r="D4577">
            <v>11.01</v>
          </cell>
          <cell r="E4577">
            <v>8.880464591063074</v>
          </cell>
          <cell r="F4577" t="str">
            <v>SIEC Abr/26</v>
          </cell>
        </row>
        <row r="4578">
          <cell r="A4578" t="str">
            <v>09.03.06.195.06</v>
          </cell>
          <cell r="B4578" t="str">
            <v>Pintura de marco quilométrico</v>
          </cell>
          <cell r="C4578" t="str">
            <v>un</v>
          </cell>
          <cell r="D4578">
            <v>39.4</v>
          </cell>
          <cell r="E4578">
            <v>31.77931924503952</v>
          </cell>
          <cell r="F4578" t="str">
            <v>SIEC Abr/26</v>
          </cell>
        </row>
        <row r="4579">
          <cell r="A4579" t="str">
            <v>09.03.06.197</v>
          </cell>
          <cell r="B4579" t="str">
            <v>RETIRADAS E DEMOLIÇÕES DE COMPONENTES EM SUPERESTRUTURA</v>
          </cell>
          <cell r="C4579" t="str">
            <v/>
          </cell>
          <cell r="E4579">
            <v>0</v>
          </cell>
          <cell r="F4579" t="str">
            <v>SIEC Abr/26</v>
          </cell>
        </row>
        <row r="4580">
          <cell r="A4580" t="str">
            <v>09.03.06.197.02</v>
          </cell>
          <cell r="B4580" t="str">
            <v>Retirada de agulha da bitola métrica (TM) com remoção dos componentes de fixação (placa, tirefão, grampo, etc.)</v>
          </cell>
          <cell r="C4580" t="str">
            <v>un</v>
          </cell>
          <cell r="D4580">
            <v>365.68</v>
          </cell>
          <cell r="E4580">
            <v>294.95079851588969</v>
          </cell>
          <cell r="F4580" t="str">
            <v>SIEC Abr/26</v>
          </cell>
        </row>
        <row r="4581">
          <cell r="A4581" t="str">
            <v>09.03.06.197.04</v>
          </cell>
          <cell r="B4581" t="str">
            <v>Retirada de jacaré duplo da bitola métrica (TM) com remoção dos componentes de fixação (placa, tirefão, grampo, etc.)</v>
          </cell>
          <cell r="C4581" t="str">
            <v>un</v>
          </cell>
          <cell r="D4581">
            <v>1361.85</v>
          </cell>
          <cell r="E4581">
            <v>1098.443297306017</v>
          </cell>
          <cell r="F4581" t="str">
            <v>SIEC Abr/26</v>
          </cell>
        </row>
        <row r="4582">
          <cell r="A4582" t="str">
            <v>09.03.06.197.03</v>
          </cell>
          <cell r="B4582" t="str">
            <v>Retirada de jacaré simples da bitola métrica (TM) com remoção dos componentes de fixação (placa, tirefão, grampo, etc.)</v>
          </cell>
          <cell r="C4582" t="str">
            <v>un</v>
          </cell>
          <cell r="D4582">
            <v>1162.55</v>
          </cell>
          <cell r="E4582">
            <v>937.69156315534758</v>
          </cell>
          <cell r="F4582" t="str">
            <v>SIEC Abr/26</v>
          </cell>
        </row>
        <row r="4583">
          <cell r="A4583" t="str">
            <v>09.03.06.197.01</v>
          </cell>
          <cell r="B4583" t="str">
            <v>Retirada de trilho da bitola métrica (TM) com remoção dos componentes de fixação (placa, tirefão, grampo, etc.)</v>
          </cell>
          <cell r="C4583" t="str">
            <v>m</v>
          </cell>
          <cell r="D4583">
            <v>11.64</v>
          </cell>
          <cell r="E4583">
            <v>9.3886110663010172</v>
          </cell>
          <cell r="F4583" t="str">
            <v>SIEC Abr/26</v>
          </cell>
        </row>
        <row r="4584">
          <cell r="A4584" t="str">
            <v>09.03.07</v>
          </cell>
          <cell r="B4584" t="str">
            <v>FORNECIMENTO DE MATERIAIS PARA MANUTENÇÃO DE VIA PERMANENTE</v>
          </cell>
          <cell r="C4584" t="str">
            <v/>
          </cell>
          <cell r="E4584">
            <v>0</v>
          </cell>
          <cell r="F4584" t="str">
            <v>SIEC Abr/26</v>
          </cell>
        </row>
        <row r="4585">
          <cell r="A4585" t="str">
            <v>09.03.07.100</v>
          </cell>
          <cell r="B4585" t="str">
            <v>DORMENTES DE MADEIRA</v>
          </cell>
          <cell r="C4585" t="str">
            <v/>
          </cell>
          <cell r="E4585">
            <v>0</v>
          </cell>
          <cell r="F4585" t="str">
            <v>SIEC Abr/26</v>
          </cell>
        </row>
        <row r="4586">
          <cell r="A4586" t="str">
            <v>09.03.07.100.17</v>
          </cell>
          <cell r="B4586" t="str">
            <v>Dormente de madeira especial de AMV</v>
          </cell>
          <cell r="C4586" t="str">
            <v>m³</v>
          </cell>
          <cell r="D4586">
            <v>7703.9</v>
          </cell>
          <cell r="E4586">
            <v>6213.8248104532986</v>
          </cell>
          <cell r="F4586" t="str">
            <v>SIEC Abr/26</v>
          </cell>
        </row>
        <row r="4587">
          <cell r="A4587" t="str">
            <v>09.03.07.100.02</v>
          </cell>
          <cell r="B4587" t="str">
            <v>Dormente de madeira especial de AMV de 3,00m</v>
          </cell>
          <cell r="C4587" t="str">
            <v>un</v>
          </cell>
          <cell r="D4587">
            <v>942.95</v>
          </cell>
          <cell r="E4587">
            <v>760.56622035812234</v>
          </cell>
          <cell r="F4587" t="str">
            <v>SIEC Abr/26</v>
          </cell>
        </row>
        <row r="4588">
          <cell r="A4588" t="str">
            <v>09.03.07.100.03</v>
          </cell>
          <cell r="B4588" t="str">
            <v>Dormente de madeira especial de AMV de 3,20m</v>
          </cell>
          <cell r="C4588" t="str">
            <v>un</v>
          </cell>
          <cell r="D4588">
            <v>1005.82</v>
          </cell>
          <cell r="E4588">
            <v>811.27601226004197</v>
          </cell>
          <cell r="F4588" t="str">
            <v>SIEC Abr/26</v>
          </cell>
        </row>
        <row r="4589">
          <cell r="A4589" t="str">
            <v>09.03.07.100.04</v>
          </cell>
          <cell r="B4589" t="str">
            <v>Dormente de madeira especial de AMV de 3,40m</v>
          </cell>
          <cell r="C4589" t="str">
            <v>un</v>
          </cell>
          <cell r="D4589">
            <v>1068.68</v>
          </cell>
          <cell r="E4589">
            <v>861.97773834489442</v>
          </cell>
          <cell r="F4589" t="str">
            <v>SIEC Abr/26</v>
          </cell>
        </row>
        <row r="4590">
          <cell r="A4590" t="str">
            <v>09.03.07.100.05</v>
          </cell>
          <cell r="B4590" t="str">
            <v>Dormente de madeira especial de AMV de 3,60m</v>
          </cell>
          <cell r="C4590" t="str">
            <v>un</v>
          </cell>
          <cell r="D4590">
            <v>1131.54</v>
          </cell>
          <cell r="E4590">
            <v>912.67946442974664</v>
          </cell>
          <cell r="F4590" t="str">
            <v>SIEC Abr/26</v>
          </cell>
        </row>
        <row r="4591">
          <cell r="A4591" t="str">
            <v>09.03.07.100.06</v>
          </cell>
          <cell r="B4591" t="str">
            <v>Dormente de madeira especial de AMV de 3,80m</v>
          </cell>
          <cell r="C4591" t="str">
            <v>un</v>
          </cell>
          <cell r="D4591">
            <v>1194.4100000000001</v>
          </cell>
          <cell r="E4591">
            <v>963.3892563316665</v>
          </cell>
          <cell r="F4591" t="str">
            <v>SIEC Abr/26</v>
          </cell>
        </row>
        <row r="4592">
          <cell r="A4592" t="str">
            <v>09.03.07.100.07</v>
          </cell>
          <cell r="B4592" t="str">
            <v>Dormente de madeira especial de AMV de 4,00m</v>
          </cell>
          <cell r="C4592" t="str">
            <v>un</v>
          </cell>
          <cell r="D4592">
            <v>1257.27</v>
          </cell>
          <cell r="E4592">
            <v>1014.0909824165187</v>
          </cell>
          <cell r="F4592" t="str">
            <v>SIEC Abr/26</v>
          </cell>
        </row>
        <row r="4593">
          <cell r="A4593" t="str">
            <v>09.03.07.100.08</v>
          </cell>
          <cell r="B4593" t="str">
            <v>Dormente de madeira especial de AMV de 4,20m</v>
          </cell>
          <cell r="C4593" t="str">
            <v>un</v>
          </cell>
          <cell r="D4593">
            <v>1320.14</v>
          </cell>
          <cell r="E4593">
            <v>1064.8007743184385</v>
          </cell>
          <cell r="F4593" t="str">
            <v>SIEC Abr/26</v>
          </cell>
        </row>
        <row r="4594">
          <cell r="A4594" t="str">
            <v>09.03.07.100.09</v>
          </cell>
          <cell r="B4594" t="str">
            <v>Dormente de madeira especial de AMV de 4,40m</v>
          </cell>
          <cell r="C4594" t="str">
            <v>un</v>
          </cell>
          <cell r="D4594">
            <v>1383</v>
          </cell>
          <cell r="E4594">
            <v>1115.5025004032909</v>
          </cell>
          <cell r="F4594" t="str">
            <v>SIEC Abr/26</v>
          </cell>
        </row>
        <row r="4595">
          <cell r="A4595" t="str">
            <v>09.03.07.100.10</v>
          </cell>
          <cell r="B4595" t="str">
            <v>Dormente de madeira especial de AMV de 4,60m</v>
          </cell>
          <cell r="C4595" t="str">
            <v>un</v>
          </cell>
          <cell r="D4595">
            <v>1445.86</v>
          </cell>
          <cell r="E4595">
            <v>1166.2042264881431</v>
          </cell>
          <cell r="F4595" t="str">
            <v>SIEC Abr/26</v>
          </cell>
        </row>
        <row r="4596">
          <cell r="A4596" t="str">
            <v>09.03.07.100.11</v>
          </cell>
          <cell r="B4596" t="str">
            <v>Dormente de madeira especial de AMV de 4,80m</v>
          </cell>
          <cell r="C4596" t="str">
            <v>un</v>
          </cell>
          <cell r="D4596">
            <v>1508.73</v>
          </cell>
          <cell r="E4596">
            <v>1216.9140183900629</v>
          </cell>
          <cell r="F4596" t="str">
            <v>SIEC Abr/26</v>
          </cell>
        </row>
        <row r="4597">
          <cell r="A4597" t="str">
            <v>09.03.07.100.12</v>
          </cell>
          <cell r="B4597" t="str">
            <v>Dormente de madeira especial de AMV de 5,00m</v>
          </cell>
          <cell r="C4597" t="str">
            <v>un</v>
          </cell>
          <cell r="D4597">
            <v>1571.59</v>
          </cell>
          <cell r="E4597">
            <v>1267.6157444749151</v>
          </cell>
          <cell r="F4597" t="str">
            <v>SIEC Abr/26</v>
          </cell>
        </row>
        <row r="4598">
          <cell r="A4598" t="str">
            <v>09.03.07.100.13</v>
          </cell>
          <cell r="B4598" t="str">
            <v>Dormente de madeira especial de AMV de 5,20m</v>
          </cell>
          <cell r="C4598" t="str">
            <v>un</v>
          </cell>
          <cell r="D4598">
            <v>1634.45</v>
          </cell>
          <cell r="E4598">
            <v>1318.3174705597678</v>
          </cell>
          <cell r="F4598" t="str">
            <v>SIEC Abr/26</v>
          </cell>
        </row>
        <row r="4599">
          <cell r="A4599" t="str">
            <v>09.03.07.100.14</v>
          </cell>
          <cell r="B4599" t="str">
            <v>Dormente de madeira especial de AMV de 5,40m</v>
          </cell>
          <cell r="C4599" t="str">
            <v>un</v>
          </cell>
          <cell r="D4599">
            <v>1697.32</v>
          </cell>
          <cell r="E4599">
            <v>1369.0272624616873</v>
          </cell>
          <cell r="F4599" t="str">
            <v>SIEC Abr/26</v>
          </cell>
        </row>
        <row r="4600">
          <cell r="A4600" t="str">
            <v>09.03.07.100.15</v>
          </cell>
          <cell r="B4600" t="str">
            <v>Dormente de madeira especial para obra de arte 0,25 m x 0,30 m x 2,80 m</v>
          </cell>
          <cell r="C4600" t="str">
            <v>un</v>
          </cell>
          <cell r="D4600">
            <v>1617.81</v>
          </cell>
          <cell r="E4600">
            <v>1304.8959509598321</v>
          </cell>
          <cell r="F4600" t="str">
            <v>SIEC Abr/26</v>
          </cell>
        </row>
        <row r="4601">
          <cell r="A4601" t="str">
            <v>09.03.07.131</v>
          </cell>
          <cell r="B4601" t="str">
            <v>DORMENTES DE CONCRETO</v>
          </cell>
          <cell r="C4601" t="str">
            <v/>
          </cell>
          <cell r="E4601">
            <v>0</v>
          </cell>
          <cell r="F4601" t="str">
            <v>SIEC Abr/26</v>
          </cell>
        </row>
        <row r="4602">
          <cell r="A4602" t="str">
            <v>09.03.07.131.01</v>
          </cell>
          <cell r="B4602" t="str">
            <v>Dormente de concreto monobloco protendido (comprimento 2,80m) para trilho TR 57, bitola 1.600mm - manutenção</v>
          </cell>
          <cell r="C4602" t="str">
            <v>un</v>
          </cell>
          <cell r="D4602">
            <v>492.44</v>
          </cell>
          <cell r="E4602">
            <v>397.19309566059042</v>
          </cell>
          <cell r="F4602" t="str">
            <v>SIEC Abr/26</v>
          </cell>
        </row>
        <row r="4603">
          <cell r="A4603" t="str">
            <v>09.03.07.131.03</v>
          </cell>
          <cell r="B4603" t="str">
            <v>Dormente de concreto monobloco protendido (comprimento 2,80m) para trilho TR 68, bitola 1.600mm - manutenção</v>
          </cell>
          <cell r="C4603" t="str">
            <v>un</v>
          </cell>
          <cell r="D4603">
            <v>492.44</v>
          </cell>
          <cell r="E4603">
            <v>397.19309566059042</v>
          </cell>
          <cell r="F4603" t="str">
            <v>SIEC Abr/26</v>
          </cell>
        </row>
        <row r="4604">
          <cell r="A4604" t="str">
            <v>09.03.07.131.02</v>
          </cell>
          <cell r="B4604" t="str">
            <v>Dormente de concreto monobloco protendido (comprimento 2,80m) para trilho UIC 60, bitola 1.600mm - manutenção</v>
          </cell>
          <cell r="C4604" t="str">
            <v>un</v>
          </cell>
          <cell r="D4604">
            <v>492.44</v>
          </cell>
          <cell r="E4604">
            <v>397.19309566059042</v>
          </cell>
          <cell r="F4604" t="str">
            <v>SIEC Abr/26</v>
          </cell>
        </row>
        <row r="4605">
          <cell r="A4605" t="str">
            <v>09.03.07.120</v>
          </cell>
          <cell r="B4605" t="str">
            <v>APARELHO DE MANOBRA MANUAL</v>
          </cell>
          <cell r="C4605" t="str">
            <v/>
          </cell>
          <cell r="E4605">
            <v>0</v>
          </cell>
          <cell r="F4605" t="str">
            <v>SIEC Abr/26</v>
          </cell>
        </row>
        <row r="4606">
          <cell r="A4606" t="str">
            <v>09.03.07.120.01</v>
          </cell>
          <cell r="B4606" t="str">
            <v>Aparelho de manobra manual - NEW CENTURY</v>
          </cell>
          <cell r="C4606" t="str">
            <v>un</v>
          </cell>
          <cell r="D4606">
            <v>11237.61</v>
          </cell>
          <cell r="E4606">
            <v>9064.0506533311836</v>
          </cell>
          <cell r="F4606" t="str">
            <v>SIEC Abr/26</v>
          </cell>
        </row>
        <row r="4607">
          <cell r="A4607" t="str">
            <v>09.03.07.130</v>
          </cell>
          <cell r="B4607" t="str">
            <v>RAIL - BOMD</v>
          </cell>
          <cell r="C4607" t="str">
            <v/>
          </cell>
          <cell r="E4607">
            <v>0</v>
          </cell>
          <cell r="F4607" t="str">
            <v>SIEC Abr/26</v>
          </cell>
        </row>
        <row r="4608">
          <cell r="A4608" t="str">
            <v>09.03.07.130.02</v>
          </cell>
          <cell r="B4608" t="str">
            <v>Fornecimento de solda para rail-bond</v>
          </cell>
          <cell r="C4608" t="str">
            <v>un</v>
          </cell>
          <cell r="D4608">
            <v>29.3</v>
          </cell>
          <cell r="E4608">
            <v>23.632844007097919</v>
          </cell>
          <cell r="F4608" t="str">
            <v>SIEC Abr/26</v>
          </cell>
        </row>
        <row r="4609">
          <cell r="A4609" t="str">
            <v>09.03.07.132</v>
          </cell>
          <cell r="B4609" t="str">
            <v>PEÇAS</v>
          </cell>
          <cell r="C4609" t="str">
            <v/>
          </cell>
          <cell r="E4609">
            <v>0</v>
          </cell>
          <cell r="F4609" t="str">
            <v>SIEC Abr/26</v>
          </cell>
        </row>
        <row r="4610">
          <cell r="A4610" t="str">
            <v>09.03.07.132.01</v>
          </cell>
          <cell r="B4610" t="str">
            <v>Grampo elástico para olhal - manutenção</v>
          </cell>
          <cell r="C4610" t="str">
            <v>un</v>
          </cell>
          <cell r="D4610">
            <v>12.56</v>
          </cell>
          <cell r="E4610">
            <v>10.130666236489757</v>
          </cell>
          <cell r="F4610" t="str">
            <v>SIEC Abr/26</v>
          </cell>
        </row>
        <row r="4611">
          <cell r="A4611" t="str">
            <v>09.03.07.132.03</v>
          </cell>
          <cell r="B4611" t="str">
            <v>Isolador para dormente de concreto - manutenção</v>
          </cell>
          <cell r="C4611" t="str">
            <v>un</v>
          </cell>
          <cell r="D4611">
            <v>5.4</v>
          </cell>
          <cell r="E4611">
            <v>4.3555412163252143</v>
          </cell>
          <cell r="F4611" t="str">
            <v>SIEC Abr/26</v>
          </cell>
        </row>
        <row r="4612">
          <cell r="A4612" t="str">
            <v>09.03.07.132.02</v>
          </cell>
          <cell r="B4612" t="str">
            <v>Palmilha amortecedora PAD - manutenção</v>
          </cell>
          <cell r="C4612" t="str">
            <v>un</v>
          </cell>
          <cell r="D4612">
            <v>9.24</v>
          </cell>
          <cell r="E4612">
            <v>7.452814970156477</v>
          </cell>
          <cell r="F4612" t="str">
            <v>SIEC Abr/26</v>
          </cell>
        </row>
        <row r="4613">
          <cell r="A4613" t="str">
            <v>09.03.07.132.04</v>
          </cell>
          <cell r="B4613" t="str">
            <v>Placa de apoio - manutenção</v>
          </cell>
          <cell r="C4613" t="str">
            <v>un</v>
          </cell>
          <cell r="D4613">
            <v>90.23</v>
          </cell>
          <cell r="E4613">
            <v>72.777867397967412</v>
          </cell>
          <cell r="F4613" t="str">
            <v>SIEC Abr/26</v>
          </cell>
        </row>
        <row r="4614">
          <cell r="A4614" t="str">
            <v>09.03.07.132.05</v>
          </cell>
          <cell r="B4614" t="str">
            <v>Tirefão para fixação de trilhos nº 21 - manutenção</v>
          </cell>
          <cell r="C4614" t="str">
            <v>un</v>
          </cell>
          <cell r="D4614">
            <v>11.88</v>
          </cell>
          <cell r="E4614">
            <v>9.58219067591547</v>
          </cell>
          <cell r="F4614" t="str">
            <v>SIEC Abr/26</v>
          </cell>
        </row>
        <row r="4615">
          <cell r="A4615" t="str">
            <v>09.03.07.132.06</v>
          </cell>
          <cell r="B4615" t="str">
            <v>Tirefão para fixação de trilhos nº 22 - manutenção</v>
          </cell>
          <cell r="C4615" t="str">
            <v>un</v>
          </cell>
          <cell r="D4615">
            <v>11.88</v>
          </cell>
          <cell r="E4615">
            <v>9.58219067591547</v>
          </cell>
          <cell r="F4615" t="str">
            <v>SIEC Abr/26</v>
          </cell>
        </row>
        <row r="4616">
          <cell r="A4616" t="str">
            <v>09.03.07.133</v>
          </cell>
          <cell r="B4616" t="str">
            <v>PEDRA</v>
          </cell>
          <cell r="C4616" t="str">
            <v/>
          </cell>
          <cell r="E4616">
            <v>0</v>
          </cell>
          <cell r="F4616" t="str">
            <v>SIEC Abr/26</v>
          </cell>
        </row>
        <row r="4617">
          <cell r="A4617" t="str">
            <v>09.03.07.133.01</v>
          </cell>
          <cell r="B4617" t="str">
            <v>Pedra britada para Lastro - manutenção</v>
          </cell>
          <cell r="C4617" t="str">
            <v>m³</v>
          </cell>
          <cell r="D4617">
            <v>156.41999999999999</v>
          </cell>
          <cell r="E4617">
            <v>126.16551056622035</v>
          </cell>
          <cell r="F4617" t="str">
            <v>SIEC Abr/26</v>
          </cell>
        </row>
        <row r="4618">
          <cell r="A4618" t="str">
            <v>09.03.08</v>
          </cell>
          <cell r="B4618" t="str">
            <v>MÁQUINAS E EQUIPAMENTOS PARA MANUTENÇÃO DE VIA PERMANENTE</v>
          </cell>
          <cell r="C4618" t="str">
            <v/>
          </cell>
          <cell r="E4618">
            <v>0</v>
          </cell>
          <cell r="F4618" t="str">
            <v>SIEC Abr/26</v>
          </cell>
        </row>
        <row r="4619">
          <cell r="A4619" t="str">
            <v>09.03.08.100</v>
          </cell>
          <cell r="B4619" t="str">
            <v xml:space="preserve">LOCAÇÃO E OPERAÇÃO DE MÁQUINAS E EQUIPAMENTOS PARA MANUTENÇÃO DE VIA PERMANENTE </v>
          </cell>
          <cell r="C4619" t="str">
            <v/>
          </cell>
          <cell r="E4619">
            <v>0</v>
          </cell>
          <cell r="F4619" t="str">
            <v>SIEC Abr/26</v>
          </cell>
        </row>
        <row r="4620">
          <cell r="A4620" t="str">
            <v>09.03.08.100.05</v>
          </cell>
          <cell r="B4620" t="str">
            <v>Bobcat (50 HP) (com operador)</v>
          </cell>
          <cell r="C4620" t="str">
            <v>h</v>
          </cell>
          <cell r="D4620">
            <v>179</v>
          </cell>
          <cell r="E4620">
            <v>144.37812550411357</v>
          </cell>
          <cell r="F4620" t="str">
            <v>SIEC Abr/26</v>
          </cell>
        </row>
        <row r="4621">
          <cell r="A4621" t="str">
            <v>09.03.08.100.01</v>
          </cell>
          <cell r="B4621" t="str">
            <v>Escavadeira hidráulica sobre esteira (111 HP) (com operador)</v>
          </cell>
          <cell r="C4621" t="str">
            <v>h</v>
          </cell>
          <cell r="D4621">
            <v>332.21</v>
          </cell>
          <cell r="E4621">
            <v>267.95450879174058</v>
          </cell>
          <cell r="F4621" t="str">
            <v>SIEC Abr/26</v>
          </cell>
        </row>
        <row r="4622">
          <cell r="A4622" t="str">
            <v>09.03.08.100.07</v>
          </cell>
          <cell r="B4622" t="str">
            <v>Guindaste móvel sobre pneus, com capacidade mínima de 100 toneladas</v>
          </cell>
          <cell r="C4622" t="str">
            <v>h</v>
          </cell>
          <cell r="D4622">
            <v>676.78</v>
          </cell>
          <cell r="E4622">
            <v>545.87836747862559</v>
          </cell>
          <cell r="F4622" t="str">
            <v>SIEC Abr/26</v>
          </cell>
        </row>
        <row r="4623">
          <cell r="A4623" t="str">
            <v>09.03.08.100.06</v>
          </cell>
          <cell r="B4623" t="str">
            <v>Mobilização e Desmobilização de guindaste móvel sobre pneus, com capacidade mínima de 100 toneladas</v>
          </cell>
          <cell r="C4623" t="str">
            <v>un</v>
          </cell>
          <cell r="D4623">
            <v>6003.05</v>
          </cell>
          <cell r="E4623">
            <v>4841.9503145668659</v>
          </cell>
          <cell r="F4623" t="str">
            <v>SIEC Abr/26</v>
          </cell>
        </row>
        <row r="4624">
          <cell r="A4624" t="str">
            <v>09.03.08.100.02</v>
          </cell>
          <cell r="B4624" t="str">
            <v>Retroescavadeira sobre pneus (85 HP) (com operador)</v>
          </cell>
          <cell r="C4624" t="str">
            <v>h</v>
          </cell>
          <cell r="D4624">
            <v>160.65</v>
          </cell>
          <cell r="E4624">
            <v>129.5773511856751</v>
          </cell>
          <cell r="F4624" t="str">
            <v>SIEC Abr/26</v>
          </cell>
        </row>
        <row r="4625">
          <cell r="A4625" t="str">
            <v>09.03.08.100.09</v>
          </cell>
          <cell r="B4625" t="str">
            <v>Rolo compactador liso vibratório pé-de-carneiro (150HP) (com operador)</v>
          </cell>
          <cell r="C4625" t="str">
            <v>h</v>
          </cell>
          <cell r="D4625">
            <v>251.65</v>
          </cell>
          <cell r="E4625">
            <v>202.97628649782223</v>
          </cell>
          <cell r="F4625" t="str">
            <v>SIEC Abr/26</v>
          </cell>
        </row>
        <row r="4626">
          <cell r="A4626" t="str">
            <v>09.03.08.100.10</v>
          </cell>
          <cell r="B4626" t="str">
            <v>Rolo compactador sobre pneus vibratório (111 HP) (com operador)</v>
          </cell>
          <cell r="C4626" t="str">
            <v>h</v>
          </cell>
          <cell r="D4626">
            <v>234.95</v>
          </cell>
          <cell r="E4626">
            <v>189.50637199548314</v>
          </cell>
          <cell r="F4626" t="str">
            <v>SIEC Abr/26</v>
          </cell>
        </row>
        <row r="4627">
          <cell r="A4627" t="str">
            <v>09.03.08.100.04</v>
          </cell>
          <cell r="B4627" t="str">
            <v>Trator de lâmina sobre esteira (90 HP) (com operador)</v>
          </cell>
          <cell r="C4627" t="str">
            <v>h</v>
          </cell>
          <cell r="D4627">
            <v>227.13</v>
          </cell>
          <cell r="E4627">
            <v>183.19890304887883</v>
          </cell>
          <cell r="F4627" t="str">
            <v>SIEC Abr/26</v>
          </cell>
        </row>
        <row r="4628">
          <cell r="A4628" t="str">
            <v>09.07</v>
          </cell>
          <cell r="B4628" t="str">
            <v>MANUTENÇÃO DAS OBRAS EXTERNAS DE PAISAGISMO</v>
          </cell>
          <cell r="C4628" t="str">
            <v/>
          </cell>
          <cell r="E4628">
            <v>0</v>
          </cell>
          <cell r="F4628" t="str">
            <v>SIEC Abr/26</v>
          </cell>
        </row>
        <row r="4629">
          <cell r="A4629" t="str">
            <v>09.07.03</v>
          </cell>
          <cell r="B4629" t="str">
            <v>MANUTENÇÃO DO PAISAGISMO</v>
          </cell>
          <cell r="C4629" t="str">
            <v/>
          </cell>
          <cell r="E4629">
            <v>0</v>
          </cell>
          <cell r="F4629" t="str">
            <v>SIEC Abr/26</v>
          </cell>
        </row>
        <row r="4630">
          <cell r="A4630" t="str">
            <v>09.07.03.100</v>
          </cell>
          <cell r="B4630" t="str">
            <v>CONSERVAÇÃO DE ÁREAS VERDES</v>
          </cell>
          <cell r="C4630" t="str">
            <v/>
          </cell>
          <cell r="E4630">
            <v>0</v>
          </cell>
          <cell r="F4630" t="str">
            <v>SIEC Abr/26</v>
          </cell>
        </row>
        <row r="4631">
          <cell r="A4631" t="str">
            <v>09.07.03.100.01</v>
          </cell>
          <cell r="B4631" t="str">
            <v>Irrigação de área plantada diária com caminhão irrigadeira</v>
          </cell>
          <cell r="C4631" t="str">
            <v>m²</v>
          </cell>
          <cell r="D4631">
            <v>1.24</v>
          </cell>
          <cell r="E4631">
            <v>1.0001613163413454</v>
          </cell>
          <cell r="F4631" t="str">
            <v>SIEC Abr/26</v>
          </cell>
        </row>
        <row r="4632">
          <cell r="A4632" t="str">
            <v>09.07.03.100.05</v>
          </cell>
          <cell r="B4632" t="str">
            <v>Manutenção de área verde mensal de canteiro (faixa de área: de até 7.000 m²)</v>
          </cell>
          <cell r="C4632" t="str">
            <v>m²</v>
          </cell>
          <cell r="D4632">
            <v>3.19</v>
          </cell>
          <cell r="E4632">
            <v>2.5729956444587838</v>
          </cell>
          <cell r="F4632" t="str">
            <v>SIEC Abr/26</v>
          </cell>
        </row>
        <row r="4633">
          <cell r="A4633" t="str">
            <v>09.07.03.100.06</v>
          </cell>
          <cell r="B4633" t="str">
            <v>Manutenção de área verde mensal para poda e limpeza de árvore e arbusto</v>
          </cell>
          <cell r="C4633" t="str">
            <v>m²</v>
          </cell>
          <cell r="D4633">
            <v>7.0000000000000007E-2</v>
          </cell>
          <cell r="E4633">
            <v>5.6460719470882402E-2</v>
          </cell>
          <cell r="F4633" t="str">
            <v>SIEC Abr/26</v>
          </cell>
        </row>
        <row r="4634">
          <cell r="A4634" t="str">
            <v>09.07.03.100.03</v>
          </cell>
          <cell r="B4634" t="str">
            <v>Manutenção de área verde mensal, irrigação, frequência uma vez por semana</v>
          </cell>
          <cell r="C4634" t="str">
            <v>ha</v>
          </cell>
          <cell r="D4634">
            <v>49829</v>
          </cell>
          <cell r="E4634">
            <v>40191.159864494271</v>
          </cell>
          <cell r="F4634" t="str">
            <v>SIEC Abr/26</v>
          </cell>
        </row>
        <row r="4635">
          <cell r="A4635" t="str">
            <v>09.07.03.100.02</v>
          </cell>
          <cell r="B4635" t="str">
            <v>Manutenção de área verde, compreendendo o despraguejamento de área gramada</v>
          </cell>
          <cell r="C4635" t="str">
            <v>m²</v>
          </cell>
          <cell r="D4635">
            <v>0.17</v>
          </cell>
          <cell r="E4635">
            <v>0.13711889014357156</v>
          </cell>
          <cell r="F4635" t="str">
            <v>SIEC Abr/26</v>
          </cell>
        </row>
        <row r="4636">
          <cell r="A4636" t="str">
            <v>09.09</v>
          </cell>
          <cell r="B4636" t="str">
            <v>DIVERSOS</v>
          </cell>
          <cell r="C4636" t="str">
            <v/>
          </cell>
          <cell r="E4636">
            <v>0</v>
          </cell>
          <cell r="F4636" t="str">
            <v>SIEC Abr/26</v>
          </cell>
        </row>
        <row r="4637">
          <cell r="A4637" t="str">
            <v>09.09.90</v>
          </cell>
          <cell r="B4637" t="str">
            <v>DIVERSOS</v>
          </cell>
          <cell r="C4637" t="str">
            <v/>
          </cell>
          <cell r="E4637">
            <v>0</v>
          </cell>
          <cell r="F4637" t="str">
            <v>SIEC Abr/26</v>
          </cell>
        </row>
        <row r="4638">
          <cell r="A4638" t="str">
            <v>09.09.90.100</v>
          </cell>
          <cell r="B4638" t="str">
            <v>DIVERSOS</v>
          </cell>
          <cell r="C4638" t="str">
            <v/>
          </cell>
          <cell r="E4638">
            <v>0</v>
          </cell>
          <cell r="F4638" t="str">
            <v>SIEC Abr/26</v>
          </cell>
        </row>
        <row r="4639">
          <cell r="A4639" t="str">
            <v>09.09.90.100.14</v>
          </cell>
          <cell r="B4639" t="str">
            <v>DEM.36_Remoção de tampo de granito em móvel ou bancada, inclusive sistema de fixação</v>
          </cell>
          <cell r="C4639" t="str">
            <v>m²</v>
          </cell>
          <cell r="D4639">
            <v>71.739999999999995</v>
          </cell>
          <cell r="E4639">
            <v>57.864171640587188</v>
          </cell>
          <cell r="F4639" t="str">
            <v>SIEC Abr/26</v>
          </cell>
        </row>
        <row r="4640">
          <cell r="A4640" t="str">
            <v>09.09.90.100.15</v>
          </cell>
          <cell r="B4640" t="str">
            <v>DEM.64_Remoção de barra de apoio para PNE</v>
          </cell>
          <cell r="C4640" t="str">
            <v>un</v>
          </cell>
          <cell r="D4640">
            <v>62.89</v>
          </cell>
          <cell r="E4640">
            <v>50.725923536054204</v>
          </cell>
          <cell r="F4640" t="str">
            <v>SIEC Abr/26</v>
          </cell>
        </row>
        <row r="4641">
          <cell r="A4641" t="str">
            <v>09.09.90.100.17</v>
          </cell>
          <cell r="B4641" t="str">
            <v>DEM.81_Retirada de placas divisórias de granilite ou similar</v>
          </cell>
          <cell r="C4641" t="str">
            <v>m²</v>
          </cell>
          <cell r="D4641">
            <v>35.869999999999997</v>
          </cell>
          <cell r="E4641">
            <v>28.932085820293594</v>
          </cell>
          <cell r="F4641" t="str">
            <v>SIEC Abr/26</v>
          </cell>
        </row>
        <row r="4642">
          <cell r="A4642" t="str">
            <v>09.09.90.100.07</v>
          </cell>
          <cell r="B4642" t="str">
            <v>Grade de proteção de ferro redondo de ½", com barras transversais de ferro chato de 1¼", com espaçamento entre ferros de +/- 10cm</v>
          </cell>
          <cell r="C4642" t="str">
            <v>m²</v>
          </cell>
          <cell r="D4642">
            <v>707.56</v>
          </cell>
          <cell r="E4642">
            <v>570.7049524116793</v>
          </cell>
          <cell r="F4642" t="str">
            <v>SIEC Abr/26</v>
          </cell>
        </row>
        <row r="4643">
          <cell r="A4643" t="str">
            <v>09.09.90.100.05</v>
          </cell>
          <cell r="B4643" t="str">
            <v>Grade de proteção de tela de arame corrugado fio 10 com malha quadrada de 25mm, com estrutura de cantoneira de ferro de 1"</v>
          </cell>
          <cell r="C4643" t="str">
            <v>m²</v>
          </cell>
          <cell r="D4643">
            <v>594.59</v>
          </cell>
          <cell r="E4643">
            <v>479.58541700274242</v>
          </cell>
          <cell r="F4643" t="str">
            <v>SIEC Abr/26</v>
          </cell>
        </row>
        <row r="4644">
          <cell r="A4644" t="str">
            <v>09.09.90.100.06</v>
          </cell>
          <cell r="B4644" t="str">
            <v>Grade de proteção de tela de arame corrugado fio 12 com malha quadrada de 20mm, com estrutura de cantoneira de ferro de 1"</v>
          </cell>
          <cell r="C4644" t="str">
            <v>m²</v>
          </cell>
          <cell r="D4644">
            <v>585.9</v>
          </cell>
          <cell r="E4644">
            <v>472.57622197128569</v>
          </cell>
          <cell r="F4644" t="str">
            <v>SIEC Abr/26</v>
          </cell>
        </row>
        <row r="4645">
          <cell r="A4645" t="str">
            <v>09.09.90.100.04</v>
          </cell>
          <cell r="B4645" t="str">
            <v>Grade metálica de segurança, barras verticais 3/8" a cada 12cm, fixação de malha de aço galvanizado, fio 3/16 malha 19mm</v>
          </cell>
          <cell r="C4645" t="str">
            <v>m²</v>
          </cell>
          <cell r="D4645">
            <v>984.81</v>
          </cell>
          <cell r="E4645">
            <v>794.32973060170991</v>
          </cell>
          <cell r="F4645" t="str">
            <v>SIEC Abr/26</v>
          </cell>
        </row>
        <row r="4646">
          <cell r="A4646" t="str">
            <v>09.09.90.100.20</v>
          </cell>
          <cell r="B4646" t="str">
            <v>Passagem em nível em chapa pultrudada com pintura e superfície antiderrapante</v>
          </cell>
          <cell r="C4646" t="str">
            <v>m²</v>
          </cell>
          <cell r="D4646">
            <v>2118.96</v>
          </cell>
          <cell r="E4646">
            <v>1709.1143732860139</v>
          </cell>
          <cell r="F4646" t="str">
            <v>SIEC Abr/26</v>
          </cell>
        </row>
        <row r="4647">
          <cell r="A4647" t="str">
            <v>09.09.90.100.13</v>
          </cell>
          <cell r="B4647" t="str">
            <v>Placas de concreto armado pré-moldado para passarela de emergência - e = 7 cm</v>
          </cell>
          <cell r="C4647" t="str">
            <v>m²</v>
          </cell>
          <cell r="D4647">
            <v>500.85</v>
          </cell>
          <cell r="E4647">
            <v>403.97644781416358</v>
          </cell>
          <cell r="F4647" t="str">
            <v>SIEC Abr/26</v>
          </cell>
        </row>
        <row r="4648">
          <cell r="A4648" t="str">
            <v>09.09.90.100.12</v>
          </cell>
          <cell r="B4648" t="str">
            <v>Remoção de placas de concreto armado pré-moldado para passarela de emergência - e = 7 cm</v>
          </cell>
          <cell r="C4648" t="str">
            <v>m²</v>
          </cell>
          <cell r="D4648">
            <v>35.869999999999997</v>
          </cell>
          <cell r="E4648">
            <v>28.932085820293594</v>
          </cell>
          <cell r="F4648" t="str">
            <v>SIEC Abr/26</v>
          </cell>
        </row>
        <row r="4649">
          <cell r="A4649" t="str">
            <v>09.09.90.100.16</v>
          </cell>
          <cell r="B4649" t="str">
            <v>Remoção do espelho cristal, espessura menor ou igual a 6mm com moldura de alumínio e seus elementos de fixação</v>
          </cell>
          <cell r="C4649" t="str">
            <v>m²</v>
          </cell>
          <cell r="D4649">
            <v>69.08</v>
          </cell>
          <cell r="E4649">
            <v>55.718664300693661</v>
          </cell>
          <cell r="F4649" t="str">
            <v>SIEC Abr/26</v>
          </cell>
        </row>
        <row r="4650">
          <cell r="A4650" t="str">
            <v>09.09.90.100.23</v>
          </cell>
          <cell r="B4650" t="str">
            <v>Retirada de ar-condicionado</v>
          </cell>
          <cell r="C4650" t="str">
            <v>cj</v>
          </cell>
          <cell r="D4650">
            <v>206.16</v>
          </cell>
          <cell r="E4650">
            <v>166.28488465881594</v>
          </cell>
          <cell r="F4650" t="str">
            <v>SIEC Abr/26</v>
          </cell>
        </row>
        <row r="4651">
          <cell r="A4651" t="str">
            <v>09.09.90.100.03</v>
          </cell>
          <cell r="B4651" t="str">
            <v>Substituição de prancha de madeira, acabamento bruto, com largura de 30cm, espessura de 2,5cm, para passagem em nível</v>
          </cell>
          <cell r="C4651" t="str">
            <v>m</v>
          </cell>
          <cell r="D4651">
            <v>116.13</v>
          </cell>
          <cell r="E4651">
            <v>93.668333602193897</v>
          </cell>
          <cell r="F4651" t="str">
            <v>SIEC Abr/26</v>
          </cell>
        </row>
        <row r="4652">
          <cell r="A4652" t="str">
            <v>09.09.90.100.02</v>
          </cell>
          <cell r="B4652" t="str">
            <v>Substituição de prancha de madeira, acabamento bruto, com largura de 30cm, espessura de 5cm, para passagem em nível</v>
          </cell>
          <cell r="C4652" t="str">
            <v>m</v>
          </cell>
          <cell r="D4652">
            <v>184.27</v>
          </cell>
          <cell r="E4652">
            <v>148.62881109856428</v>
          </cell>
          <cell r="F4652" t="str">
            <v>SIEC Abr/26</v>
          </cell>
        </row>
        <row r="4653">
          <cell r="A4653" t="str">
            <v>09.10</v>
          </cell>
          <cell r="B4653" t="str">
            <v>SERVIÇOS DE LIMPEZA EM GERAL</v>
          </cell>
          <cell r="C4653" t="str">
            <v/>
          </cell>
          <cell r="E4653">
            <v>0</v>
          </cell>
          <cell r="F4653" t="str">
            <v>SIEC Abr/26</v>
          </cell>
        </row>
        <row r="4654">
          <cell r="A4654" t="str">
            <v>09.10.01</v>
          </cell>
          <cell r="B4654" t="str">
            <v>LIMPEZA DAS OBRAS CIVIS E INSTALAÇÕES PREDIAIS</v>
          </cell>
          <cell r="C4654" t="str">
            <v/>
          </cell>
          <cell r="E4654">
            <v>0</v>
          </cell>
          <cell r="F4654" t="str">
            <v>SIEC Abr/26</v>
          </cell>
        </row>
        <row r="4655">
          <cell r="A4655" t="str">
            <v>09.10.01.110</v>
          </cell>
          <cell r="B4655" t="str">
            <v>LIMPEZA E DESOBSTRUÇÃO</v>
          </cell>
          <cell r="C4655" t="str">
            <v/>
          </cell>
          <cell r="E4655">
            <v>0</v>
          </cell>
          <cell r="F4655" t="str">
            <v>SIEC Abr/26</v>
          </cell>
        </row>
        <row r="4656">
          <cell r="A4656" t="str">
            <v>09.10.01.110.08</v>
          </cell>
          <cell r="B4656" t="str">
            <v>Desobstrução de caixa sifonada ou ralo seco</v>
          </cell>
          <cell r="C4656" t="str">
            <v>un</v>
          </cell>
          <cell r="D4656">
            <v>14.34</v>
          </cell>
          <cell r="E4656">
            <v>11.566381674463623</v>
          </cell>
          <cell r="F4656" t="str">
            <v>SIEC Abr/26</v>
          </cell>
        </row>
        <row r="4657">
          <cell r="A4657" t="str">
            <v>09.10.01.110.06</v>
          </cell>
          <cell r="B4657" t="str">
            <v>Desobstrução de calhas e coletores pelo processo manual</v>
          </cell>
          <cell r="C4657" t="str">
            <v>m</v>
          </cell>
          <cell r="D4657">
            <v>5.38</v>
          </cell>
          <cell r="E4657">
            <v>4.339409582190676</v>
          </cell>
          <cell r="F4657" t="str">
            <v>SIEC Abr/26</v>
          </cell>
        </row>
        <row r="4658">
          <cell r="A4658" t="str">
            <v>09.10.01.110.11</v>
          </cell>
          <cell r="B4658" t="str">
            <v>Desobstrução de sistema de drenagem de águas pluviais pelo processo de hidrojateamento de alta pressão</v>
          </cell>
          <cell r="C4658" t="str">
            <v>m</v>
          </cell>
          <cell r="D4658">
            <v>22.59</v>
          </cell>
          <cell r="E4658">
            <v>18.220680754960476</v>
          </cell>
          <cell r="F4658" t="str">
            <v>SIEC Abr/26</v>
          </cell>
        </row>
        <row r="4659">
          <cell r="A4659" t="str">
            <v>09.10.01.110.12</v>
          </cell>
          <cell r="B4659" t="str">
            <v>Desobstrução de sistema de drenagem de águas pluviais pelo processo manual</v>
          </cell>
          <cell r="C4659" t="str">
            <v>m</v>
          </cell>
          <cell r="D4659">
            <v>101.5</v>
          </cell>
          <cell r="E4659">
            <v>81.868043232779485</v>
          </cell>
          <cell r="F4659" t="str">
            <v>SIEC Abr/26</v>
          </cell>
        </row>
        <row r="4660">
          <cell r="A4660" t="str">
            <v>09.10.01.110.10</v>
          </cell>
          <cell r="B4660" t="str">
            <v>Limpeza / esgotamento de fossa séptica</v>
          </cell>
          <cell r="C4660" t="str">
            <v>m³</v>
          </cell>
          <cell r="D4660">
            <v>129.76</v>
          </cell>
          <cell r="E4660">
            <v>104.66204226488142</v>
          </cell>
          <cell r="F4660" t="str">
            <v>SIEC Abr/26</v>
          </cell>
        </row>
        <row r="4661">
          <cell r="A4661" t="str">
            <v>09.10.01.110.13</v>
          </cell>
          <cell r="B4661" t="str">
            <v>Limpeza das paredes das caixas de esgoto por hidrojateamento</v>
          </cell>
          <cell r="C4661" t="str">
            <v>m²</v>
          </cell>
          <cell r="D4661">
            <v>61.93</v>
          </cell>
          <cell r="E4661">
            <v>49.951605097596385</v>
          </cell>
          <cell r="F4661" t="str">
            <v>SIEC Abr/26</v>
          </cell>
        </row>
        <row r="4662">
          <cell r="A4662" t="str">
            <v>09.10.01.110.21</v>
          </cell>
          <cell r="B4662" t="str">
            <v>Limpeza de superfície com jateamento d´água sob pressão</v>
          </cell>
          <cell r="C4662" t="str">
            <v>m²</v>
          </cell>
          <cell r="D4662">
            <v>4.24</v>
          </cell>
          <cell r="E4662">
            <v>3.41990643652202</v>
          </cell>
          <cell r="F4662" t="str">
            <v>SIEC Abr/26</v>
          </cell>
        </row>
        <row r="4663">
          <cell r="A4663" t="str">
            <v>09.10.01.110.20</v>
          </cell>
          <cell r="B4663" t="str">
            <v>Limpeza de superfície por jateamento a seco</v>
          </cell>
          <cell r="C4663" t="str">
            <v>m²</v>
          </cell>
          <cell r="D4663">
            <v>9.99</v>
          </cell>
          <cell r="E4663">
            <v>8.0577512502016457</v>
          </cell>
          <cell r="F4663" t="str">
            <v>SIEC Abr/26</v>
          </cell>
        </row>
        <row r="4664">
          <cell r="A4664" t="str">
            <v>09.10.01.110.05</v>
          </cell>
          <cell r="B4664" t="str">
            <v>Limpeza e desobstrução de caixa de gordura</v>
          </cell>
          <cell r="C4664" t="str">
            <v>un</v>
          </cell>
          <cell r="D4664">
            <v>14.34</v>
          </cell>
          <cell r="E4664">
            <v>11.566381674463623</v>
          </cell>
          <cell r="F4664" t="str">
            <v>SIEC Abr/26</v>
          </cell>
        </row>
        <row r="4665">
          <cell r="A4665" t="str">
            <v>09.10.01.110.04</v>
          </cell>
          <cell r="B4665" t="str">
            <v>Limpeza e desobstrução de caixa de inspeção</v>
          </cell>
          <cell r="C4665" t="str">
            <v>un</v>
          </cell>
          <cell r="D4665">
            <v>10.76</v>
          </cell>
          <cell r="E4665">
            <v>8.6788191643813519</v>
          </cell>
          <cell r="F4665" t="str">
            <v>SIEC Abr/26</v>
          </cell>
        </row>
        <row r="4666">
          <cell r="A4666" t="str">
            <v>09.10.01.110.03</v>
          </cell>
          <cell r="B4666" t="str">
            <v>Limpeza e desobstrução de caixa de passagem</v>
          </cell>
          <cell r="C4666" t="str">
            <v>un</v>
          </cell>
          <cell r="D4666">
            <v>8.9600000000000009</v>
          </cell>
          <cell r="E4666">
            <v>7.2269720922729475</v>
          </cell>
          <cell r="F4666" t="str">
            <v>SIEC Abr/26</v>
          </cell>
        </row>
        <row r="4667">
          <cell r="A4667" t="str">
            <v>09.10.01.110.24</v>
          </cell>
          <cell r="B4667" t="str">
            <v>Limpeza final do ambiente pós adequações</v>
          </cell>
          <cell r="C4667" t="str">
            <v>m²</v>
          </cell>
          <cell r="D4667">
            <v>4.37</v>
          </cell>
          <cell r="E4667">
            <v>3.5247620583965156</v>
          </cell>
          <cell r="F4667" t="str">
            <v>SIEC Abr/26</v>
          </cell>
        </row>
        <row r="4668">
          <cell r="A4668" t="str">
            <v>09.10.01.110.15</v>
          </cell>
          <cell r="B4668" t="str">
            <v>Limpeza geral</v>
          </cell>
          <cell r="C4668" t="str">
            <v>m²</v>
          </cell>
          <cell r="D4668">
            <v>21.52</v>
          </cell>
          <cell r="E4668">
            <v>17.357638328762704</v>
          </cell>
          <cell r="F4668" t="str">
            <v>SIEC Abr/26</v>
          </cell>
        </row>
        <row r="4669">
          <cell r="A4669" t="str">
            <v>09.10.01.110.01</v>
          </cell>
          <cell r="B4669" t="str">
            <v>Limpeza geral da edificação</v>
          </cell>
          <cell r="C4669" t="str">
            <v>m²</v>
          </cell>
          <cell r="D4669">
            <v>25.1</v>
          </cell>
          <cell r="E4669">
            <v>20.245200838844976</v>
          </cell>
          <cell r="F4669" t="str">
            <v>SIEC Abr/26</v>
          </cell>
        </row>
        <row r="4670">
          <cell r="A4670" t="str">
            <v>09.10.02</v>
          </cell>
          <cell r="B4670" t="str">
            <v>CONTROLE DE PRAGAS</v>
          </cell>
          <cell r="C4670" t="str">
            <v/>
          </cell>
          <cell r="E4670">
            <v>0</v>
          </cell>
          <cell r="F4670" t="str">
            <v>SIEC Abr/26</v>
          </cell>
        </row>
        <row r="4671">
          <cell r="A4671" t="str">
            <v>09.10.02.100</v>
          </cell>
          <cell r="B4671" t="str">
            <v>CONTROLE DE PRAGAS</v>
          </cell>
          <cell r="C4671" t="str">
            <v/>
          </cell>
          <cell r="E4671">
            <v>0</v>
          </cell>
          <cell r="F4671" t="str">
            <v>SIEC Abr/26</v>
          </cell>
        </row>
        <row r="4672">
          <cell r="A4672" t="str">
            <v>09.10.02.100.01</v>
          </cell>
          <cell r="B4672" t="str">
            <v>Descupinização</v>
          </cell>
          <cell r="C4672" t="str">
            <v>m²</v>
          </cell>
          <cell r="D4672">
            <v>9.85</v>
          </cell>
          <cell r="E4672">
            <v>7.9448298112598801</v>
          </cell>
          <cell r="F4672" t="str">
            <v>SIEC Abr/26</v>
          </cell>
        </row>
        <row r="4673">
          <cell r="A4673">
            <v>10</v>
          </cell>
          <cell r="B4673" t="str">
            <v>MOBILIÁRIO E SINALIZAÇÃO EM GERAL</v>
          </cell>
          <cell r="C4673" t="str">
            <v/>
          </cell>
          <cell r="E4673">
            <v>0</v>
          </cell>
          <cell r="F4673" t="str">
            <v>SIEC Abr/26</v>
          </cell>
        </row>
        <row r="4674">
          <cell r="A4674" t="str">
            <v>10.01</v>
          </cell>
          <cell r="B4674" t="str">
            <v>MOBILIÁRIO DAS EDIFICAÇÕES</v>
          </cell>
          <cell r="C4674" t="str">
            <v/>
          </cell>
          <cell r="E4674">
            <v>0</v>
          </cell>
          <cell r="F4674" t="str">
            <v>SIEC Abr/26</v>
          </cell>
        </row>
        <row r="4675">
          <cell r="A4675" t="str">
            <v>10.01.02</v>
          </cell>
          <cell r="B4675" t="str">
            <v>ARMÁRIOS, GAVETAS E PRATELEIRAS</v>
          </cell>
          <cell r="C4675" t="str">
            <v/>
          </cell>
          <cell r="E4675">
            <v>0</v>
          </cell>
          <cell r="F4675" t="str">
            <v>SIEC Abr/26</v>
          </cell>
        </row>
        <row r="4676">
          <cell r="A4676" t="str">
            <v>10.01.02.100</v>
          </cell>
          <cell r="B4676" t="str">
            <v>ARMÁRIOS</v>
          </cell>
          <cell r="C4676" t="str">
            <v/>
          </cell>
          <cell r="E4676">
            <v>0</v>
          </cell>
          <cell r="F4676" t="str">
            <v>SIEC Abr/26</v>
          </cell>
        </row>
        <row r="4677">
          <cell r="A4677" t="str">
            <v>10.01.02.100.03</v>
          </cell>
          <cell r="B4677" t="str">
            <v>NEK 01_Armário embutido para equipamentos de plataforma (prateleiras em aço galvanizado, portas em alumínio anodizado fosco). 175 x 70 x 220 cm</v>
          </cell>
          <cell r="C4677" t="str">
            <v>cj</v>
          </cell>
          <cell r="D4677">
            <v>6861.47</v>
          </cell>
          <cell r="E4677">
            <v>5534.3361832553637</v>
          </cell>
          <cell r="F4677" t="str">
            <v>SIEC Abr/26</v>
          </cell>
        </row>
        <row r="4678">
          <cell r="A4678" t="str">
            <v>10.01.02.300</v>
          </cell>
          <cell r="B4678" t="str">
            <v>PRATELEIRAS</v>
          </cell>
          <cell r="C4678" t="str">
            <v/>
          </cell>
          <cell r="E4678">
            <v>0</v>
          </cell>
          <cell r="F4678" t="str">
            <v>SIEC Abr/26</v>
          </cell>
        </row>
        <row r="4679">
          <cell r="A4679" t="str">
            <v>10.01.02.300.06</v>
          </cell>
          <cell r="B4679" t="str">
            <v>NEG 15_Prateleira de apoio de canto em laminado estrutural TS texturizado (espessura 15 mm) cor cinza grafite ref. Munsell N3 para sanitários e vestiários, incluso fixação - medidas 12,5 x 27,5 cm</v>
          </cell>
          <cell r="C4679" t="str">
            <v>un</v>
          </cell>
          <cell r="D4679">
            <v>116.44</v>
          </cell>
          <cell r="E4679">
            <v>93.918373931279234</v>
          </cell>
          <cell r="F4679" t="str">
            <v>SIEC Abr/26</v>
          </cell>
        </row>
        <row r="4680">
          <cell r="A4680" t="str">
            <v>10.01.02.300.08</v>
          </cell>
          <cell r="B4680" t="str">
            <v xml:space="preserve">Prateleira porta objetos (40cm x 35cm x 18mm) com revestimento fenólico melamínico </v>
          </cell>
          <cell r="C4680" t="str">
            <v>un</v>
          </cell>
          <cell r="D4680">
            <v>35.47</v>
          </cell>
          <cell r="E4680">
            <v>28.609453137602838</v>
          </cell>
          <cell r="F4680" t="str">
            <v>SIEC Abr/26</v>
          </cell>
        </row>
        <row r="4681">
          <cell r="A4681" t="str">
            <v>10.01.03</v>
          </cell>
          <cell r="B4681" t="str">
            <v>BANCOS E ASSENTOS INTERNOS</v>
          </cell>
          <cell r="C4681" t="str">
            <v/>
          </cell>
          <cell r="E4681">
            <v>0</v>
          </cell>
          <cell r="F4681" t="str">
            <v>SIEC Abr/26</v>
          </cell>
        </row>
        <row r="4682">
          <cell r="A4682" t="str">
            <v>10.01.03.100</v>
          </cell>
          <cell r="B4682" t="str">
            <v>BANCOS BANHEIROS</v>
          </cell>
          <cell r="C4682" t="str">
            <v/>
          </cell>
          <cell r="E4682">
            <v>0</v>
          </cell>
          <cell r="F4682" t="str">
            <v>SIEC Abr/26</v>
          </cell>
        </row>
        <row r="4683">
          <cell r="A4683" t="str">
            <v>10.01.03.100.02</v>
          </cell>
          <cell r="B4683" t="str">
            <v>NEG 07_Banco articulado para box de chuveiro acessível (estrutura em aço inox AISI 304 e assento em polietileno), cantos arredondados, superfície antiderrapante, esp. mín.= 30 mm, peso suportado 150 kg, L= 45 cm, C= 70 cm</v>
          </cell>
          <cell r="C4683" t="str">
            <v>un</v>
          </cell>
          <cell r="D4683">
            <v>940.89</v>
          </cell>
          <cell r="E4683">
            <v>758.90466204226482</v>
          </cell>
          <cell r="F4683" t="str">
            <v>SIEC Abr/26</v>
          </cell>
        </row>
        <row r="4684">
          <cell r="A4684" t="str">
            <v>10.01.03.100.07</v>
          </cell>
          <cell r="B4684" t="str">
            <v>Trocador acessível de concreto 0,70 x 1,80 m com acabamento em mdf e = 25 mm revestido com laminado melamínico de alta pressão e = 0,6 mm</v>
          </cell>
          <cell r="C4684" t="str">
            <v>un</v>
          </cell>
          <cell r="D4684">
            <v>917.51</v>
          </cell>
          <cell r="E4684">
            <v>740.04678173899015</v>
          </cell>
          <cell r="F4684" t="str">
            <v>SIEC Abr/26</v>
          </cell>
        </row>
        <row r="4685">
          <cell r="A4685" t="str">
            <v>10.01.03.200</v>
          </cell>
          <cell r="B4685" t="str">
            <v>BANCO CONCRETO</v>
          </cell>
          <cell r="C4685" t="str">
            <v/>
          </cell>
          <cell r="E4685">
            <v>0</v>
          </cell>
          <cell r="F4685" t="str">
            <v>SIEC Abr/26</v>
          </cell>
        </row>
        <row r="4686">
          <cell r="A4686" t="str">
            <v>10.01.03.200.01</v>
          </cell>
          <cell r="B4686" t="str">
            <v>NEK 126_Banco pré-moldado de concreto liso, 60 cm &lt;= C &lt;= 200 cm; L &gt;= 45 cm</v>
          </cell>
          <cell r="C4686" t="str">
            <v>cj</v>
          </cell>
          <cell r="D4686">
            <v>817.7</v>
          </cell>
          <cell r="E4686">
            <v>659.54186159057917</v>
          </cell>
          <cell r="F4686" t="str">
            <v>SIEC Abr/26</v>
          </cell>
        </row>
        <row r="4687">
          <cell r="A4687" t="str">
            <v>10.01.03.601</v>
          </cell>
          <cell r="B4687" t="str">
            <v>ASSENTOS SIMPLES</v>
          </cell>
          <cell r="C4687" t="str">
            <v/>
          </cell>
          <cell r="E4687">
            <v>0</v>
          </cell>
          <cell r="F4687" t="str">
            <v>SIEC Abr/26</v>
          </cell>
        </row>
        <row r="4688">
          <cell r="A4688" t="str">
            <v>10.01.03.601.01</v>
          </cell>
          <cell r="B4688" t="str">
            <v>Chapa de aço galvanizada pintada para pilarete</v>
          </cell>
          <cell r="C4688" t="str">
            <v>kg</v>
          </cell>
          <cell r="D4688">
            <v>38.159999999999997</v>
          </cell>
          <cell r="E4688">
            <v>30.779157928698176</v>
          </cell>
          <cell r="F4688" t="str">
            <v>SIEC Abr/26</v>
          </cell>
        </row>
        <row r="4689">
          <cell r="A4689" t="str">
            <v>10.01.04</v>
          </cell>
          <cell r="B4689" t="str">
            <v>LIXEIRAS INTERNAS</v>
          </cell>
          <cell r="C4689" t="str">
            <v/>
          </cell>
          <cell r="E4689">
            <v>0</v>
          </cell>
          <cell r="F4689" t="str">
            <v>SIEC Abr/26</v>
          </cell>
        </row>
        <row r="4690">
          <cell r="A4690" t="str">
            <v>10.01.04.100</v>
          </cell>
          <cell r="B4690" t="str">
            <v>AÇO INOXIDÁVEL</v>
          </cell>
          <cell r="C4690" t="str">
            <v/>
          </cell>
          <cell r="E4690">
            <v>0</v>
          </cell>
          <cell r="F4690" t="str">
            <v>SIEC Abr/26</v>
          </cell>
        </row>
        <row r="4691">
          <cell r="A4691" t="str">
            <v>10.01.04.100.10</v>
          </cell>
          <cell r="B4691" t="str">
            <v>NEK 96_Conjunto de lixeiras recicláveis c/ fixação na parede (aço inox c/ base em aço galv. pintado)</v>
          </cell>
          <cell r="C4691" t="str">
            <v>cj</v>
          </cell>
          <cell r="D4691">
            <v>9058.09</v>
          </cell>
          <cell r="E4691">
            <v>7306.0896918857879</v>
          </cell>
          <cell r="F4691" t="str">
            <v>SIEC Abr/26</v>
          </cell>
        </row>
        <row r="4692">
          <cell r="A4692" t="str">
            <v>10.01.04.100.02</v>
          </cell>
          <cell r="B4692" t="str">
            <v>NEK 97_Conjunto de lixeiras recicláveis c/ fixação no piso (aço inox c/ base em aço galv. pintado)</v>
          </cell>
          <cell r="C4692" t="str">
            <v>cj</v>
          </cell>
          <cell r="D4692">
            <v>10637.7</v>
          </cell>
          <cell r="E4692">
            <v>8580.1742216486527</v>
          </cell>
          <cell r="F4692" t="str">
            <v>SIEC Abr/26</v>
          </cell>
        </row>
        <row r="4693">
          <cell r="A4693" t="str">
            <v>10.01.04.111</v>
          </cell>
          <cell r="B4693" t="str">
            <v>AÇO GALVANIZADO</v>
          </cell>
          <cell r="C4693" t="str">
            <v/>
          </cell>
          <cell r="E4693">
            <v>0</v>
          </cell>
          <cell r="F4693" t="str">
            <v>SIEC Abr/26</v>
          </cell>
        </row>
        <row r="4694">
          <cell r="A4694" t="str">
            <v>10.01.04.111.01</v>
          </cell>
          <cell r="B4694" t="str">
            <v>NEK 93_Conjunto de duas lixeiras, comum e reciclável, com fixação na parede em aço galvanizado pintado na cor preto fosco (Munsell N0,5) e fechamento em acrílico</v>
          </cell>
          <cell r="C4694" t="str">
            <v>cj</v>
          </cell>
          <cell r="D4694">
            <v>1409.95</v>
          </cell>
          <cell r="E4694">
            <v>1137.2398773995806</v>
          </cell>
          <cell r="F4694" t="str">
            <v>SIEC Abr/26</v>
          </cell>
        </row>
        <row r="4695">
          <cell r="A4695" t="str">
            <v>10.01.04.111.02</v>
          </cell>
          <cell r="B4695" t="str">
            <v>NEK 94_Conjunto de duas lixeiras, comum e reciclável, com fixação no piso em aço galvanizado pintado na cor preto fosco (Munsell N0,5) e fechamento em acrílico</v>
          </cell>
          <cell r="C4695" t="str">
            <v>cj</v>
          </cell>
          <cell r="D4695">
            <v>1577.91</v>
          </cell>
          <cell r="E4695">
            <v>1272.7133408614293</v>
          </cell>
          <cell r="F4695" t="str">
            <v>SIEC Abr/26</v>
          </cell>
        </row>
        <row r="4696">
          <cell r="A4696" t="str">
            <v>10.01.04.111.03</v>
          </cell>
          <cell r="B4696" t="str">
            <v>NEK 95_Conjunto de duas lixeiras opostas, comum e reciclável, com fixação no piso em aço galvanizado pintado na cor preto fosco (Munsell N0,5) e fechamento em acrílico</v>
          </cell>
          <cell r="C4696" t="str">
            <v>cj</v>
          </cell>
          <cell r="D4696">
            <v>1389.79</v>
          </cell>
          <cell r="E4696">
            <v>1120.9791901919664</v>
          </cell>
          <cell r="F4696" t="str">
            <v>SIEC Abr/26</v>
          </cell>
        </row>
        <row r="4697">
          <cell r="A4697" t="str">
            <v>10.01.07</v>
          </cell>
          <cell r="B4697" t="str">
            <v>COMUNICAÇÃO VISUAL</v>
          </cell>
          <cell r="C4697" t="str">
            <v/>
          </cell>
          <cell r="E4697">
            <v>0</v>
          </cell>
          <cell r="F4697" t="str">
            <v>SIEC Abr/26</v>
          </cell>
        </row>
        <row r="4698">
          <cell r="A4698" t="str">
            <v>10.01.07.100</v>
          </cell>
          <cell r="B4698" t="str">
            <v>COMUNICAÇÃO VISUAL PARA ESTAÇÕES</v>
          </cell>
          <cell r="C4698" t="str">
            <v/>
          </cell>
          <cell r="E4698">
            <v>0</v>
          </cell>
          <cell r="F4698" t="str">
            <v>SIEC Abr/26</v>
          </cell>
        </row>
        <row r="4699">
          <cell r="A4699" t="str">
            <v>10.01.07.100.281</v>
          </cell>
          <cell r="B4699" t="str">
            <v>Adesivo de sinal indicativo de serviço auxiliar com a mensagem: ""Para atravessar aperte o botão"", referência CET código ISA-3, 15 x 30 cm, adesivado na coluna de sinalização semafórica.</v>
          </cell>
          <cell r="C4699" t="str">
            <v>un</v>
          </cell>
          <cell r="D4699">
            <v>36.67</v>
          </cell>
          <cell r="E4699">
            <v>29.577351185675109</v>
          </cell>
          <cell r="F4699" t="str">
            <v>SIEC Abr/26</v>
          </cell>
        </row>
        <row r="4700">
          <cell r="A4700" t="str">
            <v>10.01.07.100.280</v>
          </cell>
          <cell r="B4700" t="str">
            <v>Adesivo de sinalização vertical de travessia com as mensagens "Não atravesse - Inicie travessia - Termine travessia iniciada" - referência CET código ED-77, 15 x 30 cm, adesivado na coluna de sinalização semafórica.</v>
          </cell>
          <cell r="C4700" t="str">
            <v>un</v>
          </cell>
          <cell r="D4700">
            <v>36.67</v>
          </cell>
          <cell r="E4700">
            <v>29.577351185675109</v>
          </cell>
          <cell r="F4700" t="str">
            <v>SIEC Abr/26</v>
          </cell>
        </row>
        <row r="4701">
          <cell r="A4701" t="str">
            <v>10.01.07.100.12</v>
          </cell>
          <cell r="B4701" t="str">
            <v>E_Placa de elevador 25 x 25 cm em chapa de alumínio composto (ACM), e= 3 mm, na cor cinza e arte conforme projeto em aplicação de vinil gráfico adesivo ref.: 3M 7725, ou equivalente, para impressão laminada na face frontal. Fixação da placa com fita dupla face adesiva ref.: VHB 4950, ou equivalente. Substituir a fita por adesivo de contato à base de água ref.: Fastbond 30, ou equivalente, quando fixada no concreto.</v>
          </cell>
          <cell r="C4701" t="str">
            <v>un</v>
          </cell>
          <cell r="D4701">
            <v>80.7</v>
          </cell>
          <cell r="E4701">
            <v>65.091143732860147</v>
          </cell>
          <cell r="F4701" t="str">
            <v>SIEC Abr/26</v>
          </cell>
        </row>
        <row r="4702">
          <cell r="A4702" t="str">
            <v>10.01.07.100.107</v>
          </cell>
          <cell r="B4702" t="str">
            <v>Execução de fundação em concreto armado para Totem padrão Fupam</v>
          </cell>
          <cell r="C4702" t="str">
            <v>un</v>
          </cell>
          <cell r="D4702">
            <v>391.02</v>
          </cell>
          <cell r="E4702">
            <v>315.38957896434908</v>
          </cell>
          <cell r="F4702" t="str">
            <v>SIEC Abr/26</v>
          </cell>
        </row>
        <row r="4703">
          <cell r="A4703" t="str">
            <v>10.01.07.100.69</v>
          </cell>
          <cell r="B4703" t="str">
            <v>FCA 1/FCA 2_Faixa Complementar Adesiva - Faixa em película adesiva opaca 3M cor White 7725-10 ou equivalente, com impressão digital colorida, 80 x 15 cm</v>
          </cell>
          <cell r="C4703" t="str">
            <v>un</v>
          </cell>
          <cell r="D4703">
            <v>30.79</v>
          </cell>
          <cell r="E4703">
            <v>24.834650750120986</v>
          </cell>
          <cell r="F4703" t="str">
            <v>SIEC Abr/26</v>
          </cell>
        </row>
        <row r="4704">
          <cell r="A4704" t="str">
            <v>10.01.07.100.180</v>
          </cell>
          <cell r="B4704" t="str">
            <v>Fornecimento e instalação de comunicação visual de piso, conforme ET CPTM BG8590-4.</v>
          </cell>
          <cell r="C4704" t="str">
            <v>m²</v>
          </cell>
          <cell r="D4704">
            <v>230.54</v>
          </cell>
          <cell r="E4704">
            <v>185.94934666881755</v>
          </cell>
          <cell r="F4704" t="str">
            <v>SIEC Abr/26</v>
          </cell>
        </row>
        <row r="4705">
          <cell r="A4705" t="str">
            <v>10.01.07.100.66</v>
          </cell>
          <cell r="B4705" t="str">
            <v>H - Placas de Emergência - Chapa de laminado estrutural Exterior, acabamento texturizado, 15x15cm, e=2mm na cor padrão. Pictogramas com impressão em Silkscreen tinta fotoluminescente, cor branca. Fixada com fita dupla face adesiva VHB 4950. Substituir a fita por adesivo de contato Fastbond 30, quando fixada no concreto.</v>
          </cell>
          <cell r="C4705" t="str">
            <v>un</v>
          </cell>
          <cell r="D4705">
            <v>16.61</v>
          </cell>
          <cell r="E4705">
            <v>13.397322148733666</v>
          </cell>
          <cell r="F4705" t="str">
            <v>SIEC Abr/26</v>
          </cell>
        </row>
        <row r="4706">
          <cell r="A4706" t="str">
            <v>10.01.07.100.67</v>
          </cell>
          <cell r="B4706" t="str">
            <v>J_Placa complementar 20 x 20 cm em chapa de alumínio composto (ACM), e= 3 mm, na cor branca, e aplicação de vinil gráfico adesivo ref.: 3M 7725, ou equivalente, para impressão laminada na face frontal, fixada com fita dupla face adesiva ref.: VHB 4950, ou equivalente. Substituir a fita por adesivo de contato à base de água ref.: Fastbond 30, ou equivalente, quando fixada no concreto.</v>
          </cell>
          <cell r="C4706" t="str">
            <v>un</v>
          </cell>
          <cell r="D4706">
            <v>57.18</v>
          </cell>
          <cell r="E4706">
            <v>46.120341990643652</v>
          </cell>
          <cell r="F4706" t="str">
            <v>SIEC Abr/26</v>
          </cell>
        </row>
        <row r="4707">
          <cell r="A4707" t="str">
            <v>10.01.07.100.170</v>
          </cell>
          <cell r="B4707" t="str">
            <v>L2_Placa complementar para bloqueio acessível composta de dois adesivos, medindo 38 x 50 cm cada, em película adesiva opaca ref. 3M 7725-10, ou equivalente, com impressão digital colorida e tratamento UV</v>
          </cell>
          <cell r="C4707" t="str">
            <v>un</v>
          </cell>
          <cell r="D4707">
            <v>72.959999999999994</v>
          </cell>
          <cell r="E4707">
            <v>58.84820132279399</v>
          </cell>
          <cell r="F4707" t="str">
            <v>SIEC Abr/26</v>
          </cell>
        </row>
        <row r="4708">
          <cell r="A4708" t="str">
            <v>10.01.07.100.88</v>
          </cell>
          <cell r="B4708" t="str">
            <v>MT - Mapa Tátil - Chapa de acrílico liso 40 x 40 cm, espessura 3 mm, cor branco. Informações em relevo e braile por processo de impressão plana 3D em jato de resina polimérica UV sobre acrílico, com pintura posterior nas cores preta e vermelha padrão cromático CPTM. Placa fixada por meio de fitas dupla-face VHB 3M 4910 ou equivalente.</v>
          </cell>
          <cell r="C4708" t="str">
            <v>un</v>
          </cell>
          <cell r="D4708">
            <v>630.16999999999996</v>
          </cell>
          <cell r="E4708">
            <v>508.28359412808516</v>
          </cell>
          <cell r="F4708" t="str">
            <v>SIEC Abr/26</v>
          </cell>
        </row>
        <row r="4709">
          <cell r="A4709" t="str">
            <v>10.01.07.100.103</v>
          </cell>
          <cell r="B4709" t="str">
            <v>NEK 195_Mapa tátil com botão de comando, fixação no piso (aço inox)</v>
          </cell>
          <cell r="C4709" t="str">
            <v>cj</v>
          </cell>
          <cell r="D4709">
            <v>3204.88</v>
          </cell>
          <cell r="E4709">
            <v>2584.9975802548797</v>
          </cell>
          <cell r="F4709" t="str">
            <v>SIEC Abr/26</v>
          </cell>
        </row>
        <row r="4710">
          <cell r="A4710" t="str">
            <v>10.01.07.100.171</v>
          </cell>
          <cell r="B4710" t="str">
            <v>NEK 201_Suporte vertical para mapa tátil com comando</v>
          </cell>
          <cell r="C4710" t="str">
            <v>un</v>
          </cell>
          <cell r="D4710">
            <v>2798.03</v>
          </cell>
          <cell r="E4710">
            <v>2256.8398128730441</v>
          </cell>
          <cell r="F4710" t="str">
            <v>SIEC Abr/26</v>
          </cell>
        </row>
        <row r="4711">
          <cell r="A4711" t="str">
            <v>10.01.07.100.172</v>
          </cell>
          <cell r="B4711" t="str">
            <v>NEK 202_Suporte vertical para mapa tátil sem comando</v>
          </cell>
          <cell r="C4711" t="str">
            <v>un</v>
          </cell>
          <cell r="D4711">
            <v>2574.65</v>
          </cell>
          <cell r="E4711">
            <v>2076.6655912243909</v>
          </cell>
          <cell r="F4711" t="str">
            <v>SIEC Abr/26</v>
          </cell>
        </row>
        <row r="4712">
          <cell r="A4712" t="str">
            <v>10.01.07.100.176</v>
          </cell>
          <cell r="B4712" t="str">
            <v>NEK 205_Suporte vertical para mapa tátil sem comando (concreto armado, acabamento em verniz antipichação - NEB 60) para área externa</v>
          </cell>
          <cell r="C4712" t="str">
            <v>un</v>
          </cell>
          <cell r="D4712">
            <v>1889.08</v>
          </cell>
          <cell r="E4712">
            <v>1523.697370543636</v>
          </cell>
          <cell r="F4712" t="str">
            <v>SIEC Abr/26</v>
          </cell>
        </row>
        <row r="4713">
          <cell r="A4713" t="str">
            <v>10.01.07.100.199</v>
          </cell>
          <cell r="B4713" t="str">
            <v>NEK 206_Suporte duplo vertical para mapa tátil sem comando (concreto armado, acabamento em verniz antipichação - NEB 60) para área externa</v>
          </cell>
          <cell r="C4713" t="str">
            <v>un</v>
          </cell>
          <cell r="D4713">
            <v>2159.33</v>
          </cell>
          <cell r="E4713">
            <v>1741.6760767865785</v>
          </cell>
          <cell r="F4713" t="str">
            <v>SIEC Abr/26</v>
          </cell>
        </row>
        <row r="4714">
          <cell r="A4714" t="str">
            <v>10.01.07.100.95</v>
          </cell>
          <cell r="B4714" t="str">
            <v>Placa "ÁREA CLASSIFICADA", em alumínio ou PVC, 3 cores, dimensões 250 mm x 180 mm x esp. aprox. 0,5 mm, com fixação por parafuso e bucha.</v>
          </cell>
          <cell r="C4714" t="str">
            <v>un</v>
          </cell>
          <cell r="D4714">
            <v>52.76</v>
          </cell>
          <cell r="E4714">
            <v>42.555250846910788</v>
          </cell>
          <cell r="F4714" t="str">
            <v>SIEC Abr/26</v>
          </cell>
        </row>
        <row r="4715">
          <cell r="A4715" t="str">
            <v>10.01.07.100.96</v>
          </cell>
          <cell r="B4715" t="str">
            <v>Placa "ATENÇÃO: LIGUE O EXAUSTOR..", em alumínio ou PVC, 1 cor, dimensões 250 mm x 180 mm x esp. aprox. 0,5 mm, com fixação por parafuso e bucha.</v>
          </cell>
          <cell r="C4715" t="str">
            <v>un</v>
          </cell>
          <cell r="D4715">
            <v>48.42</v>
          </cell>
          <cell r="E4715">
            <v>39.054686239716084</v>
          </cell>
          <cell r="F4715" t="str">
            <v>SIEC Abr/26</v>
          </cell>
        </row>
        <row r="4716">
          <cell r="A4716" t="str">
            <v>10.01.07.100.97</v>
          </cell>
          <cell r="B4716" t="str">
            <v>Placa "É PROIBIDO FUMAR ..", em alumínio ou PVC, 2 cores, dimensões 200 mm x 180 mm x esp. aprox. 0,5 mm, com fixação por parafuso e bucha.</v>
          </cell>
          <cell r="C4716" t="str">
            <v>un</v>
          </cell>
          <cell r="D4716">
            <v>21.86</v>
          </cell>
          <cell r="E4716">
            <v>17.631876109049845</v>
          </cell>
          <cell r="F4716" t="str">
            <v>SIEC Abr/26</v>
          </cell>
        </row>
        <row r="4717">
          <cell r="A4717" t="str">
            <v>10.01.07.100.62</v>
          </cell>
          <cell r="B4717" t="str">
            <v>Placa "EM CASO DE PANE OU EMERGÊNCIA .. ", em alumínio ou PVC, com dimensões mínimas 150 mm x 150 mm x esp. 1,0 mm, com fita dupla face para fixação.</v>
          </cell>
          <cell r="C4717" t="str">
            <v>un</v>
          </cell>
          <cell r="D4717">
            <v>33.9</v>
          </cell>
          <cell r="E4717">
            <v>27.343119858041618</v>
          </cell>
          <cell r="F4717" t="str">
            <v>SIEC Abr/26</v>
          </cell>
        </row>
        <row r="4718">
          <cell r="A4718" t="str">
            <v>10.01.07.100.166</v>
          </cell>
          <cell r="B4718" t="str">
            <v>Placa "MAQUINARIA DO ELEVADOR - PERIGO - ACESSO PROIBIDO A PESSOAS ESTRANHAS AO SERVIÇO", em alumínio, com dimensões aproximadas de compr. 250 mm x alt. 180 mm x esp. 1,0 mm, com 4 furos para fixação por rebites diâm. 3,2 mm</v>
          </cell>
          <cell r="C4718" t="str">
            <v>un</v>
          </cell>
          <cell r="D4718">
            <v>38.5</v>
          </cell>
          <cell r="E4718">
            <v>31.05339570898532</v>
          </cell>
          <cell r="F4718" t="str">
            <v>SIEC Abr/26</v>
          </cell>
        </row>
        <row r="4719">
          <cell r="A4719" t="str">
            <v>10.01.07.100.63</v>
          </cell>
          <cell r="B4719" t="str">
            <v>Placa "PERIGO - CHOQUE ELÉTRICO", em alumínio ou PVC, 2 cores, dimensões 250 mm x 180 mm x esp. aprox. 0,5 mm, com fixação por parafuso e bucha.</v>
          </cell>
          <cell r="C4719" t="str">
            <v>un</v>
          </cell>
          <cell r="D4719">
            <v>20.399999999999999</v>
          </cell>
          <cell r="E4719">
            <v>16.454266817228582</v>
          </cell>
          <cell r="F4719" t="str">
            <v>SIEC Abr/26</v>
          </cell>
        </row>
        <row r="4720">
          <cell r="A4720" t="str">
            <v>10.01.07.100.275</v>
          </cell>
          <cell r="B4720" t="str">
            <v>Placa "Proibido o Acesso de Pessoas Não Autorizadas", em alumínio ou PVC, 2 cores, dimensões 250 mm x 180 mm x esp. aprox. 1 mm</v>
          </cell>
          <cell r="C4720" t="str">
            <v>un</v>
          </cell>
          <cell r="D4720">
            <v>30</v>
          </cell>
          <cell r="E4720">
            <v>24.197451201806743</v>
          </cell>
          <cell r="F4720" t="str">
            <v>SIEC Abr/26</v>
          </cell>
        </row>
        <row r="4721">
          <cell r="A4721" t="str">
            <v>10.01.07.100.274</v>
          </cell>
          <cell r="B4721" t="str">
            <v>Placa com formato triangular em alumínio, PVC, ou material de resistência mecânica equivalente ou superior, para sinalização de advertência em espaço de refúgio no topo do carro e no poço de elevadores, com pictograma conforme Norma ABNT 16858 (Tabelas 3 e 4 - tipo 2); fundo na cor amarela segurança, pictograma e borda na cor preta; dimensões mínimas 180 x 180 x 180 mm (máx. 200 x 200 x 200 mm), com 3 furos para fixação - fornecimento e instalação</v>
          </cell>
          <cell r="C4721" t="str">
            <v>un</v>
          </cell>
          <cell r="D4721">
            <v>28.83</v>
          </cell>
          <cell r="E4721">
            <v>23.253750604936279</v>
          </cell>
          <cell r="F4721" t="str">
            <v>SIEC Abr/26</v>
          </cell>
        </row>
        <row r="4722">
          <cell r="A4722" t="str">
            <v>10.01.07.100.116</v>
          </cell>
          <cell r="B4722" t="str">
            <v>Placa de chapa de aço galvanizado com pintura eletrostática foto-refletiva, esp= 1,9 mm, com cantos arredondados</v>
          </cell>
          <cell r="C4722" t="str">
            <v>m²</v>
          </cell>
          <cell r="D4722">
            <v>997.92</v>
          </cell>
          <cell r="E4722">
            <v>804.90401677689943</v>
          </cell>
          <cell r="F4722" t="str">
            <v>SIEC Abr/26</v>
          </cell>
        </row>
        <row r="4723">
          <cell r="A4723" t="str">
            <v>10.01.07.100.93</v>
          </cell>
          <cell r="B4723" t="str">
            <v>Placa de filme de policarbonato dimensões aprox. 50 mm x 60 mm x espessura 1 mm, "APERTE PARA FALAR COM A SSO"; para fixação no Intercomunicador de pavimento; texto com 22 caracteres na cor preta e correspondência em Braille; fundo cor cinza, pintado no verso da placa</v>
          </cell>
          <cell r="C4723" t="str">
            <v>un</v>
          </cell>
          <cell r="D4723">
            <v>30.5</v>
          </cell>
          <cell r="E4723">
            <v>24.600742055170187</v>
          </cell>
          <cell r="F4723" t="str">
            <v>SIEC Abr/26</v>
          </cell>
        </row>
        <row r="4724">
          <cell r="A4724" t="str">
            <v>10.01.07.100.94</v>
          </cell>
          <cell r="B4724" t="str">
            <v>Placa de filme de policarbonato dimensões aprox. 80 mm x 90 mm x espessura 1 mm, "ACESSO Á.." ou "ACESSO AO.."; para fixação na botoeira de chamada; texto com aproximadamente 40 caracteres na cor preta e correspondência em Braille; fundo cor cinza, pintado no verso da placa</v>
          </cell>
          <cell r="C4724" t="str">
            <v>un</v>
          </cell>
          <cell r="D4724">
            <v>35.869999999999997</v>
          </cell>
          <cell r="E4724">
            <v>28.932085820293594</v>
          </cell>
          <cell r="F4724" t="str">
            <v>SIEC Abr/26</v>
          </cell>
        </row>
        <row r="4725">
          <cell r="A4725" t="str">
            <v>10.01.07.100.125</v>
          </cell>
          <cell r="B4725" t="str">
            <v>Placa de sinalização de segurança contra incêndio, fotoluminescente, quadrada, 14 x 14 cm, em PVC, esp. 2 mm, antichama (símbolos, cores e pictogramas conforme NBR 13434)</v>
          </cell>
          <cell r="C4725" t="str">
            <v>un</v>
          </cell>
          <cell r="D4725">
            <v>23.78</v>
          </cell>
          <cell r="E4725">
            <v>19.180512985965478</v>
          </cell>
          <cell r="F4725" t="str">
            <v>SIEC Abr/26</v>
          </cell>
        </row>
        <row r="4726">
          <cell r="A4726" t="str">
            <v>10.01.07.100.126</v>
          </cell>
          <cell r="B4726" t="str">
            <v>Placa de sinalização de segurança contra incêndio, fotoluminescente, quadrada, 20 x 20 cm, em PVC, esp. 2 mm, antichama (símbolos, cores e pictogramas conforme NBR 13434)</v>
          </cell>
          <cell r="C4726" t="str">
            <v>un</v>
          </cell>
          <cell r="D4726">
            <v>39.31</v>
          </cell>
          <cell r="E4726">
            <v>31.706726891434105</v>
          </cell>
          <cell r="F4726" t="str">
            <v>SIEC Abr/26</v>
          </cell>
        </row>
        <row r="4727">
          <cell r="A4727" t="str">
            <v>10.01.07.100.124</v>
          </cell>
          <cell r="B4727" t="str">
            <v>Placa de sinalização de segurança contra incêndio, fotoluminescente, retangular, 12 x 40 cm, em PVC, esp. 2 mm, antichama (símbolos, cores e pictogramas conforme NBR 13434)</v>
          </cell>
          <cell r="C4727" t="str">
            <v>un</v>
          </cell>
          <cell r="D4727">
            <v>46.6</v>
          </cell>
          <cell r="E4727">
            <v>37.586707533473138</v>
          </cell>
          <cell r="F4727" t="str">
            <v>SIEC Abr/26</v>
          </cell>
        </row>
        <row r="4728">
          <cell r="A4728" t="str">
            <v>10.01.07.100.127</v>
          </cell>
          <cell r="B4728" t="str">
            <v>Placa de sinalização de segurança contra incêndio, fotoluminescente, retangular, 20 x 40 cm, em PVC, esp. 2 mm, antichama (símbolos, cores e pictogramas conforme NBR 13434)</v>
          </cell>
          <cell r="C4728" t="str">
            <v>un</v>
          </cell>
          <cell r="D4728">
            <v>58.98</v>
          </cell>
          <cell r="E4728">
            <v>47.572189062752052</v>
          </cell>
          <cell r="F4728" t="str">
            <v>SIEC Abr/26</v>
          </cell>
        </row>
        <row r="4729">
          <cell r="A4729" t="str">
            <v>10.01.07.100.77</v>
          </cell>
          <cell r="B4729" t="str">
            <v>PTW_Placa Tátil para Sanitário - Chapa de acrílico liso, e= 3 mm, com dimensões 150 x 150 mm na cor branca, pintada na cor cinza padrão cromático CPTM com texto e alfabeto Braille em relevo produzido por processo de impressão plana 3D em jato de resina polimérica UV sobre o acrílico, com pintura posterior na cor branca para o texto e na mesma cor do fundo para o Braille. Fixação na parede por fita dupla face adesiva ref.: VHB 4910, ou equivalente. Substituir a fita por adesivo de contato ref.: Fastbond 30, ou equivalente, quando fixada no concreto.</v>
          </cell>
          <cell r="C4729" t="str">
            <v>un</v>
          </cell>
          <cell r="D4729">
            <v>64.87</v>
          </cell>
          <cell r="E4729">
            <v>52.322955315373449</v>
          </cell>
          <cell r="F4729" t="str">
            <v>SIEC Abr/26</v>
          </cell>
        </row>
        <row r="4730">
          <cell r="A4730" t="str">
            <v>10.01.07.100.71</v>
          </cell>
          <cell r="B4730" t="str">
            <v>PVA1/PVA2/PVA3_Placa de Via / Advertência Adesiva - Faixa com impressão colorida em sistema de tintas estabilizadas U.V. em material construído com folha de alumínio 0,016", AASHTO com microesferas refletoras tipo I, adesivo acrílico 0,005" e liner liso de craft, 250 x 35 cm.</v>
          </cell>
          <cell r="C4730" t="str">
            <v>un</v>
          </cell>
          <cell r="D4730">
            <v>336.25</v>
          </cell>
          <cell r="E4730">
            <v>271.21309888691724</v>
          </cell>
          <cell r="F4730" t="str">
            <v>SIEC Abr/26</v>
          </cell>
        </row>
        <row r="4731">
          <cell r="A4731" t="str">
            <v>10.01.07.100.115</v>
          </cell>
          <cell r="B4731" t="str">
            <v>REM.02_Remanejamento de Totem de Estação</v>
          </cell>
          <cell r="C4731" t="str">
            <v>un</v>
          </cell>
          <cell r="D4731">
            <v>992.39</v>
          </cell>
          <cell r="E4731">
            <v>800.44361993869973</v>
          </cell>
          <cell r="F4731" t="str">
            <v>SIEC Abr/26</v>
          </cell>
        </row>
        <row r="4732">
          <cell r="A4732" t="str">
            <v>10.01.07.100.108</v>
          </cell>
          <cell r="B4732" t="str">
            <v>SMT_Sinalização de Mapa Tátil - Película refletiva cor branca, 3M Scotchlite Grau Técnico 3290, ou equivalente, adesivada ao campo horizontal do mapa tátil ao lado do botão de acionamento, com aplicação de textos e alfabeto Braille por deposição de resina poliéster na formação de relevos e aplicação de verniz de proteção em poliuretano incolor de alta dureza com dimensões 170 x 70 mm. Vinil adesivo ref.: 3M 7725, ou equivalente, com impressão digital em fundo cor azul Pantone 2925C (C75M18Y0K0) e pictograma de acessibilidade na cor White 7725-10 com dimensões 70 x 70 mm.</v>
          </cell>
          <cell r="C4732" t="str">
            <v>cj</v>
          </cell>
          <cell r="D4732">
            <v>142.43</v>
          </cell>
          <cell r="E4732">
            <v>114.88143248911115</v>
          </cell>
          <cell r="F4732" t="str">
            <v>SIEC Abr/26</v>
          </cell>
        </row>
        <row r="4733">
          <cell r="A4733" t="str">
            <v>10.01.07.100.84</v>
          </cell>
          <cell r="B4733" t="str">
            <v>SSO_Testeira da SSO - Aplicação das letras "SSO" 43,7 x 17 cm e "Customer Service" 60 x 5,4 cm em letra caixa de acrílico leitoso branco, e= 5 mm, recortadas a laser e fixadas na testeira existente com fita dupla face adesiva ref.: 3M VHB 4950 ou equivalente.</v>
          </cell>
          <cell r="C4733" t="str">
            <v>un</v>
          </cell>
          <cell r="D4733">
            <v>992.05</v>
          </cell>
          <cell r="E4733">
            <v>800.16938215841265</v>
          </cell>
          <cell r="F4733" t="str">
            <v>SIEC Abr/26</v>
          </cell>
        </row>
        <row r="4734">
          <cell r="A4734" t="str">
            <v>10.01.07.100.109</v>
          </cell>
          <cell r="B4734" t="str">
            <v>STB_Sinalização tátil de bifurcação em chapa de acrílico liso 40 x 40 cm, e= 3 mm, com informações em relevo e braile por processo de impressão plana 3D em jato de resina polimérica UV sobre o acrílico seguido de pintura das informações nas cores preta e vermelha do padrão cromático CPTM e fixada com fita dupla face 3M VHB 4910, ou equivalente</v>
          </cell>
          <cell r="C4734" t="str">
            <v>un</v>
          </cell>
          <cell r="D4734">
            <v>630.16999999999996</v>
          </cell>
          <cell r="E4734">
            <v>508.28359412808516</v>
          </cell>
          <cell r="F4734" t="str">
            <v>SIEC Abr/26</v>
          </cell>
        </row>
        <row r="4735">
          <cell r="A4735" t="str">
            <v>10.01.07.100.231</v>
          </cell>
          <cell r="B4735" t="str">
            <v>STC_Sinalização visual e tátil de corrimão para escadas e rampas em etiqueta autoadesiva refletiva ref. 3M Scotchlite Grau Técnico 3290, ou equivalente, medindo 175 x 37 mm, com bordas arredondadas, sem pontas ou arestas, e aplicação de texto em relevo na cor preta e pontos de braile em relevo, conforme ABNT NBR9050</v>
          </cell>
          <cell r="C4735" t="str">
            <v>un</v>
          </cell>
          <cell r="D4735">
            <v>17.100000000000001</v>
          </cell>
          <cell r="E4735">
            <v>13.792547185029845</v>
          </cell>
          <cell r="F4735" t="str">
            <v>SIEC Abr/26</v>
          </cell>
        </row>
        <row r="4736">
          <cell r="A4736" t="str">
            <v>10.01.07.100.319</v>
          </cell>
          <cell r="B4736" t="str">
            <v>STN_Placa Tátil de Normas do Elevador 20 x 20 cm em filme policarbonato texturizado, e= 0,25 mm, com texto em braile em relevo por estampagem. Texto "tinta" com impressão UV espelhado pelo verso. Impressão do fundo do filme em silkscreen cor cinza pela face posterior do filme de policarbonato. Filme fixado em chapa de acrílico e= 5 mm. Fixação da placa na parede por fita dupla face adesiva VHB 4950, ou equivalente.</v>
          </cell>
          <cell r="C4736" t="str">
            <v>un</v>
          </cell>
          <cell r="D4736">
            <v>159.97999999999999</v>
          </cell>
          <cell r="E4736">
            <v>129.03694144216809</v>
          </cell>
          <cell r="F4736" t="str">
            <v>SIEC Abr/26</v>
          </cell>
        </row>
        <row r="4737">
          <cell r="A4737" t="str">
            <v>10.01.07.100.110</v>
          </cell>
          <cell r="B4737" t="str">
            <v>SVD_Sinalização Visual de Degrau de película em laminado elastoplástico retro reflexiva com 1,5 mm de espessura e 30 mm de largura, na cor amarela, aplicada manualmente com adesivo de contato de alta resistência</v>
          </cell>
          <cell r="C4737" t="str">
            <v>m</v>
          </cell>
          <cell r="D4737">
            <v>27.62</v>
          </cell>
          <cell r="E4737">
            <v>22.277786739796742</v>
          </cell>
          <cell r="F4737" t="str">
            <v>SIEC Abr/26</v>
          </cell>
        </row>
        <row r="4738">
          <cell r="A4738" t="str">
            <v>10.01.07.100.112</v>
          </cell>
          <cell r="B4738" t="str">
            <v>SVP1_Sinalização visual de piso de plataforma para SIA (Símbolo Internacional de Acesso), 1,00 x 1,00 m, em película de laminado elastoplástico retrorrefletivo, e= 1,5 mm, aplicado manualmente com adesivo de contato de alta resistência</v>
          </cell>
          <cell r="C4738" t="str">
            <v>un</v>
          </cell>
          <cell r="D4738">
            <v>188.3</v>
          </cell>
          <cell r="E4738">
            <v>151.87933537667365</v>
          </cell>
          <cell r="F4738" t="str">
            <v>SIEC Abr/26</v>
          </cell>
        </row>
        <row r="4739">
          <cell r="A4739" t="str">
            <v>10.01.07.100.113</v>
          </cell>
          <cell r="B4739" t="str">
            <v>SVP2_Sinalização visual de piso de plataforma para bicicleta, 1,00 x 1,00 m, em película de laminado elastoplástico retrorrefletivo, e= 1,5 mm, aplicado manualmente com adesivo de contato de alta resistência</v>
          </cell>
          <cell r="C4739" t="str">
            <v>un</v>
          </cell>
          <cell r="D4739">
            <v>188.3</v>
          </cell>
          <cell r="E4739">
            <v>151.87933537667365</v>
          </cell>
          <cell r="F4739" t="str">
            <v>SIEC Abr/26</v>
          </cell>
        </row>
        <row r="4740">
          <cell r="A4740" t="str">
            <v>10.01.07.100.161</v>
          </cell>
          <cell r="B4740" t="str">
            <v>T2/1_Painel para Telefone - Painel face simples de alumínio composto (ACM - Aluminum Compound Material) e = 3 mm, acabamento para pintura cor padrão cinza escuro, colado em toda a parede, comprimento variável, dependendo do número de telefones existentes, largura de 1,75 m e altura de 0,70 m</v>
          </cell>
          <cell r="C4740" t="str">
            <v>un</v>
          </cell>
          <cell r="D4740">
            <v>302.56</v>
          </cell>
          <cell r="E4740">
            <v>244.03936118728828</v>
          </cell>
          <cell r="F4740" t="str">
            <v>SIEC Abr/26</v>
          </cell>
        </row>
        <row r="4741">
          <cell r="A4741" t="str">
            <v>10.01.07.100.162</v>
          </cell>
          <cell r="B4741" t="str">
            <v>T2/2_Painel para Telefone - Painel face simples de alumínio composto (ACM - Aluminum Compound Material) e = 3 mm, acabamento para pintura cor padrão cinza escuro, colado em toda a parede, comprimento variável, dependendo do número de telefones existentes, largura de 2,45 m e altura de 0,70 m.</v>
          </cell>
          <cell r="C4741" t="str">
            <v>un</v>
          </cell>
          <cell r="D4741">
            <v>423.59</v>
          </cell>
          <cell r="E4741">
            <v>341.65994515244392</v>
          </cell>
          <cell r="F4741" t="str">
            <v>SIEC Abr/26</v>
          </cell>
        </row>
        <row r="4742">
          <cell r="A4742" t="str">
            <v>10.01.09</v>
          </cell>
          <cell r="B4742" t="str">
            <v>ACESSÓRIOS EM GERAL</v>
          </cell>
          <cell r="C4742" t="str">
            <v/>
          </cell>
          <cell r="E4742">
            <v>0</v>
          </cell>
          <cell r="F4742" t="str">
            <v>SIEC Abr/26</v>
          </cell>
        </row>
        <row r="4743">
          <cell r="A4743" t="str">
            <v>10.01.09.101</v>
          </cell>
          <cell r="B4743" t="str">
            <v>ELEMENTOS ESPECIAIS</v>
          </cell>
          <cell r="C4743" t="str">
            <v/>
          </cell>
          <cell r="E4743">
            <v>0</v>
          </cell>
          <cell r="F4743" t="str">
            <v>SIEC Abr/26</v>
          </cell>
        </row>
        <row r="4744">
          <cell r="A4744" t="str">
            <v>10.01.09.101.02</v>
          </cell>
          <cell r="B4744" t="str">
            <v>Dispositivo redutor de vão aletado (complemento de plataforma) - largura de 40 a 70 mm</v>
          </cell>
          <cell r="C4744" t="str">
            <v>m</v>
          </cell>
          <cell r="D4744">
            <v>7054.79</v>
          </cell>
          <cell r="E4744">
            <v>5690.2645587998068</v>
          </cell>
          <cell r="F4744" t="str">
            <v>SIEC Abr/26</v>
          </cell>
        </row>
        <row r="4745">
          <cell r="A4745" t="str">
            <v>10.01.09.101.04</v>
          </cell>
          <cell r="B4745" t="str">
            <v>Dispositivo redutor de vão aletado (complemento de plataforma) - largura de 70 a 100mm.</v>
          </cell>
          <cell r="C4745" t="str">
            <v>m</v>
          </cell>
          <cell r="D4745">
            <v>7118.37</v>
          </cell>
          <cell r="E4745">
            <v>5741.5470237135023</v>
          </cell>
          <cell r="F4745" t="str">
            <v>SIEC Abr/26</v>
          </cell>
        </row>
        <row r="4746">
          <cell r="A4746" t="str">
            <v>10.01.09.101.06</v>
          </cell>
          <cell r="B4746" t="str">
            <v>Fornecimento de dispositivo redutor de vão (complemento de plataforma) - largura de 40 a 70 mm</v>
          </cell>
          <cell r="C4746" t="str">
            <v>un</v>
          </cell>
          <cell r="D4746">
            <v>3183.73</v>
          </cell>
          <cell r="E4746">
            <v>2567.9383771576058</v>
          </cell>
          <cell r="F4746" t="str">
            <v>SIEC Abr/26</v>
          </cell>
        </row>
        <row r="4747">
          <cell r="A4747" t="str">
            <v>10.01.09.101.07</v>
          </cell>
          <cell r="B4747" t="str">
            <v>Fornecimento de dispositivo redutor de vão (complemento de plataforma) - largura de 70 a 100 mm</v>
          </cell>
          <cell r="C4747" t="str">
            <v>un</v>
          </cell>
          <cell r="D4747">
            <v>3215.52</v>
          </cell>
          <cell r="E4747">
            <v>2593.5796096144541</v>
          </cell>
          <cell r="F4747" t="str">
            <v>SIEC Abr/26</v>
          </cell>
        </row>
        <row r="4748">
          <cell r="A4748" t="str">
            <v>10.03</v>
          </cell>
          <cell r="B4748" t="str">
            <v>MOBILIÁRIO PARA TELECOMUNICAÇÕES E SINALIZAÇÃO</v>
          </cell>
          <cell r="C4748" t="str">
            <v/>
          </cell>
          <cell r="E4748">
            <v>0</v>
          </cell>
          <cell r="F4748" t="str">
            <v>SIEC Abr/26</v>
          </cell>
        </row>
        <row r="4749">
          <cell r="A4749" t="str">
            <v>10.03.05</v>
          </cell>
          <cell r="B4749" t="str">
            <v>ACESSÓRIOS PARA TELECOMUNICAÇÕES E SINALIZAÇÃO</v>
          </cell>
          <cell r="C4749" t="str">
            <v/>
          </cell>
          <cell r="E4749">
            <v>0</v>
          </cell>
          <cell r="F4749" t="str">
            <v>SIEC Abr/26</v>
          </cell>
        </row>
        <row r="4750">
          <cell r="A4750" t="str">
            <v>10.03.05.100</v>
          </cell>
          <cell r="B4750" t="str">
            <v>POSTES, MASTROS E COLUNAS</v>
          </cell>
          <cell r="C4750" t="str">
            <v/>
          </cell>
          <cell r="E4750">
            <v>0</v>
          </cell>
          <cell r="F4750" t="str">
            <v>SIEC Abr/26</v>
          </cell>
        </row>
        <row r="4751">
          <cell r="A4751" t="str">
            <v>10.03.05.100.06</v>
          </cell>
          <cell r="B4751" t="str">
            <v>Poste particular para edificação com potência instalada de 25 a 30 kW</v>
          </cell>
          <cell r="C4751" t="str">
            <v>un</v>
          </cell>
          <cell r="D4751">
            <v>5094.99</v>
          </cell>
          <cell r="E4751">
            <v>4109.5257299564446</v>
          </cell>
          <cell r="F4751" t="str">
            <v>SIEC Abr/26</v>
          </cell>
        </row>
        <row r="4752">
          <cell r="A4752" t="str">
            <v>10.04</v>
          </cell>
          <cell r="B4752" t="str">
            <v>MOBILIÁRIO EXTERNO</v>
          </cell>
          <cell r="C4752" t="str">
            <v/>
          </cell>
          <cell r="E4752">
            <v>0</v>
          </cell>
          <cell r="F4752" t="str">
            <v>SIEC Abr/26</v>
          </cell>
        </row>
        <row r="4753">
          <cell r="A4753" t="str">
            <v>10.04.01</v>
          </cell>
          <cell r="B4753" t="str">
            <v>MOBILIÁRIO EXTERNO</v>
          </cell>
          <cell r="C4753" t="str">
            <v/>
          </cell>
          <cell r="E4753">
            <v>0</v>
          </cell>
          <cell r="F4753" t="str">
            <v>SIEC Abr/26</v>
          </cell>
        </row>
        <row r="4754">
          <cell r="A4754" t="str">
            <v>10.04.01.100</v>
          </cell>
          <cell r="B4754" t="str">
            <v>MOBILIÁRIO EXTERNOS DIVERSOS</v>
          </cell>
          <cell r="C4754" t="str">
            <v/>
          </cell>
          <cell r="E4754">
            <v>0</v>
          </cell>
          <cell r="F4754" t="str">
            <v>SIEC Abr/26</v>
          </cell>
        </row>
        <row r="4755">
          <cell r="A4755" t="str">
            <v>10.04.01.100.02</v>
          </cell>
          <cell r="B4755" t="str">
            <v>Conjunto de traves para futebol de salão, inclusive pintura e rede</v>
          </cell>
          <cell r="C4755" t="str">
            <v>cj</v>
          </cell>
          <cell r="D4755">
            <v>4345.7299999999996</v>
          </cell>
          <cell r="E4755">
            <v>3505.1863203742537</v>
          </cell>
          <cell r="F4755" t="str">
            <v>SIEC Abr/26</v>
          </cell>
        </row>
        <row r="4756">
          <cell r="A4756" t="str">
            <v>10.04.01.100.01</v>
          </cell>
          <cell r="B4756" t="str">
            <v>Guarita (cabine modular), de fibra de vidro para segurança, dimensões aproximadas 1,5m x 2,5m x 2,5m, cor cinza-Munsell N 6,5</v>
          </cell>
          <cell r="C4756" t="str">
            <v>un</v>
          </cell>
          <cell r="D4756">
            <v>9021.49</v>
          </cell>
          <cell r="E4756">
            <v>7276.5688014195839</v>
          </cell>
          <cell r="F4756" t="str">
            <v>SIEC Abr/26</v>
          </cell>
        </row>
        <row r="4757">
          <cell r="A4757">
            <v>11</v>
          </cell>
          <cell r="B4757" t="str">
            <v>SERVIÇOS ESPECÍFICOS</v>
          </cell>
          <cell r="C4757" t="str">
            <v/>
          </cell>
          <cell r="E4757">
            <v>0</v>
          </cell>
          <cell r="F4757" t="str">
            <v>SIEC Abr/26</v>
          </cell>
        </row>
        <row r="4758">
          <cell r="A4758" t="str">
            <v>11.01</v>
          </cell>
          <cell r="B4758" t="str">
            <v>SERVIÇOS TÉCNICOS COMPLEMENTARES AOS ESTUDOS E PROJETOS</v>
          </cell>
          <cell r="C4758" t="str">
            <v/>
          </cell>
          <cell r="E4758">
            <v>0</v>
          </cell>
          <cell r="F4758" t="str">
            <v>SIEC Abr/26</v>
          </cell>
        </row>
        <row r="4759">
          <cell r="A4759" t="str">
            <v>11.01.02</v>
          </cell>
          <cell r="B4759" t="str">
            <v>SERVIÇOS TÉCNICOS EM SOLOS</v>
          </cell>
          <cell r="C4759" t="str">
            <v/>
          </cell>
          <cell r="E4759">
            <v>0</v>
          </cell>
          <cell r="F4759" t="str">
            <v>SIEC Abr/26</v>
          </cell>
        </row>
        <row r="4760">
          <cell r="A4760" t="str">
            <v>11.01.02.100</v>
          </cell>
          <cell r="B4760" t="str">
            <v>SONDAGEM</v>
          </cell>
          <cell r="C4760" t="str">
            <v/>
          </cell>
          <cell r="E4760">
            <v>0</v>
          </cell>
          <cell r="F4760" t="str">
            <v>SIEC Abr/26</v>
          </cell>
        </row>
        <row r="4761">
          <cell r="A4761" t="str">
            <v>11.01.02.100.02</v>
          </cell>
          <cell r="B4761" t="str">
            <v>Mobilização de equipe e equipamentos para execução de sondagem de simples reconhecimento com SPT - manual</v>
          </cell>
          <cell r="C4761" t="str">
            <v>un</v>
          </cell>
          <cell r="D4761">
            <v>1367.52</v>
          </cell>
          <cell r="E4761">
            <v>1103.0166155831585</v>
          </cell>
          <cell r="F4761" t="str">
            <v>SIEC Abr/26</v>
          </cell>
        </row>
        <row r="4762">
          <cell r="A4762" t="str">
            <v>11.01.02.100.11</v>
          </cell>
          <cell r="B4762" t="str">
            <v>Mobilização de equipe e equipamentos para execução de sondagem de simples reconhecimento com SPT - mecanizada</v>
          </cell>
          <cell r="C4762" t="str">
            <v>un</v>
          </cell>
          <cell r="D4762">
            <v>1875.8</v>
          </cell>
          <cell r="E4762">
            <v>1512.9859654783029</v>
          </cell>
          <cell r="F4762" t="str">
            <v>SIEC Abr/26</v>
          </cell>
        </row>
        <row r="4763">
          <cell r="A4763" t="str">
            <v>11.01.02.100.03</v>
          </cell>
          <cell r="B4763" t="str">
            <v>Mobilização de equipe e equipamentos para execução de sondagem mista</v>
          </cell>
          <cell r="C4763" t="str">
            <v>un</v>
          </cell>
          <cell r="D4763">
            <v>617.20000000000005</v>
          </cell>
          <cell r="E4763">
            <v>497.82222939183742</v>
          </cell>
          <cell r="F4763" t="str">
            <v>SIEC Abr/26</v>
          </cell>
        </row>
        <row r="4764">
          <cell r="A4764" t="str">
            <v>11.01.02.100.15</v>
          </cell>
          <cell r="B4764" t="str">
            <v>Sondagem a trado - em área não operacional</v>
          </cell>
          <cell r="C4764" t="str">
            <v>m</v>
          </cell>
          <cell r="D4764">
            <v>86.25</v>
          </cell>
          <cell r="E4764">
            <v>69.567672205194384</v>
          </cell>
          <cell r="F4764" t="str">
            <v>SIEC Abr/26</v>
          </cell>
        </row>
        <row r="4765">
          <cell r="A4765" t="str">
            <v>11.01.02.100.16</v>
          </cell>
          <cell r="B4765" t="str">
            <v>Sondagem a trado - em área operacional</v>
          </cell>
          <cell r="C4765" t="str">
            <v>m</v>
          </cell>
          <cell r="D4765">
            <v>114.85</v>
          </cell>
          <cell r="E4765">
            <v>92.635909017583472</v>
          </cell>
          <cell r="F4765" t="str">
            <v>SIEC Abr/26</v>
          </cell>
        </row>
        <row r="4766">
          <cell r="A4766" t="str">
            <v>11.01.02.100.13</v>
          </cell>
          <cell r="B4766" t="str">
            <v>Sondagem de simples reconhecimento com SPT - manual - em área não operacional</v>
          </cell>
          <cell r="C4766" t="str">
            <v>m</v>
          </cell>
          <cell r="D4766">
            <v>129.57</v>
          </cell>
          <cell r="E4766">
            <v>104.50879174060331</v>
          </cell>
          <cell r="F4766" t="str">
            <v>SIEC Abr/26</v>
          </cell>
        </row>
        <row r="4767">
          <cell r="A4767" t="str">
            <v>11.01.02.100.14</v>
          </cell>
          <cell r="B4767" t="str">
            <v>Sondagem de simples reconhecimento com SPT - manual - em área operacional</v>
          </cell>
          <cell r="C4767" t="str">
            <v>m</v>
          </cell>
          <cell r="D4767">
            <v>158.16999999999999</v>
          </cell>
          <cell r="E4767">
            <v>127.5770285529924</v>
          </cell>
          <cell r="F4767" t="str">
            <v>SIEC Abr/26</v>
          </cell>
        </row>
        <row r="4768">
          <cell r="A4768" t="str">
            <v>11.01.02.100.04</v>
          </cell>
          <cell r="B4768" t="str">
            <v>Sondagem rotativa ou mista, em solo - perfuração Ø BW</v>
          </cell>
          <cell r="C4768" t="str">
            <v>m</v>
          </cell>
          <cell r="D4768">
            <v>425.82</v>
          </cell>
          <cell r="E4768">
            <v>343.45862235844493</v>
          </cell>
          <cell r="F4768" t="str">
            <v>SIEC Abr/26</v>
          </cell>
        </row>
        <row r="4769">
          <cell r="A4769" t="str">
            <v>11.01.02.101</v>
          </cell>
          <cell r="B4769" t="str">
            <v>ENSAIOS DE CARACTERIZAÇÃO</v>
          </cell>
          <cell r="C4769" t="str">
            <v/>
          </cell>
          <cell r="E4769">
            <v>0</v>
          </cell>
          <cell r="F4769" t="str">
            <v>SIEC Abr/26</v>
          </cell>
        </row>
        <row r="4770">
          <cell r="A4770" t="str">
            <v>11.01.02.101.01</v>
          </cell>
          <cell r="B4770" t="str">
            <v>Ensaio de laboratório - Massa específica dos grãos de solo</v>
          </cell>
          <cell r="C4770" t="str">
            <v>un</v>
          </cell>
          <cell r="D4770">
            <v>177.01</v>
          </cell>
          <cell r="E4770">
            <v>142.77302790772706</v>
          </cell>
          <cell r="F4770" t="str">
            <v>SIEC Abr/26</v>
          </cell>
        </row>
        <row r="4771">
          <cell r="A4771" t="str">
            <v>11.02</v>
          </cell>
          <cell r="B4771" t="str">
            <v>VIÁRIO</v>
          </cell>
          <cell r="C4771" t="str">
            <v/>
          </cell>
          <cell r="E4771">
            <v>0</v>
          </cell>
          <cell r="F4771" t="str">
            <v>SIEC Abr/26</v>
          </cell>
        </row>
        <row r="4772">
          <cell r="A4772" t="str">
            <v>11.02.01</v>
          </cell>
          <cell r="B4772" t="str">
            <v>SINALIZAÇÃO VIÁRIA</v>
          </cell>
          <cell r="C4772" t="str">
            <v/>
          </cell>
          <cell r="E4772">
            <v>0</v>
          </cell>
          <cell r="F4772" t="str">
            <v>SIEC Abr/26</v>
          </cell>
        </row>
        <row r="4773">
          <cell r="A4773" t="str">
            <v>11.02.01.100</v>
          </cell>
          <cell r="B4773" t="str">
            <v>SINALIZAÇÃO VIÁRIA VERTICAL</v>
          </cell>
          <cell r="C4773" t="str">
            <v/>
          </cell>
          <cell r="E4773">
            <v>0</v>
          </cell>
          <cell r="F4773" t="str">
            <v>SIEC Abr/26</v>
          </cell>
        </row>
        <row r="4774">
          <cell r="A4774" t="str">
            <v>11.02.01.100.23</v>
          </cell>
          <cell r="B4774" t="str">
            <v>Conjunto caixa de passagem Tipo RM</v>
          </cell>
          <cell r="C4774" t="str">
            <v>pç</v>
          </cell>
          <cell r="D4774">
            <v>1836.58</v>
          </cell>
          <cell r="E4774">
            <v>1481.3518309404742</v>
          </cell>
          <cell r="F4774" t="str">
            <v>SIEC Abr/26</v>
          </cell>
        </row>
        <row r="4775">
          <cell r="A4775" t="str">
            <v>11.02.01.100.02</v>
          </cell>
          <cell r="B4775" t="str">
            <v xml:space="preserve">Fornecimento e Transporte de Placa de Aço - GT+GI </v>
          </cell>
          <cell r="C4775" t="str">
            <v>m²</v>
          </cell>
          <cell r="D4775">
            <v>1228.74</v>
          </cell>
          <cell r="E4775">
            <v>991.0792063236006</v>
          </cell>
          <cell r="F4775" t="str">
            <v>SIEC Abr/26</v>
          </cell>
        </row>
        <row r="4776">
          <cell r="A4776" t="str">
            <v>11.02.01.100.01</v>
          </cell>
          <cell r="B4776" t="str">
            <v>Fornecimento e Transporte de Placa de Aço - GT+GT</v>
          </cell>
          <cell r="C4776" t="str">
            <v>m²</v>
          </cell>
          <cell r="D4776">
            <v>1176.24</v>
          </cell>
          <cell r="E4776">
            <v>948.7336667204388</v>
          </cell>
          <cell r="F4776" t="str">
            <v>SIEC Abr/26</v>
          </cell>
        </row>
        <row r="4777">
          <cell r="A4777" t="str">
            <v>11.02.01.100.03</v>
          </cell>
          <cell r="B4777" t="str">
            <v xml:space="preserve">Instalação de Placa Metálica para Sinalização Viária </v>
          </cell>
          <cell r="C4777" t="str">
            <v>m²</v>
          </cell>
          <cell r="D4777">
            <v>232.57</v>
          </cell>
          <cell r="E4777">
            <v>187.58670753347315</v>
          </cell>
          <cell r="F4777" t="str">
            <v>SIEC Abr/26</v>
          </cell>
        </row>
        <row r="4778">
          <cell r="A4778" t="str">
            <v>11.02.01.100.04</v>
          </cell>
          <cell r="B4778" t="str">
            <v xml:space="preserve">Suporte de madeira tratada 0,10 x 0,10m, para placas de sinalização vertical </v>
          </cell>
          <cell r="C4778" t="str">
            <v>m</v>
          </cell>
          <cell r="D4778">
            <v>58.68</v>
          </cell>
          <cell r="E4778">
            <v>47.330214550733992</v>
          </cell>
          <cell r="F4778" t="str">
            <v>SIEC Abr/26</v>
          </cell>
        </row>
        <row r="4779">
          <cell r="A4779" t="str">
            <v>11.02.01.100.22</v>
          </cell>
          <cell r="B4779" t="str">
            <v>Tachão refletivo em plástico injetado - bidirecional - fornecimento e colocação</v>
          </cell>
          <cell r="C4779" t="str">
            <v>pç</v>
          </cell>
          <cell r="D4779">
            <v>90.94</v>
          </cell>
          <cell r="E4779">
            <v>73.350540409743502</v>
          </cell>
          <cell r="F4779" t="str">
            <v>SIEC Abr/26</v>
          </cell>
        </row>
        <row r="4780">
          <cell r="A4780" t="str">
            <v>11.02.01.100.21</v>
          </cell>
          <cell r="B4780" t="str">
            <v>Tachão refletivo em plástico injetado - monodirecional - fornecimento e colocação - amarelo</v>
          </cell>
          <cell r="C4780" t="str">
            <v>pç</v>
          </cell>
          <cell r="D4780">
            <v>88.69</v>
          </cell>
          <cell r="E4780">
            <v>71.535731569608004</v>
          </cell>
          <cell r="F4780" t="str">
            <v>SIEC Abr/26</v>
          </cell>
        </row>
        <row r="4781">
          <cell r="A4781" t="str">
            <v>11.02.01.100.20</v>
          </cell>
          <cell r="B4781" t="str">
            <v>Tachão refletivo em plástico injetado - monodirecional - fornecimento e colocação - branco</v>
          </cell>
          <cell r="C4781" t="str">
            <v>pç</v>
          </cell>
          <cell r="D4781">
            <v>88.69</v>
          </cell>
          <cell r="E4781">
            <v>71.535731569608004</v>
          </cell>
          <cell r="F4781" t="str">
            <v>SIEC Abr/26</v>
          </cell>
        </row>
        <row r="4782">
          <cell r="A4782" t="str">
            <v>11.02.01.200</v>
          </cell>
          <cell r="B4782" t="str">
            <v>SINALIZAÇÃO VIÁRIA HORIZONTAL</v>
          </cell>
          <cell r="C4782" t="str">
            <v/>
          </cell>
          <cell r="E4782">
            <v>0</v>
          </cell>
          <cell r="F4782" t="str">
            <v>SIEC Abr/26</v>
          </cell>
        </row>
        <row r="4783">
          <cell r="A4783" t="str">
            <v>11.02.01.200.01</v>
          </cell>
          <cell r="B4783" t="str">
            <v>Demarcação viária com material termoplástico retro-refletivo por aspersão - "Hot spray", esp. 1,5 mm</v>
          </cell>
          <cell r="C4783" t="str">
            <v>m²</v>
          </cell>
          <cell r="D4783">
            <v>47.6</v>
          </cell>
          <cell r="E4783">
            <v>38.393289240200033</v>
          </cell>
          <cell r="F4783" t="str">
            <v>SIEC Abr/26</v>
          </cell>
        </row>
        <row r="4784">
          <cell r="A4784" t="str">
            <v>11.02.01.200.03</v>
          </cell>
          <cell r="B4784" t="str">
            <v>Sinalização Horizontal Acrílica base água</v>
          </cell>
          <cell r="C4784" t="str">
            <v>m²</v>
          </cell>
          <cell r="D4784">
            <v>34.340000000000003</v>
          </cell>
          <cell r="E4784">
            <v>27.698015809001454</v>
          </cell>
          <cell r="F4784" t="str">
            <v>SIEC Abr/26</v>
          </cell>
        </row>
        <row r="4785">
          <cell r="A4785" t="str">
            <v>11.02.01.200.05</v>
          </cell>
          <cell r="B4785" t="str">
            <v>Tacha com Elemento Refletivo - Vidro Espelhado, Lapidado e Bidirecional</v>
          </cell>
          <cell r="C4785" t="str">
            <v>un</v>
          </cell>
          <cell r="D4785">
            <v>37.03</v>
          </cell>
          <cell r="E4785">
            <v>29.867720600096792</v>
          </cell>
          <cell r="F4785" t="str">
            <v>SIEC Abr/26</v>
          </cell>
        </row>
        <row r="4786">
          <cell r="A4786" t="str">
            <v>11.02.01.200.04</v>
          </cell>
          <cell r="B4786" t="str">
            <v>Tacha com Elemento Refletivo - Vidro Espelhado, Lapidado e Monodirecional</v>
          </cell>
          <cell r="C4786" t="str">
            <v>un</v>
          </cell>
          <cell r="D4786">
            <v>32.67</v>
          </cell>
          <cell r="E4786">
            <v>26.351024358767543</v>
          </cell>
          <cell r="F4786" t="str">
            <v>SIEC Abr/26</v>
          </cell>
        </row>
        <row r="4787">
          <cell r="A4787" t="str">
            <v>11.02.02</v>
          </cell>
          <cell r="B4787" t="str">
            <v>PROTEÇÃO</v>
          </cell>
          <cell r="C4787" t="str">
            <v/>
          </cell>
          <cell r="E4787">
            <v>0</v>
          </cell>
          <cell r="F4787" t="str">
            <v>SIEC Abr/26</v>
          </cell>
        </row>
        <row r="4788">
          <cell r="A4788" t="str">
            <v>11.02.02.100</v>
          </cell>
          <cell r="B4788" t="str">
            <v>PROTEÇÃO</v>
          </cell>
          <cell r="C4788" t="str">
            <v/>
          </cell>
          <cell r="E4788">
            <v>0</v>
          </cell>
          <cell r="F4788" t="str">
            <v>SIEC Abr/26</v>
          </cell>
        </row>
        <row r="4789">
          <cell r="A4789" t="str">
            <v>11.02.02.100.03</v>
          </cell>
          <cell r="B4789" t="str">
            <v>Barreira dupla de concreto, armada, pré-moldada (perfil New Jersey) - L &gt; 3,00 m e H = 1.070 mm</v>
          </cell>
          <cell r="C4789" t="str">
            <v>m</v>
          </cell>
          <cell r="D4789">
            <v>535.85</v>
          </cell>
          <cell r="E4789">
            <v>432.20680754960478</v>
          </cell>
          <cell r="F4789" t="str">
            <v>SIEC Abr/26</v>
          </cell>
        </row>
        <row r="4790">
          <cell r="A4790" t="str">
            <v>11.02.02.100.06</v>
          </cell>
          <cell r="B4790" t="str">
            <v>Barreira simples de concreto, armada, pré-moldada (perfil New Jersey) - L &gt; 3,00 m e H = 1.070 mm</v>
          </cell>
          <cell r="C4790" t="str">
            <v>m</v>
          </cell>
          <cell r="D4790">
            <v>439.28</v>
          </cell>
          <cell r="E4790">
            <v>354.31521213098887</v>
          </cell>
          <cell r="F4790" t="str">
            <v>SIEC Abr/26</v>
          </cell>
        </row>
        <row r="4791">
          <cell r="A4791" t="str">
            <v>11.02.02.100.09</v>
          </cell>
          <cell r="B4791" t="str">
            <v>Confecção de barreira dupla de concreto, armada, pré-moldada (perfil New Jersey) - L &gt; 3,00 m e H = 1.070 mm</v>
          </cell>
          <cell r="C4791" t="str">
            <v>m</v>
          </cell>
          <cell r="D4791">
            <v>528.04999999999995</v>
          </cell>
          <cell r="E4791">
            <v>425.91547023713497</v>
          </cell>
          <cell r="F4791" t="str">
            <v>SIEC Abr/26</v>
          </cell>
        </row>
        <row r="4792">
          <cell r="A4792" t="str">
            <v>11.02.02.100.08</v>
          </cell>
          <cell r="B4792" t="str">
            <v>Confecção de barreira simples de concreto, armada, pré-moldada (perfil New Jersey) - L &gt; 3,00 m e H = 1.070 mm</v>
          </cell>
          <cell r="C4792" t="str">
            <v>m</v>
          </cell>
          <cell r="D4792">
            <v>431.48</v>
          </cell>
          <cell r="E4792">
            <v>348.02387481851912</v>
          </cell>
          <cell r="F4792" t="str">
            <v>SIEC Abr/26</v>
          </cell>
        </row>
        <row r="4793">
          <cell r="A4793" t="str">
            <v>11.02.02.100.04</v>
          </cell>
          <cell r="B4793" t="str">
            <v>Guarda-corpo de concreto - Passarela - DES.5370 do DER</v>
          </cell>
          <cell r="C4793" t="str">
            <v>m</v>
          </cell>
          <cell r="D4793">
            <v>408.9</v>
          </cell>
          <cell r="E4793">
            <v>329.81125988062587</v>
          </cell>
          <cell r="F4793" t="str">
            <v>SIEC Abr/26</v>
          </cell>
        </row>
        <row r="4794">
          <cell r="A4794" t="str">
            <v>11.03</v>
          </cell>
          <cell r="B4794" t="str">
            <v>BICICLETÁRIO</v>
          </cell>
          <cell r="C4794" t="str">
            <v/>
          </cell>
          <cell r="E4794">
            <v>0</v>
          </cell>
          <cell r="F4794" t="str">
            <v>SIEC Abr/26</v>
          </cell>
        </row>
        <row r="4795">
          <cell r="A4795" t="str">
            <v>11.03.01</v>
          </cell>
          <cell r="B4795" t="str">
            <v>BICICLETÁRIO</v>
          </cell>
          <cell r="C4795" t="str">
            <v/>
          </cell>
          <cell r="E4795">
            <v>0</v>
          </cell>
          <cell r="F4795" t="str">
            <v>SIEC Abr/26</v>
          </cell>
        </row>
        <row r="4796">
          <cell r="A4796" t="str">
            <v>11.03.01.100</v>
          </cell>
          <cell r="B4796" t="str">
            <v>BICICLETÁRIO</v>
          </cell>
          <cell r="C4796" t="str">
            <v/>
          </cell>
          <cell r="E4796">
            <v>0</v>
          </cell>
          <cell r="F4796" t="str">
            <v>SIEC Abr/26</v>
          </cell>
        </row>
        <row r="4797">
          <cell r="A4797" t="str">
            <v>11.03.01.100.04</v>
          </cell>
          <cell r="B4797" t="str">
            <v>NEK 14_Paraciclo duplo para 16 bicicletas com estrutura em aço galvanizado pintado (cor cinza grafite - ref. Munsell N3) com ganchos em aço galvanizado pintado (cor cinza grafite - ref. Munsell N3) e revestido com emborrachamento a quente (plastisol - e= 3 mm) em módulos de 40 cm</v>
          </cell>
          <cell r="C4797" t="str">
            <v>cj</v>
          </cell>
          <cell r="D4797">
            <v>5399.34</v>
          </cell>
          <cell r="E4797">
            <v>4355.0088723987737</v>
          </cell>
          <cell r="F4797" t="str">
            <v>SIEC Abr/26</v>
          </cell>
        </row>
        <row r="4798">
          <cell r="A4798" t="str">
            <v>11.03.01.100.08</v>
          </cell>
          <cell r="B4798" t="str">
            <v>NEK 16_Paraciclo simples para 8 bicicletas com estrutura em aço galvanizado pintado (cor cinza grafite - ref. Munsell N3) com ganchos em aço galvanizado pintado (cor cinza grafite - ref. Munsell N3) e revestido com emborrachamento a quente (plastisol - e= 3 mm) em módulos de 40 cm</v>
          </cell>
          <cell r="C4798" t="str">
            <v>cj</v>
          </cell>
          <cell r="D4798">
            <v>4225.4399999999996</v>
          </cell>
          <cell r="E4798">
            <v>3408.1626068720757</v>
          </cell>
          <cell r="F4798" t="str">
            <v>SIEC Abr/26</v>
          </cell>
        </row>
        <row r="4799">
          <cell r="A4799" t="str">
            <v>11.03.01.100.05</v>
          </cell>
          <cell r="B4799" t="str">
            <v>NEK 17_Paraciclo simples para 10 bicicletas com estrutura em aço galvanizado pintado (cor cinza grafite - ref. Munsell N3) com ganchos em aço galvanizado pintado (cor cinza grafite - ref. Munsell N3) e revestido com emborrachamento a quente (plastisol - e= 3 mm) em módulos de 30 cm</v>
          </cell>
          <cell r="C4799" t="str">
            <v>cj</v>
          </cell>
          <cell r="D4799">
            <v>4348.1099999999997</v>
          </cell>
          <cell r="E4799">
            <v>3507.1059848362638</v>
          </cell>
          <cell r="F4799" t="str">
            <v>SIEC Abr/26</v>
          </cell>
        </row>
        <row r="4800">
          <cell r="A4800" t="str">
            <v>11.04</v>
          </cell>
          <cell r="B4800" t="str">
            <v>ARGAMASSAS</v>
          </cell>
          <cell r="C4800" t="str">
            <v/>
          </cell>
          <cell r="E4800">
            <v>0</v>
          </cell>
          <cell r="F4800" t="str">
            <v>SIEC Abr/26</v>
          </cell>
        </row>
        <row r="4801">
          <cell r="A4801" t="str">
            <v>11.04.01</v>
          </cell>
          <cell r="B4801" t="str">
            <v>ARGAMASSAS</v>
          </cell>
          <cell r="C4801" t="str">
            <v/>
          </cell>
          <cell r="E4801">
            <v>0</v>
          </cell>
          <cell r="F4801" t="str">
            <v>SIEC Abr/26</v>
          </cell>
        </row>
        <row r="4802">
          <cell r="A4802" t="str">
            <v>11.04.01.100</v>
          </cell>
          <cell r="B4802" t="str">
            <v>ARGAMASSAS</v>
          </cell>
          <cell r="C4802" t="str">
            <v/>
          </cell>
          <cell r="E4802">
            <v>0</v>
          </cell>
          <cell r="F4802" t="str">
            <v>SIEC Abr/26</v>
          </cell>
        </row>
        <row r="4803">
          <cell r="A4803" t="str">
            <v>11.04.01.100.03</v>
          </cell>
          <cell r="B4803" t="str">
            <v>Argamassa de cimento e areia sem peneirar traço 1:2</v>
          </cell>
          <cell r="C4803" t="str">
            <v>m³</v>
          </cell>
          <cell r="D4803">
            <v>891.61</v>
          </cell>
          <cell r="E4803">
            <v>719.15631553476362</v>
          </cell>
          <cell r="F4803" t="str">
            <v>SIEC Abr/26</v>
          </cell>
        </row>
        <row r="4804">
          <cell r="A4804" t="str">
            <v>11.04.01.100.04</v>
          </cell>
          <cell r="B4804" t="str">
            <v>Argamassa de cimento e areia sem peneirar traço 1:2 com aditivo impermeabilizante</v>
          </cell>
          <cell r="C4804" t="str">
            <v>m³</v>
          </cell>
          <cell r="D4804">
            <v>1027.01</v>
          </cell>
          <cell r="E4804">
            <v>828.36747862558479</v>
          </cell>
          <cell r="F4804" t="str">
            <v>SIEC Abr/26</v>
          </cell>
        </row>
        <row r="4805">
          <cell r="A4805" t="str">
            <v>11.04.01.100.06</v>
          </cell>
          <cell r="B4805" t="str">
            <v>Argamassa de cimento e areia sem peneirar traço 1:5</v>
          </cell>
          <cell r="C4805" t="str">
            <v>m³</v>
          </cell>
          <cell r="D4805">
            <v>709.89</v>
          </cell>
          <cell r="E4805">
            <v>572.58428778835298</v>
          </cell>
          <cell r="F4805" t="str">
            <v>SIEC Abr/26</v>
          </cell>
        </row>
        <row r="4806">
          <cell r="A4806" t="str">
            <v>11.04.01.100.02</v>
          </cell>
          <cell r="B4806" t="str">
            <v>Argamassa de cimento e areia sem peneirar traço 1:5, com aditivo impermeabilizante</v>
          </cell>
          <cell r="C4806" t="str">
            <v>m³</v>
          </cell>
          <cell r="D4806">
            <v>845.29</v>
          </cell>
          <cell r="E4806">
            <v>681.79545087917404</v>
          </cell>
          <cell r="F4806" t="str">
            <v>SIEC Abr/26</v>
          </cell>
        </row>
        <row r="4807">
          <cell r="A4807" t="str">
            <v>11.04.01.100.26</v>
          </cell>
          <cell r="B4807" t="str">
            <v xml:space="preserve">Argamassa de solo-cimento com 10% de cimento e material de jazida - preparo e injeção em tunnel liner </v>
          </cell>
          <cell r="C4807" t="str">
            <v>m³</v>
          </cell>
          <cell r="D4807">
            <v>369.11</v>
          </cell>
          <cell r="E4807">
            <v>297.71737376996293</v>
          </cell>
          <cell r="F4807" t="str">
            <v>SIEC Abr/26</v>
          </cell>
        </row>
        <row r="4808">
          <cell r="A4808" t="str">
            <v>11.04.01.100.18</v>
          </cell>
          <cell r="B4808" t="str">
            <v>Argamassa industrializada para chapisco rolado, preparo com misturador de eixo horizontal de 300 kg</v>
          </cell>
          <cell r="C4808" t="str">
            <v>m³</v>
          </cell>
          <cell r="D4808">
            <v>5408.62</v>
          </cell>
          <cell r="E4808">
            <v>4362.4939506371993</v>
          </cell>
          <cell r="F4808" t="str">
            <v>SIEC Abr/26</v>
          </cell>
        </row>
        <row r="4809">
          <cell r="A4809" t="str">
            <v>11.04.01.100.08</v>
          </cell>
          <cell r="B4809" t="str">
            <v>Argamassa mista com areia grossa 1:2:8</v>
          </cell>
          <cell r="C4809" t="str">
            <v>m³</v>
          </cell>
          <cell r="D4809">
            <v>781.36</v>
          </cell>
          <cell r="E4809">
            <v>630.23068236812389</v>
          </cell>
          <cell r="F4809" t="str">
            <v>SIEC Abr/26</v>
          </cell>
        </row>
        <row r="4810">
          <cell r="A4810" t="str">
            <v>11.04.01.100.25</v>
          </cell>
          <cell r="B4810" t="str">
            <v>Argamassa traço 1:1,93 (em volume de cimento e areia média úmida), fck 20 mpa, preparo mecânico com misturador duplo horizontal de alta turbulência</v>
          </cell>
          <cell r="C4810" t="str">
            <v>m³</v>
          </cell>
          <cell r="D4810">
            <v>872.5</v>
          </cell>
          <cell r="E4810">
            <v>703.74253911921278</v>
          </cell>
          <cell r="F4810" t="str">
            <v>SIEC Abr/26</v>
          </cell>
        </row>
        <row r="4811">
          <cell r="A4811" t="str">
            <v>11.04.01.100.28</v>
          </cell>
          <cell r="B4811" t="str">
            <v>Argamassa traço 1:1:6 (em volume de cimento, cal e areia média úmida) para emboço/massa única/assentamento de alvenaria de vedação, preparo manual.</v>
          </cell>
          <cell r="C4811" t="str">
            <v>m³</v>
          </cell>
          <cell r="D4811">
            <v>848.49</v>
          </cell>
          <cell r="E4811">
            <v>684.37651234070006</v>
          </cell>
          <cell r="F4811" t="str">
            <v>SIEC Abr/26</v>
          </cell>
        </row>
        <row r="4812">
          <cell r="A4812" t="str">
            <v>11.04.01.100.24</v>
          </cell>
          <cell r="B4812" t="str">
            <v>Argamassa traço 1:1:6 (em volume de cimento, cal e areia média úmida) para emboço/massa única/assentamento de alvenaria de vedação, preparo mecânico com betoneira 400 l</v>
          </cell>
          <cell r="C4812" t="str">
            <v>m³</v>
          </cell>
          <cell r="D4812">
            <v>659.35</v>
          </cell>
          <cell r="E4812">
            <v>531.81964833037591</v>
          </cell>
          <cell r="F4812" t="str">
            <v>SIEC Abr/26</v>
          </cell>
        </row>
        <row r="4813">
          <cell r="A4813" t="str">
            <v>11.04.01.100.14</v>
          </cell>
          <cell r="B4813" t="str">
            <v>Argamassa traço 1:2:8 (cimento, cal e areia média) para emboço/massa única/assentamento de alvenaria de vedação, preparo manual</v>
          </cell>
          <cell r="C4813" t="str">
            <v>m³</v>
          </cell>
          <cell r="D4813">
            <v>856.88</v>
          </cell>
          <cell r="E4813">
            <v>691.1437328601387</v>
          </cell>
          <cell r="F4813" t="str">
            <v>SIEC Abr/26</v>
          </cell>
        </row>
        <row r="4814">
          <cell r="A4814" t="str">
            <v>11.04.01.100.15</v>
          </cell>
          <cell r="B4814" t="str">
            <v>Argamassa traço 1:2:8 (cimento, cal e areia média) para emboço/massa única/assentamento de alvenaria de vedação, preparo mecânico com betoneira 400 L</v>
          </cell>
          <cell r="C4814" t="str">
            <v>m³</v>
          </cell>
          <cell r="D4814">
            <v>650.11</v>
          </cell>
          <cell r="E4814">
            <v>524.3668333602194</v>
          </cell>
          <cell r="F4814" t="str">
            <v>SIEC Abr/26</v>
          </cell>
        </row>
        <row r="4815">
          <cell r="A4815" t="str">
            <v>11.04.01.100.29</v>
          </cell>
          <cell r="B4815" t="str">
            <v>Argamassa traço 1:2:9 (em volume de cimento, cal e areia média úmida) para emboço/massa única/assentamento de alvenaria de vedação, preparo mecânico com betoneira 400 L</v>
          </cell>
          <cell r="C4815" t="str">
            <v>m³</v>
          </cell>
          <cell r="D4815">
            <v>618.9</v>
          </cell>
          <cell r="E4815">
            <v>499.19341829327311</v>
          </cell>
          <cell r="F4815" t="str">
            <v>SIEC Abr/26</v>
          </cell>
        </row>
        <row r="4816">
          <cell r="A4816" t="str">
            <v>11.04.01.100.35</v>
          </cell>
          <cell r="B4816" t="str">
            <v>Argamassa traço 1:2:9 (em volume de cimento, cal e areia média úmida) para emboço/massa única/assentamento de alvenaria de vedação, preparo mecânico com betoneira 600 l</v>
          </cell>
          <cell r="C4816" t="str">
            <v>m³</v>
          </cell>
          <cell r="D4816">
            <v>624.79999999999995</v>
          </cell>
          <cell r="E4816">
            <v>503.95225036296171</v>
          </cell>
          <cell r="F4816" t="str">
            <v>SIEC Abr/26</v>
          </cell>
        </row>
        <row r="4817">
          <cell r="A4817" t="str">
            <v>11.04.01.100.20</v>
          </cell>
          <cell r="B4817" t="str">
            <v>Argamassa traço 1:3 (cimento e areia média) para contra piso, preparo mecânico com betoneira 400 l</v>
          </cell>
          <cell r="C4817" t="str">
            <v>m³</v>
          </cell>
          <cell r="D4817">
            <v>704.98</v>
          </cell>
          <cell r="E4817">
            <v>568.62397160832393</v>
          </cell>
          <cell r="F4817" t="str">
            <v>SIEC Abr/26</v>
          </cell>
        </row>
        <row r="4818">
          <cell r="A4818" t="str">
            <v>11.04.01.100.19</v>
          </cell>
          <cell r="B4818" t="str">
            <v>Argamassa traço 1:3 (cimento e areia média), preparo manual</v>
          </cell>
          <cell r="C4818" t="str">
            <v>m³</v>
          </cell>
          <cell r="D4818">
            <v>749.25</v>
          </cell>
          <cell r="E4818">
            <v>604.33134376512339</v>
          </cell>
          <cell r="F4818" t="str">
            <v>SIEC Abr/26</v>
          </cell>
        </row>
        <row r="4819">
          <cell r="A4819" t="str">
            <v>11.04.01.100.05</v>
          </cell>
          <cell r="B4819" t="str">
            <v>Argamassa traço 1:3 (cimento e areia média), preparo mecânico com betoneira 400l</v>
          </cell>
          <cell r="C4819" t="str">
            <v>m³</v>
          </cell>
          <cell r="D4819">
            <v>581.65</v>
          </cell>
          <cell r="E4819">
            <v>469.14824971769639</v>
          </cell>
          <cell r="F4819" t="str">
            <v>SIEC Abr/26</v>
          </cell>
        </row>
        <row r="4820">
          <cell r="A4820" t="str">
            <v>11.04.01.100.30</v>
          </cell>
          <cell r="B4820" t="str">
            <v>Argamassa traço 1:3 (em volume de cimento e areia grossa úmida) para chapisco convencional, preparo mecânico com betoneira 400 l</v>
          </cell>
          <cell r="C4820" t="str">
            <v>m³</v>
          </cell>
          <cell r="D4820">
            <v>548.45000000000005</v>
          </cell>
          <cell r="E4820">
            <v>442.36973705436361</v>
          </cell>
          <cell r="F4820" t="str">
            <v>SIEC Abr/26</v>
          </cell>
        </row>
        <row r="4821">
          <cell r="A4821" t="str">
            <v>11.04.01.100.01</v>
          </cell>
          <cell r="B4821" t="str">
            <v>Argamassa traço 1:3 (em volume de cimento e areia média úmida) com adição de impermeabilizante, preparo mecânico com betoneira 400 l</v>
          </cell>
          <cell r="C4821" t="str">
            <v>m³</v>
          </cell>
          <cell r="D4821">
            <v>736.14</v>
          </cell>
          <cell r="E4821">
            <v>593.75705758993388</v>
          </cell>
          <cell r="F4821" t="str">
            <v>SIEC Abr/26</v>
          </cell>
        </row>
        <row r="4822">
          <cell r="A4822" t="str">
            <v>11.04.01.100.17</v>
          </cell>
          <cell r="B4822" t="str">
            <v>Argamassa traço 1:4 (cimento e areia grossa) para chapisco convencional, preparo mecânico com betoneira 400 L</v>
          </cell>
          <cell r="C4822" t="str">
            <v>m³</v>
          </cell>
          <cell r="D4822">
            <v>521.44000000000005</v>
          </cell>
          <cell r="E4822">
            <v>420.58396515567028</v>
          </cell>
          <cell r="F4822" t="str">
            <v>SIEC Abr/26</v>
          </cell>
        </row>
        <row r="4823">
          <cell r="A4823" t="str">
            <v>11.04.01.100.22</v>
          </cell>
          <cell r="B4823" t="str">
            <v>Argamassa traço 1:4 (cimento e areia média) preparo mecânico com betoneira 600 L</v>
          </cell>
          <cell r="C4823" t="str">
            <v>m³</v>
          </cell>
          <cell r="D4823">
            <v>485.53</v>
          </cell>
          <cell r="E4823">
            <v>391.61961606710759</v>
          </cell>
          <cell r="F4823" t="str">
            <v>SIEC Abr/26</v>
          </cell>
        </row>
        <row r="4824">
          <cell r="A4824" t="str">
            <v>11.04.01.100.21</v>
          </cell>
          <cell r="B4824" t="str">
            <v>Argamassa traço 1:4 (cimento e areia média), preparo manual</v>
          </cell>
          <cell r="C4824" t="str">
            <v>m³</v>
          </cell>
          <cell r="D4824">
            <v>695.82</v>
          </cell>
          <cell r="E4824">
            <v>561.23568317470563</v>
          </cell>
          <cell r="F4824" t="str">
            <v>SIEC Abr/26</v>
          </cell>
        </row>
        <row r="4825">
          <cell r="A4825" t="str">
            <v>11.04.01.100.27</v>
          </cell>
          <cell r="B4825" t="str">
            <v>Armação para execução de radier, piso de concreto ou laje sobre solo, com uso de tela Q-196. AF_09/2021</v>
          </cell>
          <cell r="C4825" t="str">
            <v>kg</v>
          </cell>
          <cell r="D4825">
            <v>12.3</v>
          </cell>
          <cell r="E4825">
            <v>9.9209549927407643</v>
          </cell>
          <cell r="F4825" t="str">
            <v>SIEC Abr/26</v>
          </cell>
        </row>
        <row r="4826">
          <cell r="A4826" t="str">
            <v>11.04.01.100.10</v>
          </cell>
          <cell r="B4826" t="str">
            <v>Graute à base de cimento e aditivos, para recuperação de concreto estrutural e fundações de precisão</v>
          </cell>
          <cell r="C4826" t="str">
            <v>m³</v>
          </cell>
          <cell r="D4826">
            <v>4838.3</v>
          </cell>
          <cell r="E4826">
            <v>3902.4842716567191</v>
          </cell>
          <cell r="F4826" t="str">
            <v>SIEC Abr/26</v>
          </cell>
        </row>
        <row r="4827">
          <cell r="A4827" t="str">
            <v>11.04.01.100.16</v>
          </cell>
          <cell r="B4827" t="str">
            <v>Microconcreto para reparos e grouteamento</v>
          </cell>
          <cell r="C4827" t="str">
            <v>m³</v>
          </cell>
          <cell r="D4827">
            <v>3169.06</v>
          </cell>
          <cell r="E4827">
            <v>2556.1058235199225</v>
          </cell>
          <cell r="F4827" t="str">
            <v>SIEC Abr/26</v>
          </cell>
        </row>
        <row r="4828">
          <cell r="A4828" t="str">
            <v>11.04.01.101</v>
          </cell>
          <cell r="B4828" t="str">
            <v>SERVIÇOS ESPECÍFICOS DIVERSOS</v>
          </cell>
          <cell r="C4828" t="str">
            <v/>
          </cell>
          <cell r="E4828">
            <v>0</v>
          </cell>
          <cell r="F4828" t="str">
            <v>SIEC Abr/26</v>
          </cell>
        </row>
        <row r="4829">
          <cell r="A4829" t="str">
            <v>11.04.01.101.110</v>
          </cell>
          <cell r="B4829" t="str">
            <v>Detalhamento de projeto</v>
          </cell>
          <cell r="C4829" t="str">
            <v>un</v>
          </cell>
          <cell r="D4829">
            <v>7765</v>
          </cell>
          <cell r="E4829">
            <v>6263.1069527343116</v>
          </cell>
          <cell r="F4829" t="str">
            <v>SIEC Abr/26</v>
          </cell>
        </row>
        <row r="4830">
          <cell r="A4830" t="str">
            <v>11.04.01.101.53</v>
          </cell>
          <cell r="B4830" t="str">
            <v>Palmilha isolante em EVA para trilho UIC-60, dim. 150x194 mm, e= 6 mm (AN1005-8)</v>
          </cell>
          <cell r="C4830" t="str">
            <v>un</v>
          </cell>
          <cell r="D4830">
            <v>8.92</v>
          </cell>
          <cell r="E4830">
            <v>7.1947088240038717</v>
          </cell>
          <cell r="F4830" t="str">
            <v>SIEC Abr/26</v>
          </cell>
        </row>
        <row r="4831">
          <cell r="A4831" t="str">
            <v>11.04.01.101.121</v>
          </cell>
          <cell r="B4831" t="str">
            <v>Tapume metálico, inclusive montagem</v>
          </cell>
          <cell r="C4831" t="str">
            <v>m²</v>
          </cell>
          <cell r="D4831">
            <v>199.13</v>
          </cell>
          <cell r="E4831">
            <v>160.61461526052588</v>
          </cell>
          <cell r="F4831" t="str">
            <v>SIEC Abr/26</v>
          </cell>
        </row>
        <row r="4832">
          <cell r="A4832">
            <v>12</v>
          </cell>
          <cell r="B4832" t="str">
            <v>MANUTENÇÃO E CONSERVAÇÃO</v>
          </cell>
          <cell r="C4832" t="str">
            <v/>
          </cell>
          <cell r="E4832">
            <v>0</v>
          </cell>
          <cell r="F4832" t="str">
            <v>SIEC Abr/26</v>
          </cell>
        </row>
        <row r="4833">
          <cell r="A4833" t="str">
            <v>12.03</v>
          </cell>
          <cell r="B4833" t="str">
            <v>SERVIÇOS TERCEIRIZADOS</v>
          </cell>
          <cell r="C4833" t="str">
            <v/>
          </cell>
          <cell r="E4833">
            <v>0</v>
          </cell>
          <cell r="F4833" t="str">
            <v>SIEC Abr/26</v>
          </cell>
        </row>
        <row r="4834">
          <cell r="A4834" t="str">
            <v>12.03.01</v>
          </cell>
          <cell r="B4834" t="str">
            <v>MANUTENCAO E CONSERVACAO</v>
          </cell>
          <cell r="C4834" t="str">
            <v/>
          </cell>
          <cell r="E4834">
            <v>0</v>
          </cell>
          <cell r="F4834" t="str">
            <v>SIEC Abr/26</v>
          </cell>
        </row>
        <row r="4835">
          <cell r="A4835" t="str">
            <v>12.03.01.100</v>
          </cell>
          <cell r="B4835" t="str">
            <v>JARDINAGEM</v>
          </cell>
          <cell r="C4835" t="str">
            <v/>
          </cell>
          <cell r="E4835">
            <v>0</v>
          </cell>
          <cell r="F4835" t="str">
            <v>SIEC Abr/26</v>
          </cell>
        </row>
        <row r="4836">
          <cell r="A4836" t="str">
            <v>12.03.01.100.02</v>
          </cell>
          <cell r="B4836" t="str">
            <v>Manutenção e conservação de áreas verdes - roçagem com remoção</v>
          </cell>
          <cell r="C4836" t="str">
            <v>m²</v>
          </cell>
          <cell r="D4836">
            <v>0.62</v>
          </cell>
          <cell r="E4836">
            <v>0.50008065817067271</v>
          </cell>
          <cell r="F4836" t="str">
            <v>SIEC Abr/26</v>
          </cell>
        </row>
        <row r="4837">
          <cell r="A4837" t="str">
            <v>12.03.01.100.03</v>
          </cell>
          <cell r="B4837" t="str">
            <v>Manutenção e conservação de gramados em área de talude</v>
          </cell>
          <cell r="C4837" t="str">
            <v>m²</v>
          </cell>
          <cell r="D4837">
            <v>1.28</v>
          </cell>
          <cell r="E4837">
            <v>1.032424584610421</v>
          </cell>
          <cell r="F4837" t="str">
            <v>SIEC Abr/26</v>
          </cell>
        </row>
        <row r="4838">
          <cell r="A4838" t="str">
            <v>12.03.01.100.01</v>
          </cell>
          <cell r="B4838" t="str">
            <v>Manutenção e conservação de jardins</v>
          </cell>
          <cell r="C4838" t="str">
            <v>m²</v>
          </cell>
          <cell r="D4838">
            <v>1.07</v>
          </cell>
          <cell r="E4838">
            <v>0.86304242619777383</v>
          </cell>
          <cell r="F4838" t="str">
            <v>SIEC Abr/26</v>
          </cell>
        </row>
        <row r="4839">
          <cell r="A4839" t="str">
            <v>12.03.01.100.04</v>
          </cell>
          <cell r="B4839" t="str">
            <v>Poda de pequena monta</v>
          </cell>
          <cell r="C4839" t="str">
            <v>m²</v>
          </cell>
          <cell r="D4839">
            <v>0.76</v>
          </cell>
          <cell r="E4839">
            <v>0.61300209711243747</v>
          </cell>
          <cell r="F4839" t="str">
            <v>SIEC Abr/26</v>
          </cell>
        </row>
      </sheetData>
      <sheetData sheetId="6">
        <row r="1">
          <cell r="A1" t="str">
            <v>SECRETARIA DE MEIO AMBIENTE, INFRAESTRUTURA E LOGÍSTICA</v>
          </cell>
        </row>
        <row r="2">
          <cell r="A2" t="str">
            <v>DEPARTAMENTO DE ESTRADAS DE RODAGEM DO ESTADO DE SÃO PAULO</v>
          </cell>
        </row>
        <row r="4">
          <cell r="A4" t="str">
            <v>TABELA DE PREÇOS UNITÁRIOS NÃO DESONERADOS</v>
          </cell>
        </row>
        <row r="5">
          <cell r="A5" t="str">
            <v>Atendendo à Lei Federal nº 13.161 de 31/08/2015</v>
          </cell>
        </row>
        <row r="6">
          <cell r="A6" t="str">
            <v xml:space="preserve">                              Data de Referência: 31/01/2026</v>
          </cell>
        </row>
        <row r="8">
          <cell r="B8" t="str">
            <v>BDI: 35,00%
Encargos Sociais para horistas: 128,16%
Encargos Sociais para mensalistas: 77,43%</v>
          </cell>
          <cell r="D8" t="str">
            <v>NÃO UTILIZAR, SE DOR COLOCAR BDI DUPLICADO</v>
          </cell>
        </row>
        <row r="9">
          <cell r="A9" t="str">
            <v>Subitem</v>
          </cell>
          <cell r="B9" t="str">
            <v>Descrição</v>
          </cell>
          <cell r="C9" t="str">
            <v>Unidade</v>
          </cell>
          <cell r="D9" t="str">
            <v>Preço Unitário</v>
          </cell>
          <cell r="E9" t="str">
            <v>Preço Unitário sem BDI 35%</v>
          </cell>
          <cell r="F9" t="str">
            <v>Data Base</v>
          </cell>
        </row>
        <row r="10">
          <cell r="A10" t="str">
            <v>21.01.01</v>
          </cell>
          <cell r="B10" t="str">
            <v xml:space="preserve">SONDAGEM A PERCUSSAO ATE 15M                                                   </v>
          </cell>
          <cell r="C10" t="str">
            <v>m</v>
          </cell>
          <cell r="D10">
            <v>220.68</v>
          </cell>
          <cell r="E10">
            <v>163.46666666666667</v>
          </cell>
          <cell r="F10" t="str">
            <v>DER Jan/26</v>
          </cell>
        </row>
        <row r="11">
          <cell r="A11" t="str">
            <v>21.01.02</v>
          </cell>
          <cell r="B11" t="str">
            <v xml:space="preserve">SONDAGEM A PERC. ATE 15M LOC. ALAG.&lt;50CM                                       </v>
          </cell>
          <cell r="C11" t="str">
            <v>m</v>
          </cell>
          <cell r="D11">
            <v>243.34</v>
          </cell>
          <cell r="E11">
            <v>180.25185185185185</v>
          </cell>
          <cell r="F11" t="str">
            <v>DER Jan/26</v>
          </cell>
        </row>
        <row r="12">
          <cell r="A12" t="str">
            <v>21.01.03</v>
          </cell>
          <cell r="B12" t="str">
            <v xml:space="preserve">SONDAGEM A  PERCUSSAO DE 15 A 30M                                              </v>
          </cell>
          <cell r="C12" t="str">
            <v>m</v>
          </cell>
          <cell r="D12">
            <v>204.03</v>
          </cell>
          <cell r="E12">
            <v>151.13333333333333</v>
          </cell>
          <cell r="F12" t="str">
            <v>DER Jan/26</v>
          </cell>
        </row>
        <row r="13">
          <cell r="A13" t="str">
            <v>21.01.04</v>
          </cell>
          <cell r="B13" t="str">
            <v xml:space="preserve">SONDAGEM A PERC.15A30M LOC.ALAG.&lt;50CM                                          </v>
          </cell>
          <cell r="C13" t="str">
            <v>m</v>
          </cell>
          <cell r="D13">
            <v>278.44</v>
          </cell>
          <cell r="E13">
            <v>206.25185185185182</v>
          </cell>
          <cell r="F13" t="str">
            <v>DER Jan/26</v>
          </cell>
        </row>
        <row r="14">
          <cell r="A14" t="str">
            <v>21.01.05</v>
          </cell>
          <cell r="B14" t="str">
            <v xml:space="preserve">SONDAGEM PERCUSSAO SUPERIOR A 30M                                              </v>
          </cell>
          <cell r="C14" t="str">
            <v>m</v>
          </cell>
          <cell r="D14">
            <v>231.21</v>
          </cell>
          <cell r="E14">
            <v>171.26666666666665</v>
          </cell>
          <cell r="F14" t="str">
            <v>DER Jan/26</v>
          </cell>
        </row>
        <row r="15">
          <cell r="A15" t="str">
            <v>21.01.06</v>
          </cell>
          <cell r="B15" t="str">
            <v xml:space="preserve">SONDAGEM PERC.+30M LOC.ALAG.&lt;50CM                                              </v>
          </cell>
          <cell r="C15" t="str">
            <v>m</v>
          </cell>
          <cell r="D15">
            <v>315.5</v>
          </cell>
          <cell r="E15">
            <v>233.7037037037037</v>
          </cell>
          <cell r="F15" t="str">
            <v>DER Jan/26</v>
          </cell>
        </row>
        <row r="16">
          <cell r="A16" t="str">
            <v>21.01.07</v>
          </cell>
          <cell r="B16" t="str">
            <v xml:space="preserve">TAXA FIXA INSTALACAO SONDAGEM PERCUSSAO                                        </v>
          </cell>
          <cell r="C16" t="str">
            <v>un</v>
          </cell>
          <cell r="D16">
            <v>1827.43</v>
          </cell>
          <cell r="E16">
            <v>1353.6518518518519</v>
          </cell>
          <cell r="F16" t="str">
            <v>DER Jan/26</v>
          </cell>
        </row>
        <row r="17">
          <cell r="A17" t="str">
            <v>21.01.08</v>
          </cell>
          <cell r="B17" t="str">
            <v xml:space="preserve">TAXA FIXA INSTALACAO SONDAGEM ROTATIVA                                         </v>
          </cell>
          <cell r="C17" t="str">
            <v>un</v>
          </cell>
          <cell r="D17">
            <v>6207.11</v>
          </cell>
          <cell r="E17">
            <v>4597.8592592592586</v>
          </cell>
          <cell r="F17" t="str">
            <v>DER Jan/26</v>
          </cell>
        </row>
        <row r="18">
          <cell r="A18" t="str">
            <v>21.01.09</v>
          </cell>
          <cell r="B18" t="str">
            <v xml:space="preserve">TRANSPORTE DE EQUIPAMENTO DE SONDAGEM                                          </v>
          </cell>
          <cell r="C18" t="str">
            <v>km*equip</v>
          </cell>
          <cell r="D18">
            <v>18.59</v>
          </cell>
          <cell r="E18">
            <v>13.770370370370369</v>
          </cell>
          <cell r="F18" t="str">
            <v>DER Jan/26</v>
          </cell>
        </row>
        <row r="19">
          <cell r="A19" t="str">
            <v>21.01.10</v>
          </cell>
          <cell r="B19" t="str">
            <v xml:space="preserve">DESLOCAMENTO DE EQUIPAMENTO DE SONDAGEM                                        </v>
          </cell>
          <cell r="C19" t="str">
            <v>m</v>
          </cell>
          <cell r="D19">
            <v>13.26</v>
          </cell>
          <cell r="E19">
            <v>9.8222222222222211</v>
          </cell>
          <cell r="F19" t="str">
            <v>DER Jan/26</v>
          </cell>
        </row>
        <row r="20">
          <cell r="A20" t="str">
            <v>21.01.11</v>
          </cell>
          <cell r="B20" t="str">
            <v xml:space="preserve">PLATAFORMA OU BANQUETA SOND.PERCUSSAO                                          </v>
          </cell>
          <cell r="C20" t="str">
            <v>equip</v>
          </cell>
          <cell r="D20">
            <v>2880.92</v>
          </cell>
          <cell r="E20">
            <v>2134.0148148148146</v>
          </cell>
          <cell r="F20" t="str">
            <v>DER Jan/26</v>
          </cell>
        </row>
        <row r="21">
          <cell r="A21" t="str">
            <v>21.01.12</v>
          </cell>
          <cell r="B21" t="str">
            <v xml:space="preserve">PLATAFORMA OU BANQUETA P/ SOND. ROTATIVA                                       </v>
          </cell>
          <cell r="C21" t="str">
            <v>equip</v>
          </cell>
          <cell r="D21">
            <v>3174.59</v>
          </cell>
          <cell r="E21">
            <v>2351.5481481481479</v>
          </cell>
          <cell r="F21" t="str">
            <v>DER Jan/26</v>
          </cell>
        </row>
        <row r="22">
          <cell r="A22" t="str">
            <v>21.01.14</v>
          </cell>
          <cell r="B22" t="str">
            <v xml:space="preserve">FLUTUANTE PARA SONDAGEM                                                        </v>
          </cell>
          <cell r="C22" t="str">
            <v>obra</v>
          </cell>
          <cell r="D22">
            <v>18465.34</v>
          </cell>
          <cell r="E22">
            <v>13678.029629629629</v>
          </cell>
          <cell r="F22" t="str">
            <v>DER Jan/26</v>
          </cell>
        </row>
        <row r="23">
          <cell r="A23" t="str">
            <v>21.01.15</v>
          </cell>
          <cell r="B23" t="str">
            <v xml:space="preserve">INSTAL.SONDAGEM PERCUSSAO S/ FLUTUANTE                                         </v>
          </cell>
          <cell r="C23" t="str">
            <v>sond</v>
          </cell>
          <cell r="D23">
            <v>2143.02</v>
          </cell>
          <cell r="E23">
            <v>1587.4222222222222</v>
          </cell>
          <cell r="F23" t="str">
            <v>DER Jan/26</v>
          </cell>
        </row>
        <row r="24">
          <cell r="A24" t="str">
            <v>21.01.16</v>
          </cell>
          <cell r="B24" t="str">
            <v xml:space="preserve">INSTALACAO SONDAGEM ROTATIVA S/FLUTUANTE                                       </v>
          </cell>
          <cell r="C24" t="str">
            <v>sond</v>
          </cell>
          <cell r="D24">
            <v>5714.81</v>
          </cell>
          <cell r="E24">
            <v>4233.1925925925925</v>
          </cell>
          <cell r="F24" t="str">
            <v>DER Jan/26</v>
          </cell>
        </row>
        <row r="25">
          <cell r="A25" t="str">
            <v>21.01.17</v>
          </cell>
          <cell r="B25" t="str">
            <v xml:space="preserve">SONDAGEM ROTATIVA SOLO 57,10MM (AX)                                            </v>
          </cell>
          <cell r="C25" t="str">
            <v>m</v>
          </cell>
          <cell r="D25">
            <v>380.54</v>
          </cell>
          <cell r="E25">
            <v>281.8814814814815</v>
          </cell>
          <cell r="F25" t="str">
            <v>DER Jan/26</v>
          </cell>
        </row>
        <row r="26">
          <cell r="A26" t="str">
            <v>21.01.18</v>
          </cell>
          <cell r="B26" t="str">
            <v xml:space="preserve">SONDAGEM ROTATIVA SOLO 73,00MM (BX)                                            </v>
          </cell>
          <cell r="C26" t="str">
            <v>m</v>
          </cell>
          <cell r="D26">
            <v>387.59</v>
          </cell>
          <cell r="E26">
            <v>287.10370370370367</v>
          </cell>
          <cell r="F26" t="str">
            <v>DER Jan/26</v>
          </cell>
        </row>
        <row r="27">
          <cell r="A27" t="str">
            <v>21.01.19</v>
          </cell>
          <cell r="B27" t="str">
            <v xml:space="preserve">SONDAGEM ROTATIVA SOLO 88,90MM (NX)                                            </v>
          </cell>
          <cell r="C27" t="str">
            <v>m</v>
          </cell>
          <cell r="D27">
            <v>521.46</v>
          </cell>
          <cell r="E27">
            <v>386.26666666666665</v>
          </cell>
          <cell r="F27" t="str">
            <v>DER Jan/26</v>
          </cell>
        </row>
        <row r="28">
          <cell r="A28" t="str">
            <v>21.01.20</v>
          </cell>
          <cell r="B28" t="str">
            <v xml:space="preserve">SONDAGEM ROTATIVA SOLO 114,30MM (HX)                                           </v>
          </cell>
          <cell r="C28" t="str">
            <v>m</v>
          </cell>
          <cell r="D28">
            <v>563.76</v>
          </cell>
          <cell r="E28">
            <v>417.59999999999997</v>
          </cell>
          <cell r="F28" t="str">
            <v>DER Jan/26</v>
          </cell>
        </row>
        <row r="29">
          <cell r="A29" t="str">
            <v>21.01.21</v>
          </cell>
          <cell r="B29" t="str">
            <v xml:space="preserve">SONDAGEM ROTATIVA ROCHA ALT.57,1MM (AX)                                        </v>
          </cell>
          <cell r="C29" t="str">
            <v>m</v>
          </cell>
          <cell r="D29">
            <v>762.36</v>
          </cell>
          <cell r="E29">
            <v>564.71111111111111</v>
          </cell>
          <cell r="F29" t="str">
            <v>DER Jan/26</v>
          </cell>
        </row>
        <row r="30">
          <cell r="A30" t="str">
            <v>21.01.22</v>
          </cell>
          <cell r="B30" t="str">
            <v xml:space="preserve">SONDAGEM ROTATIVA ROCHA ALT.73,0MM (BX)                                        </v>
          </cell>
          <cell r="C30" t="str">
            <v>m</v>
          </cell>
          <cell r="D30">
            <v>812.25</v>
          </cell>
          <cell r="E30">
            <v>601.66666666666663</v>
          </cell>
          <cell r="F30" t="str">
            <v>DER Jan/26</v>
          </cell>
        </row>
        <row r="31">
          <cell r="A31" t="str">
            <v>21.01.23</v>
          </cell>
          <cell r="B31" t="str">
            <v xml:space="preserve">SONDAGEM ROTATIVA ROCHA ALT.88,9MM (NX)                                        </v>
          </cell>
          <cell r="C31" t="str">
            <v>m</v>
          </cell>
          <cell r="D31">
            <v>880.89</v>
          </cell>
          <cell r="E31">
            <v>652.51111111111106</v>
          </cell>
          <cell r="F31" t="str">
            <v>DER Jan/26</v>
          </cell>
        </row>
        <row r="32">
          <cell r="A32" t="str">
            <v>21.01.24</v>
          </cell>
          <cell r="B32" t="str">
            <v xml:space="preserve">SONDAGEM ROTATIVA ROCHA ALT.114,3MM (HX)                                       </v>
          </cell>
          <cell r="C32" t="str">
            <v>m</v>
          </cell>
          <cell r="D32">
            <v>1007.71</v>
          </cell>
          <cell r="E32">
            <v>746.45185185185187</v>
          </cell>
          <cell r="F32" t="str">
            <v>DER Jan/26</v>
          </cell>
        </row>
        <row r="33">
          <cell r="A33" t="str">
            <v>21.01.25</v>
          </cell>
          <cell r="B33" t="str">
            <v xml:space="preserve">SONDAGEM ROTATIVA ROCHA SA 57,10MM (AX)                                        </v>
          </cell>
          <cell r="C33" t="str">
            <v>m</v>
          </cell>
          <cell r="D33">
            <v>972.47</v>
          </cell>
          <cell r="E33">
            <v>720.34814814814808</v>
          </cell>
          <cell r="F33" t="str">
            <v>DER Jan/26</v>
          </cell>
        </row>
        <row r="34">
          <cell r="A34" t="str">
            <v>21.01.26</v>
          </cell>
          <cell r="B34" t="str">
            <v xml:space="preserve">SONDAGEM ROTATIVA ROCHA SA 73,00MM (BX)                                        </v>
          </cell>
          <cell r="C34" t="str">
            <v>m</v>
          </cell>
          <cell r="D34">
            <v>1000.67</v>
          </cell>
          <cell r="E34">
            <v>741.237037037037</v>
          </cell>
          <cell r="F34" t="str">
            <v>DER Jan/26</v>
          </cell>
        </row>
        <row r="35">
          <cell r="A35" t="str">
            <v>21.01.27</v>
          </cell>
          <cell r="B35" t="str">
            <v xml:space="preserve">SONDAGEM ROTATIVA ROCHA SA 88,9MM (NX)                                         </v>
          </cell>
          <cell r="C35" t="str">
            <v>m</v>
          </cell>
          <cell r="D35">
            <v>1155.69</v>
          </cell>
          <cell r="E35">
            <v>856.06666666666661</v>
          </cell>
          <cell r="F35" t="str">
            <v>DER Jan/26</v>
          </cell>
        </row>
        <row r="36">
          <cell r="A36" t="str">
            <v>21.01.28</v>
          </cell>
          <cell r="B36" t="str">
            <v xml:space="preserve">SONDAGEM ROTATIVA ROCHA SA 114,30MM (HX)                                       </v>
          </cell>
          <cell r="C36" t="str">
            <v>m</v>
          </cell>
          <cell r="D36">
            <v>1543.27</v>
          </cell>
          <cell r="E36">
            <v>1143.1629629629629</v>
          </cell>
          <cell r="F36" t="str">
            <v>DER Jan/26</v>
          </cell>
        </row>
        <row r="37">
          <cell r="A37" t="str">
            <v>21.01.29</v>
          </cell>
          <cell r="B37" t="str">
            <v xml:space="preserve">SONDAGEM A TRADO PROFUNDIDADE ATE 5M                                           </v>
          </cell>
          <cell r="C37" t="str">
            <v>m</v>
          </cell>
          <cell r="D37">
            <v>158.31</v>
          </cell>
          <cell r="E37">
            <v>117.26666666666667</v>
          </cell>
          <cell r="F37" t="str">
            <v>DER Jan/26</v>
          </cell>
        </row>
        <row r="38">
          <cell r="A38" t="str">
            <v>21.01.30</v>
          </cell>
          <cell r="B38" t="str">
            <v xml:space="preserve">SONDAGEM A TRADO PROFUNDIDADE 5 A 10M                                          </v>
          </cell>
          <cell r="C38" t="str">
            <v>m</v>
          </cell>
          <cell r="D38">
            <v>194.1</v>
          </cell>
          <cell r="E38">
            <v>143.77777777777777</v>
          </cell>
          <cell r="F38" t="str">
            <v>DER Jan/26</v>
          </cell>
        </row>
        <row r="39">
          <cell r="A39" t="str">
            <v>21.02.01.01</v>
          </cell>
          <cell r="B39" t="str">
            <v xml:space="preserve">DETER. COORDENADAS COM GPS2 (CONTROLE BASICO) PRECISAO MINIMA DE 2 ORDEM.      </v>
          </cell>
          <cell r="C39" t="str">
            <v>un</v>
          </cell>
          <cell r="D39">
            <v>3055.36</v>
          </cell>
          <cell r="E39">
            <v>2263.2296296296295</v>
          </cell>
          <cell r="F39" t="str">
            <v>DER Jan/26</v>
          </cell>
        </row>
        <row r="40">
          <cell r="A40" t="str">
            <v>21.02.01.02</v>
          </cell>
          <cell r="B40" t="str">
            <v xml:space="preserve">DETER. COORDENADAS COM GPS3 (CONTROLE BASICO) PRECISAO MINIMA DE 2 ORDEM.      </v>
          </cell>
          <cell r="C40" t="str">
            <v>un</v>
          </cell>
          <cell r="D40">
            <v>3236.75</v>
          </cell>
          <cell r="E40">
            <v>2397.5925925925926</v>
          </cell>
          <cell r="F40" t="str">
            <v>DER Jan/26</v>
          </cell>
        </row>
        <row r="41">
          <cell r="A41" t="str">
            <v>21.02.02.01</v>
          </cell>
          <cell r="B41" t="str">
            <v xml:space="preserve">TRANSPORTE COORDENADAS ATRAVES DE POLIGONAIS CLASSE II P DA NBR 13.133         </v>
          </cell>
          <cell r="C41" t="str">
            <v>km</v>
          </cell>
          <cell r="D41">
            <v>2711.75</v>
          </cell>
          <cell r="E41">
            <v>2008.7037037037035</v>
          </cell>
          <cell r="F41" t="str">
            <v>DER Jan/26</v>
          </cell>
        </row>
        <row r="42">
          <cell r="A42" t="str">
            <v>21.02.03.01</v>
          </cell>
          <cell r="B42" t="str">
            <v xml:space="preserve">IMPLANTACAO DE POLIGONAIS CLASSE III P DA NBR 13.133.                          </v>
          </cell>
          <cell r="C42" t="str">
            <v>km</v>
          </cell>
          <cell r="D42">
            <v>2424.54</v>
          </cell>
          <cell r="E42">
            <v>1795.9555555555555</v>
          </cell>
          <cell r="F42" t="str">
            <v>DER Jan/26</v>
          </cell>
        </row>
        <row r="43">
          <cell r="A43" t="str">
            <v>21.02.04.01</v>
          </cell>
          <cell r="B43" t="str">
            <v xml:space="preserve">TRANSPORTE DE REFERENCIA DE NIVEL ATRAVES NIVELAMENTO GEOMETRICO 4 MM K.       </v>
          </cell>
          <cell r="C43" t="str">
            <v>km</v>
          </cell>
          <cell r="D43">
            <v>2703.52</v>
          </cell>
          <cell r="E43">
            <v>2002.6074074074072</v>
          </cell>
          <cell r="F43" t="str">
            <v>DER Jan/26</v>
          </cell>
        </row>
        <row r="44">
          <cell r="A44" t="str">
            <v>21.02.05.01</v>
          </cell>
          <cell r="B44" t="str">
            <v xml:space="preserve">TRANSPORTE DE REFERENCIA DE NIVEL ATRAVES NIVELAMENTO GEOMETRICO CLASSE IN.    </v>
          </cell>
          <cell r="C44" t="str">
            <v>km</v>
          </cell>
          <cell r="D44">
            <v>1839.74</v>
          </cell>
          <cell r="E44">
            <v>1362.7703703703703</v>
          </cell>
          <cell r="F44" t="str">
            <v>DER Jan/26</v>
          </cell>
        </row>
        <row r="45">
          <cell r="A45" t="str">
            <v>21.02.06.01</v>
          </cell>
          <cell r="B45" t="str">
            <v>LEV. PLANIALTIMETRICO E CADASTRAL, POLIGONAL CLASSE II PAC ESC. 1:500 ATE 1 HA.</v>
          </cell>
          <cell r="C45" t="str">
            <v>un</v>
          </cell>
          <cell r="D45">
            <v>6177.96</v>
          </cell>
          <cell r="E45">
            <v>4576.2666666666664</v>
          </cell>
          <cell r="F45" t="str">
            <v>DER Jan/26</v>
          </cell>
        </row>
        <row r="46">
          <cell r="A46" t="str">
            <v>21.02.06.02</v>
          </cell>
          <cell r="B46" t="str">
            <v>LEV. PLANIALTIMETRICO E CADASTRAL, POLIGONAL CLASSE II PAC ESC. 1:1000 ATE 1HA.</v>
          </cell>
          <cell r="C46" t="str">
            <v>un</v>
          </cell>
          <cell r="D46">
            <v>5860.32</v>
          </cell>
          <cell r="E46">
            <v>4340.9777777777772</v>
          </cell>
          <cell r="F46" t="str">
            <v>DER Jan/26</v>
          </cell>
        </row>
        <row r="47">
          <cell r="A47" t="str">
            <v>21.02.07.01</v>
          </cell>
          <cell r="B47" t="str">
            <v>LEV. PLANIALTIMETRICO E CADASTRAL, POLIGONAL CLASSE II PAC ESC. 1:500 ALEM 1HA.</v>
          </cell>
          <cell r="C47" t="str">
            <v>ha</v>
          </cell>
          <cell r="D47">
            <v>5879.45</v>
          </cell>
          <cell r="E47">
            <v>4355.1481481481478</v>
          </cell>
          <cell r="F47" t="str">
            <v>DER Jan/26</v>
          </cell>
        </row>
        <row r="48">
          <cell r="A48" t="str">
            <v>21.02.07.02</v>
          </cell>
          <cell r="B48" t="str">
            <v xml:space="preserve">LEV. PLANIALTIMETRICO E CADASTRAL, POLIGONAL CLASSE II PAC ESC.1:1000 ALEM 1HA </v>
          </cell>
          <cell r="C48" t="str">
            <v>ha</v>
          </cell>
          <cell r="D48">
            <v>5320.7</v>
          </cell>
          <cell r="E48">
            <v>3941.2592592592587</v>
          </cell>
          <cell r="F48" t="str">
            <v>DER Jan/26</v>
          </cell>
        </row>
        <row r="49">
          <cell r="A49" t="str">
            <v>21.02.08.01</v>
          </cell>
          <cell r="B49" t="str">
            <v xml:space="preserve">LEV. PLANIALTIMETRICO DE FAVELAS COM AREA ATE 2000 M2 C/POLIG. AUXILIAR        </v>
          </cell>
          <cell r="C49" t="str">
            <v>un</v>
          </cell>
          <cell r="D49">
            <v>5.03</v>
          </cell>
          <cell r="E49">
            <v>3.7259259259259259</v>
          </cell>
          <cell r="F49" t="str">
            <v>DER Jan/26</v>
          </cell>
        </row>
        <row r="50">
          <cell r="A50" t="str">
            <v>21.02.09.01</v>
          </cell>
          <cell r="B50" t="str">
            <v xml:space="preserve">LEV. PLANIALTIMETRICO DE FAVELAS COM AREA ALEM 2000 M2 C/POLIG.AUXILIAR        </v>
          </cell>
          <cell r="C50" t="str">
            <v>m2</v>
          </cell>
          <cell r="D50">
            <v>3.6</v>
          </cell>
          <cell r="E50">
            <v>2.6666666666666665</v>
          </cell>
          <cell r="F50" t="str">
            <v>DER Jan/26</v>
          </cell>
        </row>
        <row r="51">
          <cell r="A51" t="str">
            <v>21.02.10.01</v>
          </cell>
          <cell r="B51" t="str">
            <v>LEV. PLANIALT. SECOES TRANSV. A PARTIR DE LINHA BASE EXISTENTE NIV. GEOMETRICO.</v>
          </cell>
          <cell r="C51" t="str">
            <v>m</v>
          </cell>
          <cell r="D51">
            <v>6.16</v>
          </cell>
          <cell r="E51">
            <v>4.5629629629629624</v>
          </cell>
          <cell r="F51" t="str">
            <v>DER Jan/26</v>
          </cell>
        </row>
        <row r="52">
          <cell r="A52" t="str">
            <v>21.02.11.01</v>
          </cell>
          <cell r="B52" t="str">
            <v xml:space="preserve">LEVANT. PLANIALTIMETRICO CADASTRAL FAIXAS ATE 30M CLASSE II PAC DA NBR 13.133  </v>
          </cell>
          <cell r="C52" t="str">
            <v>km</v>
          </cell>
          <cell r="D52">
            <v>12145.27</v>
          </cell>
          <cell r="E52">
            <v>8996.4962962962964</v>
          </cell>
          <cell r="F52" t="str">
            <v>DER Jan/26</v>
          </cell>
        </row>
        <row r="53">
          <cell r="A53" t="str">
            <v>21.02.12.01</v>
          </cell>
          <cell r="B53" t="str">
            <v>LEVANT. PLANIALTIMETRICO CADASTRAL FAIXAS DE 30 A 60 M CLASSE II PAC NBR 13.133</v>
          </cell>
          <cell r="C53" t="str">
            <v>km</v>
          </cell>
          <cell r="D53">
            <v>16654.75</v>
          </cell>
          <cell r="E53">
            <v>12336.85185185185</v>
          </cell>
          <cell r="F53" t="str">
            <v>DER Jan/26</v>
          </cell>
        </row>
        <row r="54">
          <cell r="A54" t="str">
            <v>21.02.13.01</v>
          </cell>
          <cell r="B54" t="str">
            <v xml:space="preserve">LEVANT. PLANIALTIMETRICO CADASTRAL FAIXAS ALEM 60M CLASSE II PAC DA NBR 13.133 </v>
          </cell>
          <cell r="C54" t="str">
            <v>ha</v>
          </cell>
          <cell r="D54">
            <v>4455.18</v>
          </cell>
          <cell r="E54">
            <v>3300.1333333333332</v>
          </cell>
          <cell r="F54" t="str">
            <v>DER Jan/26</v>
          </cell>
        </row>
        <row r="55">
          <cell r="A55" t="str">
            <v>21.02.14</v>
          </cell>
          <cell r="B55" t="str">
            <v xml:space="preserve">TRANSPORTE COORDENADAS VEGETACAO DENSA                                         </v>
          </cell>
          <cell r="C55" t="str">
            <v>km</v>
          </cell>
          <cell r="D55">
            <v>977.25</v>
          </cell>
          <cell r="E55">
            <v>723.8888888888888</v>
          </cell>
          <cell r="F55" t="str">
            <v>DER Jan/26</v>
          </cell>
        </row>
        <row r="56">
          <cell r="A56" t="str">
            <v>21.02.15.01</v>
          </cell>
          <cell r="B56" t="str">
            <v>IMPL. E CADASTRO PLANIALT. LINHA BASE VIA EXISTENTE ESTAQUEAMENTO DE 20 EM 20 M</v>
          </cell>
          <cell r="C56" t="str">
            <v>km</v>
          </cell>
          <cell r="D56">
            <v>3639.54</v>
          </cell>
          <cell r="E56">
            <v>2695.9555555555553</v>
          </cell>
          <cell r="F56" t="str">
            <v>DER Jan/26</v>
          </cell>
        </row>
        <row r="57">
          <cell r="A57" t="str">
            <v>21.02.16.01</v>
          </cell>
          <cell r="B57" t="str">
            <v xml:space="preserve">CADASTRO DE PVA, PVE, BL E TL                                                  </v>
          </cell>
          <cell r="C57" t="str">
            <v>un</v>
          </cell>
          <cell r="D57">
            <v>318.02999999999997</v>
          </cell>
          <cell r="E57">
            <v>235.57777777777775</v>
          </cell>
          <cell r="F57" t="str">
            <v>DER Jan/26</v>
          </cell>
        </row>
        <row r="58">
          <cell r="A58" t="str">
            <v>21.02.17.01</v>
          </cell>
          <cell r="B58" t="str">
            <v xml:space="preserve">CADASTRO DE OBRA DE ARTE CORRENTE (GALERIA E BUEIRO) E INTERFERENCIAS          </v>
          </cell>
          <cell r="C58" t="str">
            <v>m</v>
          </cell>
          <cell r="D58">
            <v>10.25</v>
          </cell>
          <cell r="E58">
            <v>7.5925925925925917</v>
          </cell>
          <cell r="F58" t="str">
            <v>DER Jan/26</v>
          </cell>
        </row>
        <row r="59">
          <cell r="A59" t="str">
            <v>21.02.18.01</v>
          </cell>
          <cell r="B59" t="str">
            <v xml:space="preserve">LEV.CAD.ESTRUT. EM CONCRETO, PONTES E VIADUTOS, DETALHADO PECAS ESTRUTURAIS    </v>
          </cell>
          <cell r="C59" t="str">
            <v>tramo</v>
          </cell>
          <cell r="D59">
            <v>2966.74</v>
          </cell>
          <cell r="E59">
            <v>2197.5851851851849</v>
          </cell>
          <cell r="F59" t="str">
            <v>DER Jan/26</v>
          </cell>
        </row>
        <row r="60">
          <cell r="A60" t="str">
            <v>21.02.19.01</v>
          </cell>
          <cell r="B60" t="str">
            <v xml:space="preserve">CADASTRO DE PROPRIEDADE PARA DESAPROPRIACAO URBANA.                            </v>
          </cell>
          <cell r="C60" t="str">
            <v>un</v>
          </cell>
          <cell r="D60">
            <v>3270.24</v>
          </cell>
          <cell r="E60">
            <v>2422.3999999999996</v>
          </cell>
          <cell r="F60" t="str">
            <v>DER Jan/26</v>
          </cell>
        </row>
        <row r="61">
          <cell r="A61" t="str">
            <v>21.02.19.02</v>
          </cell>
          <cell r="B61" t="str">
            <v xml:space="preserve">PLANTA GERAL DE DESAPROPRIAÇÃO                                                 </v>
          </cell>
          <cell r="C61" t="str">
            <v>un</v>
          </cell>
          <cell r="D61">
            <v>1160.77</v>
          </cell>
          <cell r="E61">
            <v>859.82962962962961</v>
          </cell>
          <cell r="F61" t="str">
            <v>DER Jan/26</v>
          </cell>
        </row>
        <row r="62">
          <cell r="A62" t="str">
            <v>21.02.19.03</v>
          </cell>
          <cell r="B62" t="str">
            <v xml:space="preserve">CADASTRO INDIVIDUAL DE PROPRIEDADE PARA DESAPROPRIAÇÃO ATÉ 5.000 Mô            </v>
          </cell>
          <cell r="C62" t="str">
            <v>un</v>
          </cell>
          <cell r="D62">
            <v>3131.55</v>
          </cell>
          <cell r="E62">
            <v>2319.6666666666665</v>
          </cell>
          <cell r="F62" t="str">
            <v>DER Jan/26</v>
          </cell>
        </row>
        <row r="63">
          <cell r="A63" t="str">
            <v>21.02.19.04</v>
          </cell>
          <cell r="B63" t="str">
            <v xml:space="preserve">CADASTRO INDIVIDUAL DE PROPRIEDADE PARA DESAPROPRIAÇÃO ALÉM 5.000 Mô           </v>
          </cell>
          <cell r="C63" t="str">
            <v>un</v>
          </cell>
          <cell r="D63">
            <v>5362.62</v>
          </cell>
          <cell r="E63">
            <v>3972.3111111111107</v>
          </cell>
          <cell r="F63" t="str">
            <v>DER Jan/26</v>
          </cell>
        </row>
        <row r="64">
          <cell r="A64" t="str">
            <v>21.02.19.05</v>
          </cell>
          <cell r="B64" t="str">
            <v xml:space="preserve">ATUALIZAÇÃO DE CADASTRO INDIVIDUAL DE PROPRIEDADE                              </v>
          </cell>
          <cell r="C64" t="str">
            <v>un</v>
          </cell>
          <cell r="D64">
            <v>1485.02</v>
          </cell>
          <cell r="E64">
            <v>1100.0148148148148</v>
          </cell>
          <cell r="F64" t="str">
            <v>DER Jan/26</v>
          </cell>
        </row>
        <row r="65">
          <cell r="A65" t="str">
            <v>21.02.19.06</v>
          </cell>
          <cell r="B65" t="str">
            <v xml:space="preserve">LAUDO DE AVALIAÇÃO TÉCNICA PARA DESAPROPRIAÇÃO                                 </v>
          </cell>
          <cell r="C65" t="str">
            <v>un</v>
          </cell>
          <cell r="D65">
            <v>2897.96</v>
          </cell>
          <cell r="E65">
            <v>2146.6370370370369</v>
          </cell>
          <cell r="F65" t="str">
            <v>DER Jan/26</v>
          </cell>
        </row>
        <row r="66">
          <cell r="A66" t="str">
            <v>21.02.19.07</v>
          </cell>
          <cell r="B66" t="str">
            <v xml:space="preserve">ATUALIZAÇÃO DE LAUDO DE AVALIAÇÃO TÉCNICA PARA DESAPROPRIAÇÃO                  </v>
          </cell>
          <cell r="C66" t="str">
            <v>un</v>
          </cell>
          <cell r="D66">
            <v>1448.98</v>
          </cell>
          <cell r="E66">
            <v>1073.3185185185184</v>
          </cell>
          <cell r="F66" t="str">
            <v>DER Jan/26</v>
          </cell>
        </row>
        <row r="67">
          <cell r="A67" t="str">
            <v>21.02.20.01</v>
          </cell>
          <cell r="B67" t="str">
            <v xml:space="preserve">CADASTRO DE PROPRIEDADE PARA DESAPROPRIACAO RURAL ATE 5000 M2.                 </v>
          </cell>
          <cell r="C67" t="str">
            <v>un</v>
          </cell>
          <cell r="D67">
            <v>3911.05</v>
          </cell>
          <cell r="E67">
            <v>2897.0740740740739</v>
          </cell>
          <cell r="F67" t="str">
            <v>DER Jan/26</v>
          </cell>
        </row>
        <row r="68">
          <cell r="A68" t="str">
            <v>21.02.20.02</v>
          </cell>
          <cell r="B68" t="str">
            <v xml:space="preserve">CADASTRO DE PROPRIEDADE PARA DESAPROPRIACAO RURAL ALEM 5000 M2.                </v>
          </cell>
          <cell r="C68" t="str">
            <v>un</v>
          </cell>
          <cell r="D68">
            <v>13064.05</v>
          </cell>
          <cell r="E68">
            <v>9677.074074074073</v>
          </cell>
          <cell r="F68" t="str">
            <v>DER Jan/26</v>
          </cell>
        </row>
        <row r="69">
          <cell r="A69" t="str">
            <v>21.02.20.05</v>
          </cell>
          <cell r="B69" t="str">
            <v xml:space="preserve">PLANTA E MEMORIAL DESCRITIVO PARA DECRETO DE UTILIDADE PÚBLICA                 </v>
          </cell>
          <cell r="C69" t="str">
            <v>un</v>
          </cell>
          <cell r="D69">
            <v>1602.97</v>
          </cell>
          <cell r="E69">
            <v>1187.385185185185</v>
          </cell>
          <cell r="F69" t="str">
            <v>DER Jan/26</v>
          </cell>
        </row>
        <row r="70">
          <cell r="A70" t="str">
            <v>21.02.20.06</v>
          </cell>
          <cell r="B70" t="str">
            <v xml:space="preserve">LAUDO DE AVALIAÇÃO GERAL DE DESAPROPRIAÇÃO PARA DECRETO DE UTILIDADE PÚBLICA   </v>
          </cell>
          <cell r="C70" t="str">
            <v>un</v>
          </cell>
          <cell r="D70">
            <v>7947.89</v>
          </cell>
          <cell r="E70">
            <v>5887.3259259259257</v>
          </cell>
          <cell r="F70" t="str">
            <v>DER Jan/26</v>
          </cell>
        </row>
        <row r="71">
          <cell r="A71" t="str">
            <v>21.02.21.01</v>
          </cell>
          <cell r="B71" t="str">
            <v xml:space="preserve">ABERTURA DE PICADA COM LARGURA SUFICIENTE PARA LEVANTAMENTO TOPOGRAFICO.       </v>
          </cell>
          <cell r="C71" t="str">
            <v>m</v>
          </cell>
          <cell r="D71">
            <v>3.96</v>
          </cell>
          <cell r="E71">
            <v>2.9333333333333331</v>
          </cell>
          <cell r="F71" t="str">
            <v>DER Jan/26</v>
          </cell>
        </row>
        <row r="72">
          <cell r="A72" t="str">
            <v>21.02.22.01</v>
          </cell>
          <cell r="B72" t="str">
            <v xml:space="preserve">LEVANTAMENTO DE SECOES TOPOBATIMETRICOS.                                       </v>
          </cell>
          <cell r="C72" t="str">
            <v>m</v>
          </cell>
          <cell r="D72">
            <v>11.97</v>
          </cell>
          <cell r="E72">
            <v>8.8666666666666671</v>
          </cell>
          <cell r="F72" t="str">
            <v>DER Jan/26</v>
          </cell>
        </row>
        <row r="73">
          <cell r="A73" t="str">
            <v>21.02.22.02</v>
          </cell>
          <cell r="B73" t="str">
            <v xml:space="preserve">LEVANTAMENTO TOPOBATIMETRICO, MODO CONTINUO COM ECOBATIMETRO, POSIC.COM GPS    </v>
          </cell>
          <cell r="C73" t="str">
            <v>m</v>
          </cell>
          <cell r="D73">
            <v>21.83</v>
          </cell>
          <cell r="E73">
            <v>16.170370370370367</v>
          </cell>
          <cell r="F73" t="str">
            <v>DER Jan/26</v>
          </cell>
        </row>
        <row r="74">
          <cell r="A74" t="str">
            <v>21.02.23.01</v>
          </cell>
          <cell r="B74" t="str">
            <v xml:space="preserve">LEVANTAMENTO DE BATIMETRIA ESPECIAL                                            </v>
          </cell>
          <cell r="C74" t="str">
            <v>equipe.dia</v>
          </cell>
          <cell r="D74">
            <v>6224.94</v>
          </cell>
          <cell r="E74">
            <v>4611.0666666666657</v>
          </cell>
          <cell r="F74" t="str">
            <v>DER Jan/26</v>
          </cell>
        </row>
        <row r="75">
          <cell r="A75" t="str">
            <v>21.02.24.01</v>
          </cell>
          <cell r="B75" t="str">
            <v>FORN. EQUIP.TOP., 1 TECN., 2 AUX., 1 NIVEL. C/ NIVEL AUT. ESTACAO TOTAL E VEIC.</v>
          </cell>
          <cell r="C75" t="str">
            <v>equipe.mes</v>
          </cell>
          <cell r="D75">
            <v>66756.009999999995</v>
          </cell>
          <cell r="E75">
            <v>49448.896296296291</v>
          </cell>
          <cell r="F75" t="str">
            <v>DER Jan/26</v>
          </cell>
        </row>
        <row r="76">
          <cell r="A76" t="str">
            <v>21.02.25.01</v>
          </cell>
          <cell r="B76" t="str">
            <v xml:space="preserve">MARC.CONC. TRONCO PIR. DE 10X10CM T/ 30X30CM B/ 40CM H, PINO/CHAPA COLADA TOPO </v>
          </cell>
          <cell r="C76" t="str">
            <v>un</v>
          </cell>
          <cell r="D76">
            <v>277.16000000000003</v>
          </cell>
          <cell r="E76">
            <v>205.30370370370372</v>
          </cell>
          <cell r="F76" t="str">
            <v>DER Jan/26</v>
          </cell>
        </row>
        <row r="77">
          <cell r="A77" t="str">
            <v>21.02.26.01</v>
          </cell>
          <cell r="B77" t="str">
            <v xml:space="preserve">MOBILIZACAO / DESMOBILIZACAO - DE EQUIPE E EQUIP. DE TOPOGRAFIA A 50 E 150KM   </v>
          </cell>
          <cell r="C77" t="str">
            <v>un</v>
          </cell>
          <cell r="D77">
            <v>1561.17</v>
          </cell>
          <cell r="E77">
            <v>1156.4222222222222</v>
          </cell>
          <cell r="F77" t="str">
            <v>DER Jan/26</v>
          </cell>
        </row>
        <row r="78">
          <cell r="A78" t="str">
            <v>21.02.26.02</v>
          </cell>
          <cell r="B78" t="str">
            <v xml:space="preserve">MOBILIZACAO / DESMOBILIZACAO - EQUIPE E EQUIP. DE TOPOGRAFIA ENTRE 151E300KM   </v>
          </cell>
          <cell r="C78" t="str">
            <v>un</v>
          </cell>
          <cell r="D78">
            <v>2488.7199999999998</v>
          </cell>
          <cell r="E78">
            <v>1843.4962962962961</v>
          </cell>
          <cell r="F78" t="str">
            <v>DER Jan/26</v>
          </cell>
        </row>
        <row r="79">
          <cell r="A79" t="str">
            <v>21.02.26.03</v>
          </cell>
          <cell r="B79" t="str">
            <v xml:space="preserve">MOBILIZACAO / DESMOBILIZACAO - EQUIPE E EQUIP. TOPOGRAFIA ENTRE 301E600KM      </v>
          </cell>
          <cell r="C79" t="str">
            <v>un</v>
          </cell>
          <cell r="D79">
            <v>4127.96</v>
          </cell>
          <cell r="E79">
            <v>3057.7481481481482</v>
          </cell>
          <cell r="F79" t="str">
            <v>DER Jan/26</v>
          </cell>
        </row>
        <row r="80">
          <cell r="A80" t="str">
            <v>21.03.01</v>
          </cell>
          <cell r="B80" t="str">
            <v xml:space="preserve">REMOCAO CERCA ARAME,INCL.TRANSPORTE                                            </v>
          </cell>
          <cell r="C80" t="str">
            <v>m</v>
          </cell>
          <cell r="D80">
            <v>28.72</v>
          </cell>
          <cell r="E80">
            <v>21.274074074074072</v>
          </cell>
          <cell r="F80" t="str">
            <v>DER Jan/26</v>
          </cell>
        </row>
        <row r="81">
          <cell r="A81" t="str">
            <v>21.03.02</v>
          </cell>
          <cell r="B81" t="str">
            <v xml:space="preserve">REMOCAO DE DEFENSA METALICA SIMPLES                                            </v>
          </cell>
          <cell r="C81" t="str">
            <v>m</v>
          </cell>
          <cell r="D81">
            <v>91.24</v>
          </cell>
          <cell r="E81">
            <v>67.585185185185182</v>
          </cell>
          <cell r="F81" t="str">
            <v>DER Jan/26</v>
          </cell>
        </row>
        <row r="82">
          <cell r="A82" t="str">
            <v>21.03.03</v>
          </cell>
          <cell r="B82" t="str">
            <v xml:space="preserve">REMOCAO DE DEFENSA METALICA DUPLA                                              </v>
          </cell>
          <cell r="C82" t="str">
            <v>m</v>
          </cell>
          <cell r="D82">
            <v>127.73</v>
          </cell>
          <cell r="E82">
            <v>94.614814814814807</v>
          </cell>
          <cell r="F82" t="str">
            <v>DER Jan/26</v>
          </cell>
        </row>
        <row r="83">
          <cell r="A83" t="str">
            <v>21.03.04</v>
          </cell>
          <cell r="B83" t="str">
            <v xml:space="preserve">REMOCAO DEFENSA MET.SIMPLES P/ REINST.                                         </v>
          </cell>
          <cell r="C83" t="str">
            <v>m</v>
          </cell>
          <cell r="D83">
            <v>250.05</v>
          </cell>
          <cell r="E83">
            <v>185.22222222222223</v>
          </cell>
          <cell r="F83" t="str">
            <v>DER Jan/26</v>
          </cell>
        </row>
        <row r="84">
          <cell r="A84" t="str">
            <v>21.03.06</v>
          </cell>
          <cell r="B84" t="str">
            <v xml:space="preserve">REMOCAO CANALIZACAO D&gt;=0,60M                                                   </v>
          </cell>
          <cell r="C84" t="str">
            <v>m</v>
          </cell>
          <cell r="D84">
            <v>182.34</v>
          </cell>
          <cell r="E84">
            <v>135.06666666666666</v>
          </cell>
          <cell r="F84" t="str">
            <v>DER Jan/26</v>
          </cell>
        </row>
        <row r="85">
          <cell r="A85" t="str">
            <v>21.03.07</v>
          </cell>
          <cell r="B85" t="str">
            <v xml:space="preserve">REMOCAO CANALIZACAO D&lt;0,60M                                                    </v>
          </cell>
          <cell r="C85" t="str">
            <v>m</v>
          </cell>
          <cell r="D85">
            <v>156.29</v>
          </cell>
          <cell r="E85">
            <v>115.77037037037036</v>
          </cell>
          <cell r="F85" t="str">
            <v>DER Jan/26</v>
          </cell>
        </row>
        <row r="86">
          <cell r="A86" t="str">
            <v>21.03.08</v>
          </cell>
          <cell r="B86" t="str">
            <v xml:space="preserve">REMOCAO E TRANSPORTE DE GUIA PRE-MOLDADA                                       </v>
          </cell>
          <cell r="C86" t="str">
            <v>m</v>
          </cell>
          <cell r="D86">
            <v>39.94</v>
          </cell>
          <cell r="E86">
            <v>29.585185185185182</v>
          </cell>
          <cell r="F86" t="str">
            <v>DER Jan/26</v>
          </cell>
        </row>
        <row r="87">
          <cell r="A87" t="str">
            <v>21.03.10</v>
          </cell>
          <cell r="B87" t="str">
            <v xml:space="preserve">REMOCAO DE TACHA REFLETIVA                                                     </v>
          </cell>
          <cell r="C87" t="str">
            <v>un</v>
          </cell>
          <cell r="D87">
            <v>13.57</v>
          </cell>
          <cell r="E87">
            <v>10.051851851851852</v>
          </cell>
          <cell r="F87" t="str">
            <v>DER Jan/26</v>
          </cell>
        </row>
        <row r="88">
          <cell r="A88" t="str">
            <v>21.03.11.03</v>
          </cell>
          <cell r="B88" t="str">
            <v xml:space="preserve">REMOCAO DE SINALIZACAO HORIZONTAL POR FRESAGEM                                 </v>
          </cell>
          <cell r="C88" t="str">
            <v>m2</v>
          </cell>
          <cell r="D88">
            <v>90.03</v>
          </cell>
          <cell r="E88">
            <v>66.688888888888883</v>
          </cell>
          <cell r="F88" t="str">
            <v>DER Jan/26</v>
          </cell>
        </row>
        <row r="89">
          <cell r="A89" t="str">
            <v>21.03.12</v>
          </cell>
          <cell r="B89" t="str">
            <v xml:space="preserve">REMOCAO DE GABIAO TIPO COLCHAO                                                 </v>
          </cell>
          <cell r="C89" t="str">
            <v>m2</v>
          </cell>
          <cell r="D89">
            <v>240.78</v>
          </cell>
          <cell r="E89">
            <v>178.35555555555555</v>
          </cell>
          <cell r="F89" t="str">
            <v>DER Jan/26</v>
          </cell>
        </row>
        <row r="90">
          <cell r="A90" t="str">
            <v>21.03.13</v>
          </cell>
          <cell r="B90" t="str">
            <v xml:space="preserve">REMOCAO DE GABIAO TIPO CAIXA                                                   </v>
          </cell>
          <cell r="C90" t="str">
            <v>m3</v>
          </cell>
          <cell r="D90">
            <v>228.4</v>
          </cell>
          <cell r="E90">
            <v>169.18518518518519</v>
          </cell>
          <cell r="F90" t="str">
            <v>DER Jan/26</v>
          </cell>
        </row>
        <row r="91">
          <cell r="A91" t="str">
            <v>21.03.15</v>
          </cell>
          <cell r="B91" t="str">
            <v xml:space="preserve">MONTAGEM E DESMONTAGEM DE BLOQUEADOR TEMPORARIO DE FLUIDOS                     </v>
          </cell>
          <cell r="C91" t="str">
            <v>un</v>
          </cell>
          <cell r="D91">
            <v>105.48</v>
          </cell>
          <cell r="E91">
            <v>78.133333333333326</v>
          </cell>
          <cell r="F91" t="str">
            <v>DER Jan/26</v>
          </cell>
        </row>
        <row r="92">
          <cell r="A92" t="str">
            <v>21.04.01</v>
          </cell>
          <cell r="B92" t="str">
            <v xml:space="preserve">CERCA DE ARAME FARPADO C/ 4 FIOS                                               </v>
          </cell>
          <cell r="C92" t="str">
            <v>m</v>
          </cell>
          <cell r="D92">
            <v>98.21</v>
          </cell>
          <cell r="E92">
            <v>72.748148148148132</v>
          </cell>
          <cell r="F92" t="str">
            <v>DER Jan/26</v>
          </cell>
        </row>
        <row r="93">
          <cell r="A93" t="str">
            <v>21.04.02</v>
          </cell>
          <cell r="B93" t="str">
            <v xml:space="preserve">CERCA DE ARAME FARPADO C/ 6 FIOS                                               </v>
          </cell>
          <cell r="C93" t="str">
            <v>m</v>
          </cell>
          <cell r="D93">
            <v>109.63</v>
          </cell>
          <cell r="E93">
            <v>81.207407407407402</v>
          </cell>
          <cell r="F93" t="str">
            <v>DER Jan/26</v>
          </cell>
        </row>
        <row r="94">
          <cell r="A94" t="str">
            <v>21.04.03</v>
          </cell>
          <cell r="B94" t="str">
            <v xml:space="preserve">CERCA ARAME FARPADO POR REAPROVEITAMENTO                                       </v>
          </cell>
          <cell r="C94" t="str">
            <v>m</v>
          </cell>
          <cell r="D94">
            <v>49.81</v>
          </cell>
          <cell r="E94">
            <v>36.896296296296299</v>
          </cell>
          <cell r="F94" t="str">
            <v>DER Jan/26</v>
          </cell>
        </row>
        <row r="95">
          <cell r="A95" t="str">
            <v>21.05.01</v>
          </cell>
          <cell r="B95" t="str">
            <v xml:space="preserve">DEMOLICAO DE CONCRETO ARMADO                                                   </v>
          </cell>
          <cell r="C95" t="str">
            <v>m3</v>
          </cell>
          <cell r="D95">
            <v>945.39</v>
          </cell>
          <cell r="E95">
            <v>700.28888888888878</v>
          </cell>
          <cell r="F95" t="str">
            <v>DER Jan/26</v>
          </cell>
        </row>
        <row r="96">
          <cell r="A96" t="str">
            <v>21.05.02</v>
          </cell>
          <cell r="B96" t="str">
            <v xml:space="preserve">DEMOLICAO DE CONCRETO SIMPLES                                                  </v>
          </cell>
          <cell r="C96" t="str">
            <v>m3</v>
          </cell>
          <cell r="D96">
            <v>555.04</v>
          </cell>
          <cell r="E96">
            <v>411.14074074074068</v>
          </cell>
          <cell r="F96" t="str">
            <v>DER Jan/26</v>
          </cell>
        </row>
        <row r="97">
          <cell r="A97" t="str">
            <v>21.05.04</v>
          </cell>
          <cell r="B97" t="str">
            <v xml:space="preserve">DEMOLICAO PAV.RIG.INCL.TRANSP. ATE 1 KM                                        </v>
          </cell>
          <cell r="C97" t="str">
            <v>m3</v>
          </cell>
          <cell r="D97">
            <v>418.53</v>
          </cell>
          <cell r="E97">
            <v>310.02222222222218</v>
          </cell>
          <cell r="F97" t="str">
            <v>DER Jan/26</v>
          </cell>
        </row>
        <row r="98">
          <cell r="A98" t="str">
            <v>21.05.05</v>
          </cell>
          <cell r="B98" t="str">
            <v xml:space="preserve">DEMOLICAO DE EDIFICACAO EM ALVENARIA                                           </v>
          </cell>
          <cell r="C98" t="str">
            <v>m2</v>
          </cell>
          <cell r="D98">
            <v>127.08</v>
          </cell>
          <cell r="E98">
            <v>94.133333333333326</v>
          </cell>
          <cell r="F98" t="str">
            <v>DER Jan/26</v>
          </cell>
        </row>
        <row r="99">
          <cell r="A99" t="str">
            <v>21.05.06</v>
          </cell>
          <cell r="B99" t="str">
            <v xml:space="preserve">DEMOLICAO DE EDIFICACAO EM MADEIRA                                             </v>
          </cell>
          <cell r="C99" t="str">
            <v>m2</v>
          </cell>
          <cell r="D99">
            <v>41.33</v>
          </cell>
          <cell r="E99">
            <v>30.61481481481481</v>
          </cell>
          <cell r="F99" t="str">
            <v>DER Jan/26</v>
          </cell>
        </row>
        <row r="100">
          <cell r="A100" t="str">
            <v>21.05.07</v>
          </cell>
          <cell r="B100" t="str">
            <v xml:space="preserve">DEMOLICAO PAVIMENTOFLEXIVEL C/TRANSPORT                                        </v>
          </cell>
          <cell r="C100" t="str">
            <v>m3</v>
          </cell>
          <cell r="D100">
            <v>77.53</v>
          </cell>
          <cell r="E100">
            <v>57.429629629629623</v>
          </cell>
          <cell r="F100" t="str">
            <v>DER Jan/26</v>
          </cell>
        </row>
        <row r="101">
          <cell r="A101" t="str">
            <v>21.05.09</v>
          </cell>
          <cell r="B101" t="str">
            <v xml:space="preserve">REMOÇÃO MANUAL DE BARREIRA                                                     </v>
          </cell>
          <cell r="C101" t="str">
            <v>m3</v>
          </cell>
          <cell r="D101">
            <v>88.07</v>
          </cell>
          <cell r="E101">
            <v>65.237037037037027</v>
          </cell>
          <cell r="F101" t="str">
            <v>DER Jan/26</v>
          </cell>
        </row>
        <row r="102">
          <cell r="A102" t="str">
            <v>21.07.01</v>
          </cell>
          <cell r="B102" t="str">
            <v xml:space="preserve">ABERTURA DE POCO DE INSPECAO ATE 1,5M DE PROFUNDIDADE                          </v>
          </cell>
          <cell r="C102" t="str">
            <v>m</v>
          </cell>
          <cell r="D102">
            <v>1121.43</v>
          </cell>
          <cell r="E102">
            <v>830.68888888888887</v>
          </cell>
          <cell r="F102" t="str">
            <v>DER Jan/26</v>
          </cell>
        </row>
        <row r="103">
          <cell r="A103" t="str">
            <v>21.07.02</v>
          </cell>
          <cell r="B103" t="str">
            <v xml:space="preserve">ENSAIO DE UMIDADE NATURAL                                                      </v>
          </cell>
          <cell r="C103" t="str">
            <v>un</v>
          </cell>
          <cell r="D103">
            <v>39.01</v>
          </cell>
          <cell r="E103">
            <v>28.896296296296292</v>
          </cell>
          <cell r="F103" t="str">
            <v>DER Jan/26</v>
          </cell>
        </row>
        <row r="104">
          <cell r="A104" t="str">
            <v>21.07.03</v>
          </cell>
          <cell r="B104" t="str">
            <v xml:space="preserve">ENSAIO DE DENSIDADE NATURAL                                                    </v>
          </cell>
          <cell r="C104" t="str">
            <v>un</v>
          </cell>
          <cell r="D104">
            <v>78.03</v>
          </cell>
          <cell r="E104">
            <v>57.8</v>
          </cell>
          <cell r="F104" t="str">
            <v>DER Jan/26</v>
          </cell>
        </row>
        <row r="105">
          <cell r="A105" t="str">
            <v>21.07.04</v>
          </cell>
          <cell r="B105" t="str">
            <v xml:space="preserve">ANALISE GRANULOMETRICA POR PENEIRAMENTO E SEDIMENTACAO.                        </v>
          </cell>
          <cell r="C105" t="str">
            <v>un</v>
          </cell>
          <cell r="D105">
            <v>239.33</v>
          </cell>
          <cell r="E105">
            <v>177.28148148148148</v>
          </cell>
          <cell r="F105" t="str">
            <v>DER Jan/26</v>
          </cell>
        </row>
        <row r="106">
          <cell r="A106" t="str">
            <v>21.07.06</v>
          </cell>
          <cell r="B106" t="str">
            <v xml:space="preserve">ENSAIO DE CBR 5 PONTOS E.I.                                                    </v>
          </cell>
          <cell r="C106" t="str">
            <v>un</v>
          </cell>
          <cell r="D106">
            <v>611.41999999999996</v>
          </cell>
          <cell r="E106">
            <v>452.90370370370363</v>
          </cell>
          <cell r="F106" t="str">
            <v>DER Jan/26</v>
          </cell>
        </row>
        <row r="107">
          <cell r="A107" t="str">
            <v>21.07.07</v>
          </cell>
          <cell r="B107" t="str">
            <v xml:space="preserve">CLASSIFICACAO MCT (PERDA POR IMERSAO E MINI MCV).                              </v>
          </cell>
          <cell r="C107" t="str">
            <v>conjunto</v>
          </cell>
          <cell r="D107">
            <v>493.04</v>
          </cell>
          <cell r="E107">
            <v>365.21481481481482</v>
          </cell>
          <cell r="F107" t="str">
            <v>DER Jan/26</v>
          </cell>
        </row>
        <row r="108">
          <cell r="A108" t="str">
            <v>21.07.12</v>
          </cell>
          <cell r="B108" t="str">
            <v xml:space="preserve">CLASSIFICACAO MCT - METODO PASTILHA                                            </v>
          </cell>
          <cell r="C108" t="str">
            <v>un</v>
          </cell>
          <cell r="D108">
            <v>215.43</v>
          </cell>
          <cell r="E108">
            <v>159.57777777777778</v>
          </cell>
          <cell r="F108" t="str">
            <v>DER Jan/26</v>
          </cell>
        </row>
        <row r="109">
          <cell r="A109" t="str">
            <v>21.07.13</v>
          </cell>
          <cell r="B109" t="str">
            <v xml:space="preserve">ENSAIO DE CBR 1 PONTO MOLDADO NA UMIDADE OTIMA DE COMPACTACAO (E.N.)           </v>
          </cell>
          <cell r="C109" t="str">
            <v>un</v>
          </cell>
          <cell r="D109">
            <v>283.19</v>
          </cell>
          <cell r="E109">
            <v>209.77037037037036</v>
          </cell>
          <cell r="F109" t="str">
            <v>DER Jan/26</v>
          </cell>
        </row>
        <row r="110">
          <cell r="A110" t="str">
            <v>21.07.14</v>
          </cell>
          <cell r="B110" t="str">
            <v xml:space="preserve">ENSAIO DE COMPACTACAO - PROCTOR.                                               </v>
          </cell>
          <cell r="C110" t="str">
            <v>un</v>
          </cell>
          <cell r="D110">
            <v>396.42</v>
          </cell>
          <cell r="E110">
            <v>293.64444444444445</v>
          </cell>
          <cell r="F110" t="str">
            <v>DER Jan/26</v>
          </cell>
        </row>
        <row r="111">
          <cell r="A111" t="str">
            <v>21.07.15</v>
          </cell>
          <cell r="B111" t="str">
            <v xml:space="preserve">GRANULOMETRIA POR PENEIRAMENTO SIMPLES (SEM SEDIMENTACAO).                     </v>
          </cell>
          <cell r="C111" t="str">
            <v>un</v>
          </cell>
          <cell r="D111">
            <v>225.82</v>
          </cell>
          <cell r="E111">
            <v>167.27407407407406</v>
          </cell>
          <cell r="F111" t="str">
            <v>DER Jan/26</v>
          </cell>
        </row>
        <row r="112">
          <cell r="A112" t="str">
            <v>21.07.17</v>
          </cell>
          <cell r="B112" t="str">
            <v xml:space="preserve">ENSAIO DE LABORATÓRIO - LIMITE DE LIQUIDEZ                                     </v>
          </cell>
          <cell r="C112" t="str">
            <v>un</v>
          </cell>
          <cell r="D112">
            <v>121.04</v>
          </cell>
          <cell r="E112">
            <v>89.659259259259258</v>
          </cell>
          <cell r="F112" t="str">
            <v>DER Jan/26</v>
          </cell>
        </row>
        <row r="113">
          <cell r="A113" t="str">
            <v>21.07.18</v>
          </cell>
          <cell r="B113" t="str">
            <v xml:space="preserve">ENSAIO DE LABORATÓRIO - PLASTICIDADE                                           </v>
          </cell>
          <cell r="C113" t="str">
            <v>un</v>
          </cell>
          <cell r="D113">
            <v>99.2</v>
          </cell>
          <cell r="E113">
            <v>73.481481481481481</v>
          </cell>
          <cell r="F113" t="str">
            <v>DER Jan/26</v>
          </cell>
        </row>
        <row r="114">
          <cell r="A114" t="str">
            <v>21.08.01</v>
          </cell>
          <cell r="B114" t="str">
            <v xml:space="preserve">LIMPEZA DE DRENAGEM DA PLATAFORMA                                              </v>
          </cell>
          <cell r="C114" t="str">
            <v>m</v>
          </cell>
          <cell r="D114">
            <v>2.2400000000000002</v>
          </cell>
          <cell r="E114">
            <v>1.6592592592592592</v>
          </cell>
          <cell r="F114" t="str">
            <v>DER Jan/26</v>
          </cell>
        </row>
        <row r="115">
          <cell r="A115" t="str">
            <v>21.08.02</v>
          </cell>
          <cell r="B115" t="str">
            <v xml:space="preserve">LIMPEZA DE BUEIROS DIAMETRO ATE 80CM                                           </v>
          </cell>
          <cell r="C115" t="str">
            <v>m</v>
          </cell>
          <cell r="D115">
            <v>97.79</v>
          </cell>
          <cell r="E115">
            <v>72.437037037037044</v>
          </cell>
          <cell r="F115" t="str">
            <v>DER Jan/26</v>
          </cell>
        </row>
        <row r="116">
          <cell r="A116" t="str">
            <v>21.08.03</v>
          </cell>
          <cell r="B116" t="str">
            <v xml:space="preserve">LIMPEZA DE BUEIROS DIAMETRO ATE 100CM                                          </v>
          </cell>
          <cell r="C116" t="str">
            <v>m</v>
          </cell>
          <cell r="D116">
            <v>101.91</v>
          </cell>
          <cell r="E116">
            <v>75.48888888888888</v>
          </cell>
          <cell r="F116" t="str">
            <v>DER Jan/26</v>
          </cell>
        </row>
        <row r="117">
          <cell r="A117" t="str">
            <v>21.08.04</v>
          </cell>
          <cell r="B117" t="str">
            <v xml:space="preserve">LIMPEZA DE BUEIROS DIAMETRO ATE 120CM                                          </v>
          </cell>
          <cell r="C117" t="str">
            <v>m</v>
          </cell>
          <cell r="D117">
            <v>108.43</v>
          </cell>
          <cell r="E117">
            <v>80.318518518518516</v>
          </cell>
          <cell r="F117" t="str">
            <v>DER Jan/26</v>
          </cell>
        </row>
        <row r="118">
          <cell r="A118" t="str">
            <v>21.08.05</v>
          </cell>
          <cell r="B118" t="str">
            <v xml:space="preserve">LIMPEZA DE BUEIROS DIAMETRO ATE 150CM                                          </v>
          </cell>
          <cell r="C118" t="str">
            <v>m</v>
          </cell>
          <cell r="D118">
            <v>114.4</v>
          </cell>
          <cell r="E118">
            <v>84.740740740740733</v>
          </cell>
          <cell r="F118" t="str">
            <v>DER Jan/26</v>
          </cell>
        </row>
        <row r="119">
          <cell r="A119" t="str">
            <v>21.08.06</v>
          </cell>
          <cell r="B119" t="str">
            <v xml:space="preserve">LIMPEZA DE GALERIA                                                             </v>
          </cell>
          <cell r="C119" t="str">
            <v>m</v>
          </cell>
          <cell r="D119">
            <v>100.94</v>
          </cell>
          <cell r="E119">
            <v>74.770370370370358</v>
          </cell>
          <cell r="F119" t="str">
            <v>DER Jan/26</v>
          </cell>
        </row>
        <row r="120">
          <cell r="A120" t="str">
            <v>21.08.08</v>
          </cell>
          <cell r="B120" t="str">
            <v xml:space="preserve">DEMOLICAO E RETIRADA DE GUARDA-CORPO                                           </v>
          </cell>
          <cell r="C120" t="str">
            <v>m3</v>
          </cell>
          <cell r="D120">
            <v>853.95</v>
          </cell>
          <cell r="E120">
            <v>632.55555555555554</v>
          </cell>
          <cell r="F120" t="str">
            <v>DER Jan/26</v>
          </cell>
        </row>
        <row r="121">
          <cell r="A121" t="str">
            <v>21.08.09</v>
          </cell>
          <cell r="B121" t="str">
            <v xml:space="preserve">LIMPEZA DE BUEIROS DIAMETRO ATE 60CM                                           </v>
          </cell>
          <cell r="C121" t="str">
            <v>m</v>
          </cell>
          <cell r="D121">
            <v>75.44</v>
          </cell>
          <cell r="E121">
            <v>55.88148148148148</v>
          </cell>
          <cell r="F121" t="str">
            <v>DER Jan/26</v>
          </cell>
        </row>
        <row r="122">
          <cell r="A122" t="str">
            <v>21.08.11</v>
          </cell>
          <cell r="B122" t="str">
            <v xml:space="preserve">LIMPEZA DE DRENAGEM FORA DA PLATAFORMA                                         </v>
          </cell>
          <cell r="C122" t="str">
            <v>m</v>
          </cell>
          <cell r="D122">
            <v>2.69</v>
          </cell>
          <cell r="E122">
            <v>1.9925925925925925</v>
          </cell>
          <cell r="F122" t="str">
            <v>DER Jan/26</v>
          </cell>
        </row>
        <row r="123">
          <cell r="A123" t="str">
            <v>21.12.02.01</v>
          </cell>
          <cell r="B123" t="str">
            <v xml:space="preserve">REMOCAO, CARGA E TRANSPORTE DE ENTULHO                                         </v>
          </cell>
          <cell r="C123" t="str">
            <v>t*km</v>
          </cell>
          <cell r="D123">
            <v>6.24</v>
          </cell>
          <cell r="E123">
            <v>4.6222222222222218</v>
          </cell>
          <cell r="F123" t="str">
            <v>DER Jan/26</v>
          </cell>
        </row>
        <row r="124">
          <cell r="A124" t="str">
            <v>21.14.01</v>
          </cell>
          <cell r="B124" t="str">
            <v xml:space="preserve">REMOCAO DE TUBO METALICO                                                       </v>
          </cell>
          <cell r="C124" t="str">
            <v>un</v>
          </cell>
          <cell r="D124">
            <v>218.42</v>
          </cell>
          <cell r="E124">
            <v>161.79259259259257</v>
          </cell>
          <cell r="F124" t="str">
            <v>DER Jan/26</v>
          </cell>
        </row>
        <row r="125">
          <cell r="A125" t="str">
            <v>22.01.01</v>
          </cell>
          <cell r="B125" t="str">
            <v xml:space="preserve">LIMP.TERRENO SEM DESTOCAMENTO DE ARVORES                                       </v>
          </cell>
          <cell r="C125" t="str">
            <v>m2</v>
          </cell>
          <cell r="D125">
            <v>0.76</v>
          </cell>
          <cell r="E125">
            <v>0.56296296296296289</v>
          </cell>
          <cell r="F125" t="str">
            <v>DER Jan/26</v>
          </cell>
        </row>
        <row r="126">
          <cell r="A126" t="str">
            <v>22.01.02</v>
          </cell>
          <cell r="B126" t="str">
            <v xml:space="preserve">LIMP.TERRENO C/DEST.ARV.PERIMETRO&lt;=78CM                                        </v>
          </cell>
          <cell r="C126" t="str">
            <v>m2</v>
          </cell>
          <cell r="D126">
            <v>1.75</v>
          </cell>
          <cell r="E126">
            <v>1.2962962962962963</v>
          </cell>
          <cell r="F126" t="str">
            <v>DER Jan/26</v>
          </cell>
        </row>
        <row r="127">
          <cell r="A127" t="str">
            <v>22.01.03</v>
          </cell>
          <cell r="B127" t="str">
            <v xml:space="preserve">LIMP. MANUAL TERRENO AMONT. DE MATERIAL                                        </v>
          </cell>
          <cell r="C127" t="str">
            <v>m2</v>
          </cell>
          <cell r="D127">
            <v>6.94</v>
          </cell>
          <cell r="E127">
            <v>5.1407407407407408</v>
          </cell>
          <cell r="F127" t="str">
            <v>DER Jan/26</v>
          </cell>
        </row>
        <row r="128">
          <cell r="A128" t="str">
            <v>22.01.04</v>
          </cell>
          <cell r="B128" t="str">
            <v xml:space="preserve">DERRUBADA E DEST.ARV.C/PERIMETRO&gt;78CM                                          </v>
          </cell>
          <cell r="C128" t="str">
            <v>un</v>
          </cell>
          <cell r="D128">
            <v>163.71</v>
          </cell>
          <cell r="E128">
            <v>121.26666666666667</v>
          </cell>
          <cell r="F128" t="str">
            <v>DER Jan/26</v>
          </cell>
        </row>
        <row r="129">
          <cell r="A129" t="str">
            <v>22.01.05</v>
          </cell>
          <cell r="B129" t="str">
            <v xml:space="preserve">DEST.ARV.COM PERIMETRO MAIOR QUE 78CM                                          </v>
          </cell>
          <cell r="C129" t="str">
            <v>un</v>
          </cell>
          <cell r="D129">
            <v>163.71</v>
          </cell>
          <cell r="E129">
            <v>121.26666666666667</v>
          </cell>
          <cell r="F129" t="str">
            <v>DER Jan/26</v>
          </cell>
        </row>
        <row r="130">
          <cell r="A130" t="str">
            <v>22.01.06</v>
          </cell>
          <cell r="B130" t="str">
            <v xml:space="preserve">RASPAGEM DO TERRENO                                                            </v>
          </cell>
          <cell r="C130" t="str">
            <v>m2</v>
          </cell>
          <cell r="D130">
            <v>1.74</v>
          </cell>
          <cell r="E130">
            <v>1.2888888888888888</v>
          </cell>
          <cell r="F130" t="str">
            <v>DER Jan/26</v>
          </cell>
        </row>
        <row r="131">
          <cell r="A131" t="str">
            <v>22.01.07</v>
          </cell>
          <cell r="B131" t="str">
            <v xml:space="preserve">CARGA DE MATERIAL DE LIMPEZA DE ESCAV.                                         </v>
          </cell>
          <cell r="C131" t="str">
            <v>m3</v>
          </cell>
          <cell r="D131">
            <v>5.09</v>
          </cell>
          <cell r="E131">
            <v>3.7703703703703701</v>
          </cell>
          <cell r="F131" t="str">
            <v>DER Jan/26</v>
          </cell>
        </row>
        <row r="132">
          <cell r="A132" t="str">
            <v>22.02.01</v>
          </cell>
          <cell r="B132" t="str">
            <v xml:space="preserve">ESCAVACAO E CARGA DE MATERIAL DE 1/2A CATEGORIA                                </v>
          </cell>
          <cell r="C132" t="str">
            <v>m3</v>
          </cell>
          <cell r="D132">
            <v>12.76</v>
          </cell>
          <cell r="E132">
            <v>9.4518518518518508</v>
          </cell>
          <cell r="F132" t="str">
            <v>DER Jan/26</v>
          </cell>
        </row>
        <row r="133">
          <cell r="A133" t="str">
            <v>22.02.02.01</v>
          </cell>
          <cell r="B133" t="str">
            <v xml:space="preserve">ESCAVAÇÃO DE MAT. DE 2A CATEGORIA, C/ ESCAV. HIDRÁULICA C/ MARTELO HIDRÁULICO  </v>
          </cell>
          <cell r="C133" t="str">
            <v>m3</v>
          </cell>
          <cell r="D133">
            <v>45.58</v>
          </cell>
          <cell r="E133">
            <v>33.762962962962959</v>
          </cell>
          <cell r="F133" t="str">
            <v>DER Jan/26</v>
          </cell>
        </row>
        <row r="134">
          <cell r="A134" t="str">
            <v>22.02.04</v>
          </cell>
          <cell r="B134" t="str">
            <v xml:space="preserve">ESCAVACAO E CARGA MATERIAL  3 CATEGORIA                                        </v>
          </cell>
          <cell r="C134" t="str">
            <v>m3</v>
          </cell>
          <cell r="D134">
            <v>80.17</v>
          </cell>
          <cell r="E134">
            <v>59.385185185185179</v>
          </cell>
          <cell r="F134" t="str">
            <v>DER Jan/26</v>
          </cell>
        </row>
        <row r="135">
          <cell r="A135" t="str">
            <v>22.02.05</v>
          </cell>
          <cell r="B135" t="str">
            <v xml:space="preserve">ESCAV.CARGA SOLO MOLE SOB LAMINA D´AGUA                                        </v>
          </cell>
          <cell r="C135" t="str">
            <v>m3</v>
          </cell>
          <cell r="D135">
            <v>27.38</v>
          </cell>
          <cell r="E135">
            <v>20.281481481481478</v>
          </cell>
          <cell r="F135" t="str">
            <v>DER Jan/26</v>
          </cell>
        </row>
        <row r="136">
          <cell r="A136" t="str">
            <v>22.02.06</v>
          </cell>
          <cell r="B136" t="str">
            <v xml:space="preserve">CARGA DE MATERIAL LIMPEZA                                                      </v>
          </cell>
          <cell r="C136" t="str">
            <v>m3</v>
          </cell>
          <cell r="D136">
            <v>5.09</v>
          </cell>
          <cell r="E136">
            <v>3.7703703703703701</v>
          </cell>
          <cell r="F136" t="str">
            <v>DER Jan/26</v>
          </cell>
        </row>
        <row r="137">
          <cell r="A137" t="str">
            <v>22.02.07</v>
          </cell>
          <cell r="B137" t="str">
            <v xml:space="preserve">ESCAV.,CARGA E DESC.MAT.SIL-ARG.NO CORTE                                       </v>
          </cell>
          <cell r="C137" t="str">
            <v>m3</v>
          </cell>
          <cell r="D137">
            <v>12.87</v>
          </cell>
          <cell r="E137">
            <v>9.5333333333333314</v>
          </cell>
          <cell r="F137" t="str">
            <v>DER Jan/26</v>
          </cell>
        </row>
        <row r="138">
          <cell r="A138" t="str">
            <v>22.02.08</v>
          </cell>
          <cell r="B138" t="str">
            <v xml:space="preserve">AQUIS.MAT.ESPAL.CONF.ROLAGEM MAT.SIL.ARG                                       </v>
          </cell>
          <cell r="C138" t="str">
            <v>m3</v>
          </cell>
          <cell r="D138">
            <v>9.69</v>
          </cell>
          <cell r="E138">
            <v>7.1777777777777771</v>
          </cell>
          <cell r="F138" t="str">
            <v>DER Jan/26</v>
          </cell>
        </row>
        <row r="139">
          <cell r="A139" t="str">
            <v>22.02.09</v>
          </cell>
          <cell r="B139" t="str">
            <v xml:space="preserve">ESPALHAMENTO/REGULARIZACAO/COMPACTACAO DE MATERIAL EM BOTA-FORA.               </v>
          </cell>
          <cell r="C139" t="str">
            <v>m3</v>
          </cell>
          <cell r="D139">
            <v>4.74</v>
          </cell>
          <cell r="E139">
            <v>3.5111111111111111</v>
          </cell>
          <cell r="F139" t="str">
            <v>DER Jan/26</v>
          </cell>
        </row>
        <row r="140">
          <cell r="A140" t="str">
            <v>22.02.11</v>
          </cell>
          <cell r="B140" t="str">
            <v xml:space="preserve">ESCAVAÇÃO OU DESMONTE E CARGA COM EQUIPAMENTO HIDRAULICO (PICÃO)               </v>
          </cell>
          <cell r="C140" t="str">
            <v>m3</v>
          </cell>
          <cell r="D140">
            <v>38.75</v>
          </cell>
          <cell r="E140">
            <v>28.703703703703702</v>
          </cell>
          <cell r="F140" t="str">
            <v>DER Jan/26</v>
          </cell>
        </row>
        <row r="141">
          <cell r="A141" t="str">
            <v>22.03.01</v>
          </cell>
          <cell r="B141" t="str">
            <v xml:space="preserve">TRANSPORTE DE 1/2 CATEGORIA ATE 1 KM                                           </v>
          </cell>
          <cell r="C141" t="str">
            <v>m3*km</v>
          </cell>
          <cell r="D141">
            <v>9.98</v>
          </cell>
          <cell r="E141">
            <v>7.3925925925925924</v>
          </cell>
          <cell r="F141" t="str">
            <v>DER Jan/26</v>
          </cell>
        </row>
        <row r="142">
          <cell r="A142" t="str">
            <v>22.03.02</v>
          </cell>
          <cell r="B142" t="str">
            <v xml:space="preserve">TRANSPORTE DE 1/2 CATEGORIA ATE 2 KM                                           </v>
          </cell>
          <cell r="C142" t="str">
            <v>m3*km</v>
          </cell>
          <cell r="D142">
            <v>5.87</v>
          </cell>
          <cell r="E142">
            <v>4.3481481481481481</v>
          </cell>
          <cell r="F142" t="str">
            <v>DER Jan/26</v>
          </cell>
        </row>
        <row r="143">
          <cell r="A143" t="str">
            <v>22.03.03</v>
          </cell>
          <cell r="B143" t="str">
            <v xml:space="preserve">TRANSPORTE DE 1/2 CATEGORIA ATE 5 KM                                           </v>
          </cell>
          <cell r="C143" t="str">
            <v>m3*km</v>
          </cell>
          <cell r="D143">
            <v>4.5599999999999996</v>
          </cell>
          <cell r="E143">
            <v>3.3777777777777773</v>
          </cell>
          <cell r="F143" t="str">
            <v>DER Jan/26</v>
          </cell>
        </row>
        <row r="144">
          <cell r="A144" t="str">
            <v>22.03.04</v>
          </cell>
          <cell r="B144" t="str">
            <v xml:space="preserve">TRANSPORTE DE 1/2 CATEGORIA ATE 10 KM                                          </v>
          </cell>
          <cell r="C144" t="str">
            <v>m3*km</v>
          </cell>
          <cell r="D144">
            <v>3.81</v>
          </cell>
          <cell r="E144">
            <v>2.822222222222222</v>
          </cell>
          <cell r="F144" t="str">
            <v>DER Jan/26</v>
          </cell>
        </row>
        <row r="145">
          <cell r="A145" t="str">
            <v>22.03.05</v>
          </cell>
          <cell r="B145" t="str">
            <v xml:space="preserve">TRANSPORTE DE 1/2 CATEGORIA ATE 15 KM                                          </v>
          </cell>
          <cell r="C145" t="str">
            <v>m3*km</v>
          </cell>
          <cell r="D145">
            <v>3.36</v>
          </cell>
          <cell r="E145">
            <v>2.4888888888888885</v>
          </cell>
          <cell r="F145" t="str">
            <v>DER Jan/26</v>
          </cell>
        </row>
        <row r="146">
          <cell r="A146" t="str">
            <v>22.03.06</v>
          </cell>
          <cell r="B146" t="str">
            <v xml:space="preserve">TRANSPORTE DE 1/2 CATEGORIA ALEM DE 15KM                                       </v>
          </cell>
          <cell r="C146" t="str">
            <v>m3*km</v>
          </cell>
          <cell r="D146">
            <v>2.65</v>
          </cell>
          <cell r="E146">
            <v>1.9629629629629628</v>
          </cell>
          <cell r="F146" t="str">
            <v>DER Jan/26</v>
          </cell>
        </row>
        <row r="147">
          <cell r="A147" t="str">
            <v>22.03.07</v>
          </cell>
          <cell r="B147" t="str">
            <v xml:space="preserve">TRANSPORTE DE 3 CATEGORIA ATE 1 KM                                             </v>
          </cell>
          <cell r="C147" t="str">
            <v>m3*km</v>
          </cell>
          <cell r="D147">
            <v>11.28</v>
          </cell>
          <cell r="E147">
            <v>8.3555555555555543</v>
          </cell>
          <cell r="F147" t="str">
            <v>DER Jan/26</v>
          </cell>
        </row>
        <row r="148">
          <cell r="A148" t="str">
            <v>22.03.08</v>
          </cell>
          <cell r="B148" t="str">
            <v xml:space="preserve">TRANSPORTE DE 3 CATEGORIA ALEM 1 KM                                            </v>
          </cell>
          <cell r="C148" t="str">
            <v>m3*km</v>
          </cell>
          <cell r="D148">
            <v>8.23</v>
          </cell>
          <cell r="E148">
            <v>6.0962962962962965</v>
          </cell>
          <cell r="F148" t="str">
            <v>DER Jan/26</v>
          </cell>
        </row>
        <row r="149">
          <cell r="A149" t="str">
            <v>22.03.09</v>
          </cell>
          <cell r="B149" t="str">
            <v xml:space="preserve">TRANSPORTE DE SOLO MOLE ATE 2 KM                                               </v>
          </cell>
          <cell r="C149" t="str">
            <v>m3*km</v>
          </cell>
          <cell r="D149">
            <v>9.35</v>
          </cell>
          <cell r="E149">
            <v>6.9259259259259256</v>
          </cell>
          <cell r="F149" t="str">
            <v>DER Jan/26</v>
          </cell>
        </row>
        <row r="150">
          <cell r="A150" t="str">
            <v>22.03.10</v>
          </cell>
          <cell r="B150" t="str">
            <v xml:space="preserve">TRANSPORTE DE SOLO MOLE ALEM 2 KM                                              </v>
          </cell>
          <cell r="C150" t="str">
            <v>m3*km</v>
          </cell>
          <cell r="D150">
            <v>6.43</v>
          </cell>
          <cell r="E150">
            <v>4.7629629629629626</v>
          </cell>
          <cell r="F150" t="str">
            <v>DER Jan/26</v>
          </cell>
        </row>
        <row r="151">
          <cell r="A151" t="str">
            <v>22.03.11</v>
          </cell>
          <cell r="B151" t="str">
            <v xml:space="preserve">TRANSPORTE MATERIAL DE LIMPEZA ATE 1 KM                                        </v>
          </cell>
          <cell r="C151" t="str">
            <v>m3*km</v>
          </cell>
          <cell r="D151">
            <v>10.68</v>
          </cell>
          <cell r="E151">
            <v>7.9111111111111105</v>
          </cell>
          <cell r="F151" t="str">
            <v>DER Jan/26</v>
          </cell>
        </row>
        <row r="152">
          <cell r="A152" t="str">
            <v>22.03.12</v>
          </cell>
          <cell r="B152" t="str">
            <v xml:space="preserve">TRANSPORTE MATERIAL DE LIMP.ALEM DE 1 KM                                       </v>
          </cell>
          <cell r="C152" t="str">
            <v>m3*km</v>
          </cell>
          <cell r="D152">
            <v>6.67</v>
          </cell>
          <cell r="E152">
            <v>4.9407407407407407</v>
          </cell>
          <cell r="F152" t="str">
            <v>DER Jan/26</v>
          </cell>
        </row>
        <row r="153">
          <cell r="A153" t="str">
            <v>22.04.01</v>
          </cell>
          <cell r="B153" t="str">
            <v xml:space="preserve">COMPACTACAO DE ATERRO MAIOR/IGUAL 95% PS                                       </v>
          </cell>
          <cell r="C153" t="str">
            <v>m3</v>
          </cell>
          <cell r="D153">
            <v>6.54</v>
          </cell>
          <cell r="E153">
            <v>4.8444444444444441</v>
          </cell>
          <cell r="F153" t="str">
            <v>DER Jan/26</v>
          </cell>
        </row>
        <row r="154">
          <cell r="A154" t="str">
            <v>22.04.02</v>
          </cell>
          <cell r="B154" t="str">
            <v xml:space="preserve">RETALUDAMENTO MANUAL                                                           </v>
          </cell>
          <cell r="C154" t="str">
            <v>m3</v>
          </cell>
          <cell r="D154">
            <v>301.02</v>
          </cell>
          <cell r="E154">
            <v>222.97777777777776</v>
          </cell>
          <cell r="F154" t="str">
            <v>DER Jan/26</v>
          </cell>
        </row>
        <row r="155">
          <cell r="A155" t="str">
            <v>22.06.01</v>
          </cell>
          <cell r="B155" t="str">
            <v xml:space="preserve">FUNDACAO DE ATERRO C/AREIA LAVADA                                              </v>
          </cell>
          <cell r="C155" t="str">
            <v>m3</v>
          </cell>
          <cell r="D155">
            <v>250.34</v>
          </cell>
          <cell r="E155">
            <v>185.43703703703702</v>
          </cell>
          <cell r="F155" t="str">
            <v>DER Jan/26</v>
          </cell>
        </row>
        <row r="156">
          <cell r="A156" t="str">
            <v>22.06.04</v>
          </cell>
          <cell r="B156" t="str">
            <v xml:space="preserve">FUNDACAO DE ATERRO C/PED.RACHAO                                                </v>
          </cell>
          <cell r="C156" t="str">
            <v>m3</v>
          </cell>
          <cell r="D156">
            <v>227.44</v>
          </cell>
          <cell r="E156">
            <v>168.47407407407405</v>
          </cell>
          <cell r="F156" t="str">
            <v>DER Jan/26</v>
          </cell>
        </row>
        <row r="157">
          <cell r="A157" t="str">
            <v>22.06.05</v>
          </cell>
          <cell r="B157" t="str">
            <v xml:space="preserve">ESPALH.ADENS.MATERIAL DE FUND.DE ATERRO                                        </v>
          </cell>
          <cell r="C157" t="str">
            <v>m3</v>
          </cell>
          <cell r="D157">
            <v>4.74</v>
          </cell>
          <cell r="E157">
            <v>3.5111111111111111</v>
          </cell>
          <cell r="F157" t="str">
            <v>DER Jan/26</v>
          </cell>
        </row>
        <row r="158">
          <cell r="A158" t="str">
            <v>22.07.01</v>
          </cell>
          <cell r="B158" t="str">
            <v xml:space="preserve">VALETA DE PROTECAO MANUAL                                                      </v>
          </cell>
          <cell r="C158" t="str">
            <v>m</v>
          </cell>
          <cell r="D158">
            <v>15.13</v>
          </cell>
          <cell r="E158">
            <v>11.207407407407407</v>
          </cell>
          <cell r="F158" t="str">
            <v>DER Jan/26</v>
          </cell>
        </row>
        <row r="159">
          <cell r="A159" t="str">
            <v>22.08.01</v>
          </cell>
          <cell r="B159" t="str">
            <v xml:space="preserve">GEOGRELHA POLIETILENO RESIST. TRANSV. 5 KN/M - RESIST. LONGIT. 30 KN/M         </v>
          </cell>
          <cell r="C159" t="str">
            <v>m2</v>
          </cell>
          <cell r="D159">
            <v>49.75</v>
          </cell>
          <cell r="E159">
            <v>36.851851851851848</v>
          </cell>
          <cell r="F159" t="str">
            <v>DER Jan/26</v>
          </cell>
        </row>
        <row r="160">
          <cell r="A160" t="str">
            <v>22.08.02</v>
          </cell>
          <cell r="B160" t="str">
            <v xml:space="preserve">GEOGRELHA POLIETILENO RESIST. TRANSV. 5 KN/M - RESIST. LONGIT. 50 KN/M         </v>
          </cell>
          <cell r="C160" t="str">
            <v>m2</v>
          </cell>
          <cell r="D160">
            <v>56.16</v>
          </cell>
          <cell r="E160">
            <v>41.599999999999994</v>
          </cell>
          <cell r="F160" t="str">
            <v>DER Jan/26</v>
          </cell>
        </row>
        <row r="161">
          <cell r="A161" t="str">
            <v>22.08.03</v>
          </cell>
          <cell r="B161" t="str">
            <v xml:space="preserve">GEOGRELHA POLIETILENO RESIST. TRANSV. 5 KN/M - RESIST. LONGIT. 80 KN/M         </v>
          </cell>
          <cell r="C161" t="str">
            <v>m2</v>
          </cell>
          <cell r="D161">
            <v>62.59</v>
          </cell>
          <cell r="E161">
            <v>46.36296296296296</v>
          </cell>
          <cell r="F161" t="str">
            <v>DER Jan/26</v>
          </cell>
        </row>
        <row r="162">
          <cell r="A162" t="str">
            <v>22.08.04</v>
          </cell>
          <cell r="B162" t="str">
            <v xml:space="preserve">GEOGRELHA POLIETILENO RESIST. TRANSV. 5 KN/M - RESIST. LONGIT. 100 KN/M        </v>
          </cell>
          <cell r="C162" t="str">
            <v>m2</v>
          </cell>
          <cell r="D162">
            <v>68.959999999999994</v>
          </cell>
          <cell r="E162">
            <v>51.081481481481475</v>
          </cell>
          <cell r="F162" t="str">
            <v>DER Jan/26</v>
          </cell>
        </row>
        <row r="163">
          <cell r="A163" t="str">
            <v>22.08.05</v>
          </cell>
          <cell r="B163" t="str">
            <v xml:space="preserve">GEOGRELHA POLIETILENO RESIST. TRANSV. 5 KN/M - RESIST. LONGIT. 150 KN/M        </v>
          </cell>
          <cell r="C163" t="str">
            <v>m2</v>
          </cell>
          <cell r="D163">
            <v>78.569999999999993</v>
          </cell>
          <cell r="E163">
            <v>58.199999999999989</v>
          </cell>
          <cell r="F163" t="str">
            <v>DER Jan/26</v>
          </cell>
        </row>
        <row r="164">
          <cell r="A164" t="str">
            <v>22.08.06</v>
          </cell>
          <cell r="B164" t="str">
            <v xml:space="preserve">GEOGRELHA POLIETILENO RESIST. TRANSV. 5 KN/M - RESIST. LONGIT. 200 KN/M        </v>
          </cell>
          <cell r="C164" t="str">
            <v>m2</v>
          </cell>
          <cell r="D164">
            <v>86.65</v>
          </cell>
          <cell r="E164">
            <v>64.18518518518519</v>
          </cell>
          <cell r="F164" t="str">
            <v>DER Jan/26</v>
          </cell>
        </row>
        <row r="165">
          <cell r="A165" t="str">
            <v>22.08.07</v>
          </cell>
          <cell r="B165" t="str">
            <v xml:space="preserve">GEOGRELHA POLIETILENO RESIST. TRANSV. 15 KN/M - RESIST. LONGIT. 30 KN/M        </v>
          </cell>
          <cell r="C165" t="str">
            <v>m2</v>
          </cell>
          <cell r="D165">
            <v>52.21</v>
          </cell>
          <cell r="E165">
            <v>38.67407407407407</v>
          </cell>
          <cell r="F165" t="str">
            <v>DER Jan/26</v>
          </cell>
        </row>
        <row r="166">
          <cell r="A166" t="str">
            <v>22.08.08</v>
          </cell>
          <cell r="B166" t="str">
            <v xml:space="preserve">GEOGRELHA POLIETILENO RESIST. TRANSV. 15 KN/M - RESIST. LONGIT. 50 KN/M        </v>
          </cell>
          <cell r="C166" t="str">
            <v>m2</v>
          </cell>
          <cell r="D166">
            <v>59.01</v>
          </cell>
          <cell r="E166">
            <v>43.711111111111109</v>
          </cell>
          <cell r="F166" t="str">
            <v>DER Jan/26</v>
          </cell>
        </row>
        <row r="167">
          <cell r="A167" t="str">
            <v>22.08.09</v>
          </cell>
          <cell r="B167" t="str">
            <v xml:space="preserve">GEOGRELHA POLIETILENO RESIST. TRANSV. 15 KN/M - RESIST. LONGIT. 80 KN/M.       </v>
          </cell>
          <cell r="C167" t="str">
            <v>m2</v>
          </cell>
          <cell r="D167">
            <v>65.75</v>
          </cell>
          <cell r="E167">
            <v>48.703703703703702</v>
          </cell>
          <cell r="F167" t="str">
            <v>DER Jan/26</v>
          </cell>
        </row>
        <row r="168">
          <cell r="A168" t="str">
            <v>22.08.10</v>
          </cell>
          <cell r="B168" t="str">
            <v xml:space="preserve">GEOGRELHA POLIETILENO RESIST. TRANSV. 15 KN/M - RESIST. LONGIT. 100 KN/M.      </v>
          </cell>
          <cell r="C168" t="str">
            <v>m2</v>
          </cell>
          <cell r="D168">
            <v>72.55</v>
          </cell>
          <cell r="E168">
            <v>53.740740740740733</v>
          </cell>
          <cell r="F168" t="str">
            <v>DER Jan/26</v>
          </cell>
        </row>
        <row r="169">
          <cell r="A169" t="str">
            <v>22.08.11</v>
          </cell>
          <cell r="B169" t="str">
            <v xml:space="preserve">GEOGRELHA POLIETILENO RESIST. TRANSV. 15 KN/M - RESIST. LONGIT. 150 KN/M.      </v>
          </cell>
          <cell r="C169" t="str">
            <v>m2</v>
          </cell>
          <cell r="D169">
            <v>82.73</v>
          </cell>
          <cell r="E169">
            <v>61.281481481481478</v>
          </cell>
          <cell r="F169" t="str">
            <v>DER Jan/26</v>
          </cell>
        </row>
        <row r="170">
          <cell r="A170" t="str">
            <v>22.08.12</v>
          </cell>
          <cell r="B170" t="str">
            <v xml:space="preserve">GEOGRELHA POLIETILENO RESIST. TRANSV. 15 KN/M - RESIST. LONGIT. 200 KN/M.      </v>
          </cell>
          <cell r="C170" t="str">
            <v>m2</v>
          </cell>
          <cell r="D170">
            <v>91.17</v>
          </cell>
          <cell r="E170">
            <v>67.533333333333331</v>
          </cell>
          <cell r="F170" t="str">
            <v>DER Jan/26</v>
          </cell>
        </row>
        <row r="171">
          <cell r="A171" t="str">
            <v>22.08.13</v>
          </cell>
          <cell r="B171" t="str">
            <v xml:space="preserve">GEOGRELHA POLIETILENO RESIST. TRANSV. 20 KN/M - RESIST. LONGIT. 30 KN/M.       </v>
          </cell>
          <cell r="C171" t="str">
            <v>m2</v>
          </cell>
          <cell r="D171">
            <v>54.67</v>
          </cell>
          <cell r="E171">
            <v>40.496296296296293</v>
          </cell>
          <cell r="F171" t="str">
            <v>DER Jan/26</v>
          </cell>
        </row>
        <row r="172">
          <cell r="A172" t="str">
            <v>22.08.14</v>
          </cell>
          <cell r="B172" t="str">
            <v xml:space="preserve">GEOGRELHA POLIETILENO RESIST. TRANSV. 20 KN/M - RESIST. LONGIT. 50 KN/M.       </v>
          </cell>
          <cell r="C172" t="str">
            <v>m2</v>
          </cell>
          <cell r="D172">
            <v>61.83</v>
          </cell>
          <cell r="E172">
            <v>45.8</v>
          </cell>
          <cell r="F172" t="str">
            <v>DER Jan/26</v>
          </cell>
        </row>
        <row r="173">
          <cell r="A173" t="str">
            <v>22.08.15</v>
          </cell>
          <cell r="B173" t="str">
            <v xml:space="preserve">GEOGRELHA POLIETILENO RESIST. TRANSV. 20 KN/M - RESIST. LONGIT. 80 KN/M.       </v>
          </cell>
          <cell r="C173" t="str">
            <v>m2</v>
          </cell>
          <cell r="D173">
            <v>68.959999999999994</v>
          </cell>
          <cell r="E173">
            <v>51.081481481481475</v>
          </cell>
          <cell r="F173" t="str">
            <v>DER Jan/26</v>
          </cell>
        </row>
        <row r="174">
          <cell r="A174" t="str">
            <v>22.08.16</v>
          </cell>
          <cell r="B174" t="str">
            <v xml:space="preserve">GEOGRELHA POLIETILENO RESIST. TRANSV. 20 KN/M - RESIST. LONGIT. 100 KN/M.      </v>
          </cell>
          <cell r="C174" t="str">
            <v>m2</v>
          </cell>
          <cell r="D174">
            <v>76.14</v>
          </cell>
          <cell r="E174">
            <v>56.4</v>
          </cell>
          <cell r="F174" t="str">
            <v>DER Jan/26</v>
          </cell>
        </row>
        <row r="175">
          <cell r="A175" t="str">
            <v>22.08.17</v>
          </cell>
          <cell r="B175" t="str">
            <v xml:space="preserve">GEOGRELHA POLIETILENO RESIST. TRANSV. 20 KN/M - RESIST. LONGIT. 150 KN/M.      </v>
          </cell>
          <cell r="C175" t="str">
            <v>m2</v>
          </cell>
          <cell r="D175">
            <v>86.86</v>
          </cell>
          <cell r="E175">
            <v>64.340740740740742</v>
          </cell>
          <cell r="F175" t="str">
            <v>DER Jan/26</v>
          </cell>
        </row>
        <row r="176">
          <cell r="A176" t="str">
            <v>22.08.18</v>
          </cell>
          <cell r="B176" t="str">
            <v xml:space="preserve">GEOGRELHA POLIETILENO RESIST. TRANSV. 20 KN/M - RESIST. LONGIT. 200 KN/M.      </v>
          </cell>
          <cell r="C176" t="str">
            <v>m2</v>
          </cell>
          <cell r="D176">
            <v>95.25</v>
          </cell>
          <cell r="E176">
            <v>70.555555555555557</v>
          </cell>
          <cell r="F176" t="str">
            <v>DER Jan/26</v>
          </cell>
        </row>
        <row r="177">
          <cell r="A177" t="str">
            <v>22.08.19</v>
          </cell>
          <cell r="B177" t="str">
            <v xml:space="preserve">GEOGRELHA POLIETILENO RESIST. TRANSV. 30 KN/M - RESIST. LONGIT. 30 KN/M.       </v>
          </cell>
          <cell r="C177" t="str">
            <v>m2</v>
          </cell>
          <cell r="D177">
            <v>57.1</v>
          </cell>
          <cell r="E177">
            <v>42.296296296296298</v>
          </cell>
          <cell r="F177" t="str">
            <v>DER Jan/26</v>
          </cell>
        </row>
        <row r="178">
          <cell r="A178" t="str">
            <v>22.08.20</v>
          </cell>
          <cell r="B178" t="str">
            <v xml:space="preserve">GEOGRELHA POLIETILENO RESIST. TRANSV. 30 KN/M - RESIST. LONGIT. 50 KN/M.       </v>
          </cell>
          <cell r="C178" t="str">
            <v>m2</v>
          </cell>
          <cell r="D178">
            <v>64.67</v>
          </cell>
          <cell r="E178">
            <v>47.903703703703705</v>
          </cell>
          <cell r="F178" t="str">
            <v>DER Jan/26</v>
          </cell>
        </row>
        <row r="179">
          <cell r="A179" t="str">
            <v>22.08.21</v>
          </cell>
          <cell r="B179" t="str">
            <v xml:space="preserve">GEOGRELHA POLIETILENO RESIST. TRANSV. 30 KN/M - RESIST. LONGIT. 80 KN/M.       </v>
          </cell>
          <cell r="C179" t="str">
            <v>m2</v>
          </cell>
          <cell r="D179">
            <v>72.16</v>
          </cell>
          <cell r="E179">
            <v>53.451851851851849</v>
          </cell>
          <cell r="F179" t="str">
            <v>DER Jan/26</v>
          </cell>
        </row>
        <row r="180">
          <cell r="A180" t="str">
            <v>22.08.22</v>
          </cell>
          <cell r="B180" t="str">
            <v xml:space="preserve">GEOGRELHA POLIETILENO RESIST. TRANSV. 30 KN/M - RESIST. LONGIT. 100 KN/M.      </v>
          </cell>
          <cell r="C180" t="str">
            <v>m2</v>
          </cell>
          <cell r="D180">
            <v>79.680000000000007</v>
          </cell>
          <cell r="E180">
            <v>59.022222222222226</v>
          </cell>
          <cell r="F180" t="str">
            <v>DER Jan/26</v>
          </cell>
        </row>
        <row r="181">
          <cell r="A181" t="str">
            <v>22.08.23</v>
          </cell>
          <cell r="B181" t="str">
            <v xml:space="preserve">GEOGRELHA POLIETILENO RESIST. TRANSV. 30 KN/M - RESIST. LONGIT. 150 KN/M.      </v>
          </cell>
          <cell r="C181" t="str">
            <v>m2</v>
          </cell>
          <cell r="D181">
            <v>90.99</v>
          </cell>
          <cell r="E181">
            <v>67.399999999999991</v>
          </cell>
          <cell r="F181" t="str">
            <v>DER Jan/26</v>
          </cell>
        </row>
        <row r="182">
          <cell r="A182" t="str">
            <v>22.08.24</v>
          </cell>
          <cell r="B182" t="str">
            <v xml:space="preserve">GEOGRELHA POLIETILENO RESIST. TRANSV. 30 KN/M - RESIST. LONGIT. 200 KN/M.      </v>
          </cell>
          <cell r="C182" t="str">
            <v>m2</v>
          </cell>
          <cell r="D182">
            <v>100.4</v>
          </cell>
          <cell r="E182">
            <v>74.370370370370367</v>
          </cell>
          <cell r="F182" t="str">
            <v>DER Jan/26</v>
          </cell>
        </row>
        <row r="183">
          <cell r="A183" t="str">
            <v>22.08.25</v>
          </cell>
          <cell r="B183" t="str">
            <v xml:space="preserve">GEOGRELHA POLIETILENO RESIST. TRANSV. 50 KN/M - RESIST. LONGIT. 50 KN/M        </v>
          </cell>
          <cell r="C183" t="str">
            <v>m2</v>
          </cell>
          <cell r="D183">
            <v>73.11</v>
          </cell>
          <cell r="E183">
            <v>54.155555555555551</v>
          </cell>
          <cell r="F183" t="str">
            <v>DER Jan/26</v>
          </cell>
        </row>
        <row r="184">
          <cell r="A184" t="str">
            <v>22.08.26</v>
          </cell>
          <cell r="B184" t="str">
            <v xml:space="preserve">GEOGRELHA POLIETILENO RESIST. TRANSV. 50 KN/M - RESIST. LONGIT. 80 KN/M        </v>
          </cell>
          <cell r="C184" t="str">
            <v>m2</v>
          </cell>
          <cell r="D184">
            <v>81.760000000000005</v>
          </cell>
          <cell r="E184">
            <v>60.562962962962963</v>
          </cell>
          <cell r="F184" t="str">
            <v>DER Jan/26</v>
          </cell>
        </row>
        <row r="185">
          <cell r="A185" t="str">
            <v>22.08.27</v>
          </cell>
          <cell r="B185" t="str">
            <v xml:space="preserve">GEOGRELHA POLIETILENO RESIST. TRANSV. 50 KN/M - RESIST. LONGIT. 100 KN/M       </v>
          </cell>
          <cell r="C185" t="str">
            <v>m2</v>
          </cell>
          <cell r="D185">
            <v>90.4</v>
          </cell>
          <cell r="E185">
            <v>66.962962962962962</v>
          </cell>
          <cell r="F185" t="str">
            <v>DER Jan/26</v>
          </cell>
        </row>
        <row r="186">
          <cell r="A186" t="str">
            <v>22.08.28</v>
          </cell>
          <cell r="B186" t="str">
            <v xml:space="preserve">GEOGRELHA POLIETILENO RESIST. TRANSV. 50 KN/M - RESIST. LONGIT. 150 KN/M       </v>
          </cell>
          <cell r="C186" t="str">
            <v>m2</v>
          </cell>
          <cell r="D186">
            <v>103.4</v>
          </cell>
          <cell r="E186">
            <v>76.592592592592595</v>
          </cell>
          <cell r="F186" t="str">
            <v>DER Jan/26</v>
          </cell>
        </row>
        <row r="187">
          <cell r="A187" t="str">
            <v>22.08.29</v>
          </cell>
          <cell r="B187" t="str">
            <v xml:space="preserve">GEOGRELHA POLIETILENO RESIST. TRANSV. 50 KN/M - RESIST. LONGIT. 200 KN/M       </v>
          </cell>
          <cell r="C187" t="str">
            <v>m2</v>
          </cell>
          <cell r="D187">
            <v>114.34</v>
          </cell>
          <cell r="E187">
            <v>84.696296296296296</v>
          </cell>
          <cell r="F187" t="str">
            <v>DER Jan/26</v>
          </cell>
        </row>
        <row r="188">
          <cell r="A188" t="str">
            <v>22.08.30</v>
          </cell>
          <cell r="B188" t="str">
            <v xml:space="preserve">GEOGRELHA POLIETILENO RESIST. TRANSV. 100 KN/M - RESIST. LONGIT. 100 KN/M      </v>
          </cell>
          <cell r="C188" t="str">
            <v>m2</v>
          </cell>
          <cell r="D188">
            <v>162.63</v>
          </cell>
          <cell r="E188">
            <v>120.46666666666665</v>
          </cell>
          <cell r="F188" t="str">
            <v>DER Jan/26</v>
          </cell>
        </row>
        <row r="189">
          <cell r="A189" t="str">
            <v>22.08.31</v>
          </cell>
          <cell r="B189" t="str">
            <v xml:space="preserve">GEOGRELHA POLIETILENO RESIST. TRANSV. 100 KN/M - RESIST. LONGIT. 150 KN/M      </v>
          </cell>
          <cell r="C189" t="str">
            <v>m2</v>
          </cell>
          <cell r="D189">
            <v>166.27</v>
          </cell>
          <cell r="E189">
            <v>123.16296296296296</v>
          </cell>
          <cell r="F189" t="str">
            <v>DER Jan/26</v>
          </cell>
        </row>
        <row r="190">
          <cell r="A190" t="str">
            <v>22.08.32</v>
          </cell>
          <cell r="B190" t="str">
            <v xml:space="preserve">GEOGRELHA POLIETILENO RESIST. TRANSV. 100 KN/M - RESIST. LONGIT. 200 KN/M      </v>
          </cell>
          <cell r="C190" t="str">
            <v>m2</v>
          </cell>
          <cell r="D190">
            <v>177.56</v>
          </cell>
          <cell r="E190">
            <v>131.52592592592592</v>
          </cell>
          <cell r="F190" t="str">
            <v>DER Jan/26</v>
          </cell>
        </row>
        <row r="191">
          <cell r="A191" t="str">
            <v>22.08.33</v>
          </cell>
          <cell r="B191" t="str">
            <v xml:space="preserve">GEOGRELHA POLIETILENO RESIST. TRANSV. 150 KN/M - RESIST. LONGIT. 150 KN/M      </v>
          </cell>
          <cell r="C191" t="str">
            <v>m2</v>
          </cell>
          <cell r="D191">
            <v>173.79</v>
          </cell>
          <cell r="E191">
            <v>128.73333333333332</v>
          </cell>
          <cell r="F191" t="str">
            <v>DER Jan/26</v>
          </cell>
        </row>
        <row r="192">
          <cell r="A192" t="str">
            <v>22.08.34</v>
          </cell>
          <cell r="B192" t="str">
            <v xml:space="preserve">GEOGRELHA POLIETILENO RESIST. TRANSV. 150 KN/M - RESIST. LONGIT. 200 KN/M      </v>
          </cell>
          <cell r="C192" t="str">
            <v>m2</v>
          </cell>
          <cell r="D192">
            <v>188.83</v>
          </cell>
          <cell r="E192">
            <v>139.87407407407409</v>
          </cell>
          <cell r="F192" t="str">
            <v>DER Jan/26</v>
          </cell>
        </row>
        <row r="193">
          <cell r="A193" t="str">
            <v>22.08.35</v>
          </cell>
          <cell r="B193" t="str">
            <v xml:space="preserve">GEOGRELHA POLIETILENO RESIST. TRANSV. 200 KN/M - RESIST. LONGIT. 200 KN/M.     </v>
          </cell>
          <cell r="C193" t="str">
            <v>m2</v>
          </cell>
          <cell r="D193">
            <v>196.39</v>
          </cell>
          <cell r="E193">
            <v>145.47407407407405</v>
          </cell>
          <cell r="F193" t="str">
            <v>DER Jan/26</v>
          </cell>
        </row>
        <row r="194">
          <cell r="A194" t="str">
            <v>22.08.36</v>
          </cell>
          <cell r="B194" t="str">
            <v xml:space="preserve">GEOGRELHA PVC RESIST. TRANSV. 20 KN/M - RESIST. LONGIT. 40 KN/M.               </v>
          </cell>
          <cell r="C194" t="str">
            <v>m2</v>
          </cell>
          <cell r="D194">
            <v>47.17</v>
          </cell>
          <cell r="E194">
            <v>34.940740740740736</v>
          </cell>
          <cell r="F194" t="str">
            <v>DER Jan/26</v>
          </cell>
        </row>
        <row r="195">
          <cell r="A195" t="str">
            <v>22.08.37</v>
          </cell>
          <cell r="B195" t="str">
            <v xml:space="preserve">GEOGRELHA PVC RESIST. TRANSV. 20 KN/M - RESIST. LONGIT. 60 KN/M.               </v>
          </cell>
          <cell r="C195" t="str">
            <v>m2</v>
          </cell>
          <cell r="D195">
            <v>51.68</v>
          </cell>
          <cell r="E195">
            <v>38.281481481481478</v>
          </cell>
          <cell r="F195" t="str">
            <v>DER Jan/26</v>
          </cell>
        </row>
        <row r="196">
          <cell r="A196" t="str">
            <v>22.08.38</v>
          </cell>
          <cell r="B196" t="str">
            <v xml:space="preserve">GEOGRELHA PVC RESIST. TRANSV. 20 KN/M - RESIST. LONGIT. 90 KN/M.               </v>
          </cell>
          <cell r="C196" t="str">
            <v>m2</v>
          </cell>
          <cell r="D196">
            <v>56.18</v>
          </cell>
          <cell r="E196">
            <v>41.614814814814814</v>
          </cell>
          <cell r="F196" t="str">
            <v>DER Jan/26</v>
          </cell>
        </row>
        <row r="197">
          <cell r="A197" t="str">
            <v>22.08.39</v>
          </cell>
          <cell r="B197" t="str">
            <v xml:space="preserve">GEOGRELHA PVC RESIST. TRANSV. 20 KN/M - RESIST. LONGIT. 120 KN/M.              </v>
          </cell>
          <cell r="C197" t="str">
            <v>m2</v>
          </cell>
          <cell r="D197">
            <v>60.69</v>
          </cell>
          <cell r="E197">
            <v>44.955555555555549</v>
          </cell>
          <cell r="F197" t="str">
            <v>DER Jan/26</v>
          </cell>
        </row>
        <row r="198">
          <cell r="A198" t="str">
            <v>22.08.40</v>
          </cell>
          <cell r="B198" t="str">
            <v xml:space="preserve">GEOGRELHA PVC RESIST. TRANSV. 30 KN/M - RESIST. LONGIT. 40 KN/M.               </v>
          </cell>
          <cell r="C198" t="str">
            <v>m2</v>
          </cell>
          <cell r="D198">
            <v>49.63</v>
          </cell>
          <cell r="E198">
            <v>36.762962962962959</v>
          </cell>
          <cell r="F198" t="str">
            <v>DER Jan/26</v>
          </cell>
        </row>
        <row r="199">
          <cell r="A199" t="str">
            <v>22.08.41</v>
          </cell>
          <cell r="B199" t="str">
            <v xml:space="preserve">GEOGRELHA PVC RESIST. TRANSV. 30 KN/M - RESIST. LONGIT. 60 KN/M.               </v>
          </cell>
          <cell r="C199" t="str">
            <v>m2</v>
          </cell>
          <cell r="D199">
            <v>52.4</v>
          </cell>
          <cell r="E199">
            <v>38.81481481481481</v>
          </cell>
          <cell r="F199" t="str">
            <v>DER Jan/26</v>
          </cell>
        </row>
        <row r="200">
          <cell r="A200" t="str">
            <v>22.08.42</v>
          </cell>
          <cell r="B200" t="str">
            <v xml:space="preserve">GEOGRELHA PVC RESIST. TRANSV. 30 KN/M - RESIST. LONGIT. 90 KN/M.               </v>
          </cell>
          <cell r="C200" t="str">
            <v>m2</v>
          </cell>
          <cell r="D200">
            <v>58.18</v>
          </cell>
          <cell r="E200">
            <v>43.096296296296295</v>
          </cell>
          <cell r="F200" t="str">
            <v>DER Jan/26</v>
          </cell>
        </row>
        <row r="201">
          <cell r="A201" t="str">
            <v>22.08.43</v>
          </cell>
          <cell r="B201" t="str">
            <v xml:space="preserve">GEOGRELHA PVC RESIST. TRANSV. 30 KN/M - RESIST. LONGIT. 120 KN/M.              </v>
          </cell>
          <cell r="C201" t="str">
            <v>m2</v>
          </cell>
          <cell r="D201">
            <v>62.91</v>
          </cell>
          <cell r="E201">
            <v>46.599999999999994</v>
          </cell>
          <cell r="F201" t="str">
            <v>DER Jan/26</v>
          </cell>
        </row>
        <row r="202">
          <cell r="A202" t="str">
            <v>23.02.01</v>
          </cell>
          <cell r="B202" t="str">
            <v xml:space="preserve">MELH/PREPARO SUB-LEITO - 100% EN                                               </v>
          </cell>
          <cell r="C202" t="str">
            <v>m2</v>
          </cell>
          <cell r="D202">
            <v>2.74</v>
          </cell>
          <cell r="E202">
            <v>2.0296296296296297</v>
          </cell>
          <cell r="F202" t="str">
            <v>DER Jan/26</v>
          </cell>
        </row>
        <row r="203">
          <cell r="A203" t="str">
            <v>23.02.02</v>
          </cell>
          <cell r="B203" t="str">
            <v xml:space="preserve">MELH/PREPARO SUB-LEITO - 100% EI                                               </v>
          </cell>
          <cell r="C203" t="str">
            <v>m2</v>
          </cell>
          <cell r="D203">
            <v>3.28</v>
          </cell>
          <cell r="E203">
            <v>2.4296296296296291</v>
          </cell>
          <cell r="F203" t="str">
            <v>DER Jan/26</v>
          </cell>
        </row>
        <row r="204">
          <cell r="A204" t="str">
            <v>23.03.01</v>
          </cell>
          <cell r="B204" t="str">
            <v xml:space="preserve">REFORCO SUB-LEITO ESCAV. SOLO ESCOLHIDO                                        </v>
          </cell>
          <cell r="C204" t="str">
            <v>m3</v>
          </cell>
          <cell r="D204">
            <v>12.74</v>
          </cell>
          <cell r="E204">
            <v>9.4370370370370367</v>
          </cell>
          <cell r="F204" t="str">
            <v>DER Jan/26</v>
          </cell>
        </row>
        <row r="205">
          <cell r="A205" t="str">
            <v>23.03.02.01</v>
          </cell>
          <cell r="B205" t="str">
            <v xml:space="preserve">REFORCO DO SUB-LEITO - TRANSPORTE ATE 1 KM                                     </v>
          </cell>
          <cell r="C205" t="str">
            <v>m3*km</v>
          </cell>
          <cell r="D205">
            <v>10.44</v>
          </cell>
          <cell r="E205">
            <v>7.7333333333333325</v>
          </cell>
          <cell r="F205" t="str">
            <v>DER Jan/26</v>
          </cell>
        </row>
        <row r="206">
          <cell r="A206" t="str">
            <v>23.03.02.02</v>
          </cell>
          <cell r="B206" t="str">
            <v xml:space="preserve">REFORCO DO SUB-LEITO - TRANSPORTE ATE 2 KM                                     </v>
          </cell>
          <cell r="C206" t="str">
            <v>m3*km</v>
          </cell>
          <cell r="D206">
            <v>7.33</v>
          </cell>
          <cell r="E206">
            <v>5.4296296296296296</v>
          </cell>
          <cell r="F206" t="str">
            <v>DER Jan/26</v>
          </cell>
        </row>
        <row r="207">
          <cell r="A207" t="str">
            <v>23.03.02.03</v>
          </cell>
          <cell r="B207" t="str">
            <v xml:space="preserve">REFORCO DO SUB-LEITO - TRANSPORTE ATE 5KM                                      </v>
          </cell>
          <cell r="C207" t="str">
            <v>m3*km</v>
          </cell>
          <cell r="D207">
            <v>5.72</v>
          </cell>
          <cell r="E207">
            <v>4.2370370370370365</v>
          </cell>
          <cell r="F207" t="str">
            <v>DER Jan/26</v>
          </cell>
        </row>
        <row r="208">
          <cell r="A208" t="str">
            <v>23.03.02.04</v>
          </cell>
          <cell r="B208" t="str">
            <v xml:space="preserve">REFORCO DE SUB-LEITO - TRANSPORTE ATE 10 KM                                    </v>
          </cell>
          <cell r="C208" t="str">
            <v>m3*km</v>
          </cell>
          <cell r="D208">
            <v>4.78</v>
          </cell>
          <cell r="E208">
            <v>3.5407407407407407</v>
          </cell>
          <cell r="F208" t="str">
            <v>DER Jan/26</v>
          </cell>
        </row>
        <row r="209">
          <cell r="A209" t="str">
            <v>23.03.02.05</v>
          </cell>
          <cell r="B209" t="str">
            <v xml:space="preserve">REFORCO DO SUB-LEITO - TRANSPORTE ATE 15 KM                                    </v>
          </cell>
          <cell r="C209" t="str">
            <v>m3*km</v>
          </cell>
          <cell r="D209">
            <v>4.22</v>
          </cell>
          <cell r="E209">
            <v>3.1259259259259253</v>
          </cell>
          <cell r="F209" t="str">
            <v>DER Jan/26</v>
          </cell>
        </row>
        <row r="210">
          <cell r="A210" t="str">
            <v>23.03.02.06</v>
          </cell>
          <cell r="B210" t="str">
            <v xml:space="preserve">REFORCO DO SUB-LEITO - TRANSPORTE + 15KM                                       </v>
          </cell>
          <cell r="C210" t="str">
            <v>m3*km</v>
          </cell>
          <cell r="D210">
            <v>3.33</v>
          </cell>
          <cell r="E210">
            <v>2.4666666666666663</v>
          </cell>
          <cell r="F210" t="str">
            <v>DER Jan/26</v>
          </cell>
        </row>
        <row r="211">
          <cell r="A211" t="str">
            <v>23.03.03</v>
          </cell>
          <cell r="B211" t="str">
            <v xml:space="preserve">REFORCO DE SUB-LEITO COMPACTACAO 100% EI                                       </v>
          </cell>
          <cell r="C211" t="str">
            <v>m3</v>
          </cell>
          <cell r="D211">
            <v>8.92</v>
          </cell>
          <cell r="E211">
            <v>6.6074074074074067</v>
          </cell>
          <cell r="F211" t="str">
            <v>DER Jan/26</v>
          </cell>
        </row>
        <row r="212">
          <cell r="A212" t="str">
            <v>23.03.04</v>
          </cell>
          <cell r="B212" t="str">
            <v xml:space="preserve">REFORCO DE SUB-LEITO COMPACT 100% EN                                           </v>
          </cell>
          <cell r="C212" t="str">
            <v>m3</v>
          </cell>
          <cell r="D212">
            <v>8.0299999999999994</v>
          </cell>
          <cell r="E212">
            <v>5.9481481481481469</v>
          </cell>
          <cell r="F212" t="str">
            <v>DER Jan/26</v>
          </cell>
        </row>
        <row r="213">
          <cell r="A213" t="str">
            <v>23.04.01.01</v>
          </cell>
          <cell r="B213" t="str">
            <v xml:space="preserve">SUB-BASE OU BASE SOLO CIM 3% - USINA                                           </v>
          </cell>
          <cell r="C213" t="str">
            <v>m3</v>
          </cell>
          <cell r="D213">
            <v>95.45</v>
          </cell>
          <cell r="E213">
            <v>70.703703703703695</v>
          </cell>
          <cell r="F213" t="str">
            <v>DER Jan/26</v>
          </cell>
        </row>
        <row r="214">
          <cell r="A214" t="str">
            <v>23.04.01.01.01</v>
          </cell>
          <cell r="B214" t="str">
            <v xml:space="preserve">SUB-BASE OU BASE DE SOLO CIM.3%-USINA COM TRANSP.JAZIDA ATE LOCAL APLICACAO    </v>
          </cell>
          <cell r="C214" t="str">
            <v>m3</v>
          </cell>
          <cell r="D214">
            <v>158.81</v>
          </cell>
          <cell r="E214">
            <v>117.63703703703703</v>
          </cell>
          <cell r="F214" t="str">
            <v>DER Jan/26</v>
          </cell>
        </row>
        <row r="215">
          <cell r="A215" t="str">
            <v>23.04.01.04.01</v>
          </cell>
          <cell r="B215" t="str">
            <v xml:space="preserve">SUB BASE OU BASE SOLO CIM.6%-USINA COM TRANSP. JAZIDA ATE LOCAL APLICACAO      </v>
          </cell>
          <cell r="C215" t="str">
            <v>m3</v>
          </cell>
          <cell r="D215">
            <v>213.05</v>
          </cell>
          <cell r="E215">
            <v>157.81481481481481</v>
          </cell>
          <cell r="F215" t="str">
            <v>DER Jan/26</v>
          </cell>
        </row>
        <row r="216">
          <cell r="A216" t="str">
            <v>23.04.01.08.01</v>
          </cell>
          <cell r="B216" t="str">
            <v xml:space="preserve">SUB BASE OU BASE SOLO CIM.10%-USINA COM TRANSP.JAZIDA ATE LOCAL APLICACAO      </v>
          </cell>
          <cell r="C216" t="str">
            <v>m3</v>
          </cell>
          <cell r="D216">
            <v>285.37</v>
          </cell>
          <cell r="E216">
            <v>211.38518518518518</v>
          </cell>
          <cell r="F216" t="str">
            <v>DER Jan/26</v>
          </cell>
        </row>
        <row r="217">
          <cell r="A217" t="str">
            <v>23.04.01.26.01</v>
          </cell>
          <cell r="B217" t="str">
            <v xml:space="preserve">SUB BASE OU BASE SOLO CAL 4% - COM TRANSP.JAZIDA ATE LOCAL APLICACAO           </v>
          </cell>
          <cell r="C217" t="str">
            <v>m3</v>
          </cell>
          <cell r="D217">
            <v>167.94</v>
          </cell>
          <cell r="E217">
            <v>124.39999999999999</v>
          </cell>
          <cell r="F217" t="str">
            <v>DER Jan/26</v>
          </cell>
        </row>
        <row r="218">
          <cell r="A218" t="str">
            <v>23.04.02.01.02</v>
          </cell>
          <cell r="B218" t="str">
            <v xml:space="preserve">SUB BASE OU BASE SOLO BRITA C/CIM.3% COM TRANSP. JAZIDA ATE LOCAL APLICAÇÃO    </v>
          </cell>
          <cell r="C218" t="str">
            <v>m3</v>
          </cell>
          <cell r="D218">
            <v>341.35</v>
          </cell>
          <cell r="E218">
            <v>252.85185185185185</v>
          </cell>
          <cell r="F218" t="str">
            <v>DER Jan/26</v>
          </cell>
        </row>
        <row r="219">
          <cell r="A219" t="str">
            <v>23.04.02.02.01</v>
          </cell>
          <cell r="B219" t="str">
            <v xml:space="preserve">SUB BASE OU BASE SOLO BRITA C/CIM.4% COM TRANSP. JAZIDA ATE LOCAL DE APLICAÇÃO </v>
          </cell>
          <cell r="C219" t="str">
            <v>m3</v>
          </cell>
          <cell r="D219">
            <v>377.35</v>
          </cell>
          <cell r="E219">
            <v>279.51851851851853</v>
          </cell>
          <cell r="F219" t="str">
            <v>DER Jan/26</v>
          </cell>
        </row>
        <row r="220">
          <cell r="A220" t="str">
            <v>23.04.02.03.01</v>
          </cell>
          <cell r="B220" t="str">
            <v>SUB BASE OU BASE SOLO BRITA C/CIM.5% COM TRANSP.JAZIDA ATE O LOCAL DE APLICAÇÃO</v>
          </cell>
          <cell r="C220" t="str">
            <v>m3</v>
          </cell>
          <cell r="D220">
            <v>392.43</v>
          </cell>
          <cell r="E220">
            <v>290.68888888888887</v>
          </cell>
          <cell r="F220" t="str">
            <v>DER Jan/26</v>
          </cell>
        </row>
        <row r="221">
          <cell r="A221" t="str">
            <v>23.04.02.04.41</v>
          </cell>
          <cell r="B221" t="str">
            <v xml:space="preserve">SUB BASE OU BASE SOLO BRITA C/CIM.6% COM TRANSP.DA JAZIDA ATE LOCAL APLICAÇÃO  </v>
          </cell>
          <cell r="C221" t="str">
            <v>m3</v>
          </cell>
          <cell r="D221">
            <v>407.51</v>
          </cell>
          <cell r="E221">
            <v>301.85925925925926</v>
          </cell>
          <cell r="F221" t="str">
            <v>DER Jan/26</v>
          </cell>
        </row>
        <row r="222">
          <cell r="A222" t="str">
            <v>23.04.02.05.02</v>
          </cell>
          <cell r="B222" t="str">
            <v xml:space="preserve">SUB BASE OU BASE DE SOLO BRITA 50% BRITA COM TRANSP.JAZIDA ATE LOCAL APLICAÇÃO </v>
          </cell>
          <cell r="C222" t="str">
            <v>m3</v>
          </cell>
          <cell r="D222">
            <v>253.99</v>
          </cell>
          <cell r="E222">
            <v>188.14074074074074</v>
          </cell>
          <cell r="F222" t="str">
            <v>DER Jan/26</v>
          </cell>
        </row>
        <row r="223">
          <cell r="A223" t="str">
            <v>23.04.02.05.03</v>
          </cell>
          <cell r="B223" t="str">
            <v xml:space="preserve">SUB BASE OU BASE DE SOLO LATERITICO-BRITA 50% BRITA C/TRANSP.JAZIDA ATE APLIC. </v>
          </cell>
          <cell r="C223" t="str">
            <v>m3</v>
          </cell>
          <cell r="D223">
            <v>253.99</v>
          </cell>
          <cell r="E223">
            <v>188.14074074074074</v>
          </cell>
          <cell r="F223" t="str">
            <v>DER Jan/26</v>
          </cell>
        </row>
        <row r="224">
          <cell r="A224" t="str">
            <v>23.04.02.07.02</v>
          </cell>
          <cell r="B224" t="str">
            <v xml:space="preserve">SUB BASE OU BASE DE SOLO BRITA 60% BRITA COM TRANSP.JAZIDA ATE LOCAL APLICAÇÃO </v>
          </cell>
          <cell r="C224" t="str">
            <v>m3</v>
          </cell>
          <cell r="D224">
            <v>256.04000000000002</v>
          </cell>
          <cell r="E224">
            <v>189.65925925925927</v>
          </cell>
          <cell r="F224" t="str">
            <v>DER Jan/26</v>
          </cell>
        </row>
        <row r="225">
          <cell r="A225" t="str">
            <v>23.04.02.09.02</v>
          </cell>
          <cell r="B225" t="str">
            <v xml:space="preserve">SUB BASE OU BASE DE SOLO BRITA 70% BRITA COM TRANSP.JAZIDA ATE LOCAL APLICAÇÃO </v>
          </cell>
          <cell r="C225" t="str">
            <v>m3</v>
          </cell>
          <cell r="D225">
            <v>312.67</v>
          </cell>
          <cell r="E225">
            <v>231.60740740740741</v>
          </cell>
          <cell r="F225" t="str">
            <v>DER Jan/26</v>
          </cell>
        </row>
        <row r="226">
          <cell r="A226" t="str">
            <v>23.04.03.01</v>
          </cell>
          <cell r="B226" t="str">
            <v xml:space="preserve">SUB-BASE OU BASE BRITA GRAD. SIMPLES                                           </v>
          </cell>
          <cell r="C226" t="str">
            <v>m3</v>
          </cell>
          <cell r="D226">
            <v>409.99</v>
          </cell>
          <cell r="E226">
            <v>303.69629629629628</v>
          </cell>
          <cell r="F226" t="str">
            <v>DER Jan/26</v>
          </cell>
        </row>
        <row r="227">
          <cell r="A227" t="str">
            <v>23.04.03.02</v>
          </cell>
          <cell r="B227" t="str">
            <v xml:space="preserve">SUB-BASE OU BASE DE PEDRA BRITADA                                              </v>
          </cell>
          <cell r="C227" t="str">
            <v>m3</v>
          </cell>
          <cell r="D227">
            <v>325.94</v>
          </cell>
          <cell r="E227">
            <v>241.43703703703702</v>
          </cell>
          <cell r="F227" t="str">
            <v>DER Jan/26</v>
          </cell>
        </row>
        <row r="228">
          <cell r="A228" t="str">
            <v>23.04.03.04</v>
          </cell>
          <cell r="B228" t="str">
            <v xml:space="preserve">SUB-BASE OU BASE DE PEDRA RACHAO, CONF. ET-POO/042 (DERSA)                     </v>
          </cell>
          <cell r="C228" t="str">
            <v>m3</v>
          </cell>
          <cell r="D228">
            <v>389.58</v>
          </cell>
          <cell r="E228">
            <v>288.57777777777773</v>
          </cell>
          <cell r="F228" t="str">
            <v>DER Jan/26</v>
          </cell>
        </row>
        <row r="229">
          <cell r="A229" t="str">
            <v>23.04.04.01</v>
          </cell>
          <cell r="B229" t="str">
            <v xml:space="preserve">SUB-BASE OU BASE BRITA GRAD. C/CIM 1%VOL                                       </v>
          </cell>
          <cell r="C229" t="str">
            <v>m3</v>
          </cell>
          <cell r="D229">
            <v>396.61</v>
          </cell>
          <cell r="E229">
            <v>293.78518518518518</v>
          </cell>
          <cell r="F229" t="str">
            <v>DER Jan/26</v>
          </cell>
        </row>
        <row r="230">
          <cell r="A230" t="str">
            <v>23.04.06.03</v>
          </cell>
          <cell r="B230" t="str">
            <v xml:space="preserve">SUB-BASE OU BASE DE MACADAME SECO                                              </v>
          </cell>
          <cell r="C230" t="str">
            <v>m3</v>
          </cell>
          <cell r="D230">
            <v>374.78</v>
          </cell>
          <cell r="E230">
            <v>277.61481481481479</v>
          </cell>
          <cell r="F230" t="str">
            <v>DER Jan/26</v>
          </cell>
        </row>
        <row r="231">
          <cell r="A231" t="str">
            <v>23.04.07.01</v>
          </cell>
          <cell r="B231" t="str">
            <v xml:space="preserve">SUB-BASE OU BASE SOLO AREN. FINO 95% PI                                        </v>
          </cell>
          <cell r="C231" t="str">
            <v>m3</v>
          </cell>
          <cell r="D231">
            <v>40.04</v>
          </cell>
          <cell r="E231">
            <v>29.659259259259258</v>
          </cell>
          <cell r="F231" t="str">
            <v>DER Jan/26</v>
          </cell>
        </row>
        <row r="232">
          <cell r="A232" t="str">
            <v>23.05.01</v>
          </cell>
          <cell r="B232" t="str">
            <v xml:space="preserve">IMPRIMADURA BETUMINOSA IMPERMEABILIZANTE                                       </v>
          </cell>
          <cell r="C232" t="str">
            <v>m2</v>
          </cell>
          <cell r="D232">
            <v>6.35</v>
          </cell>
          <cell r="E232">
            <v>4.7037037037037033</v>
          </cell>
          <cell r="F232" t="str">
            <v>DER Jan/26</v>
          </cell>
        </row>
        <row r="233">
          <cell r="A233" t="str">
            <v>23.05.02</v>
          </cell>
          <cell r="B233" t="str">
            <v xml:space="preserve">IMPRIMADURA BETUMINOSA LIGANTE                                                 </v>
          </cell>
          <cell r="C233" t="str">
            <v>m2</v>
          </cell>
          <cell r="D233">
            <v>4.12</v>
          </cell>
          <cell r="E233">
            <v>3.0518518518518518</v>
          </cell>
          <cell r="F233" t="str">
            <v>DER Jan/26</v>
          </cell>
        </row>
        <row r="234">
          <cell r="A234" t="str">
            <v>23.05.03</v>
          </cell>
          <cell r="B234" t="str">
            <v xml:space="preserve">IMPRIMADURA BET. AUXILIAR DE LIGACAO                                           </v>
          </cell>
          <cell r="C234" t="str">
            <v>m2</v>
          </cell>
          <cell r="D234">
            <v>1.99</v>
          </cell>
          <cell r="E234">
            <v>1.4740740740740739</v>
          </cell>
          <cell r="F234" t="str">
            <v>DER Jan/26</v>
          </cell>
        </row>
        <row r="235">
          <cell r="A235" t="str">
            <v>23.05.04</v>
          </cell>
          <cell r="B235" t="str">
            <v xml:space="preserve">IMPRIM. BET. LIGANTE MODIF. POLIMERO                                           </v>
          </cell>
          <cell r="C235" t="str">
            <v>m2</v>
          </cell>
          <cell r="D235">
            <v>4.07</v>
          </cell>
          <cell r="E235">
            <v>3.0148148148148146</v>
          </cell>
          <cell r="F235" t="str">
            <v>DER Jan/26</v>
          </cell>
        </row>
        <row r="236">
          <cell r="A236" t="str">
            <v>23.06.01</v>
          </cell>
          <cell r="B236" t="str">
            <v xml:space="preserve">TRATAMENTO SUPERFICIAL SIMPLES                                                 </v>
          </cell>
          <cell r="C236" t="str">
            <v>m2</v>
          </cell>
          <cell r="D236">
            <v>10</v>
          </cell>
          <cell r="E236">
            <v>7.4074074074074066</v>
          </cell>
          <cell r="F236" t="str">
            <v>DER Jan/26</v>
          </cell>
        </row>
        <row r="237">
          <cell r="A237" t="str">
            <v>23.06.02</v>
          </cell>
          <cell r="B237" t="str">
            <v xml:space="preserve">TRATAMENTO SUPERFICIAL DUPLO                                                   </v>
          </cell>
          <cell r="C237" t="str">
            <v>m3</v>
          </cell>
          <cell r="D237">
            <v>910.08</v>
          </cell>
          <cell r="E237">
            <v>674.13333333333333</v>
          </cell>
          <cell r="F237" t="str">
            <v>DER Jan/26</v>
          </cell>
        </row>
        <row r="238">
          <cell r="A238" t="str">
            <v>23.06.03</v>
          </cell>
          <cell r="B238" t="str">
            <v xml:space="preserve">TRATAMENTO SUPERFICIAL TRIPLO                                                  </v>
          </cell>
          <cell r="C238" t="str">
            <v>m3</v>
          </cell>
          <cell r="D238">
            <v>1141.6400000000001</v>
          </cell>
          <cell r="E238">
            <v>845.65925925925933</v>
          </cell>
          <cell r="F238" t="str">
            <v>DER Jan/26</v>
          </cell>
        </row>
        <row r="239">
          <cell r="A239" t="str">
            <v>23.06.04</v>
          </cell>
          <cell r="B239" t="str">
            <v xml:space="preserve">MICROREVESTIMENTO C/POLIMERO COM FIBRA À FRIO (MCAF)                           </v>
          </cell>
          <cell r="C239" t="str">
            <v>m2</v>
          </cell>
          <cell r="D239">
            <v>32.450000000000003</v>
          </cell>
          <cell r="E239">
            <v>24.037037037037038</v>
          </cell>
          <cell r="F239" t="str">
            <v>DER Jan/26</v>
          </cell>
        </row>
        <row r="240">
          <cell r="A240" t="str">
            <v>23.06.04.01</v>
          </cell>
          <cell r="B240" t="str">
            <v xml:space="preserve">MICROREVESTIMENTO COM POLIMERO SEM FIBRA A FRIO (MCAF)                         </v>
          </cell>
          <cell r="C240" t="str">
            <v>m2</v>
          </cell>
          <cell r="D240">
            <v>24.43</v>
          </cell>
          <cell r="E240">
            <v>18.096296296296295</v>
          </cell>
          <cell r="F240" t="str">
            <v>DER Jan/26</v>
          </cell>
        </row>
        <row r="241">
          <cell r="A241" t="str">
            <v>23.06.08</v>
          </cell>
          <cell r="B241" t="str">
            <v xml:space="preserve">TRATAMENTO SUPERFICIAL DUPLO MODIFICADO POR POLIMEROS                          </v>
          </cell>
          <cell r="C241" t="str">
            <v>m3</v>
          </cell>
          <cell r="D241">
            <v>1129.5999999999999</v>
          </cell>
          <cell r="E241">
            <v>836.74074074074065</v>
          </cell>
          <cell r="F241" t="str">
            <v>DER Jan/26</v>
          </cell>
        </row>
        <row r="242">
          <cell r="A242" t="str">
            <v>23.07.01</v>
          </cell>
          <cell r="B242" t="str">
            <v xml:space="preserve">PRE-MISTURADO A FRIO                                                           </v>
          </cell>
          <cell r="C242" t="str">
            <v>m3</v>
          </cell>
          <cell r="D242">
            <v>1166.1300000000001</v>
          </cell>
          <cell r="E242">
            <v>863.80000000000007</v>
          </cell>
          <cell r="F242" t="str">
            <v>DER Jan/26</v>
          </cell>
        </row>
        <row r="243">
          <cell r="A243" t="str">
            <v>23.07.01.02</v>
          </cell>
          <cell r="B243" t="str">
            <v xml:space="preserve">APLICACAO CAMADA DE PRE-MISTURADO A FRIO COM TRANSPORTE (EXCLUSO MATERIAL)     </v>
          </cell>
          <cell r="C243" t="str">
            <v>m3</v>
          </cell>
          <cell r="D243">
            <v>176.79</v>
          </cell>
          <cell r="E243">
            <v>130.95555555555555</v>
          </cell>
          <cell r="F243" t="str">
            <v>DER Jan/26</v>
          </cell>
        </row>
        <row r="244">
          <cell r="A244" t="str">
            <v>23.08.03.03</v>
          </cell>
          <cell r="B244" t="str">
            <v xml:space="preserve">CAMADA ROLAMENTO - CAUQ - GRAD.C - COM DOP                                     </v>
          </cell>
          <cell r="C244" t="str">
            <v>m3</v>
          </cell>
          <cell r="D244">
            <v>1465.13</v>
          </cell>
          <cell r="E244">
            <v>1085.2814814814815</v>
          </cell>
          <cell r="F244" t="str">
            <v>DER Jan/26</v>
          </cell>
        </row>
        <row r="245">
          <cell r="A245" t="str">
            <v>23.08.06.07</v>
          </cell>
          <cell r="B245" t="str">
            <v xml:space="preserve">ASFALTO BORRACHA MORNO, GRADUAÇÃO DER 4,75                                     </v>
          </cell>
          <cell r="C245" t="str">
            <v>m3</v>
          </cell>
          <cell r="D245">
            <v>1916.85</v>
          </cell>
          <cell r="E245">
            <v>1419.8888888888887</v>
          </cell>
          <cell r="F245" t="str">
            <v>DER Jan/26</v>
          </cell>
        </row>
        <row r="246">
          <cell r="A246" t="str">
            <v>23.08.06.08</v>
          </cell>
          <cell r="B246" t="str">
            <v xml:space="preserve">ASFALTO BORRACHA MORNO, GRADUAÇÃO DER 9,5                                      </v>
          </cell>
          <cell r="C246" t="str">
            <v>m3</v>
          </cell>
          <cell r="D246">
            <v>1871.71</v>
          </cell>
          <cell r="E246">
            <v>1386.4518518518519</v>
          </cell>
          <cell r="F246" t="str">
            <v>DER Jan/26</v>
          </cell>
        </row>
        <row r="247">
          <cell r="A247" t="str">
            <v>23.08.06.09</v>
          </cell>
          <cell r="B247" t="str">
            <v xml:space="preserve">ASFALTO BORRACHA MORNO, GRADUAÇÃO DER 12,5                                     </v>
          </cell>
          <cell r="C247" t="str">
            <v>m3</v>
          </cell>
          <cell r="D247">
            <v>1788.97</v>
          </cell>
          <cell r="E247">
            <v>1325.1629629629629</v>
          </cell>
          <cell r="F247" t="str">
            <v>DER Jan/26</v>
          </cell>
        </row>
        <row r="248">
          <cell r="A248" t="str">
            <v>23.08.06.10</v>
          </cell>
          <cell r="B248" t="str">
            <v xml:space="preserve">ASFALTO BORRACHA MORNO, GRADUAÇÃO DER 19,00                                    </v>
          </cell>
          <cell r="C248" t="str">
            <v>m3</v>
          </cell>
          <cell r="D248">
            <v>1684.14</v>
          </cell>
          <cell r="E248">
            <v>1247.5111111111112</v>
          </cell>
          <cell r="F248" t="str">
            <v>DER Jan/26</v>
          </cell>
        </row>
        <row r="249">
          <cell r="A249" t="str">
            <v>23.09.01</v>
          </cell>
          <cell r="B249" t="str">
            <v xml:space="preserve">CAPA SELANTE TIPO 2                                                            </v>
          </cell>
          <cell r="C249" t="str">
            <v>m2</v>
          </cell>
          <cell r="D249">
            <v>6.87</v>
          </cell>
          <cell r="E249">
            <v>5.0888888888888886</v>
          </cell>
          <cell r="F249" t="str">
            <v>DER Jan/26</v>
          </cell>
        </row>
        <row r="250">
          <cell r="A250" t="str">
            <v>23.09.02</v>
          </cell>
          <cell r="B250" t="str">
            <v xml:space="preserve">CAPA SELANTE TIPO 3                                                            </v>
          </cell>
          <cell r="C250" t="str">
            <v>m2</v>
          </cell>
          <cell r="D250">
            <v>11.31</v>
          </cell>
          <cell r="E250">
            <v>8.3777777777777782</v>
          </cell>
          <cell r="F250" t="str">
            <v>DER Jan/26</v>
          </cell>
        </row>
        <row r="251">
          <cell r="A251" t="str">
            <v>23.10.01</v>
          </cell>
          <cell r="B251" t="str">
            <v xml:space="preserve">FRESAGEM CONTINUA DE PAV., INDEPENDENTE DA ESPESSURA                           </v>
          </cell>
          <cell r="C251" t="str">
            <v>m3</v>
          </cell>
          <cell r="D251">
            <v>162.38</v>
          </cell>
          <cell r="E251">
            <v>120.28148148148146</v>
          </cell>
          <cell r="F251" t="str">
            <v>DER Jan/26</v>
          </cell>
        </row>
        <row r="252">
          <cell r="A252" t="str">
            <v>23.10.03</v>
          </cell>
          <cell r="B252" t="str">
            <v xml:space="preserve">FRESAGEM CONTÍNUA DE REVESTIMENTO ASFÁLTICO (SEM TRANSPORTE)                   </v>
          </cell>
          <cell r="C252" t="str">
            <v>m3</v>
          </cell>
          <cell r="D252">
            <v>83.36</v>
          </cell>
          <cell r="E252">
            <v>61.748148148148147</v>
          </cell>
          <cell r="F252" t="str">
            <v>DER Jan/26</v>
          </cell>
        </row>
        <row r="253">
          <cell r="A253" t="str">
            <v>23.10.03.01</v>
          </cell>
          <cell r="B253" t="str">
            <v xml:space="preserve">TRANSPORTE DE MATERIAL FRESADO ATÉ 1KM                                         </v>
          </cell>
          <cell r="C253" t="str">
            <v>m3*km</v>
          </cell>
          <cell r="D253">
            <v>10.53</v>
          </cell>
          <cell r="E253">
            <v>7.7999999999999989</v>
          </cell>
          <cell r="F253" t="str">
            <v>DER Jan/26</v>
          </cell>
        </row>
        <row r="254">
          <cell r="A254" t="str">
            <v>23.10.03.02</v>
          </cell>
          <cell r="B254" t="str">
            <v xml:space="preserve">TRANSPORTE DE MATERIAL FRESADO ATÉ 2KM                                         </v>
          </cell>
          <cell r="C254" t="str">
            <v>m3*km</v>
          </cell>
          <cell r="D254">
            <v>6.32</v>
          </cell>
          <cell r="E254">
            <v>4.6814814814814811</v>
          </cell>
          <cell r="F254" t="str">
            <v>DER Jan/26</v>
          </cell>
        </row>
        <row r="255">
          <cell r="A255" t="str">
            <v>23.10.03.03</v>
          </cell>
          <cell r="B255" t="str">
            <v xml:space="preserve">TRANSPORTE DE MATERIAL FRESADO ATÉ 5KM                                         </v>
          </cell>
          <cell r="C255" t="str">
            <v>m3*km</v>
          </cell>
          <cell r="D255">
            <v>4.51</v>
          </cell>
          <cell r="E255">
            <v>3.3407407407407406</v>
          </cell>
          <cell r="F255" t="str">
            <v>DER Jan/26</v>
          </cell>
        </row>
        <row r="256">
          <cell r="A256" t="str">
            <v>23.10.03.04</v>
          </cell>
          <cell r="B256" t="str">
            <v xml:space="preserve">TRANSPORTE DE MATERIAL FRESADO ATÉ 10KM                                        </v>
          </cell>
          <cell r="C256" t="str">
            <v>m3*km</v>
          </cell>
          <cell r="D256">
            <v>3.51</v>
          </cell>
          <cell r="E256">
            <v>2.5999999999999996</v>
          </cell>
          <cell r="F256" t="str">
            <v>DER Jan/26</v>
          </cell>
        </row>
        <row r="257">
          <cell r="A257" t="str">
            <v>23.10.03.05</v>
          </cell>
          <cell r="B257" t="str">
            <v xml:space="preserve">TRANSPORTE DE MATERIAL FRESADO ATÉ 15KM                                        </v>
          </cell>
          <cell r="C257" t="str">
            <v>m3*km</v>
          </cell>
          <cell r="D257">
            <v>2.87</v>
          </cell>
          <cell r="E257">
            <v>2.1259259259259258</v>
          </cell>
          <cell r="F257" t="str">
            <v>DER Jan/26</v>
          </cell>
        </row>
        <row r="258">
          <cell r="A258" t="str">
            <v>23.10.03.06</v>
          </cell>
          <cell r="B258" t="str">
            <v xml:space="preserve">TRANSPORTE DE MATERIAL FRESADO ALEM 15KM                                       </v>
          </cell>
          <cell r="C258" t="str">
            <v>m3*km</v>
          </cell>
          <cell r="D258">
            <v>2.4300000000000002</v>
          </cell>
          <cell r="E258">
            <v>1.8</v>
          </cell>
          <cell r="F258" t="str">
            <v>DER Jan/26</v>
          </cell>
        </row>
        <row r="259">
          <cell r="A259" t="str">
            <v>23.11.09</v>
          </cell>
          <cell r="B259" t="str">
            <v xml:space="preserve">PAVIMENTO DE CONCRETO SOBRE OBRA DE ARTE ESPECIAL-MANUAL.                      </v>
          </cell>
          <cell r="C259" t="str">
            <v>m3</v>
          </cell>
          <cell r="D259">
            <v>2134.83</v>
          </cell>
          <cell r="E259">
            <v>1581.3555555555554</v>
          </cell>
          <cell r="F259" t="str">
            <v>DER Jan/26</v>
          </cell>
        </row>
        <row r="260">
          <cell r="A260" t="str">
            <v>23.12.01</v>
          </cell>
          <cell r="B260" t="str">
            <v xml:space="preserve">PAVIMENTO CONCRETO INTERTRAVADO - E=6CM                                        </v>
          </cell>
          <cell r="C260" t="str">
            <v>m2</v>
          </cell>
          <cell r="D260">
            <v>154.44</v>
          </cell>
          <cell r="E260">
            <v>114.39999999999999</v>
          </cell>
          <cell r="F260" t="str">
            <v>DER Jan/26</v>
          </cell>
        </row>
        <row r="261">
          <cell r="A261" t="str">
            <v>23.12.02</v>
          </cell>
          <cell r="B261" t="str">
            <v xml:space="preserve">PAVIMENTO CONCRETO INTERTRAVADO - E=8CM                                        </v>
          </cell>
          <cell r="C261" t="str">
            <v>m2</v>
          </cell>
          <cell r="D261">
            <v>195.22</v>
          </cell>
          <cell r="E261">
            <v>144.60740740740741</v>
          </cell>
          <cell r="F261" t="str">
            <v>DER Jan/26</v>
          </cell>
        </row>
        <row r="262">
          <cell r="A262" t="str">
            <v>23.12.03</v>
          </cell>
          <cell r="B262" t="str">
            <v xml:space="preserve">PAV CONCRETO INTERTRAVADO - E=10CM                                             </v>
          </cell>
          <cell r="C262" t="str">
            <v>m2</v>
          </cell>
          <cell r="D262">
            <v>224.96</v>
          </cell>
          <cell r="E262">
            <v>166.63703703703703</v>
          </cell>
          <cell r="F262" t="str">
            <v>DER Jan/26</v>
          </cell>
        </row>
        <row r="263">
          <cell r="A263" t="str">
            <v>23.13.07.01</v>
          </cell>
          <cell r="B263" t="str">
            <v xml:space="preserve">RECICLAGEM CAPA/BASE COM ADICAO DE 4% DE CIMENTO                               </v>
          </cell>
          <cell r="C263" t="str">
            <v>m3</v>
          </cell>
          <cell r="D263">
            <v>192.79</v>
          </cell>
          <cell r="E263">
            <v>142.8074074074074</v>
          </cell>
          <cell r="F263" t="str">
            <v>DER Jan/26</v>
          </cell>
        </row>
        <row r="264">
          <cell r="A264" t="str">
            <v>23.13.07.02</v>
          </cell>
          <cell r="B264" t="str">
            <v xml:space="preserve">RECICLAGEM DE PAVIMENTO COM ADICAO DE 30% DE BRITA E 4% DE CIMENTO             </v>
          </cell>
          <cell r="C264" t="str">
            <v>m3</v>
          </cell>
          <cell r="D264">
            <v>300.67</v>
          </cell>
          <cell r="E264">
            <v>222.71851851851852</v>
          </cell>
          <cell r="F264" t="str">
            <v>DER Jan/26</v>
          </cell>
        </row>
        <row r="265">
          <cell r="A265" t="str">
            <v>23.13.07.03</v>
          </cell>
          <cell r="B265" t="str">
            <v xml:space="preserve">RECICLAGEM DE PAVIMENTO COM ADICAO DE 20% DE BRITA E 4% DE CIMENTO             </v>
          </cell>
          <cell r="C265" t="str">
            <v>m3</v>
          </cell>
          <cell r="D265">
            <v>268.39</v>
          </cell>
          <cell r="E265">
            <v>198.8074074074074</v>
          </cell>
          <cell r="F265" t="str">
            <v>DER Jan/26</v>
          </cell>
        </row>
        <row r="266">
          <cell r="A266" t="str">
            <v>23.13.07.04</v>
          </cell>
          <cell r="B266" t="str">
            <v xml:space="preserve">RECICLAGEM DE PAVIMENTO COM ADICAO DE 20% DE BRITA E 6% DE CIMENTO             </v>
          </cell>
          <cell r="C266" t="str">
            <v>m3</v>
          </cell>
          <cell r="D266">
            <v>308.76</v>
          </cell>
          <cell r="E266">
            <v>228.71111111111108</v>
          </cell>
          <cell r="F266" t="str">
            <v>DER Jan/26</v>
          </cell>
        </row>
        <row r="267">
          <cell r="A267" t="str">
            <v>23.13.07.05</v>
          </cell>
          <cell r="B267" t="str">
            <v xml:space="preserve">RECICLAGEM DE PAVIMENTO COM ADICAO DE 20% BRITA.                               </v>
          </cell>
          <cell r="C267" t="str">
            <v>m3</v>
          </cell>
          <cell r="D267">
            <v>187.65</v>
          </cell>
          <cell r="E267">
            <v>139</v>
          </cell>
          <cell r="F267" t="str">
            <v>DER Jan/26</v>
          </cell>
        </row>
        <row r="268">
          <cell r="A268" t="str">
            <v>23.13.07.06</v>
          </cell>
          <cell r="B268" t="str">
            <v xml:space="preserve">RECICLAGEM DE PAVIMENTO COM ADICAO DE 30% DE BRITA                             </v>
          </cell>
          <cell r="C268" t="str">
            <v>m3</v>
          </cell>
          <cell r="D268">
            <v>261.86</v>
          </cell>
          <cell r="E268">
            <v>193.97037037037038</v>
          </cell>
          <cell r="F268" t="str">
            <v>DER Jan/26</v>
          </cell>
        </row>
        <row r="269">
          <cell r="A269" t="str">
            <v>23.13.07.07</v>
          </cell>
          <cell r="B269" t="str">
            <v xml:space="preserve">REUTILIZACAO DE PAVIMENTO RECICLADO COM ADICAO DE 25% DE BRITA 1 EM PESO       </v>
          </cell>
          <cell r="C269" t="str">
            <v>m3</v>
          </cell>
          <cell r="D269">
            <v>130.35</v>
          </cell>
          <cell r="E269">
            <v>96.555555555555543</v>
          </cell>
          <cell r="F269" t="str">
            <v>DER Jan/26</v>
          </cell>
        </row>
        <row r="270">
          <cell r="A270" t="str">
            <v>23.13.07.08</v>
          </cell>
          <cell r="B270" t="str">
            <v xml:space="preserve">REMOCAO, PULVERIZACAO, CARGA E TRANSPORTE (5KM) DE PAVIMENTO FLEXIVEL          </v>
          </cell>
          <cell r="C270" t="str">
            <v>m3</v>
          </cell>
          <cell r="D270">
            <v>193.7</v>
          </cell>
          <cell r="E270">
            <v>143.48148148148147</v>
          </cell>
          <cell r="F270" t="str">
            <v>DER Jan/26</v>
          </cell>
        </row>
        <row r="271">
          <cell r="A271" t="str">
            <v>23.52.02.01</v>
          </cell>
          <cell r="B271" t="str">
            <v xml:space="preserve">CONCRETO ASFALTICO USINADO A QUENTE - FAIXA DER 25                             </v>
          </cell>
          <cell r="C271" t="str">
            <v>m3</v>
          </cell>
          <cell r="D271">
            <v>1413.32</v>
          </cell>
          <cell r="E271">
            <v>1046.9037037037035</v>
          </cell>
          <cell r="F271" t="str">
            <v>DER Jan/26</v>
          </cell>
        </row>
        <row r="272">
          <cell r="A272" t="str">
            <v>23.52.02.03</v>
          </cell>
          <cell r="B272" t="str">
            <v xml:space="preserve">CONCRETO ASFALTICO USINADO A QUENTE - FAIXA DER 19                             </v>
          </cell>
          <cell r="C272" t="str">
            <v>m3</v>
          </cell>
          <cell r="D272">
            <v>1416.39</v>
          </cell>
          <cell r="E272">
            <v>1049.1777777777777</v>
          </cell>
          <cell r="F272" t="str">
            <v>DER Jan/26</v>
          </cell>
        </row>
        <row r="273">
          <cell r="A273" t="str">
            <v>23.52.02.05</v>
          </cell>
          <cell r="B273" t="str">
            <v xml:space="preserve">CONCRETO ASFALTICO USINADO A QUENTE - FAIXA DER 12,5                           </v>
          </cell>
          <cell r="C273" t="str">
            <v>m3</v>
          </cell>
          <cell r="D273">
            <v>1581.51</v>
          </cell>
          <cell r="E273">
            <v>1171.4888888888888</v>
          </cell>
          <cell r="F273" t="str">
            <v>DER Jan/26</v>
          </cell>
        </row>
        <row r="274">
          <cell r="A274" t="str">
            <v>23.52.02.07</v>
          </cell>
          <cell r="B274" t="str">
            <v xml:space="preserve">CONCRETO ASFALTICO USINADO A QUENTE - FAIXA DER 9,5                            </v>
          </cell>
          <cell r="C274" t="str">
            <v>m3</v>
          </cell>
          <cell r="D274">
            <v>1738.16</v>
          </cell>
          <cell r="E274">
            <v>1287.525925925926</v>
          </cell>
          <cell r="F274" t="str">
            <v>DER Jan/26</v>
          </cell>
        </row>
        <row r="275">
          <cell r="A275" t="str">
            <v>23.52.02.09</v>
          </cell>
          <cell r="B275" t="str">
            <v xml:space="preserve">CONCRETO ASFALTICO USINADO A QUENTE - FAIXA DER 4,75                           </v>
          </cell>
          <cell r="C275" t="str">
            <v>m3</v>
          </cell>
          <cell r="D275">
            <v>1694.14</v>
          </cell>
          <cell r="E275">
            <v>1254.9185185185186</v>
          </cell>
          <cell r="F275" t="str">
            <v>DER Jan/26</v>
          </cell>
        </row>
        <row r="276">
          <cell r="A276" t="str">
            <v>23.52.02.11</v>
          </cell>
          <cell r="B276" t="str">
            <v xml:space="preserve">CONCRETO ASFALTICO USINADO A QUENTE COM POLIMERO - FAIXA DER 25                </v>
          </cell>
          <cell r="C276" t="str">
            <v>m3</v>
          </cell>
          <cell r="D276">
            <v>1580.13</v>
          </cell>
          <cell r="E276">
            <v>1170.4666666666667</v>
          </cell>
          <cell r="F276" t="str">
            <v>DER Jan/26</v>
          </cell>
        </row>
        <row r="277">
          <cell r="A277" t="str">
            <v>23.52.02.13</v>
          </cell>
          <cell r="B277" t="str">
            <v xml:space="preserve">CONCRETO ASFALTICO USINADO A QUENTE COM POLIMERO - FAIXA DER 19                </v>
          </cell>
          <cell r="C277" t="str">
            <v>m3</v>
          </cell>
          <cell r="D277">
            <v>1583.2</v>
          </cell>
          <cell r="E277">
            <v>1172.7407407407406</v>
          </cell>
          <cell r="F277" t="str">
            <v>DER Jan/26</v>
          </cell>
        </row>
        <row r="278">
          <cell r="A278" t="str">
            <v>23.52.02.15</v>
          </cell>
          <cell r="B278" t="str">
            <v xml:space="preserve">CONCRETO ASFALTICO USINADO A QUENTE COM POLIMERO - FAIXA DER 12,5              </v>
          </cell>
          <cell r="C278" t="str">
            <v>m3</v>
          </cell>
          <cell r="D278">
            <v>1779.81</v>
          </cell>
          <cell r="E278">
            <v>1318.3777777777777</v>
          </cell>
          <cell r="F278" t="str">
            <v>DER Jan/26</v>
          </cell>
        </row>
        <row r="279">
          <cell r="A279" t="str">
            <v>23.52.02.17</v>
          </cell>
          <cell r="B279" t="str">
            <v xml:space="preserve">CONCRETO ASFALTICO USINADO A QUENTE COM POLIMERO - FAIXA DER 9,5               </v>
          </cell>
          <cell r="C279" t="str">
            <v>m3</v>
          </cell>
          <cell r="D279">
            <v>1967.33</v>
          </cell>
          <cell r="E279">
            <v>1457.2814814814813</v>
          </cell>
          <cell r="F279" t="str">
            <v>DER Jan/26</v>
          </cell>
        </row>
        <row r="280">
          <cell r="A280" t="str">
            <v>23.52.02.19</v>
          </cell>
          <cell r="B280" t="str">
            <v xml:space="preserve">CONCRETO ASFALTICO USINADO A QUENTE COM POLIMERO - FAIXA DER 4,75              </v>
          </cell>
          <cell r="C280" t="str">
            <v>m3</v>
          </cell>
          <cell r="D280">
            <v>1907.93</v>
          </cell>
          <cell r="E280">
            <v>1413.2814814814815</v>
          </cell>
          <cell r="F280" t="str">
            <v>DER Jan/26</v>
          </cell>
        </row>
        <row r="281">
          <cell r="A281" t="str">
            <v>23.52.02.21</v>
          </cell>
          <cell r="B281" t="str">
            <v xml:space="preserve">CONCRETO ASFALTICO USINADO A QUENTE COM MELHORADOR DE ADESIVIDADE - FX DER 25  </v>
          </cell>
          <cell r="C281" t="str">
            <v>m3</v>
          </cell>
          <cell r="D281">
            <v>1471.15</v>
          </cell>
          <cell r="E281">
            <v>1089.7407407407406</v>
          </cell>
          <cell r="F281" t="str">
            <v>DER Jan/26</v>
          </cell>
        </row>
        <row r="282">
          <cell r="A282" t="str">
            <v>23.52.02.23</v>
          </cell>
          <cell r="B282" t="str">
            <v xml:space="preserve">CONCRETO ASFáLTICO USINADO A QUENTE COM MELHORADOR DE ADESIVIDADE - FX DER 19  </v>
          </cell>
          <cell r="C282" t="str">
            <v>m3</v>
          </cell>
          <cell r="D282">
            <v>1474.22</v>
          </cell>
          <cell r="E282">
            <v>1092.0148148148148</v>
          </cell>
          <cell r="F282" t="str">
            <v>DER Jan/26</v>
          </cell>
        </row>
        <row r="283">
          <cell r="A283" t="str">
            <v>23.52.02.25</v>
          </cell>
          <cell r="B283" t="str">
            <v>CONCRETO ASFáLTICO USINADO A QUENTE COM MELHORADOR DE ADESIVIDADE - FX DER 12,5</v>
          </cell>
          <cell r="C283" t="str">
            <v>m3</v>
          </cell>
          <cell r="D283">
            <v>1650.26</v>
          </cell>
          <cell r="E283">
            <v>1222.4148148148147</v>
          </cell>
          <cell r="F283" t="str">
            <v>DER Jan/26</v>
          </cell>
        </row>
        <row r="284">
          <cell r="A284" t="str">
            <v>23.52.02.27</v>
          </cell>
          <cell r="B284" t="str">
            <v xml:space="preserve">CONCRETO ASFALTICO USINADO A QUENTE COM MELHORADOR DE ADESIVIDADE - FX DER 9,5 </v>
          </cell>
          <cell r="C284" t="str">
            <v>m3</v>
          </cell>
          <cell r="D284">
            <v>1817.61</v>
          </cell>
          <cell r="E284">
            <v>1346.3777777777775</v>
          </cell>
          <cell r="F284" t="str">
            <v>DER Jan/26</v>
          </cell>
        </row>
        <row r="285">
          <cell r="A285" t="str">
            <v>23.52.02.29</v>
          </cell>
          <cell r="B285" t="str">
            <v>CONCRETO ASFáLTICO USINADO A QUENTE COM MELHORADOR DE ADESIVIDADE - FX DER 4,75</v>
          </cell>
          <cell r="C285" t="str">
            <v>m3</v>
          </cell>
          <cell r="D285">
            <v>1768.26</v>
          </cell>
          <cell r="E285">
            <v>1309.8222222222221</v>
          </cell>
          <cell r="F285" t="str">
            <v>DER Jan/26</v>
          </cell>
        </row>
        <row r="286">
          <cell r="A286" t="str">
            <v>23.52.02.31</v>
          </cell>
          <cell r="B286" t="str">
            <v xml:space="preserve">CONCRETO ASF.USIN. QUENTE C/POLIMERO E MELHORADOR DE ADESIVIDADE - FX.DER 25   </v>
          </cell>
          <cell r="C286" t="str">
            <v>m3</v>
          </cell>
          <cell r="D286">
            <v>1637.96</v>
          </cell>
          <cell r="E286">
            <v>1213.3037037037036</v>
          </cell>
          <cell r="F286" t="str">
            <v>DER Jan/26</v>
          </cell>
        </row>
        <row r="287">
          <cell r="A287" t="str">
            <v>23.52.02.33</v>
          </cell>
          <cell r="B287" t="str">
            <v xml:space="preserve">CONCRETO ASF.USIN. QUENTE C/POLIMERO E MELHORADOR DE ADESIVIDADE - FX.DER 19   </v>
          </cell>
          <cell r="C287" t="str">
            <v>m3</v>
          </cell>
          <cell r="D287">
            <v>1641.03</v>
          </cell>
          <cell r="E287">
            <v>1215.5777777777778</v>
          </cell>
          <cell r="F287" t="str">
            <v>DER Jan/26</v>
          </cell>
        </row>
        <row r="288">
          <cell r="A288" t="str">
            <v>23.52.02.35</v>
          </cell>
          <cell r="B288" t="str">
            <v xml:space="preserve">CONCRETO ASF.USIN. QUENTE C/POLIMERO E MELHORADOR DE ADESIVIDADE - FX.DER 12,5 </v>
          </cell>
          <cell r="C288" t="str">
            <v>m3</v>
          </cell>
          <cell r="D288">
            <v>1848.56</v>
          </cell>
          <cell r="E288">
            <v>1369.3037037037036</v>
          </cell>
          <cell r="F288" t="str">
            <v>DER Jan/26</v>
          </cell>
        </row>
        <row r="289">
          <cell r="A289" t="str">
            <v>23.52.02.37</v>
          </cell>
          <cell r="B289" t="str">
            <v xml:space="preserve">CONCRETO ASF.USIN. QUENTE C/POLIMERO E MELHORADOR DE ADESIVIDADE - FX.DER 9,5  </v>
          </cell>
          <cell r="C289" t="str">
            <v>m3</v>
          </cell>
          <cell r="D289">
            <v>2046.79</v>
          </cell>
          <cell r="E289">
            <v>1516.1407407407405</v>
          </cell>
          <cell r="F289" t="str">
            <v>DER Jan/26</v>
          </cell>
        </row>
        <row r="290">
          <cell r="A290" t="str">
            <v>23.52.02.39</v>
          </cell>
          <cell r="B290" t="str">
            <v xml:space="preserve">CONCRETO ASF.USIN. QUENTE C/POLIMERO E MELHORADOR DE ADESIVIDADE - FX.DER 4,75 </v>
          </cell>
          <cell r="C290" t="str">
            <v>m3</v>
          </cell>
          <cell r="D290">
            <v>1982.05</v>
          </cell>
          <cell r="E290">
            <v>1468.185185185185</v>
          </cell>
          <cell r="F290" t="str">
            <v>DER Jan/26</v>
          </cell>
        </row>
        <row r="291">
          <cell r="A291" t="str">
            <v>23.52.03.01</v>
          </cell>
          <cell r="B291" t="str">
            <v xml:space="preserve">CONCRETO ASFALTICO COM CIMENTO ASFALTICO MODIFICADO POR BORRACHA - FAIXA I     </v>
          </cell>
          <cell r="C291" t="str">
            <v>m3</v>
          </cell>
          <cell r="D291">
            <v>1526.45</v>
          </cell>
          <cell r="E291">
            <v>1130.7037037037037</v>
          </cell>
          <cell r="F291" t="str">
            <v>DER Jan/26</v>
          </cell>
        </row>
        <row r="292">
          <cell r="A292" t="str">
            <v>23.52.03.03</v>
          </cell>
          <cell r="B292" t="str">
            <v xml:space="preserve">CONCRETO ASFALTICO COM CIMENTO ASFALTICO MODIFICADO POR BORRACHA - FAIXA II    </v>
          </cell>
          <cell r="C292" t="str">
            <v>m3</v>
          </cell>
          <cell r="D292">
            <v>1718.77</v>
          </cell>
          <cell r="E292">
            <v>1273.1629629629629</v>
          </cell>
          <cell r="F292" t="str">
            <v>DER Jan/26</v>
          </cell>
        </row>
        <row r="293">
          <cell r="A293" t="str">
            <v>23.52.03.05</v>
          </cell>
          <cell r="B293" t="str">
            <v xml:space="preserve">CONCRETO ASFALTICO COM CIMENTO ASFALTICO MODIFICADO POR BORRACHA - FAIXA III   </v>
          </cell>
          <cell r="C293" t="str">
            <v>m3</v>
          </cell>
          <cell r="D293">
            <v>1825.33</v>
          </cell>
          <cell r="E293">
            <v>1352.0962962962963</v>
          </cell>
          <cell r="F293" t="str">
            <v>DER Jan/26</v>
          </cell>
        </row>
        <row r="294">
          <cell r="A294" t="str">
            <v>23.52.03.07</v>
          </cell>
          <cell r="B294" t="str">
            <v xml:space="preserve">CONCRETO ASFALTICO COM CIMENTO ASFALTICO MODIFICADO POR BORRACHA - FAIXA IV    </v>
          </cell>
          <cell r="C294" t="str">
            <v>m3</v>
          </cell>
          <cell r="D294">
            <v>1961.25</v>
          </cell>
          <cell r="E294">
            <v>1452.7777777777776</v>
          </cell>
          <cell r="F294" t="str">
            <v>DER Jan/26</v>
          </cell>
        </row>
        <row r="295">
          <cell r="A295" t="str">
            <v>24.01.01</v>
          </cell>
          <cell r="B295" t="str">
            <v xml:space="preserve">ATERRO DE ACESSO                                                               </v>
          </cell>
          <cell r="C295" t="str">
            <v>m3</v>
          </cell>
          <cell r="D295">
            <v>21.32</v>
          </cell>
          <cell r="E295">
            <v>15.792592592592591</v>
          </cell>
          <cell r="F295" t="str">
            <v>DER Jan/26</v>
          </cell>
        </row>
        <row r="296">
          <cell r="A296" t="str">
            <v>24.02.01</v>
          </cell>
          <cell r="B296" t="str">
            <v xml:space="preserve">ESCAVACAO MANUAL PARA OBRAS S/ EXPLOSIVO                                       </v>
          </cell>
          <cell r="C296" t="str">
            <v>m3</v>
          </cell>
          <cell r="D296">
            <v>114.49</v>
          </cell>
          <cell r="E296">
            <v>84.807407407407396</v>
          </cell>
          <cell r="F296" t="str">
            <v>DER Jan/26</v>
          </cell>
        </row>
        <row r="297">
          <cell r="A297" t="str">
            <v>24.02.02</v>
          </cell>
          <cell r="B297" t="str">
            <v xml:space="preserve">ESCAVACAO MECANICA P/ OBRAS S/EXPLOSIVO                                        </v>
          </cell>
          <cell r="C297" t="str">
            <v>m3</v>
          </cell>
          <cell r="D297">
            <v>22.32</v>
          </cell>
          <cell r="E297">
            <v>16.533333333333331</v>
          </cell>
          <cell r="F297" t="str">
            <v>DER Jan/26</v>
          </cell>
        </row>
        <row r="298">
          <cell r="A298" t="str">
            <v>24.02.03</v>
          </cell>
          <cell r="B298" t="str">
            <v xml:space="preserve">ESCAVACAO MECANICA P/ OBRAS C/EXPLOSIVO                                        </v>
          </cell>
          <cell r="C298" t="str">
            <v>m3</v>
          </cell>
          <cell r="D298">
            <v>118.19</v>
          </cell>
          <cell r="E298">
            <v>87.548148148148144</v>
          </cell>
          <cell r="F298" t="str">
            <v>DER Jan/26</v>
          </cell>
        </row>
        <row r="299">
          <cell r="A299" t="str">
            <v>24.02.04</v>
          </cell>
          <cell r="B299" t="str">
            <v xml:space="preserve">CORTA-RIO ESCAVACAO SEM EXPLOSIVO                                              </v>
          </cell>
          <cell r="C299" t="str">
            <v>m3</v>
          </cell>
          <cell r="D299">
            <v>22.32</v>
          </cell>
          <cell r="E299">
            <v>16.533333333333331</v>
          </cell>
          <cell r="F299" t="str">
            <v>DER Jan/26</v>
          </cell>
        </row>
        <row r="300">
          <cell r="A300" t="str">
            <v>24.02.05</v>
          </cell>
          <cell r="B300" t="str">
            <v xml:space="preserve">CORTA-RIO ESCAVACAO COM EXPLOSIVO                                              </v>
          </cell>
          <cell r="C300" t="str">
            <v>m3</v>
          </cell>
          <cell r="D300">
            <v>118.19</v>
          </cell>
          <cell r="E300">
            <v>87.548148148148144</v>
          </cell>
          <cell r="F300" t="str">
            <v>DER Jan/26</v>
          </cell>
        </row>
        <row r="301">
          <cell r="A301" t="str">
            <v>24.02.08</v>
          </cell>
          <cell r="B301" t="str">
            <v xml:space="preserve">ESCAV.FUND.BUEIRO OU DRENO S/EXPL.ATE 2M                                       </v>
          </cell>
          <cell r="C301" t="str">
            <v>m3</v>
          </cell>
          <cell r="D301">
            <v>128.44</v>
          </cell>
          <cell r="E301">
            <v>95.140740740740739</v>
          </cell>
          <cell r="F301" t="str">
            <v>DER Jan/26</v>
          </cell>
        </row>
        <row r="302">
          <cell r="A302" t="str">
            <v>24.02.09</v>
          </cell>
          <cell r="B302" t="str">
            <v xml:space="preserve">ACRESC.P/ESCAV.1,5M PROFUNDIDADE,ALEM 2M                                       </v>
          </cell>
          <cell r="C302" t="str">
            <v>m3</v>
          </cell>
          <cell r="D302">
            <v>26.4</v>
          </cell>
          <cell r="E302">
            <v>19.555555555555554</v>
          </cell>
          <cell r="F302" t="str">
            <v>DER Jan/26</v>
          </cell>
        </row>
        <row r="303">
          <cell r="A303" t="str">
            <v>24.02.10</v>
          </cell>
          <cell r="B303" t="str">
            <v xml:space="preserve">ESCAV.FUND.BUEIRO OU DRENO C/EXPL.ATE 2M                                       </v>
          </cell>
          <cell r="C303" t="str">
            <v>m3</v>
          </cell>
          <cell r="D303">
            <v>426.92</v>
          </cell>
          <cell r="E303">
            <v>316.23703703703706</v>
          </cell>
          <cell r="F303" t="str">
            <v>DER Jan/26</v>
          </cell>
        </row>
        <row r="304">
          <cell r="A304" t="str">
            <v>24.02.11</v>
          </cell>
          <cell r="B304" t="str">
            <v xml:space="preserve">ACRESC.ESC.ENS.EXPL.C/1,5M PROF.ALEM 2M                                        </v>
          </cell>
          <cell r="C304" t="str">
            <v>m3</v>
          </cell>
          <cell r="D304">
            <v>43.63</v>
          </cell>
          <cell r="E304">
            <v>32.318518518518516</v>
          </cell>
          <cell r="F304" t="str">
            <v>DER Jan/26</v>
          </cell>
        </row>
        <row r="305">
          <cell r="A305" t="str">
            <v>24.02.12</v>
          </cell>
          <cell r="B305" t="str">
            <v xml:space="preserve">ESCAV.FUND.DENTRO ENSEC.SEM EXPL. ATE 3M                                       </v>
          </cell>
          <cell r="C305" t="str">
            <v>m3</v>
          </cell>
          <cell r="D305">
            <v>110.16</v>
          </cell>
          <cell r="E305">
            <v>81.599999999999994</v>
          </cell>
          <cell r="F305" t="str">
            <v>DER Jan/26</v>
          </cell>
        </row>
        <row r="306">
          <cell r="A306" t="str">
            <v>24.02.13</v>
          </cell>
          <cell r="B306" t="str">
            <v xml:space="preserve">ACR.P/ESCAV.ENSEC.P/CADA 1M  PROF.ALEM3M                                       </v>
          </cell>
          <cell r="C306" t="str">
            <v>m3</v>
          </cell>
          <cell r="D306">
            <v>21.81</v>
          </cell>
          <cell r="E306">
            <v>16.155555555555555</v>
          </cell>
          <cell r="F306" t="str">
            <v>DER Jan/26</v>
          </cell>
        </row>
        <row r="307">
          <cell r="A307" t="str">
            <v>24.02.14</v>
          </cell>
          <cell r="B307" t="str">
            <v xml:space="preserve">ESCAV.FUND.DENTRO ENSEC.C/EXPL.ATE 3M                                          </v>
          </cell>
          <cell r="C307" t="str">
            <v>m3</v>
          </cell>
          <cell r="D307">
            <v>361.33</v>
          </cell>
          <cell r="E307">
            <v>267.6518518518518</v>
          </cell>
          <cell r="F307" t="str">
            <v>DER Jan/26</v>
          </cell>
        </row>
        <row r="308">
          <cell r="A308" t="str">
            <v>24.02.15</v>
          </cell>
          <cell r="B308" t="str">
            <v xml:space="preserve">ACRESC.P/ESC.ENSEC.C/EXPL.C/1,5M ALEM 3M                                       </v>
          </cell>
          <cell r="C308" t="str">
            <v>m3</v>
          </cell>
          <cell r="D308">
            <v>43.63</v>
          </cell>
          <cell r="E308">
            <v>32.318518518518516</v>
          </cell>
          <cell r="F308" t="str">
            <v>DER Jan/26</v>
          </cell>
        </row>
        <row r="309">
          <cell r="A309" t="str">
            <v>24.03.01</v>
          </cell>
          <cell r="B309" t="str">
            <v xml:space="preserve">PAREDE ENSECADEIRA COM PRANCHA-ESP.0,05M                                       </v>
          </cell>
          <cell r="C309" t="str">
            <v>m2</v>
          </cell>
          <cell r="D309">
            <v>509.33</v>
          </cell>
          <cell r="E309">
            <v>377.28148148148142</v>
          </cell>
          <cell r="F309" t="str">
            <v>DER Jan/26</v>
          </cell>
        </row>
        <row r="310">
          <cell r="A310" t="str">
            <v>24.03.02</v>
          </cell>
          <cell r="B310" t="str">
            <v xml:space="preserve">PAREDE ENSECADEIRA C/PRANCHA-ESP.0,075M                                        </v>
          </cell>
          <cell r="C310" t="str">
            <v>m2</v>
          </cell>
          <cell r="D310">
            <v>718.21</v>
          </cell>
          <cell r="E310">
            <v>532.00740740740741</v>
          </cell>
          <cell r="F310" t="str">
            <v>DER Jan/26</v>
          </cell>
        </row>
        <row r="311">
          <cell r="A311" t="str">
            <v>24.03.03</v>
          </cell>
          <cell r="B311" t="str">
            <v xml:space="preserve">PAREDE ENSECADEIRA COM PERFIL METALICO                                         </v>
          </cell>
          <cell r="C311" t="str">
            <v>m2</v>
          </cell>
          <cell r="D311">
            <v>1003.24</v>
          </cell>
          <cell r="E311">
            <v>743.14074074074074</v>
          </cell>
          <cell r="F311" t="str">
            <v>DER Jan/26</v>
          </cell>
        </row>
        <row r="312">
          <cell r="A312" t="str">
            <v>24.03.04</v>
          </cell>
          <cell r="B312" t="str">
            <v xml:space="preserve">ARGILA ENCH.ENSECADEIRA,INCL.APILOAMENTO                                       </v>
          </cell>
          <cell r="C312" t="str">
            <v>m3</v>
          </cell>
          <cell r="D312">
            <v>116.25</v>
          </cell>
          <cell r="E312">
            <v>86.1111111111111</v>
          </cell>
          <cell r="F312" t="str">
            <v>DER Jan/26</v>
          </cell>
        </row>
        <row r="313">
          <cell r="A313" t="str">
            <v>24.03.05</v>
          </cell>
          <cell r="B313" t="str">
            <v xml:space="preserve">ESGOTAMENTO CONTINUO AGUA                                                      </v>
          </cell>
          <cell r="C313" t="str">
            <v>m3</v>
          </cell>
          <cell r="D313">
            <v>4.32</v>
          </cell>
          <cell r="E313">
            <v>3.2</v>
          </cell>
          <cell r="F313" t="str">
            <v>DER Jan/26</v>
          </cell>
        </row>
        <row r="314">
          <cell r="A314" t="str">
            <v>24.03.06</v>
          </cell>
          <cell r="B314" t="str">
            <v xml:space="preserve">ESCORAMENTO DE VALAS/CAVAS P/FUND.CONT.                                        </v>
          </cell>
          <cell r="C314" t="str">
            <v>m2</v>
          </cell>
          <cell r="D314">
            <v>181.03</v>
          </cell>
          <cell r="E314">
            <v>134.09629629629629</v>
          </cell>
          <cell r="F314" t="str">
            <v>DER Jan/26</v>
          </cell>
        </row>
        <row r="315">
          <cell r="A315" t="str">
            <v>24.03.07</v>
          </cell>
          <cell r="B315" t="str">
            <v xml:space="preserve">ESCORAMENTO DE VALAS/CAVAS P/FUND.DESC.                                        </v>
          </cell>
          <cell r="C315" t="str">
            <v>m2</v>
          </cell>
          <cell r="D315">
            <v>117.26</v>
          </cell>
          <cell r="E315">
            <v>86.859259259259261</v>
          </cell>
          <cell r="F315" t="str">
            <v>DER Jan/26</v>
          </cell>
        </row>
        <row r="316">
          <cell r="A316" t="str">
            <v>24.03.08</v>
          </cell>
          <cell r="B316" t="str">
            <v xml:space="preserve">ESCORAMENTO PARA FORMAS                                                        </v>
          </cell>
          <cell r="C316" t="str">
            <v>m2</v>
          </cell>
          <cell r="D316">
            <v>123.99</v>
          </cell>
          <cell r="E316">
            <v>91.844444444444434</v>
          </cell>
          <cell r="F316" t="str">
            <v>DER Jan/26</v>
          </cell>
        </row>
        <row r="317">
          <cell r="A317" t="str">
            <v>24.04.01</v>
          </cell>
          <cell r="B317" t="str">
            <v xml:space="preserve">CIMB.DE PASSAGEM SECUND. E GALERIA RET.                                        </v>
          </cell>
          <cell r="C317" t="str">
            <v>m3</v>
          </cell>
          <cell r="D317">
            <v>101.16</v>
          </cell>
          <cell r="E317">
            <v>74.933333333333323</v>
          </cell>
          <cell r="F317" t="str">
            <v>DER Jan/26</v>
          </cell>
        </row>
        <row r="318">
          <cell r="A318" t="str">
            <v>24.04.02</v>
          </cell>
          <cell r="B318" t="str">
            <v xml:space="preserve">CIMBRAMENTO DE GALERIA EM ABOBODA                                              </v>
          </cell>
          <cell r="C318" t="str">
            <v>m3</v>
          </cell>
          <cell r="D318">
            <v>146.91</v>
          </cell>
          <cell r="E318">
            <v>108.82222222222221</v>
          </cell>
          <cell r="F318" t="str">
            <v>DER Jan/26</v>
          </cell>
        </row>
        <row r="319">
          <cell r="A319" t="str">
            <v>24.04.03</v>
          </cell>
          <cell r="B319" t="str">
            <v xml:space="preserve">ANDAIME DE MADEIRA                                                             </v>
          </cell>
          <cell r="C319" t="str">
            <v>m3</v>
          </cell>
          <cell r="D319">
            <v>34.979999999999997</v>
          </cell>
          <cell r="E319">
            <v>25.911111111111108</v>
          </cell>
          <cell r="F319" t="str">
            <v>DER Jan/26</v>
          </cell>
        </row>
        <row r="320">
          <cell r="A320" t="str">
            <v>24.04.04</v>
          </cell>
          <cell r="B320" t="str">
            <v xml:space="preserve">ANDAIME TUBULAR                                                                </v>
          </cell>
          <cell r="C320" t="str">
            <v>m3</v>
          </cell>
          <cell r="D320">
            <v>54.49</v>
          </cell>
          <cell r="E320">
            <v>40.36296296296296</v>
          </cell>
          <cell r="F320" t="str">
            <v>DER Jan/26</v>
          </cell>
        </row>
        <row r="321">
          <cell r="A321" t="str">
            <v>24.05.01</v>
          </cell>
          <cell r="B321" t="str">
            <v xml:space="preserve">FORMA PLANA PARA CONCRETO COMUM                                                </v>
          </cell>
          <cell r="C321" t="str">
            <v>m2</v>
          </cell>
          <cell r="D321">
            <v>178.55</v>
          </cell>
          <cell r="E321">
            <v>132.25925925925927</v>
          </cell>
          <cell r="F321" t="str">
            <v>DER Jan/26</v>
          </cell>
        </row>
        <row r="322">
          <cell r="A322" t="str">
            <v>24.05.02</v>
          </cell>
          <cell r="B322" t="str">
            <v xml:space="preserve">FORMA PLANA PARA CONCRETO APARENTE                                             </v>
          </cell>
          <cell r="C322" t="str">
            <v>m2</v>
          </cell>
          <cell r="D322">
            <v>193.59</v>
          </cell>
          <cell r="E322">
            <v>143.4</v>
          </cell>
          <cell r="F322" t="str">
            <v>DER Jan/26</v>
          </cell>
        </row>
        <row r="323">
          <cell r="A323" t="str">
            <v>24.05.04</v>
          </cell>
          <cell r="B323" t="str">
            <v xml:space="preserve">FORMA CURVA PARA CONCRETO APARENTE                                             </v>
          </cell>
          <cell r="C323" t="str">
            <v>m2</v>
          </cell>
          <cell r="D323">
            <v>229.51</v>
          </cell>
          <cell r="E323">
            <v>170.00740740740738</v>
          </cell>
          <cell r="F323" t="str">
            <v>DER Jan/26</v>
          </cell>
        </row>
        <row r="324">
          <cell r="A324" t="str">
            <v>24.06.01</v>
          </cell>
          <cell r="B324" t="str">
            <v xml:space="preserve">BARRA DE ACO CA-25                                                             </v>
          </cell>
          <cell r="C324" t="str">
            <v>kg</v>
          </cell>
          <cell r="D324">
            <v>17.600000000000001</v>
          </cell>
          <cell r="E324">
            <v>13.037037037037038</v>
          </cell>
          <cell r="F324" t="str">
            <v>DER Jan/26</v>
          </cell>
        </row>
        <row r="325">
          <cell r="A325" t="str">
            <v>24.06.02</v>
          </cell>
          <cell r="B325" t="str">
            <v xml:space="preserve">BARRA DE ACO CA-50                                                             </v>
          </cell>
          <cell r="C325" t="str">
            <v>kg</v>
          </cell>
          <cell r="D325">
            <v>17.100000000000001</v>
          </cell>
          <cell r="E325">
            <v>12.666666666666666</v>
          </cell>
          <cell r="F325" t="str">
            <v>DER Jan/26</v>
          </cell>
        </row>
        <row r="326">
          <cell r="A326" t="str">
            <v>24.06.03</v>
          </cell>
          <cell r="B326" t="str">
            <v xml:space="preserve">BARRA DE ACO CA-60                                                             </v>
          </cell>
          <cell r="C326" t="str">
            <v>kg</v>
          </cell>
          <cell r="D326">
            <v>19.690000000000001</v>
          </cell>
          <cell r="E326">
            <v>14.585185185185185</v>
          </cell>
          <cell r="F326" t="str">
            <v>DER Jan/26</v>
          </cell>
        </row>
        <row r="327">
          <cell r="A327" t="str">
            <v>24.06.04</v>
          </cell>
          <cell r="B327" t="str">
            <v xml:space="preserve">TELA METALICA                                                                  </v>
          </cell>
          <cell r="C327" t="str">
            <v>kg</v>
          </cell>
          <cell r="D327">
            <v>14.61</v>
          </cell>
          <cell r="E327">
            <v>10.822222222222221</v>
          </cell>
          <cell r="F327" t="str">
            <v>DER Jan/26</v>
          </cell>
        </row>
        <row r="328">
          <cell r="A328" t="str">
            <v>24.07.01</v>
          </cell>
          <cell r="B328" t="str">
            <v xml:space="preserve">CONCRETO FCK 10 MPA                                                            </v>
          </cell>
          <cell r="C328" t="str">
            <v>m3</v>
          </cell>
          <cell r="D328">
            <v>768.42</v>
          </cell>
          <cell r="E328">
            <v>569.19999999999993</v>
          </cell>
          <cell r="F328" t="str">
            <v>DER Jan/26</v>
          </cell>
        </row>
        <row r="329">
          <cell r="A329" t="str">
            <v>24.07.02</v>
          </cell>
          <cell r="B329" t="str">
            <v xml:space="preserve">CONCRETO FCK 15 MPA                                                            </v>
          </cell>
          <cell r="C329" t="str">
            <v>m3</v>
          </cell>
          <cell r="D329">
            <v>829.17</v>
          </cell>
          <cell r="E329">
            <v>614.19999999999993</v>
          </cell>
          <cell r="F329" t="str">
            <v>DER Jan/26</v>
          </cell>
        </row>
        <row r="330">
          <cell r="A330" t="str">
            <v>24.07.03</v>
          </cell>
          <cell r="B330" t="str">
            <v xml:space="preserve">CONCRETO FCK 18 MPA                                                            </v>
          </cell>
          <cell r="C330" t="str">
            <v>m3</v>
          </cell>
          <cell r="D330">
            <v>839.13</v>
          </cell>
          <cell r="E330">
            <v>621.57777777777778</v>
          </cell>
          <cell r="F330" t="str">
            <v>DER Jan/26</v>
          </cell>
        </row>
        <row r="331">
          <cell r="A331" t="str">
            <v>24.07.04</v>
          </cell>
          <cell r="B331" t="str">
            <v xml:space="preserve">CONCRETO FCK 20 MPA                                                            </v>
          </cell>
          <cell r="C331" t="str">
            <v>m3</v>
          </cell>
          <cell r="D331">
            <v>871.64</v>
          </cell>
          <cell r="E331">
            <v>645.65925925925922</v>
          </cell>
          <cell r="F331" t="str">
            <v>DER Jan/26</v>
          </cell>
        </row>
        <row r="332">
          <cell r="A332" t="str">
            <v>24.07.05</v>
          </cell>
          <cell r="B332" t="str">
            <v xml:space="preserve">CONCRETO FCK 25 MPA                                                            </v>
          </cell>
          <cell r="C332" t="str">
            <v>m3</v>
          </cell>
          <cell r="D332">
            <v>889.4</v>
          </cell>
          <cell r="E332">
            <v>658.81481481481478</v>
          </cell>
          <cell r="F332" t="str">
            <v>DER Jan/26</v>
          </cell>
        </row>
        <row r="333">
          <cell r="A333" t="str">
            <v>24.07.07</v>
          </cell>
          <cell r="B333" t="str">
            <v xml:space="preserve">CONCRETO FCK 30 MPA                                                            </v>
          </cell>
          <cell r="C333" t="str">
            <v>m3</v>
          </cell>
          <cell r="D333">
            <v>912.52</v>
          </cell>
          <cell r="E333">
            <v>675.94074074074069</v>
          </cell>
          <cell r="F333" t="str">
            <v>DER Jan/26</v>
          </cell>
        </row>
        <row r="334">
          <cell r="A334" t="str">
            <v>24.07.08</v>
          </cell>
          <cell r="B334" t="str">
            <v xml:space="preserve">CONCRETO CICLOPICO                                                             </v>
          </cell>
          <cell r="C334" t="str">
            <v>m3</v>
          </cell>
          <cell r="D334">
            <v>769.43</v>
          </cell>
          <cell r="E334">
            <v>569.94814814814811</v>
          </cell>
          <cell r="F334" t="str">
            <v>DER Jan/26</v>
          </cell>
        </row>
        <row r="335">
          <cell r="A335" t="str">
            <v>24.07.09</v>
          </cell>
          <cell r="B335" t="str">
            <v xml:space="preserve">BOMBEAMENTO P/ CONCRETO QUALQUER RESIST.                                       </v>
          </cell>
          <cell r="C335" t="str">
            <v>m3</v>
          </cell>
          <cell r="D335">
            <v>104.38</v>
          </cell>
          <cell r="E335">
            <v>77.318518518518516</v>
          </cell>
          <cell r="F335" t="str">
            <v>DER Jan/26</v>
          </cell>
        </row>
        <row r="336">
          <cell r="A336" t="str">
            <v>24.07.09.01</v>
          </cell>
          <cell r="B336" t="str">
            <v xml:space="preserve">BOMBEAMENTO DE AGUA PLUVIAL DE ENCANAMENTOS E TUBULACOES MANUTENCAO(BY-PASS)   </v>
          </cell>
          <cell r="C336" t="str">
            <v>hora</v>
          </cell>
          <cell r="D336">
            <v>300.02999999999997</v>
          </cell>
          <cell r="E336">
            <v>222.24444444444441</v>
          </cell>
          <cell r="F336" t="str">
            <v>DER Jan/26</v>
          </cell>
        </row>
        <row r="337">
          <cell r="A337" t="str">
            <v>24.07.12</v>
          </cell>
          <cell r="B337" t="str">
            <v xml:space="preserve">CONCRETO FCK 35 MPA                                                            </v>
          </cell>
          <cell r="C337" t="str">
            <v>m3</v>
          </cell>
          <cell r="D337">
            <v>928.39</v>
          </cell>
          <cell r="E337">
            <v>687.69629629629628</v>
          </cell>
          <cell r="F337" t="str">
            <v>DER Jan/26</v>
          </cell>
        </row>
        <row r="338">
          <cell r="A338" t="str">
            <v>24.07.13</v>
          </cell>
          <cell r="B338" t="str">
            <v xml:space="preserve">CONCRETO FCK 40 MPA                                                            </v>
          </cell>
          <cell r="C338" t="str">
            <v>m3</v>
          </cell>
          <cell r="D338">
            <v>968.3</v>
          </cell>
          <cell r="E338">
            <v>717.25925925925912</v>
          </cell>
          <cell r="F338" t="str">
            <v>DER Jan/26</v>
          </cell>
        </row>
        <row r="339">
          <cell r="A339" t="str">
            <v>24.07.14</v>
          </cell>
          <cell r="B339" t="str">
            <v xml:space="preserve">CONCRETO FCK 45 MPA                                                            </v>
          </cell>
          <cell r="C339" t="str">
            <v>m3</v>
          </cell>
          <cell r="D339">
            <v>1138.5899999999999</v>
          </cell>
          <cell r="E339">
            <v>843.39999999999986</v>
          </cell>
          <cell r="F339" t="str">
            <v>DER Jan/26</v>
          </cell>
        </row>
        <row r="340">
          <cell r="A340" t="str">
            <v>24.07.15</v>
          </cell>
          <cell r="B340" t="str">
            <v xml:space="preserve"> CONCRETO FCK 50 MPA                                                           </v>
          </cell>
          <cell r="C340" t="str">
            <v>m3</v>
          </cell>
          <cell r="D340">
            <v>1179.71</v>
          </cell>
          <cell r="E340">
            <v>873.85925925925926</v>
          </cell>
          <cell r="F340" t="str">
            <v>DER Jan/26</v>
          </cell>
        </row>
        <row r="341">
          <cell r="A341" t="str">
            <v>24.08.01</v>
          </cell>
          <cell r="B341" t="str">
            <v xml:space="preserve">JUNTA ELASTICA EM PVC TIPO O-12                                                </v>
          </cell>
          <cell r="C341" t="str">
            <v>m</v>
          </cell>
          <cell r="D341">
            <v>100.19</v>
          </cell>
          <cell r="E341">
            <v>74.214814814814815</v>
          </cell>
          <cell r="F341" t="str">
            <v>DER Jan/26</v>
          </cell>
        </row>
        <row r="342">
          <cell r="A342" t="str">
            <v>24.08.02</v>
          </cell>
          <cell r="B342" t="str">
            <v xml:space="preserve">JUNTA ELASTICA EM PVC TIPO O-22                                                </v>
          </cell>
          <cell r="C342" t="str">
            <v>m</v>
          </cell>
          <cell r="D342">
            <v>176.05</v>
          </cell>
          <cell r="E342">
            <v>130.40740740740742</v>
          </cell>
          <cell r="F342" t="str">
            <v>DER Jan/26</v>
          </cell>
        </row>
        <row r="343">
          <cell r="A343" t="str">
            <v>24.09.01</v>
          </cell>
          <cell r="B343" t="str">
            <v xml:space="preserve">ENROCAMENTO PEDRA ARRUMADA                                                     </v>
          </cell>
          <cell r="C343" t="str">
            <v>m3</v>
          </cell>
          <cell r="D343">
            <v>456.7</v>
          </cell>
          <cell r="E343">
            <v>338.29629629629625</v>
          </cell>
          <cell r="F343" t="str">
            <v>DER Jan/26</v>
          </cell>
        </row>
        <row r="344">
          <cell r="A344" t="str">
            <v>24.09.02</v>
          </cell>
          <cell r="B344" t="str">
            <v xml:space="preserve">ENROCAMENTO PEDRA ARRUMADA E REJUNTADA                                         </v>
          </cell>
          <cell r="C344" t="str">
            <v>m3</v>
          </cell>
          <cell r="D344">
            <v>652.86</v>
          </cell>
          <cell r="E344">
            <v>483.59999999999997</v>
          </cell>
          <cell r="F344" t="str">
            <v>DER Jan/26</v>
          </cell>
        </row>
        <row r="345">
          <cell r="A345" t="str">
            <v>24.09.03</v>
          </cell>
          <cell r="B345" t="str">
            <v xml:space="preserve">ENROCAMENTO PEDRA JOGADA                                                       </v>
          </cell>
          <cell r="C345" t="str">
            <v>m3</v>
          </cell>
          <cell r="D345">
            <v>303.97000000000003</v>
          </cell>
          <cell r="E345">
            <v>225.16296296296298</v>
          </cell>
          <cell r="F345" t="str">
            <v>DER Jan/26</v>
          </cell>
        </row>
        <row r="346">
          <cell r="A346" t="str">
            <v>24.09.04.05</v>
          </cell>
          <cell r="B346" t="str">
            <v>GABIAO TIPO CAIXA,ZN90/AL10,NBR 8964,H=0,50 M REVEST.POLI.ABRASAO MENOR QUE 12%</v>
          </cell>
          <cell r="C346" t="str">
            <v>m3</v>
          </cell>
          <cell r="D346">
            <v>1244.54</v>
          </cell>
          <cell r="E346">
            <v>921.88148148148139</v>
          </cell>
          <cell r="F346" t="str">
            <v>DER Jan/26</v>
          </cell>
        </row>
        <row r="347">
          <cell r="A347" t="str">
            <v>24.09.04.07</v>
          </cell>
          <cell r="B347" t="str">
            <v>GABIAO TIPO CAIXA,ZN90/AL10,NBR 8964,H=1,00 M REVEST.POLI.ABRASAO MENOR QUE 12%</v>
          </cell>
          <cell r="C347" t="str">
            <v>m3</v>
          </cell>
          <cell r="D347">
            <v>982.06</v>
          </cell>
          <cell r="E347">
            <v>727.45185185185176</v>
          </cell>
          <cell r="F347" t="str">
            <v>DER Jan/26</v>
          </cell>
        </row>
        <row r="348">
          <cell r="A348" t="str">
            <v>24.09.07.03</v>
          </cell>
          <cell r="B348" t="str">
            <v xml:space="preserve">GABIAO TP.COLCHAO,ZN90/AL10,NBR 8964,ESP.30CM,REVEST.POLIM.ABRAS.MENOR QUE 12% </v>
          </cell>
          <cell r="C348" t="str">
            <v>m2</v>
          </cell>
          <cell r="D348">
            <v>650.94000000000005</v>
          </cell>
          <cell r="E348">
            <v>482.17777777777781</v>
          </cell>
          <cell r="F348" t="str">
            <v>DER Jan/26</v>
          </cell>
        </row>
        <row r="349">
          <cell r="A349" t="str">
            <v>24.09.11.02</v>
          </cell>
          <cell r="B349" t="str">
            <v xml:space="preserve">GABIAO TIPO SACO,ZN90/AL10,NBR 8964,REVESTIMEN.POLIMERO,ABRASAO MENOR QUE 12%  </v>
          </cell>
          <cell r="C349" t="str">
            <v>m3</v>
          </cell>
          <cell r="D349">
            <v>983.38</v>
          </cell>
          <cell r="E349">
            <v>728.42962962962963</v>
          </cell>
          <cell r="F349" t="str">
            <v>DER Jan/26</v>
          </cell>
        </row>
        <row r="350">
          <cell r="A350" t="str">
            <v>24.09.13</v>
          </cell>
          <cell r="B350" t="str">
            <v xml:space="preserve">CAMADA FILTRANTE PEDRA BRITADA                                                 </v>
          </cell>
          <cell r="C350" t="str">
            <v>m3</v>
          </cell>
          <cell r="D350">
            <v>287.75</v>
          </cell>
          <cell r="E350">
            <v>213.14814814814812</v>
          </cell>
          <cell r="F350" t="str">
            <v>DER Jan/26</v>
          </cell>
        </row>
        <row r="351">
          <cell r="A351" t="str">
            <v>24.10.02</v>
          </cell>
          <cell r="B351" t="str">
            <v xml:space="preserve">CALCAMENTO CONCRETO FCK 15 MPA                                                 </v>
          </cell>
          <cell r="C351" t="str">
            <v>m3</v>
          </cell>
          <cell r="D351">
            <v>1206.07</v>
          </cell>
          <cell r="E351">
            <v>893.38518518518504</v>
          </cell>
          <cell r="F351" t="str">
            <v>DER Jan/26</v>
          </cell>
        </row>
        <row r="352">
          <cell r="A352" t="str">
            <v>24.10.03</v>
          </cell>
          <cell r="B352" t="str">
            <v xml:space="preserve">CALCAMENTO CONCRETO FCK 10 MPA                                                 </v>
          </cell>
          <cell r="C352" t="str">
            <v>m3</v>
          </cell>
          <cell r="D352">
            <v>1142.28</v>
          </cell>
          <cell r="E352">
            <v>846.13333333333321</v>
          </cell>
          <cell r="F352" t="str">
            <v>DER Jan/26</v>
          </cell>
        </row>
        <row r="353">
          <cell r="A353" t="str">
            <v>24.11.01</v>
          </cell>
          <cell r="B353" t="str">
            <v xml:space="preserve">ALVENARIA TIJOLO                                                               </v>
          </cell>
          <cell r="C353" t="str">
            <v>m3</v>
          </cell>
          <cell r="D353">
            <v>1827.62</v>
          </cell>
          <cell r="E353">
            <v>1353.7925925925924</v>
          </cell>
          <cell r="F353" t="str">
            <v>DER Jan/26</v>
          </cell>
        </row>
        <row r="354">
          <cell r="A354" t="str">
            <v>24.11.02</v>
          </cell>
          <cell r="B354" t="str">
            <v xml:space="preserve">ALVENARIA DE PEDRA SECA                                                        </v>
          </cell>
          <cell r="C354" t="str">
            <v>m3</v>
          </cell>
          <cell r="D354">
            <v>632.07000000000005</v>
          </cell>
          <cell r="E354">
            <v>468.2</v>
          </cell>
          <cell r="F354" t="str">
            <v>DER Jan/26</v>
          </cell>
        </row>
        <row r="355">
          <cell r="A355" t="str">
            <v>24.11.04</v>
          </cell>
          <cell r="B355" t="str">
            <v xml:space="preserve">ALVENARIA DE PEDRA ARGAMASSADA                                                 </v>
          </cell>
          <cell r="C355" t="str">
            <v>m3</v>
          </cell>
          <cell r="D355">
            <v>1059.82</v>
          </cell>
          <cell r="E355">
            <v>785.05185185185178</v>
          </cell>
          <cell r="F355" t="str">
            <v>DER Jan/26</v>
          </cell>
        </row>
        <row r="356">
          <cell r="A356" t="str">
            <v>24.11.05</v>
          </cell>
          <cell r="B356" t="str">
            <v xml:space="preserve">ALVENARIA DE BLOCO DE CONCRETO                                                 </v>
          </cell>
          <cell r="C356" t="str">
            <v>m3</v>
          </cell>
          <cell r="D356">
            <v>975.36</v>
          </cell>
          <cell r="E356">
            <v>722.48888888888882</v>
          </cell>
          <cell r="F356" t="str">
            <v>DER Jan/26</v>
          </cell>
        </row>
        <row r="357">
          <cell r="A357" t="str">
            <v>24.12.01.01</v>
          </cell>
          <cell r="B357" t="str">
            <v xml:space="preserve">ENCHIMENTO DE VALA COM PEDRA BRITADA 1E2                                       </v>
          </cell>
          <cell r="C357" t="str">
            <v>m3</v>
          </cell>
          <cell r="D357">
            <v>243.82</v>
          </cell>
          <cell r="E357">
            <v>180.60740740740738</v>
          </cell>
          <cell r="F357" t="str">
            <v>DER Jan/26</v>
          </cell>
        </row>
        <row r="358">
          <cell r="A358" t="str">
            <v>24.12.01.02</v>
          </cell>
          <cell r="B358" t="str">
            <v xml:space="preserve">ENCHIMENTO DE VALA COM PEDRA BRITADA 3E4                                       </v>
          </cell>
          <cell r="C358" t="str">
            <v>m3</v>
          </cell>
          <cell r="D358">
            <v>257.35000000000002</v>
          </cell>
          <cell r="E358">
            <v>190.62962962962965</v>
          </cell>
          <cell r="F358" t="str">
            <v>DER Jan/26</v>
          </cell>
        </row>
        <row r="359">
          <cell r="A359" t="str">
            <v>24.12.01.03</v>
          </cell>
          <cell r="B359" t="str">
            <v xml:space="preserve">ENCHIMENTO DE VALA COM BICA CORRIDA                                            </v>
          </cell>
          <cell r="C359" t="str">
            <v>m3</v>
          </cell>
          <cell r="D359">
            <v>224.59</v>
          </cell>
          <cell r="E359">
            <v>166.36296296296297</v>
          </cell>
          <cell r="F359" t="str">
            <v>DER Jan/26</v>
          </cell>
        </row>
        <row r="360">
          <cell r="A360" t="str">
            <v>24.12.02</v>
          </cell>
          <cell r="B360" t="str">
            <v xml:space="preserve">ENCHIMENTO DE VALA COM AREIA                                                   </v>
          </cell>
          <cell r="C360" t="str">
            <v>m3</v>
          </cell>
          <cell r="D360">
            <v>250.34</v>
          </cell>
          <cell r="E360">
            <v>185.43703703703702</v>
          </cell>
          <cell r="F360" t="str">
            <v>DER Jan/26</v>
          </cell>
        </row>
        <row r="361">
          <cell r="A361" t="str">
            <v>24.12.03</v>
          </cell>
          <cell r="B361" t="str">
            <v xml:space="preserve">ENCHIMENTO DE VALA COM PEDRA MARROADA                                          </v>
          </cell>
          <cell r="C361" t="str">
            <v>m3</v>
          </cell>
          <cell r="D361">
            <v>206.5</v>
          </cell>
          <cell r="E361">
            <v>152.96296296296296</v>
          </cell>
          <cell r="F361" t="str">
            <v>DER Jan/26</v>
          </cell>
        </row>
        <row r="362">
          <cell r="A362" t="str">
            <v>24.12.05</v>
          </cell>
          <cell r="B362" t="str">
            <v xml:space="preserve">ENCHIMENTO BASE TUBO COM PEDRA BRITADA                                         </v>
          </cell>
          <cell r="C362" t="str">
            <v>m3</v>
          </cell>
          <cell r="D362">
            <v>310.89</v>
          </cell>
          <cell r="E362">
            <v>230.28888888888886</v>
          </cell>
          <cell r="F362" t="str">
            <v>DER Jan/26</v>
          </cell>
        </row>
        <row r="363">
          <cell r="A363" t="str">
            <v>24.12.08</v>
          </cell>
          <cell r="B363" t="str">
            <v xml:space="preserve">COMPACTACAO MANUAL C/REATERRO SOLO LOCAL                                       </v>
          </cell>
          <cell r="C363" t="str">
            <v>m3</v>
          </cell>
          <cell r="D363">
            <v>55.73</v>
          </cell>
          <cell r="E363">
            <v>41.281481481481478</v>
          </cell>
          <cell r="F363" t="str">
            <v>DER Jan/26</v>
          </cell>
        </row>
        <row r="364">
          <cell r="A364" t="str">
            <v>24.12.09</v>
          </cell>
          <cell r="B364" t="str">
            <v xml:space="preserve">COMPACTACAO MANUAL PARA BASES DE CAIXAS E VALAS                                </v>
          </cell>
          <cell r="C364" t="str">
            <v>m2</v>
          </cell>
          <cell r="D364">
            <v>27.86</v>
          </cell>
          <cell r="E364">
            <v>20.637037037037036</v>
          </cell>
          <cell r="F364" t="str">
            <v>DER Jan/26</v>
          </cell>
        </row>
        <row r="365">
          <cell r="A365" t="str">
            <v>24.13.01</v>
          </cell>
          <cell r="B365" t="str">
            <v xml:space="preserve">VALETA SECAO TRANSV.ATE 0,50M2 1 CAT.                                          </v>
          </cell>
          <cell r="C365" t="str">
            <v>m3</v>
          </cell>
          <cell r="D365">
            <v>119.21</v>
          </cell>
          <cell r="E365">
            <v>88.30370370370369</v>
          </cell>
          <cell r="F365" t="str">
            <v>DER Jan/26</v>
          </cell>
        </row>
        <row r="366">
          <cell r="A366" t="str">
            <v>24.13.02</v>
          </cell>
          <cell r="B366" t="str">
            <v xml:space="preserve">VALETA SECAO TRANSV.ATE 0,50M2 2 CAT.                                          </v>
          </cell>
          <cell r="C366" t="str">
            <v>m3</v>
          </cell>
          <cell r="D366">
            <v>175.93</v>
          </cell>
          <cell r="E366">
            <v>130.31851851851852</v>
          </cell>
          <cell r="F366" t="str">
            <v>DER Jan/26</v>
          </cell>
        </row>
        <row r="367">
          <cell r="A367" t="str">
            <v>24.13.03</v>
          </cell>
          <cell r="B367" t="str">
            <v xml:space="preserve">VALETA SECAO TRANSV.ATE 0,50M2 3 CAT.                                          </v>
          </cell>
          <cell r="C367" t="str">
            <v>m3</v>
          </cell>
          <cell r="D367">
            <v>335.44</v>
          </cell>
          <cell r="E367">
            <v>248.47407407407405</v>
          </cell>
          <cell r="F367" t="str">
            <v>DER Jan/26</v>
          </cell>
        </row>
        <row r="368">
          <cell r="A368" t="str">
            <v>24.13.04</v>
          </cell>
          <cell r="B368" t="str">
            <v xml:space="preserve">VALETA SECAO TRANSV.MAIOR 0,50M2 1 CAT.                                        </v>
          </cell>
          <cell r="C368" t="str">
            <v>m3</v>
          </cell>
          <cell r="D368">
            <v>37.46</v>
          </cell>
          <cell r="E368">
            <v>27.748148148148147</v>
          </cell>
          <cell r="F368" t="str">
            <v>DER Jan/26</v>
          </cell>
        </row>
        <row r="369">
          <cell r="A369" t="str">
            <v>24.13.05</v>
          </cell>
          <cell r="B369" t="str">
            <v xml:space="preserve">VALETA SECAO TRANSV.MAIOR 0,50M2 2 CAT.                                        </v>
          </cell>
          <cell r="C369" t="str">
            <v>m3</v>
          </cell>
          <cell r="D369">
            <v>49.96</v>
          </cell>
          <cell r="E369">
            <v>37.007407407407406</v>
          </cell>
          <cell r="F369" t="str">
            <v>DER Jan/26</v>
          </cell>
        </row>
        <row r="370">
          <cell r="A370" t="str">
            <v>24.13.06</v>
          </cell>
          <cell r="B370" t="str">
            <v xml:space="preserve">VALETA SECAO TRANSV.MAIOR 0,50M2 3 CAT - COM EXPLOSIVOS                        </v>
          </cell>
          <cell r="C370" t="str">
            <v>m3</v>
          </cell>
          <cell r="D370">
            <v>256.32</v>
          </cell>
          <cell r="E370">
            <v>189.86666666666665</v>
          </cell>
          <cell r="F370" t="str">
            <v>DER Jan/26</v>
          </cell>
        </row>
        <row r="371">
          <cell r="A371" t="str">
            <v>24.13.07</v>
          </cell>
          <cell r="B371" t="str">
            <v xml:space="preserve">VALETA SECAO TRANSV.MAIOR 0.50M2 - SEM EXPLOSIVO                               </v>
          </cell>
          <cell r="C371" t="str">
            <v>m3</v>
          </cell>
          <cell r="D371">
            <v>183.8</v>
          </cell>
          <cell r="E371">
            <v>136.14814814814815</v>
          </cell>
          <cell r="F371" t="str">
            <v>DER Jan/26</v>
          </cell>
        </row>
        <row r="372">
          <cell r="A372" t="str">
            <v>24.14.01</v>
          </cell>
          <cell r="B372" t="str">
            <v xml:space="preserve">MANTA GEOTEXTIL NAO TECIDA                                                     </v>
          </cell>
          <cell r="C372" t="str">
            <v>kg</v>
          </cell>
          <cell r="D372">
            <v>45.89</v>
          </cell>
          <cell r="E372">
            <v>33.992592592592594</v>
          </cell>
          <cell r="F372" t="str">
            <v>DER Jan/26</v>
          </cell>
        </row>
        <row r="373">
          <cell r="A373" t="str">
            <v>24.14.01.01</v>
          </cell>
          <cell r="B373" t="str">
            <v xml:space="preserve">MANTA GEOTEXTIL NAO TECIDA RESISTENCIA LONGITUDINAL 07 KN/M                    </v>
          </cell>
          <cell r="C373" t="str">
            <v>m2</v>
          </cell>
          <cell r="D373">
            <v>7.57</v>
          </cell>
          <cell r="E373">
            <v>5.6074074074074076</v>
          </cell>
          <cell r="F373" t="str">
            <v>DER Jan/26</v>
          </cell>
        </row>
        <row r="374">
          <cell r="A374" t="str">
            <v>24.14.01.02</v>
          </cell>
          <cell r="B374" t="str">
            <v xml:space="preserve">MANTA GEOTEXTIL NAO TECIDA RESISTENCIA LONGITUDINAL 08 KN/M                    </v>
          </cell>
          <cell r="C374" t="str">
            <v>m2</v>
          </cell>
          <cell r="D374">
            <v>8.48</v>
          </cell>
          <cell r="E374">
            <v>6.2814814814814817</v>
          </cell>
          <cell r="F374" t="str">
            <v>DER Jan/26</v>
          </cell>
        </row>
        <row r="375">
          <cell r="A375" t="str">
            <v>24.14.01.03</v>
          </cell>
          <cell r="B375" t="str">
            <v xml:space="preserve">MANTA GEOTEXTIL NAO TECIDA RESISTENCIA LONGITUDINAL 09 KN/M                    </v>
          </cell>
          <cell r="C375" t="str">
            <v>m2</v>
          </cell>
          <cell r="D375">
            <v>8.83</v>
          </cell>
          <cell r="E375">
            <v>6.5407407407407403</v>
          </cell>
          <cell r="F375" t="str">
            <v>DER Jan/26</v>
          </cell>
        </row>
        <row r="376">
          <cell r="A376" t="str">
            <v>24.14.01.04</v>
          </cell>
          <cell r="B376" t="str">
            <v xml:space="preserve">MANTA GEOTEXTIL NAO TECIDA RESISTENCIA LONGITUDINAL 10 KN/M                    </v>
          </cell>
          <cell r="C376" t="str">
            <v>m2</v>
          </cell>
          <cell r="D376">
            <v>9.3699999999999992</v>
          </cell>
          <cell r="E376">
            <v>6.9407407407407398</v>
          </cell>
          <cell r="F376" t="str">
            <v>DER Jan/26</v>
          </cell>
        </row>
        <row r="377">
          <cell r="A377" t="str">
            <v>24.14.01.05</v>
          </cell>
          <cell r="B377" t="str">
            <v xml:space="preserve">MANTA GEOTEXTIL NAO TECIDA RESISTENCIA LONGITUDINAL 14 KN/M                    </v>
          </cell>
          <cell r="C377" t="str">
            <v>m2</v>
          </cell>
          <cell r="D377">
            <v>11.07</v>
          </cell>
          <cell r="E377">
            <v>8.1999999999999993</v>
          </cell>
          <cell r="F377" t="str">
            <v>DER Jan/26</v>
          </cell>
        </row>
        <row r="378">
          <cell r="A378" t="str">
            <v>24.14.01.06</v>
          </cell>
          <cell r="B378" t="str">
            <v xml:space="preserve">MANTA GEOTEXTIL NAO TECIDA RESISTENCIA LONGITUDINAL 16 KN/M                    </v>
          </cell>
          <cell r="C378" t="str">
            <v>m2</v>
          </cell>
          <cell r="D378">
            <v>13</v>
          </cell>
          <cell r="E378">
            <v>9.6296296296296298</v>
          </cell>
          <cell r="F378" t="str">
            <v>DER Jan/26</v>
          </cell>
        </row>
        <row r="379">
          <cell r="A379" t="str">
            <v>24.14.01.07</v>
          </cell>
          <cell r="B379" t="str">
            <v xml:space="preserve">MANTA GEOTEXTIL NAO TECIDA RESISTENCIA LONGITUDINAL 21 KN/M                    </v>
          </cell>
          <cell r="C379" t="str">
            <v>m2</v>
          </cell>
          <cell r="D379">
            <v>17.32</v>
          </cell>
          <cell r="E379">
            <v>12.829629629629629</v>
          </cell>
          <cell r="F379" t="str">
            <v>DER Jan/26</v>
          </cell>
        </row>
        <row r="380">
          <cell r="A380" t="str">
            <v>24.14.01.08</v>
          </cell>
          <cell r="B380" t="str">
            <v xml:space="preserve">MANTA GEOTEXTIL NAO TECIDA RESISTENCIA LONGITUDINAL 26 KN/M                    </v>
          </cell>
          <cell r="C380" t="str">
            <v>m2</v>
          </cell>
          <cell r="D380">
            <v>20.58</v>
          </cell>
          <cell r="E380">
            <v>15.244444444444442</v>
          </cell>
          <cell r="F380" t="str">
            <v>DER Jan/26</v>
          </cell>
        </row>
        <row r="381">
          <cell r="A381" t="str">
            <v>24.14.01.09</v>
          </cell>
          <cell r="B381" t="str">
            <v xml:space="preserve">MANTA GEOTEXTIL NAO TECIDA RESISTENCIA LONGITUDINAL 31 KN/M                    </v>
          </cell>
          <cell r="C381" t="str">
            <v>m2</v>
          </cell>
          <cell r="D381">
            <v>23.07</v>
          </cell>
          <cell r="E381">
            <v>17.088888888888889</v>
          </cell>
          <cell r="F381" t="str">
            <v>DER Jan/26</v>
          </cell>
        </row>
        <row r="382">
          <cell r="A382" t="str">
            <v>24.14.01.10</v>
          </cell>
          <cell r="B382" t="str">
            <v xml:space="preserve">MANTA GEOTEXTIL TECIDA RESIST. LONGIT. 24 KN/M                                 </v>
          </cell>
          <cell r="C382" t="str">
            <v>m2</v>
          </cell>
          <cell r="D382">
            <v>17.329999999999998</v>
          </cell>
          <cell r="E382">
            <v>12.837037037037035</v>
          </cell>
          <cell r="F382" t="str">
            <v>DER Jan/26</v>
          </cell>
        </row>
        <row r="383">
          <cell r="A383" t="str">
            <v>24.14.01.11</v>
          </cell>
          <cell r="B383" t="str">
            <v xml:space="preserve">MANTA GEOTEXTIL TECIDA RESISTENCIA LOGINTUDINAL 48 KN/M                        </v>
          </cell>
          <cell r="C383" t="str">
            <v>m2</v>
          </cell>
          <cell r="D383">
            <v>28.14</v>
          </cell>
          <cell r="E383">
            <v>20.844444444444445</v>
          </cell>
          <cell r="F383" t="str">
            <v>DER Jan/26</v>
          </cell>
        </row>
        <row r="384">
          <cell r="A384" t="str">
            <v>24.14.01.12</v>
          </cell>
          <cell r="B384" t="str">
            <v xml:space="preserve">GEOCOMPOSTO PARA DRENAGEM                                                      </v>
          </cell>
          <cell r="C384" t="str">
            <v>m2</v>
          </cell>
          <cell r="D384">
            <v>78.55</v>
          </cell>
          <cell r="E384">
            <v>58.185185185185176</v>
          </cell>
          <cell r="F384" t="str">
            <v>DER Jan/26</v>
          </cell>
        </row>
        <row r="385">
          <cell r="A385" t="str">
            <v>24.14.02</v>
          </cell>
          <cell r="B385" t="str">
            <v xml:space="preserve">MANTA GEOTEXTIL TECIDA                                                         </v>
          </cell>
          <cell r="C385" t="str">
            <v>kg</v>
          </cell>
          <cell r="D385">
            <v>71.27</v>
          </cell>
          <cell r="E385">
            <v>52.792592592592584</v>
          </cell>
          <cell r="F385" t="str">
            <v>DER Jan/26</v>
          </cell>
        </row>
        <row r="386">
          <cell r="A386" t="str">
            <v>24.15.01</v>
          </cell>
          <cell r="B386" t="str">
            <v xml:space="preserve">TUBO DRENO CONCRETO 15CM                                                       </v>
          </cell>
          <cell r="C386" t="str">
            <v>m</v>
          </cell>
          <cell r="D386">
            <v>100.12</v>
          </cell>
          <cell r="E386">
            <v>74.162962962962965</v>
          </cell>
          <cell r="F386" t="str">
            <v>DER Jan/26</v>
          </cell>
        </row>
        <row r="387">
          <cell r="A387" t="str">
            <v>24.15.02</v>
          </cell>
          <cell r="B387" t="str">
            <v xml:space="preserve">TUBO DRENO CONCRETO 20CM                                                       </v>
          </cell>
          <cell r="C387" t="str">
            <v>m</v>
          </cell>
          <cell r="D387">
            <v>127.73</v>
          </cell>
          <cell r="E387">
            <v>94.614814814814807</v>
          </cell>
          <cell r="F387" t="str">
            <v>DER Jan/26</v>
          </cell>
        </row>
        <row r="388">
          <cell r="A388" t="str">
            <v>24.15.03</v>
          </cell>
          <cell r="B388" t="str">
            <v xml:space="preserve">TUBO DRENO BARRO 15CM                                                          </v>
          </cell>
          <cell r="C388" t="str">
            <v>m</v>
          </cell>
          <cell r="D388">
            <v>105.11</v>
          </cell>
          <cell r="E388">
            <v>77.859259259259247</v>
          </cell>
          <cell r="F388" t="str">
            <v>DER Jan/26</v>
          </cell>
        </row>
        <row r="389">
          <cell r="A389" t="str">
            <v>24.15.04</v>
          </cell>
          <cell r="B389" t="str">
            <v xml:space="preserve">TUBO DRENO BARRO 20CM                                                          </v>
          </cell>
          <cell r="C389" t="str">
            <v>m</v>
          </cell>
          <cell r="D389">
            <v>124.23</v>
          </cell>
          <cell r="E389">
            <v>92.022222222222226</v>
          </cell>
          <cell r="F389" t="str">
            <v>DER Jan/26</v>
          </cell>
        </row>
        <row r="390">
          <cell r="A390" t="str">
            <v>24.15.05.01</v>
          </cell>
          <cell r="B390" t="str">
            <v xml:space="preserve">TUBO RIGIDO PVC D=2"                                                           </v>
          </cell>
          <cell r="C390" t="str">
            <v>m</v>
          </cell>
          <cell r="D390">
            <v>34.979999999999997</v>
          </cell>
          <cell r="E390">
            <v>25.911111111111108</v>
          </cell>
          <cell r="F390" t="str">
            <v>DER Jan/26</v>
          </cell>
        </row>
        <row r="391">
          <cell r="A391" t="str">
            <v>24.15.06.01</v>
          </cell>
          <cell r="B391" t="str">
            <v xml:space="preserve">TUBO RIGIDO PVC D=3"                                                           </v>
          </cell>
          <cell r="C391" t="str">
            <v>m</v>
          </cell>
          <cell r="D391">
            <v>53.17</v>
          </cell>
          <cell r="E391">
            <v>39.385185185185186</v>
          </cell>
          <cell r="F391" t="str">
            <v>DER Jan/26</v>
          </cell>
        </row>
        <row r="392">
          <cell r="A392" t="str">
            <v>24.15.07</v>
          </cell>
          <cell r="B392" t="str">
            <v xml:space="preserve">TUBO DE PVC PERFURADO OU NAO D=0,10M                                           </v>
          </cell>
          <cell r="C392" t="str">
            <v>m</v>
          </cell>
          <cell r="D392">
            <v>130.29</v>
          </cell>
          <cell r="E392">
            <v>96.511111111111106</v>
          </cell>
          <cell r="F392" t="str">
            <v>DER Jan/26</v>
          </cell>
        </row>
        <row r="393">
          <cell r="A393" t="str">
            <v>24.15.08</v>
          </cell>
          <cell r="B393" t="str">
            <v xml:space="preserve">TUBO DE PVC PERFURADO OU NAO D=0,15M                                           </v>
          </cell>
          <cell r="C393" t="str">
            <v>m</v>
          </cell>
          <cell r="D393">
            <v>233.4</v>
          </cell>
          <cell r="E393">
            <v>172.88888888888889</v>
          </cell>
          <cell r="F393" t="str">
            <v>DER Jan/26</v>
          </cell>
        </row>
        <row r="394">
          <cell r="A394" t="str">
            <v>24.15.08.01</v>
          </cell>
          <cell r="B394" t="str">
            <v xml:space="preserve">DRENO DE BRITA 1 COM TUBO PERFURADO D=150MM                                    </v>
          </cell>
          <cell r="C394" t="str">
            <v>m</v>
          </cell>
          <cell r="D394">
            <v>318.83</v>
          </cell>
          <cell r="E394">
            <v>236.17037037037034</v>
          </cell>
          <cell r="F394" t="str">
            <v>DER Jan/26</v>
          </cell>
        </row>
        <row r="395">
          <cell r="A395" t="str">
            <v>24.15.09</v>
          </cell>
          <cell r="B395" t="str">
            <v xml:space="preserve">DRENO HORIZONTAL PROFUNDO                                                      </v>
          </cell>
          <cell r="C395" t="str">
            <v>m</v>
          </cell>
          <cell r="D395">
            <v>441.17</v>
          </cell>
          <cell r="E395">
            <v>326.7925925925926</v>
          </cell>
          <cell r="F395" t="str">
            <v>DER Jan/26</v>
          </cell>
        </row>
        <row r="396">
          <cell r="A396" t="str">
            <v>24.15.09.01</v>
          </cell>
          <cell r="B396" t="str">
            <v xml:space="preserve">DRENO LONGITUDINAL PROFUNDO PARA CORTE EM ROCHA DPR-PP-DE-H07/123              </v>
          </cell>
          <cell r="C396" t="str">
            <v>m</v>
          </cell>
          <cell r="D396">
            <v>383.89</v>
          </cell>
          <cell r="E396">
            <v>284.36296296296291</v>
          </cell>
          <cell r="F396" t="str">
            <v>DER Jan/26</v>
          </cell>
        </row>
        <row r="397">
          <cell r="A397" t="str">
            <v>24.15.09.02</v>
          </cell>
          <cell r="B397" t="str">
            <v xml:space="preserve">DRENO TRANSVERSAL RASO PARA CORTE EM ROCHA TIPO DRR, PP-DE-H07/123.            </v>
          </cell>
          <cell r="C397" t="str">
            <v>m</v>
          </cell>
          <cell r="D397">
            <v>72.739999999999995</v>
          </cell>
          <cell r="E397">
            <v>53.881481481481472</v>
          </cell>
          <cell r="F397" t="str">
            <v>DER Jan/26</v>
          </cell>
        </row>
        <row r="398">
          <cell r="A398" t="str">
            <v>24.15.09.03</v>
          </cell>
          <cell r="B398" t="str">
            <v xml:space="preserve">DRENO LONGITUDINAL RASO DLR-2, PP-DE-H07/125.                                  </v>
          </cell>
          <cell r="C398" t="str">
            <v>m</v>
          </cell>
          <cell r="D398">
            <v>176.91</v>
          </cell>
          <cell r="E398">
            <v>131.04444444444442</v>
          </cell>
          <cell r="F398" t="str">
            <v>DER Jan/26</v>
          </cell>
        </row>
        <row r="399">
          <cell r="A399" t="str">
            <v>24.15.09.04</v>
          </cell>
          <cell r="B399" t="str">
            <v xml:space="preserve">DRENOS LONGITUDINAIS PROFUNDOS PARA SOLOS ARENOSOS                             </v>
          </cell>
          <cell r="C399" t="str">
            <v>m</v>
          </cell>
          <cell r="D399">
            <v>270.14999999999998</v>
          </cell>
          <cell r="E399">
            <v>200.11111111111109</v>
          </cell>
          <cell r="F399" t="str">
            <v>DER Jan/26</v>
          </cell>
        </row>
        <row r="400">
          <cell r="A400" t="str">
            <v>24.15.09.05</v>
          </cell>
          <cell r="B400" t="str">
            <v xml:space="preserve">DRENOS LONGITUDINAIS PROFUNDOS EM SOLOS SILTOSOS E/OU ARGILOSOS                </v>
          </cell>
          <cell r="C400" t="str">
            <v>m</v>
          </cell>
          <cell r="D400">
            <v>293.91000000000003</v>
          </cell>
          <cell r="E400">
            <v>217.71111111111111</v>
          </cell>
          <cell r="F400" t="str">
            <v>DER Jan/26</v>
          </cell>
        </row>
        <row r="401">
          <cell r="A401" t="str">
            <v>24.15.11</v>
          </cell>
          <cell r="B401" t="str">
            <v xml:space="preserve">TUBO DRENO DE POLIET.DE ALTA DENS.0,10M                                        </v>
          </cell>
          <cell r="C401" t="str">
            <v>m</v>
          </cell>
          <cell r="D401">
            <v>61.88</v>
          </cell>
          <cell r="E401">
            <v>45.837037037037035</v>
          </cell>
          <cell r="F401" t="str">
            <v>DER Jan/26</v>
          </cell>
        </row>
        <row r="402">
          <cell r="A402" t="str">
            <v>24.15.12</v>
          </cell>
          <cell r="B402" t="str">
            <v xml:space="preserve">TUBO DRENO DE POLIET.DE ALTA DENS.0,15M                                        </v>
          </cell>
          <cell r="C402" t="str">
            <v>m</v>
          </cell>
          <cell r="D402">
            <v>74.19</v>
          </cell>
          <cell r="E402">
            <v>54.955555555555549</v>
          </cell>
          <cell r="F402" t="str">
            <v>DER Jan/26</v>
          </cell>
        </row>
        <row r="403">
          <cell r="A403" t="str">
            <v>24.15.13</v>
          </cell>
          <cell r="B403" t="str">
            <v xml:space="preserve">TUBO DRENO DE POLIET.DE ALTA DENS.0,20M                                        </v>
          </cell>
          <cell r="C403" t="str">
            <v>m</v>
          </cell>
          <cell r="D403">
            <v>121.24</v>
          </cell>
          <cell r="E403">
            <v>89.807407407407396</v>
          </cell>
          <cell r="F403" t="str">
            <v>DER Jan/26</v>
          </cell>
        </row>
        <row r="404">
          <cell r="A404" t="str">
            <v>24.15.14</v>
          </cell>
          <cell r="B404" t="str">
            <v xml:space="preserve">DUTO CORRUG. PEAD 0,05M                                                        </v>
          </cell>
          <cell r="C404" t="str">
            <v>m</v>
          </cell>
          <cell r="D404">
            <v>28.44</v>
          </cell>
          <cell r="E404">
            <v>21.066666666666666</v>
          </cell>
          <cell r="F404" t="str">
            <v>DER Jan/26</v>
          </cell>
        </row>
        <row r="405">
          <cell r="A405" t="str">
            <v>24.15.15</v>
          </cell>
          <cell r="B405" t="str">
            <v xml:space="preserve">DUTO CORRUG.PEAD 0,075M                                                        </v>
          </cell>
          <cell r="C405" t="str">
            <v>m</v>
          </cell>
          <cell r="D405">
            <v>45.65</v>
          </cell>
          <cell r="E405">
            <v>33.81481481481481</v>
          </cell>
          <cell r="F405" t="str">
            <v>DER Jan/26</v>
          </cell>
        </row>
        <row r="406">
          <cell r="A406" t="str">
            <v>24.15.16</v>
          </cell>
          <cell r="B406" t="str">
            <v xml:space="preserve">DUTO CORRUG.PEAD 0,10M                                                         </v>
          </cell>
          <cell r="C406" t="str">
            <v>m</v>
          </cell>
          <cell r="D406">
            <v>48.96</v>
          </cell>
          <cell r="E406">
            <v>36.266666666666666</v>
          </cell>
          <cell r="F406" t="str">
            <v>DER Jan/26</v>
          </cell>
        </row>
        <row r="407">
          <cell r="A407" t="str">
            <v>24.15.17</v>
          </cell>
          <cell r="B407" t="str">
            <v xml:space="preserve">DUTO CORRUG.PEAD 0,15M                                                         </v>
          </cell>
          <cell r="C407" t="str">
            <v>m</v>
          </cell>
          <cell r="D407">
            <v>90.82</v>
          </cell>
          <cell r="E407">
            <v>67.274074074074065</v>
          </cell>
          <cell r="F407" t="str">
            <v>DER Jan/26</v>
          </cell>
        </row>
        <row r="408">
          <cell r="A408" t="str">
            <v>24.16.01</v>
          </cell>
          <cell r="B408" t="str">
            <v xml:space="preserve">TUBO DE CONCRETO D=0,40M CLASSE PA-1                                           </v>
          </cell>
          <cell r="C408" t="str">
            <v>m</v>
          </cell>
          <cell r="D408">
            <v>300.95999999999998</v>
          </cell>
          <cell r="E408">
            <v>222.93333333333331</v>
          </cell>
          <cell r="F408" t="str">
            <v>DER Jan/26</v>
          </cell>
        </row>
        <row r="409">
          <cell r="A409" t="str">
            <v>24.16.02</v>
          </cell>
          <cell r="B409" t="str">
            <v xml:space="preserve">TUBO DE CONCRETO D=0,40M CLASSE PA-2                                           </v>
          </cell>
          <cell r="C409" t="str">
            <v>m</v>
          </cell>
          <cell r="D409">
            <v>317.67</v>
          </cell>
          <cell r="E409">
            <v>235.3111111111111</v>
          </cell>
          <cell r="F409" t="str">
            <v>DER Jan/26</v>
          </cell>
        </row>
        <row r="410">
          <cell r="A410" t="str">
            <v>24.16.03</v>
          </cell>
          <cell r="B410" t="str">
            <v xml:space="preserve">TUBO DE CONCRETO D=0,50M CLASSE PA-1                                           </v>
          </cell>
          <cell r="C410" t="str">
            <v>m</v>
          </cell>
          <cell r="D410">
            <v>341.31</v>
          </cell>
          <cell r="E410">
            <v>252.82222222222219</v>
          </cell>
          <cell r="F410" t="str">
            <v>DER Jan/26</v>
          </cell>
        </row>
        <row r="411">
          <cell r="A411" t="str">
            <v>24.16.04</v>
          </cell>
          <cell r="B411" t="str">
            <v xml:space="preserve">TUBO DE CONCRETO D=0,50M CLASSE PA-2                                           </v>
          </cell>
          <cell r="C411" t="str">
            <v>m</v>
          </cell>
          <cell r="D411">
            <v>378.12</v>
          </cell>
          <cell r="E411">
            <v>280.08888888888885</v>
          </cell>
          <cell r="F411" t="str">
            <v>DER Jan/26</v>
          </cell>
        </row>
        <row r="412">
          <cell r="A412" t="str">
            <v>24.16.05</v>
          </cell>
          <cell r="B412" t="str">
            <v xml:space="preserve">TUBO DE CONCRETO D=0,50M CLASSE PA-3                                           </v>
          </cell>
          <cell r="C412" t="str">
            <v>m</v>
          </cell>
          <cell r="D412">
            <v>469.24</v>
          </cell>
          <cell r="E412">
            <v>347.5851851851852</v>
          </cell>
          <cell r="F412" t="str">
            <v>DER Jan/26</v>
          </cell>
        </row>
        <row r="413">
          <cell r="A413" t="str">
            <v>24.16.06</v>
          </cell>
          <cell r="B413" t="str">
            <v xml:space="preserve">TUBO DE CONCRETO D=0,50M CLASSE PA-4                                           </v>
          </cell>
          <cell r="C413" t="str">
            <v>m</v>
          </cell>
          <cell r="D413">
            <v>506.08</v>
          </cell>
          <cell r="E413">
            <v>374.87407407407403</v>
          </cell>
          <cell r="F413" t="str">
            <v>DER Jan/26</v>
          </cell>
        </row>
        <row r="414">
          <cell r="A414" t="str">
            <v>24.16.07</v>
          </cell>
          <cell r="B414" t="str">
            <v xml:space="preserve">TUBO DE CONCRETO D=0,60M CLASSE PA-1                                           </v>
          </cell>
          <cell r="C414" t="str">
            <v>m</v>
          </cell>
          <cell r="D414">
            <v>399.23</v>
          </cell>
          <cell r="E414">
            <v>295.72592592592594</v>
          </cell>
          <cell r="F414" t="str">
            <v>DER Jan/26</v>
          </cell>
        </row>
        <row r="415">
          <cell r="A415" t="str">
            <v>24.16.08</v>
          </cell>
          <cell r="B415" t="str">
            <v xml:space="preserve">TUBO DE CONCRETO D=0,60M CLASSE PA-2                                           </v>
          </cell>
          <cell r="C415" t="str">
            <v>m</v>
          </cell>
          <cell r="D415">
            <v>466.36</v>
          </cell>
          <cell r="E415">
            <v>345.45185185185181</v>
          </cell>
          <cell r="F415" t="str">
            <v>DER Jan/26</v>
          </cell>
        </row>
        <row r="416">
          <cell r="A416" t="str">
            <v>24.16.09</v>
          </cell>
          <cell r="B416" t="str">
            <v xml:space="preserve">TUBO DE CONCRETO D=0,60M CLASSE PA-3                                           </v>
          </cell>
          <cell r="C416" t="str">
            <v>m</v>
          </cell>
          <cell r="D416">
            <v>613.29999999999995</v>
          </cell>
          <cell r="E416">
            <v>454.29629629629625</v>
          </cell>
          <cell r="F416" t="str">
            <v>DER Jan/26</v>
          </cell>
        </row>
        <row r="417">
          <cell r="A417" t="str">
            <v>24.16.10</v>
          </cell>
          <cell r="B417" t="str">
            <v xml:space="preserve">TUBO DE CONCRETO D=0,60M CLASSE PA-4                                           </v>
          </cell>
          <cell r="C417" t="str">
            <v>m</v>
          </cell>
          <cell r="D417">
            <v>627.52</v>
          </cell>
          <cell r="E417">
            <v>464.82962962962961</v>
          </cell>
          <cell r="F417" t="str">
            <v>DER Jan/26</v>
          </cell>
        </row>
        <row r="418">
          <cell r="A418" t="str">
            <v>24.16.11</v>
          </cell>
          <cell r="B418" t="str">
            <v xml:space="preserve">TUBO DE CONCRETO D=0,80M CLASSE PA-1                                           </v>
          </cell>
          <cell r="C418" t="str">
            <v>m</v>
          </cell>
          <cell r="D418">
            <v>679.57</v>
          </cell>
          <cell r="E418">
            <v>503.38518518518521</v>
          </cell>
          <cell r="F418" t="str">
            <v>DER Jan/26</v>
          </cell>
        </row>
        <row r="419">
          <cell r="A419" t="str">
            <v>24.16.12</v>
          </cell>
          <cell r="B419" t="str">
            <v xml:space="preserve">TUBO DE CONCRETO D=0,80M CLASSE PA-2                                           </v>
          </cell>
          <cell r="C419" t="str">
            <v>m</v>
          </cell>
          <cell r="D419">
            <v>741.64</v>
          </cell>
          <cell r="E419">
            <v>549.36296296296291</v>
          </cell>
          <cell r="F419" t="str">
            <v>DER Jan/26</v>
          </cell>
        </row>
        <row r="420">
          <cell r="A420" t="str">
            <v>24.16.13</v>
          </cell>
          <cell r="B420" t="str">
            <v xml:space="preserve">TUBO DE CONCRETO D=0,80M CLASSE PA-3                                           </v>
          </cell>
          <cell r="C420" t="str">
            <v>m</v>
          </cell>
          <cell r="D420">
            <v>774.12</v>
          </cell>
          <cell r="E420">
            <v>573.42222222222222</v>
          </cell>
          <cell r="F420" t="str">
            <v>DER Jan/26</v>
          </cell>
        </row>
        <row r="421">
          <cell r="A421" t="str">
            <v>24.16.14</v>
          </cell>
          <cell r="B421" t="str">
            <v xml:space="preserve">TUBO DE CONCRETO D=0,80M CLASSE PA-4                                           </v>
          </cell>
          <cell r="C421" t="str">
            <v>m</v>
          </cell>
          <cell r="D421">
            <v>870.82</v>
          </cell>
          <cell r="E421">
            <v>645.05185185185189</v>
          </cell>
          <cell r="F421" t="str">
            <v>DER Jan/26</v>
          </cell>
        </row>
        <row r="422">
          <cell r="A422" t="str">
            <v>24.16.15</v>
          </cell>
          <cell r="B422" t="str">
            <v xml:space="preserve">TUBO DE CONCRETO D=1,00M CLASSE PA-1                                           </v>
          </cell>
          <cell r="C422" t="str">
            <v>m</v>
          </cell>
          <cell r="D422">
            <v>805.28</v>
          </cell>
          <cell r="E422">
            <v>596.50370370370365</v>
          </cell>
          <cell r="F422" t="str">
            <v>DER Jan/26</v>
          </cell>
        </row>
        <row r="423">
          <cell r="A423" t="str">
            <v>24.16.16</v>
          </cell>
          <cell r="B423" t="str">
            <v xml:space="preserve">TUBO DE CONCRETO D=1,00M CLASSE PA-2                                           </v>
          </cell>
          <cell r="C423" t="str">
            <v>m</v>
          </cell>
          <cell r="D423">
            <v>1002</v>
          </cell>
          <cell r="E423">
            <v>742.22222222222217</v>
          </cell>
          <cell r="F423" t="str">
            <v>DER Jan/26</v>
          </cell>
        </row>
        <row r="424">
          <cell r="A424" t="str">
            <v>24.16.17</v>
          </cell>
          <cell r="B424" t="str">
            <v xml:space="preserve">TUBO DE CONCRETO D=1,00M CLASSE PA-3                                           </v>
          </cell>
          <cell r="C424" t="str">
            <v>m</v>
          </cell>
          <cell r="D424">
            <v>1128.45</v>
          </cell>
          <cell r="E424">
            <v>835.88888888888891</v>
          </cell>
          <cell r="F424" t="str">
            <v>DER Jan/26</v>
          </cell>
        </row>
        <row r="425">
          <cell r="A425" t="str">
            <v>24.16.18</v>
          </cell>
          <cell r="B425" t="str">
            <v xml:space="preserve">TUBO DE CONCRETO D=1,00M CLASSE PA-4                                           </v>
          </cell>
          <cell r="C425" t="str">
            <v>m</v>
          </cell>
          <cell r="D425">
            <v>1156.08</v>
          </cell>
          <cell r="E425">
            <v>856.3555555555555</v>
          </cell>
          <cell r="F425" t="str">
            <v>DER Jan/26</v>
          </cell>
        </row>
        <row r="426">
          <cell r="A426" t="str">
            <v>24.16.19</v>
          </cell>
          <cell r="B426" t="str">
            <v xml:space="preserve">TUBO DE CONCRETO D=1,20M CLASSE PA-1                                           </v>
          </cell>
          <cell r="C426" t="str">
            <v>m</v>
          </cell>
          <cell r="D426">
            <v>1273.3499999999999</v>
          </cell>
          <cell r="E426">
            <v>943.22222222222206</v>
          </cell>
          <cell r="F426" t="str">
            <v>DER Jan/26</v>
          </cell>
        </row>
        <row r="427">
          <cell r="A427" t="str">
            <v>24.16.20</v>
          </cell>
          <cell r="B427" t="str">
            <v xml:space="preserve">TUBO DE CONCRETO D=1,20M CLASSE PA-2                                           </v>
          </cell>
          <cell r="C427" t="str">
            <v>m</v>
          </cell>
          <cell r="D427">
            <v>1373.42</v>
          </cell>
          <cell r="E427">
            <v>1017.3481481481481</v>
          </cell>
          <cell r="F427" t="str">
            <v>DER Jan/26</v>
          </cell>
        </row>
        <row r="428">
          <cell r="A428" t="str">
            <v>24.16.21</v>
          </cell>
          <cell r="B428" t="str">
            <v xml:space="preserve">TUBO DE CONCRETO D=1,20M CLASSE PA-3                                           </v>
          </cell>
          <cell r="C428" t="str">
            <v>m</v>
          </cell>
          <cell r="D428">
            <v>1657.47</v>
          </cell>
          <cell r="E428">
            <v>1227.7555555555555</v>
          </cell>
          <cell r="F428" t="str">
            <v>DER Jan/26</v>
          </cell>
        </row>
        <row r="429">
          <cell r="A429" t="str">
            <v>24.16.22</v>
          </cell>
          <cell r="B429" t="str">
            <v xml:space="preserve">TUBO DE CONCRETO D=1,20M CLASSE PA-4                                           </v>
          </cell>
          <cell r="C429" t="str">
            <v>m</v>
          </cell>
          <cell r="D429">
            <v>1781.81</v>
          </cell>
          <cell r="E429">
            <v>1319.859259259259</v>
          </cell>
          <cell r="F429" t="str">
            <v>DER Jan/26</v>
          </cell>
        </row>
        <row r="430">
          <cell r="A430" t="str">
            <v>24.16.23</v>
          </cell>
          <cell r="B430" t="str">
            <v xml:space="preserve">TUBO DE CONCRETO D=1,50M CLASSE PA-1                                           </v>
          </cell>
          <cell r="C430" t="str">
            <v>m</v>
          </cell>
          <cell r="D430">
            <v>2164.15</v>
          </cell>
          <cell r="E430">
            <v>1603.0740740740741</v>
          </cell>
          <cell r="F430" t="str">
            <v>DER Jan/26</v>
          </cell>
        </row>
        <row r="431">
          <cell r="A431" t="str">
            <v>24.16.24</v>
          </cell>
          <cell r="B431" t="str">
            <v xml:space="preserve">TUBO DE CONCRETO D=1,50M CLASSE PA-2                                           </v>
          </cell>
          <cell r="C431" t="str">
            <v>m</v>
          </cell>
          <cell r="D431">
            <v>2203.9299999999998</v>
          </cell>
          <cell r="E431">
            <v>1632.5407407407406</v>
          </cell>
          <cell r="F431" t="str">
            <v>DER Jan/26</v>
          </cell>
        </row>
        <row r="432">
          <cell r="A432" t="str">
            <v>24.16.25</v>
          </cell>
          <cell r="B432" t="str">
            <v xml:space="preserve">TUBO DE CONCRETO D=1,50M CLASSE PA-3                                           </v>
          </cell>
          <cell r="C432" t="str">
            <v>m</v>
          </cell>
          <cell r="D432">
            <v>2349.12</v>
          </cell>
          <cell r="E432">
            <v>1740.0888888888887</v>
          </cell>
          <cell r="F432" t="str">
            <v>DER Jan/26</v>
          </cell>
        </row>
        <row r="433">
          <cell r="A433" t="str">
            <v>24.16.26</v>
          </cell>
          <cell r="B433" t="str">
            <v xml:space="preserve">TUBO DE CONCRETO D=1,50M CLASSE PA-4                                           </v>
          </cell>
          <cell r="C433" t="str">
            <v>m</v>
          </cell>
          <cell r="D433">
            <v>2515.58</v>
          </cell>
          <cell r="E433">
            <v>1863.3925925925923</v>
          </cell>
          <cell r="F433" t="str">
            <v>DER Jan/26</v>
          </cell>
        </row>
        <row r="434">
          <cell r="A434" t="str">
            <v>24.16.27</v>
          </cell>
          <cell r="B434" t="str">
            <v xml:space="preserve">TUBO DE CONCRETO SIMPLES D=0,40M                                               </v>
          </cell>
          <cell r="C434" t="str">
            <v>m</v>
          </cell>
          <cell r="D434">
            <v>163.62</v>
          </cell>
          <cell r="E434">
            <v>121.19999999999999</v>
          </cell>
          <cell r="F434" t="str">
            <v>DER Jan/26</v>
          </cell>
        </row>
        <row r="435">
          <cell r="A435" t="str">
            <v>24.16.28</v>
          </cell>
          <cell r="B435" t="str">
            <v xml:space="preserve">TUBO DE CONCRETO SIMPLES D=0,60M                                               </v>
          </cell>
          <cell r="C435" t="str">
            <v>m</v>
          </cell>
          <cell r="D435">
            <v>253.32</v>
          </cell>
          <cell r="E435">
            <v>187.64444444444442</v>
          </cell>
          <cell r="F435" t="str">
            <v>DER Jan/26</v>
          </cell>
        </row>
        <row r="436">
          <cell r="A436" t="str">
            <v>24.16.48</v>
          </cell>
          <cell r="B436" t="str">
            <v xml:space="preserve">TUBO PEAD PARA DRENAGEM D=1500 MM PARA AGUA PLUVIAL E ESGOTAMENTO              </v>
          </cell>
          <cell r="C436" t="str">
            <v>m</v>
          </cell>
          <cell r="D436">
            <v>3025.96</v>
          </cell>
          <cell r="E436">
            <v>2241.4518518518516</v>
          </cell>
          <cell r="F436" t="str">
            <v>DER Jan/26</v>
          </cell>
        </row>
        <row r="437">
          <cell r="A437" t="str">
            <v>24.18.01</v>
          </cell>
          <cell r="B437" t="str">
            <v xml:space="preserve">CANALETA CONCRETO 40CM                                                         </v>
          </cell>
          <cell r="C437" t="str">
            <v>m</v>
          </cell>
          <cell r="D437">
            <v>96.24</v>
          </cell>
          <cell r="E437">
            <v>71.288888888888877</v>
          </cell>
          <cell r="F437" t="str">
            <v>DER Jan/26</v>
          </cell>
        </row>
        <row r="438">
          <cell r="A438" t="str">
            <v>24.18.02</v>
          </cell>
          <cell r="B438" t="str">
            <v xml:space="preserve">CANALETA CONCRETO 60CM                                                         </v>
          </cell>
          <cell r="C438" t="str">
            <v>m</v>
          </cell>
          <cell r="D438">
            <v>143.4</v>
          </cell>
          <cell r="E438">
            <v>106.22222222222221</v>
          </cell>
          <cell r="F438" t="str">
            <v>DER Jan/26</v>
          </cell>
        </row>
        <row r="439">
          <cell r="A439" t="str">
            <v>24.18.03</v>
          </cell>
          <cell r="B439" t="str">
            <v xml:space="preserve">CANALETA CONCRETO 80CM                                                         </v>
          </cell>
          <cell r="C439" t="str">
            <v>m</v>
          </cell>
          <cell r="D439">
            <v>236.1</v>
          </cell>
          <cell r="E439">
            <v>174.88888888888889</v>
          </cell>
          <cell r="F439" t="str">
            <v>DER Jan/26</v>
          </cell>
        </row>
        <row r="440">
          <cell r="A440" t="str">
            <v>24.19.03.01</v>
          </cell>
          <cell r="B440" t="str">
            <v xml:space="preserve">GUIA PRE-FABRICADA CONCRETO FCK 20 MPA                                         </v>
          </cell>
          <cell r="C440" t="str">
            <v>m</v>
          </cell>
          <cell r="D440">
            <v>96.37</v>
          </cell>
          <cell r="E440">
            <v>71.385185185185179</v>
          </cell>
          <cell r="F440" t="str">
            <v>DER Jan/26</v>
          </cell>
        </row>
        <row r="441">
          <cell r="A441" t="str">
            <v>24.19.04.01</v>
          </cell>
          <cell r="B441" t="str">
            <v xml:space="preserve">SARJETA DE CONCRETO FCK 20 MPA                                                 </v>
          </cell>
          <cell r="C441" t="str">
            <v>m3</v>
          </cell>
          <cell r="D441">
            <v>1163.43</v>
          </cell>
          <cell r="E441">
            <v>861.8</v>
          </cell>
          <cell r="F441" t="str">
            <v>DER Jan/26</v>
          </cell>
        </row>
        <row r="442">
          <cell r="A442" t="str">
            <v>24.19.05.01</v>
          </cell>
          <cell r="B442" t="str">
            <v xml:space="preserve">GUIA DE CONCRETO FCK 20 MPA                                                    </v>
          </cell>
          <cell r="C442" t="str">
            <v>m3</v>
          </cell>
          <cell r="D442">
            <v>1460.76</v>
          </cell>
          <cell r="E442">
            <v>1082.0444444444445</v>
          </cell>
          <cell r="F442" t="str">
            <v>DER Jan/26</v>
          </cell>
        </row>
        <row r="443">
          <cell r="A443" t="str">
            <v>24.19.06</v>
          </cell>
          <cell r="B443" t="str">
            <v xml:space="preserve">TELAR E TAMPAO DE FERRO FUNDIDO                                                </v>
          </cell>
          <cell r="C443" t="str">
            <v>un</v>
          </cell>
          <cell r="D443">
            <v>856.51</v>
          </cell>
          <cell r="E443">
            <v>634.45185185185176</v>
          </cell>
          <cell r="F443" t="str">
            <v>DER Jan/26</v>
          </cell>
        </row>
        <row r="444">
          <cell r="A444" t="str">
            <v>24.19.07.01</v>
          </cell>
          <cell r="B444" t="str">
            <v xml:space="preserve">GRELHA DE CONCRETO DE 10X44X120CM - FCK 20 MPA                                 </v>
          </cell>
          <cell r="C444" t="str">
            <v>un</v>
          </cell>
          <cell r="D444">
            <v>358.34</v>
          </cell>
          <cell r="E444">
            <v>265.43703703703699</v>
          </cell>
          <cell r="F444" t="str">
            <v>DER Jan/26</v>
          </cell>
        </row>
        <row r="445">
          <cell r="A445" t="str">
            <v>24.19.08</v>
          </cell>
          <cell r="B445" t="str">
            <v xml:space="preserve">GRELHA FERRO FUNDIDO BOCA LOB GRS-135                                          </v>
          </cell>
          <cell r="C445" t="str">
            <v>un</v>
          </cell>
          <cell r="D445">
            <v>600.22</v>
          </cell>
          <cell r="E445">
            <v>444.60740740740738</v>
          </cell>
          <cell r="F445" t="str">
            <v>DER Jan/26</v>
          </cell>
        </row>
        <row r="446">
          <cell r="A446" t="str">
            <v>24.20.01</v>
          </cell>
          <cell r="B446" t="str">
            <v xml:space="preserve">TUBO ACO CORR.GALV.MET.NAO DESTRUTIVO                                          </v>
          </cell>
          <cell r="C446" t="str">
            <v>kg</v>
          </cell>
          <cell r="D446">
            <v>78.260000000000005</v>
          </cell>
          <cell r="E446">
            <v>57.970370370370368</v>
          </cell>
          <cell r="F446" t="str">
            <v>DER Jan/26</v>
          </cell>
        </row>
        <row r="447">
          <cell r="A447" t="str">
            <v>24.20.02</v>
          </cell>
          <cell r="B447" t="str">
            <v xml:space="preserve">TUBO ACO CORR.EPOXI MET.NAO DESTRUTIVO                                         </v>
          </cell>
          <cell r="C447" t="str">
            <v>kg</v>
          </cell>
          <cell r="D447">
            <v>80.63</v>
          </cell>
          <cell r="E447">
            <v>59.725925925925921</v>
          </cell>
          <cell r="F447" t="str">
            <v>DER Jan/26</v>
          </cell>
        </row>
        <row r="448">
          <cell r="A448" t="str">
            <v>24.20.03</v>
          </cell>
          <cell r="B448" t="str">
            <v xml:space="preserve">TUBO ACO CORR.GALV.MET.DESTRUTIVO                                              </v>
          </cell>
          <cell r="C448" t="str">
            <v>kg</v>
          </cell>
          <cell r="D448">
            <v>59.72</v>
          </cell>
          <cell r="E448">
            <v>44.237037037037034</v>
          </cell>
          <cell r="F448" t="str">
            <v>DER Jan/26</v>
          </cell>
        </row>
        <row r="449">
          <cell r="A449" t="str">
            <v>24.20.04</v>
          </cell>
          <cell r="B449" t="str">
            <v xml:space="preserve">TUBO ACO CORRUGADO EPOXI MET. DESTRUTIVO                                       </v>
          </cell>
          <cell r="C449" t="str">
            <v>kg</v>
          </cell>
          <cell r="D449">
            <v>61.61</v>
          </cell>
          <cell r="E449">
            <v>45.637037037037032</v>
          </cell>
          <cell r="F449" t="str">
            <v>DER Jan/26</v>
          </cell>
        </row>
        <row r="450">
          <cell r="A450" t="str">
            <v>24.21.01</v>
          </cell>
          <cell r="B450" t="str">
            <v xml:space="preserve">BROCA DE CONCRETO ARMADO D=20,00CM                                             </v>
          </cell>
          <cell r="C450" t="str">
            <v>m</v>
          </cell>
          <cell r="D450">
            <v>95.54</v>
          </cell>
          <cell r="E450">
            <v>70.770370370370372</v>
          </cell>
          <cell r="F450" t="str">
            <v>DER Jan/26</v>
          </cell>
        </row>
        <row r="451">
          <cell r="A451" t="str">
            <v>24.21.02</v>
          </cell>
          <cell r="B451" t="str">
            <v xml:space="preserve">BROCA DE CONCRETO D=25,00CM                                                    </v>
          </cell>
          <cell r="C451" t="str">
            <v>m</v>
          </cell>
          <cell r="D451">
            <v>147.19</v>
          </cell>
          <cell r="E451">
            <v>109.02962962962962</v>
          </cell>
          <cell r="F451" t="str">
            <v>DER Jan/26</v>
          </cell>
        </row>
        <row r="452">
          <cell r="A452" t="str">
            <v>24.21.03</v>
          </cell>
          <cell r="B452" t="str">
            <v xml:space="preserve">BROCA DE CONCRETO D=15,00CM                                                    </v>
          </cell>
          <cell r="C452" t="str">
            <v>m</v>
          </cell>
          <cell r="D452">
            <v>54.72</v>
          </cell>
          <cell r="E452">
            <v>40.533333333333331</v>
          </cell>
          <cell r="F452" t="str">
            <v>DER Jan/26</v>
          </cell>
        </row>
        <row r="453">
          <cell r="A453" t="str">
            <v>24.22.01</v>
          </cell>
          <cell r="B453" t="str">
            <v xml:space="preserve">GEOFORMA TEXTIL TENSORIZADA TIPO COLCHAO - ESPESSURA DE 15 CM                  </v>
          </cell>
          <cell r="C453" t="str">
            <v>m2</v>
          </cell>
          <cell r="D453">
            <v>340.9</v>
          </cell>
          <cell r="E453">
            <v>252.51851851851848</v>
          </cell>
          <cell r="F453" t="str">
            <v>DER Jan/26</v>
          </cell>
        </row>
        <row r="454">
          <cell r="A454" t="str">
            <v>24.22.02</v>
          </cell>
          <cell r="B454" t="str">
            <v xml:space="preserve">GEOFORMA TEXTIL COM DISPOSITIVO AUTO-DRENANTE "UNIFLUXO"                       </v>
          </cell>
          <cell r="C454" t="str">
            <v>m3</v>
          </cell>
          <cell r="D454">
            <v>1205.05</v>
          </cell>
          <cell r="E454">
            <v>892.62962962962956</v>
          </cell>
          <cell r="F454" t="str">
            <v>DER Jan/26</v>
          </cell>
        </row>
        <row r="455">
          <cell r="A455" t="str">
            <v>24.23.45</v>
          </cell>
          <cell r="B455" t="str">
            <v xml:space="preserve">GEOCOMP.TRINCHEIRA DRENANTE(GEOMANTA+GEOTEXTIL 2 LADOS PERM.)H=60CM/11MM       </v>
          </cell>
          <cell r="C455" t="str">
            <v>m</v>
          </cell>
          <cell r="D455">
            <v>75.03</v>
          </cell>
          <cell r="E455">
            <v>55.577777777777776</v>
          </cell>
          <cell r="F455" t="str">
            <v>DER Jan/26</v>
          </cell>
        </row>
        <row r="456">
          <cell r="A456" t="str">
            <v>24.23.48</v>
          </cell>
          <cell r="B456" t="str">
            <v xml:space="preserve">GEOCOMPOSTO DRENANTE(GEOMANTA+GEOTEXTIL 1 LADO PERM.)TIPO 1L - 12MM.           </v>
          </cell>
          <cell r="C456" t="str">
            <v>m</v>
          </cell>
          <cell r="D456">
            <v>71.44</v>
          </cell>
          <cell r="E456">
            <v>52.918518518518511</v>
          </cell>
          <cell r="F456" t="str">
            <v>DER Jan/26</v>
          </cell>
        </row>
        <row r="457">
          <cell r="A457" t="str">
            <v>24.23.49</v>
          </cell>
          <cell r="B457" t="str">
            <v xml:space="preserve">GEOCOMPOSTO DRENANTE(GEOMANTA+GEOTEXTIL 2 LADOS PERM.)TIPO 2L - 11MM.          </v>
          </cell>
          <cell r="C457" t="str">
            <v>m</v>
          </cell>
          <cell r="D457">
            <v>83.92</v>
          </cell>
          <cell r="E457">
            <v>62.162962962962958</v>
          </cell>
          <cell r="F457" t="str">
            <v>DER Jan/26</v>
          </cell>
        </row>
        <row r="458">
          <cell r="A458" t="str">
            <v>24.23.50</v>
          </cell>
          <cell r="B458" t="str">
            <v xml:space="preserve">GEOCOMPOSTO DRENANTE(GEOMANTA+GEOTEXTIL 1 LADO PERM.)TIPO 1S -16MM.            </v>
          </cell>
          <cell r="C458" t="str">
            <v>m</v>
          </cell>
          <cell r="D458">
            <v>87.78</v>
          </cell>
          <cell r="E458">
            <v>65.022222222222226</v>
          </cell>
          <cell r="F458" t="str">
            <v>DER Jan/26</v>
          </cell>
        </row>
        <row r="459">
          <cell r="A459" t="str">
            <v>24.23.51</v>
          </cell>
          <cell r="B459" t="str">
            <v xml:space="preserve">GEOCOMPOSTO DRENANTE(GEOMANTA+GEOTEXTIL 2 LADOS PERM.)TIPO 2S-16MM.            </v>
          </cell>
          <cell r="C459" t="str">
            <v>m</v>
          </cell>
          <cell r="D459">
            <v>88.94</v>
          </cell>
          <cell r="E459">
            <v>65.881481481481472</v>
          </cell>
          <cell r="F459" t="str">
            <v>DER Jan/26</v>
          </cell>
        </row>
        <row r="460">
          <cell r="A460" t="str">
            <v>24.23.52</v>
          </cell>
          <cell r="B460" t="str">
            <v>GEOCOMPOSTO DRENANTE(GEOMANTA+GEOTEXTIL 1 LADO PER./1 LADO IMP.)TIPO 2L FP-11MM</v>
          </cell>
          <cell r="C460" t="str">
            <v>m</v>
          </cell>
          <cell r="D460">
            <v>77.87</v>
          </cell>
          <cell r="E460">
            <v>57.681481481481484</v>
          </cell>
          <cell r="F460" t="str">
            <v>DER Jan/26</v>
          </cell>
        </row>
        <row r="461">
          <cell r="A461" t="str">
            <v>25.01.01</v>
          </cell>
          <cell r="B461" t="str">
            <v xml:space="preserve">ATERRO DE ACESSO                                                               </v>
          </cell>
          <cell r="C461" t="str">
            <v>m3</v>
          </cell>
          <cell r="D461">
            <v>21.32</v>
          </cell>
          <cell r="E461">
            <v>15.792592592592591</v>
          </cell>
          <cell r="F461" t="str">
            <v>DER Jan/26</v>
          </cell>
        </row>
        <row r="462">
          <cell r="A462" t="str">
            <v>25.01.02</v>
          </cell>
          <cell r="B462" t="str">
            <v xml:space="preserve">ATERRO SOLO COM 3% DE CIMENTO EM USINA                                         </v>
          </cell>
          <cell r="C462" t="str">
            <v>m3</v>
          </cell>
          <cell r="D462">
            <v>88.6</v>
          </cell>
          <cell r="E462">
            <v>65.629629629629619</v>
          </cell>
          <cell r="F462" t="str">
            <v>DER Jan/26</v>
          </cell>
        </row>
        <row r="463">
          <cell r="A463" t="str">
            <v>25.01.03</v>
          </cell>
          <cell r="B463" t="str">
            <v xml:space="preserve">ATERRO SOLO COM 3% DE CIMENTO C/PULVE.                                         </v>
          </cell>
          <cell r="C463" t="str">
            <v>m3</v>
          </cell>
          <cell r="D463">
            <v>79.17</v>
          </cell>
          <cell r="E463">
            <v>58.644444444444439</v>
          </cell>
          <cell r="F463" t="str">
            <v>DER Jan/26</v>
          </cell>
        </row>
        <row r="464">
          <cell r="A464" t="str">
            <v>25.01.03.05</v>
          </cell>
          <cell r="B464" t="str">
            <v xml:space="preserve">ATERRO SOLO COM 6% DE CIMENTO C/PULVE.                                         </v>
          </cell>
          <cell r="C464" t="str">
            <v>m3</v>
          </cell>
          <cell r="D464">
            <v>143.47999999999999</v>
          </cell>
          <cell r="E464">
            <v>106.28148148148146</v>
          </cell>
          <cell r="F464" t="str">
            <v>DER Jan/26</v>
          </cell>
        </row>
        <row r="465">
          <cell r="A465" t="str">
            <v>25.02.01</v>
          </cell>
          <cell r="B465" t="str">
            <v xml:space="preserve">ESCAVACAO MANUAL PARA OBRAS S/EXPLOSIVO                                        </v>
          </cell>
          <cell r="C465" t="str">
            <v>m3</v>
          </cell>
          <cell r="D465">
            <v>136.27000000000001</v>
          </cell>
          <cell r="E465">
            <v>100.94074074074074</v>
          </cell>
          <cell r="F465" t="str">
            <v>DER Jan/26</v>
          </cell>
        </row>
        <row r="466">
          <cell r="A466" t="str">
            <v>25.02.02</v>
          </cell>
          <cell r="B466" t="str">
            <v xml:space="preserve">ESCAVACAO MECANICA P/ OBRAS S/EXPLOSIVO                                        </v>
          </cell>
          <cell r="C466" t="str">
            <v>m3</v>
          </cell>
          <cell r="D466">
            <v>22.32</v>
          </cell>
          <cell r="E466">
            <v>16.533333333333331</v>
          </cell>
          <cell r="F466" t="str">
            <v>DER Jan/26</v>
          </cell>
        </row>
        <row r="467">
          <cell r="A467" t="str">
            <v>25.02.03</v>
          </cell>
          <cell r="B467" t="str">
            <v xml:space="preserve">ESCAVACAO MECANICA P/ OBRAS C/EXPLOSIVO                                        </v>
          </cell>
          <cell r="C467" t="str">
            <v>m3</v>
          </cell>
          <cell r="D467">
            <v>118.19</v>
          </cell>
          <cell r="E467">
            <v>87.548148148148144</v>
          </cell>
          <cell r="F467" t="str">
            <v>DER Jan/26</v>
          </cell>
        </row>
        <row r="468">
          <cell r="A468" t="str">
            <v>25.02.04</v>
          </cell>
          <cell r="B468" t="str">
            <v xml:space="preserve">CORTA-RIO ESCAVACAO SEM EXPLOSIVO                                              </v>
          </cell>
          <cell r="C468" t="str">
            <v>m3</v>
          </cell>
          <cell r="D468">
            <v>22.32</v>
          </cell>
          <cell r="E468">
            <v>16.533333333333331</v>
          </cell>
          <cell r="F468" t="str">
            <v>DER Jan/26</v>
          </cell>
        </row>
        <row r="469">
          <cell r="A469" t="str">
            <v>25.02.05</v>
          </cell>
          <cell r="B469" t="str">
            <v xml:space="preserve">CORTA-RIO ESCAVACAO COM EXPLOSIVO                                              </v>
          </cell>
          <cell r="C469" t="str">
            <v>m3</v>
          </cell>
          <cell r="D469">
            <v>118.19</v>
          </cell>
          <cell r="E469">
            <v>87.548148148148144</v>
          </cell>
          <cell r="F469" t="str">
            <v>DER Jan/26</v>
          </cell>
        </row>
        <row r="470">
          <cell r="A470" t="str">
            <v>25.02.06</v>
          </cell>
          <cell r="B470" t="str">
            <v xml:space="preserve">ESCAV.FUND.BUEIRO OU DRENO S/EXPL.ATE 2M                                       </v>
          </cell>
          <cell r="C470" t="str">
            <v>m3</v>
          </cell>
          <cell r="D470">
            <v>128.44</v>
          </cell>
          <cell r="E470">
            <v>95.140740740740739</v>
          </cell>
          <cell r="F470" t="str">
            <v>DER Jan/26</v>
          </cell>
        </row>
        <row r="471">
          <cell r="A471" t="str">
            <v>25.02.07</v>
          </cell>
          <cell r="B471" t="str">
            <v xml:space="preserve">ACRESC.P/ESCAV.1,5M PROFUNDIDADE,ALEM 2M                                       </v>
          </cell>
          <cell r="C471" t="str">
            <v>m3</v>
          </cell>
          <cell r="D471">
            <v>26.4</v>
          </cell>
          <cell r="E471">
            <v>19.555555555555554</v>
          </cell>
          <cell r="F471" t="str">
            <v>DER Jan/26</v>
          </cell>
        </row>
        <row r="472">
          <cell r="A472" t="str">
            <v>25.02.08</v>
          </cell>
          <cell r="B472" t="str">
            <v xml:space="preserve">ESCAV.FUND.BUEIRO OU DRENO C/EXPL.ATE 2M                                       </v>
          </cell>
          <cell r="C472" t="str">
            <v>m3</v>
          </cell>
          <cell r="D472">
            <v>426.92</v>
          </cell>
          <cell r="E472">
            <v>316.23703703703706</v>
          </cell>
          <cell r="F472" t="str">
            <v>DER Jan/26</v>
          </cell>
        </row>
        <row r="473">
          <cell r="A473" t="str">
            <v>25.02.09</v>
          </cell>
          <cell r="B473" t="str">
            <v xml:space="preserve">ACRESC.ESC.ENS.EXPL.C/1,5M PROF.ALEM 2M                                        </v>
          </cell>
          <cell r="C473" t="str">
            <v>m3</v>
          </cell>
          <cell r="D473">
            <v>43.63</v>
          </cell>
          <cell r="E473">
            <v>32.318518518518516</v>
          </cell>
          <cell r="F473" t="str">
            <v>DER Jan/26</v>
          </cell>
        </row>
        <row r="474">
          <cell r="A474" t="str">
            <v>25.02.10</v>
          </cell>
          <cell r="B474" t="str">
            <v xml:space="preserve">ESCAV.FUND.DENTRO ENSEC. SEM EXPL.ATE 3M                                       </v>
          </cell>
          <cell r="C474" t="str">
            <v>m3</v>
          </cell>
          <cell r="D474">
            <v>110.16</v>
          </cell>
          <cell r="E474">
            <v>81.599999999999994</v>
          </cell>
          <cell r="F474" t="str">
            <v>DER Jan/26</v>
          </cell>
        </row>
        <row r="475">
          <cell r="A475" t="str">
            <v>25.02.11</v>
          </cell>
          <cell r="B475" t="str">
            <v xml:space="preserve">ACR.P/ESCAV.ENSEC.P/CADA1,0M PROF.ALEM3M                                       </v>
          </cell>
          <cell r="C475" t="str">
            <v>m3</v>
          </cell>
          <cell r="D475">
            <v>21.81</v>
          </cell>
          <cell r="E475">
            <v>16.155555555555555</v>
          </cell>
          <cell r="F475" t="str">
            <v>DER Jan/26</v>
          </cell>
        </row>
        <row r="476">
          <cell r="A476" t="str">
            <v>25.02.12</v>
          </cell>
          <cell r="B476" t="str">
            <v xml:space="preserve">ESCAV.FUND.DENTRO ENSEC.C/EXPL.ATE  3M                                         </v>
          </cell>
          <cell r="C476" t="str">
            <v>m3</v>
          </cell>
          <cell r="D476">
            <v>361.33</v>
          </cell>
          <cell r="E476">
            <v>267.6518518518518</v>
          </cell>
          <cell r="F476" t="str">
            <v>DER Jan/26</v>
          </cell>
        </row>
        <row r="477">
          <cell r="A477" t="str">
            <v>25.02.13</v>
          </cell>
          <cell r="B477" t="str">
            <v xml:space="preserve">ACRESC.P/ESC.ENSEC.C/EXPL.C/1,5M ALEM 3M                                       </v>
          </cell>
          <cell r="C477" t="str">
            <v>m3</v>
          </cell>
          <cell r="D477">
            <v>43.63</v>
          </cell>
          <cell r="E477">
            <v>32.318518518518516</v>
          </cell>
          <cell r="F477" t="str">
            <v>DER Jan/26</v>
          </cell>
        </row>
        <row r="478">
          <cell r="A478" t="str">
            <v>25.03.01</v>
          </cell>
          <cell r="B478" t="str">
            <v xml:space="preserve">PAREDE ENSECADEIRA COM PRANCHA-ESP.0,05M                                       </v>
          </cell>
          <cell r="C478" t="str">
            <v>m2</v>
          </cell>
          <cell r="D478">
            <v>509.33</v>
          </cell>
          <cell r="E478">
            <v>377.28148148148142</v>
          </cell>
          <cell r="F478" t="str">
            <v>DER Jan/26</v>
          </cell>
        </row>
        <row r="479">
          <cell r="A479" t="str">
            <v>25.03.02</v>
          </cell>
          <cell r="B479" t="str">
            <v xml:space="preserve">PAREDE ENSECADEIRA C/PRANCHA-ESP.0,075M                                        </v>
          </cell>
          <cell r="C479" t="str">
            <v>m2</v>
          </cell>
          <cell r="D479">
            <v>718.21</v>
          </cell>
          <cell r="E479">
            <v>532.00740740740741</v>
          </cell>
          <cell r="F479" t="str">
            <v>DER Jan/26</v>
          </cell>
        </row>
        <row r="480">
          <cell r="A480" t="str">
            <v>25.03.03</v>
          </cell>
          <cell r="B480" t="str">
            <v xml:space="preserve">PAREDE ENSECADEIRA COM PERFIL METALICO                                         </v>
          </cell>
          <cell r="C480" t="str">
            <v>m2</v>
          </cell>
          <cell r="D480">
            <v>1003.24</v>
          </cell>
          <cell r="E480">
            <v>743.14074074074074</v>
          </cell>
          <cell r="F480" t="str">
            <v>DER Jan/26</v>
          </cell>
        </row>
        <row r="481">
          <cell r="A481" t="str">
            <v>25.03.04</v>
          </cell>
          <cell r="B481" t="str">
            <v xml:space="preserve">ARGILA ENCH.ENSECADEIRA,INCL.APILOAMENTO                                       </v>
          </cell>
          <cell r="C481" t="str">
            <v>m3</v>
          </cell>
          <cell r="D481">
            <v>116.25</v>
          </cell>
          <cell r="E481">
            <v>86.1111111111111</v>
          </cell>
          <cell r="F481" t="str">
            <v>DER Jan/26</v>
          </cell>
        </row>
        <row r="482">
          <cell r="A482" t="str">
            <v>25.03.04.01</v>
          </cell>
          <cell r="B482" t="str">
            <v xml:space="preserve">ENSECADEIRA COM SACOS DE AREIA                                                 </v>
          </cell>
          <cell r="C482" t="str">
            <v>m3</v>
          </cell>
          <cell r="D482">
            <v>721.98</v>
          </cell>
          <cell r="E482">
            <v>534.79999999999995</v>
          </cell>
          <cell r="F482" t="str">
            <v>DER Jan/26</v>
          </cell>
        </row>
        <row r="483">
          <cell r="A483" t="str">
            <v>25.03.04.03</v>
          </cell>
          <cell r="B483" t="str">
            <v xml:space="preserve">SOLO CIMENTO ENSACADO, COM TEOR DE CIMENTO A 4%                                </v>
          </cell>
          <cell r="C483" t="str">
            <v>m3</v>
          </cell>
          <cell r="D483">
            <v>273.32</v>
          </cell>
          <cell r="E483">
            <v>202.45925925925923</v>
          </cell>
          <cell r="F483" t="str">
            <v>DER Jan/26</v>
          </cell>
        </row>
        <row r="484">
          <cell r="A484" t="str">
            <v>25.03.04.04</v>
          </cell>
          <cell r="B484" t="str">
            <v xml:space="preserve">SOLO CIMENTO ENSACADO, COM TEOR DE CIMENTO A 6%                                </v>
          </cell>
          <cell r="C484" t="str">
            <v>m3</v>
          </cell>
          <cell r="D484">
            <v>302.04000000000002</v>
          </cell>
          <cell r="E484">
            <v>223.73333333333332</v>
          </cell>
          <cell r="F484" t="str">
            <v>DER Jan/26</v>
          </cell>
        </row>
        <row r="485">
          <cell r="A485" t="str">
            <v>25.03.04.05</v>
          </cell>
          <cell r="B485" t="str">
            <v xml:space="preserve">SOLO CIMENTO ENSACADO, COM TEOR DE CIMENTO A 8%                                </v>
          </cell>
          <cell r="C485" t="str">
            <v>m3</v>
          </cell>
          <cell r="D485">
            <v>330.77</v>
          </cell>
          <cell r="E485">
            <v>245.0148148148148</v>
          </cell>
          <cell r="F485" t="str">
            <v>DER Jan/26</v>
          </cell>
        </row>
        <row r="486">
          <cell r="A486" t="str">
            <v>25.03.04.06</v>
          </cell>
          <cell r="B486" t="str">
            <v xml:space="preserve">SELO DE ARGILA, INCL. FORNECIMENTO E APLICAÇÃO                                 </v>
          </cell>
          <cell r="C486" t="str">
            <v>m3</v>
          </cell>
          <cell r="D486">
            <v>135.87</v>
          </cell>
          <cell r="E486">
            <v>100.64444444444445</v>
          </cell>
          <cell r="F486" t="str">
            <v>DER Jan/26</v>
          </cell>
        </row>
        <row r="487">
          <cell r="A487" t="str">
            <v>25.03.04.07</v>
          </cell>
          <cell r="B487" t="str">
            <v xml:space="preserve">SELO DE BENTONITA, INCL. FORNECIMENTO E APLICAÇÃO                              </v>
          </cell>
          <cell r="C487" t="str">
            <v>m3</v>
          </cell>
          <cell r="D487">
            <v>86.54</v>
          </cell>
          <cell r="E487">
            <v>64.103703703703701</v>
          </cell>
          <cell r="F487" t="str">
            <v>DER Jan/26</v>
          </cell>
        </row>
        <row r="488">
          <cell r="A488" t="str">
            <v>25.03.05</v>
          </cell>
          <cell r="B488" t="str">
            <v xml:space="preserve">ESGOTAMENTO CONTINUO AGUA                                                      </v>
          </cell>
          <cell r="C488" t="str">
            <v>m3</v>
          </cell>
          <cell r="D488">
            <v>4.32</v>
          </cell>
          <cell r="E488">
            <v>3.2</v>
          </cell>
          <cell r="F488" t="str">
            <v>DER Jan/26</v>
          </cell>
        </row>
        <row r="489">
          <cell r="A489" t="str">
            <v>25.03.06</v>
          </cell>
          <cell r="B489" t="str">
            <v xml:space="preserve">ESCORAMENTO DE VALAS/CAVAS P/FUND.CONT.                                        </v>
          </cell>
          <cell r="C489" t="str">
            <v>m2</v>
          </cell>
          <cell r="D489">
            <v>181.03</v>
          </cell>
          <cell r="E489">
            <v>134.09629629629629</v>
          </cell>
          <cell r="F489" t="str">
            <v>DER Jan/26</v>
          </cell>
        </row>
        <row r="490">
          <cell r="A490" t="str">
            <v>25.03.07</v>
          </cell>
          <cell r="B490" t="str">
            <v xml:space="preserve">ESCORAMENTO DE VALAS/CAVAS P/FUND.DESC.                                        </v>
          </cell>
          <cell r="C490" t="str">
            <v>m2</v>
          </cell>
          <cell r="D490">
            <v>117.26</v>
          </cell>
          <cell r="E490">
            <v>86.859259259259261</v>
          </cell>
          <cell r="F490" t="str">
            <v>DER Jan/26</v>
          </cell>
        </row>
        <row r="491">
          <cell r="A491" t="str">
            <v>25.03.08</v>
          </cell>
          <cell r="B491" t="str">
            <v xml:space="preserve">ESCORAMENTO PARA FORMAS                                                        </v>
          </cell>
          <cell r="C491" t="str">
            <v>m2</v>
          </cell>
          <cell r="D491">
            <v>123.99</v>
          </cell>
          <cell r="E491">
            <v>91.844444444444434</v>
          </cell>
          <cell r="F491" t="str">
            <v>DER Jan/26</v>
          </cell>
        </row>
        <row r="492">
          <cell r="A492" t="str">
            <v>25.03.23</v>
          </cell>
          <cell r="B492" t="str">
            <v xml:space="preserve">TRANSPORTE DE SOLO CIMENTO ATÉ 5 KM                                            </v>
          </cell>
          <cell r="C492" t="str">
            <v>m3*km</v>
          </cell>
          <cell r="D492">
            <v>5.93</v>
          </cell>
          <cell r="E492">
            <v>4.3925925925925924</v>
          </cell>
          <cell r="F492" t="str">
            <v>DER Jan/26</v>
          </cell>
        </row>
        <row r="493">
          <cell r="A493" t="str">
            <v>25.04.01</v>
          </cell>
          <cell r="B493" t="str">
            <v xml:space="preserve">ESTACA CONCRETO PRE-MOLDADO - 20/25T                                           </v>
          </cell>
          <cell r="C493" t="str">
            <v>m</v>
          </cell>
          <cell r="D493">
            <v>195.67</v>
          </cell>
          <cell r="E493">
            <v>144.94074074074072</v>
          </cell>
          <cell r="F493" t="str">
            <v>DER Jan/26</v>
          </cell>
        </row>
        <row r="494">
          <cell r="A494" t="str">
            <v>25.04.02</v>
          </cell>
          <cell r="B494" t="str">
            <v xml:space="preserve">ESTACA CONCRETO PRE-MOLDADO - 30/35T                                           </v>
          </cell>
          <cell r="C494" t="str">
            <v>m</v>
          </cell>
          <cell r="D494">
            <v>202.75</v>
          </cell>
          <cell r="E494">
            <v>150.18518518518516</v>
          </cell>
          <cell r="F494" t="str">
            <v>DER Jan/26</v>
          </cell>
        </row>
        <row r="495">
          <cell r="A495" t="str">
            <v>25.04.03</v>
          </cell>
          <cell r="B495" t="str">
            <v xml:space="preserve">ESTACA CONCRETO PRE-MOLDADO - 40/45T                                           </v>
          </cell>
          <cell r="C495" t="str">
            <v>m</v>
          </cell>
          <cell r="D495">
            <v>235.36</v>
          </cell>
          <cell r="E495">
            <v>174.34074074074073</v>
          </cell>
          <cell r="F495" t="str">
            <v>DER Jan/26</v>
          </cell>
        </row>
        <row r="496">
          <cell r="A496" t="str">
            <v>25.04.04</v>
          </cell>
          <cell r="B496" t="str">
            <v xml:space="preserve">ESTACA CONCRETO PRE-MOLDADO - 50/60T                                           </v>
          </cell>
          <cell r="C496" t="str">
            <v>m</v>
          </cell>
          <cell r="D496">
            <v>262.29000000000002</v>
          </cell>
          <cell r="E496">
            <v>194.28888888888889</v>
          </cell>
          <cell r="F496" t="str">
            <v>DER Jan/26</v>
          </cell>
        </row>
        <row r="497">
          <cell r="A497" t="str">
            <v>25.04.05</v>
          </cell>
          <cell r="B497" t="str">
            <v xml:space="preserve">ESTACA CONCRETO PRE-MOLDADO - 70/80T                                           </v>
          </cell>
          <cell r="C497" t="str">
            <v>m</v>
          </cell>
          <cell r="D497">
            <v>327.04000000000002</v>
          </cell>
          <cell r="E497">
            <v>242.25185185185185</v>
          </cell>
          <cell r="F497" t="str">
            <v>DER Jan/26</v>
          </cell>
        </row>
        <row r="498">
          <cell r="A498" t="str">
            <v>25.04.06</v>
          </cell>
          <cell r="B498" t="str">
            <v xml:space="preserve">ESTACA METALICA, FORNEC. E CRAVACAO                                            </v>
          </cell>
          <cell r="C498" t="str">
            <v>kg</v>
          </cell>
          <cell r="D498">
            <v>24.38</v>
          </cell>
          <cell r="E498">
            <v>18.059259259259257</v>
          </cell>
          <cell r="F498" t="str">
            <v>DER Jan/26</v>
          </cell>
        </row>
        <row r="499">
          <cell r="A499" t="str">
            <v>25.04.07</v>
          </cell>
          <cell r="B499" t="str">
            <v xml:space="preserve">ESTACA DE MADEIRA D=20CM - 8 TON                                               </v>
          </cell>
          <cell r="C499" t="str">
            <v>m</v>
          </cell>
          <cell r="D499">
            <v>106.54</v>
          </cell>
          <cell r="E499">
            <v>78.918518518518525</v>
          </cell>
          <cell r="F499" t="str">
            <v>DER Jan/26</v>
          </cell>
        </row>
        <row r="500">
          <cell r="A500" t="str">
            <v>25.04.08</v>
          </cell>
          <cell r="B500" t="str">
            <v xml:space="preserve">ESTACA DE MADEIRA D=25CM - 15TON                                               </v>
          </cell>
          <cell r="C500" t="str">
            <v>m</v>
          </cell>
          <cell r="D500">
            <v>209.19</v>
          </cell>
          <cell r="E500">
            <v>154.95555555555555</v>
          </cell>
          <cell r="F500" t="str">
            <v>DER Jan/26</v>
          </cell>
        </row>
        <row r="501">
          <cell r="A501" t="str">
            <v>25.04.13</v>
          </cell>
          <cell r="B501" t="str">
            <v xml:space="preserve">ESTACA RAIZ EM SOLO D=31CM                                                     </v>
          </cell>
          <cell r="C501" t="str">
            <v>m</v>
          </cell>
          <cell r="D501">
            <v>925.25</v>
          </cell>
          <cell r="E501">
            <v>685.37037037037032</v>
          </cell>
          <cell r="F501" t="str">
            <v>DER Jan/26</v>
          </cell>
        </row>
        <row r="502">
          <cell r="A502" t="str">
            <v>25.04.14</v>
          </cell>
          <cell r="B502" t="str">
            <v xml:space="preserve">ESTACA RAIZ EM SOLO D=40CM                                                     </v>
          </cell>
          <cell r="C502" t="str">
            <v>m</v>
          </cell>
          <cell r="D502">
            <v>1245.7</v>
          </cell>
          <cell r="E502">
            <v>922.74074074074076</v>
          </cell>
          <cell r="F502" t="str">
            <v>DER Jan/26</v>
          </cell>
        </row>
        <row r="503">
          <cell r="A503" t="str">
            <v>25.04.19</v>
          </cell>
          <cell r="B503" t="str">
            <v xml:space="preserve">ESTACA RAIZ EM ROCHA ALTERADA D=31CM                                           </v>
          </cell>
          <cell r="C503" t="str">
            <v>m</v>
          </cell>
          <cell r="D503">
            <v>2174.4699999999998</v>
          </cell>
          <cell r="E503">
            <v>1610.7185185185183</v>
          </cell>
          <cell r="F503" t="str">
            <v>DER Jan/26</v>
          </cell>
        </row>
        <row r="504">
          <cell r="A504" t="str">
            <v>25.04.20</v>
          </cell>
          <cell r="B504" t="str">
            <v xml:space="preserve">ESTACA RAIZ EM ROCHA ALTERADA D=40CM                                           </v>
          </cell>
          <cell r="C504" t="str">
            <v>m</v>
          </cell>
          <cell r="D504">
            <v>2845.39</v>
          </cell>
          <cell r="E504">
            <v>2107.6962962962962</v>
          </cell>
          <cell r="F504" t="str">
            <v>DER Jan/26</v>
          </cell>
        </row>
        <row r="505">
          <cell r="A505" t="str">
            <v>25.04.21</v>
          </cell>
          <cell r="B505" t="str">
            <v xml:space="preserve">TAXA DE INSTALACAO EQUIPAM.ESTACA RAIZ                                         </v>
          </cell>
          <cell r="C505" t="str">
            <v>un</v>
          </cell>
          <cell r="D505">
            <v>47227.01</v>
          </cell>
          <cell r="E505">
            <v>34982.970370370371</v>
          </cell>
          <cell r="F505" t="str">
            <v>DER Jan/26</v>
          </cell>
        </row>
        <row r="506">
          <cell r="A506" t="str">
            <v>25.04.28</v>
          </cell>
          <cell r="B506" t="str">
            <v xml:space="preserve">TAXA MOBIL. DE EQUIPAMENTO BATE-ESTACA                                         </v>
          </cell>
          <cell r="C506" t="str">
            <v>un</v>
          </cell>
          <cell r="D506">
            <v>12279.08</v>
          </cell>
          <cell r="E506">
            <v>9095.614814814815</v>
          </cell>
          <cell r="F506" t="str">
            <v>DER Jan/26</v>
          </cell>
        </row>
        <row r="507">
          <cell r="A507" t="str">
            <v>25.04.45</v>
          </cell>
          <cell r="B507" t="str">
            <v xml:space="preserve">COLUNA DE BRITA PARA MELHORAMENTO DE SOLO D=80 CM.                             </v>
          </cell>
          <cell r="C507" t="str">
            <v>m</v>
          </cell>
          <cell r="D507">
            <v>294.13</v>
          </cell>
          <cell r="E507">
            <v>217.87407407407406</v>
          </cell>
          <cell r="F507" t="str">
            <v>DER Jan/26</v>
          </cell>
        </row>
        <row r="508">
          <cell r="A508" t="str">
            <v>25.04.49</v>
          </cell>
          <cell r="B508" t="str">
            <v xml:space="preserve">ESTACA RAIZ EM SOLO D=45CM                                                     </v>
          </cell>
          <cell r="C508" t="str">
            <v>m</v>
          </cell>
          <cell r="D508">
            <v>1910.31</v>
          </cell>
          <cell r="E508">
            <v>1415.0444444444443</v>
          </cell>
          <cell r="F508" t="str">
            <v>DER Jan/26</v>
          </cell>
        </row>
        <row r="509">
          <cell r="A509" t="str">
            <v>25.05.01</v>
          </cell>
          <cell r="B509" t="str">
            <v xml:space="preserve">ANDAIME DE MADEIRA                                                             </v>
          </cell>
          <cell r="C509" t="str">
            <v>m3</v>
          </cell>
          <cell r="D509">
            <v>34.979999999999997</v>
          </cell>
          <cell r="E509">
            <v>25.911111111111108</v>
          </cell>
          <cell r="F509" t="str">
            <v>DER Jan/26</v>
          </cell>
        </row>
        <row r="510">
          <cell r="A510" t="str">
            <v>25.05.02</v>
          </cell>
          <cell r="B510" t="str">
            <v xml:space="preserve">ANDAIME TUBULAR                                                                </v>
          </cell>
          <cell r="C510" t="str">
            <v>m3</v>
          </cell>
          <cell r="D510">
            <v>54.49</v>
          </cell>
          <cell r="E510">
            <v>40.36296296296296</v>
          </cell>
          <cell r="F510" t="str">
            <v>DER Jan/26</v>
          </cell>
        </row>
        <row r="511">
          <cell r="A511" t="str">
            <v>25.06.01</v>
          </cell>
          <cell r="B511" t="str">
            <v xml:space="preserve">FORMA PLANA PARA CONCRETO ARMADO COMUM                                         </v>
          </cell>
          <cell r="C511" t="str">
            <v>m2</v>
          </cell>
          <cell r="D511">
            <v>178.55</v>
          </cell>
          <cell r="E511">
            <v>132.25925925925927</v>
          </cell>
          <cell r="F511" t="str">
            <v>DER Jan/26</v>
          </cell>
        </row>
        <row r="512">
          <cell r="A512" t="str">
            <v>25.06.02</v>
          </cell>
          <cell r="B512" t="str">
            <v xml:space="preserve">FORMA PL.P/CONCRETO PROTENDIDO OU APAR.                                        </v>
          </cell>
          <cell r="C512" t="str">
            <v>m2</v>
          </cell>
          <cell r="D512">
            <v>193.59</v>
          </cell>
          <cell r="E512">
            <v>143.4</v>
          </cell>
          <cell r="F512" t="str">
            <v>DER Jan/26</v>
          </cell>
        </row>
        <row r="513">
          <cell r="A513" t="str">
            <v>25.07.01</v>
          </cell>
          <cell r="B513" t="str">
            <v xml:space="preserve">BARRA DE ACO CA-25                                                             </v>
          </cell>
          <cell r="C513" t="str">
            <v>kg</v>
          </cell>
          <cell r="D513">
            <v>17.600000000000001</v>
          </cell>
          <cell r="E513">
            <v>13.037037037037038</v>
          </cell>
          <cell r="F513" t="str">
            <v>DER Jan/26</v>
          </cell>
        </row>
        <row r="514">
          <cell r="A514" t="str">
            <v>25.07.02</v>
          </cell>
          <cell r="B514" t="str">
            <v xml:space="preserve">BARRA DE ACO CA-50                                                             </v>
          </cell>
          <cell r="C514" t="str">
            <v>kg</v>
          </cell>
          <cell r="D514">
            <v>17.100000000000001</v>
          </cell>
          <cell r="E514">
            <v>12.666666666666666</v>
          </cell>
          <cell r="F514" t="str">
            <v>DER Jan/26</v>
          </cell>
        </row>
        <row r="515">
          <cell r="A515" t="str">
            <v>25.07.03</v>
          </cell>
          <cell r="B515" t="str">
            <v xml:space="preserve">BARRA DE ACO CA-60                                                             </v>
          </cell>
          <cell r="C515" t="str">
            <v>kg</v>
          </cell>
          <cell r="D515">
            <v>19.690000000000001</v>
          </cell>
          <cell r="E515">
            <v>14.585185185185185</v>
          </cell>
          <cell r="F515" t="str">
            <v>DER Jan/26</v>
          </cell>
        </row>
        <row r="516">
          <cell r="A516" t="str">
            <v>25.07.04</v>
          </cell>
          <cell r="B516" t="str">
            <v xml:space="preserve">ACO PARA CONCRETO PROTENDIDO                                                   </v>
          </cell>
          <cell r="C516" t="str">
            <v>kg</v>
          </cell>
          <cell r="D516">
            <v>33.15</v>
          </cell>
          <cell r="E516">
            <v>24.555555555555554</v>
          </cell>
          <cell r="F516" t="str">
            <v>DER Jan/26</v>
          </cell>
        </row>
        <row r="517">
          <cell r="A517" t="str">
            <v>25.07.05</v>
          </cell>
          <cell r="B517" t="str">
            <v xml:space="preserve">TELA METALICA                                                                  </v>
          </cell>
          <cell r="C517" t="str">
            <v>kg</v>
          </cell>
          <cell r="D517">
            <v>14.61</v>
          </cell>
          <cell r="E517">
            <v>10.822222222222221</v>
          </cell>
          <cell r="F517" t="str">
            <v>DER Jan/26</v>
          </cell>
        </row>
        <row r="518">
          <cell r="A518" t="str">
            <v>25.07.06</v>
          </cell>
          <cell r="B518" t="str">
            <v xml:space="preserve">ACO P/CONCRETO PROTENDIDO TIPO DYWIDAG OU SIMILAR                              </v>
          </cell>
          <cell r="C518" t="str">
            <v>kg</v>
          </cell>
          <cell r="D518">
            <v>123.59</v>
          </cell>
          <cell r="E518">
            <v>91.548148148148144</v>
          </cell>
          <cell r="F518" t="str">
            <v>DER Jan/26</v>
          </cell>
        </row>
        <row r="519">
          <cell r="A519" t="str">
            <v>25.08.09</v>
          </cell>
          <cell r="B519" t="str">
            <v xml:space="preserve">AP.ANC.P/CABOS PROTEN.PAS. 4 FIOS-12,7MM                                       </v>
          </cell>
          <cell r="C519" t="str">
            <v>un</v>
          </cell>
          <cell r="D519">
            <v>121.28</v>
          </cell>
          <cell r="E519">
            <v>89.837037037037035</v>
          </cell>
          <cell r="F519" t="str">
            <v>DER Jan/26</v>
          </cell>
        </row>
        <row r="520">
          <cell r="A520" t="str">
            <v>25.08.10</v>
          </cell>
          <cell r="B520" t="str">
            <v xml:space="preserve">AP.ANC.P/CABOS PROTEN.PAS. 6 FIOS-12,7MM                                       </v>
          </cell>
          <cell r="C520" t="str">
            <v>un</v>
          </cell>
          <cell r="D520">
            <v>155.63</v>
          </cell>
          <cell r="E520">
            <v>115.28148148148146</v>
          </cell>
          <cell r="F520" t="str">
            <v>DER Jan/26</v>
          </cell>
        </row>
        <row r="521">
          <cell r="A521" t="str">
            <v>25.08.11</v>
          </cell>
          <cell r="B521" t="str">
            <v xml:space="preserve">AP.ANC.P/CABOS PROTEN.PAS. 12FIOS-12,7MM                                       </v>
          </cell>
          <cell r="C521" t="str">
            <v>un</v>
          </cell>
          <cell r="D521">
            <v>256.89</v>
          </cell>
          <cell r="E521">
            <v>190.28888888888886</v>
          </cell>
          <cell r="F521" t="str">
            <v>DER Jan/26</v>
          </cell>
        </row>
        <row r="522">
          <cell r="A522" t="str">
            <v>25.08.12</v>
          </cell>
          <cell r="B522" t="str">
            <v xml:space="preserve">AP.ANC.P/CABOS PROTEN.PAS. 19FIOS-12,7MM                                       </v>
          </cell>
          <cell r="C522" t="str">
            <v>un</v>
          </cell>
          <cell r="D522">
            <v>386.34</v>
          </cell>
          <cell r="E522">
            <v>286.17777777777775</v>
          </cell>
          <cell r="F522" t="str">
            <v>DER Jan/26</v>
          </cell>
        </row>
        <row r="523">
          <cell r="A523" t="str">
            <v>25.08.13.02</v>
          </cell>
          <cell r="B523" t="str">
            <v xml:space="preserve">APARELHO DE ANCORAGEM ATIVO DE 12 FIOS DE Ã 5/8" (15,2MM)                      </v>
          </cell>
          <cell r="C523" t="str">
            <v>un</v>
          </cell>
          <cell r="D523">
            <v>1792.96</v>
          </cell>
          <cell r="E523">
            <v>1328.1185185185184</v>
          </cell>
          <cell r="F523" t="str">
            <v>DER Jan/26</v>
          </cell>
        </row>
        <row r="524">
          <cell r="A524" t="str">
            <v>25.08.15.01</v>
          </cell>
          <cell r="B524" t="str">
            <v xml:space="preserve">TIRANTE  40TF 5 FIOS D=1/2" FORN. E INST                                       </v>
          </cell>
          <cell r="C524" t="str">
            <v>m</v>
          </cell>
          <cell r="D524">
            <v>388.18</v>
          </cell>
          <cell r="E524">
            <v>287.54074074074072</v>
          </cell>
          <cell r="F524" t="str">
            <v>DER Jan/26</v>
          </cell>
        </row>
        <row r="525">
          <cell r="A525" t="str">
            <v>25.08.15.09</v>
          </cell>
          <cell r="B525" t="str">
            <v xml:space="preserve">TIRANTE MONOBARRA GW 32MM PLUS PARA 25 TF FORN. E INST.                        </v>
          </cell>
          <cell r="C525" t="str">
            <v>m</v>
          </cell>
          <cell r="D525">
            <v>386.95</v>
          </cell>
          <cell r="E525">
            <v>286.62962962962962</v>
          </cell>
          <cell r="F525" t="str">
            <v>DER Jan/26</v>
          </cell>
        </row>
        <row r="526">
          <cell r="A526" t="str">
            <v>25.08.15.10</v>
          </cell>
          <cell r="B526" t="str">
            <v xml:space="preserve">TIRANTE MONOBARRA GW 36MM PLUS PARA 35 TF FORN. E INST.                        </v>
          </cell>
          <cell r="C526" t="str">
            <v>m</v>
          </cell>
          <cell r="D526">
            <v>496.88</v>
          </cell>
          <cell r="E526">
            <v>368.05925925925925</v>
          </cell>
          <cell r="F526" t="str">
            <v>DER Jan/26</v>
          </cell>
        </row>
        <row r="527">
          <cell r="A527" t="str">
            <v>25.08.15.11</v>
          </cell>
          <cell r="B527" t="str">
            <v xml:space="preserve">TIRANTE MONOBARRA GW 50MM PARA 50 TF FORN. E INST.                             </v>
          </cell>
          <cell r="C527" t="str">
            <v>m</v>
          </cell>
          <cell r="D527">
            <v>694.24</v>
          </cell>
          <cell r="E527">
            <v>514.25185185185182</v>
          </cell>
          <cell r="F527" t="str">
            <v>DER Jan/26</v>
          </cell>
        </row>
        <row r="528">
          <cell r="A528" t="str">
            <v>25.08.16.01</v>
          </cell>
          <cell r="B528" t="str">
            <v xml:space="preserve">TERMO FIXO P/TIRANTES 40TF 5 FIOS D=1/2"                                       </v>
          </cell>
          <cell r="C528" t="str">
            <v>un</v>
          </cell>
          <cell r="D528">
            <v>1267.5</v>
          </cell>
          <cell r="E528">
            <v>938.8888888888888</v>
          </cell>
          <cell r="F528" t="str">
            <v>DER Jan/26</v>
          </cell>
        </row>
        <row r="529">
          <cell r="A529" t="str">
            <v>25.08.16.02</v>
          </cell>
          <cell r="B529" t="str">
            <v xml:space="preserve">TERMO FIXO P/TIRANTES 60TF 8 FIOS D=1/2"                                       </v>
          </cell>
          <cell r="C529" t="str">
            <v>un</v>
          </cell>
          <cell r="D529">
            <v>1506.77</v>
          </cell>
          <cell r="E529">
            <v>1116.1259259259259</v>
          </cell>
          <cell r="F529" t="str">
            <v>DER Jan/26</v>
          </cell>
        </row>
        <row r="530">
          <cell r="A530" t="str">
            <v>25.08.16.07</v>
          </cell>
          <cell r="B530" t="str">
            <v xml:space="preserve">TERMO FIXO P/ TIRANTE MONOBARRA GW 32MM PLUS PARA 25 TF                        </v>
          </cell>
          <cell r="C530" t="str">
            <v>un</v>
          </cell>
          <cell r="D530">
            <v>665.2</v>
          </cell>
          <cell r="E530">
            <v>492.74074074074076</v>
          </cell>
          <cell r="F530" t="str">
            <v>DER Jan/26</v>
          </cell>
        </row>
        <row r="531">
          <cell r="A531" t="str">
            <v>25.08.16.08</v>
          </cell>
          <cell r="B531" t="str">
            <v xml:space="preserve">TERMO FIXO P/ TIRANTE MONOBARRA GW 36MM PLUS PARA 35 TF                        </v>
          </cell>
          <cell r="C531" t="str">
            <v>un</v>
          </cell>
          <cell r="D531">
            <v>720.46</v>
          </cell>
          <cell r="E531">
            <v>533.67407407407404</v>
          </cell>
          <cell r="F531" t="str">
            <v>DER Jan/26</v>
          </cell>
        </row>
        <row r="532">
          <cell r="A532" t="str">
            <v>25.08.16.09</v>
          </cell>
          <cell r="B532" t="str">
            <v xml:space="preserve">TERMO FIXO P/ TIRANTE MONOBARRA GW 50MM PLUS PARA 50 TF                        </v>
          </cell>
          <cell r="C532" t="str">
            <v>un</v>
          </cell>
          <cell r="D532">
            <v>867.16</v>
          </cell>
          <cell r="E532">
            <v>642.34074074074067</v>
          </cell>
          <cell r="F532" t="str">
            <v>DER Jan/26</v>
          </cell>
        </row>
        <row r="533">
          <cell r="A533" t="str">
            <v>25.09.01</v>
          </cell>
          <cell r="B533" t="str">
            <v xml:space="preserve">CONCRETO FCK 10 MPA                                                            </v>
          </cell>
          <cell r="C533" t="str">
            <v>m3</v>
          </cell>
          <cell r="D533">
            <v>768.42</v>
          </cell>
          <cell r="E533">
            <v>569.19999999999993</v>
          </cell>
          <cell r="F533" t="str">
            <v>DER Jan/26</v>
          </cell>
        </row>
        <row r="534">
          <cell r="A534" t="str">
            <v>25.09.02</v>
          </cell>
          <cell r="B534" t="str">
            <v xml:space="preserve">CONCRETO FCK 15 MPA                                                            </v>
          </cell>
          <cell r="C534" t="str">
            <v>m3</v>
          </cell>
          <cell r="D534">
            <v>829.17</v>
          </cell>
          <cell r="E534">
            <v>614.19999999999993</v>
          </cell>
          <cell r="F534" t="str">
            <v>DER Jan/26</v>
          </cell>
        </row>
        <row r="535">
          <cell r="A535" t="str">
            <v>25.09.03</v>
          </cell>
          <cell r="B535" t="str">
            <v xml:space="preserve">CONCRETO FCK 18 MPA                                                            </v>
          </cell>
          <cell r="C535" t="str">
            <v>m3</v>
          </cell>
          <cell r="D535">
            <v>839.13</v>
          </cell>
          <cell r="E535">
            <v>621.57777777777778</v>
          </cell>
          <cell r="F535" t="str">
            <v>DER Jan/26</v>
          </cell>
        </row>
        <row r="536">
          <cell r="A536" t="str">
            <v>25.09.04</v>
          </cell>
          <cell r="B536" t="str">
            <v xml:space="preserve">CONCRETO FCK 20 MPA                                                            </v>
          </cell>
          <cell r="C536" t="str">
            <v>m3</v>
          </cell>
          <cell r="D536">
            <v>871.64</v>
          </cell>
          <cell r="E536">
            <v>645.65925925925922</v>
          </cell>
          <cell r="F536" t="str">
            <v>DER Jan/26</v>
          </cell>
        </row>
        <row r="537">
          <cell r="A537" t="str">
            <v>25.09.05</v>
          </cell>
          <cell r="B537" t="str">
            <v xml:space="preserve">CONCRETO FCK 25 MPA                                                            </v>
          </cell>
          <cell r="C537" t="str">
            <v>m3</v>
          </cell>
          <cell r="D537">
            <v>889.4</v>
          </cell>
          <cell r="E537">
            <v>658.81481481481478</v>
          </cell>
          <cell r="F537" t="str">
            <v>DER Jan/26</v>
          </cell>
        </row>
        <row r="538">
          <cell r="A538" t="str">
            <v>25.09.06</v>
          </cell>
          <cell r="B538" t="str">
            <v xml:space="preserve">CONCRETO FCK 30 MPA                                                            </v>
          </cell>
          <cell r="C538" t="str">
            <v>m3</v>
          </cell>
          <cell r="D538">
            <v>912.52</v>
          </cell>
          <cell r="E538">
            <v>675.94074074074069</v>
          </cell>
          <cell r="F538" t="str">
            <v>DER Jan/26</v>
          </cell>
        </row>
        <row r="539">
          <cell r="A539" t="str">
            <v>25.09.07</v>
          </cell>
          <cell r="B539" t="str">
            <v xml:space="preserve">CONCRETO FCK 35 MPA                                                            </v>
          </cell>
          <cell r="C539" t="str">
            <v>m3</v>
          </cell>
          <cell r="D539">
            <v>928.39</v>
          </cell>
          <cell r="E539">
            <v>687.69629629629628</v>
          </cell>
          <cell r="F539" t="str">
            <v>DER Jan/26</v>
          </cell>
        </row>
        <row r="540">
          <cell r="A540" t="str">
            <v>25.09.08</v>
          </cell>
          <cell r="B540" t="str">
            <v xml:space="preserve">CONCRETO CICLOPICO                                                             </v>
          </cell>
          <cell r="C540" t="str">
            <v>m3</v>
          </cell>
          <cell r="D540">
            <v>769.43</v>
          </cell>
          <cell r="E540">
            <v>569.94814814814811</v>
          </cell>
          <cell r="F540" t="str">
            <v>DER Jan/26</v>
          </cell>
        </row>
        <row r="541">
          <cell r="A541" t="str">
            <v>25.09.09</v>
          </cell>
          <cell r="B541" t="str">
            <v xml:space="preserve">CONCRETO FCK 20 MPA AUTO ADENSAVEL                                             </v>
          </cell>
          <cell r="C541" t="str">
            <v>m3</v>
          </cell>
          <cell r="D541">
            <v>877.24</v>
          </cell>
          <cell r="E541">
            <v>649.80740740740737</v>
          </cell>
          <cell r="F541" t="str">
            <v>DER Jan/26</v>
          </cell>
        </row>
        <row r="542">
          <cell r="A542" t="str">
            <v>25.09.10</v>
          </cell>
          <cell r="B542" t="str">
            <v xml:space="preserve">CONCRETO PROJETADO                                                             </v>
          </cell>
          <cell r="C542" t="str">
            <v>m3</v>
          </cell>
          <cell r="D542">
            <v>2653.52</v>
          </cell>
          <cell r="E542">
            <v>1965.5703703703703</v>
          </cell>
          <cell r="F542" t="str">
            <v>DER Jan/26</v>
          </cell>
        </row>
        <row r="543">
          <cell r="A543" t="str">
            <v>25.09.11</v>
          </cell>
          <cell r="B543" t="str">
            <v xml:space="preserve">BOMBEAMENTO CONCRETO QUALQUER RESIST.                                          </v>
          </cell>
          <cell r="C543" t="str">
            <v>m3</v>
          </cell>
          <cell r="D543">
            <v>104.38</v>
          </cell>
          <cell r="E543">
            <v>77.318518518518516</v>
          </cell>
          <cell r="F543" t="str">
            <v>DER Jan/26</v>
          </cell>
        </row>
        <row r="544">
          <cell r="A544" t="str">
            <v>25.09.12</v>
          </cell>
          <cell r="B544" t="str">
            <v xml:space="preserve">INJECAO DE NATA DE CIMENTO                                                     </v>
          </cell>
          <cell r="C544" t="str">
            <v>kg</v>
          </cell>
          <cell r="D544">
            <v>4.62</v>
          </cell>
          <cell r="E544">
            <v>3.4222222222222221</v>
          </cell>
          <cell r="F544" t="str">
            <v>DER Jan/26</v>
          </cell>
        </row>
        <row r="545">
          <cell r="A545" t="str">
            <v>25.09.15</v>
          </cell>
          <cell r="B545" t="str">
            <v xml:space="preserve">CONCRETO FCK 40 MPA                                                            </v>
          </cell>
          <cell r="C545" t="str">
            <v>m3</v>
          </cell>
          <cell r="D545">
            <v>968.3</v>
          </cell>
          <cell r="E545">
            <v>717.25925925925912</v>
          </cell>
          <cell r="F545" t="str">
            <v>DER Jan/26</v>
          </cell>
        </row>
        <row r="546">
          <cell r="A546" t="str">
            <v>25.09.16</v>
          </cell>
          <cell r="B546" t="str">
            <v xml:space="preserve">CONCRETO FCK 45 MPA                                                            </v>
          </cell>
          <cell r="C546" t="str">
            <v>m3</v>
          </cell>
          <cell r="D546">
            <v>1138.5899999999999</v>
          </cell>
          <cell r="E546">
            <v>843.39999999999986</v>
          </cell>
          <cell r="F546" t="str">
            <v>DER Jan/26</v>
          </cell>
        </row>
        <row r="547">
          <cell r="A547" t="str">
            <v>25.09.17</v>
          </cell>
          <cell r="B547" t="str">
            <v xml:space="preserve">CONCRETO FCK 50 MPA                                                            </v>
          </cell>
          <cell r="C547" t="str">
            <v>m3</v>
          </cell>
          <cell r="D547">
            <v>1179.71</v>
          </cell>
          <cell r="E547">
            <v>873.85925925925926</v>
          </cell>
          <cell r="F547" t="str">
            <v>DER Jan/26</v>
          </cell>
        </row>
        <row r="548">
          <cell r="A548" t="str">
            <v>25.10.04</v>
          </cell>
          <cell r="B548" t="str">
            <v xml:space="preserve">PERF.P/DRENO E TIR. SOLO D=114,30MM(HX)                                        </v>
          </cell>
          <cell r="C548" t="str">
            <v>m</v>
          </cell>
          <cell r="D548">
            <v>353.35</v>
          </cell>
          <cell r="E548">
            <v>261.74074074074076</v>
          </cell>
          <cell r="F548" t="str">
            <v>DER Jan/26</v>
          </cell>
        </row>
        <row r="549">
          <cell r="A549" t="str">
            <v>25.10.05</v>
          </cell>
          <cell r="B549" t="str">
            <v xml:space="preserve">PERF.P/DRENO E TIR.RCH.ALT.D=57,10MM(AX)                                       </v>
          </cell>
          <cell r="C549" t="str">
            <v>m</v>
          </cell>
          <cell r="D549">
            <v>693.61</v>
          </cell>
          <cell r="E549">
            <v>513.78518518518513</v>
          </cell>
          <cell r="F549" t="str">
            <v>DER Jan/26</v>
          </cell>
        </row>
        <row r="550">
          <cell r="A550" t="str">
            <v>25.10.08</v>
          </cell>
          <cell r="B550" t="str">
            <v xml:space="preserve">PERF.P/DRENO E TIR.RCH.ALT.D=114,3MM(HX)                                       </v>
          </cell>
          <cell r="C550" t="str">
            <v>m</v>
          </cell>
          <cell r="D550">
            <v>1118.42</v>
          </cell>
          <cell r="E550">
            <v>828.45925925925928</v>
          </cell>
          <cell r="F550" t="str">
            <v>DER Jan/26</v>
          </cell>
        </row>
        <row r="551">
          <cell r="A551" t="str">
            <v>25.10.12</v>
          </cell>
          <cell r="B551" t="str">
            <v xml:space="preserve">PERF.P/DRENO E TIR RCH SA D=114,30MM(HX)                                       </v>
          </cell>
          <cell r="C551" t="str">
            <v>m</v>
          </cell>
          <cell r="D551">
            <v>1670.03</v>
          </cell>
          <cell r="E551">
            <v>1237.0592592592591</v>
          </cell>
          <cell r="F551" t="str">
            <v>DER Jan/26</v>
          </cell>
        </row>
        <row r="552">
          <cell r="A552" t="str">
            <v>25.10.14</v>
          </cell>
          <cell r="B552" t="str">
            <v xml:space="preserve">PERFURACAO MANUAL EM SOLO D=62,5MM OU D=2 1/2"                                 </v>
          </cell>
          <cell r="C552" t="str">
            <v>m</v>
          </cell>
          <cell r="D552">
            <v>19.97</v>
          </cell>
          <cell r="E552">
            <v>14.792592592592591</v>
          </cell>
          <cell r="F552" t="str">
            <v>DER Jan/26</v>
          </cell>
        </row>
        <row r="553">
          <cell r="A553" t="str">
            <v>25.10.15</v>
          </cell>
          <cell r="B553" t="str">
            <v xml:space="preserve">PERFURAÇÃO MANUAL EM SOLO D=114,3MM OU D=4"                                    </v>
          </cell>
          <cell r="C553" t="str">
            <v>m</v>
          </cell>
          <cell r="D553">
            <v>31.3</v>
          </cell>
          <cell r="E553">
            <v>23.185185185185183</v>
          </cell>
          <cell r="F553" t="str">
            <v>DER Jan/26</v>
          </cell>
        </row>
        <row r="554">
          <cell r="A554" t="str">
            <v>25.11.01</v>
          </cell>
          <cell r="B554" t="str">
            <v xml:space="preserve">ENROCAMENTO PEDRA ARRUMADA                                                     </v>
          </cell>
          <cell r="C554" t="str">
            <v>m3</v>
          </cell>
          <cell r="D554">
            <v>456.7</v>
          </cell>
          <cell r="E554">
            <v>338.29629629629625</v>
          </cell>
          <cell r="F554" t="str">
            <v>DER Jan/26</v>
          </cell>
        </row>
        <row r="555">
          <cell r="A555" t="str">
            <v>25.11.02</v>
          </cell>
          <cell r="B555" t="str">
            <v xml:space="preserve">ENROCAMENTO PEDRA ARRUMADA E REJUNTADA                                         </v>
          </cell>
          <cell r="C555" t="str">
            <v>m3</v>
          </cell>
          <cell r="D555">
            <v>652.86</v>
          </cell>
          <cell r="E555">
            <v>483.59999999999997</v>
          </cell>
          <cell r="F555" t="str">
            <v>DER Jan/26</v>
          </cell>
        </row>
        <row r="556">
          <cell r="A556" t="str">
            <v>25.11.03</v>
          </cell>
          <cell r="B556" t="str">
            <v xml:space="preserve">ENROCAMENTO PEDRA JOGADA                                                       </v>
          </cell>
          <cell r="C556" t="str">
            <v>m3</v>
          </cell>
          <cell r="D556">
            <v>303.97000000000003</v>
          </cell>
          <cell r="E556">
            <v>225.16296296296298</v>
          </cell>
          <cell r="F556" t="str">
            <v>DER Jan/26</v>
          </cell>
        </row>
        <row r="557">
          <cell r="A557" t="str">
            <v>25.11.04.04</v>
          </cell>
          <cell r="B557" t="str">
            <v xml:space="preserve">GABIAO TIPO CAIXA,ZN90/AL10,NBR 8964,H= 1,00 M                                 </v>
          </cell>
          <cell r="C557" t="str">
            <v>m3</v>
          </cell>
          <cell r="D557">
            <v>897.97</v>
          </cell>
          <cell r="E557">
            <v>665.16296296296298</v>
          </cell>
          <cell r="F557" t="str">
            <v>DER Jan/26</v>
          </cell>
        </row>
        <row r="558">
          <cell r="A558" t="str">
            <v>25.11.07.03</v>
          </cell>
          <cell r="B558" t="str">
            <v xml:space="preserve">GABIAO TP.COLCHAO,ZN90/AL10,NBR 8964,ESP.30CM,REVEST.POLIM.ABRAS.MENOR QUE 12% </v>
          </cell>
          <cell r="C558" t="str">
            <v>m2</v>
          </cell>
          <cell r="D558">
            <v>650.94000000000005</v>
          </cell>
          <cell r="E558">
            <v>482.17777777777781</v>
          </cell>
          <cell r="F558" t="str">
            <v>DER Jan/26</v>
          </cell>
        </row>
        <row r="559">
          <cell r="A559" t="str">
            <v>25.12.02</v>
          </cell>
          <cell r="B559" t="str">
            <v xml:space="preserve">CALCAMENTO CONCRETO FCK 15 MPA                                                 </v>
          </cell>
          <cell r="C559" t="str">
            <v>m3</v>
          </cell>
          <cell r="D559">
            <v>1206.07</v>
          </cell>
          <cell r="E559">
            <v>893.38518518518504</v>
          </cell>
          <cell r="F559" t="str">
            <v>DER Jan/26</v>
          </cell>
        </row>
        <row r="560">
          <cell r="A560" t="str">
            <v>25.12.03</v>
          </cell>
          <cell r="B560" t="str">
            <v xml:space="preserve">CALCAMENTO CONCRETO FCK 10 MPA                                                 </v>
          </cell>
          <cell r="C560" t="str">
            <v>m3</v>
          </cell>
          <cell r="D560">
            <v>1142.28</v>
          </cell>
          <cell r="E560">
            <v>846.13333333333321</v>
          </cell>
          <cell r="F560" t="str">
            <v>DER Jan/26</v>
          </cell>
        </row>
        <row r="561">
          <cell r="A561" t="str">
            <v>25.13.01</v>
          </cell>
          <cell r="B561" t="str">
            <v xml:space="preserve">ALVENARIA TIJOLO                                                               </v>
          </cell>
          <cell r="C561" t="str">
            <v>m3</v>
          </cell>
          <cell r="D561">
            <v>1827.62</v>
          </cell>
          <cell r="E561">
            <v>1353.7925925925924</v>
          </cell>
          <cell r="F561" t="str">
            <v>DER Jan/26</v>
          </cell>
        </row>
        <row r="562">
          <cell r="A562" t="str">
            <v>25.13.02</v>
          </cell>
          <cell r="B562" t="str">
            <v xml:space="preserve">ALVENARIA DE PEDRA SECA                                                        </v>
          </cell>
          <cell r="C562" t="str">
            <v>m3</v>
          </cell>
          <cell r="D562">
            <v>632.07000000000005</v>
          </cell>
          <cell r="E562">
            <v>468.2</v>
          </cell>
          <cell r="F562" t="str">
            <v>DER Jan/26</v>
          </cell>
        </row>
        <row r="563">
          <cell r="A563" t="str">
            <v>25.13.04</v>
          </cell>
          <cell r="B563" t="str">
            <v xml:space="preserve">ALVENARIA DE PEDRA ARGAMASSADA                                                 </v>
          </cell>
          <cell r="C563" t="str">
            <v>m3</v>
          </cell>
          <cell r="D563">
            <v>1059.82</v>
          </cell>
          <cell r="E563">
            <v>785.05185185185178</v>
          </cell>
          <cell r="F563" t="str">
            <v>DER Jan/26</v>
          </cell>
        </row>
        <row r="564">
          <cell r="A564" t="str">
            <v>25.13.05</v>
          </cell>
          <cell r="B564" t="str">
            <v xml:space="preserve">ALVENARIA DE BLOCO DE CONCRETO                                                 </v>
          </cell>
          <cell r="C564" t="str">
            <v>m3</v>
          </cell>
          <cell r="D564">
            <v>975.36</v>
          </cell>
          <cell r="E564">
            <v>722.48888888888882</v>
          </cell>
          <cell r="F564" t="str">
            <v>DER Jan/26</v>
          </cell>
        </row>
        <row r="565">
          <cell r="A565" t="str">
            <v>25.13.07</v>
          </cell>
          <cell r="B565" t="str">
            <v xml:space="preserve">ARGAM.DE CIMENTO E AREIA TRACO 1:3 E=2CM                                       </v>
          </cell>
          <cell r="C565" t="str">
            <v>m2</v>
          </cell>
          <cell r="D565">
            <v>65.98</v>
          </cell>
          <cell r="E565">
            <v>48.874074074074073</v>
          </cell>
          <cell r="F565" t="str">
            <v>DER Jan/26</v>
          </cell>
        </row>
        <row r="566">
          <cell r="A566" t="str">
            <v>25.14.02</v>
          </cell>
          <cell r="B566" t="str">
            <v xml:space="preserve">MANTA GEOTEXTIL TECIDA                                                         </v>
          </cell>
          <cell r="C566" t="str">
            <v>kg</v>
          </cell>
          <cell r="D566">
            <v>71.27</v>
          </cell>
          <cell r="E566">
            <v>52.792592592592584</v>
          </cell>
          <cell r="F566" t="str">
            <v>DER Jan/26</v>
          </cell>
        </row>
        <row r="567">
          <cell r="A567" t="str">
            <v>25.15.01</v>
          </cell>
          <cell r="B567" t="str">
            <v xml:space="preserve">FORNECIMENTO DE TUBO DRENO CONCRETO 15CM                                       </v>
          </cell>
          <cell r="C567" t="str">
            <v>m</v>
          </cell>
          <cell r="D567">
            <v>54.85</v>
          </cell>
          <cell r="E567">
            <v>40.629629629629626</v>
          </cell>
          <cell r="F567" t="str">
            <v>DER Jan/26</v>
          </cell>
        </row>
        <row r="568">
          <cell r="A568" t="str">
            <v>25.15.02</v>
          </cell>
          <cell r="B568" t="str">
            <v xml:space="preserve">FORNECIMENTO DE TUBO DRENO CONCRETO 20CM                                       </v>
          </cell>
          <cell r="C568" t="str">
            <v>m</v>
          </cell>
          <cell r="D568">
            <v>79.05</v>
          </cell>
          <cell r="E568">
            <v>58.55555555555555</v>
          </cell>
          <cell r="F568" t="str">
            <v>DER Jan/26</v>
          </cell>
        </row>
        <row r="569">
          <cell r="A569" t="str">
            <v>25.15.03</v>
          </cell>
          <cell r="B569" t="str">
            <v xml:space="preserve">FORNECIMENTO DE TUBO DRENO BARRO 15CM                                          </v>
          </cell>
          <cell r="C569" t="str">
            <v>m</v>
          </cell>
          <cell r="D569">
            <v>52.34</v>
          </cell>
          <cell r="E569">
            <v>38.770370370370372</v>
          </cell>
          <cell r="F569" t="str">
            <v>DER Jan/26</v>
          </cell>
        </row>
        <row r="570">
          <cell r="A570" t="str">
            <v>25.15.04</v>
          </cell>
          <cell r="B570" t="str">
            <v xml:space="preserve">FORNECIMENTO DE TUBO DRENO BARRO 20CM                                          </v>
          </cell>
          <cell r="C570" t="str">
            <v>m</v>
          </cell>
          <cell r="D570">
            <v>60.9</v>
          </cell>
          <cell r="E570">
            <v>45.111111111111107</v>
          </cell>
          <cell r="F570" t="str">
            <v>DER Jan/26</v>
          </cell>
        </row>
        <row r="571">
          <cell r="A571" t="str">
            <v>25.15.05</v>
          </cell>
          <cell r="B571" t="str">
            <v xml:space="preserve">ASSENTAMENTO DE TUBO DRENO CONCRETO 15CM                                       </v>
          </cell>
          <cell r="C571" t="str">
            <v>m</v>
          </cell>
          <cell r="D571">
            <v>55.63</v>
          </cell>
          <cell r="E571">
            <v>41.207407407407409</v>
          </cell>
          <cell r="F571" t="str">
            <v>DER Jan/26</v>
          </cell>
        </row>
        <row r="572">
          <cell r="A572" t="str">
            <v>25.15.06</v>
          </cell>
          <cell r="B572" t="str">
            <v xml:space="preserve">ASSENTAMENTO DE TUBO DRENO CONCRETO 20CM                                       </v>
          </cell>
          <cell r="C572" t="str">
            <v>m</v>
          </cell>
          <cell r="D572">
            <v>66.27</v>
          </cell>
          <cell r="E572">
            <v>49.088888888888881</v>
          </cell>
          <cell r="F572" t="str">
            <v>DER Jan/26</v>
          </cell>
        </row>
        <row r="573">
          <cell r="A573" t="str">
            <v>25.15.07</v>
          </cell>
          <cell r="B573" t="str">
            <v xml:space="preserve">ASSENTAMENTO DE TUBO DRENO BARRO 15 CM                                         </v>
          </cell>
          <cell r="C573" t="str">
            <v>m</v>
          </cell>
          <cell r="D573">
            <v>52.77</v>
          </cell>
          <cell r="E573">
            <v>39.088888888888889</v>
          </cell>
          <cell r="F573" t="str">
            <v>DER Jan/26</v>
          </cell>
        </row>
        <row r="574">
          <cell r="A574" t="str">
            <v>25.15.08</v>
          </cell>
          <cell r="B574" t="str">
            <v xml:space="preserve">ASSENTAMENTO DE TUBO DRENO BARRO 20CM                                          </v>
          </cell>
          <cell r="C574" t="str">
            <v>m</v>
          </cell>
          <cell r="D574">
            <v>63.33</v>
          </cell>
          <cell r="E574">
            <v>46.911111111111104</v>
          </cell>
          <cell r="F574" t="str">
            <v>DER Jan/26</v>
          </cell>
        </row>
        <row r="575">
          <cell r="A575" t="str">
            <v>25.15.09.02</v>
          </cell>
          <cell r="B575" t="str">
            <v xml:space="preserve">TUBO RíGIDO PVC D=2"                                                           </v>
          </cell>
          <cell r="C575" t="str">
            <v>m</v>
          </cell>
          <cell r="D575">
            <v>34.979999999999997</v>
          </cell>
          <cell r="E575">
            <v>25.911111111111108</v>
          </cell>
          <cell r="F575" t="str">
            <v>DER Jan/26</v>
          </cell>
        </row>
        <row r="576">
          <cell r="A576" t="str">
            <v>25.15.10.01</v>
          </cell>
          <cell r="B576" t="str">
            <v xml:space="preserve">TUBO RIGIDO PVC D=3"                                                           </v>
          </cell>
          <cell r="C576" t="str">
            <v>m</v>
          </cell>
          <cell r="D576">
            <v>53.17</v>
          </cell>
          <cell r="E576">
            <v>39.385185185185186</v>
          </cell>
          <cell r="F576" t="str">
            <v>DER Jan/26</v>
          </cell>
        </row>
        <row r="577">
          <cell r="A577" t="str">
            <v>25.15.11</v>
          </cell>
          <cell r="B577" t="str">
            <v xml:space="preserve">TUBO DE PVC PERFURADO OU NAO D=0,10M                                           </v>
          </cell>
          <cell r="C577" t="str">
            <v>m</v>
          </cell>
          <cell r="D577">
            <v>126.52</v>
          </cell>
          <cell r="E577">
            <v>93.718518518518508</v>
          </cell>
          <cell r="F577" t="str">
            <v>DER Jan/26</v>
          </cell>
        </row>
        <row r="578">
          <cell r="A578" t="str">
            <v>25.15.12</v>
          </cell>
          <cell r="B578" t="str">
            <v xml:space="preserve">TUBO DE PVC PERFURADO OU NAO D=0,15M                                           </v>
          </cell>
          <cell r="C578" t="str">
            <v>m</v>
          </cell>
          <cell r="D578">
            <v>233.4</v>
          </cell>
          <cell r="E578">
            <v>172.88888888888889</v>
          </cell>
          <cell r="F578" t="str">
            <v>DER Jan/26</v>
          </cell>
        </row>
        <row r="579">
          <cell r="A579" t="str">
            <v>25.20.07</v>
          </cell>
          <cell r="B579" t="str">
            <v xml:space="preserve">SOLO REFORCADO TIPO ENCONTRO PORTANTE COM ALTURA DE 9 A 12 METROS              </v>
          </cell>
          <cell r="C579" t="str">
            <v>m2</v>
          </cell>
          <cell r="D579">
            <v>746.93</v>
          </cell>
          <cell r="E579">
            <v>553.28148148148136</v>
          </cell>
          <cell r="F579" t="str">
            <v>DER Jan/26</v>
          </cell>
        </row>
        <row r="580">
          <cell r="A580" t="str">
            <v>25.22.05</v>
          </cell>
          <cell r="B580" t="str">
            <v>SOLO GRAMP.P/CONT.DE EROS.COM GEOM.TRID.VERD.REF.TEL.HEX.DE DUP.RES.TRAC.50KN/M</v>
          </cell>
          <cell r="C580" t="str">
            <v>m2</v>
          </cell>
          <cell r="D580">
            <v>1040.8</v>
          </cell>
          <cell r="E580">
            <v>770.96296296296293</v>
          </cell>
          <cell r="F580" t="str">
            <v>DER Jan/26</v>
          </cell>
        </row>
        <row r="581">
          <cell r="A581" t="str">
            <v>25.22.06</v>
          </cell>
          <cell r="B581" t="str">
            <v xml:space="preserve">CONTROLE DE EROSAO COM GEOMANTA TRIDIMENSIONAL VERDE,RESIST.A TRACAO A 4KN/M   </v>
          </cell>
          <cell r="C581" t="str">
            <v>m2</v>
          </cell>
          <cell r="D581">
            <v>517.37</v>
          </cell>
          <cell r="E581">
            <v>383.237037037037</v>
          </cell>
          <cell r="F581" t="str">
            <v>DER Jan/26</v>
          </cell>
        </row>
        <row r="582">
          <cell r="A582" t="str">
            <v>26.01.01</v>
          </cell>
          <cell r="B582" t="str">
            <v xml:space="preserve">ESCAVACAO MANUAL P/ OBRAS S/EXPLOSIVO                                          </v>
          </cell>
          <cell r="C582" t="str">
            <v>m3</v>
          </cell>
          <cell r="D582">
            <v>114.49</v>
          </cell>
          <cell r="E582">
            <v>84.807407407407396</v>
          </cell>
          <cell r="F582" t="str">
            <v>DER Jan/26</v>
          </cell>
        </row>
        <row r="583">
          <cell r="A583" t="str">
            <v>26.01.02</v>
          </cell>
          <cell r="B583" t="str">
            <v xml:space="preserve">ESCAVACAO MECANICA P/ OBRAS S/EXPLOSIVO                                        </v>
          </cell>
          <cell r="C583" t="str">
            <v>m3</v>
          </cell>
          <cell r="D583">
            <v>22.32</v>
          </cell>
          <cell r="E583">
            <v>16.533333333333331</v>
          </cell>
          <cell r="F583" t="str">
            <v>DER Jan/26</v>
          </cell>
        </row>
        <row r="584">
          <cell r="A584" t="str">
            <v>26.01.03</v>
          </cell>
          <cell r="B584" t="str">
            <v xml:space="preserve">ESCAVACAO MECANICA P/ OBRAS C/ EXPLOSIVO                                       </v>
          </cell>
          <cell r="C584" t="str">
            <v>m3</v>
          </cell>
          <cell r="D584">
            <v>118.19</v>
          </cell>
          <cell r="E584">
            <v>87.548148148148144</v>
          </cell>
          <cell r="F584" t="str">
            <v>DER Jan/26</v>
          </cell>
        </row>
        <row r="585">
          <cell r="A585" t="str">
            <v>26.02.01</v>
          </cell>
          <cell r="B585" t="str">
            <v xml:space="preserve">ESTACA CONCRETO PRE-MOLDADO - 20/25 T                                          </v>
          </cell>
          <cell r="C585" t="str">
            <v>m</v>
          </cell>
          <cell r="D585">
            <v>195.67</v>
          </cell>
          <cell r="E585">
            <v>144.94074074074072</v>
          </cell>
          <cell r="F585" t="str">
            <v>DER Jan/26</v>
          </cell>
        </row>
        <row r="586">
          <cell r="A586" t="str">
            <v>26.02.02</v>
          </cell>
          <cell r="B586" t="str">
            <v xml:space="preserve">ESTACA CONCRETO PRE-MOLDADO - 30/35 T                                          </v>
          </cell>
          <cell r="C586" t="str">
            <v>m</v>
          </cell>
          <cell r="D586">
            <v>202.75</v>
          </cell>
          <cell r="E586">
            <v>150.18518518518516</v>
          </cell>
          <cell r="F586" t="str">
            <v>DER Jan/26</v>
          </cell>
        </row>
        <row r="587">
          <cell r="A587" t="str">
            <v>26.02.03</v>
          </cell>
          <cell r="B587" t="str">
            <v xml:space="preserve">ESTACA CONCRETO PRE-MOLDADO - 40/45 T                                          </v>
          </cell>
          <cell r="C587" t="str">
            <v>m</v>
          </cell>
          <cell r="D587">
            <v>235.36</v>
          </cell>
          <cell r="E587">
            <v>174.34074074074073</v>
          </cell>
          <cell r="F587" t="str">
            <v>DER Jan/26</v>
          </cell>
        </row>
        <row r="588">
          <cell r="A588" t="str">
            <v>26.02.04</v>
          </cell>
          <cell r="B588" t="str">
            <v xml:space="preserve">ESTACA CONCRETO PRE-MOLDADO - 50/60 T                                          </v>
          </cell>
          <cell r="C588" t="str">
            <v>m</v>
          </cell>
          <cell r="D588">
            <v>262.29000000000002</v>
          </cell>
          <cell r="E588">
            <v>194.28888888888889</v>
          </cell>
          <cell r="F588" t="str">
            <v>DER Jan/26</v>
          </cell>
        </row>
        <row r="589">
          <cell r="A589" t="str">
            <v>26.02.05</v>
          </cell>
          <cell r="B589" t="str">
            <v xml:space="preserve">ESTACA CONCRETO PRE-MOLDADO - 70/80 T                                          </v>
          </cell>
          <cell r="C589" t="str">
            <v>m</v>
          </cell>
          <cell r="D589">
            <v>327.04000000000002</v>
          </cell>
          <cell r="E589">
            <v>242.25185185185185</v>
          </cell>
          <cell r="F589" t="str">
            <v>DER Jan/26</v>
          </cell>
        </row>
        <row r="590">
          <cell r="A590" t="str">
            <v>26.02.06</v>
          </cell>
          <cell r="B590" t="str">
            <v xml:space="preserve">TAXA MOBIL. DE EQUIP. BATE-ESTACA                                              </v>
          </cell>
          <cell r="C590" t="str">
            <v>un</v>
          </cell>
          <cell r="D590">
            <v>12279.08</v>
          </cell>
          <cell r="E590">
            <v>9095.614814814815</v>
          </cell>
          <cell r="F590" t="str">
            <v>DER Jan/26</v>
          </cell>
        </row>
        <row r="591">
          <cell r="A591" t="str">
            <v>26.02.13</v>
          </cell>
          <cell r="B591" t="str">
            <v xml:space="preserve">ESTACAO EM SOLO D=1,00M                                                        </v>
          </cell>
          <cell r="C591" t="str">
            <v>m</v>
          </cell>
          <cell r="D591">
            <v>2464.9699999999998</v>
          </cell>
          <cell r="E591">
            <v>1825.9037037037035</v>
          </cell>
          <cell r="F591" t="str">
            <v>DER Jan/26</v>
          </cell>
        </row>
        <row r="592">
          <cell r="A592" t="str">
            <v>26.02.19</v>
          </cell>
          <cell r="B592" t="str">
            <v xml:space="preserve">TAXA MOBILIZACAO DE EQUIP. P/ ESTACAO                                          </v>
          </cell>
          <cell r="C592" t="str">
            <v>un</v>
          </cell>
          <cell r="D592">
            <v>180929.11</v>
          </cell>
          <cell r="E592">
            <v>134021.56296296295</v>
          </cell>
          <cell r="F592" t="str">
            <v>DER Jan/26</v>
          </cell>
        </row>
        <row r="593">
          <cell r="A593" t="str">
            <v>26.02.20</v>
          </cell>
          <cell r="B593" t="str">
            <v xml:space="preserve">CAMISA METALICA                                                                </v>
          </cell>
          <cell r="C593" t="str">
            <v>kg</v>
          </cell>
          <cell r="D593">
            <v>25.36</v>
          </cell>
          <cell r="E593">
            <v>18.785185185185185</v>
          </cell>
          <cell r="F593" t="str">
            <v>DER Jan/26</v>
          </cell>
        </row>
        <row r="594">
          <cell r="A594" t="str">
            <v>26.02.20.01</v>
          </cell>
          <cell r="B594" t="str">
            <v xml:space="preserve">CAMISA METALICA SEM REAPROVEITAMENTO E COM PRE-FURO                            </v>
          </cell>
          <cell r="C594" t="str">
            <v>kg</v>
          </cell>
          <cell r="D594">
            <v>26.89</v>
          </cell>
          <cell r="E594">
            <v>19.918518518518518</v>
          </cell>
          <cell r="F594" t="str">
            <v>DER Jan/26</v>
          </cell>
        </row>
        <row r="595">
          <cell r="A595" t="str">
            <v>26.02.21</v>
          </cell>
          <cell r="B595" t="str">
            <v xml:space="preserve">ESTACA DE MADEIRA D=20CM - 8TON                                                </v>
          </cell>
          <cell r="C595" t="str">
            <v>m</v>
          </cell>
          <cell r="D595">
            <v>106.54</v>
          </cell>
          <cell r="E595">
            <v>78.918518518518525</v>
          </cell>
          <cell r="F595" t="str">
            <v>DER Jan/26</v>
          </cell>
        </row>
        <row r="596">
          <cell r="A596" t="str">
            <v>26.03.25</v>
          </cell>
          <cell r="B596" t="str">
            <v xml:space="preserve">ESC.TUB.CEU ABERTO 1/2 CAT. - SOLO                                             </v>
          </cell>
          <cell r="C596" t="str">
            <v>m3</v>
          </cell>
          <cell r="D596">
            <v>2109.8000000000002</v>
          </cell>
          <cell r="E596">
            <v>1562.8148148148148</v>
          </cell>
          <cell r="F596" t="str">
            <v>DER Jan/26</v>
          </cell>
        </row>
        <row r="597">
          <cell r="A597" t="str">
            <v>26.04.01</v>
          </cell>
          <cell r="B597" t="str">
            <v xml:space="preserve">CIMBRAMENTO PONTES E VIADUTOS C/ ESTACA                                        </v>
          </cell>
          <cell r="C597" t="str">
            <v>m3</v>
          </cell>
          <cell r="D597">
            <v>127.88</v>
          </cell>
          <cell r="E597">
            <v>94.725925925925921</v>
          </cell>
          <cell r="F597" t="str">
            <v>DER Jan/26</v>
          </cell>
        </row>
        <row r="598">
          <cell r="A598" t="str">
            <v>26.04.02</v>
          </cell>
          <cell r="B598" t="str">
            <v xml:space="preserve">CIMBRAMENTO PONTES E VIADUTOS S/ ESTACA                                        </v>
          </cell>
          <cell r="C598" t="str">
            <v>m3</v>
          </cell>
          <cell r="D598">
            <v>101.24</v>
          </cell>
          <cell r="E598">
            <v>74.992592592592587</v>
          </cell>
          <cell r="F598" t="str">
            <v>DER Jan/26</v>
          </cell>
        </row>
        <row r="599">
          <cell r="A599" t="str">
            <v>26.04.03</v>
          </cell>
          <cell r="B599" t="str">
            <v xml:space="preserve">CIMBRAMENTO DE PASSAGEM SEC. GALERIA RET                                       </v>
          </cell>
          <cell r="C599" t="str">
            <v>m3</v>
          </cell>
          <cell r="D599">
            <v>101.16</v>
          </cell>
          <cell r="E599">
            <v>74.933333333333323</v>
          </cell>
          <cell r="F599" t="str">
            <v>DER Jan/26</v>
          </cell>
        </row>
        <row r="600">
          <cell r="A600" t="str">
            <v>26.04.04</v>
          </cell>
          <cell r="B600" t="str">
            <v xml:space="preserve">CIMBRAMENTO METALICO P/ PONTES E VIADUTO                                       </v>
          </cell>
          <cell r="C600" t="str">
            <v>m3</v>
          </cell>
          <cell r="D600">
            <v>141.44999999999999</v>
          </cell>
          <cell r="E600">
            <v>104.77777777777776</v>
          </cell>
          <cell r="F600" t="str">
            <v>DER Jan/26</v>
          </cell>
        </row>
        <row r="601">
          <cell r="A601" t="str">
            <v>26.04.05</v>
          </cell>
          <cell r="B601" t="str">
            <v xml:space="preserve">ANDAIME DE MADEIRA                                                             </v>
          </cell>
          <cell r="C601" t="str">
            <v>m3</v>
          </cell>
          <cell r="D601">
            <v>34.979999999999997</v>
          </cell>
          <cell r="E601">
            <v>25.911111111111108</v>
          </cell>
          <cell r="F601" t="str">
            <v>DER Jan/26</v>
          </cell>
        </row>
        <row r="602">
          <cell r="A602" t="str">
            <v>26.04.06</v>
          </cell>
          <cell r="B602" t="str">
            <v xml:space="preserve">ANDAIME TUBULAR                                                                </v>
          </cell>
          <cell r="C602" t="str">
            <v>m3</v>
          </cell>
          <cell r="D602">
            <v>54.49</v>
          </cell>
          <cell r="E602">
            <v>40.36296296296296</v>
          </cell>
          <cell r="F602" t="str">
            <v>DER Jan/26</v>
          </cell>
        </row>
        <row r="603">
          <cell r="A603" t="str">
            <v>26.05.01</v>
          </cell>
          <cell r="B603" t="str">
            <v xml:space="preserve">FORMA PLANA PARA CONC. ARMADO COMUM                                            </v>
          </cell>
          <cell r="C603" t="str">
            <v>m2</v>
          </cell>
          <cell r="D603">
            <v>178.55</v>
          </cell>
          <cell r="E603">
            <v>132.25925925925927</v>
          </cell>
          <cell r="F603" t="str">
            <v>DER Jan/26</v>
          </cell>
        </row>
        <row r="604">
          <cell r="A604" t="str">
            <v>26.05.02</v>
          </cell>
          <cell r="B604" t="str">
            <v xml:space="preserve">FORMA PLANA P/CONC.PROTEND.OU APARENTE                                         </v>
          </cell>
          <cell r="C604" t="str">
            <v>m2</v>
          </cell>
          <cell r="D604">
            <v>193.59</v>
          </cell>
          <cell r="E604">
            <v>143.4</v>
          </cell>
          <cell r="F604" t="str">
            <v>DER Jan/26</v>
          </cell>
        </row>
        <row r="605">
          <cell r="A605" t="str">
            <v>26.05.03</v>
          </cell>
          <cell r="B605" t="str">
            <v xml:space="preserve">FORMAS SEM REAPROVEITAMENTO                                                    </v>
          </cell>
          <cell r="C605" t="str">
            <v>m2</v>
          </cell>
          <cell r="D605">
            <v>217.3</v>
          </cell>
          <cell r="E605">
            <v>160.96296296296296</v>
          </cell>
          <cell r="F605" t="str">
            <v>DER Jan/26</v>
          </cell>
        </row>
        <row r="606">
          <cell r="A606" t="str">
            <v>26.05.04</v>
          </cell>
          <cell r="B606" t="str">
            <v xml:space="preserve">FORMAS METALICAS ESPECIAL P/ VIGAS                                             </v>
          </cell>
          <cell r="C606" t="str">
            <v>m2</v>
          </cell>
          <cell r="D606">
            <v>152.4</v>
          </cell>
          <cell r="E606">
            <v>112.88888888888889</v>
          </cell>
          <cell r="F606" t="str">
            <v>DER Jan/26</v>
          </cell>
        </row>
        <row r="607">
          <cell r="A607" t="str">
            <v>26.05.05</v>
          </cell>
          <cell r="B607" t="str">
            <v xml:space="preserve">FORMA CURVA PARA CONCRETO COMUM                                                </v>
          </cell>
          <cell r="C607" t="str">
            <v>m2</v>
          </cell>
          <cell r="D607">
            <v>220.64</v>
          </cell>
          <cell r="E607">
            <v>163.43703703703702</v>
          </cell>
          <cell r="F607" t="str">
            <v>DER Jan/26</v>
          </cell>
        </row>
        <row r="608">
          <cell r="A608" t="str">
            <v>26.05.06</v>
          </cell>
          <cell r="B608" t="str">
            <v xml:space="preserve">FORMA CURVA PARA CONCRETO APARENTE                                             </v>
          </cell>
          <cell r="C608" t="str">
            <v>m2</v>
          </cell>
          <cell r="D608">
            <v>229.51</v>
          </cell>
          <cell r="E608">
            <v>170.00740740740738</v>
          </cell>
          <cell r="F608" t="str">
            <v>DER Jan/26</v>
          </cell>
        </row>
        <row r="609">
          <cell r="A609" t="str">
            <v>26.06.01</v>
          </cell>
          <cell r="B609" t="str">
            <v xml:space="preserve">BARRA DE ACO CA-25                                                             </v>
          </cell>
          <cell r="C609" t="str">
            <v>kg</v>
          </cell>
          <cell r="D609">
            <v>17.600000000000001</v>
          </cell>
          <cell r="E609">
            <v>13.037037037037038</v>
          </cell>
          <cell r="F609" t="str">
            <v>DER Jan/26</v>
          </cell>
        </row>
        <row r="610">
          <cell r="A610" t="str">
            <v>26.06.02</v>
          </cell>
          <cell r="B610" t="str">
            <v xml:space="preserve">BARRA DE ACO CA-50                                                             </v>
          </cell>
          <cell r="C610" t="str">
            <v>kg</v>
          </cell>
          <cell r="D610">
            <v>17.100000000000001</v>
          </cell>
          <cell r="E610">
            <v>12.666666666666666</v>
          </cell>
          <cell r="F610" t="str">
            <v>DER Jan/26</v>
          </cell>
        </row>
        <row r="611">
          <cell r="A611" t="str">
            <v>26.06.03</v>
          </cell>
          <cell r="B611" t="str">
            <v xml:space="preserve">BARRA DE ACO CA-60                                                             </v>
          </cell>
          <cell r="C611" t="str">
            <v>kg</v>
          </cell>
          <cell r="D611">
            <v>19.690000000000001</v>
          </cell>
          <cell r="E611">
            <v>14.585185185185185</v>
          </cell>
          <cell r="F611" t="str">
            <v>DER Jan/26</v>
          </cell>
        </row>
        <row r="612">
          <cell r="A612" t="str">
            <v>26.06.04</v>
          </cell>
          <cell r="B612" t="str">
            <v xml:space="preserve">ACO PARA CONCRETO PROTENDIDO                                                   </v>
          </cell>
          <cell r="C612" t="str">
            <v>kg</v>
          </cell>
          <cell r="D612">
            <v>33.15</v>
          </cell>
          <cell r="E612">
            <v>24.555555555555554</v>
          </cell>
          <cell r="F612" t="str">
            <v>DER Jan/26</v>
          </cell>
        </row>
        <row r="613">
          <cell r="A613" t="str">
            <v>26.06.05</v>
          </cell>
          <cell r="B613" t="str">
            <v xml:space="preserve">TELA METALICA                                                                  </v>
          </cell>
          <cell r="C613" t="str">
            <v>kg</v>
          </cell>
          <cell r="D613">
            <v>14.61</v>
          </cell>
          <cell r="E613">
            <v>10.822222222222221</v>
          </cell>
          <cell r="F613" t="str">
            <v>DER Jan/26</v>
          </cell>
        </row>
        <row r="614">
          <cell r="A614" t="str">
            <v>26.06.06</v>
          </cell>
          <cell r="B614" t="str">
            <v xml:space="preserve">ACO ST 85/105                                                                  </v>
          </cell>
          <cell r="C614" t="str">
            <v>kg</v>
          </cell>
          <cell r="D614">
            <v>67.59</v>
          </cell>
          <cell r="E614">
            <v>50.066666666666663</v>
          </cell>
          <cell r="F614" t="str">
            <v>DER Jan/26</v>
          </cell>
        </row>
        <row r="615">
          <cell r="A615" t="str">
            <v>26.07.04</v>
          </cell>
          <cell r="B615" t="str">
            <v xml:space="preserve">AP.ANC.P/CABOS PROTEN.ATIV. 6FIOS-12,7MM                                       </v>
          </cell>
          <cell r="C615" t="str">
            <v>un</v>
          </cell>
          <cell r="D615">
            <v>848.99</v>
          </cell>
          <cell r="E615">
            <v>628.8814814814815</v>
          </cell>
          <cell r="F615" t="str">
            <v>DER Jan/26</v>
          </cell>
        </row>
        <row r="616">
          <cell r="A616" t="str">
            <v>26.07.05</v>
          </cell>
          <cell r="B616" t="str">
            <v xml:space="preserve">AP.ANC.P/CABOS PROTEN.ATIV.12FIOS-12,7MM                                       </v>
          </cell>
          <cell r="C616" t="str">
            <v>un</v>
          </cell>
          <cell r="D616">
            <v>1520.49</v>
          </cell>
          <cell r="E616">
            <v>1126.2888888888888</v>
          </cell>
          <cell r="F616" t="str">
            <v>DER Jan/26</v>
          </cell>
        </row>
        <row r="617">
          <cell r="A617" t="str">
            <v>26.07.09</v>
          </cell>
          <cell r="B617" t="str">
            <v xml:space="preserve">AP.ANC.P/CABOS PROTEN.PASS. 4FIOS-12,7MM                                       </v>
          </cell>
          <cell r="C617" t="str">
            <v>un</v>
          </cell>
          <cell r="D617">
            <v>121.28</v>
          </cell>
          <cell r="E617">
            <v>89.837037037037035</v>
          </cell>
          <cell r="F617" t="str">
            <v>DER Jan/26</v>
          </cell>
        </row>
        <row r="618">
          <cell r="A618" t="str">
            <v>26.07.10</v>
          </cell>
          <cell r="B618" t="str">
            <v xml:space="preserve">AP.ANC.P/CABOS PROTEN.PASS. 6FIOS-12,7MM                                       </v>
          </cell>
          <cell r="C618" t="str">
            <v>un</v>
          </cell>
          <cell r="D618">
            <v>155.63</v>
          </cell>
          <cell r="E618">
            <v>115.28148148148146</v>
          </cell>
          <cell r="F618" t="str">
            <v>DER Jan/26</v>
          </cell>
        </row>
        <row r="619">
          <cell r="A619" t="str">
            <v>26.07.12</v>
          </cell>
          <cell r="B619" t="str">
            <v xml:space="preserve">AP.ANC.P/CABOS PROTEN.PAS. 19FIOS-12,7MM                                       </v>
          </cell>
          <cell r="C619" t="str">
            <v>un</v>
          </cell>
          <cell r="D619">
            <v>386.34</v>
          </cell>
          <cell r="E619">
            <v>286.17777777777775</v>
          </cell>
          <cell r="F619" t="str">
            <v>DER Jan/26</v>
          </cell>
        </row>
        <row r="620">
          <cell r="A620" t="str">
            <v>26.07.13.01</v>
          </cell>
          <cell r="B620" t="str">
            <v xml:space="preserve">APARELHO DE ANCORAGEM ATIVO DE 4 FIOS DE Ã 5/8" (15,2MM)                       </v>
          </cell>
          <cell r="C620" t="str">
            <v>un</v>
          </cell>
          <cell r="D620">
            <v>939.69</v>
          </cell>
          <cell r="E620">
            <v>696.06666666666661</v>
          </cell>
          <cell r="F620" t="str">
            <v>DER Jan/26</v>
          </cell>
        </row>
        <row r="621">
          <cell r="A621" t="str">
            <v>26.07.13.02</v>
          </cell>
          <cell r="B621" t="str">
            <v xml:space="preserve">APARELHO DE ANCORAGEM ATIVO DE 12 F-5/8" (15,2MM)                              </v>
          </cell>
          <cell r="C621" t="str">
            <v>un</v>
          </cell>
          <cell r="D621">
            <v>1792.96</v>
          </cell>
          <cell r="E621">
            <v>1328.1185185185184</v>
          </cell>
          <cell r="F621" t="str">
            <v>DER Jan/26</v>
          </cell>
        </row>
        <row r="622">
          <cell r="A622" t="str">
            <v>26.08.01</v>
          </cell>
          <cell r="B622" t="str">
            <v xml:space="preserve">APARELHO DE APOIO NEOPRENE FRETADO                                             </v>
          </cell>
          <cell r="C622" t="str">
            <v>dm3</v>
          </cell>
          <cell r="D622">
            <v>92.07</v>
          </cell>
          <cell r="E622">
            <v>68.199999999999989</v>
          </cell>
          <cell r="F622" t="str">
            <v>DER Jan/26</v>
          </cell>
        </row>
        <row r="623">
          <cell r="A623" t="str">
            <v>26.08.03</v>
          </cell>
          <cell r="B623" t="str">
            <v xml:space="preserve">ARTICULACAO DE CONCRETO TIPO"FREYSSINET"                                       </v>
          </cell>
          <cell r="C623" t="str">
            <v>dm2</v>
          </cell>
          <cell r="D623">
            <v>14.9</v>
          </cell>
          <cell r="E623">
            <v>11.037037037037036</v>
          </cell>
          <cell r="F623" t="str">
            <v>DER Jan/26</v>
          </cell>
        </row>
        <row r="624">
          <cell r="A624" t="str">
            <v>26.09.01</v>
          </cell>
          <cell r="B624" t="str">
            <v xml:space="preserve">CONCRETO FCK 10MPA                                                             </v>
          </cell>
          <cell r="C624" t="str">
            <v>m3</v>
          </cell>
          <cell r="D624">
            <v>768.42</v>
          </cell>
          <cell r="E624">
            <v>569.19999999999993</v>
          </cell>
          <cell r="F624" t="str">
            <v>DER Jan/26</v>
          </cell>
        </row>
        <row r="625">
          <cell r="A625" t="str">
            <v>26.09.02</v>
          </cell>
          <cell r="B625" t="str">
            <v xml:space="preserve">CONCRETO FCK 15MPA                                                             </v>
          </cell>
          <cell r="C625" t="str">
            <v>m3</v>
          </cell>
          <cell r="D625">
            <v>829.17</v>
          </cell>
          <cell r="E625">
            <v>614.19999999999993</v>
          </cell>
          <cell r="F625" t="str">
            <v>DER Jan/26</v>
          </cell>
        </row>
        <row r="626">
          <cell r="A626" t="str">
            <v>26.09.03</v>
          </cell>
          <cell r="B626" t="str">
            <v xml:space="preserve">CONCRETO FCK 18MPA                                                             </v>
          </cell>
          <cell r="C626" t="str">
            <v>m3</v>
          </cell>
          <cell r="D626">
            <v>839.13</v>
          </cell>
          <cell r="E626">
            <v>621.57777777777778</v>
          </cell>
          <cell r="F626" t="str">
            <v>DER Jan/26</v>
          </cell>
        </row>
        <row r="627">
          <cell r="A627" t="str">
            <v>26.09.04</v>
          </cell>
          <cell r="B627" t="str">
            <v xml:space="preserve">CONCRETO FCK 20 MPA                                                            </v>
          </cell>
          <cell r="C627" t="str">
            <v>m3</v>
          </cell>
          <cell r="D627">
            <v>871.64</v>
          </cell>
          <cell r="E627">
            <v>645.65925925925922</v>
          </cell>
          <cell r="F627" t="str">
            <v>DER Jan/26</v>
          </cell>
        </row>
        <row r="628">
          <cell r="A628" t="str">
            <v>26.09.05</v>
          </cell>
          <cell r="B628" t="str">
            <v xml:space="preserve">CONCRETO FCK 25 MPA                                                            </v>
          </cell>
          <cell r="C628" t="str">
            <v>m3</v>
          </cell>
          <cell r="D628">
            <v>889.4</v>
          </cell>
          <cell r="E628">
            <v>658.81481481481478</v>
          </cell>
          <cell r="F628" t="str">
            <v>DER Jan/26</v>
          </cell>
        </row>
        <row r="629">
          <cell r="A629" t="str">
            <v>26.09.06</v>
          </cell>
          <cell r="B629" t="str">
            <v xml:space="preserve">CONCRETO FCK 30MPA                                                             </v>
          </cell>
          <cell r="C629" t="str">
            <v>m3</v>
          </cell>
          <cell r="D629">
            <v>912.52</v>
          </cell>
          <cell r="E629">
            <v>675.94074074074069</v>
          </cell>
          <cell r="F629" t="str">
            <v>DER Jan/26</v>
          </cell>
        </row>
        <row r="630">
          <cell r="A630" t="str">
            <v>26.09.07</v>
          </cell>
          <cell r="B630" t="str">
            <v xml:space="preserve">CONCRETO CICLOPICO                                                             </v>
          </cell>
          <cell r="C630" t="str">
            <v>m3</v>
          </cell>
          <cell r="D630">
            <v>769.43</v>
          </cell>
          <cell r="E630">
            <v>569.94814814814811</v>
          </cell>
          <cell r="F630" t="str">
            <v>DER Jan/26</v>
          </cell>
        </row>
        <row r="631">
          <cell r="A631" t="str">
            <v>26.09.09</v>
          </cell>
          <cell r="B631" t="str">
            <v xml:space="preserve">BOMBEAMENTO P/ CONC. QUALQUER RESIST.                                          </v>
          </cell>
          <cell r="C631" t="str">
            <v>m3</v>
          </cell>
          <cell r="D631">
            <v>104.38</v>
          </cell>
          <cell r="E631">
            <v>77.318518518518516</v>
          </cell>
          <cell r="F631" t="str">
            <v>DER Jan/26</v>
          </cell>
        </row>
        <row r="632">
          <cell r="A632" t="str">
            <v>26.09.12</v>
          </cell>
          <cell r="B632" t="str">
            <v xml:space="preserve">CONCRETO FCK 35 MPA                                                            </v>
          </cell>
          <cell r="C632" t="str">
            <v>m3</v>
          </cell>
          <cell r="D632">
            <v>928.39</v>
          </cell>
          <cell r="E632">
            <v>687.69629629629628</v>
          </cell>
          <cell r="F632" t="str">
            <v>DER Jan/26</v>
          </cell>
        </row>
        <row r="633">
          <cell r="A633" t="str">
            <v>26.09.13</v>
          </cell>
          <cell r="B633" t="str">
            <v xml:space="preserve">CONCRETO FCK 40 MPA                                                            </v>
          </cell>
          <cell r="C633" t="str">
            <v>m3</v>
          </cell>
          <cell r="D633">
            <v>968.3</v>
          </cell>
          <cell r="E633">
            <v>717.25925925925912</v>
          </cell>
          <cell r="F633" t="str">
            <v>DER Jan/26</v>
          </cell>
        </row>
        <row r="634">
          <cell r="A634" t="str">
            <v>26.09.14</v>
          </cell>
          <cell r="B634" t="str">
            <v xml:space="preserve">CONCRETO FCK 45 MPA                                                            </v>
          </cell>
          <cell r="C634" t="str">
            <v>m3</v>
          </cell>
          <cell r="D634">
            <v>1138.5899999999999</v>
          </cell>
          <cell r="E634">
            <v>843.39999999999986</v>
          </cell>
          <cell r="F634" t="str">
            <v>DER Jan/26</v>
          </cell>
        </row>
        <row r="635">
          <cell r="A635" t="str">
            <v>26.09.15</v>
          </cell>
          <cell r="B635" t="str">
            <v xml:space="preserve">CONCRETO FCK 50 MPA                                                            </v>
          </cell>
          <cell r="C635" t="str">
            <v>m3</v>
          </cell>
          <cell r="D635">
            <v>1179.71</v>
          </cell>
          <cell r="E635">
            <v>873.85925925925926</v>
          </cell>
          <cell r="F635" t="str">
            <v>DER Jan/26</v>
          </cell>
        </row>
        <row r="636">
          <cell r="A636" t="str">
            <v>26.10.01</v>
          </cell>
          <cell r="B636" t="str">
            <v xml:space="preserve">JUNTA/RETRACAO C/LABIO POLIM.AB.15 ATE 40 MM                                   </v>
          </cell>
          <cell r="C636" t="str">
            <v>m</v>
          </cell>
          <cell r="D636">
            <v>266.32</v>
          </cell>
          <cell r="E636">
            <v>197.27407407407406</v>
          </cell>
          <cell r="F636" t="str">
            <v>DER Jan/26</v>
          </cell>
        </row>
        <row r="637">
          <cell r="A637" t="str">
            <v>26.10.02</v>
          </cell>
          <cell r="B637" t="str">
            <v xml:space="preserve">JUNTA/RETRACAO C/LABIO POLIM.AB.20 ATE 55 MM                                   </v>
          </cell>
          <cell r="C637" t="str">
            <v>m</v>
          </cell>
          <cell r="D637">
            <v>485.65</v>
          </cell>
          <cell r="E637">
            <v>359.7407407407407</v>
          </cell>
          <cell r="F637" t="str">
            <v>DER Jan/26</v>
          </cell>
        </row>
        <row r="638">
          <cell r="A638" t="str">
            <v>26.10.03</v>
          </cell>
          <cell r="B638" t="str">
            <v xml:space="preserve">JUNTA/RETRACAO C/LABIO POLIM.AB. 30 ATE 80 MM                                  </v>
          </cell>
          <cell r="C638" t="str">
            <v>m</v>
          </cell>
          <cell r="D638">
            <v>540.83000000000004</v>
          </cell>
          <cell r="E638">
            <v>400.61481481481479</v>
          </cell>
          <cell r="F638" t="str">
            <v>DER Jan/26</v>
          </cell>
        </row>
        <row r="639">
          <cell r="A639" t="str">
            <v>26.10.04</v>
          </cell>
          <cell r="B639" t="str">
            <v xml:space="preserve">JUNTA DE DILATACAO METALICA                                                    </v>
          </cell>
          <cell r="C639" t="str">
            <v>m</v>
          </cell>
          <cell r="D639">
            <v>261.73</v>
          </cell>
          <cell r="E639">
            <v>193.87407407407409</v>
          </cell>
          <cell r="F639" t="str">
            <v>DER Jan/26</v>
          </cell>
        </row>
        <row r="640">
          <cell r="A640" t="str">
            <v>26.10.05</v>
          </cell>
          <cell r="B640" t="str">
            <v xml:space="preserve">JUNTAS DE DILATACAO METALICA C/NEOPRENE                                        </v>
          </cell>
          <cell r="C640" t="str">
            <v>m</v>
          </cell>
          <cell r="D640">
            <v>245.83</v>
          </cell>
          <cell r="E640">
            <v>182.09629629629629</v>
          </cell>
          <cell r="F640" t="str">
            <v>DER Jan/26</v>
          </cell>
        </row>
        <row r="641">
          <cell r="A641" t="str">
            <v>26.10.06</v>
          </cell>
          <cell r="B641" t="str">
            <v xml:space="preserve">FORNECIMENTO E APLICACAO DE JUNTA DE DILATACAO JJ-99120 OU T-110 OU SIMILAR.   </v>
          </cell>
          <cell r="C641" t="str">
            <v>m</v>
          </cell>
          <cell r="D641">
            <v>2334.15</v>
          </cell>
          <cell r="E641">
            <v>1729</v>
          </cell>
          <cell r="F641" t="str">
            <v>DER Jan/26</v>
          </cell>
        </row>
        <row r="642">
          <cell r="A642" t="str">
            <v>26.10.11</v>
          </cell>
          <cell r="B642" t="str">
            <v xml:space="preserve">JUNTA DE DILATACAO TERMOELASTICA DE BASE ASFALTICA MODIFICADA COM POLIMEROS    </v>
          </cell>
          <cell r="C642" t="str">
            <v>m</v>
          </cell>
          <cell r="D642">
            <v>2955.15</v>
          </cell>
          <cell r="E642">
            <v>2189</v>
          </cell>
          <cell r="F642" t="str">
            <v>DER Jan/26</v>
          </cell>
        </row>
        <row r="643">
          <cell r="A643" t="str">
            <v>26.11.03.02</v>
          </cell>
          <cell r="B643" t="str">
            <v xml:space="preserve">PLACA PRE MOLDADA DE CONCRETO PARA FIXACAO POSTE ILUMINACAO - PP-DE-C04/021.   </v>
          </cell>
          <cell r="C643" t="str">
            <v>un</v>
          </cell>
          <cell r="D643">
            <v>766.77</v>
          </cell>
          <cell r="E643">
            <v>567.97777777777776</v>
          </cell>
          <cell r="F643" t="str">
            <v>DER Jan/26</v>
          </cell>
        </row>
        <row r="644">
          <cell r="A644" t="str">
            <v>26.11.03.03</v>
          </cell>
          <cell r="B644" t="str">
            <v xml:space="preserve">LANÇAMENTO DE PLACA PRE MOLDADA DE CONCRETO, ATE 1000 KG.                      </v>
          </cell>
          <cell r="C644" t="str">
            <v>un</v>
          </cell>
          <cell r="D644">
            <v>151.84</v>
          </cell>
          <cell r="E644">
            <v>112.47407407407407</v>
          </cell>
          <cell r="F644" t="str">
            <v>DER Jan/26</v>
          </cell>
        </row>
        <row r="645">
          <cell r="A645" t="str">
            <v>26.11.03.04</v>
          </cell>
          <cell r="B645" t="str">
            <v xml:space="preserve">TELAMENTO METALICO PARA PASSARELA, CONFORME PP-DE-M09/001.                     </v>
          </cell>
          <cell r="C645" t="str">
            <v>m</v>
          </cell>
          <cell r="D645">
            <v>4835.6400000000003</v>
          </cell>
          <cell r="E645">
            <v>3581.9555555555557</v>
          </cell>
          <cell r="F645" t="str">
            <v>DER Jan/26</v>
          </cell>
        </row>
        <row r="646">
          <cell r="A646" t="str">
            <v>26.11.03.05</v>
          </cell>
          <cell r="B646" t="str">
            <v xml:space="preserve">GUARDA CORPO METALICO DE PASSARELA H=0,90M, CONFORME PP-DE-C04/029.            </v>
          </cell>
          <cell r="C646" t="str">
            <v>m</v>
          </cell>
          <cell r="D646">
            <v>1673.4</v>
          </cell>
          <cell r="E646">
            <v>1239.5555555555554</v>
          </cell>
          <cell r="F646" t="str">
            <v>DER Jan/26</v>
          </cell>
        </row>
        <row r="647">
          <cell r="A647" t="str">
            <v>26.11.03.06</v>
          </cell>
          <cell r="B647" t="str">
            <v xml:space="preserve">CORRIMAO METALICO D=2" PARA PASSARELA, CONFORME PP-DE-K00/004.                 </v>
          </cell>
          <cell r="C647" t="str">
            <v>m</v>
          </cell>
          <cell r="D647">
            <v>217.82</v>
          </cell>
          <cell r="E647">
            <v>161.34814814814814</v>
          </cell>
          <cell r="F647" t="str">
            <v>DER Jan/26</v>
          </cell>
        </row>
        <row r="648">
          <cell r="A648" t="str">
            <v>26.11.03.12</v>
          </cell>
          <cell r="B648" t="str">
            <v xml:space="preserve">TELAMENTO PROTECAO PEDESTRE TIPO 02 CONF. PP-DE-L03/009 - F.T.I                </v>
          </cell>
          <cell r="C648" t="str">
            <v>m</v>
          </cell>
          <cell r="D648">
            <v>1381.78</v>
          </cell>
          <cell r="E648">
            <v>1023.5407407407406</v>
          </cell>
          <cell r="F648" t="str">
            <v>DER Jan/26</v>
          </cell>
        </row>
        <row r="649">
          <cell r="A649" t="str">
            <v>26.11.03.14</v>
          </cell>
          <cell r="B649" t="str">
            <v xml:space="preserve">TELAMENTO PROTECAO PEDESTRE COM 2,50- F.T.I                                    </v>
          </cell>
          <cell r="C649" t="str">
            <v>m</v>
          </cell>
          <cell r="D649">
            <v>1392.38</v>
          </cell>
          <cell r="E649">
            <v>1031.3925925925926</v>
          </cell>
          <cell r="F649" t="str">
            <v>DER Jan/26</v>
          </cell>
        </row>
        <row r="650">
          <cell r="A650" t="str">
            <v>26.11.04.01</v>
          </cell>
          <cell r="B650" t="str">
            <v xml:space="preserve">BARREIRA DE SEGURANCA COM PASSEIO CONF. PP-DE-C01/293                          </v>
          </cell>
          <cell r="C650" t="str">
            <v>m</v>
          </cell>
          <cell r="D650">
            <v>1835.04</v>
          </cell>
          <cell r="E650">
            <v>1359.2888888888888</v>
          </cell>
          <cell r="F650" t="str">
            <v>DER Jan/26</v>
          </cell>
        </row>
        <row r="651">
          <cell r="A651" t="str">
            <v>26.11.04.02</v>
          </cell>
          <cell r="B651" t="str">
            <v xml:space="preserve">BARREIRA DE SEGURANCA CONF. PP-DE-C01/293                                      </v>
          </cell>
          <cell r="C651" t="str">
            <v>m</v>
          </cell>
          <cell r="D651">
            <v>899.55</v>
          </cell>
          <cell r="E651">
            <v>666.33333333333326</v>
          </cell>
          <cell r="F651" t="str">
            <v>DER Jan/26</v>
          </cell>
        </row>
        <row r="652">
          <cell r="A652" t="str">
            <v>26.11.08.01</v>
          </cell>
          <cell r="B652" t="str">
            <v xml:space="preserve">BARREIRA DE SEGURANçA PARA O.A.E CONF. PP-DE-C01/293                           </v>
          </cell>
          <cell r="C652" t="str">
            <v>m</v>
          </cell>
          <cell r="D652">
            <v>727.66</v>
          </cell>
          <cell r="E652">
            <v>539.0074074074073</v>
          </cell>
          <cell r="F652" t="str">
            <v>DER Jan/26</v>
          </cell>
        </row>
        <row r="653">
          <cell r="A653" t="str">
            <v>26.12.01.01</v>
          </cell>
          <cell r="B653" t="str">
            <v xml:space="preserve">TUBO RIGIDO PVC D=2                                                            </v>
          </cell>
          <cell r="C653" t="str">
            <v>m</v>
          </cell>
          <cell r="D653">
            <v>34.979999999999997</v>
          </cell>
          <cell r="E653">
            <v>25.911111111111108</v>
          </cell>
          <cell r="F653" t="str">
            <v>DER Jan/26</v>
          </cell>
        </row>
        <row r="654">
          <cell r="A654" t="str">
            <v>26.12.02.01</v>
          </cell>
          <cell r="B654" t="str">
            <v xml:space="preserve">TUBO RIGIDO PVC D=3"                                                           </v>
          </cell>
          <cell r="C654" t="str">
            <v>m</v>
          </cell>
          <cell r="D654">
            <v>53.17</v>
          </cell>
          <cell r="E654">
            <v>39.385185185185186</v>
          </cell>
          <cell r="F654" t="str">
            <v>DER Jan/26</v>
          </cell>
        </row>
        <row r="655">
          <cell r="A655" t="str">
            <v>26.12.03</v>
          </cell>
          <cell r="B655" t="str">
            <v xml:space="preserve">TUBO DE PVC PERFURADO OU NAO D=0,100M                                          </v>
          </cell>
          <cell r="C655" t="str">
            <v>m</v>
          </cell>
          <cell r="D655">
            <v>126.52</v>
          </cell>
          <cell r="E655">
            <v>93.718518518518508</v>
          </cell>
          <cell r="F655" t="str">
            <v>DER Jan/26</v>
          </cell>
        </row>
        <row r="656">
          <cell r="A656" t="str">
            <v>26.12.04</v>
          </cell>
          <cell r="B656" t="str">
            <v xml:space="preserve">TUBO DE PVC PERFURADO OU NAO D=0,150M                                          </v>
          </cell>
          <cell r="C656" t="str">
            <v>m</v>
          </cell>
          <cell r="D656">
            <v>233.4</v>
          </cell>
          <cell r="E656">
            <v>172.88888888888889</v>
          </cell>
          <cell r="F656" t="str">
            <v>DER Jan/26</v>
          </cell>
        </row>
        <row r="657">
          <cell r="A657" t="str">
            <v>26.13.01</v>
          </cell>
          <cell r="B657" t="str">
            <v xml:space="preserve">LANC.VIGA P&lt;=50T-GUINDASTE AUTO P                                              </v>
          </cell>
          <cell r="C657" t="str">
            <v>un</v>
          </cell>
          <cell r="D657">
            <v>11581.17</v>
          </cell>
          <cell r="E657">
            <v>8578.6444444444442</v>
          </cell>
          <cell r="F657" t="str">
            <v>DER Jan/26</v>
          </cell>
        </row>
        <row r="658">
          <cell r="A658" t="str">
            <v>26.13.02</v>
          </cell>
          <cell r="B658" t="str">
            <v xml:space="preserve">LANC.VIGA 50&lt;P&lt;=80 T C/GUIND.AUTO P                                            </v>
          </cell>
          <cell r="C658" t="str">
            <v>un</v>
          </cell>
          <cell r="D658">
            <v>12912.24</v>
          </cell>
          <cell r="E658">
            <v>9564.6222222222223</v>
          </cell>
          <cell r="F658" t="str">
            <v>DER Jan/26</v>
          </cell>
        </row>
        <row r="659">
          <cell r="A659" t="str">
            <v>26.14.01</v>
          </cell>
          <cell r="B659" t="str">
            <v xml:space="preserve">ESGOTAMENTO CONTINUO AGUA                                                      </v>
          </cell>
          <cell r="C659" t="str">
            <v>m3</v>
          </cell>
          <cell r="D659">
            <v>4.32</v>
          </cell>
          <cell r="E659">
            <v>3.2</v>
          </cell>
          <cell r="F659" t="str">
            <v>DER Jan/26</v>
          </cell>
        </row>
        <row r="660">
          <cell r="A660" t="str">
            <v>26.14.02</v>
          </cell>
          <cell r="B660" t="str">
            <v xml:space="preserve">ESCORAMENTO VALAS/CAVAS P/FUND.CONTINUO                                        </v>
          </cell>
          <cell r="C660" t="str">
            <v>m2</v>
          </cell>
          <cell r="D660">
            <v>181.03</v>
          </cell>
          <cell r="E660">
            <v>134.09629629629629</v>
          </cell>
          <cell r="F660" t="str">
            <v>DER Jan/26</v>
          </cell>
        </row>
        <row r="661">
          <cell r="A661" t="str">
            <v>26.14.03</v>
          </cell>
          <cell r="B661" t="str">
            <v xml:space="preserve">PAREDE ENSECADEIRA C/PRANCHA-ESP.0,050M                                        </v>
          </cell>
          <cell r="C661" t="str">
            <v>m2</v>
          </cell>
          <cell r="D661">
            <v>509.33</v>
          </cell>
          <cell r="E661">
            <v>377.28148148148142</v>
          </cell>
          <cell r="F661" t="str">
            <v>DER Jan/26</v>
          </cell>
        </row>
        <row r="662">
          <cell r="A662" t="str">
            <v>26.14.04</v>
          </cell>
          <cell r="B662" t="str">
            <v xml:space="preserve">PAREDE ENSECADEIRA C/PRANCHA-ESP.0,075M                                        </v>
          </cell>
          <cell r="C662" t="str">
            <v>m2</v>
          </cell>
          <cell r="D662">
            <v>718.21</v>
          </cell>
          <cell r="E662">
            <v>532.00740740740741</v>
          </cell>
          <cell r="F662" t="str">
            <v>DER Jan/26</v>
          </cell>
        </row>
        <row r="663">
          <cell r="A663" t="str">
            <v>26.15.01</v>
          </cell>
          <cell r="B663" t="str">
            <v xml:space="preserve">ENROCAMENTO PEDRA ARRUMADA                                                     </v>
          </cell>
          <cell r="C663" t="str">
            <v>m3</v>
          </cell>
          <cell r="D663">
            <v>456.7</v>
          </cell>
          <cell r="E663">
            <v>338.29629629629625</v>
          </cell>
          <cell r="F663" t="str">
            <v>DER Jan/26</v>
          </cell>
        </row>
        <row r="664">
          <cell r="A664" t="str">
            <v>26.15.02</v>
          </cell>
          <cell r="B664" t="str">
            <v xml:space="preserve">ENROCAMENTO PEDRA ARRUMADA E REJUNTADA                                         </v>
          </cell>
          <cell r="C664" t="str">
            <v>m3</v>
          </cell>
          <cell r="D664">
            <v>652.86</v>
          </cell>
          <cell r="E664">
            <v>483.59999999999997</v>
          </cell>
          <cell r="F664" t="str">
            <v>DER Jan/26</v>
          </cell>
        </row>
        <row r="665">
          <cell r="A665" t="str">
            <v>26.15.03</v>
          </cell>
          <cell r="B665" t="str">
            <v xml:space="preserve">ENROCAMENTO PEDRA JOGADA                                                       </v>
          </cell>
          <cell r="C665" t="str">
            <v>m3</v>
          </cell>
          <cell r="D665">
            <v>303.97000000000003</v>
          </cell>
          <cell r="E665">
            <v>225.16296296296298</v>
          </cell>
          <cell r="F665" t="str">
            <v>DER Jan/26</v>
          </cell>
        </row>
        <row r="666">
          <cell r="A666" t="str">
            <v>26.16.02</v>
          </cell>
          <cell r="B666" t="str">
            <v xml:space="preserve">PROTECAO TALUDE SOB OAE EM PLACAS PRE MOLDADAS TRAPEZOIDAL, 98X80X40CM.        </v>
          </cell>
          <cell r="C666" t="str">
            <v>m2</v>
          </cell>
          <cell r="D666">
            <v>697.83</v>
          </cell>
          <cell r="E666">
            <v>516.91111111111115</v>
          </cell>
          <cell r="F666" t="str">
            <v>DER Jan/26</v>
          </cell>
        </row>
        <row r="667">
          <cell r="A667" t="str">
            <v>26.16.03</v>
          </cell>
          <cell r="B667" t="str">
            <v xml:space="preserve">PROTECAO TALUDE SOB OAE COM PECAS PRE-MOLDADAS RETANGULAR 20X10X6CM.           </v>
          </cell>
          <cell r="C667" t="str">
            <v>m2</v>
          </cell>
          <cell r="D667">
            <v>156.32</v>
          </cell>
          <cell r="E667">
            <v>115.79259259259258</v>
          </cell>
          <cell r="F667" t="str">
            <v>DER Jan/26</v>
          </cell>
        </row>
        <row r="668">
          <cell r="A668" t="str">
            <v>27.01.01</v>
          </cell>
          <cell r="B668" t="str">
            <v xml:space="preserve">REMOCAO MANUAL DE CONCRETO SEGREGADO                                           </v>
          </cell>
          <cell r="C668" t="str">
            <v>dm3</v>
          </cell>
          <cell r="D668">
            <v>47.21</v>
          </cell>
          <cell r="E668">
            <v>34.970370370370368</v>
          </cell>
          <cell r="F668" t="str">
            <v>DER Jan/26</v>
          </cell>
        </row>
        <row r="669">
          <cell r="A669" t="str">
            <v>27.01.02</v>
          </cell>
          <cell r="B669" t="str">
            <v xml:space="preserve">DEMOLICAO DE CONCRETO SIMPLES                                                  </v>
          </cell>
          <cell r="C669" t="str">
            <v>m3</v>
          </cell>
          <cell r="D669">
            <v>555.04</v>
          </cell>
          <cell r="E669">
            <v>411.14074074074068</v>
          </cell>
          <cell r="F669" t="str">
            <v>DER Jan/26</v>
          </cell>
        </row>
        <row r="670">
          <cell r="A670" t="str">
            <v>27.01.03</v>
          </cell>
          <cell r="B670" t="str">
            <v xml:space="preserve">DEMOLICAO DE CONCRETO ARMADO                                                   </v>
          </cell>
          <cell r="C670" t="str">
            <v>m3</v>
          </cell>
          <cell r="D670">
            <v>945.52</v>
          </cell>
          <cell r="E670">
            <v>700.38518518518515</v>
          </cell>
          <cell r="F670" t="str">
            <v>DER Jan/26</v>
          </cell>
        </row>
        <row r="671">
          <cell r="A671" t="str">
            <v>27.01.04</v>
          </cell>
          <cell r="B671" t="str">
            <v xml:space="preserve">REMOCAO,CARGA E TRANSP.ENTULHO EM GERAL                                        </v>
          </cell>
          <cell r="C671" t="str">
            <v>t*km</v>
          </cell>
          <cell r="D671">
            <v>6.24</v>
          </cell>
          <cell r="E671">
            <v>4.6222222222222218</v>
          </cell>
          <cell r="F671" t="str">
            <v>DER Jan/26</v>
          </cell>
        </row>
        <row r="672">
          <cell r="A672" t="str">
            <v>27.01.06</v>
          </cell>
          <cell r="B672" t="str">
            <v xml:space="preserve">REMOÇÃO DE PONTAS DE AÇO                                                       </v>
          </cell>
          <cell r="C672" t="str">
            <v>un</v>
          </cell>
          <cell r="D672">
            <v>7.51</v>
          </cell>
          <cell r="E672">
            <v>5.5629629629629624</v>
          </cell>
          <cell r="F672" t="str">
            <v>DER Jan/26</v>
          </cell>
        </row>
        <row r="673">
          <cell r="A673" t="str">
            <v>27.01.27</v>
          </cell>
          <cell r="B673" t="str">
            <v xml:space="preserve">INSTALAÇÃO DE NOVOS BUZINOTES                                                  </v>
          </cell>
          <cell r="C673" t="str">
            <v>m</v>
          </cell>
          <cell r="D673">
            <v>40.68</v>
          </cell>
          <cell r="E673">
            <v>30.133333333333333</v>
          </cell>
          <cell r="F673" t="str">
            <v>DER Jan/26</v>
          </cell>
        </row>
        <row r="674">
          <cell r="A674" t="str">
            <v>27.01.29</v>
          </cell>
          <cell r="B674" t="str">
            <v xml:space="preserve">LIXAMENTO MECÂNICO DE SUPERFÍCIO DE CONCRETO                                   </v>
          </cell>
          <cell r="C674" t="str">
            <v>m2</v>
          </cell>
          <cell r="D674">
            <v>27.81</v>
          </cell>
          <cell r="E674">
            <v>20.599999999999998</v>
          </cell>
          <cell r="F674" t="str">
            <v>DER Jan/26</v>
          </cell>
        </row>
        <row r="675">
          <cell r="A675" t="str">
            <v>27.01.35.01</v>
          </cell>
          <cell r="B675" t="str">
            <v xml:space="preserve">PONTE DE ADERENCIA COM ADESIVO ACRILICO                                        </v>
          </cell>
          <cell r="C675" t="str">
            <v>m2</v>
          </cell>
          <cell r="D675">
            <v>34.369999999999997</v>
          </cell>
          <cell r="E675">
            <v>25.459259259259255</v>
          </cell>
          <cell r="F675" t="str">
            <v>DER Jan/26</v>
          </cell>
        </row>
        <row r="676">
          <cell r="A676" t="str">
            <v>27.01.40</v>
          </cell>
          <cell r="B676" t="str">
            <v xml:space="preserve">TRATAMENTO DE ARMADURA COM PRIMER RICO EM ZINCO                                </v>
          </cell>
          <cell r="C676" t="str">
            <v>m2</v>
          </cell>
          <cell r="D676">
            <v>15.8</v>
          </cell>
          <cell r="E676">
            <v>11.703703703703704</v>
          </cell>
          <cell r="F676" t="str">
            <v>DER Jan/26</v>
          </cell>
        </row>
        <row r="677">
          <cell r="A677" t="str">
            <v>27.01.45</v>
          </cell>
          <cell r="B677" t="str">
            <v xml:space="preserve">DESOBSTRUCAO DE JUNTA DE DILATACAO                                             </v>
          </cell>
          <cell r="C677" t="str">
            <v>m</v>
          </cell>
          <cell r="D677">
            <v>86.86</v>
          </cell>
          <cell r="E677">
            <v>64.340740740740742</v>
          </cell>
          <cell r="F677" t="str">
            <v>DER Jan/26</v>
          </cell>
        </row>
        <row r="678">
          <cell r="A678" t="str">
            <v>27.02.01</v>
          </cell>
          <cell r="B678" t="str">
            <v xml:space="preserve">APIC.MANUAL CONC.C/ELIMINACAO SUP.LISAS                                        </v>
          </cell>
          <cell r="C678" t="str">
            <v>m2</v>
          </cell>
          <cell r="D678">
            <v>82.89</v>
          </cell>
          <cell r="E678">
            <v>61.4</v>
          </cell>
          <cell r="F678" t="str">
            <v>DER Jan/26</v>
          </cell>
        </row>
        <row r="679">
          <cell r="A679" t="str">
            <v>27.02.02</v>
          </cell>
          <cell r="B679" t="str">
            <v xml:space="preserve">LIMPEZA COM JATO D´AGUA S/SUP.DE CONC.                                         </v>
          </cell>
          <cell r="C679" t="str">
            <v>m2</v>
          </cell>
          <cell r="D679">
            <v>8.56</v>
          </cell>
          <cell r="E679">
            <v>6.340740740740741</v>
          </cell>
          <cell r="F679" t="str">
            <v>DER Jan/26</v>
          </cell>
        </row>
        <row r="680">
          <cell r="A680" t="str">
            <v>27.02.03</v>
          </cell>
          <cell r="B680" t="str">
            <v xml:space="preserve">LIXAMENTO MANUAL DA SUPERFICIE DE CONCR.                                       </v>
          </cell>
          <cell r="C680" t="str">
            <v>m2</v>
          </cell>
          <cell r="D680">
            <v>13.81</v>
          </cell>
          <cell r="E680">
            <v>10.229629629629629</v>
          </cell>
          <cell r="F680" t="str">
            <v>DER Jan/26</v>
          </cell>
        </row>
        <row r="681">
          <cell r="A681" t="str">
            <v>27.02.05</v>
          </cell>
          <cell r="B681" t="str">
            <v xml:space="preserve">JATEAMENTO EM ESTRUTURA DE CONCRETO COM ÁGUA                                   </v>
          </cell>
          <cell r="C681" t="str">
            <v>m2</v>
          </cell>
          <cell r="D681">
            <v>10.27</v>
          </cell>
          <cell r="E681">
            <v>7.6074074074074067</v>
          </cell>
          <cell r="F681" t="str">
            <v>DER Jan/26</v>
          </cell>
        </row>
        <row r="682">
          <cell r="A682" t="str">
            <v>27.02.08</v>
          </cell>
          <cell r="B682" t="str">
            <v xml:space="preserve">LIMPEZA MANUAL COM ESCOVA DE ACO P/ ACO                                        </v>
          </cell>
          <cell r="C682" t="str">
            <v>m</v>
          </cell>
          <cell r="D682">
            <v>10.86</v>
          </cell>
          <cell r="E682">
            <v>8.0444444444444443</v>
          </cell>
          <cell r="F682" t="str">
            <v>DER Jan/26</v>
          </cell>
        </row>
        <row r="683">
          <cell r="A683" t="str">
            <v>27.02.09</v>
          </cell>
          <cell r="B683" t="str">
            <v xml:space="preserve">LIMPEZA MANUAL C/ESCOVA ACO P/CONCRETO                                         </v>
          </cell>
          <cell r="C683" t="str">
            <v>m2</v>
          </cell>
          <cell r="D683">
            <v>14.81</v>
          </cell>
          <cell r="E683">
            <v>10.97037037037037</v>
          </cell>
          <cell r="F683" t="str">
            <v>DER Jan/26</v>
          </cell>
        </row>
        <row r="684">
          <cell r="A684" t="str">
            <v>27.02.11.09</v>
          </cell>
          <cell r="B684" t="str">
            <v xml:space="preserve">REPAROS SUPERFICIAS E REFORCOS ESTRUTURAIS C/ARGAMASSA POLIM. MONOCOMPONENTE   </v>
          </cell>
          <cell r="C684" t="str">
            <v>m3</v>
          </cell>
          <cell r="D684">
            <v>14617.27</v>
          </cell>
          <cell r="E684">
            <v>10827.607407407408</v>
          </cell>
          <cell r="F684" t="str">
            <v>DER Jan/26</v>
          </cell>
        </row>
        <row r="685">
          <cell r="A685" t="str">
            <v>27.03.01</v>
          </cell>
          <cell r="B685" t="str">
            <v xml:space="preserve">ANDAIME DE MADEIRA                                                             </v>
          </cell>
          <cell r="C685" t="str">
            <v>m3</v>
          </cell>
          <cell r="D685">
            <v>34.979999999999997</v>
          </cell>
          <cell r="E685">
            <v>25.911111111111108</v>
          </cell>
          <cell r="F685" t="str">
            <v>DER Jan/26</v>
          </cell>
        </row>
        <row r="686">
          <cell r="A686" t="str">
            <v>27.03.02</v>
          </cell>
          <cell r="B686" t="str">
            <v xml:space="preserve">ANDAIME TUBULAR                                                                </v>
          </cell>
          <cell r="C686" t="str">
            <v>m3</v>
          </cell>
          <cell r="D686">
            <v>55.4</v>
          </cell>
          <cell r="E686">
            <v>41.037037037037031</v>
          </cell>
          <cell r="F686" t="str">
            <v>DER Jan/26</v>
          </cell>
        </row>
        <row r="687">
          <cell r="A687" t="str">
            <v>27.03.03.01</v>
          </cell>
          <cell r="B687" t="str">
            <v xml:space="preserve">EXECUCAO DE ANDAIME SUSPENSO AREA MAXIMA DE 560 M2.                            </v>
          </cell>
          <cell r="C687" t="str">
            <v>m2</v>
          </cell>
          <cell r="D687">
            <v>97.33</v>
          </cell>
          <cell r="E687">
            <v>72.096296296296288</v>
          </cell>
          <cell r="F687" t="str">
            <v>DER Jan/26</v>
          </cell>
        </row>
        <row r="688">
          <cell r="A688" t="str">
            <v>27.03.03.02</v>
          </cell>
          <cell r="B688" t="str">
            <v xml:space="preserve">DESMOB. DESLOCAMENTO, MONTAGEM E FURO NO CONCRETO PARA ANDAIME SUSPENSO.       </v>
          </cell>
          <cell r="C688" t="str">
            <v>m2</v>
          </cell>
          <cell r="D688">
            <v>83.17</v>
          </cell>
          <cell r="E688">
            <v>61.607407407407408</v>
          </cell>
          <cell r="F688" t="str">
            <v>DER Jan/26</v>
          </cell>
        </row>
        <row r="689">
          <cell r="A689" t="str">
            <v>27.04.03</v>
          </cell>
          <cell r="B689" t="str">
            <v xml:space="preserve">FURO NO CONCRETO D=1" PROFUND. DE 30CM                                         </v>
          </cell>
          <cell r="C689" t="str">
            <v>un</v>
          </cell>
          <cell r="D689">
            <v>78.03</v>
          </cell>
          <cell r="E689">
            <v>57.8</v>
          </cell>
          <cell r="F689" t="str">
            <v>DER Jan/26</v>
          </cell>
        </row>
        <row r="690">
          <cell r="A690" t="str">
            <v>27.04.05</v>
          </cell>
          <cell r="B690" t="str">
            <v xml:space="preserve">FURO NO CONCRETO D=3/4" PROFUND.DE 15CM                                        </v>
          </cell>
          <cell r="C690" t="str">
            <v>un</v>
          </cell>
          <cell r="D690">
            <v>30.68</v>
          </cell>
          <cell r="E690">
            <v>22.725925925925925</v>
          </cell>
          <cell r="F690" t="str">
            <v>DER Jan/26</v>
          </cell>
        </row>
        <row r="691">
          <cell r="A691" t="str">
            <v>27.04.08</v>
          </cell>
          <cell r="B691" t="str">
            <v xml:space="preserve">FURO NO CONCRETO D=1/2" PROFUND.DE 15CM                                        </v>
          </cell>
          <cell r="C691" t="str">
            <v>un</v>
          </cell>
          <cell r="D691">
            <v>26.01</v>
          </cell>
          <cell r="E691">
            <v>19.266666666666666</v>
          </cell>
          <cell r="F691" t="str">
            <v>DER Jan/26</v>
          </cell>
        </row>
        <row r="692">
          <cell r="A692" t="str">
            <v>27.04.13</v>
          </cell>
          <cell r="B692" t="str">
            <v xml:space="preserve">FURO NO CONCRETO D=3/8"PROFUNDIDADE DE 10 CM.                                  </v>
          </cell>
          <cell r="C692" t="str">
            <v>un</v>
          </cell>
          <cell r="D692">
            <v>13.87</v>
          </cell>
          <cell r="E692">
            <v>10.274074074074074</v>
          </cell>
          <cell r="F692" t="str">
            <v>DER Jan/26</v>
          </cell>
        </row>
        <row r="693">
          <cell r="A693" t="str">
            <v>27.04.14</v>
          </cell>
          <cell r="B693" t="str">
            <v xml:space="preserve">FURO NO CONCRETO D=5/8"PROFUNDIDADE DE 19 CM.                                  </v>
          </cell>
          <cell r="C693" t="str">
            <v>un</v>
          </cell>
          <cell r="D693">
            <v>42.17</v>
          </cell>
          <cell r="E693">
            <v>31.237037037037037</v>
          </cell>
          <cell r="F693" t="str">
            <v>DER Jan/26</v>
          </cell>
        </row>
        <row r="694">
          <cell r="A694" t="str">
            <v>27.04.15</v>
          </cell>
          <cell r="B694" t="str">
            <v xml:space="preserve">FURO NO CONCRETO D=3/4"PROFUNDIDADE DE 24 CM.                                  </v>
          </cell>
          <cell r="C694" t="str">
            <v>un</v>
          </cell>
          <cell r="D694">
            <v>66.58</v>
          </cell>
          <cell r="E694">
            <v>49.318518518518516</v>
          </cell>
          <cell r="F694" t="str">
            <v>DER Jan/26</v>
          </cell>
        </row>
        <row r="695">
          <cell r="A695" t="str">
            <v>27.04.16</v>
          </cell>
          <cell r="B695" t="str">
            <v xml:space="preserve">FURO NO CONCRETO D=1/4"PROFUNDIDADE DE 7,5 CM.                                 </v>
          </cell>
          <cell r="C695" t="str">
            <v>un</v>
          </cell>
          <cell r="D695">
            <v>6.55</v>
          </cell>
          <cell r="E695">
            <v>4.8518518518518512</v>
          </cell>
          <cell r="F695" t="str">
            <v>DER Jan/26</v>
          </cell>
        </row>
        <row r="696">
          <cell r="A696" t="str">
            <v>27.04.17</v>
          </cell>
          <cell r="B696" t="str">
            <v xml:space="preserve">FURO NO CONCRETO D=5/16"PROFUNDIDADE DE 9,5 CM.                                </v>
          </cell>
          <cell r="C696" t="str">
            <v>un</v>
          </cell>
          <cell r="D696">
            <v>10.54</v>
          </cell>
          <cell r="E696">
            <v>7.807407407407406</v>
          </cell>
          <cell r="F696" t="str">
            <v>DER Jan/26</v>
          </cell>
        </row>
        <row r="697">
          <cell r="A697" t="str">
            <v>27.04.18</v>
          </cell>
          <cell r="B697" t="str">
            <v xml:space="preserve">FURO NO CONCRETO D=1 1/4"PROFUNDIDADE 38 CM.                                   </v>
          </cell>
          <cell r="C697" t="str">
            <v>un</v>
          </cell>
          <cell r="D697">
            <v>168.68</v>
          </cell>
          <cell r="E697">
            <v>124.94814814814815</v>
          </cell>
          <cell r="F697" t="str">
            <v>DER Jan/26</v>
          </cell>
        </row>
        <row r="698">
          <cell r="A698" t="str">
            <v>27.04.19</v>
          </cell>
          <cell r="B698" t="str">
            <v xml:space="preserve">FURO NO CONCRETO D= 1 1/2"PROFUNDIDADE 75 CM                                   </v>
          </cell>
          <cell r="C698" t="str">
            <v>un</v>
          </cell>
          <cell r="D698">
            <v>169.93</v>
          </cell>
          <cell r="E698">
            <v>125.87407407407407</v>
          </cell>
          <cell r="F698" t="str">
            <v>DER Jan/26</v>
          </cell>
        </row>
        <row r="699">
          <cell r="A699" t="str">
            <v>27.05.01</v>
          </cell>
          <cell r="B699" t="str">
            <v xml:space="preserve">FORMA PLANA P/CONC.ARMADO COMUM                                                </v>
          </cell>
          <cell r="C699" t="str">
            <v>m2</v>
          </cell>
          <cell r="D699">
            <v>178.55</v>
          </cell>
          <cell r="E699">
            <v>132.25925925925927</v>
          </cell>
          <cell r="F699" t="str">
            <v>DER Jan/26</v>
          </cell>
        </row>
        <row r="700">
          <cell r="A700" t="str">
            <v>27.05.02</v>
          </cell>
          <cell r="B700" t="str">
            <v xml:space="preserve">FORMA PLANA P/CONC.PROTEND.OU APARENTE                                         </v>
          </cell>
          <cell r="C700" t="str">
            <v>m2</v>
          </cell>
          <cell r="D700">
            <v>193.59</v>
          </cell>
          <cell r="E700">
            <v>143.4</v>
          </cell>
          <cell r="F700" t="str">
            <v>DER Jan/26</v>
          </cell>
        </row>
        <row r="701">
          <cell r="A701" t="str">
            <v>27.05.03</v>
          </cell>
          <cell r="B701" t="str">
            <v xml:space="preserve">FORMAS METALICAS PARA CONCRETO                                                 </v>
          </cell>
          <cell r="C701" t="str">
            <v>m2</v>
          </cell>
          <cell r="D701">
            <v>152.4</v>
          </cell>
          <cell r="E701">
            <v>112.88888888888889</v>
          </cell>
          <cell r="F701" t="str">
            <v>DER Jan/26</v>
          </cell>
        </row>
        <row r="702">
          <cell r="A702" t="str">
            <v>27.06.01</v>
          </cell>
          <cell r="B702" t="str">
            <v xml:space="preserve">BARRA DE ACO CA-25                                                             </v>
          </cell>
          <cell r="C702" t="str">
            <v>kg</v>
          </cell>
          <cell r="D702">
            <v>17.600000000000001</v>
          </cell>
          <cell r="E702">
            <v>13.037037037037038</v>
          </cell>
          <cell r="F702" t="str">
            <v>DER Jan/26</v>
          </cell>
        </row>
        <row r="703">
          <cell r="A703" t="str">
            <v>27.06.02</v>
          </cell>
          <cell r="B703" t="str">
            <v xml:space="preserve">BARRA DE ACO CA-50 PARA RECUPERACAO ESTRUTURAL                                 </v>
          </cell>
          <cell r="C703" t="str">
            <v>kg</v>
          </cell>
          <cell r="D703">
            <v>17.100000000000001</v>
          </cell>
          <cell r="E703">
            <v>12.666666666666666</v>
          </cell>
          <cell r="F703" t="str">
            <v>DER Jan/26</v>
          </cell>
        </row>
        <row r="704">
          <cell r="A704" t="str">
            <v>27.06.03</v>
          </cell>
          <cell r="B704" t="str">
            <v xml:space="preserve">BARRA DE ACO CA-60                                                             </v>
          </cell>
          <cell r="C704" t="str">
            <v>kg</v>
          </cell>
          <cell r="D704">
            <v>19.690000000000001</v>
          </cell>
          <cell r="E704">
            <v>14.585185185185185</v>
          </cell>
          <cell r="F704" t="str">
            <v>DER Jan/26</v>
          </cell>
        </row>
        <row r="705">
          <cell r="A705" t="str">
            <v>27.06.04</v>
          </cell>
          <cell r="B705" t="str">
            <v xml:space="preserve">ACO PARA CONCRETO PROTENDIDO                                                   </v>
          </cell>
          <cell r="C705" t="str">
            <v>kg</v>
          </cell>
          <cell r="D705">
            <v>33.15</v>
          </cell>
          <cell r="E705">
            <v>24.555555555555554</v>
          </cell>
          <cell r="F705" t="str">
            <v>DER Jan/26</v>
          </cell>
        </row>
        <row r="706">
          <cell r="A706" t="str">
            <v>27.06.05</v>
          </cell>
          <cell r="B706" t="str">
            <v xml:space="preserve">TELA METALICA                                                                  </v>
          </cell>
          <cell r="C706" t="str">
            <v>kg</v>
          </cell>
          <cell r="D706">
            <v>14.61</v>
          </cell>
          <cell r="E706">
            <v>10.822222222222221</v>
          </cell>
          <cell r="F706" t="str">
            <v>DER Jan/26</v>
          </cell>
        </row>
        <row r="707">
          <cell r="A707" t="str">
            <v>27.06.06</v>
          </cell>
          <cell r="B707" t="str">
            <v xml:space="preserve">SUBSTITUICAO DE ACO DA ARMADURA                                                </v>
          </cell>
          <cell r="C707" t="str">
            <v>kg</v>
          </cell>
          <cell r="D707">
            <v>38.520000000000003</v>
          </cell>
          <cell r="E707">
            <v>28.533333333333335</v>
          </cell>
          <cell r="F707" t="str">
            <v>DER Jan/26</v>
          </cell>
        </row>
        <row r="708">
          <cell r="A708" t="str">
            <v>27.06.07</v>
          </cell>
          <cell r="B708" t="str">
            <v xml:space="preserve">RETIRADA DA ARMADURA CORROIDA                                                  </v>
          </cell>
          <cell r="C708" t="str">
            <v>kg</v>
          </cell>
          <cell r="D708">
            <v>17.87</v>
          </cell>
          <cell r="E708">
            <v>13.237037037037037</v>
          </cell>
          <cell r="F708" t="str">
            <v>DER Jan/26</v>
          </cell>
        </row>
        <row r="709">
          <cell r="A709" t="str">
            <v>27.06.08</v>
          </cell>
          <cell r="B709" t="str">
            <v xml:space="preserve">ACO P/ CONCRETO PROTENDIDO ST 85/105                                           </v>
          </cell>
          <cell r="C709" t="str">
            <v>kg</v>
          </cell>
          <cell r="D709">
            <v>67.59</v>
          </cell>
          <cell r="E709">
            <v>50.066666666666663</v>
          </cell>
          <cell r="F709" t="str">
            <v>DER Jan/26</v>
          </cell>
        </row>
        <row r="710">
          <cell r="A710" t="str">
            <v>27.06.09</v>
          </cell>
          <cell r="B710" t="str">
            <v xml:space="preserve">EMENDA DE BARRA DE ACO COM LUVA PRENSADA D=12MM                                </v>
          </cell>
          <cell r="C710" t="str">
            <v>un</v>
          </cell>
          <cell r="D710">
            <v>34.700000000000003</v>
          </cell>
          <cell r="E710">
            <v>25.703703703703702</v>
          </cell>
          <cell r="F710" t="str">
            <v>DER Jan/26</v>
          </cell>
        </row>
        <row r="711">
          <cell r="A711" t="str">
            <v>27.06.10</v>
          </cell>
          <cell r="B711" t="str">
            <v xml:space="preserve">EMENDA DE BARRA DE ACO COM LUVA PRENSADA D=16MM                                </v>
          </cell>
          <cell r="C711" t="str">
            <v>un</v>
          </cell>
          <cell r="D711">
            <v>41.52</v>
          </cell>
          <cell r="E711">
            <v>30.755555555555556</v>
          </cell>
          <cell r="F711" t="str">
            <v>DER Jan/26</v>
          </cell>
        </row>
        <row r="712">
          <cell r="A712" t="str">
            <v>27.06.11</v>
          </cell>
          <cell r="B712" t="str">
            <v xml:space="preserve">EMENDA DE BARRA DE ACO COM LUVA PRENSADA D=20MM                                </v>
          </cell>
          <cell r="C712" t="str">
            <v>un</v>
          </cell>
          <cell r="D712">
            <v>61.35</v>
          </cell>
          <cell r="E712">
            <v>45.444444444444443</v>
          </cell>
          <cell r="F712" t="str">
            <v>DER Jan/26</v>
          </cell>
        </row>
        <row r="713">
          <cell r="A713" t="str">
            <v>27.06.12</v>
          </cell>
          <cell r="B713" t="str">
            <v xml:space="preserve">EMENDA DE BARRA DE ACO COM LUVA PRENSADA D=25MM                                </v>
          </cell>
          <cell r="C713" t="str">
            <v>un</v>
          </cell>
          <cell r="D713">
            <v>96.33</v>
          </cell>
          <cell r="E713">
            <v>71.355555555555554</v>
          </cell>
          <cell r="F713" t="str">
            <v>DER Jan/26</v>
          </cell>
        </row>
        <row r="714">
          <cell r="A714" t="str">
            <v>27.06.13</v>
          </cell>
          <cell r="B714" t="str">
            <v xml:space="preserve">EMENDA DE BARRA DE ACO COM ROSCA D=12MM                                        </v>
          </cell>
          <cell r="C714" t="str">
            <v>un</v>
          </cell>
          <cell r="D714">
            <v>21.01</v>
          </cell>
          <cell r="E714">
            <v>15.562962962962963</v>
          </cell>
          <cell r="F714" t="str">
            <v>DER Jan/26</v>
          </cell>
        </row>
        <row r="715">
          <cell r="A715" t="str">
            <v>27.06.14</v>
          </cell>
          <cell r="B715" t="str">
            <v xml:space="preserve">EMENDA DE BARRA DE ACO COM ROSCA D=16MM                                        </v>
          </cell>
          <cell r="C715" t="str">
            <v>un</v>
          </cell>
          <cell r="D715">
            <v>29.05</v>
          </cell>
          <cell r="E715">
            <v>21.518518518518519</v>
          </cell>
          <cell r="F715" t="str">
            <v>DER Jan/26</v>
          </cell>
        </row>
        <row r="716">
          <cell r="A716" t="str">
            <v>27.06.15</v>
          </cell>
          <cell r="B716" t="str">
            <v xml:space="preserve">EMENDA DE BARRA DE ACO COM ROSCA D=20MM                                        </v>
          </cell>
          <cell r="C716" t="str">
            <v>un</v>
          </cell>
          <cell r="D716">
            <v>39.57</v>
          </cell>
          <cell r="E716">
            <v>29.31111111111111</v>
          </cell>
          <cell r="F716" t="str">
            <v>DER Jan/26</v>
          </cell>
        </row>
        <row r="717">
          <cell r="A717" t="str">
            <v>27.06.16</v>
          </cell>
          <cell r="B717" t="str">
            <v xml:space="preserve">EMENDA DE BARRA DE ACO COM ROSCA D=25MM                                        </v>
          </cell>
          <cell r="C717" t="str">
            <v>un</v>
          </cell>
          <cell r="D717">
            <v>52.34</v>
          </cell>
          <cell r="E717">
            <v>38.770370370370372</v>
          </cell>
          <cell r="F717" t="str">
            <v>DER Jan/26</v>
          </cell>
        </row>
        <row r="718">
          <cell r="A718" t="str">
            <v>27.06.17</v>
          </cell>
          <cell r="B718" t="str">
            <v xml:space="preserve">CHUMBAMENTO BARRAS C/RESINA EPOX.INJ.                                          </v>
          </cell>
          <cell r="C718" t="str">
            <v>kg</v>
          </cell>
          <cell r="D718">
            <v>148.27000000000001</v>
          </cell>
          <cell r="E718">
            <v>109.82962962962964</v>
          </cell>
          <cell r="F718" t="str">
            <v>DER Jan/26</v>
          </cell>
        </row>
        <row r="719">
          <cell r="A719" t="str">
            <v>27.06.20</v>
          </cell>
          <cell r="B719" t="str">
            <v xml:space="preserve">CHUMBADOR QUIMICO DIÂMETRO 1.1/2".                                             </v>
          </cell>
          <cell r="C719" t="str">
            <v>un</v>
          </cell>
          <cell r="D719">
            <v>332.59</v>
          </cell>
          <cell r="E719">
            <v>246.36296296296294</v>
          </cell>
          <cell r="F719" t="str">
            <v>DER Jan/26</v>
          </cell>
        </row>
        <row r="720">
          <cell r="A720" t="str">
            <v>27.07.02</v>
          </cell>
          <cell r="B720" t="str">
            <v xml:space="preserve">AP.ANC.P/CABOS PROTEN. ATIVA 12FIOS-8MM                                        </v>
          </cell>
          <cell r="C720" t="str">
            <v>un</v>
          </cell>
          <cell r="D720">
            <v>932.85</v>
          </cell>
          <cell r="E720">
            <v>691</v>
          </cell>
          <cell r="F720" t="str">
            <v>DER Jan/26</v>
          </cell>
        </row>
        <row r="721">
          <cell r="A721" t="str">
            <v>27.07.03</v>
          </cell>
          <cell r="B721" t="str">
            <v xml:space="preserve">AP.ANC.P/CABOS PROTEN.ATIV.04FIOS-12,7MM                                       </v>
          </cell>
          <cell r="C721" t="str">
            <v>un</v>
          </cell>
          <cell r="D721">
            <v>535.89</v>
          </cell>
          <cell r="E721">
            <v>396.95555555555552</v>
          </cell>
          <cell r="F721" t="str">
            <v>DER Jan/26</v>
          </cell>
        </row>
        <row r="722">
          <cell r="A722" t="str">
            <v>27.07.04</v>
          </cell>
          <cell r="B722" t="str">
            <v xml:space="preserve">AP.ANC.P/CABOS PROTEN.ATIV. 6FIOS-12,7MM                                       </v>
          </cell>
          <cell r="C722" t="str">
            <v>un</v>
          </cell>
          <cell r="D722">
            <v>848.99</v>
          </cell>
          <cell r="E722">
            <v>628.8814814814815</v>
          </cell>
          <cell r="F722" t="str">
            <v>DER Jan/26</v>
          </cell>
        </row>
        <row r="723">
          <cell r="A723" t="str">
            <v>27.07.05</v>
          </cell>
          <cell r="B723" t="str">
            <v xml:space="preserve">AP.ANC.P/CABOS PROTEN.ATIV.12FIOS-12,7MM                                       </v>
          </cell>
          <cell r="C723" t="str">
            <v>un</v>
          </cell>
          <cell r="D723">
            <v>1538.46</v>
          </cell>
          <cell r="E723">
            <v>1139.5999999999999</v>
          </cell>
          <cell r="F723" t="str">
            <v>DER Jan/26</v>
          </cell>
        </row>
        <row r="724">
          <cell r="A724" t="str">
            <v>27.07.06</v>
          </cell>
          <cell r="B724" t="str">
            <v xml:space="preserve">AP.ANC.P/CABOS PROTEN.ATIV.19FIOS-12,7MM                                       </v>
          </cell>
          <cell r="C724" t="str">
            <v>un</v>
          </cell>
          <cell r="D724">
            <v>2758.71</v>
          </cell>
          <cell r="E724">
            <v>2043.4888888888888</v>
          </cell>
          <cell r="F724" t="str">
            <v>DER Jan/26</v>
          </cell>
        </row>
        <row r="725">
          <cell r="A725" t="str">
            <v>27.07.07</v>
          </cell>
          <cell r="B725" t="str">
            <v xml:space="preserve">AP.ANC.P/CABOS PROTEN.ATIV.22FIOS-12,7MM                                       </v>
          </cell>
          <cell r="C725" t="str">
            <v>un</v>
          </cell>
          <cell r="D725">
            <v>3680.91</v>
          </cell>
          <cell r="E725">
            <v>2726.6</v>
          </cell>
          <cell r="F725" t="str">
            <v>DER Jan/26</v>
          </cell>
        </row>
        <row r="726">
          <cell r="A726" t="str">
            <v>27.07.09</v>
          </cell>
          <cell r="B726" t="str">
            <v xml:space="preserve">AP.ANC.P/CABOS PROTEN.PASS. 4FIOS-12,7MM                                       </v>
          </cell>
          <cell r="C726" t="str">
            <v>un</v>
          </cell>
          <cell r="D726">
            <v>121.28</v>
          </cell>
          <cell r="E726">
            <v>89.837037037037035</v>
          </cell>
          <cell r="F726" t="str">
            <v>DER Jan/26</v>
          </cell>
        </row>
        <row r="727">
          <cell r="A727" t="str">
            <v>27.07.10</v>
          </cell>
          <cell r="B727" t="str">
            <v xml:space="preserve">AP.ANC.P/CABOS PROTEN.PASS. 6FIOS-12,7MM                                       </v>
          </cell>
          <cell r="C727" t="str">
            <v>un</v>
          </cell>
          <cell r="D727">
            <v>155.63</v>
          </cell>
          <cell r="E727">
            <v>115.28148148148146</v>
          </cell>
          <cell r="F727" t="str">
            <v>DER Jan/26</v>
          </cell>
        </row>
        <row r="728">
          <cell r="A728" t="str">
            <v>27.07.12</v>
          </cell>
          <cell r="B728" t="str">
            <v xml:space="preserve">AP.ANC.P/CABOS PROTEN.PAS. 19FIOS-12,7MM                                       </v>
          </cell>
          <cell r="C728" t="str">
            <v>un</v>
          </cell>
          <cell r="D728">
            <v>386.34</v>
          </cell>
          <cell r="E728">
            <v>286.17777777777775</v>
          </cell>
          <cell r="F728" t="str">
            <v>DER Jan/26</v>
          </cell>
        </row>
        <row r="729">
          <cell r="A729" t="str">
            <v>27.07.13.01</v>
          </cell>
          <cell r="B729" t="str">
            <v xml:space="preserve">APARELHO DE ANCORAGEM ATIVO DE 4 FIOS DE Ã 5/8" (15,2MM)                       </v>
          </cell>
          <cell r="C729" t="str">
            <v>un</v>
          </cell>
          <cell r="D729">
            <v>939.69</v>
          </cell>
          <cell r="E729">
            <v>696.06666666666661</v>
          </cell>
          <cell r="F729" t="str">
            <v>DER Jan/26</v>
          </cell>
        </row>
        <row r="730">
          <cell r="A730" t="str">
            <v>27.07.13.02</v>
          </cell>
          <cell r="B730" t="str">
            <v xml:space="preserve">APARELHO DE ANCORAGEM ATIVO DE 12 FIOS DE 5/8" (15,2MM)                        </v>
          </cell>
          <cell r="C730" t="str">
            <v>un</v>
          </cell>
          <cell r="D730">
            <v>1792.96</v>
          </cell>
          <cell r="E730">
            <v>1328.1185185185184</v>
          </cell>
          <cell r="F730" t="str">
            <v>DER Jan/26</v>
          </cell>
        </row>
        <row r="731">
          <cell r="A731" t="str">
            <v>27.07.13.03</v>
          </cell>
          <cell r="B731" t="str">
            <v xml:space="preserve">APARELHO DE ANCORAGEM ATIVO DE 15 FIOS DE Ã 5/8" (15,2MM)                      </v>
          </cell>
          <cell r="C731" t="str">
            <v>un</v>
          </cell>
          <cell r="D731">
            <v>2343.39</v>
          </cell>
          <cell r="E731">
            <v>1735.8444444444442</v>
          </cell>
          <cell r="F731" t="str">
            <v>DER Jan/26</v>
          </cell>
        </row>
        <row r="732">
          <cell r="A732" t="str">
            <v>27.07.13.04</v>
          </cell>
          <cell r="B732" t="str">
            <v xml:space="preserve">APARELHO DE ANCORAGEM ATIVO DE 19 FIOS DE Ã 5/8"                               </v>
          </cell>
          <cell r="C732" t="str">
            <v>un</v>
          </cell>
          <cell r="D732">
            <v>3186.35</v>
          </cell>
          <cell r="E732">
            <v>2360.2592592592591</v>
          </cell>
          <cell r="F732" t="str">
            <v>DER Jan/26</v>
          </cell>
        </row>
        <row r="733">
          <cell r="A733" t="str">
            <v>27.08.01</v>
          </cell>
          <cell r="B733" t="str">
            <v xml:space="preserve">SUBSTIT.APARELHO APOIO NEOPRENE FRETADO                                        </v>
          </cell>
          <cell r="C733" t="str">
            <v>dm3</v>
          </cell>
          <cell r="D733">
            <v>155.16999999999999</v>
          </cell>
          <cell r="E733">
            <v>114.94074074074072</v>
          </cell>
          <cell r="F733" t="str">
            <v>DER Jan/26</v>
          </cell>
        </row>
        <row r="734">
          <cell r="A734" t="str">
            <v>27.09.01</v>
          </cell>
          <cell r="B734" t="str">
            <v xml:space="preserve">CONCRETO FCK 10MPA                                                             </v>
          </cell>
          <cell r="C734" t="str">
            <v>m3</v>
          </cell>
          <cell r="D734">
            <v>768.42</v>
          </cell>
          <cell r="E734">
            <v>569.19999999999993</v>
          </cell>
          <cell r="F734" t="str">
            <v>DER Jan/26</v>
          </cell>
        </row>
        <row r="735">
          <cell r="A735" t="str">
            <v>27.09.02</v>
          </cell>
          <cell r="B735" t="str">
            <v xml:space="preserve">CONCRETO FCK 15MPA                                                             </v>
          </cell>
          <cell r="C735" t="str">
            <v>m3</v>
          </cell>
          <cell r="D735">
            <v>829.17</v>
          </cell>
          <cell r="E735">
            <v>614.19999999999993</v>
          </cell>
          <cell r="F735" t="str">
            <v>DER Jan/26</v>
          </cell>
        </row>
        <row r="736">
          <cell r="A736" t="str">
            <v>27.09.03</v>
          </cell>
          <cell r="B736" t="str">
            <v xml:space="preserve">CONCRETO FCK 18MPA                                                             </v>
          </cell>
          <cell r="C736" t="str">
            <v>m3</v>
          </cell>
          <cell r="D736">
            <v>839.13</v>
          </cell>
          <cell r="E736">
            <v>621.57777777777778</v>
          </cell>
          <cell r="F736" t="str">
            <v>DER Jan/26</v>
          </cell>
        </row>
        <row r="737">
          <cell r="A737" t="str">
            <v>27.09.04</v>
          </cell>
          <cell r="B737" t="str">
            <v xml:space="preserve">CONCRETO FCK 20MPA                                                             </v>
          </cell>
          <cell r="C737" t="str">
            <v>m3</v>
          </cell>
          <cell r="D737">
            <v>871.64</v>
          </cell>
          <cell r="E737">
            <v>645.65925925925922</v>
          </cell>
          <cell r="F737" t="str">
            <v>DER Jan/26</v>
          </cell>
        </row>
        <row r="738">
          <cell r="A738" t="str">
            <v>27.09.05</v>
          </cell>
          <cell r="B738" t="str">
            <v xml:space="preserve">CONCRETO FCK 25MPA                                                             </v>
          </cell>
          <cell r="C738" t="str">
            <v>m3</v>
          </cell>
          <cell r="D738">
            <v>889.4</v>
          </cell>
          <cell r="E738">
            <v>658.81481481481478</v>
          </cell>
          <cell r="F738" t="str">
            <v>DER Jan/26</v>
          </cell>
        </row>
        <row r="739">
          <cell r="A739" t="str">
            <v>27.09.07</v>
          </cell>
          <cell r="B739" t="str">
            <v xml:space="preserve">CONCRETO FCK 30MPA                                                             </v>
          </cell>
          <cell r="C739" t="str">
            <v>m3</v>
          </cell>
          <cell r="D739">
            <v>912.52</v>
          </cell>
          <cell r="E739">
            <v>675.94074074074069</v>
          </cell>
          <cell r="F739" t="str">
            <v>DER Jan/26</v>
          </cell>
        </row>
        <row r="740">
          <cell r="A740" t="str">
            <v>27.09.08</v>
          </cell>
          <cell r="B740" t="str">
            <v xml:space="preserve">CONCRETO CICLOPICO                                                             </v>
          </cell>
          <cell r="C740" t="str">
            <v>m3</v>
          </cell>
          <cell r="D740">
            <v>769.43</v>
          </cell>
          <cell r="E740">
            <v>569.94814814814811</v>
          </cell>
          <cell r="F740" t="str">
            <v>DER Jan/26</v>
          </cell>
        </row>
        <row r="741">
          <cell r="A741" t="str">
            <v>27.09.09</v>
          </cell>
          <cell r="B741" t="str">
            <v xml:space="preserve">CONCRETO PROJETADO,MEDIDO NA SECAO                                             </v>
          </cell>
          <cell r="C741" t="str">
            <v>m3</v>
          </cell>
          <cell r="D741">
            <v>2653.52</v>
          </cell>
          <cell r="E741">
            <v>1965.5703703703703</v>
          </cell>
          <cell r="F741" t="str">
            <v>DER Jan/26</v>
          </cell>
        </row>
        <row r="742">
          <cell r="A742" t="str">
            <v>27.09.10</v>
          </cell>
          <cell r="B742" t="str">
            <v xml:space="preserve">BOMBEAMENTO P/CONC. QUALQUER RESIST.                                           </v>
          </cell>
          <cell r="C742" t="str">
            <v>m3</v>
          </cell>
          <cell r="D742">
            <v>104.38</v>
          </cell>
          <cell r="E742">
            <v>77.318518518518516</v>
          </cell>
          <cell r="F742" t="str">
            <v>DER Jan/26</v>
          </cell>
        </row>
        <row r="743">
          <cell r="A743" t="str">
            <v>27.09.11</v>
          </cell>
          <cell r="B743" t="str">
            <v xml:space="preserve">CONCRETO GROUT ALTA RESISTENCIA                                                </v>
          </cell>
          <cell r="C743" t="str">
            <v>dm3</v>
          </cell>
          <cell r="D743">
            <v>21.96</v>
          </cell>
          <cell r="E743">
            <v>16.266666666666666</v>
          </cell>
          <cell r="F743" t="str">
            <v>DER Jan/26</v>
          </cell>
        </row>
        <row r="744">
          <cell r="A744" t="str">
            <v>27.09.12</v>
          </cell>
          <cell r="B744" t="str">
            <v xml:space="preserve">ENCHIMENTO COM CONCRETO CELULAR                                                </v>
          </cell>
          <cell r="C744" t="str">
            <v>m3</v>
          </cell>
          <cell r="D744">
            <v>1458.78</v>
          </cell>
          <cell r="E744">
            <v>1080.5777777777778</v>
          </cell>
          <cell r="F744" t="str">
            <v>DER Jan/26</v>
          </cell>
        </row>
        <row r="745">
          <cell r="A745" t="str">
            <v>27.09.15</v>
          </cell>
          <cell r="B745" t="str">
            <v xml:space="preserve">CONCRETO FCK 35MPA                                                             </v>
          </cell>
          <cell r="C745" t="str">
            <v>m3</v>
          </cell>
          <cell r="D745">
            <v>928.39</v>
          </cell>
          <cell r="E745">
            <v>687.69629629629628</v>
          </cell>
          <cell r="F745" t="str">
            <v>DER Jan/26</v>
          </cell>
        </row>
        <row r="746">
          <cell r="A746" t="str">
            <v>27.09.16</v>
          </cell>
          <cell r="B746" t="str">
            <v xml:space="preserve">CONCRETO FCK 40MPA                                                             </v>
          </cell>
          <cell r="C746" t="str">
            <v>m3</v>
          </cell>
          <cell r="D746">
            <v>968.3</v>
          </cell>
          <cell r="E746">
            <v>717.25925925925912</v>
          </cell>
          <cell r="F746" t="str">
            <v>DER Jan/26</v>
          </cell>
        </row>
        <row r="747">
          <cell r="A747" t="str">
            <v>27.09.17</v>
          </cell>
          <cell r="B747" t="str">
            <v xml:space="preserve">CONCRETO FCK 45 MPA                                                            </v>
          </cell>
          <cell r="C747" t="str">
            <v>m3</v>
          </cell>
          <cell r="D747">
            <v>1138.5899999999999</v>
          </cell>
          <cell r="E747">
            <v>843.39999999999986</v>
          </cell>
          <cell r="F747" t="str">
            <v>DER Jan/26</v>
          </cell>
        </row>
        <row r="748">
          <cell r="A748" t="str">
            <v>27.09.18</v>
          </cell>
          <cell r="B748" t="str">
            <v xml:space="preserve">CONCRETO FCK 50 MPA                                                            </v>
          </cell>
          <cell r="C748" t="str">
            <v>m3</v>
          </cell>
          <cell r="D748">
            <v>1179.71</v>
          </cell>
          <cell r="E748">
            <v>873.85925925925926</v>
          </cell>
          <cell r="F748" t="str">
            <v>DER Jan/26</v>
          </cell>
        </row>
        <row r="749">
          <cell r="A749" t="str">
            <v>27.10.01</v>
          </cell>
          <cell r="B749" t="str">
            <v xml:space="preserve">JUNTA/RETRACAO C/LABIO POLI.AB.15ATE40MM                                       </v>
          </cell>
          <cell r="C749" t="str">
            <v>m</v>
          </cell>
          <cell r="D749">
            <v>347.07</v>
          </cell>
          <cell r="E749">
            <v>257.08888888888885</v>
          </cell>
          <cell r="F749" t="str">
            <v>DER Jan/26</v>
          </cell>
        </row>
        <row r="750">
          <cell r="A750" t="str">
            <v>27.10.02</v>
          </cell>
          <cell r="B750" t="str">
            <v xml:space="preserve">JUNTA/RETRACAO C/LABIO POLI.AB.20ATE55MM                                       </v>
          </cell>
          <cell r="C750" t="str">
            <v>m</v>
          </cell>
          <cell r="D750">
            <v>533.02</v>
          </cell>
          <cell r="E750">
            <v>394.82962962962961</v>
          </cell>
          <cell r="F750" t="str">
            <v>DER Jan/26</v>
          </cell>
        </row>
        <row r="751">
          <cell r="A751" t="str">
            <v>27.10.03</v>
          </cell>
          <cell r="B751" t="str">
            <v xml:space="preserve">JUNTA/RETRACAO C/LABIO POLI.AB.30ATE80MM                                       </v>
          </cell>
          <cell r="C751" t="str">
            <v>m</v>
          </cell>
          <cell r="D751">
            <v>621.59</v>
          </cell>
          <cell r="E751">
            <v>460.43703703703704</v>
          </cell>
          <cell r="F751" t="str">
            <v>DER Jan/26</v>
          </cell>
        </row>
        <row r="752">
          <cell r="A752" t="str">
            <v>27.10.04</v>
          </cell>
          <cell r="B752" t="str">
            <v xml:space="preserve">SUBSTITUICAO DE JUNTA METALICA                                                 </v>
          </cell>
          <cell r="C752" t="str">
            <v>m</v>
          </cell>
          <cell r="D752">
            <v>446.54</v>
          </cell>
          <cell r="E752">
            <v>330.77037037037036</v>
          </cell>
          <cell r="F752" t="str">
            <v>DER Jan/26</v>
          </cell>
        </row>
        <row r="753">
          <cell r="A753" t="str">
            <v>27.11.01</v>
          </cell>
          <cell r="B753" t="str">
            <v xml:space="preserve">ARGAMASSA CIMENTO E AREIA 1:1                                                  </v>
          </cell>
          <cell r="C753" t="str">
            <v>m3</v>
          </cell>
          <cell r="D753">
            <v>2906.96</v>
          </cell>
          <cell r="E753">
            <v>2153.3037037037034</v>
          </cell>
          <cell r="F753" t="str">
            <v>DER Jan/26</v>
          </cell>
        </row>
        <row r="754">
          <cell r="A754" t="str">
            <v>27.11.02</v>
          </cell>
          <cell r="B754" t="str">
            <v xml:space="preserve">ADESIVO EPOXI P/TRI.(INCL.FUROS E MANG.)                                       </v>
          </cell>
          <cell r="C754" t="str">
            <v>kg</v>
          </cell>
          <cell r="D754">
            <v>257.77</v>
          </cell>
          <cell r="E754">
            <v>190.94074074074072</v>
          </cell>
          <cell r="F754" t="str">
            <v>DER Jan/26</v>
          </cell>
        </row>
        <row r="755">
          <cell r="A755" t="str">
            <v>27.11.02.01</v>
          </cell>
          <cell r="B755" t="str">
            <v xml:space="preserve">ADESIVO EPOXIDICO PARA COLAGEM, F.T.I                                          </v>
          </cell>
          <cell r="C755" t="str">
            <v>m2</v>
          </cell>
          <cell r="D755">
            <v>67.47</v>
          </cell>
          <cell r="E755">
            <v>49.977777777777774</v>
          </cell>
          <cell r="F755" t="str">
            <v>DER Jan/26</v>
          </cell>
        </row>
        <row r="756">
          <cell r="A756" t="str">
            <v>27.11.02.02</v>
          </cell>
          <cell r="B756" t="str">
            <v xml:space="preserve">BICO DE ADESÃO PARA INJEÇÃO DE ADESIVO ESTRUTURAL À BASE DE RESINA EPÓXI       </v>
          </cell>
          <cell r="C756" t="str">
            <v>un</v>
          </cell>
          <cell r="D756">
            <v>10.91</v>
          </cell>
          <cell r="E756">
            <v>8.0814814814814806</v>
          </cell>
          <cell r="F756" t="str">
            <v>DER Jan/26</v>
          </cell>
        </row>
        <row r="757">
          <cell r="A757" t="str">
            <v>27.11.02.03</v>
          </cell>
          <cell r="B757" t="str">
            <v xml:space="preserve">BICO DE PERFURAÇÃO PARA INJEÇÃO DE ADESIVO ESTRUTURAL À BASE DE RESINA EPÓXI   </v>
          </cell>
          <cell r="C757" t="str">
            <v>un</v>
          </cell>
          <cell r="D757">
            <v>15.64</v>
          </cell>
          <cell r="E757">
            <v>11.585185185185185</v>
          </cell>
          <cell r="F757" t="str">
            <v>DER Jan/26</v>
          </cell>
        </row>
        <row r="758">
          <cell r="A758" t="str">
            <v>27.11.03</v>
          </cell>
          <cell r="B758" t="str">
            <v xml:space="preserve">INJECAO DE CALDA DE CIMENTO                                                    </v>
          </cell>
          <cell r="C758" t="str">
            <v>kg</v>
          </cell>
          <cell r="D758">
            <v>4.62</v>
          </cell>
          <cell r="E758">
            <v>3.4222222222222221</v>
          </cell>
          <cell r="F758" t="str">
            <v>DER Jan/26</v>
          </cell>
        </row>
        <row r="759">
          <cell r="A759" t="str">
            <v>27.11.04.01</v>
          </cell>
          <cell r="B759" t="str">
            <v xml:space="preserve">TRATAMENTO DE FISSURAS C/ INJEÇÃO MANUAL DE AD. ESTR. À BASE DE RESINA EPÓXI   </v>
          </cell>
          <cell r="C759" t="str">
            <v>kg</v>
          </cell>
          <cell r="D759">
            <v>525.41</v>
          </cell>
          <cell r="E759">
            <v>389.19259259259252</v>
          </cell>
          <cell r="F759" t="str">
            <v>DER Jan/26</v>
          </cell>
        </row>
        <row r="760">
          <cell r="A760" t="str">
            <v>27.11.04.02</v>
          </cell>
          <cell r="B760" t="str">
            <v>TRATAMENTO DE FISSURAS C/ INJEÇÃO MECANIZADA DE AD. EST. À BASE DE RESINA EPÓXI</v>
          </cell>
          <cell r="C760" t="str">
            <v>kg</v>
          </cell>
          <cell r="D760">
            <v>298.29000000000002</v>
          </cell>
          <cell r="E760">
            <v>220.95555555555555</v>
          </cell>
          <cell r="F760" t="str">
            <v>DER Jan/26</v>
          </cell>
        </row>
        <row r="761">
          <cell r="A761" t="str">
            <v>27.11.05</v>
          </cell>
          <cell r="B761" t="str">
            <v xml:space="preserve">INJECAO DE CALDA DE CIMENTO EM BAINHAS                                         </v>
          </cell>
          <cell r="C761" t="str">
            <v>kg</v>
          </cell>
          <cell r="D761">
            <v>4.62</v>
          </cell>
          <cell r="E761">
            <v>3.4222222222222221</v>
          </cell>
          <cell r="F761" t="str">
            <v>DER Jan/26</v>
          </cell>
        </row>
        <row r="762">
          <cell r="A762" t="str">
            <v>27.11.06</v>
          </cell>
          <cell r="B762" t="str">
            <v xml:space="preserve">ARGAM.CIMENTICIA C/POLIMERO INCORPORADO                                        </v>
          </cell>
          <cell r="C762" t="str">
            <v>dm3</v>
          </cell>
          <cell r="D762">
            <v>9.8699999999999992</v>
          </cell>
          <cell r="E762">
            <v>7.31111111111111</v>
          </cell>
          <cell r="F762" t="str">
            <v>DER Jan/26</v>
          </cell>
        </row>
        <row r="763">
          <cell r="A763" t="str">
            <v>27.11.09</v>
          </cell>
          <cell r="B763" t="str">
            <v xml:space="preserve">ARGAMASSA DE CIMENTO E AREIA TRACO 1:6                                         </v>
          </cell>
          <cell r="C763" t="str">
            <v>m3</v>
          </cell>
          <cell r="D763">
            <v>3104.11</v>
          </cell>
          <cell r="E763">
            <v>2299.3407407407408</v>
          </cell>
          <cell r="F763" t="str">
            <v>DER Jan/26</v>
          </cell>
        </row>
        <row r="764">
          <cell r="A764" t="str">
            <v>27.11.10</v>
          </cell>
          <cell r="B764" t="str">
            <v xml:space="preserve">ARGAMASSA CIMEN.E AREIA TRACO 1:3 ESP 2CM                                      </v>
          </cell>
          <cell r="C764" t="str">
            <v>m2</v>
          </cell>
          <cell r="D764">
            <v>65.98</v>
          </cell>
          <cell r="E764">
            <v>48.874074074074073</v>
          </cell>
          <cell r="F764" t="str">
            <v>DER Jan/26</v>
          </cell>
        </row>
        <row r="765">
          <cell r="A765" t="str">
            <v>27.11.11</v>
          </cell>
          <cell r="B765" t="str">
            <v xml:space="preserve">ADESIVO SELANTE PARA CONCRETO FISSURADO                                        </v>
          </cell>
          <cell r="C765" t="str">
            <v>m</v>
          </cell>
          <cell r="D765">
            <v>50.57</v>
          </cell>
          <cell r="E765">
            <v>37.459259259259255</v>
          </cell>
          <cell r="F765" t="str">
            <v>DER Jan/26</v>
          </cell>
        </row>
        <row r="766">
          <cell r="A766" t="str">
            <v>27.12.01.01</v>
          </cell>
          <cell r="B766" t="str">
            <v xml:space="preserve">TUBO RIGIDO PVC D=2                                                            </v>
          </cell>
          <cell r="C766" t="str">
            <v>m</v>
          </cell>
          <cell r="D766">
            <v>34.979999999999997</v>
          </cell>
          <cell r="E766">
            <v>25.911111111111108</v>
          </cell>
          <cell r="F766" t="str">
            <v>DER Jan/26</v>
          </cell>
        </row>
        <row r="767">
          <cell r="A767" t="str">
            <v>27.12.02.01</v>
          </cell>
          <cell r="B767" t="str">
            <v xml:space="preserve">TUBO RIGIDO PVC D=3"                                                           </v>
          </cell>
          <cell r="C767" t="str">
            <v>m</v>
          </cell>
          <cell r="D767">
            <v>53.17</v>
          </cell>
          <cell r="E767">
            <v>39.385185185185186</v>
          </cell>
          <cell r="F767" t="str">
            <v>DER Jan/26</v>
          </cell>
        </row>
        <row r="768">
          <cell r="A768" t="str">
            <v>27.12.03</v>
          </cell>
          <cell r="B768" t="str">
            <v xml:space="preserve">TUBO DE PVC PERFURADO OU NAO D=0,10M                                           </v>
          </cell>
          <cell r="C768" t="str">
            <v>m</v>
          </cell>
          <cell r="D768">
            <v>126.52</v>
          </cell>
          <cell r="E768">
            <v>93.718518518518508</v>
          </cell>
          <cell r="F768" t="str">
            <v>DER Jan/26</v>
          </cell>
        </row>
        <row r="769">
          <cell r="A769" t="str">
            <v>27.12.04</v>
          </cell>
          <cell r="B769" t="str">
            <v xml:space="preserve">TUBO DE PVC PERFURADO OU NAO D=0,15M                                           </v>
          </cell>
          <cell r="C769" t="str">
            <v>m</v>
          </cell>
          <cell r="D769">
            <v>233.4</v>
          </cell>
          <cell r="E769">
            <v>172.88888888888889</v>
          </cell>
          <cell r="F769" t="str">
            <v>DER Jan/26</v>
          </cell>
        </row>
        <row r="770">
          <cell r="A770" t="str">
            <v>27.13.02</v>
          </cell>
          <cell r="B770" t="str">
            <v xml:space="preserve">ADITIVO SUPER PLASTIFICANTE                                                    </v>
          </cell>
          <cell r="C770" t="str">
            <v>kg</v>
          </cell>
          <cell r="D770">
            <v>21.58</v>
          </cell>
          <cell r="E770">
            <v>15.985185185185182</v>
          </cell>
          <cell r="F770" t="str">
            <v>DER Jan/26</v>
          </cell>
        </row>
        <row r="771">
          <cell r="A771" t="str">
            <v>27.13.03</v>
          </cell>
          <cell r="B771" t="str">
            <v xml:space="preserve">ADITIVO SUPER FLUIDIFICANTE                                                    </v>
          </cell>
          <cell r="C771" t="str">
            <v>kg</v>
          </cell>
          <cell r="D771">
            <v>12.58</v>
          </cell>
          <cell r="E771">
            <v>9.318518518518518</v>
          </cell>
          <cell r="F771" t="str">
            <v>DER Jan/26</v>
          </cell>
        </row>
        <row r="772">
          <cell r="A772" t="str">
            <v>27.13.04</v>
          </cell>
          <cell r="B772" t="str">
            <v xml:space="preserve">ADITIVO ACELERADOR DE PEGA                                                     </v>
          </cell>
          <cell r="C772" t="str">
            <v>kg</v>
          </cell>
          <cell r="D772">
            <v>9.84</v>
          </cell>
          <cell r="E772">
            <v>7.2888888888888879</v>
          </cell>
          <cell r="F772" t="str">
            <v>DER Jan/26</v>
          </cell>
        </row>
        <row r="773">
          <cell r="A773" t="str">
            <v>27.13.05</v>
          </cell>
          <cell r="B773" t="str">
            <v xml:space="preserve">ADITIVO RETARDADOR DE PEGA                                                     </v>
          </cell>
          <cell r="C773" t="str">
            <v>kg</v>
          </cell>
          <cell r="D773">
            <v>8.9600000000000009</v>
          </cell>
          <cell r="E773">
            <v>6.6370370370370368</v>
          </cell>
          <cell r="F773" t="str">
            <v>DER Jan/26</v>
          </cell>
        </row>
        <row r="774">
          <cell r="A774" t="str">
            <v>27.14.01.01</v>
          </cell>
          <cell r="B774" t="str">
            <v xml:space="preserve">PINTURA HIDROFUGANTE C/SILICONE BASE AGUA - UMA DEMAO                          </v>
          </cell>
          <cell r="C774" t="str">
            <v>m2</v>
          </cell>
          <cell r="D774">
            <v>21.79</v>
          </cell>
          <cell r="E774">
            <v>16.140740740740739</v>
          </cell>
          <cell r="F774" t="str">
            <v>DER Jan/26</v>
          </cell>
        </row>
        <row r="775">
          <cell r="A775" t="str">
            <v>27.14.02</v>
          </cell>
          <cell r="B775" t="str">
            <v xml:space="preserve">PINT.C/VERNIZ POLIURETANO INCOLOR-3DEMAO                                       </v>
          </cell>
          <cell r="C775" t="str">
            <v>m2</v>
          </cell>
          <cell r="D775">
            <v>97.57</v>
          </cell>
          <cell r="E775">
            <v>72.274074074074065</v>
          </cell>
          <cell r="F775" t="str">
            <v>DER Jan/26</v>
          </cell>
        </row>
        <row r="776">
          <cell r="A776" t="str">
            <v>27.14.03</v>
          </cell>
          <cell r="B776" t="str">
            <v xml:space="preserve">PINTURA A BASE DE EPOXI - 2DEMAOS                                              </v>
          </cell>
          <cell r="C776" t="str">
            <v>m2</v>
          </cell>
          <cell r="D776">
            <v>83.6</v>
          </cell>
          <cell r="E776">
            <v>61.925925925925917</v>
          </cell>
          <cell r="F776" t="str">
            <v>DER Jan/26</v>
          </cell>
        </row>
        <row r="777">
          <cell r="A777" t="str">
            <v>27.14.04</v>
          </cell>
          <cell r="B777" t="str">
            <v xml:space="preserve">PINTURA ACRILICA - 2DEMAOS                                                     </v>
          </cell>
          <cell r="C777" t="str">
            <v>m2</v>
          </cell>
          <cell r="D777">
            <v>49.97</v>
          </cell>
          <cell r="E777">
            <v>37.014814814814812</v>
          </cell>
          <cell r="F777" t="str">
            <v>DER Jan/26</v>
          </cell>
        </row>
        <row r="778">
          <cell r="A778" t="str">
            <v>27.14.05</v>
          </cell>
          <cell r="B778" t="str">
            <v>PINTURA A BASE DE ESMALTE SINTETICO 3 DEMAOS, SENDO UMA DEMAO FUNDO OXIDO FERRO</v>
          </cell>
          <cell r="C778" t="str">
            <v>m2</v>
          </cell>
          <cell r="D778">
            <v>70.77</v>
          </cell>
          <cell r="E778">
            <v>52.422222222222217</v>
          </cell>
          <cell r="F778" t="str">
            <v>DER Jan/26</v>
          </cell>
        </row>
        <row r="779">
          <cell r="A779" t="str">
            <v>27.16.01</v>
          </cell>
          <cell r="B779" t="str">
            <v xml:space="preserve">APLICACAO MANUAL E PREPARO DE PASTA PARA ESTUCAMENTO EM OAE, SEM PINTURA.      </v>
          </cell>
          <cell r="C779" t="str">
            <v>m2</v>
          </cell>
          <cell r="D779">
            <v>27.72</v>
          </cell>
          <cell r="E779">
            <v>20.533333333333331</v>
          </cell>
          <cell r="F779" t="str">
            <v>DER Jan/26</v>
          </cell>
        </row>
        <row r="780">
          <cell r="A780" t="str">
            <v>27.18.01</v>
          </cell>
          <cell r="B780" t="str">
            <v xml:space="preserve">ATERRO SOLO COM 3% DE CIMENTO C/PULVE.                                         </v>
          </cell>
          <cell r="C780" t="str">
            <v>m3</v>
          </cell>
          <cell r="D780">
            <v>79.17</v>
          </cell>
          <cell r="E780">
            <v>58.644444444444439</v>
          </cell>
          <cell r="F780" t="str">
            <v>DER Jan/26</v>
          </cell>
        </row>
        <row r="781">
          <cell r="A781" t="str">
            <v>27.19.01</v>
          </cell>
          <cell r="B781" t="str">
            <v xml:space="preserve">DEMARCACAO DE AREA DE REPARO,COM DISCO DE CORTE                                </v>
          </cell>
          <cell r="C781" t="str">
            <v>m</v>
          </cell>
          <cell r="D781">
            <v>7.64</v>
          </cell>
          <cell r="E781">
            <v>5.659259259259259</v>
          </cell>
          <cell r="F781" t="str">
            <v>DER Jan/26</v>
          </cell>
        </row>
        <row r="782">
          <cell r="A782" t="str">
            <v>28.01.05.01</v>
          </cell>
          <cell r="B782" t="str">
            <v xml:space="preserve">FORN. E TRANSPORTE DE PLACA DE ACO GT+AI                                       </v>
          </cell>
          <cell r="C782" t="str">
            <v>m2</v>
          </cell>
          <cell r="D782">
            <v>454.72</v>
          </cell>
          <cell r="E782">
            <v>336.82962962962961</v>
          </cell>
          <cell r="F782" t="str">
            <v>DER Jan/26</v>
          </cell>
        </row>
        <row r="783">
          <cell r="A783" t="str">
            <v>28.01.24.01</v>
          </cell>
          <cell r="B783" t="str">
            <v xml:space="preserve">COLOCACAO DE PLACA EM SUP. MADEIRA/METALICO-SOLO                               </v>
          </cell>
          <cell r="C783" t="str">
            <v>m2</v>
          </cell>
          <cell r="D783">
            <v>93.58</v>
          </cell>
          <cell r="E783">
            <v>69.318518518518516</v>
          </cell>
          <cell r="F783" t="str">
            <v>DER Jan/26</v>
          </cell>
        </row>
        <row r="784">
          <cell r="A784" t="str">
            <v>28.01.25.01</v>
          </cell>
          <cell r="B784" t="str">
            <v xml:space="preserve">COLOCACAO DE PLACA AEREA EM PORTICOS OU SEMI-PORTICO                           </v>
          </cell>
          <cell r="C784" t="str">
            <v>m2</v>
          </cell>
          <cell r="D784">
            <v>136.62</v>
          </cell>
          <cell r="E784">
            <v>101.2</v>
          </cell>
          <cell r="F784" t="str">
            <v>DER Jan/26</v>
          </cell>
        </row>
        <row r="785">
          <cell r="A785" t="str">
            <v>28.01.26.01</v>
          </cell>
          <cell r="B785" t="str">
            <v xml:space="preserve">RETIRADA DE PLACA DE SOLO EM SUPORTE DE MADEIRA OU METALICO                    </v>
          </cell>
          <cell r="C785" t="str">
            <v>m2</v>
          </cell>
          <cell r="D785">
            <v>80.209999999999994</v>
          </cell>
          <cell r="E785">
            <v>59.414814814814804</v>
          </cell>
          <cell r="F785" t="str">
            <v>DER Jan/26</v>
          </cell>
        </row>
        <row r="786">
          <cell r="A786" t="str">
            <v>28.01.27.01</v>
          </cell>
          <cell r="B786" t="str">
            <v xml:space="preserve">RETIRADA DE PLACA AEREA                                                        </v>
          </cell>
          <cell r="C786" t="str">
            <v>m2</v>
          </cell>
          <cell r="D786">
            <v>109.3</v>
          </cell>
          <cell r="E786">
            <v>80.962962962962962</v>
          </cell>
          <cell r="F786" t="str">
            <v>DER Jan/26</v>
          </cell>
        </row>
        <row r="787">
          <cell r="A787" t="str">
            <v>28.01.31.03</v>
          </cell>
          <cell r="B787" t="str">
            <v xml:space="preserve">PLACA EM ALUMINIO COMPOSTO 3MM, EM SOLO, COM PELICULA RETRORRELETIVA TIPO III  </v>
          </cell>
          <cell r="C787" t="str">
            <v>m2</v>
          </cell>
          <cell r="D787">
            <v>1236.07</v>
          </cell>
          <cell r="E787">
            <v>915.60740740740732</v>
          </cell>
          <cell r="F787" t="str">
            <v>DER Jan/26</v>
          </cell>
        </row>
        <row r="788">
          <cell r="A788" t="str">
            <v>28.01.31.04</v>
          </cell>
          <cell r="B788" t="str">
            <v xml:space="preserve">PLACA EM ALUMINIO COMPOSTO 3MM, EM SOLO, COM PELICULA RETRORRELETIVA TIPO X    </v>
          </cell>
          <cell r="C788" t="str">
            <v>m2</v>
          </cell>
          <cell r="D788">
            <v>1541.14</v>
          </cell>
          <cell r="E788">
            <v>1141.5851851851851</v>
          </cell>
          <cell r="F788" t="str">
            <v>DER Jan/26</v>
          </cell>
        </row>
        <row r="789">
          <cell r="A789" t="str">
            <v>28.01.32.03</v>
          </cell>
          <cell r="B789" t="str">
            <v xml:space="preserve">PLACA AéREA DE ALUMíNIO COMPOSTO COM NúCLEO DE POLIETILENO C/PELíCULA TIPO III </v>
          </cell>
          <cell r="C789" t="str">
            <v>m2</v>
          </cell>
          <cell r="D789">
            <v>1555.33</v>
          </cell>
          <cell r="E789">
            <v>1152.0962962962963</v>
          </cell>
          <cell r="F789" t="str">
            <v>DER Jan/26</v>
          </cell>
        </row>
        <row r="790">
          <cell r="A790" t="str">
            <v>28.01.32.10</v>
          </cell>
          <cell r="B790" t="str">
            <v xml:space="preserve">PLACA AéREA DE ALUMíNIO COMPOSTO COM NúCLEO DE POLIETILENO C/PELíCULA TIPO X   </v>
          </cell>
          <cell r="C790" t="str">
            <v>m2</v>
          </cell>
          <cell r="D790">
            <v>1860.4</v>
          </cell>
          <cell r="E790">
            <v>1378.0740740740741</v>
          </cell>
          <cell r="F790" t="str">
            <v>DER Jan/26</v>
          </cell>
        </row>
        <row r="791">
          <cell r="A791" t="str">
            <v>28.02.01.02</v>
          </cell>
          <cell r="B791" t="str">
            <v xml:space="preserve">FORN.TRANSP. E FIXACAO DE PORTICO TUB.MET. VAO DE 15,90M                       </v>
          </cell>
          <cell r="C791" t="str">
            <v>un</v>
          </cell>
          <cell r="D791">
            <v>153159.29999999999</v>
          </cell>
          <cell r="E791">
            <v>113451.33333333331</v>
          </cell>
          <cell r="F791" t="str">
            <v>DER Jan/26</v>
          </cell>
        </row>
        <row r="792">
          <cell r="A792" t="str">
            <v>28.02.02.02</v>
          </cell>
          <cell r="B792" t="str">
            <v xml:space="preserve">FORN.TRANSP. E FIXACAO DE PORTICO TUBULAR METALICO COM VAO DE 19,20M           </v>
          </cell>
          <cell r="C792" t="str">
            <v>un</v>
          </cell>
          <cell r="D792">
            <v>171456.39</v>
          </cell>
          <cell r="E792">
            <v>127004.73333333334</v>
          </cell>
          <cell r="F792" t="str">
            <v>DER Jan/26</v>
          </cell>
        </row>
        <row r="793">
          <cell r="A793" t="str">
            <v>28.02.04.02</v>
          </cell>
          <cell r="B793" t="str">
            <v xml:space="preserve">FORN.,TRANSP.E FIXACAO DE SEMI-PORTICO TUBULAR MET.EM BALANCO COM VAO 6,00M    </v>
          </cell>
          <cell r="C793" t="str">
            <v>un</v>
          </cell>
          <cell r="D793">
            <v>52086</v>
          </cell>
          <cell r="E793">
            <v>38582.222222222219</v>
          </cell>
          <cell r="F793" t="str">
            <v>DER Jan/26</v>
          </cell>
        </row>
        <row r="794">
          <cell r="A794" t="str">
            <v>28.02.05.02</v>
          </cell>
          <cell r="B794" t="str">
            <v xml:space="preserve">FORN.,TRANSP.E FIXACAO DE SEMI-PORTICO TUBULAR MET.EM BALANCO COM VAO 8,30M    </v>
          </cell>
          <cell r="C794" t="str">
            <v>un</v>
          </cell>
          <cell r="D794">
            <v>87038.28</v>
          </cell>
          <cell r="E794">
            <v>64472.799999999996</v>
          </cell>
          <cell r="F794" t="str">
            <v>DER Jan/26</v>
          </cell>
        </row>
        <row r="795">
          <cell r="A795" t="str">
            <v>28.02.06.02</v>
          </cell>
          <cell r="B795" t="str">
            <v xml:space="preserve">FORN.,TRANSP.E FIXACAO DE SEMI-PORTICO TUB. MET.EM BALANCO DUPLO COM VAO 6,00M </v>
          </cell>
          <cell r="C795" t="str">
            <v>un</v>
          </cell>
          <cell r="D795">
            <v>91888.8</v>
          </cell>
          <cell r="E795">
            <v>68065.777777777781</v>
          </cell>
          <cell r="F795" t="str">
            <v>DER Jan/26</v>
          </cell>
        </row>
        <row r="796">
          <cell r="A796" t="str">
            <v>28.02.07.02</v>
          </cell>
          <cell r="B796" t="str">
            <v xml:space="preserve">FORN.,TRANSP.E FIXACAO DE SEMI-PORTICO TUB.MET.EM BALANCO DUPLO COM VAO 8,30M  </v>
          </cell>
          <cell r="C796" t="str">
            <v>un</v>
          </cell>
          <cell r="D796">
            <v>155023.01999999999</v>
          </cell>
          <cell r="E796">
            <v>114831.86666666665</v>
          </cell>
          <cell r="F796" t="str">
            <v>DER Jan/26</v>
          </cell>
        </row>
        <row r="797">
          <cell r="A797" t="str">
            <v>28.03.02</v>
          </cell>
          <cell r="B797" t="str">
            <v xml:space="preserve">SINALIZ.HOR.C/RESINA VINILICA OU ACRILI.                                       </v>
          </cell>
          <cell r="C797" t="str">
            <v>m2</v>
          </cell>
          <cell r="D797">
            <v>47.91</v>
          </cell>
          <cell r="E797">
            <v>35.488888888888887</v>
          </cell>
          <cell r="F797" t="str">
            <v>DER Jan/26</v>
          </cell>
        </row>
        <row r="798">
          <cell r="A798" t="str">
            <v>28.03.03</v>
          </cell>
          <cell r="B798" t="str">
            <v xml:space="preserve">SINALIZ.HOR. C/TERMOPLAST. HOT-SPRAY                                           </v>
          </cell>
          <cell r="C798" t="str">
            <v>m2</v>
          </cell>
          <cell r="D798">
            <v>95.5</v>
          </cell>
          <cell r="E798">
            <v>70.740740740740733</v>
          </cell>
          <cell r="F798" t="str">
            <v>DER Jan/26</v>
          </cell>
        </row>
        <row r="799">
          <cell r="A799" t="str">
            <v>28.03.05</v>
          </cell>
          <cell r="B799" t="str">
            <v xml:space="preserve">SINALIZ.HOR.C/TERMOPLAST EXTRUDADO                                             </v>
          </cell>
          <cell r="C799" t="str">
            <v>m2</v>
          </cell>
          <cell r="D799">
            <v>120.41</v>
          </cell>
          <cell r="E799">
            <v>89.19259259259259</v>
          </cell>
          <cell r="F799" t="str">
            <v>DER Jan/26</v>
          </cell>
        </row>
        <row r="800">
          <cell r="A800" t="str">
            <v>28.03.05.03</v>
          </cell>
          <cell r="B800" t="str">
            <v xml:space="preserve">SIN.HORIZ.PLAST.A FRIO,POR EXTRUSAO, ALTO RELEVO, ESPACAMENTO 500MM.           </v>
          </cell>
          <cell r="C800" t="str">
            <v>m2</v>
          </cell>
          <cell r="D800">
            <v>302.47000000000003</v>
          </cell>
          <cell r="E800">
            <v>224.05185185185186</v>
          </cell>
          <cell r="F800" t="str">
            <v>DER Jan/26</v>
          </cell>
        </row>
        <row r="801">
          <cell r="A801" t="str">
            <v>28.03.06</v>
          </cell>
          <cell r="B801" t="str">
            <v xml:space="preserve">SINALIZ.HOR.TINTA P/ POUCO TRAFEGO                                             </v>
          </cell>
          <cell r="C801" t="str">
            <v>m2</v>
          </cell>
          <cell r="D801">
            <v>35.22</v>
          </cell>
          <cell r="E801">
            <v>26.088888888888885</v>
          </cell>
          <cell r="F801" t="str">
            <v>DER Jan/26</v>
          </cell>
        </row>
        <row r="802">
          <cell r="A802" t="str">
            <v>28.03.07</v>
          </cell>
          <cell r="B802" t="str">
            <v xml:space="preserve">SINALIZ.HOR.ACRILICA BASE AGUA                                                 </v>
          </cell>
          <cell r="C802" t="str">
            <v>m2</v>
          </cell>
          <cell r="D802">
            <v>35.21</v>
          </cell>
          <cell r="E802">
            <v>26.081481481481479</v>
          </cell>
          <cell r="F802" t="str">
            <v>DER Jan/26</v>
          </cell>
        </row>
        <row r="803">
          <cell r="A803" t="str">
            <v>28.03.09.02.01</v>
          </cell>
          <cell r="B803" t="str">
            <v xml:space="preserve">TACHA REFLETIVA EM PLASTICO INJETADO BIDIRECIONAL COM UM PINO - TIPO III OU IV </v>
          </cell>
          <cell r="C803" t="str">
            <v>un</v>
          </cell>
          <cell r="D803">
            <v>64.349999999999994</v>
          </cell>
          <cell r="E803">
            <v>47.666666666666657</v>
          </cell>
          <cell r="F803" t="str">
            <v>DER Jan/26</v>
          </cell>
        </row>
        <row r="804">
          <cell r="A804" t="str">
            <v>28.03.13</v>
          </cell>
          <cell r="B804" t="str">
            <v xml:space="preserve">TACHA MONODIRECIONAL REFLETIVO PLASTICO                                        </v>
          </cell>
          <cell r="C804" t="str">
            <v>un</v>
          </cell>
          <cell r="D804">
            <v>33.200000000000003</v>
          </cell>
          <cell r="E804">
            <v>24.592592592592592</v>
          </cell>
          <cell r="F804" t="str">
            <v>DER Jan/26</v>
          </cell>
        </row>
        <row r="805">
          <cell r="A805" t="str">
            <v>28.03.15.03</v>
          </cell>
          <cell r="B805" t="str">
            <v xml:space="preserve">TACHA REFLETIVA EM PLASTICO INJETADO MONODIRECIONAL COM UM PINO-TIPO III OU IV </v>
          </cell>
          <cell r="C805" t="str">
            <v>un</v>
          </cell>
          <cell r="D805">
            <v>61.16</v>
          </cell>
          <cell r="E805">
            <v>45.303703703703697</v>
          </cell>
          <cell r="F805" t="str">
            <v>DER Jan/26</v>
          </cell>
        </row>
        <row r="806">
          <cell r="A806" t="str">
            <v>28.04.05</v>
          </cell>
          <cell r="B806" t="str">
            <v xml:space="preserve">DISP.MARCADOR ALINHAM-BARR.PLAST.BICOLOR                                       </v>
          </cell>
          <cell r="C806" t="str">
            <v>un</v>
          </cell>
          <cell r="D806">
            <v>34.71</v>
          </cell>
          <cell r="E806">
            <v>25.711111111111109</v>
          </cell>
          <cell r="F806" t="str">
            <v>DER Jan/26</v>
          </cell>
        </row>
        <row r="807">
          <cell r="A807" t="str">
            <v>28.04.06</v>
          </cell>
          <cell r="B807" t="str">
            <v xml:space="preserve">DISP.DE CONTROLE ALINH.- CILINDRO CANALIZADOR DE TRÁFEGO - ABNT.NBR 15071.     </v>
          </cell>
          <cell r="C807" t="str">
            <v>un</v>
          </cell>
          <cell r="D807">
            <v>226</v>
          </cell>
          <cell r="E807">
            <v>167.40740740740739</v>
          </cell>
          <cell r="F807" t="str">
            <v>DER Jan/26</v>
          </cell>
        </row>
        <row r="808">
          <cell r="A808" t="str">
            <v>28.04.07.02</v>
          </cell>
          <cell r="B808" t="str">
            <v>CILINDRO FLEXÍVEL DELIMITADOR DE TRÁFEGO TIPO I, 2 FXS REFLET. H=77CM E D=21 CM</v>
          </cell>
          <cell r="C808" t="str">
            <v>un</v>
          </cell>
          <cell r="D808">
            <v>247.85</v>
          </cell>
          <cell r="E808">
            <v>183.59259259259258</v>
          </cell>
          <cell r="F808" t="str">
            <v>DER Jan/26</v>
          </cell>
        </row>
        <row r="809">
          <cell r="A809" t="str">
            <v>28.04.28</v>
          </cell>
          <cell r="B809" t="str">
            <v>DISP.DE CANAL.DE TRAF.SINAL.ELETR.A LED BID.P/A USO EM CONES,CAVAL.E BARREIRAS.</v>
          </cell>
          <cell r="C809" t="str">
            <v>un</v>
          </cell>
          <cell r="D809">
            <v>288.57</v>
          </cell>
          <cell r="E809">
            <v>213.75555555555553</v>
          </cell>
          <cell r="F809" t="str">
            <v>DER Jan/26</v>
          </cell>
        </row>
        <row r="810">
          <cell r="A810" t="str">
            <v>28.04.31</v>
          </cell>
          <cell r="B810" t="str">
            <v xml:space="preserve">PLACA DELINEADOR EM AçO - 0,50 X 0,60 M - PELíCULA RETRORREFLETIVA TIPO I + IV </v>
          </cell>
          <cell r="C810" t="str">
            <v>un</v>
          </cell>
          <cell r="D810">
            <v>259.14</v>
          </cell>
          <cell r="E810">
            <v>191.95555555555552</v>
          </cell>
          <cell r="F810" t="str">
            <v>DER Jan/26</v>
          </cell>
        </row>
        <row r="811">
          <cell r="A811" t="str">
            <v>28.05.01</v>
          </cell>
          <cell r="B811" t="str">
            <v xml:space="preserve">DEFENSA-MALEAVEL SIMPLES                                                       </v>
          </cell>
          <cell r="C811" t="str">
            <v>m</v>
          </cell>
          <cell r="D811">
            <v>1076.51</v>
          </cell>
          <cell r="E811">
            <v>797.4148148148148</v>
          </cell>
          <cell r="F811" t="str">
            <v>DER Jan/26</v>
          </cell>
        </row>
        <row r="812">
          <cell r="A812" t="str">
            <v>28.05.08.01</v>
          </cell>
          <cell r="B812" t="str">
            <v xml:space="preserve">FORN,TRANSP. MONT.E INSTAL.DE TERMINAL ABSORVEDOR DE IMPACTO NAO DIRECIONAVEL  </v>
          </cell>
          <cell r="C812" t="str">
            <v>conjunto</v>
          </cell>
          <cell r="D812">
            <v>13284</v>
          </cell>
          <cell r="E812">
            <v>9840</v>
          </cell>
          <cell r="F812" t="str">
            <v>DER Jan/26</v>
          </cell>
        </row>
        <row r="813">
          <cell r="A813" t="str">
            <v>28.05.08.02</v>
          </cell>
          <cell r="B813" t="str">
            <v>FORNECIMENTO TRANSPORTE INST.TERM.ABSORV.ENERGIA NBR 15486, 70/80 KM/H SIMPLES.</v>
          </cell>
          <cell r="C813" t="str">
            <v>conjunto</v>
          </cell>
          <cell r="D813">
            <v>10660.76</v>
          </cell>
          <cell r="E813">
            <v>7896.8592592592586</v>
          </cell>
          <cell r="F813" t="str">
            <v>DER Jan/26</v>
          </cell>
        </row>
        <row r="814">
          <cell r="A814" t="str">
            <v>28.05.08.03</v>
          </cell>
          <cell r="B814" t="str">
            <v xml:space="preserve">FORNECIMENTO TRANSPORTE INST.TERM.ABSORV.ENERGIA NBR 15486, 100 KM/H SIMPLES.  </v>
          </cell>
          <cell r="C814" t="str">
            <v>conjunto</v>
          </cell>
          <cell r="D814">
            <v>19238.36</v>
          </cell>
          <cell r="E814">
            <v>14250.637037037037</v>
          </cell>
          <cell r="F814" t="str">
            <v>DER Jan/26</v>
          </cell>
        </row>
        <row r="815">
          <cell r="A815" t="str">
            <v>28.05.08.04</v>
          </cell>
          <cell r="B815" t="str">
            <v xml:space="preserve">FORNECIMENTO TRANSPORTE INST.TERM.ABSORV.ENERGIA NBR 15486, 110 KM/H SIMPLES.  </v>
          </cell>
          <cell r="C815" t="str">
            <v>conjunto</v>
          </cell>
          <cell r="D815">
            <v>13482.26</v>
          </cell>
          <cell r="E815">
            <v>9986.8592592592595</v>
          </cell>
          <cell r="F815" t="str">
            <v>DER Jan/26</v>
          </cell>
        </row>
        <row r="816">
          <cell r="A816" t="str">
            <v>28.05.09.01</v>
          </cell>
          <cell r="B816" t="str">
            <v xml:space="preserve">FORN.INSTAL.CONJ. TRANSICAO DE DEF.MET. P/ BARREIRA DE CONCRETOC/LAMINA TRIPLA </v>
          </cell>
          <cell r="C816" t="str">
            <v>conjunto</v>
          </cell>
          <cell r="D816">
            <v>9301.5</v>
          </cell>
          <cell r="E816">
            <v>6890</v>
          </cell>
          <cell r="F816" t="str">
            <v>DER Jan/26</v>
          </cell>
        </row>
        <row r="817">
          <cell r="A817" t="str">
            <v>28.05.11.08</v>
          </cell>
          <cell r="B817" t="str">
            <v xml:space="preserve">FORN.TRANS.INST.DE DEFENSA METÁLICA NBR 15486 H1 A W4 SIMPLES.                 </v>
          </cell>
          <cell r="C817" t="str">
            <v>m</v>
          </cell>
          <cell r="D817">
            <v>311.18</v>
          </cell>
          <cell r="E817">
            <v>230.50370370370371</v>
          </cell>
          <cell r="F817" t="str">
            <v>DER Jan/26</v>
          </cell>
        </row>
        <row r="818">
          <cell r="A818" t="str">
            <v>28.06.10</v>
          </cell>
          <cell r="B818" t="str">
            <v xml:space="preserve">SUPORTE MADEIRA TRATADA 0,10X0,10M                                             </v>
          </cell>
          <cell r="C818" t="str">
            <v>m</v>
          </cell>
          <cell r="D818">
            <v>58.59</v>
          </cell>
          <cell r="E818">
            <v>43.4</v>
          </cell>
          <cell r="F818" t="str">
            <v>DER Jan/26</v>
          </cell>
        </row>
        <row r="819">
          <cell r="A819" t="str">
            <v>28.06.10.01</v>
          </cell>
          <cell r="B819" t="str">
            <v xml:space="preserve">RETIRADA DE SUPORTE DE MADEIRA TRATADA                                         </v>
          </cell>
          <cell r="C819" t="str">
            <v>m</v>
          </cell>
          <cell r="D819">
            <v>18.649999999999999</v>
          </cell>
          <cell r="E819">
            <v>13.814814814814813</v>
          </cell>
          <cell r="F819" t="str">
            <v>DER Jan/26</v>
          </cell>
        </row>
        <row r="820">
          <cell r="A820" t="str">
            <v>28.06.11</v>
          </cell>
          <cell r="B820" t="str">
            <v xml:space="preserve">SUPORTE DE PERFIL METALICO GALVANIZADO.                                        </v>
          </cell>
          <cell r="C820" t="str">
            <v>kg</v>
          </cell>
          <cell r="D820">
            <v>41.19</v>
          </cell>
          <cell r="E820">
            <v>30.511111111111106</v>
          </cell>
          <cell r="F820" t="str">
            <v>DER Jan/26</v>
          </cell>
        </row>
        <row r="821">
          <cell r="A821" t="str">
            <v>28.06.11.01</v>
          </cell>
          <cell r="B821" t="str">
            <v xml:space="preserve">SUPORTE DE PERFIL TUBO GALVANIZADO 3/4"                                        </v>
          </cell>
          <cell r="C821" t="str">
            <v>kg</v>
          </cell>
          <cell r="D821">
            <v>39.5</v>
          </cell>
          <cell r="E821">
            <v>29.259259259259256</v>
          </cell>
          <cell r="F821" t="str">
            <v>DER Jan/26</v>
          </cell>
        </row>
        <row r="822">
          <cell r="A822" t="str">
            <v>28.06.11.02</v>
          </cell>
          <cell r="B822" t="str">
            <v xml:space="preserve">SUPORTE DE PERFIL FERRO GALVANIZADO 1"                                         </v>
          </cell>
          <cell r="C822" t="str">
            <v>kg</v>
          </cell>
          <cell r="D822">
            <v>56.83</v>
          </cell>
          <cell r="E822">
            <v>42.096296296296295</v>
          </cell>
          <cell r="F822" t="str">
            <v>DER Jan/26</v>
          </cell>
        </row>
        <row r="823">
          <cell r="A823" t="str">
            <v>28.06.12</v>
          </cell>
          <cell r="B823" t="str">
            <v xml:space="preserve">SUPORTE TUBULAR GALVANIZADO D=2 1/2"                                           </v>
          </cell>
          <cell r="C823" t="str">
            <v>m</v>
          </cell>
          <cell r="D823">
            <v>164.02</v>
          </cell>
          <cell r="E823">
            <v>121.49629629629629</v>
          </cell>
          <cell r="F823" t="str">
            <v>DER Jan/26</v>
          </cell>
        </row>
        <row r="824">
          <cell r="A824" t="str">
            <v>28.06.17</v>
          </cell>
          <cell r="B824" t="str">
            <v xml:space="preserve">BARREIRA RIGIDA DE CONCRETO ARMADO SIMPLES BAIXA NBR 14.885                    </v>
          </cell>
          <cell r="C824" t="str">
            <v>m</v>
          </cell>
          <cell r="D824">
            <v>265.43</v>
          </cell>
          <cell r="E824">
            <v>196.61481481481482</v>
          </cell>
          <cell r="F824" t="str">
            <v>DER Jan/26</v>
          </cell>
        </row>
        <row r="825">
          <cell r="A825" t="str">
            <v>28.06.19</v>
          </cell>
          <cell r="B825" t="str">
            <v xml:space="preserve">BARREIRA RIGIDA DE CONCRETO ARMADO DUPLA BAIXA NBR 14.885                      </v>
          </cell>
          <cell r="C825" t="str">
            <v>m</v>
          </cell>
          <cell r="D825">
            <v>331.91</v>
          </cell>
          <cell r="E825">
            <v>245.85925925925926</v>
          </cell>
          <cell r="F825" t="str">
            <v>DER Jan/26</v>
          </cell>
        </row>
        <row r="826">
          <cell r="A826" t="str">
            <v>28.06.34</v>
          </cell>
          <cell r="B826" t="str">
            <v xml:space="preserve">SUPORTE COLAPSIVEL TIPO I PARA PLACA DE SINALIZAÇÃO                            </v>
          </cell>
          <cell r="C826" t="str">
            <v>m</v>
          </cell>
          <cell r="D826">
            <v>414.32</v>
          </cell>
          <cell r="E826">
            <v>306.90370370370368</v>
          </cell>
          <cell r="F826" t="str">
            <v>DER Jan/26</v>
          </cell>
        </row>
        <row r="827">
          <cell r="A827" t="str">
            <v>28.06.35</v>
          </cell>
          <cell r="B827" t="str">
            <v xml:space="preserve">SUPORTE COLAPSIVEL TIPO II PARA PLACA DE SINALIZAÇÃO                           </v>
          </cell>
          <cell r="C827" t="str">
            <v>m</v>
          </cell>
          <cell r="D827">
            <v>740.53</v>
          </cell>
          <cell r="E827">
            <v>548.54074074074072</v>
          </cell>
          <cell r="F827" t="str">
            <v>DER Jan/26</v>
          </cell>
        </row>
        <row r="828">
          <cell r="A828" t="str">
            <v>28.06.36</v>
          </cell>
          <cell r="B828" t="str">
            <v xml:space="preserve">SUPORTE COLAPSIVEL TIPO III PARA PLACA DE SINALIZAÇÃO                          </v>
          </cell>
          <cell r="C828" t="str">
            <v>m</v>
          </cell>
          <cell r="D828">
            <v>307.2</v>
          </cell>
          <cell r="E828">
            <v>227.55555555555554</v>
          </cell>
          <cell r="F828" t="str">
            <v>DER Jan/26</v>
          </cell>
        </row>
        <row r="829">
          <cell r="A829" t="str">
            <v>28.06.37</v>
          </cell>
          <cell r="B829" t="str">
            <v xml:space="preserve">SUPORTE COLAPSIVEL TIPO IV PARA PLACA DE SINALIZAÇÃO                           </v>
          </cell>
          <cell r="C829" t="str">
            <v>m</v>
          </cell>
          <cell r="D829">
            <v>583.74</v>
          </cell>
          <cell r="E829">
            <v>432.4</v>
          </cell>
          <cell r="F829" t="str">
            <v>DER Jan/26</v>
          </cell>
        </row>
        <row r="830">
          <cell r="A830" t="str">
            <v>28.07.01</v>
          </cell>
          <cell r="B830" t="str">
            <v xml:space="preserve">BROCA DE CONCRETO ARMADO D=20,00CM                                             </v>
          </cell>
          <cell r="C830" t="str">
            <v>m</v>
          </cell>
          <cell r="D830">
            <v>95.54</v>
          </cell>
          <cell r="E830">
            <v>70.770370370370372</v>
          </cell>
          <cell r="F830" t="str">
            <v>DER Jan/26</v>
          </cell>
        </row>
        <row r="831">
          <cell r="A831" t="str">
            <v>28.07.06</v>
          </cell>
          <cell r="B831" t="str">
            <v xml:space="preserve">BROCA DE CONTRETO ARMADO D=30CM                                                </v>
          </cell>
          <cell r="C831" t="str">
            <v>m</v>
          </cell>
          <cell r="D831">
            <v>170.64</v>
          </cell>
          <cell r="E831">
            <v>126.39999999999998</v>
          </cell>
          <cell r="F831" t="str">
            <v>DER Jan/26</v>
          </cell>
        </row>
        <row r="832">
          <cell r="A832" t="str">
            <v>28.08.01.01</v>
          </cell>
          <cell r="B832" t="str">
            <v xml:space="preserve">CONFECCAO, MONTAGEM E INSTALACAO DE PLACA INSTITUCIONAL                        </v>
          </cell>
          <cell r="C832" t="str">
            <v>m2</v>
          </cell>
          <cell r="D832">
            <v>391.5</v>
          </cell>
          <cell r="E832">
            <v>290</v>
          </cell>
          <cell r="F832" t="str">
            <v>DER Jan/26</v>
          </cell>
        </row>
        <row r="833">
          <cell r="A833" t="str">
            <v>28.08.02.01</v>
          </cell>
          <cell r="B833" t="str">
            <v xml:space="preserve">MANUTENCAO DE PLACA INSTITUCIONAL                                              </v>
          </cell>
          <cell r="C833" t="str">
            <v>m2 x mes</v>
          </cell>
          <cell r="D833">
            <v>77.88</v>
          </cell>
          <cell r="E833">
            <v>57.688888888888883</v>
          </cell>
          <cell r="F833" t="str">
            <v>DER Jan/26</v>
          </cell>
        </row>
        <row r="834">
          <cell r="A834" t="str">
            <v>28.08.03.01</v>
          </cell>
          <cell r="B834" t="str">
            <v xml:space="preserve">OPERACAO PARE E SIGA PARA INTERVALOS DE ATE 100 METROS                         </v>
          </cell>
          <cell r="C834" t="str">
            <v>global</v>
          </cell>
          <cell r="D834">
            <v>54019.25</v>
          </cell>
          <cell r="E834">
            <v>40014.259259259255</v>
          </cell>
          <cell r="F834" t="str">
            <v>DER Jan/26</v>
          </cell>
        </row>
        <row r="835">
          <cell r="A835" t="str">
            <v>28.08.03.02</v>
          </cell>
          <cell r="B835" t="str">
            <v xml:space="preserve">MANUTENCAO DA OPERACAO PARE E SIGA ATE 100M                                    </v>
          </cell>
          <cell r="C835" t="str">
            <v>mensal</v>
          </cell>
          <cell r="D835">
            <v>17316.05</v>
          </cell>
          <cell r="E835">
            <v>12826.703703703703</v>
          </cell>
          <cell r="F835" t="str">
            <v>DER Jan/26</v>
          </cell>
        </row>
        <row r="836">
          <cell r="A836" t="str">
            <v>28.08.03.03</v>
          </cell>
          <cell r="B836" t="str">
            <v xml:space="preserve">OPERACAO PARE E SIGA PARA INTERVENCOES ATE 500 METROS                          </v>
          </cell>
          <cell r="C836" t="str">
            <v>global</v>
          </cell>
          <cell r="D836">
            <v>56043.93</v>
          </cell>
          <cell r="E836">
            <v>41514.022222222222</v>
          </cell>
          <cell r="F836" t="str">
            <v>DER Jan/26</v>
          </cell>
        </row>
        <row r="837">
          <cell r="A837" t="str">
            <v>28.08.03.04</v>
          </cell>
          <cell r="B837" t="str">
            <v xml:space="preserve">MANUTENCAO DA OPERACAO PARE E SIGA ATE 500 M                                   </v>
          </cell>
          <cell r="C837" t="str">
            <v>mensal</v>
          </cell>
          <cell r="D837">
            <v>17417.28</v>
          </cell>
          <cell r="E837">
            <v>12901.688888888888</v>
          </cell>
          <cell r="F837" t="str">
            <v>DER Jan/26</v>
          </cell>
        </row>
        <row r="838">
          <cell r="A838" t="str">
            <v>28.08.04.01</v>
          </cell>
          <cell r="B838" t="str">
            <v xml:space="preserve">OPERACAO DE DESVIO DE OBRAS PARA INTERVENCOES ATE 100 METROS                   </v>
          </cell>
          <cell r="C838" t="str">
            <v>global</v>
          </cell>
          <cell r="D838">
            <v>46498.32</v>
          </cell>
          <cell r="E838">
            <v>34443.199999999997</v>
          </cell>
          <cell r="F838" t="str">
            <v>DER Jan/26</v>
          </cell>
        </row>
        <row r="839">
          <cell r="A839" t="str">
            <v>28.08.04.03</v>
          </cell>
          <cell r="B839" t="str">
            <v xml:space="preserve">OPERACAO DE DESVIO DE OBRAS PARA INTERVENCOES ATE 500 METROS                   </v>
          </cell>
          <cell r="C839" t="str">
            <v>global</v>
          </cell>
          <cell r="D839">
            <v>48522.99</v>
          </cell>
          <cell r="E839">
            <v>35942.955555555549</v>
          </cell>
          <cell r="F839" t="str">
            <v>DER Jan/26</v>
          </cell>
        </row>
        <row r="840">
          <cell r="A840" t="str">
            <v>28.10.01</v>
          </cell>
          <cell r="B840" t="str">
            <v>FORN./INSTAL. BALIZ.(CATADIOPTRICO) P/DEF. MET. C/PELICULA GT+GT, CONF.OP-06-05</v>
          </cell>
          <cell r="C840" t="str">
            <v>un</v>
          </cell>
          <cell r="D840">
            <v>36.71</v>
          </cell>
          <cell r="E840">
            <v>27.192592592592593</v>
          </cell>
          <cell r="F840" t="str">
            <v>DER Jan/26</v>
          </cell>
        </row>
        <row r="841">
          <cell r="A841" t="str">
            <v>28.10.02</v>
          </cell>
          <cell r="B841" t="str">
            <v>FORN./INSTAL. BALIZ. (CATADIOPTRICO) P/BAR. RIGIDA C/PEL. GT+GT, CONF. OP-06-05</v>
          </cell>
          <cell r="C841" t="str">
            <v>un</v>
          </cell>
          <cell r="D841">
            <v>36.85</v>
          </cell>
          <cell r="E841">
            <v>27.296296296296294</v>
          </cell>
          <cell r="F841" t="str">
            <v>DER Jan/26</v>
          </cell>
        </row>
        <row r="842">
          <cell r="A842" t="str">
            <v>28.14.01</v>
          </cell>
          <cell r="B842" t="str">
            <v xml:space="preserve">FORN.TRANS.INST.TELA METALICA DE PROTECAO P/A DEFENSA MET.DE PTE E VIAD.H2BW2. </v>
          </cell>
          <cell r="C842" t="str">
            <v>m2</v>
          </cell>
          <cell r="D842">
            <v>666.45</v>
          </cell>
          <cell r="E842">
            <v>493.66666666666669</v>
          </cell>
          <cell r="F842" t="str">
            <v>DER Jan/26</v>
          </cell>
        </row>
        <row r="843">
          <cell r="A843" t="str">
            <v>30.01.01</v>
          </cell>
          <cell r="B843" t="str">
            <v xml:space="preserve">GRAMA EM PLACA SEM ADUBO                                                       </v>
          </cell>
          <cell r="C843" t="str">
            <v>m2</v>
          </cell>
          <cell r="D843">
            <v>18.68</v>
          </cell>
          <cell r="E843">
            <v>13.837037037037035</v>
          </cell>
          <cell r="F843" t="str">
            <v>DER Jan/26</v>
          </cell>
        </row>
        <row r="844">
          <cell r="A844" t="str">
            <v>30.01.02</v>
          </cell>
          <cell r="B844" t="str">
            <v xml:space="preserve">GRAMA PLACA COM ADUBO                                                          </v>
          </cell>
          <cell r="C844" t="str">
            <v>m2</v>
          </cell>
          <cell r="D844">
            <v>23.25</v>
          </cell>
          <cell r="E844">
            <v>17.222222222222221</v>
          </cell>
          <cell r="F844" t="str">
            <v>DER Jan/26</v>
          </cell>
        </row>
        <row r="845">
          <cell r="A845" t="str">
            <v>30.01.03</v>
          </cell>
          <cell r="B845" t="str">
            <v xml:space="preserve">GRAMA MUDA SEM ADUBO                                                           </v>
          </cell>
          <cell r="C845" t="str">
            <v>m2</v>
          </cell>
          <cell r="D845">
            <v>13.68</v>
          </cell>
          <cell r="E845">
            <v>10.133333333333333</v>
          </cell>
          <cell r="F845" t="str">
            <v>DER Jan/26</v>
          </cell>
        </row>
        <row r="846">
          <cell r="A846" t="str">
            <v>30.01.04</v>
          </cell>
          <cell r="B846" t="str">
            <v xml:space="preserve">GRAMA MUDA COM ADUBO                                                           </v>
          </cell>
          <cell r="C846" t="str">
            <v>m2</v>
          </cell>
          <cell r="D846">
            <v>16.399999999999999</v>
          </cell>
          <cell r="E846">
            <v>12.148148148148147</v>
          </cell>
          <cell r="F846" t="str">
            <v>DER Jan/26</v>
          </cell>
        </row>
        <row r="847">
          <cell r="A847" t="str">
            <v>30.01.05</v>
          </cell>
          <cell r="B847" t="str">
            <v xml:space="preserve">PLANTIO LEGUM.SEMENTES SEM ADUBO                                               </v>
          </cell>
          <cell r="C847" t="str">
            <v>m2</v>
          </cell>
          <cell r="D847">
            <v>2.0699999999999998</v>
          </cell>
          <cell r="E847">
            <v>1.5333333333333332</v>
          </cell>
          <cell r="F847" t="str">
            <v>DER Jan/26</v>
          </cell>
        </row>
        <row r="848">
          <cell r="A848" t="str">
            <v>30.01.06</v>
          </cell>
          <cell r="B848" t="str">
            <v xml:space="preserve">PLANTIO LEGUM.SEMENTES COM ADUBO                                               </v>
          </cell>
          <cell r="C848" t="str">
            <v>m2</v>
          </cell>
          <cell r="D848">
            <v>5.36</v>
          </cell>
          <cell r="E848">
            <v>3.9703703703703703</v>
          </cell>
          <cell r="F848" t="str">
            <v>DER Jan/26</v>
          </cell>
        </row>
        <row r="849">
          <cell r="A849" t="str">
            <v>30.01.07</v>
          </cell>
          <cell r="B849" t="str">
            <v xml:space="preserve">PLANTIO DE GRAMA PROC.HIDROSSEMEADURA                                          </v>
          </cell>
          <cell r="C849" t="str">
            <v>m2</v>
          </cell>
          <cell r="D849">
            <v>12.95</v>
          </cell>
          <cell r="E849">
            <v>9.5925925925925917</v>
          </cell>
          <cell r="F849" t="str">
            <v>DER Jan/26</v>
          </cell>
        </row>
        <row r="850">
          <cell r="A850" t="str">
            <v>30.01.08</v>
          </cell>
          <cell r="B850" t="str">
            <v xml:space="preserve">IRRIGACAO DE REVESTIMENTO VEGETAL                                              </v>
          </cell>
          <cell r="C850" t="str">
            <v>m2</v>
          </cell>
          <cell r="D850">
            <v>0.48</v>
          </cell>
          <cell r="E850">
            <v>0.35555555555555551</v>
          </cell>
          <cell r="F850" t="str">
            <v>DER Jan/26</v>
          </cell>
        </row>
        <row r="851">
          <cell r="A851" t="str">
            <v>30.01.09</v>
          </cell>
          <cell r="B851" t="str">
            <v xml:space="preserve">GRAMA ARMADA TELA VEGETAL                                                      </v>
          </cell>
          <cell r="C851" t="str">
            <v>m2</v>
          </cell>
          <cell r="D851">
            <v>39.47</v>
          </cell>
          <cell r="E851">
            <v>29.237037037037034</v>
          </cell>
          <cell r="F851" t="str">
            <v>DER Jan/26</v>
          </cell>
        </row>
        <row r="852">
          <cell r="A852" t="str">
            <v>30.01.10</v>
          </cell>
          <cell r="B852" t="str">
            <v xml:space="preserve">ROCADA MANUAL                                                                  </v>
          </cell>
          <cell r="C852" t="str">
            <v>ha</v>
          </cell>
          <cell r="D852">
            <v>6664.93</v>
          </cell>
          <cell r="E852">
            <v>4936.9851851851854</v>
          </cell>
          <cell r="F852" t="str">
            <v>DER Jan/26</v>
          </cell>
        </row>
        <row r="853">
          <cell r="A853" t="str">
            <v>30.01.11</v>
          </cell>
          <cell r="B853" t="str">
            <v xml:space="preserve">ROCADA MECANIZADA                                                              </v>
          </cell>
          <cell r="C853" t="str">
            <v>ha</v>
          </cell>
          <cell r="D853">
            <v>2537.63</v>
          </cell>
          <cell r="E853">
            <v>1879.7259259259258</v>
          </cell>
          <cell r="F853" t="str">
            <v>DER Jan/26</v>
          </cell>
        </row>
        <row r="854">
          <cell r="A854" t="str">
            <v>30.01.12</v>
          </cell>
          <cell r="B854" t="str">
            <v xml:space="preserve">CAPINA MANUAL,INCL.AMONT.CARGA/DESC.                                           </v>
          </cell>
          <cell r="C854" t="str">
            <v>ha</v>
          </cell>
          <cell r="D854">
            <v>11914.35</v>
          </cell>
          <cell r="E854">
            <v>8825.4444444444434</v>
          </cell>
          <cell r="F854" t="str">
            <v>DER Jan/26</v>
          </cell>
        </row>
        <row r="855">
          <cell r="A855" t="str">
            <v>30.01.21</v>
          </cell>
          <cell r="B855" t="str">
            <v xml:space="preserve">PLANTIO DE ARBUSTOS                                                            </v>
          </cell>
          <cell r="C855" t="str">
            <v>un</v>
          </cell>
          <cell r="D855">
            <v>35.11</v>
          </cell>
          <cell r="E855">
            <v>26.007407407407406</v>
          </cell>
          <cell r="F855" t="str">
            <v>DER Jan/26</v>
          </cell>
        </row>
        <row r="856">
          <cell r="A856" t="str">
            <v>30.01.22</v>
          </cell>
          <cell r="B856" t="str">
            <v xml:space="preserve">PLANTIO DE ARVORES                                                             </v>
          </cell>
          <cell r="C856" t="str">
            <v>un</v>
          </cell>
          <cell r="D856">
            <v>97.72</v>
          </cell>
          <cell r="E856">
            <v>72.385185185185179</v>
          </cell>
          <cell r="F856" t="str">
            <v>DER Jan/26</v>
          </cell>
        </row>
        <row r="857">
          <cell r="A857" t="str">
            <v>30.01.30</v>
          </cell>
          <cell r="B857" t="str">
            <v xml:space="preserve">PLANTIO DE GRAMINEAS SEMENTE TELA BIODEG                                       </v>
          </cell>
          <cell r="C857" t="str">
            <v>m2</v>
          </cell>
          <cell r="D857">
            <v>14.94</v>
          </cell>
          <cell r="E857">
            <v>11.066666666666666</v>
          </cell>
          <cell r="F857" t="str">
            <v>DER Jan/26</v>
          </cell>
        </row>
        <row r="858">
          <cell r="A858" t="str">
            <v>30.01.40.01</v>
          </cell>
          <cell r="B858" t="str">
            <v>PLANTIO FLORESTAL DE ESPÉ.ARBÓREAS NATIVAS H&lt;=0,60 E ESPAÇ.PLANTIO DE 3,MX2,00M</v>
          </cell>
          <cell r="C858" t="str">
            <v>ha</v>
          </cell>
          <cell r="D858">
            <v>25939.1</v>
          </cell>
          <cell r="E858">
            <v>19214.148148148146</v>
          </cell>
          <cell r="F858" t="str">
            <v>DER Jan/26</v>
          </cell>
        </row>
        <row r="859">
          <cell r="A859" t="str">
            <v>30.01.40.02</v>
          </cell>
          <cell r="B859" t="str">
            <v>MANUTENCAO DO PLANTIO FLORESTAL DE ESP.ARBÓREAS NATIVAS COM ESP.DE 3,00MX 2,00M</v>
          </cell>
          <cell r="C859" t="str">
            <v>ha x mes</v>
          </cell>
          <cell r="D859">
            <v>955.78</v>
          </cell>
          <cell r="E859">
            <v>707.98518518518517</v>
          </cell>
          <cell r="F859" t="str">
            <v>DER Jan/26</v>
          </cell>
        </row>
        <row r="860">
          <cell r="A860" t="str">
            <v>30.01.40.03</v>
          </cell>
          <cell r="B860" t="str">
            <v xml:space="preserve">PLANTIO ESSENCIAS FLORESTAIS NATIVAS h&gt;=1,50M                                  </v>
          </cell>
          <cell r="C860" t="str">
            <v>ha</v>
          </cell>
          <cell r="D860">
            <v>34310.1</v>
          </cell>
          <cell r="E860">
            <v>25414.888888888887</v>
          </cell>
          <cell r="F860" t="str">
            <v>DER Jan/26</v>
          </cell>
        </row>
        <row r="861">
          <cell r="A861" t="str">
            <v>30.01.40.06</v>
          </cell>
          <cell r="B861" t="str">
            <v>PLANTIO FLORESTAL DE ESPÉ.ARBÓREAS NATIVAS H&lt;0,60 E ESPAÇ.PLANTIO DE 2,5MX2,00M</v>
          </cell>
          <cell r="C861" t="str">
            <v>ha</v>
          </cell>
          <cell r="D861">
            <v>33249.75</v>
          </cell>
          <cell r="E861">
            <v>24629.444444444442</v>
          </cell>
          <cell r="F861" t="str">
            <v>DER Jan/26</v>
          </cell>
        </row>
        <row r="862">
          <cell r="A862" t="str">
            <v>30.01.40.07</v>
          </cell>
          <cell r="B862" t="str">
            <v>MANUTENÇÃO DO PLANTIO FLORESTAL DE ESP.ARBÓREAS NATIVAS COM ESP.DE 2,50M X 2,00</v>
          </cell>
          <cell r="C862" t="str">
            <v>ha x mes</v>
          </cell>
          <cell r="D862">
            <v>958</v>
          </cell>
          <cell r="E862">
            <v>709.62962962962956</v>
          </cell>
          <cell r="F862" t="str">
            <v>DER Jan/26</v>
          </cell>
        </row>
        <row r="863">
          <cell r="A863" t="str">
            <v>30.02.04</v>
          </cell>
          <cell r="B863" t="str">
            <v xml:space="preserve">CERCA DE ARAME DE ACO OVALADO - 4 FIOS                                         </v>
          </cell>
          <cell r="C863" t="str">
            <v>m</v>
          </cell>
          <cell r="D863">
            <v>14.9</v>
          </cell>
          <cell r="E863">
            <v>11.037037037037036</v>
          </cell>
          <cell r="F863" t="str">
            <v>DER Jan/26</v>
          </cell>
        </row>
        <row r="864">
          <cell r="A864" t="str">
            <v>30.02.05.02</v>
          </cell>
          <cell r="B864" t="str">
            <v xml:space="preserve">ALAMBRADO EM TELA METALICA GALV.MONT.MET.GALV.PARA CONDUÇÃO DE FAUNA H=2,00M   </v>
          </cell>
          <cell r="C864" t="str">
            <v>m2</v>
          </cell>
          <cell r="D864">
            <v>186.6</v>
          </cell>
          <cell r="E864">
            <v>138.2222222222222</v>
          </cell>
          <cell r="F864" t="str">
            <v>DER Jan/26</v>
          </cell>
        </row>
        <row r="865">
          <cell r="A865" t="str">
            <v>30.02.05.05</v>
          </cell>
          <cell r="B865" t="str">
            <v xml:space="preserve">ALAMBRADO TELA METAL. GALVAN., MONTANTE METAL. GALVAN.P/CONDUCAO FAUNA H=2,00M </v>
          </cell>
          <cell r="C865" t="str">
            <v>m</v>
          </cell>
          <cell r="D865">
            <v>259.27</v>
          </cell>
          <cell r="E865">
            <v>192.05185185185184</v>
          </cell>
          <cell r="F865" t="str">
            <v>DER Jan/26</v>
          </cell>
        </row>
        <row r="866">
          <cell r="A866" t="str">
            <v>30.04.01</v>
          </cell>
          <cell r="B866" t="str">
            <v xml:space="preserve">TRITURACAO DE VEGETACAO                                                        </v>
          </cell>
          <cell r="C866" t="str">
            <v>un</v>
          </cell>
          <cell r="D866">
            <v>188.95</v>
          </cell>
          <cell r="E866">
            <v>139.96296296296293</v>
          </cell>
          <cell r="F866" t="str">
            <v>DER Jan/26</v>
          </cell>
        </row>
        <row r="867">
          <cell r="A867" t="str">
            <v>34.08.27.01</v>
          </cell>
          <cell r="B867" t="str">
            <v xml:space="preserve">ESTUDO HIDROLOGICO E APROV. DO DAEE                                            </v>
          </cell>
          <cell r="C867" t="str">
            <v>un</v>
          </cell>
          <cell r="D867">
            <v>18768.48</v>
          </cell>
          <cell r="E867">
            <v>13902.577777777777</v>
          </cell>
          <cell r="F867" t="str">
            <v>DER Jan/26</v>
          </cell>
        </row>
        <row r="868">
          <cell r="A868" t="str">
            <v>34.08.27.02</v>
          </cell>
          <cell r="B868" t="str">
            <v xml:space="preserve">ESTUDO, REG. AMBIENTAL E APROV. DEPRN                                          </v>
          </cell>
          <cell r="C868" t="str">
            <v>un</v>
          </cell>
          <cell r="D868">
            <v>12104</v>
          </cell>
          <cell r="E868">
            <v>8965.9259259259252</v>
          </cell>
          <cell r="F868" t="str">
            <v>DER Jan/26</v>
          </cell>
        </row>
        <row r="869">
          <cell r="A869" t="str">
            <v>34.08.27.02.01</v>
          </cell>
          <cell r="B869" t="str">
            <v xml:space="preserve">CARACT.AMBIENTAL EMPREEND.ROD.ELAB.REL.TECN.INTERV.AREA PRES.CETESB S19 E S07  </v>
          </cell>
          <cell r="C869" t="str">
            <v>un</v>
          </cell>
          <cell r="D869">
            <v>35446.47</v>
          </cell>
          <cell r="E869">
            <v>26256.644444444442</v>
          </cell>
          <cell r="F869" t="str">
            <v>DER Jan/26</v>
          </cell>
        </row>
        <row r="870">
          <cell r="A870" t="str">
            <v>34.08.27.03</v>
          </cell>
          <cell r="B870" t="str">
            <v xml:space="preserve">ELABORACAO DE EVI E APROVACAO DE IMPLANTACAO DO EMPREENDIMENTO NO DAEE.        </v>
          </cell>
          <cell r="C870" t="str">
            <v>un</v>
          </cell>
          <cell r="D870">
            <v>11932.62</v>
          </cell>
          <cell r="E870">
            <v>8838.9777777777781</v>
          </cell>
          <cell r="F870" t="str">
            <v>DER Jan/26</v>
          </cell>
        </row>
        <row r="871">
          <cell r="A871" t="str">
            <v>34.08.27.04</v>
          </cell>
          <cell r="B871" t="str">
            <v xml:space="preserve">DIREITO DE USO DO RECURSO HIDRICO EM TRAVESSIAS / DAEE                         </v>
          </cell>
          <cell r="C871" t="str">
            <v>un</v>
          </cell>
          <cell r="D871">
            <v>1581.99</v>
          </cell>
          <cell r="E871">
            <v>1171.8444444444444</v>
          </cell>
          <cell r="F871" t="str">
            <v>DER Jan/26</v>
          </cell>
        </row>
        <row r="872">
          <cell r="A872" t="str">
            <v>34.09.01</v>
          </cell>
          <cell r="B872" t="str">
            <v xml:space="preserve">EQUIPE DE MERGULHO COM FILMAGEM                                                </v>
          </cell>
          <cell r="C872" t="str">
            <v>equipe.dia</v>
          </cell>
          <cell r="D872">
            <v>5406.13</v>
          </cell>
          <cell r="E872">
            <v>4004.5407407407406</v>
          </cell>
          <cell r="F872" t="str">
            <v>DER Jan/26</v>
          </cell>
        </row>
        <row r="873">
          <cell r="A873" t="str">
            <v>34.09.03</v>
          </cell>
          <cell r="B873" t="str">
            <v>INVENTARIO DO PAVIMENTO, INCLUSIVE MEDIDAS DOS AFUNDAMENTOS DAS TRILHAS DE RODA</v>
          </cell>
          <cell r="C873" t="str">
            <v>kmxfaixa</v>
          </cell>
          <cell r="D873">
            <v>351.87</v>
          </cell>
          <cell r="E873">
            <v>260.64444444444445</v>
          </cell>
          <cell r="F873" t="str">
            <v>DER Jan/26</v>
          </cell>
        </row>
        <row r="874">
          <cell r="A874" t="str">
            <v>34.09.04</v>
          </cell>
          <cell r="B874" t="str">
            <v xml:space="preserve">LEVANTAMENTO DEFLECTOMETRICO DO PAVIMENTO                                      </v>
          </cell>
          <cell r="C874" t="str">
            <v>kmxfaixa</v>
          </cell>
          <cell r="D874">
            <v>1630.06</v>
          </cell>
          <cell r="E874">
            <v>1207.4518518518516</v>
          </cell>
          <cell r="F874" t="str">
            <v>DER Jan/26</v>
          </cell>
        </row>
        <row r="875">
          <cell r="A875" t="str">
            <v>34.30.01</v>
          </cell>
          <cell r="B875" t="str">
            <v xml:space="preserve">SERVIÇO DE SUPERVISÃO AMBIENTAL E SOCIAL DAS OBRAS                             </v>
          </cell>
          <cell r="C875" t="str">
            <v>mensal</v>
          </cell>
          <cell r="D875">
            <v>108335.21</v>
          </cell>
          <cell r="E875">
            <v>80248.303703703699</v>
          </cell>
          <cell r="F875" t="str">
            <v>DER Jan/26</v>
          </cell>
        </row>
        <row r="876">
          <cell r="A876" t="str">
            <v>34.30.02</v>
          </cell>
          <cell r="B876" t="str">
            <v xml:space="preserve">SERVIÇO DE EXECUÇÃO DOS PROGRAMAS AMBIENTAIS                                   </v>
          </cell>
          <cell r="C876" t="str">
            <v>mensal</v>
          </cell>
          <cell r="D876">
            <v>59201.17</v>
          </cell>
          <cell r="E876">
            <v>43852.718518518515</v>
          </cell>
          <cell r="F876" t="str">
            <v>DER Jan/26</v>
          </cell>
        </row>
        <row r="877">
          <cell r="A877" t="str">
            <v>34.30.03</v>
          </cell>
          <cell r="B877" t="str">
            <v xml:space="preserve">MONITORAMENTO DA QUALIDADE DA ÁGUA                                             </v>
          </cell>
          <cell r="C877" t="str">
            <v>mensal</v>
          </cell>
          <cell r="D877">
            <v>4140.8599999999997</v>
          </cell>
          <cell r="E877">
            <v>3067.3037037037034</v>
          </cell>
          <cell r="F877" t="str">
            <v>DER Jan/26</v>
          </cell>
        </row>
        <row r="878">
          <cell r="A878" t="str">
            <v>35.03.01</v>
          </cell>
          <cell r="B878" t="str">
            <v xml:space="preserve">ADVOGADO JUNIOR                                                                </v>
          </cell>
          <cell r="C878" t="str">
            <v>hora</v>
          </cell>
          <cell r="D878">
            <v>103.13</v>
          </cell>
          <cell r="E878">
            <v>76.392592592592578</v>
          </cell>
          <cell r="F878" t="str">
            <v>DER Jan/26</v>
          </cell>
        </row>
        <row r="879">
          <cell r="A879" t="str">
            <v>35.03.02</v>
          </cell>
          <cell r="B879" t="str">
            <v xml:space="preserve">ADVOGADO PLENO                                                                 </v>
          </cell>
          <cell r="C879" t="str">
            <v>hora</v>
          </cell>
          <cell r="D879">
            <v>137.51</v>
          </cell>
          <cell r="E879">
            <v>101.85925925925925</v>
          </cell>
          <cell r="F879" t="str">
            <v>DER Jan/26</v>
          </cell>
        </row>
        <row r="880">
          <cell r="A880" t="str">
            <v>35.03.03</v>
          </cell>
          <cell r="B880" t="str">
            <v xml:space="preserve">ADVOGADO SENIOR                                                                </v>
          </cell>
          <cell r="C880" t="str">
            <v>hora</v>
          </cell>
          <cell r="D880">
            <v>230.85</v>
          </cell>
          <cell r="E880">
            <v>170.99999999999997</v>
          </cell>
          <cell r="F880" t="str">
            <v>DER Jan/26</v>
          </cell>
        </row>
        <row r="881">
          <cell r="A881" t="str">
            <v>35.03.04</v>
          </cell>
          <cell r="B881" t="str">
            <v xml:space="preserve">ANALISTA DE SISTEMA JUNIOR                                                     </v>
          </cell>
          <cell r="C881" t="str">
            <v>hora</v>
          </cell>
          <cell r="D881">
            <v>80.39</v>
          </cell>
          <cell r="E881">
            <v>59.548148148148144</v>
          </cell>
          <cell r="F881" t="str">
            <v>DER Jan/26</v>
          </cell>
        </row>
        <row r="882">
          <cell r="A882" t="str">
            <v>35.03.05</v>
          </cell>
          <cell r="B882" t="str">
            <v xml:space="preserve">ANALISTA DE SISTEMA PLENO                                                      </v>
          </cell>
          <cell r="C882" t="str">
            <v>hora</v>
          </cell>
          <cell r="D882">
            <v>107.2</v>
          </cell>
          <cell r="E882">
            <v>79.407407407407405</v>
          </cell>
          <cell r="F882" t="str">
            <v>DER Jan/26</v>
          </cell>
        </row>
        <row r="883">
          <cell r="A883" t="str">
            <v>35.03.06</v>
          </cell>
          <cell r="B883" t="str">
            <v xml:space="preserve">ANALISTA DE SISTEMA SENIOR                                                     </v>
          </cell>
          <cell r="C883" t="str">
            <v>hora</v>
          </cell>
          <cell r="D883">
            <v>185.17</v>
          </cell>
          <cell r="E883">
            <v>137.16296296296295</v>
          </cell>
          <cell r="F883" t="str">
            <v>DER Jan/26</v>
          </cell>
        </row>
        <row r="884">
          <cell r="A884" t="str">
            <v>35.03.07</v>
          </cell>
          <cell r="B884" t="str">
            <v xml:space="preserve">ARQUITETO JUNIOR                                                               </v>
          </cell>
          <cell r="C884" t="str">
            <v>hora</v>
          </cell>
          <cell r="D884">
            <v>215.64</v>
          </cell>
          <cell r="E884">
            <v>159.73333333333332</v>
          </cell>
          <cell r="F884" t="str">
            <v>DER Jan/26</v>
          </cell>
        </row>
        <row r="885">
          <cell r="A885" t="str">
            <v>35.03.08</v>
          </cell>
          <cell r="B885" t="str">
            <v xml:space="preserve">ARQUITETO PLENO                                                                </v>
          </cell>
          <cell r="C885" t="str">
            <v>hora</v>
          </cell>
          <cell r="D885">
            <v>268.06</v>
          </cell>
          <cell r="E885">
            <v>198.56296296296296</v>
          </cell>
          <cell r="F885" t="str">
            <v>DER Jan/26</v>
          </cell>
        </row>
        <row r="886">
          <cell r="A886" t="str">
            <v>35.03.09</v>
          </cell>
          <cell r="B886" t="str">
            <v xml:space="preserve">ARQUITETO SENIOR                                                               </v>
          </cell>
          <cell r="C886" t="str">
            <v>hora</v>
          </cell>
          <cell r="D886">
            <v>320.48</v>
          </cell>
          <cell r="E886">
            <v>237.39259259259259</v>
          </cell>
          <cell r="F886" t="str">
            <v>DER Jan/26</v>
          </cell>
        </row>
        <row r="887">
          <cell r="A887" t="str">
            <v>35.03.10</v>
          </cell>
          <cell r="B887" t="str">
            <v xml:space="preserve">AUXILIAR DE ESCRITORIO                                                         </v>
          </cell>
          <cell r="C887" t="str">
            <v>hora</v>
          </cell>
          <cell r="D887">
            <v>42.68</v>
          </cell>
          <cell r="E887">
            <v>31.614814814814814</v>
          </cell>
          <cell r="F887" t="str">
            <v>DER Jan/26</v>
          </cell>
        </row>
        <row r="888">
          <cell r="A888" t="str">
            <v>35.03.11</v>
          </cell>
          <cell r="B888" t="str">
            <v xml:space="preserve">AUXILIAR DE LABORATORIO                                                        </v>
          </cell>
          <cell r="C888" t="str">
            <v>hora</v>
          </cell>
          <cell r="D888">
            <v>42.32</v>
          </cell>
          <cell r="E888">
            <v>31.348148148148145</v>
          </cell>
          <cell r="F888" t="str">
            <v>DER Jan/26</v>
          </cell>
        </row>
        <row r="889">
          <cell r="A889" t="str">
            <v>35.03.12</v>
          </cell>
          <cell r="B889" t="str">
            <v xml:space="preserve">AUXILIAR DE TOPOGRAFIA                                                         </v>
          </cell>
          <cell r="C889" t="str">
            <v>hora</v>
          </cell>
          <cell r="D889">
            <v>42.32</v>
          </cell>
          <cell r="E889">
            <v>31.348148148148145</v>
          </cell>
          <cell r="F889" t="str">
            <v>DER Jan/26</v>
          </cell>
        </row>
        <row r="890">
          <cell r="A890" t="str">
            <v>35.03.13</v>
          </cell>
          <cell r="B890" t="str">
            <v xml:space="preserve">AUXILIAR TECNICO                                                               </v>
          </cell>
          <cell r="C890" t="str">
            <v>hora</v>
          </cell>
          <cell r="D890">
            <v>49.63</v>
          </cell>
          <cell r="E890">
            <v>36.762962962962959</v>
          </cell>
          <cell r="F890" t="str">
            <v>DER Jan/26</v>
          </cell>
        </row>
        <row r="891">
          <cell r="A891" t="str">
            <v>35.03.14</v>
          </cell>
          <cell r="B891" t="str">
            <v xml:space="preserve">CHEFE DE ESCRITORIO                                                            </v>
          </cell>
          <cell r="C891" t="str">
            <v>hora</v>
          </cell>
          <cell r="D891">
            <v>79.53</v>
          </cell>
          <cell r="E891">
            <v>58.911111111111111</v>
          </cell>
          <cell r="F891" t="str">
            <v>DER Jan/26</v>
          </cell>
        </row>
        <row r="892">
          <cell r="A892" t="str">
            <v>35.03.17</v>
          </cell>
          <cell r="B892" t="str">
            <v xml:space="preserve">CONSULTOR C                                                                    </v>
          </cell>
          <cell r="C892" t="str">
            <v>hora</v>
          </cell>
          <cell r="D892">
            <v>410.53</v>
          </cell>
          <cell r="E892">
            <v>304.09629629629626</v>
          </cell>
          <cell r="F892" t="str">
            <v>DER Jan/26</v>
          </cell>
        </row>
        <row r="893">
          <cell r="A893" t="str">
            <v>35.03.20</v>
          </cell>
          <cell r="B893" t="str">
            <v xml:space="preserve">COORDENADOR                                                                    </v>
          </cell>
          <cell r="C893" t="str">
            <v>hora</v>
          </cell>
          <cell r="D893">
            <v>342.11</v>
          </cell>
          <cell r="E893">
            <v>253.4148148148148</v>
          </cell>
          <cell r="F893" t="str">
            <v>DER Jan/26</v>
          </cell>
        </row>
        <row r="894">
          <cell r="A894" t="str">
            <v>35.03.23</v>
          </cell>
          <cell r="B894" t="str">
            <v xml:space="preserve">CADISTA / CALCULISTA I                                                         </v>
          </cell>
          <cell r="C894" t="str">
            <v>hora</v>
          </cell>
          <cell r="D894">
            <v>76.3</v>
          </cell>
          <cell r="E894">
            <v>56.518518518518512</v>
          </cell>
          <cell r="F894" t="str">
            <v>DER Jan/26</v>
          </cell>
        </row>
        <row r="895">
          <cell r="A895" t="str">
            <v>35.03.24</v>
          </cell>
          <cell r="B895" t="str">
            <v xml:space="preserve">CADISTA / CALCULISTA II                                                        </v>
          </cell>
          <cell r="C895" t="str">
            <v>hora</v>
          </cell>
          <cell r="D895">
            <v>94.12</v>
          </cell>
          <cell r="E895">
            <v>69.718518518518522</v>
          </cell>
          <cell r="F895" t="str">
            <v>DER Jan/26</v>
          </cell>
        </row>
        <row r="896">
          <cell r="A896" t="str">
            <v>35.03.25</v>
          </cell>
          <cell r="B896" t="str">
            <v xml:space="preserve">CADISTA / CALCULISTA III                                                       </v>
          </cell>
          <cell r="C896" t="str">
            <v>hora</v>
          </cell>
          <cell r="D896">
            <v>108.69</v>
          </cell>
          <cell r="E896">
            <v>80.511111111111106</v>
          </cell>
          <cell r="F896" t="str">
            <v>DER Jan/26</v>
          </cell>
        </row>
        <row r="897">
          <cell r="A897" t="str">
            <v>35.03.26</v>
          </cell>
          <cell r="B897" t="str">
            <v xml:space="preserve">DIGITADOR                                                                      </v>
          </cell>
          <cell r="C897" t="str">
            <v>hora</v>
          </cell>
          <cell r="D897">
            <v>42.23</v>
          </cell>
          <cell r="E897">
            <v>31.281481481481478</v>
          </cell>
          <cell r="F897" t="str">
            <v>DER Jan/26</v>
          </cell>
        </row>
        <row r="898">
          <cell r="A898" t="str">
            <v>35.03.27</v>
          </cell>
          <cell r="B898" t="str">
            <v xml:space="preserve">ECONOMISTA JUNIOR                                                              </v>
          </cell>
          <cell r="C898" t="str">
            <v>hora</v>
          </cell>
          <cell r="D898">
            <v>78.319999999999993</v>
          </cell>
          <cell r="E898">
            <v>58.014814814814805</v>
          </cell>
          <cell r="F898" t="str">
            <v>DER Jan/26</v>
          </cell>
        </row>
        <row r="899">
          <cell r="A899" t="str">
            <v>35.03.28</v>
          </cell>
          <cell r="B899" t="str">
            <v xml:space="preserve">ECONOMISTA PLENO                                                               </v>
          </cell>
          <cell r="C899" t="str">
            <v>hora</v>
          </cell>
          <cell r="D899">
            <v>104.43</v>
          </cell>
          <cell r="E899">
            <v>77.355555555555554</v>
          </cell>
          <cell r="F899" t="str">
            <v>DER Jan/26</v>
          </cell>
        </row>
        <row r="900">
          <cell r="A900" t="str">
            <v>35.03.29</v>
          </cell>
          <cell r="B900" t="str">
            <v xml:space="preserve">ECONOMISTA SENIOR                                                              </v>
          </cell>
          <cell r="C900" t="str">
            <v>hora</v>
          </cell>
          <cell r="D900">
            <v>138.94</v>
          </cell>
          <cell r="E900">
            <v>102.91851851851851</v>
          </cell>
          <cell r="F900" t="str">
            <v>DER Jan/26</v>
          </cell>
        </row>
        <row r="901">
          <cell r="A901" t="str">
            <v>35.03.30</v>
          </cell>
          <cell r="B901" t="str">
            <v xml:space="preserve">ENGENHEIRO JUNIOR                                                              </v>
          </cell>
          <cell r="C901" t="str">
            <v>hora</v>
          </cell>
          <cell r="D901">
            <v>215.64</v>
          </cell>
          <cell r="E901">
            <v>159.73333333333332</v>
          </cell>
          <cell r="F901" t="str">
            <v>DER Jan/26</v>
          </cell>
        </row>
        <row r="902">
          <cell r="A902" t="str">
            <v>35.03.31</v>
          </cell>
          <cell r="B902" t="str">
            <v xml:space="preserve">ENGENHEIRO PLENO                                                               </v>
          </cell>
          <cell r="C902" t="str">
            <v>hora</v>
          </cell>
          <cell r="D902">
            <v>257.91000000000003</v>
          </cell>
          <cell r="E902">
            <v>191.04444444444445</v>
          </cell>
          <cell r="F902" t="str">
            <v>DER Jan/26</v>
          </cell>
        </row>
        <row r="903">
          <cell r="A903" t="str">
            <v>35.03.32</v>
          </cell>
          <cell r="B903" t="str">
            <v xml:space="preserve">ENGENHEIRO SENIOR                                                              </v>
          </cell>
          <cell r="C903" t="str">
            <v>hora</v>
          </cell>
          <cell r="D903">
            <v>300.18</v>
          </cell>
          <cell r="E903">
            <v>222.35555555555555</v>
          </cell>
          <cell r="F903" t="str">
            <v>DER Jan/26</v>
          </cell>
        </row>
        <row r="904">
          <cell r="A904" t="str">
            <v>35.03.35</v>
          </cell>
          <cell r="B904" t="str">
            <v xml:space="preserve">FISCAL DE OBRAS                                                                </v>
          </cell>
          <cell r="C904" t="str">
            <v>hora</v>
          </cell>
          <cell r="D904">
            <v>81.36</v>
          </cell>
          <cell r="E904">
            <v>60.266666666666666</v>
          </cell>
          <cell r="F904" t="str">
            <v>DER Jan/26</v>
          </cell>
        </row>
        <row r="905">
          <cell r="A905" t="str">
            <v>35.03.36</v>
          </cell>
          <cell r="B905" t="str">
            <v xml:space="preserve">GEOLOGO JUNIOR                                                                 </v>
          </cell>
          <cell r="C905" t="str">
            <v>hora</v>
          </cell>
          <cell r="D905">
            <v>207.68</v>
          </cell>
          <cell r="E905">
            <v>153.83703703703702</v>
          </cell>
          <cell r="F905" t="str">
            <v>DER Jan/26</v>
          </cell>
        </row>
        <row r="906">
          <cell r="A906" t="str">
            <v>35.03.37</v>
          </cell>
          <cell r="B906" t="str">
            <v xml:space="preserve">GEOLOGO PLENO                                                                  </v>
          </cell>
          <cell r="C906" t="str">
            <v>hora</v>
          </cell>
          <cell r="D906">
            <v>250.73</v>
          </cell>
          <cell r="E906">
            <v>185.72592592592591</v>
          </cell>
          <cell r="F906" t="str">
            <v>DER Jan/26</v>
          </cell>
        </row>
        <row r="907">
          <cell r="A907" t="str">
            <v>35.03.38</v>
          </cell>
          <cell r="B907" t="str">
            <v xml:space="preserve">GEOLOGO SENIOR                                                                 </v>
          </cell>
          <cell r="C907" t="str">
            <v>hora</v>
          </cell>
          <cell r="D907">
            <v>293.77</v>
          </cell>
          <cell r="E907">
            <v>217.60740740740738</v>
          </cell>
          <cell r="F907" t="str">
            <v>DER Jan/26</v>
          </cell>
        </row>
        <row r="908">
          <cell r="A908" t="str">
            <v>35.03.39</v>
          </cell>
          <cell r="B908" t="str">
            <v xml:space="preserve">LABORATORISTA                                                                  </v>
          </cell>
          <cell r="C908" t="str">
            <v>hora</v>
          </cell>
          <cell r="D908">
            <v>90.08</v>
          </cell>
          <cell r="E908">
            <v>66.725925925925921</v>
          </cell>
          <cell r="F908" t="str">
            <v>DER Jan/26</v>
          </cell>
        </row>
        <row r="909">
          <cell r="A909" t="str">
            <v>35.03.40</v>
          </cell>
          <cell r="B909" t="str">
            <v xml:space="preserve">MENSAGEIRO                                                                     </v>
          </cell>
          <cell r="C909" t="str">
            <v>hora</v>
          </cell>
          <cell r="D909">
            <v>33.32</v>
          </cell>
          <cell r="E909">
            <v>24.68148148148148</v>
          </cell>
          <cell r="F909" t="str">
            <v>DER Jan/26</v>
          </cell>
        </row>
        <row r="910">
          <cell r="A910" t="str">
            <v>35.03.41</v>
          </cell>
          <cell r="B910" t="str">
            <v xml:space="preserve">MOTORISTA                                                                      </v>
          </cell>
          <cell r="C910" t="str">
            <v>hora</v>
          </cell>
          <cell r="D910">
            <v>46.44</v>
          </cell>
          <cell r="E910">
            <v>34.4</v>
          </cell>
          <cell r="F910" t="str">
            <v>DER Jan/26</v>
          </cell>
        </row>
        <row r="911">
          <cell r="A911" t="str">
            <v>35.03.42</v>
          </cell>
          <cell r="B911" t="str">
            <v xml:space="preserve">NIVELADOR                                                                      </v>
          </cell>
          <cell r="C911" t="str">
            <v>hora</v>
          </cell>
          <cell r="D911">
            <v>59.74</v>
          </cell>
          <cell r="E911">
            <v>44.251851851851853</v>
          </cell>
          <cell r="F911" t="str">
            <v>DER Jan/26</v>
          </cell>
        </row>
        <row r="912">
          <cell r="A912" t="str">
            <v>35.03.43</v>
          </cell>
          <cell r="B912" t="str">
            <v xml:space="preserve">PROGRAMADOR DE COMPUTADOR JUNIOR                                               </v>
          </cell>
          <cell r="C912" t="str">
            <v>hora</v>
          </cell>
          <cell r="D912">
            <v>57.82</v>
          </cell>
          <cell r="E912">
            <v>42.829629629629629</v>
          </cell>
          <cell r="F912" t="str">
            <v>DER Jan/26</v>
          </cell>
        </row>
        <row r="913">
          <cell r="A913" t="str">
            <v>35.03.44</v>
          </cell>
          <cell r="B913" t="str">
            <v xml:space="preserve">PROGRAMADOR DE COMPUTADOR PLENO                                                </v>
          </cell>
          <cell r="C913" t="str">
            <v>hora</v>
          </cell>
          <cell r="D913">
            <v>77.09</v>
          </cell>
          <cell r="E913">
            <v>57.103703703703701</v>
          </cell>
          <cell r="F913" t="str">
            <v>DER Jan/26</v>
          </cell>
        </row>
        <row r="914">
          <cell r="A914" t="str">
            <v>35.03.45</v>
          </cell>
          <cell r="B914" t="str">
            <v xml:space="preserve">PROGRAMADOR DE COMPUTADOR SENIOR                                               </v>
          </cell>
          <cell r="C914" t="str">
            <v>hora</v>
          </cell>
          <cell r="D914">
            <v>135.71</v>
          </cell>
          <cell r="E914">
            <v>100.52592592592592</v>
          </cell>
          <cell r="F914" t="str">
            <v>DER Jan/26</v>
          </cell>
        </row>
        <row r="915">
          <cell r="A915" t="str">
            <v>35.03.46</v>
          </cell>
          <cell r="B915" t="str">
            <v xml:space="preserve">PROJETISTA A / ASSISTENTE TECNICO I                                            </v>
          </cell>
          <cell r="C915" t="str">
            <v>hora</v>
          </cell>
          <cell r="D915">
            <v>100.02</v>
          </cell>
          <cell r="E915">
            <v>74.088888888888874</v>
          </cell>
          <cell r="F915" t="str">
            <v>DER Jan/26</v>
          </cell>
        </row>
        <row r="916">
          <cell r="A916" t="str">
            <v>35.03.47</v>
          </cell>
          <cell r="B916" t="str">
            <v xml:space="preserve">PROJETISTA B / ASSISTENTE TECNICO II                                           </v>
          </cell>
          <cell r="C916" t="str">
            <v>hora</v>
          </cell>
          <cell r="D916">
            <v>188.79</v>
          </cell>
          <cell r="E916">
            <v>139.84444444444443</v>
          </cell>
          <cell r="F916" t="str">
            <v>DER Jan/26</v>
          </cell>
        </row>
        <row r="917">
          <cell r="A917" t="str">
            <v>35.03.48</v>
          </cell>
          <cell r="B917" t="str">
            <v xml:space="preserve">PROJETISTA C / ASSISTENTE TECNICO III                                          </v>
          </cell>
          <cell r="C917" t="str">
            <v>hora</v>
          </cell>
          <cell r="D917">
            <v>218.28</v>
          </cell>
          <cell r="E917">
            <v>161.68888888888887</v>
          </cell>
          <cell r="F917" t="str">
            <v>DER Jan/26</v>
          </cell>
        </row>
        <row r="918">
          <cell r="A918" t="str">
            <v>35.03.50</v>
          </cell>
          <cell r="B918" t="str">
            <v xml:space="preserve">SECRETÁRIA(O) EXECUTIVA(O)                                                     </v>
          </cell>
          <cell r="C918" t="str">
            <v>hora</v>
          </cell>
          <cell r="D918">
            <v>112.47</v>
          </cell>
          <cell r="E918">
            <v>83.311111111111103</v>
          </cell>
          <cell r="F918" t="str">
            <v>DER Jan/26</v>
          </cell>
        </row>
        <row r="919">
          <cell r="A919" t="str">
            <v>35.03.51</v>
          </cell>
          <cell r="B919" t="str">
            <v xml:space="preserve">TOPOGRAFO                                                                      </v>
          </cell>
          <cell r="C919" t="str">
            <v>hora</v>
          </cell>
          <cell r="D919">
            <v>112.9</v>
          </cell>
          <cell r="E919">
            <v>83.629629629629633</v>
          </cell>
          <cell r="F919" t="str">
            <v>DER Jan/26</v>
          </cell>
        </row>
        <row r="920">
          <cell r="A920" t="str">
            <v>35.03.59</v>
          </cell>
          <cell r="B920" t="str">
            <v xml:space="preserve">ADMINISTRADOR DE BANCO DE DADOS                                                </v>
          </cell>
          <cell r="C920" t="str">
            <v>hora</v>
          </cell>
          <cell r="D920">
            <v>91.59</v>
          </cell>
          <cell r="E920">
            <v>67.844444444444449</v>
          </cell>
          <cell r="F920" t="str">
            <v>DER Jan/26</v>
          </cell>
        </row>
        <row r="921">
          <cell r="A921" t="str">
            <v>35.03.60</v>
          </cell>
          <cell r="B921" t="str">
            <v xml:space="preserve">TECNICO DE ADMINISTRACAO                                                       </v>
          </cell>
          <cell r="C921" t="str">
            <v>hora</v>
          </cell>
          <cell r="D921">
            <v>57.59</v>
          </cell>
          <cell r="E921">
            <v>42.659259259259258</v>
          </cell>
          <cell r="F921" t="str">
            <v>DER Jan/26</v>
          </cell>
        </row>
        <row r="922">
          <cell r="A922" t="str">
            <v>35.03.61</v>
          </cell>
          <cell r="B922" t="str">
            <v xml:space="preserve">SUPERVISOR DE REDES DE TELECOMUNICACAO                                         </v>
          </cell>
          <cell r="C922" t="str">
            <v>hora</v>
          </cell>
          <cell r="D922">
            <v>147.65</v>
          </cell>
          <cell r="E922">
            <v>109.37037037037037</v>
          </cell>
          <cell r="F922" t="str">
            <v>DER Jan/26</v>
          </cell>
        </row>
        <row r="923">
          <cell r="A923" t="str">
            <v>35.03.62</v>
          </cell>
          <cell r="B923" t="str">
            <v xml:space="preserve">ANALISTA DE AMBIENTE DE REDE                                                   </v>
          </cell>
          <cell r="C923" t="str">
            <v>hora</v>
          </cell>
          <cell r="D923">
            <v>86.7</v>
          </cell>
          <cell r="E923">
            <v>64.222222222222214</v>
          </cell>
          <cell r="F923" t="str">
            <v>DER Jan/26</v>
          </cell>
        </row>
        <row r="924">
          <cell r="A924" t="str">
            <v>35.03.64</v>
          </cell>
          <cell r="B924" t="str">
            <v xml:space="preserve">ADMINISTRADOR JUNIOR                                                           </v>
          </cell>
          <cell r="C924" t="str">
            <v>hora</v>
          </cell>
          <cell r="D924">
            <v>66.150000000000006</v>
          </cell>
          <cell r="E924">
            <v>49</v>
          </cell>
          <cell r="F924" t="str">
            <v>DER Jan/26</v>
          </cell>
        </row>
        <row r="925">
          <cell r="A925" t="str">
            <v>35.03.65</v>
          </cell>
          <cell r="B925" t="str">
            <v xml:space="preserve">ADMINISTRADOR PLENO                                                            </v>
          </cell>
          <cell r="C925" t="str">
            <v>hora</v>
          </cell>
          <cell r="D925">
            <v>109.42</v>
          </cell>
          <cell r="E925">
            <v>81.05185185185185</v>
          </cell>
          <cell r="F925" t="str">
            <v>DER Jan/26</v>
          </cell>
        </row>
        <row r="926">
          <cell r="A926" t="str">
            <v>35.03.66</v>
          </cell>
          <cell r="B926" t="str">
            <v xml:space="preserve">ADMINISTRADOR SENIOR                                                           </v>
          </cell>
          <cell r="C926" t="str">
            <v>hora</v>
          </cell>
          <cell r="D926">
            <v>133.58000000000001</v>
          </cell>
          <cell r="E926">
            <v>98.94814814814815</v>
          </cell>
          <cell r="F926" t="str">
            <v>DER Jan/26</v>
          </cell>
        </row>
        <row r="927">
          <cell r="A927" t="str">
            <v>35.03.69</v>
          </cell>
          <cell r="B927" t="str">
            <v xml:space="preserve">MEDICO VETERINARIO                                                             </v>
          </cell>
          <cell r="C927" t="str">
            <v>hora</v>
          </cell>
          <cell r="D927">
            <v>215.64</v>
          </cell>
          <cell r="E927">
            <v>159.73333333333332</v>
          </cell>
          <cell r="F927" t="str">
            <v>DER Jan/26</v>
          </cell>
        </row>
        <row r="928">
          <cell r="A928" t="str">
            <v>35.03.71</v>
          </cell>
          <cell r="B928" t="str">
            <v xml:space="preserve">ASSISTENTE SOCIAL JUNIOR                                                       </v>
          </cell>
          <cell r="C928" t="str">
            <v>hora</v>
          </cell>
          <cell r="D928">
            <v>68.13</v>
          </cell>
          <cell r="E928">
            <v>50.466666666666661</v>
          </cell>
          <cell r="F928" t="str">
            <v>DER Jan/26</v>
          </cell>
        </row>
        <row r="929">
          <cell r="A929" t="str">
            <v>35.03.72</v>
          </cell>
          <cell r="B929" t="str">
            <v xml:space="preserve">ASSISTENTE SOCIAL PLENO                                                        </v>
          </cell>
          <cell r="C929" t="str">
            <v>hora</v>
          </cell>
          <cell r="D929">
            <v>90.84</v>
          </cell>
          <cell r="E929">
            <v>67.288888888888891</v>
          </cell>
          <cell r="F929" t="str">
            <v>DER Jan/26</v>
          </cell>
        </row>
        <row r="930">
          <cell r="A930" t="str">
            <v>35.03.73</v>
          </cell>
          <cell r="B930" t="str">
            <v xml:space="preserve">ASSISTENTE SOCIAL SENIOR                                                       </v>
          </cell>
          <cell r="C930" t="str">
            <v>hora</v>
          </cell>
          <cell r="D930">
            <v>137.80000000000001</v>
          </cell>
          <cell r="E930">
            <v>102.07407407407408</v>
          </cell>
          <cell r="F930" t="str">
            <v>DER Jan/26</v>
          </cell>
        </row>
        <row r="931">
          <cell r="A931" t="str">
            <v>35.03.74</v>
          </cell>
          <cell r="B931" t="str">
            <v xml:space="preserve">TECNICO EM SECRETARIADO                                                        </v>
          </cell>
          <cell r="C931" t="str">
            <v>hora</v>
          </cell>
          <cell r="D931">
            <v>58.35</v>
          </cell>
          <cell r="E931">
            <v>43.222222222222221</v>
          </cell>
          <cell r="F931" t="str">
            <v>DER Jan/26</v>
          </cell>
        </row>
        <row r="932">
          <cell r="A932" t="str">
            <v>35.03.75</v>
          </cell>
          <cell r="B932" t="str">
            <v xml:space="preserve">ASSISTENTE ADMINISTRATIVO                                                      </v>
          </cell>
          <cell r="C932" t="str">
            <v>hora</v>
          </cell>
          <cell r="D932">
            <v>47.79</v>
          </cell>
          <cell r="E932">
            <v>35.4</v>
          </cell>
          <cell r="F932" t="str">
            <v>DER Jan/26</v>
          </cell>
        </row>
        <row r="933">
          <cell r="A933" t="str">
            <v>35.03.79</v>
          </cell>
          <cell r="B933" t="str">
            <v xml:space="preserve">ANALISTA DE PLANEJAMENTO SÊNIOR                                                </v>
          </cell>
          <cell r="C933" t="str">
            <v>hora</v>
          </cell>
          <cell r="D933">
            <v>146.29</v>
          </cell>
          <cell r="E933">
            <v>108.36296296296295</v>
          </cell>
          <cell r="F933" t="str">
            <v>DER Jan/26</v>
          </cell>
        </row>
        <row r="934">
          <cell r="A934" t="str">
            <v>37.01.01</v>
          </cell>
          <cell r="B934" t="str">
            <v xml:space="preserve">REPARO TOTAL DE CERCA                                                          </v>
          </cell>
          <cell r="C934" t="str">
            <v>m</v>
          </cell>
          <cell r="D934">
            <v>68.91</v>
          </cell>
          <cell r="E934">
            <v>51.044444444444437</v>
          </cell>
          <cell r="F934" t="str">
            <v>DER Jan/26</v>
          </cell>
        </row>
        <row r="935">
          <cell r="A935" t="str">
            <v>37.01.04</v>
          </cell>
          <cell r="B935" t="str">
            <v xml:space="preserve">LIMPEZA DE DRENAGEM DA PLATAFORMA                                              </v>
          </cell>
          <cell r="C935" t="str">
            <v>m</v>
          </cell>
          <cell r="D935">
            <v>2.2400000000000002</v>
          </cell>
          <cell r="E935">
            <v>1.6592592592592592</v>
          </cell>
          <cell r="F935" t="str">
            <v>DER Jan/26</v>
          </cell>
        </row>
        <row r="936">
          <cell r="A936" t="str">
            <v>37.01.05</v>
          </cell>
          <cell r="B936" t="str">
            <v xml:space="preserve">LIMPEZA DE DRENAGEM FORA DA PLATAFORMA                                         </v>
          </cell>
          <cell r="C936" t="str">
            <v>m</v>
          </cell>
          <cell r="D936">
            <v>2.69</v>
          </cell>
          <cell r="E936">
            <v>1.9925925925925925</v>
          </cell>
          <cell r="F936" t="str">
            <v>DER Jan/26</v>
          </cell>
        </row>
        <row r="937">
          <cell r="A937" t="str">
            <v>37.01.06</v>
          </cell>
          <cell r="B937" t="str">
            <v xml:space="preserve">LIMPEZA DE BUEIROS DIAMETRO D&lt;=0,60M                                           </v>
          </cell>
          <cell r="C937" t="str">
            <v>m</v>
          </cell>
          <cell r="D937">
            <v>75.44</v>
          </cell>
          <cell r="E937">
            <v>55.88148148148148</v>
          </cell>
          <cell r="F937" t="str">
            <v>DER Jan/26</v>
          </cell>
        </row>
        <row r="938">
          <cell r="A938" t="str">
            <v>37.01.07</v>
          </cell>
          <cell r="B938" t="str">
            <v xml:space="preserve">LIMPEZA DE BUEIROS DIAMETRO 0,6&lt;D&lt;=0,8M                                        </v>
          </cell>
          <cell r="C938" t="str">
            <v>m</v>
          </cell>
          <cell r="D938">
            <v>85.52</v>
          </cell>
          <cell r="E938">
            <v>63.348148148148141</v>
          </cell>
          <cell r="F938" t="str">
            <v>DER Jan/26</v>
          </cell>
        </row>
        <row r="939">
          <cell r="A939" t="str">
            <v>37.01.08</v>
          </cell>
          <cell r="B939" t="str">
            <v xml:space="preserve">LIMPEZA DE BUEIROS DIAMETRO 0,8 &lt; D &lt;=1,0M                                     </v>
          </cell>
          <cell r="C939" t="str">
            <v>m</v>
          </cell>
          <cell r="D939">
            <v>101.91</v>
          </cell>
          <cell r="E939">
            <v>75.48888888888888</v>
          </cell>
          <cell r="F939" t="str">
            <v>DER Jan/26</v>
          </cell>
        </row>
        <row r="940">
          <cell r="A940" t="str">
            <v>37.01.09</v>
          </cell>
          <cell r="B940" t="str">
            <v xml:space="preserve">LIMPEZA DE BUEIROS DIAMETRO 1,0&lt;D&lt;=1,20M                                       </v>
          </cell>
          <cell r="C940" t="str">
            <v>m</v>
          </cell>
          <cell r="D940">
            <v>95.87</v>
          </cell>
          <cell r="E940">
            <v>71.014814814814812</v>
          </cell>
          <cell r="F940" t="str">
            <v>DER Jan/26</v>
          </cell>
        </row>
        <row r="941">
          <cell r="A941" t="str">
            <v>37.01.10</v>
          </cell>
          <cell r="B941" t="str">
            <v xml:space="preserve">LIMPEZA DE BUEIROS 1,20&lt;D&lt;=1,50M                                               </v>
          </cell>
          <cell r="C941" t="str">
            <v>m</v>
          </cell>
          <cell r="D941">
            <v>100.94</v>
          </cell>
          <cell r="E941">
            <v>74.770370370370358</v>
          </cell>
          <cell r="F941" t="str">
            <v>DER Jan/26</v>
          </cell>
        </row>
        <row r="942">
          <cell r="A942" t="str">
            <v>37.01.11</v>
          </cell>
          <cell r="B942" t="str">
            <v xml:space="preserve">LIMPEZA DE GALERIA                                                             </v>
          </cell>
          <cell r="C942" t="str">
            <v>m</v>
          </cell>
          <cell r="D942">
            <v>100.94</v>
          </cell>
          <cell r="E942">
            <v>74.770370370370358</v>
          </cell>
          <cell r="F942" t="str">
            <v>DER Jan/26</v>
          </cell>
        </row>
        <row r="943">
          <cell r="A943" t="str">
            <v>37.01.12</v>
          </cell>
          <cell r="B943" t="str">
            <v xml:space="preserve">REPARO DRENAGEM SUPERFICIAL DE CONCRETO                                        </v>
          </cell>
          <cell r="C943" t="str">
            <v>m3</v>
          </cell>
          <cell r="D943">
            <v>2006.68</v>
          </cell>
          <cell r="E943">
            <v>1486.4296296296295</v>
          </cell>
          <cell r="F943" t="str">
            <v>DER Jan/26</v>
          </cell>
        </row>
        <row r="944">
          <cell r="A944" t="str">
            <v>37.01.13</v>
          </cell>
          <cell r="B944" t="str">
            <v xml:space="preserve">DEMOLICAO OBRAS DE CONCRETO SIMPLES                                            </v>
          </cell>
          <cell r="C944" t="str">
            <v>m3</v>
          </cell>
          <cell r="D944">
            <v>555.04</v>
          </cell>
          <cell r="E944">
            <v>411.14074074074068</v>
          </cell>
          <cell r="F944" t="str">
            <v>DER Jan/26</v>
          </cell>
        </row>
        <row r="945">
          <cell r="A945" t="str">
            <v>37.01.14</v>
          </cell>
          <cell r="B945" t="str">
            <v xml:space="preserve">DEMOLICAO OBRAS DE CONCRETO ARMADO                                             </v>
          </cell>
          <cell r="C945" t="str">
            <v>m3</v>
          </cell>
          <cell r="D945">
            <v>945.52</v>
          </cell>
          <cell r="E945">
            <v>700.38518518518515</v>
          </cell>
          <cell r="F945" t="str">
            <v>DER Jan/26</v>
          </cell>
        </row>
        <row r="946">
          <cell r="A946" t="str">
            <v>37.01.15</v>
          </cell>
          <cell r="B946" t="str">
            <v xml:space="preserve">DEMOLICAO E RETIRADA DE GUARDA-CORPO                                           </v>
          </cell>
          <cell r="C946" t="str">
            <v>m3</v>
          </cell>
          <cell r="D946">
            <v>853.95</v>
          </cell>
          <cell r="E946">
            <v>632.55555555555554</v>
          </cell>
          <cell r="F946" t="str">
            <v>DER Jan/26</v>
          </cell>
        </row>
        <row r="947">
          <cell r="A947" t="str">
            <v>37.01.16</v>
          </cell>
          <cell r="B947" t="str">
            <v xml:space="preserve">LIMPEZA DE PLACA                                                               </v>
          </cell>
          <cell r="C947" t="str">
            <v>m2</v>
          </cell>
          <cell r="D947">
            <v>14.47</v>
          </cell>
          <cell r="E947">
            <v>10.718518518518518</v>
          </cell>
          <cell r="F947" t="str">
            <v>DER Jan/26</v>
          </cell>
        </row>
        <row r="948">
          <cell r="A948" t="str">
            <v>37.01.17</v>
          </cell>
          <cell r="B948" t="str">
            <v xml:space="preserve">LIMPEZA TACHA REFLETIVA MONO/BIDIREC                                           </v>
          </cell>
          <cell r="C948" t="str">
            <v>un</v>
          </cell>
          <cell r="D948">
            <v>4.24</v>
          </cell>
          <cell r="E948">
            <v>3.1407407407407408</v>
          </cell>
          <cell r="F948" t="str">
            <v>DER Jan/26</v>
          </cell>
        </row>
        <row r="949">
          <cell r="A949" t="str">
            <v>37.01.18</v>
          </cell>
          <cell r="B949" t="str">
            <v xml:space="preserve">PINTURA DE CAIACAO 2 DEMAOS                                                    </v>
          </cell>
          <cell r="C949" t="str">
            <v>m2</v>
          </cell>
          <cell r="D949">
            <v>6.07</v>
          </cell>
          <cell r="E949">
            <v>4.496296296296296</v>
          </cell>
          <cell r="F949" t="str">
            <v>DER Jan/26</v>
          </cell>
        </row>
        <row r="950">
          <cell r="A950" t="str">
            <v>37.01.18.01</v>
          </cell>
          <cell r="B950" t="str">
            <v xml:space="preserve">PINTURA DE CAIACAO COM CAL HIDRATADA                                           </v>
          </cell>
          <cell r="C950" t="str">
            <v>m2</v>
          </cell>
          <cell r="D950">
            <v>6.07</v>
          </cell>
          <cell r="E950">
            <v>4.496296296296296</v>
          </cell>
          <cell r="F950" t="str">
            <v>DER Jan/26</v>
          </cell>
        </row>
        <row r="951">
          <cell r="A951" t="str">
            <v>37.01.19</v>
          </cell>
          <cell r="B951" t="str">
            <v xml:space="preserve">LIMPEZA SUPERFICIAL CONCRETO                                                   </v>
          </cell>
          <cell r="C951" t="str">
            <v>m2</v>
          </cell>
          <cell r="D951">
            <v>14.46</v>
          </cell>
          <cell r="E951">
            <v>10.71111111111111</v>
          </cell>
          <cell r="F951" t="str">
            <v>DER Jan/26</v>
          </cell>
        </row>
        <row r="952">
          <cell r="A952" t="str">
            <v>37.01.21</v>
          </cell>
          <cell r="B952" t="str">
            <v xml:space="preserve">RECOLHIMENTO DE ANIMAIS                                                        </v>
          </cell>
          <cell r="C952" t="str">
            <v>equipe.hor</v>
          </cell>
          <cell r="D952">
            <v>170.19</v>
          </cell>
          <cell r="E952">
            <v>126.06666666666666</v>
          </cell>
          <cell r="F952" t="str">
            <v>DER Jan/26</v>
          </cell>
        </row>
        <row r="953">
          <cell r="A953" t="str">
            <v>37.01.22</v>
          </cell>
          <cell r="B953" t="str">
            <v xml:space="preserve">EQUIPE PARA SERVICOS CONSERVACAO                                               </v>
          </cell>
          <cell r="C953" t="str">
            <v>equip/dia</v>
          </cell>
          <cell r="D953">
            <v>1766.17</v>
          </cell>
          <cell r="E953">
            <v>1308.274074074074</v>
          </cell>
          <cell r="F953" t="str">
            <v>DER Jan/26</v>
          </cell>
        </row>
        <row r="954">
          <cell r="A954" t="str">
            <v>37.01.23</v>
          </cell>
          <cell r="B954" t="str">
            <v xml:space="preserve">TRANSPORTE DE PESSOAL                                                          </v>
          </cell>
          <cell r="C954" t="str">
            <v>km</v>
          </cell>
          <cell r="D954">
            <v>2.38</v>
          </cell>
          <cell r="E954">
            <v>1.7629629629629628</v>
          </cell>
          <cell r="F954" t="str">
            <v>DER Jan/26</v>
          </cell>
        </row>
        <row r="955">
          <cell r="A955" t="str">
            <v>37.01.24.02</v>
          </cell>
          <cell r="B955" t="str">
            <v xml:space="preserve">PINTURA LATEX ACRILICA COM EQUIPAMENTO PARA PINTURA A AR COMPRIMIDO DE PISTOLA </v>
          </cell>
          <cell r="C955" t="str">
            <v>m2</v>
          </cell>
          <cell r="D955">
            <v>52.58</v>
          </cell>
          <cell r="E955">
            <v>38.948148148148142</v>
          </cell>
          <cell r="F955" t="str">
            <v>DER Jan/26</v>
          </cell>
        </row>
        <row r="956">
          <cell r="A956" t="str">
            <v>37.01.25</v>
          </cell>
          <cell r="B956" t="str">
            <v xml:space="preserve">RECOMPOSICAO TOTAL CERCA C/MOURAO CONCRETO SECAO QUADRADA                      </v>
          </cell>
          <cell r="C956" t="str">
            <v>m</v>
          </cell>
          <cell r="D956">
            <v>47.03</v>
          </cell>
          <cell r="E956">
            <v>34.837037037037035</v>
          </cell>
          <cell r="F956" t="str">
            <v>DER Jan/26</v>
          </cell>
        </row>
        <row r="957">
          <cell r="A957" t="str">
            <v>37.01.26</v>
          </cell>
          <cell r="B957" t="str">
            <v xml:space="preserve">RECOMPOSICAO PARCIAL DE CERCA COM MOURAO DE CONCRETO - ARAME                   </v>
          </cell>
          <cell r="C957" t="str">
            <v>m</v>
          </cell>
          <cell r="D957">
            <v>15.97</v>
          </cell>
          <cell r="E957">
            <v>11.829629629629629</v>
          </cell>
          <cell r="F957" t="str">
            <v>DER Jan/26</v>
          </cell>
        </row>
        <row r="958">
          <cell r="A958" t="str">
            <v>37.01.27</v>
          </cell>
          <cell r="B958" t="str">
            <v>RECOMPOSICAO PARCIAL CERCA C/MOURAO CONCRETO SEC. QUADRADA-AREIA E BRITA COMERC</v>
          </cell>
          <cell r="C958" t="str">
            <v>m</v>
          </cell>
          <cell r="D958">
            <v>37.06</v>
          </cell>
          <cell r="E958">
            <v>27.451851851851853</v>
          </cell>
          <cell r="F958" t="str">
            <v>DER Jan/26</v>
          </cell>
        </row>
        <row r="959">
          <cell r="A959" t="str">
            <v>37.01.28</v>
          </cell>
          <cell r="B959" t="str">
            <v xml:space="preserve">RECOMPOSICAO TOTAL DE CERCA COM MOURAO DE MADEIRA                              </v>
          </cell>
          <cell r="C959" t="str">
            <v>m</v>
          </cell>
          <cell r="D959">
            <v>58.77</v>
          </cell>
          <cell r="E959">
            <v>43.533333333333331</v>
          </cell>
          <cell r="F959" t="str">
            <v>DER Jan/26</v>
          </cell>
        </row>
        <row r="960">
          <cell r="A960" t="str">
            <v>37.01.29</v>
          </cell>
          <cell r="B960" t="str">
            <v xml:space="preserve">RECOMPOSICAO PARCIAL DE CERCA COM MOURAO DE MADEIRA - ARAME                    </v>
          </cell>
          <cell r="C960" t="str">
            <v>m</v>
          </cell>
          <cell r="D960">
            <v>12.3</v>
          </cell>
          <cell r="E960">
            <v>9.1111111111111107</v>
          </cell>
          <cell r="F960" t="str">
            <v>DER Jan/26</v>
          </cell>
        </row>
        <row r="961">
          <cell r="A961" t="str">
            <v>37.01.30</v>
          </cell>
          <cell r="B961" t="str">
            <v xml:space="preserve">RECOMPOSICAO PARCIAL DE CERCA COM MOURAO DE MADEIRA - MOURAO                   </v>
          </cell>
          <cell r="C961" t="str">
            <v>m</v>
          </cell>
          <cell r="D961">
            <v>48.01</v>
          </cell>
          <cell r="E961">
            <v>35.562962962962956</v>
          </cell>
          <cell r="F961" t="str">
            <v>DER Jan/26</v>
          </cell>
        </row>
        <row r="962">
          <cell r="A962" t="str">
            <v>37.02.01</v>
          </cell>
          <cell r="B962" t="str">
            <v xml:space="preserve">REPOSICAO DE REVEST.PRIMARIO NA PISTA                                          </v>
          </cell>
          <cell r="C962" t="str">
            <v>m3</v>
          </cell>
          <cell r="D962">
            <v>181.78</v>
          </cell>
          <cell r="E962">
            <v>134.65185185185183</v>
          </cell>
          <cell r="F962" t="str">
            <v>DER Jan/26</v>
          </cell>
        </row>
        <row r="963">
          <cell r="A963" t="str">
            <v>37.02.02</v>
          </cell>
          <cell r="B963" t="str">
            <v xml:space="preserve">REPOSICAO REVEST.PRIMARIO ACOSTAMENTO                                          </v>
          </cell>
          <cell r="C963" t="str">
            <v>m3</v>
          </cell>
          <cell r="D963">
            <v>181.78</v>
          </cell>
          <cell r="E963">
            <v>134.65185185185183</v>
          </cell>
          <cell r="F963" t="str">
            <v>DER Jan/26</v>
          </cell>
        </row>
        <row r="964">
          <cell r="A964" t="str">
            <v>37.02.03</v>
          </cell>
          <cell r="B964" t="str">
            <v xml:space="preserve">RECONFORMACAO DE PLATAFORMA                                                    </v>
          </cell>
          <cell r="C964" t="str">
            <v>km</v>
          </cell>
          <cell r="D964">
            <v>657.93</v>
          </cell>
          <cell r="E964">
            <v>487.3555555555555</v>
          </cell>
          <cell r="F964" t="str">
            <v>DER Jan/26</v>
          </cell>
        </row>
        <row r="965">
          <cell r="A965" t="str">
            <v>37.02.04</v>
          </cell>
          <cell r="B965" t="str">
            <v xml:space="preserve">RECONFORMACAO DE ACOSTAMENTO                                                   </v>
          </cell>
          <cell r="C965" t="str">
            <v>km</v>
          </cell>
          <cell r="D965">
            <v>219.11</v>
          </cell>
          <cell r="E965">
            <v>162.30370370370369</v>
          </cell>
          <cell r="F965" t="str">
            <v>DER Jan/26</v>
          </cell>
        </row>
        <row r="966">
          <cell r="A966" t="str">
            <v>37.02.05</v>
          </cell>
          <cell r="B966" t="str">
            <v xml:space="preserve">RECOMPOSICAO MANUAL DE ATERRO                                                  </v>
          </cell>
          <cell r="C966" t="str">
            <v>m3</v>
          </cell>
          <cell r="D966">
            <v>142.96</v>
          </cell>
          <cell r="E966">
            <v>105.8962962962963</v>
          </cell>
          <cell r="F966" t="str">
            <v>DER Jan/26</v>
          </cell>
        </row>
        <row r="967">
          <cell r="A967" t="str">
            <v>37.02.06</v>
          </cell>
          <cell r="B967" t="str">
            <v xml:space="preserve">RECOMPOSICAO MECANICA DE ATERRO                                                </v>
          </cell>
          <cell r="C967" t="str">
            <v>m3</v>
          </cell>
          <cell r="D967">
            <v>44.54</v>
          </cell>
          <cell r="E967">
            <v>32.992592592592587</v>
          </cell>
          <cell r="F967" t="str">
            <v>DER Jan/26</v>
          </cell>
        </row>
        <row r="968">
          <cell r="A968" t="str">
            <v>37.02.07</v>
          </cell>
          <cell r="B968" t="str">
            <v xml:space="preserve">REMOCAO MANUAL DE BARREIRA                                                     </v>
          </cell>
          <cell r="C968" t="str">
            <v>m3</v>
          </cell>
          <cell r="D968">
            <v>88.07</v>
          </cell>
          <cell r="E968">
            <v>65.237037037037027</v>
          </cell>
          <cell r="F968" t="str">
            <v>DER Jan/26</v>
          </cell>
        </row>
        <row r="969">
          <cell r="A969" t="str">
            <v>37.02.08</v>
          </cell>
          <cell r="B969" t="str">
            <v xml:space="preserve">REMOCAO MECANICA DE BARREIRA                                                   </v>
          </cell>
          <cell r="C969" t="str">
            <v>m3</v>
          </cell>
          <cell r="D969">
            <v>34.130000000000003</v>
          </cell>
          <cell r="E969">
            <v>25.281481481481482</v>
          </cell>
          <cell r="F969" t="str">
            <v>DER Jan/26</v>
          </cell>
        </row>
        <row r="970">
          <cell r="A970" t="str">
            <v>37.02.09</v>
          </cell>
          <cell r="B970" t="str">
            <v xml:space="preserve">RETALUDAMENTO MANUAL                                                           </v>
          </cell>
          <cell r="C970" t="str">
            <v>m3</v>
          </cell>
          <cell r="D970">
            <v>301.02</v>
          </cell>
          <cell r="E970">
            <v>222.97777777777776</v>
          </cell>
          <cell r="F970" t="str">
            <v>DER Jan/26</v>
          </cell>
        </row>
        <row r="971">
          <cell r="A971" t="str">
            <v>37.02.11</v>
          </cell>
          <cell r="B971" t="str">
            <v xml:space="preserve">DEST.ARV.COM PERIMETRO MAIOR QUE 78CM                                          </v>
          </cell>
          <cell r="C971" t="str">
            <v>un</v>
          </cell>
          <cell r="D971">
            <v>163.71</v>
          </cell>
          <cell r="E971">
            <v>121.26666666666667</v>
          </cell>
          <cell r="F971" t="str">
            <v>DER Jan/26</v>
          </cell>
        </row>
        <row r="972">
          <cell r="A972" t="str">
            <v>37.02.11.01</v>
          </cell>
          <cell r="B972" t="str">
            <v xml:space="preserve">CORTE, DESTOCAMENTO DE ARVORES COM PERíMETRO MAIOR QUE 78 CM                   </v>
          </cell>
          <cell r="C972" t="str">
            <v>un</v>
          </cell>
          <cell r="D972">
            <v>184.52</v>
          </cell>
          <cell r="E972">
            <v>136.68148148148148</v>
          </cell>
          <cell r="F972" t="str">
            <v>DER Jan/26</v>
          </cell>
        </row>
        <row r="973">
          <cell r="A973" t="str">
            <v>37.02.11.02</v>
          </cell>
          <cell r="B973" t="str">
            <v xml:space="preserve">DERRUBADA E DESTOCAMENTO DE ÁRVORES COM PERIMETRO &gt; 78CM                       </v>
          </cell>
          <cell r="C973" t="str">
            <v>un</v>
          </cell>
          <cell r="D973">
            <v>184.52</v>
          </cell>
          <cell r="E973">
            <v>136.68148148148148</v>
          </cell>
          <cell r="F973" t="str">
            <v>DER Jan/26</v>
          </cell>
        </row>
        <row r="974">
          <cell r="A974" t="str">
            <v>37.02.12</v>
          </cell>
          <cell r="B974" t="str">
            <v xml:space="preserve">LIMP.TERRENO C/DEST.ARV.PERIMETRO&lt;=78                                          </v>
          </cell>
          <cell r="C974" t="str">
            <v>m2</v>
          </cell>
          <cell r="D974">
            <v>1.75</v>
          </cell>
          <cell r="E974">
            <v>1.2962962962962963</v>
          </cell>
          <cell r="F974" t="str">
            <v>DER Jan/26</v>
          </cell>
        </row>
        <row r="975">
          <cell r="A975" t="str">
            <v>37.02.13</v>
          </cell>
          <cell r="B975" t="str">
            <v xml:space="preserve">LIMP.TERRENO S/DESTOCAMENTO DE ARVORE                                          </v>
          </cell>
          <cell r="C975" t="str">
            <v>m2</v>
          </cell>
          <cell r="D975">
            <v>0.76</v>
          </cell>
          <cell r="E975">
            <v>0.56296296296296289</v>
          </cell>
          <cell r="F975" t="str">
            <v>DER Jan/26</v>
          </cell>
        </row>
        <row r="976">
          <cell r="A976" t="str">
            <v>37.02.14.01</v>
          </cell>
          <cell r="B976" t="str">
            <v xml:space="preserve">ESCAVACAO E CARGA DE MATERIAL DE 1/2A CATEGORIA                                </v>
          </cell>
          <cell r="C976" t="str">
            <v>m3</v>
          </cell>
          <cell r="D976">
            <v>12.76</v>
          </cell>
          <cell r="E976">
            <v>9.4518518518518508</v>
          </cell>
          <cell r="F976" t="str">
            <v>DER Jan/26</v>
          </cell>
        </row>
        <row r="977">
          <cell r="A977" t="str">
            <v>37.02.18</v>
          </cell>
          <cell r="B977" t="str">
            <v xml:space="preserve">ESCAV.CARGA MATERIAL 2A.CAT.C/EXPLOSIVO                                        </v>
          </cell>
          <cell r="C977" t="str">
            <v>m3</v>
          </cell>
          <cell r="D977">
            <v>50</v>
          </cell>
          <cell r="E977">
            <v>37.037037037037038</v>
          </cell>
          <cell r="F977" t="str">
            <v>DER Jan/26</v>
          </cell>
        </row>
        <row r="978">
          <cell r="A978" t="str">
            <v>37.02.18.01</v>
          </cell>
          <cell r="B978" t="str">
            <v xml:space="preserve">ESCAVACAO E CARGA DE MATERIAL DE 1/2A CATEGORIA                                </v>
          </cell>
          <cell r="C978" t="str">
            <v>m3</v>
          </cell>
          <cell r="D978">
            <v>12.76</v>
          </cell>
          <cell r="E978">
            <v>9.4518518518518508</v>
          </cell>
          <cell r="F978" t="str">
            <v>DER Jan/26</v>
          </cell>
        </row>
        <row r="979">
          <cell r="A979" t="str">
            <v>37.02.19</v>
          </cell>
          <cell r="B979" t="str">
            <v xml:space="preserve">ESCAVACAO E CARGA MATERIAL DE 3A.CAT.                                          </v>
          </cell>
          <cell r="C979" t="str">
            <v>m3</v>
          </cell>
          <cell r="D979">
            <v>80.17</v>
          </cell>
          <cell r="E979">
            <v>59.385185185185179</v>
          </cell>
          <cell r="F979" t="str">
            <v>DER Jan/26</v>
          </cell>
        </row>
        <row r="980">
          <cell r="A980" t="str">
            <v>37.02.20</v>
          </cell>
          <cell r="B980" t="str">
            <v xml:space="preserve">COMPACTACAO ATERRO MAIOR/IGUAL 95%PS                                           </v>
          </cell>
          <cell r="C980" t="str">
            <v>m3</v>
          </cell>
          <cell r="D980">
            <v>6.54</v>
          </cell>
          <cell r="E980">
            <v>4.8444444444444441</v>
          </cell>
          <cell r="F980" t="str">
            <v>DER Jan/26</v>
          </cell>
        </row>
        <row r="981">
          <cell r="A981" t="str">
            <v>37.02.21</v>
          </cell>
          <cell r="B981" t="str">
            <v xml:space="preserve">TRANSPORTE DE 1A/2A. CATEGORIA ATE 1KM                                         </v>
          </cell>
          <cell r="C981" t="str">
            <v>m3*km</v>
          </cell>
          <cell r="D981">
            <v>9.98</v>
          </cell>
          <cell r="E981">
            <v>7.3925925925925924</v>
          </cell>
          <cell r="F981" t="str">
            <v>DER Jan/26</v>
          </cell>
        </row>
        <row r="982">
          <cell r="A982" t="str">
            <v>37.02.22</v>
          </cell>
          <cell r="B982" t="str">
            <v xml:space="preserve">TRANSPORTE DE 1A/2A. CATEGORIA ATE 2KM                                         </v>
          </cell>
          <cell r="C982" t="str">
            <v>m3*km</v>
          </cell>
          <cell r="D982">
            <v>5.87</v>
          </cell>
          <cell r="E982">
            <v>4.3481481481481481</v>
          </cell>
          <cell r="F982" t="str">
            <v>DER Jan/26</v>
          </cell>
        </row>
        <row r="983">
          <cell r="A983" t="str">
            <v>37.02.23</v>
          </cell>
          <cell r="B983" t="str">
            <v xml:space="preserve">TRANSPORTE DE 1A/2A. CATEGORIA ATE 5KM                                         </v>
          </cell>
          <cell r="C983" t="str">
            <v>m3*km</v>
          </cell>
          <cell r="D983">
            <v>4.5599999999999996</v>
          </cell>
          <cell r="E983">
            <v>3.3777777777777773</v>
          </cell>
          <cell r="F983" t="str">
            <v>DER Jan/26</v>
          </cell>
        </row>
        <row r="984">
          <cell r="A984" t="str">
            <v>37.02.24</v>
          </cell>
          <cell r="B984" t="str">
            <v xml:space="preserve">TRANSPORTE DE 1A/2A. CATEGORIA ATE 10KM                                        </v>
          </cell>
          <cell r="C984" t="str">
            <v>m3*km</v>
          </cell>
          <cell r="D984">
            <v>3.81</v>
          </cell>
          <cell r="E984">
            <v>2.822222222222222</v>
          </cell>
          <cell r="F984" t="str">
            <v>DER Jan/26</v>
          </cell>
        </row>
        <row r="985">
          <cell r="A985" t="str">
            <v>37.02.25</v>
          </cell>
          <cell r="B985" t="str">
            <v xml:space="preserve">TRANSPORTE DE 1A/2A. CATEGORIA ATE 15KM                                        </v>
          </cell>
          <cell r="C985" t="str">
            <v>m3*km</v>
          </cell>
          <cell r="D985">
            <v>3.36</v>
          </cell>
          <cell r="E985">
            <v>2.4888888888888885</v>
          </cell>
          <cell r="F985" t="str">
            <v>DER Jan/26</v>
          </cell>
        </row>
        <row r="986">
          <cell r="A986" t="str">
            <v>37.02.26</v>
          </cell>
          <cell r="B986" t="str">
            <v xml:space="preserve">TRANSPORTE DE 1A/2A. CATEGORIA ALEM 15KM                                       </v>
          </cell>
          <cell r="C986" t="str">
            <v>m3*km</v>
          </cell>
          <cell r="D986">
            <v>2.65</v>
          </cell>
          <cell r="E986">
            <v>1.9629629629629628</v>
          </cell>
          <cell r="F986" t="str">
            <v>DER Jan/26</v>
          </cell>
        </row>
        <row r="987">
          <cell r="A987" t="str">
            <v>37.02.27</v>
          </cell>
          <cell r="B987" t="str">
            <v xml:space="preserve">REVESTIMENTO PRIMARIO                                                          </v>
          </cell>
          <cell r="C987" t="str">
            <v>m3</v>
          </cell>
          <cell r="D987">
            <v>179.69</v>
          </cell>
          <cell r="E987">
            <v>133.1037037037037</v>
          </cell>
          <cell r="F987" t="str">
            <v>DER Jan/26</v>
          </cell>
        </row>
        <row r="988">
          <cell r="A988" t="str">
            <v>37.02.27.01</v>
          </cell>
          <cell r="B988" t="str">
            <v xml:space="preserve">REVESTIMENTO PRIMARIO COM BICA CORRIDA                                         </v>
          </cell>
          <cell r="C988" t="str">
            <v>m3</v>
          </cell>
          <cell r="D988">
            <v>266.52</v>
          </cell>
          <cell r="E988">
            <v>197.42222222222219</v>
          </cell>
          <cell r="F988" t="str">
            <v>DER Jan/26</v>
          </cell>
        </row>
        <row r="989">
          <cell r="A989" t="str">
            <v>37.02.27.02</v>
          </cell>
          <cell r="B989" t="str">
            <v xml:space="preserve">REVESTIMENTO PRIMARIO COM MATERIAL DE JAZIDA                                   </v>
          </cell>
          <cell r="C989" t="str">
            <v>m3</v>
          </cell>
          <cell r="D989">
            <v>80.12</v>
          </cell>
          <cell r="E989">
            <v>59.348148148148148</v>
          </cell>
          <cell r="F989" t="str">
            <v>DER Jan/26</v>
          </cell>
        </row>
        <row r="990">
          <cell r="A990" t="str">
            <v>37.02.27.03</v>
          </cell>
          <cell r="B990" t="str">
            <v xml:space="preserve">RESVETIMENTO PRIMARIO COM REAPROVEITAMENTO DE MATERIAL FRESADO                 </v>
          </cell>
          <cell r="C990" t="str">
            <v>m3</v>
          </cell>
          <cell r="D990">
            <v>55.29</v>
          </cell>
          <cell r="E990">
            <v>40.955555555555556</v>
          </cell>
          <cell r="F990" t="str">
            <v>DER Jan/26</v>
          </cell>
        </row>
        <row r="991">
          <cell r="A991" t="str">
            <v>37.03.01</v>
          </cell>
          <cell r="B991" t="str">
            <v xml:space="preserve">REMENDO PRE-MISTURADO A QUENTE                                                 </v>
          </cell>
          <cell r="C991" t="str">
            <v>m3</v>
          </cell>
          <cell r="D991">
            <v>2634.52</v>
          </cell>
          <cell r="E991">
            <v>1951.4962962962961</v>
          </cell>
          <cell r="F991" t="str">
            <v>DER Jan/26</v>
          </cell>
        </row>
        <row r="992">
          <cell r="A992" t="str">
            <v>37.03.03</v>
          </cell>
          <cell r="B992" t="str">
            <v xml:space="preserve">REPARO EMERGENCIAL DE PAV.-TAPA BURACO                                         </v>
          </cell>
          <cell r="C992" t="str">
            <v>m3</v>
          </cell>
          <cell r="D992">
            <v>2265.75</v>
          </cell>
          <cell r="E992">
            <v>1678.3333333333333</v>
          </cell>
          <cell r="F992" t="str">
            <v>DER Jan/26</v>
          </cell>
        </row>
        <row r="993">
          <cell r="A993" t="str">
            <v>37.03.04</v>
          </cell>
          <cell r="B993" t="str">
            <v xml:space="preserve">REPARO DE BASE BRITA GRADUADA                                                  </v>
          </cell>
          <cell r="C993" t="str">
            <v>m3</v>
          </cell>
          <cell r="D993">
            <v>919.44</v>
          </cell>
          <cell r="E993">
            <v>681.06666666666661</v>
          </cell>
          <cell r="F993" t="str">
            <v>DER Jan/26</v>
          </cell>
        </row>
        <row r="994">
          <cell r="A994" t="str">
            <v>37.03.05.02</v>
          </cell>
          <cell r="B994" t="str">
            <v xml:space="preserve">SELAGEM DE TRINCA COM MASTIQUE ASFALTICO                                       </v>
          </cell>
          <cell r="C994" t="str">
            <v>litro</v>
          </cell>
          <cell r="D994">
            <v>88.11</v>
          </cell>
          <cell r="E994">
            <v>65.266666666666666</v>
          </cell>
          <cell r="F994" t="str">
            <v>DER Jan/26</v>
          </cell>
        </row>
        <row r="995">
          <cell r="A995" t="str">
            <v>37.03.05.03</v>
          </cell>
          <cell r="B995" t="str">
            <v xml:space="preserve">SELAGEM DE TRINCA COM EMULSÃO ASFÁLTICA                                        </v>
          </cell>
          <cell r="C995" t="str">
            <v>m</v>
          </cell>
          <cell r="D995">
            <v>4.75</v>
          </cell>
          <cell r="E995">
            <v>3.5185185185185182</v>
          </cell>
          <cell r="F995" t="str">
            <v>DER Jan/26</v>
          </cell>
        </row>
        <row r="996">
          <cell r="A996" t="str">
            <v>37.03.10</v>
          </cell>
          <cell r="B996" t="str">
            <v xml:space="preserve">SUB-BASE OU BASE BRITA GRAD.SIMPLES                                            </v>
          </cell>
          <cell r="C996" t="str">
            <v>m3</v>
          </cell>
          <cell r="D996">
            <v>409.99</v>
          </cell>
          <cell r="E996">
            <v>303.69629629629628</v>
          </cell>
          <cell r="F996" t="str">
            <v>DER Jan/26</v>
          </cell>
        </row>
        <row r="997">
          <cell r="A997" t="str">
            <v>37.03.11</v>
          </cell>
          <cell r="B997" t="str">
            <v xml:space="preserve">IMPRIMADURA BET.IMPERMEABILIZANTE                                              </v>
          </cell>
          <cell r="C997" t="str">
            <v>m2</v>
          </cell>
          <cell r="D997">
            <v>6.35</v>
          </cell>
          <cell r="E997">
            <v>4.7037037037037033</v>
          </cell>
          <cell r="F997" t="str">
            <v>DER Jan/26</v>
          </cell>
        </row>
        <row r="998">
          <cell r="A998" t="str">
            <v>37.03.12</v>
          </cell>
          <cell r="B998" t="str">
            <v xml:space="preserve">IMPRIMADURA BETUMINOSA LIGANTE                                                 </v>
          </cell>
          <cell r="C998" t="str">
            <v>m2</v>
          </cell>
          <cell r="D998">
            <v>4.12</v>
          </cell>
          <cell r="E998">
            <v>3.0518518518518518</v>
          </cell>
          <cell r="F998" t="str">
            <v>DER Jan/26</v>
          </cell>
        </row>
        <row r="999">
          <cell r="A999" t="str">
            <v>37.03.18</v>
          </cell>
          <cell r="B999" t="str">
            <v xml:space="preserve">FRESAGEM PAVIMENTO                                                             </v>
          </cell>
          <cell r="C999" t="str">
            <v>m3</v>
          </cell>
          <cell r="D999">
            <v>162.38</v>
          </cell>
          <cell r="E999">
            <v>120.28148148148146</v>
          </cell>
          <cell r="F999" t="str">
            <v>DER Jan/26</v>
          </cell>
        </row>
        <row r="1000">
          <cell r="A1000" t="str">
            <v>37.03.19</v>
          </cell>
          <cell r="B1000" t="str">
            <v xml:space="preserve">IMPRIMADURA BET. AUXILIAR DE LIGACAO                                           </v>
          </cell>
          <cell r="C1000" t="str">
            <v>m2</v>
          </cell>
          <cell r="D1000">
            <v>1.99</v>
          </cell>
          <cell r="E1000">
            <v>1.4740740740740739</v>
          </cell>
          <cell r="F1000" t="str">
            <v>DER Jan/26</v>
          </cell>
        </row>
        <row r="1001">
          <cell r="A1001" t="str">
            <v>37.03.20</v>
          </cell>
          <cell r="B1001" t="str">
            <v xml:space="preserve">REMOCAO CAMADA DE ROLAMENTO                                                    </v>
          </cell>
          <cell r="C1001" t="str">
            <v>m3</v>
          </cell>
          <cell r="D1001">
            <v>97.89</v>
          </cell>
          <cell r="E1001">
            <v>72.511111111111106</v>
          </cell>
          <cell r="F1001" t="str">
            <v>DER Jan/26</v>
          </cell>
        </row>
        <row r="1002">
          <cell r="A1002" t="str">
            <v>37.03.24</v>
          </cell>
          <cell r="B1002" t="str">
            <v xml:space="preserve">SUB-BASE OU BASE SOLO CIM. 7% - PULV.                                          </v>
          </cell>
          <cell r="C1002" t="str">
            <v>m3</v>
          </cell>
          <cell r="D1002">
            <v>140.66</v>
          </cell>
          <cell r="E1002">
            <v>104.19259259259259</v>
          </cell>
          <cell r="F1002" t="str">
            <v>DER Jan/26</v>
          </cell>
        </row>
        <row r="1003">
          <cell r="A1003" t="str">
            <v>37.03.25</v>
          </cell>
          <cell r="B1003" t="str">
            <v xml:space="preserve">SUB-BASE OU BASE SOLO CIM. 10% - PULV.                                         </v>
          </cell>
          <cell r="C1003" t="str">
            <v>m3</v>
          </cell>
          <cell r="D1003">
            <v>179.01</v>
          </cell>
          <cell r="E1003">
            <v>132.6</v>
          </cell>
          <cell r="F1003" t="str">
            <v>DER Jan/26</v>
          </cell>
        </row>
        <row r="1004">
          <cell r="A1004" t="str">
            <v>37.03.26</v>
          </cell>
          <cell r="B1004" t="str">
            <v xml:space="preserve">RECICLAGEM PAVIMENTO IN LOCO                                                   </v>
          </cell>
          <cell r="C1004" t="str">
            <v>m3</v>
          </cell>
          <cell r="D1004">
            <v>504.95</v>
          </cell>
          <cell r="E1004">
            <v>374.03703703703701</v>
          </cell>
          <cell r="F1004" t="str">
            <v>DER Jan/26</v>
          </cell>
        </row>
        <row r="1005">
          <cell r="A1005" t="str">
            <v>37.03.46</v>
          </cell>
          <cell r="B1005" t="str">
            <v xml:space="preserve">PAV CONCRETO INTERTRAVADO - E=10CM                                             </v>
          </cell>
          <cell r="C1005" t="str">
            <v>m2</v>
          </cell>
          <cell r="D1005">
            <v>224.96</v>
          </cell>
          <cell r="E1005">
            <v>166.63703703703703</v>
          </cell>
          <cell r="F1005" t="str">
            <v>DER Jan/26</v>
          </cell>
        </row>
        <row r="1006">
          <cell r="A1006" t="str">
            <v>37.04.01</v>
          </cell>
          <cell r="B1006" t="str">
            <v xml:space="preserve">REPARO DE GUARDA CORPO METALICO                                                </v>
          </cell>
          <cell r="C1006" t="str">
            <v>m</v>
          </cell>
          <cell r="D1006">
            <v>235.9</v>
          </cell>
          <cell r="E1006">
            <v>174.74074074074073</v>
          </cell>
          <cell r="F1006" t="str">
            <v>DER Jan/26</v>
          </cell>
        </row>
        <row r="1007">
          <cell r="A1007" t="str">
            <v>37.04.02.01</v>
          </cell>
          <cell r="B1007" t="str">
            <v xml:space="preserve">GUIA DE CONCRETO FCK 20 MPA                                                    </v>
          </cell>
          <cell r="C1007" t="str">
            <v>m3</v>
          </cell>
          <cell r="D1007">
            <v>1460.76</v>
          </cell>
          <cell r="E1007">
            <v>1082.0444444444445</v>
          </cell>
          <cell r="F1007" t="str">
            <v>DER Jan/26</v>
          </cell>
        </row>
        <row r="1008">
          <cell r="A1008" t="str">
            <v>37.04.03.01</v>
          </cell>
          <cell r="B1008" t="str">
            <v xml:space="preserve">SARJETA DE CONCRETO FCK 20 MPA                                                 </v>
          </cell>
          <cell r="C1008" t="str">
            <v>m3</v>
          </cell>
          <cell r="D1008">
            <v>1163.43</v>
          </cell>
          <cell r="E1008">
            <v>861.8</v>
          </cell>
          <cell r="F1008" t="str">
            <v>DER Jan/26</v>
          </cell>
        </row>
        <row r="1009">
          <cell r="A1009" t="str">
            <v>37.04.04</v>
          </cell>
          <cell r="B1009" t="str">
            <v xml:space="preserve">ESCAVACAO MANUAL DE 1A/2A CATEGORIA                                            </v>
          </cell>
          <cell r="C1009" t="str">
            <v>m3</v>
          </cell>
          <cell r="D1009">
            <v>141.43</v>
          </cell>
          <cell r="E1009">
            <v>104.76296296296296</v>
          </cell>
          <cell r="F1009" t="str">
            <v>DER Jan/26</v>
          </cell>
        </row>
        <row r="1010">
          <cell r="A1010" t="str">
            <v>37.04.05</v>
          </cell>
          <cell r="B1010" t="str">
            <v xml:space="preserve">ESCAV.FUND.,BUEIRO OU DRENO S/EXPL.ATE2M                                       </v>
          </cell>
          <cell r="C1010" t="str">
            <v>m3</v>
          </cell>
          <cell r="D1010">
            <v>25.78</v>
          </cell>
          <cell r="E1010">
            <v>19.096296296296295</v>
          </cell>
          <cell r="F1010" t="str">
            <v>DER Jan/26</v>
          </cell>
        </row>
        <row r="1011">
          <cell r="A1011" t="str">
            <v>37.04.06</v>
          </cell>
          <cell r="B1011" t="str">
            <v xml:space="preserve">ACRESC.P/ESCAV. 1,5M PROF.,ALEM 2M                                             </v>
          </cell>
          <cell r="C1011" t="str">
            <v>m3</v>
          </cell>
          <cell r="D1011">
            <v>26.4</v>
          </cell>
          <cell r="E1011">
            <v>19.555555555555554</v>
          </cell>
          <cell r="F1011" t="str">
            <v>DER Jan/26</v>
          </cell>
        </row>
        <row r="1012">
          <cell r="A1012" t="str">
            <v>37.04.07</v>
          </cell>
          <cell r="B1012" t="str">
            <v xml:space="preserve">ESCAV.FUND.,BUEIRO OU DRENO C/EXPL.ATE2M                                       </v>
          </cell>
          <cell r="C1012" t="str">
            <v>m3</v>
          </cell>
          <cell r="D1012">
            <v>426.92</v>
          </cell>
          <cell r="E1012">
            <v>316.23703703703706</v>
          </cell>
          <cell r="F1012" t="str">
            <v>DER Jan/26</v>
          </cell>
        </row>
        <row r="1013">
          <cell r="A1013" t="str">
            <v>37.04.08</v>
          </cell>
          <cell r="B1013" t="str">
            <v xml:space="preserve">ACRESC.ESC.ENS.EXPL.C/1,5M PROF.ALEM 3M                                        </v>
          </cell>
          <cell r="C1013" t="str">
            <v>m3</v>
          </cell>
          <cell r="D1013">
            <v>43.63</v>
          </cell>
          <cell r="E1013">
            <v>32.318518518518516</v>
          </cell>
          <cell r="F1013" t="str">
            <v>DER Jan/26</v>
          </cell>
        </row>
        <row r="1014">
          <cell r="A1014" t="str">
            <v>37.04.09</v>
          </cell>
          <cell r="B1014" t="str">
            <v xml:space="preserve">COMPACTACAO MANUAL,REATERRO SOLO LOCAL                                         </v>
          </cell>
          <cell r="C1014" t="str">
            <v>m3</v>
          </cell>
          <cell r="D1014">
            <v>55.73</v>
          </cell>
          <cell r="E1014">
            <v>41.281481481481478</v>
          </cell>
          <cell r="F1014" t="str">
            <v>DER Jan/26</v>
          </cell>
        </row>
        <row r="1015">
          <cell r="A1015" t="str">
            <v>37.04.10</v>
          </cell>
          <cell r="B1015" t="str">
            <v xml:space="preserve">FORMA PLANA P/CONCRETO COMUM                                                   </v>
          </cell>
          <cell r="C1015" t="str">
            <v>m2</v>
          </cell>
          <cell r="D1015">
            <v>178.55</v>
          </cell>
          <cell r="E1015">
            <v>132.25925925925927</v>
          </cell>
          <cell r="F1015" t="str">
            <v>DER Jan/26</v>
          </cell>
        </row>
        <row r="1016">
          <cell r="A1016" t="str">
            <v>37.04.11</v>
          </cell>
          <cell r="B1016" t="str">
            <v xml:space="preserve">FORMA PLANA PARA CONCRETO APARENTE                                             </v>
          </cell>
          <cell r="C1016" t="str">
            <v>m2</v>
          </cell>
          <cell r="D1016">
            <v>193.59</v>
          </cell>
          <cell r="E1016">
            <v>143.4</v>
          </cell>
          <cell r="F1016" t="str">
            <v>DER Jan/26</v>
          </cell>
        </row>
        <row r="1017">
          <cell r="A1017" t="str">
            <v>37.04.12</v>
          </cell>
          <cell r="B1017" t="str">
            <v xml:space="preserve">FORMA CURVA PARA CONCRETO COMUM                                                </v>
          </cell>
          <cell r="C1017" t="str">
            <v>m2</v>
          </cell>
          <cell r="D1017">
            <v>220.64</v>
          </cell>
          <cell r="E1017">
            <v>163.43703703703702</v>
          </cell>
          <cell r="F1017" t="str">
            <v>DER Jan/26</v>
          </cell>
        </row>
        <row r="1018">
          <cell r="A1018" t="str">
            <v>37.04.13</v>
          </cell>
          <cell r="B1018" t="str">
            <v xml:space="preserve">FORMA CURVA PARA CONCRETO APARENTE                                             </v>
          </cell>
          <cell r="C1018" t="str">
            <v>m2</v>
          </cell>
          <cell r="D1018">
            <v>229.51</v>
          </cell>
          <cell r="E1018">
            <v>170.00740740740738</v>
          </cell>
          <cell r="F1018" t="str">
            <v>DER Jan/26</v>
          </cell>
        </row>
        <row r="1019">
          <cell r="A1019" t="str">
            <v>37.04.14</v>
          </cell>
          <cell r="B1019" t="str">
            <v xml:space="preserve">BARRA DE ACO CA-25                                                             </v>
          </cell>
          <cell r="C1019" t="str">
            <v>kg</v>
          </cell>
          <cell r="D1019">
            <v>17.600000000000001</v>
          </cell>
          <cell r="E1019">
            <v>13.037037037037038</v>
          </cell>
          <cell r="F1019" t="str">
            <v>DER Jan/26</v>
          </cell>
        </row>
        <row r="1020">
          <cell r="A1020" t="str">
            <v>37.04.15</v>
          </cell>
          <cell r="B1020" t="str">
            <v xml:space="preserve">BARRA DE ACO CA-50                                                             </v>
          </cell>
          <cell r="C1020" t="str">
            <v>kg</v>
          </cell>
          <cell r="D1020">
            <v>17.100000000000001</v>
          </cell>
          <cell r="E1020">
            <v>12.666666666666666</v>
          </cell>
          <cell r="F1020" t="str">
            <v>DER Jan/26</v>
          </cell>
        </row>
        <row r="1021">
          <cell r="A1021" t="str">
            <v>37.04.16</v>
          </cell>
          <cell r="B1021" t="str">
            <v xml:space="preserve">BARRA DE ACO CA-60                                                             </v>
          </cell>
          <cell r="C1021" t="str">
            <v>kg</v>
          </cell>
          <cell r="D1021">
            <v>19.690000000000001</v>
          </cell>
          <cell r="E1021">
            <v>14.585185185185185</v>
          </cell>
          <cell r="F1021" t="str">
            <v>DER Jan/26</v>
          </cell>
        </row>
        <row r="1022">
          <cell r="A1022" t="str">
            <v>37.04.17</v>
          </cell>
          <cell r="B1022" t="str">
            <v xml:space="preserve">CONCRETO FCK 10MPA                                                             </v>
          </cell>
          <cell r="C1022" t="str">
            <v>m3</v>
          </cell>
          <cell r="D1022">
            <v>768.42</v>
          </cell>
          <cell r="E1022">
            <v>569.19999999999993</v>
          </cell>
          <cell r="F1022" t="str">
            <v>DER Jan/26</v>
          </cell>
        </row>
        <row r="1023">
          <cell r="A1023" t="str">
            <v>37.04.18</v>
          </cell>
          <cell r="B1023" t="str">
            <v xml:space="preserve">CONCRETO FCK 12MPA                                                             </v>
          </cell>
          <cell r="C1023" t="str">
            <v>m3</v>
          </cell>
          <cell r="D1023">
            <v>929.26</v>
          </cell>
          <cell r="E1023">
            <v>688.34074074074067</v>
          </cell>
          <cell r="F1023" t="str">
            <v>DER Jan/26</v>
          </cell>
        </row>
        <row r="1024">
          <cell r="A1024" t="str">
            <v>37.04.19</v>
          </cell>
          <cell r="B1024" t="str">
            <v xml:space="preserve">CONCRETO FCK 15MPA                                                             </v>
          </cell>
          <cell r="C1024" t="str">
            <v>m3</v>
          </cell>
          <cell r="D1024">
            <v>829.17</v>
          </cell>
          <cell r="E1024">
            <v>614.19999999999993</v>
          </cell>
          <cell r="F1024" t="str">
            <v>DER Jan/26</v>
          </cell>
        </row>
        <row r="1025">
          <cell r="A1025" t="str">
            <v>37.04.21</v>
          </cell>
          <cell r="B1025" t="str">
            <v xml:space="preserve">CONCRETO FCK 18MPA                                                             </v>
          </cell>
          <cell r="C1025" t="str">
            <v>m3</v>
          </cell>
          <cell r="D1025">
            <v>839.13</v>
          </cell>
          <cell r="E1025">
            <v>621.57777777777778</v>
          </cell>
          <cell r="F1025" t="str">
            <v>DER Jan/26</v>
          </cell>
        </row>
        <row r="1026">
          <cell r="A1026" t="str">
            <v>37.04.22</v>
          </cell>
          <cell r="B1026" t="str">
            <v xml:space="preserve">CONCRETO FCK 20MPA                                                             </v>
          </cell>
          <cell r="C1026" t="str">
            <v>m3</v>
          </cell>
          <cell r="D1026">
            <v>871.64</v>
          </cell>
          <cell r="E1026">
            <v>645.65925925925922</v>
          </cell>
          <cell r="F1026" t="str">
            <v>DER Jan/26</v>
          </cell>
        </row>
        <row r="1027">
          <cell r="A1027" t="str">
            <v>37.04.23</v>
          </cell>
          <cell r="B1027" t="str">
            <v xml:space="preserve">CONCRETO FCK 25MPA                                                             </v>
          </cell>
          <cell r="C1027" t="str">
            <v>m3</v>
          </cell>
          <cell r="D1027">
            <v>889.4</v>
          </cell>
          <cell r="E1027">
            <v>658.81481481481478</v>
          </cell>
          <cell r="F1027" t="str">
            <v>DER Jan/26</v>
          </cell>
        </row>
        <row r="1028">
          <cell r="A1028" t="str">
            <v>37.04.24</v>
          </cell>
          <cell r="B1028" t="str">
            <v xml:space="preserve">CONCRETO FCK 30MPA                                                             </v>
          </cell>
          <cell r="C1028" t="str">
            <v>m3</v>
          </cell>
          <cell r="D1028">
            <v>912.52</v>
          </cell>
          <cell r="E1028">
            <v>675.94074074074069</v>
          </cell>
          <cell r="F1028" t="str">
            <v>DER Jan/26</v>
          </cell>
        </row>
        <row r="1029">
          <cell r="A1029" t="str">
            <v>37.04.25</v>
          </cell>
          <cell r="B1029" t="str">
            <v xml:space="preserve">CONCRETO FCK 35MPA                                                             </v>
          </cell>
          <cell r="C1029" t="str">
            <v>m3</v>
          </cell>
          <cell r="D1029">
            <v>928.39</v>
          </cell>
          <cell r="E1029">
            <v>687.69629629629628</v>
          </cell>
          <cell r="F1029" t="str">
            <v>DER Jan/26</v>
          </cell>
        </row>
        <row r="1030">
          <cell r="A1030" t="str">
            <v>37.04.26</v>
          </cell>
          <cell r="B1030" t="str">
            <v xml:space="preserve">CONCRETO FCK 40MPA                                                             </v>
          </cell>
          <cell r="C1030" t="str">
            <v>m3</v>
          </cell>
          <cell r="D1030">
            <v>968.3</v>
          </cell>
          <cell r="E1030">
            <v>717.25925925925912</v>
          </cell>
          <cell r="F1030" t="str">
            <v>DER Jan/26</v>
          </cell>
        </row>
        <row r="1031">
          <cell r="A1031" t="str">
            <v>37.04.27</v>
          </cell>
          <cell r="B1031" t="str">
            <v xml:space="preserve">CONCRETO CICLOPICO                                                             </v>
          </cell>
          <cell r="C1031" t="str">
            <v>m3</v>
          </cell>
          <cell r="D1031">
            <v>769.43</v>
          </cell>
          <cell r="E1031">
            <v>569.94814814814811</v>
          </cell>
          <cell r="F1031" t="str">
            <v>DER Jan/26</v>
          </cell>
        </row>
        <row r="1032">
          <cell r="A1032" t="str">
            <v>37.04.28</v>
          </cell>
          <cell r="B1032" t="str">
            <v xml:space="preserve">BOMBEAMENTO P/CONC.QUALQUER RESIST.                                            </v>
          </cell>
          <cell r="C1032" t="str">
            <v>m3</v>
          </cell>
          <cell r="D1032">
            <v>104.38</v>
          </cell>
          <cell r="E1032">
            <v>77.318518518518516</v>
          </cell>
          <cell r="F1032" t="str">
            <v>DER Jan/26</v>
          </cell>
        </row>
        <row r="1033">
          <cell r="A1033" t="str">
            <v>37.04.29</v>
          </cell>
          <cell r="B1033" t="str">
            <v xml:space="preserve">ENROCAMENTO PEDRA ARRUMADA                                                     </v>
          </cell>
          <cell r="C1033" t="str">
            <v>m3</v>
          </cell>
          <cell r="D1033">
            <v>456.7</v>
          </cell>
          <cell r="E1033">
            <v>338.29629629629625</v>
          </cell>
          <cell r="F1033" t="str">
            <v>DER Jan/26</v>
          </cell>
        </row>
        <row r="1034">
          <cell r="A1034" t="str">
            <v>37.04.30</v>
          </cell>
          <cell r="B1034" t="str">
            <v xml:space="preserve">ENROCAMENTO PEDRA ARRUMADA E REJUNTADA                                         </v>
          </cell>
          <cell r="C1034" t="str">
            <v>m3</v>
          </cell>
          <cell r="D1034">
            <v>652.86</v>
          </cell>
          <cell r="E1034">
            <v>483.59999999999997</v>
          </cell>
          <cell r="F1034" t="str">
            <v>DER Jan/26</v>
          </cell>
        </row>
        <row r="1035">
          <cell r="A1035" t="str">
            <v>37.04.31</v>
          </cell>
          <cell r="B1035" t="str">
            <v xml:space="preserve">ENROCAMENTO PEDRA JOGADA                                                       </v>
          </cell>
          <cell r="C1035" t="str">
            <v>m3</v>
          </cell>
          <cell r="D1035">
            <v>303.97000000000003</v>
          </cell>
          <cell r="E1035">
            <v>225.16296296296298</v>
          </cell>
          <cell r="F1035" t="str">
            <v>DER Jan/26</v>
          </cell>
        </row>
        <row r="1036">
          <cell r="A1036" t="str">
            <v>37.04.32</v>
          </cell>
          <cell r="B1036" t="str">
            <v xml:space="preserve">TUBO CONCRETO D=0,40M PA-1 - FORNEC.                                           </v>
          </cell>
          <cell r="C1036" t="str">
            <v>m</v>
          </cell>
          <cell r="D1036">
            <v>185.94</v>
          </cell>
          <cell r="E1036">
            <v>137.73333333333332</v>
          </cell>
          <cell r="F1036" t="str">
            <v>DER Jan/26</v>
          </cell>
        </row>
        <row r="1037">
          <cell r="A1037" t="str">
            <v>37.04.33</v>
          </cell>
          <cell r="B1037" t="str">
            <v xml:space="preserve">TUBO CONCRETO D=0,40M PA-2 - FORNEC.                                           </v>
          </cell>
          <cell r="C1037" t="str">
            <v>m</v>
          </cell>
          <cell r="D1037">
            <v>202.65</v>
          </cell>
          <cell r="E1037">
            <v>150.11111111111111</v>
          </cell>
          <cell r="F1037" t="str">
            <v>DER Jan/26</v>
          </cell>
        </row>
        <row r="1038">
          <cell r="A1038" t="str">
            <v>37.04.34</v>
          </cell>
          <cell r="B1038" t="str">
            <v xml:space="preserve">TUBO CONCRETO D=0,50M PA-3 - FORNEC.                                           </v>
          </cell>
          <cell r="C1038" t="str">
            <v>m</v>
          </cell>
          <cell r="D1038">
            <v>335.11</v>
          </cell>
          <cell r="E1038">
            <v>248.22962962962961</v>
          </cell>
          <cell r="F1038" t="str">
            <v>DER Jan/26</v>
          </cell>
        </row>
        <row r="1039">
          <cell r="A1039" t="str">
            <v>37.04.35</v>
          </cell>
          <cell r="B1039" t="str">
            <v xml:space="preserve">TUBO CONCRETO D=0,60M PA-1 - FORNEC.                                           </v>
          </cell>
          <cell r="C1039" t="str">
            <v>m</v>
          </cell>
          <cell r="D1039">
            <v>247.79</v>
          </cell>
          <cell r="E1039">
            <v>183.54814814814813</v>
          </cell>
          <cell r="F1039" t="str">
            <v>DER Jan/26</v>
          </cell>
        </row>
        <row r="1040">
          <cell r="A1040" t="str">
            <v>37.04.36</v>
          </cell>
          <cell r="B1040" t="str">
            <v xml:space="preserve">TUBO CONCRETO D=0,60M PA-2 - FORNEC.                                           </v>
          </cell>
          <cell r="C1040" t="str">
            <v>m</v>
          </cell>
          <cell r="D1040">
            <v>314.92</v>
          </cell>
          <cell r="E1040">
            <v>233.27407407407406</v>
          </cell>
          <cell r="F1040" t="str">
            <v>DER Jan/26</v>
          </cell>
        </row>
        <row r="1041">
          <cell r="A1041" t="str">
            <v>37.04.37</v>
          </cell>
          <cell r="B1041" t="str">
            <v xml:space="preserve">TUBO CONCRETO D=0,60M PA-3 - FORNEC.                                           </v>
          </cell>
          <cell r="C1041" t="str">
            <v>m</v>
          </cell>
          <cell r="D1041">
            <v>461.87</v>
          </cell>
          <cell r="E1041">
            <v>342.12592592592591</v>
          </cell>
          <cell r="F1041" t="str">
            <v>DER Jan/26</v>
          </cell>
        </row>
        <row r="1042">
          <cell r="A1042" t="str">
            <v>37.04.38</v>
          </cell>
          <cell r="B1042" t="str">
            <v xml:space="preserve">TUBO CONCRETO D=0,60M PA-4 - FORNEC.                                           </v>
          </cell>
          <cell r="C1042" t="str">
            <v>m</v>
          </cell>
          <cell r="D1042">
            <v>476.08</v>
          </cell>
          <cell r="E1042">
            <v>352.6518518518518</v>
          </cell>
          <cell r="F1042" t="str">
            <v>DER Jan/26</v>
          </cell>
        </row>
        <row r="1043">
          <cell r="A1043" t="str">
            <v>37.04.39</v>
          </cell>
          <cell r="B1043" t="str">
            <v xml:space="preserve">TUBO CONCRETO D=0,80M PA-1 - FORNEC.                                           </v>
          </cell>
          <cell r="C1043" t="str">
            <v>m</v>
          </cell>
          <cell r="D1043">
            <v>472.02</v>
          </cell>
          <cell r="E1043">
            <v>349.64444444444439</v>
          </cell>
          <cell r="F1043" t="str">
            <v>DER Jan/26</v>
          </cell>
        </row>
        <row r="1044">
          <cell r="A1044" t="str">
            <v>37.04.40</v>
          </cell>
          <cell r="B1044" t="str">
            <v xml:space="preserve">TUBO CONCRETO D=0,80M PA-2 - FORNEC.                                           </v>
          </cell>
          <cell r="C1044" t="str">
            <v>m</v>
          </cell>
          <cell r="D1044">
            <v>534.09</v>
          </cell>
          <cell r="E1044">
            <v>395.62222222222221</v>
          </cell>
          <cell r="F1044" t="str">
            <v>DER Jan/26</v>
          </cell>
        </row>
        <row r="1045">
          <cell r="A1045" t="str">
            <v>37.04.41</v>
          </cell>
          <cell r="B1045" t="str">
            <v xml:space="preserve">TUBO CONCRETO D=0,80M PA-3 - FORNEC.                                           </v>
          </cell>
          <cell r="C1045" t="str">
            <v>m</v>
          </cell>
          <cell r="D1045">
            <v>566.57000000000005</v>
          </cell>
          <cell r="E1045">
            <v>419.68148148148151</v>
          </cell>
          <cell r="F1045" t="str">
            <v>DER Jan/26</v>
          </cell>
        </row>
        <row r="1046">
          <cell r="A1046" t="str">
            <v>37.04.42</v>
          </cell>
          <cell r="B1046" t="str">
            <v xml:space="preserve">TUBO CONCRETO D=0,80M PA-4 - FORNEC.                                           </v>
          </cell>
          <cell r="C1046" t="str">
            <v>m</v>
          </cell>
          <cell r="D1046">
            <v>663.27</v>
          </cell>
          <cell r="E1046">
            <v>491.31111111111107</v>
          </cell>
          <cell r="F1046" t="str">
            <v>DER Jan/26</v>
          </cell>
        </row>
        <row r="1047">
          <cell r="A1047" t="str">
            <v>37.04.43</v>
          </cell>
          <cell r="B1047" t="str">
            <v xml:space="preserve">TUBO CONCRETO D=1,00M PA-1 - FORNEC.                                           </v>
          </cell>
          <cell r="C1047" t="str">
            <v>m</v>
          </cell>
          <cell r="D1047">
            <v>550.58000000000004</v>
          </cell>
          <cell r="E1047">
            <v>407.83703703703702</v>
          </cell>
          <cell r="F1047" t="str">
            <v>DER Jan/26</v>
          </cell>
        </row>
        <row r="1048">
          <cell r="A1048" t="str">
            <v>37.04.44</v>
          </cell>
          <cell r="B1048" t="str">
            <v xml:space="preserve">TUBO CONCRETO D=1,20M PA-1 - FORNEC.                                           </v>
          </cell>
          <cell r="C1048" t="str">
            <v>m</v>
          </cell>
          <cell r="D1048">
            <v>847.28</v>
          </cell>
          <cell r="E1048">
            <v>627.61481481481474</v>
          </cell>
          <cell r="F1048" t="str">
            <v>DER Jan/26</v>
          </cell>
        </row>
        <row r="1049">
          <cell r="A1049" t="str">
            <v>37.04.45</v>
          </cell>
          <cell r="B1049" t="str">
            <v xml:space="preserve">TUBO CONCRETO D=1,50M PA-1 - FORNEC.                                           </v>
          </cell>
          <cell r="C1049" t="str">
            <v>m</v>
          </cell>
          <cell r="D1049">
            <v>1514.25</v>
          </cell>
          <cell r="E1049">
            <v>1121.6666666666665</v>
          </cell>
          <cell r="F1049" t="str">
            <v>DER Jan/26</v>
          </cell>
        </row>
        <row r="1050">
          <cell r="A1050" t="str">
            <v>37.04.46</v>
          </cell>
          <cell r="B1050" t="str">
            <v xml:space="preserve">TUBO CONCRETO D=0,40M ASSENTAMENTO                                             </v>
          </cell>
          <cell r="C1050" t="str">
            <v>m</v>
          </cell>
          <cell r="D1050">
            <v>115.01</v>
          </cell>
          <cell r="E1050">
            <v>85.19259259259259</v>
          </cell>
          <cell r="F1050" t="str">
            <v>DER Jan/26</v>
          </cell>
        </row>
        <row r="1051">
          <cell r="A1051" t="str">
            <v>37.04.47</v>
          </cell>
          <cell r="B1051" t="str">
            <v xml:space="preserve">TUBO CONCRETO D=0,50M ASSENTAMENTO                                             </v>
          </cell>
          <cell r="C1051" t="str">
            <v>m</v>
          </cell>
          <cell r="D1051">
            <v>134.13</v>
          </cell>
          <cell r="E1051">
            <v>99.35555555555554</v>
          </cell>
          <cell r="F1051" t="str">
            <v>DER Jan/26</v>
          </cell>
        </row>
        <row r="1052">
          <cell r="A1052" t="str">
            <v>37.04.48</v>
          </cell>
          <cell r="B1052" t="str">
            <v xml:space="preserve">TUBO CONCRETO D=0,60M ASSENTAMENTO                                             </v>
          </cell>
          <cell r="C1052" t="str">
            <v>m</v>
          </cell>
          <cell r="D1052">
            <v>211.57</v>
          </cell>
          <cell r="E1052">
            <v>156.71851851851849</v>
          </cell>
          <cell r="F1052" t="str">
            <v>DER Jan/26</v>
          </cell>
        </row>
        <row r="1053">
          <cell r="A1053" t="str">
            <v>37.04.49</v>
          </cell>
          <cell r="B1053" t="str">
            <v xml:space="preserve">TUBO CONCRETO D=0,80M ASSENTAMENTO                                             </v>
          </cell>
          <cell r="C1053" t="str">
            <v>m</v>
          </cell>
          <cell r="D1053">
            <v>271.98</v>
          </cell>
          <cell r="E1053">
            <v>201.46666666666667</v>
          </cell>
          <cell r="F1053" t="str">
            <v>DER Jan/26</v>
          </cell>
        </row>
        <row r="1054">
          <cell r="A1054" t="str">
            <v>37.04.50</v>
          </cell>
          <cell r="B1054" t="str">
            <v xml:space="preserve">TUBO CONCRETO D=1,00M ASSENTAMENTO                                             </v>
          </cell>
          <cell r="C1054" t="str">
            <v>m</v>
          </cell>
          <cell r="D1054">
            <v>323.43</v>
          </cell>
          <cell r="E1054">
            <v>239.57777777777775</v>
          </cell>
          <cell r="F1054" t="str">
            <v>DER Jan/26</v>
          </cell>
        </row>
        <row r="1055">
          <cell r="A1055" t="str">
            <v>37.04.51</v>
          </cell>
          <cell r="B1055" t="str">
            <v xml:space="preserve">TUBO CONCRETO D=1,20M ASSENTAMENTO                                             </v>
          </cell>
          <cell r="C1055" t="str">
            <v>m</v>
          </cell>
          <cell r="D1055">
            <v>426.07</v>
          </cell>
          <cell r="E1055">
            <v>315.60740740740738</v>
          </cell>
          <cell r="F1055" t="str">
            <v>DER Jan/26</v>
          </cell>
        </row>
        <row r="1056">
          <cell r="A1056" t="str">
            <v>37.04.52</v>
          </cell>
          <cell r="B1056" t="str">
            <v xml:space="preserve">TUBO CONCRETO D=1,50M ASSENTAMENTO                                             </v>
          </cell>
          <cell r="C1056" t="str">
            <v>m</v>
          </cell>
          <cell r="D1056">
            <v>649.9</v>
          </cell>
          <cell r="E1056">
            <v>481.40740740740733</v>
          </cell>
          <cell r="F1056" t="str">
            <v>DER Jan/26</v>
          </cell>
        </row>
        <row r="1057">
          <cell r="A1057" t="str">
            <v>37.04.53</v>
          </cell>
          <cell r="B1057" t="str">
            <v xml:space="preserve">GABIAO TIPO CAIXA, ZINCO-ALUMINIO, NBR 8964, ALTURA 50CM                       </v>
          </cell>
          <cell r="C1057" t="str">
            <v>m3</v>
          </cell>
          <cell r="D1057">
            <v>989.83</v>
          </cell>
          <cell r="E1057">
            <v>733.20740740740735</v>
          </cell>
          <cell r="F1057" t="str">
            <v>DER Jan/26</v>
          </cell>
        </row>
        <row r="1058">
          <cell r="A1058" t="str">
            <v>37.04.54</v>
          </cell>
          <cell r="B1058" t="str">
            <v xml:space="preserve">GABIAO TIPO COLCHAO,ZINCO-ALUMINIO, NBR 8964, ESPES.17CM                       </v>
          </cell>
          <cell r="C1058" t="str">
            <v>m2</v>
          </cell>
          <cell r="D1058">
            <v>252.28</v>
          </cell>
          <cell r="E1058">
            <v>186.87407407407406</v>
          </cell>
          <cell r="F1058" t="str">
            <v>DER Jan/26</v>
          </cell>
        </row>
        <row r="1059">
          <cell r="A1059" t="str">
            <v>37.04.56</v>
          </cell>
          <cell r="B1059" t="str">
            <v xml:space="preserve">GABIAO TIPO COLCHAO, ZINCO-ALUMINIO, NBR 8964, ESPESSURA 30CM                  </v>
          </cell>
          <cell r="C1059" t="str">
            <v>m2</v>
          </cell>
          <cell r="D1059">
            <v>320.29000000000002</v>
          </cell>
          <cell r="E1059">
            <v>237.25185185185185</v>
          </cell>
          <cell r="F1059" t="str">
            <v>DER Jan/26</v>
          </cell>
        </row>
        <row r="1060">
          <cell r="A1060" t="str">
            <v>37.04.60</v>
          </cell>
          <cell r="B1060" t="str">
            <v xml:space="preserve">GABIAO TIPO SACO - ZINCO-ALUMINIO, NBR 8964                                    </v>
          </cell>
          <cell r="C1060" t="str">
            <v>m3</v>
          </cell>
          <cell r="D1060">
            <v>930.24</v>
          </cell>
          <cell r="E1060">
            <v>689.06666666666661</v>
          </cell>
          <cell r="F1060" t="str">
            <v>DER Jan/26</v>
          </cell>
        </row>
        <row r="1061">
          <cell r="A1061" t="str">
            <v>37.04.61</v>
          </cell>
          <cell r="B1061" t="str">
            <v xml:space="preserve">CAMADA FILTRANTE PEDRA BRITADA                                                 </v>
          </cell>
          <cell r="C1061" t="str">
            <v>m3</v>
          </cell>
          <cell r="D1061">
            <v>287.75</v>
          </cell>
          <cell r="E1061">
            <v>213.14814814814812</v>
          </cell>
          <cell r="F1061" t="str">
            <v>DER Jan/26</v>
          </cell>
        </row>
        <row r="1062">
          <cell r="A1062" t="str">
            <v>37.04.62</v>
          </cell>
          <cell r="B1062" t="str">
            <v xml:space="preserve">CANALETA CONCRETO 40CM                                                         </v>
          </cell>
          <cell r="C1062" t="str">
            <v>m</v>
          </cell>
          <cell r="D1062">
            <v>96.24</v>
          </cell>
          <cell r="E1062">
            <v>71.288888888888877</v>
          </cell>
          <cell r="F1062" t="str">
            <v>DER Jan/26</v>
          </cell>
        </row>
        <row r="1063">
          <cell r="A1063" t="str">
            <v>37.04.63</v>
          </cell>
          <cell r="B1063" t="str">
            <v xml:space="preserve">CANALETA CONCRETO 60CM                                                         </v>
          </cell>
          <cell r="C1063" t="str">
            <v>m</v>
          </cell>
          <cell r="D1063">
            <v>143.4</v>
          </cell>
          <cell r="E1063">
            <v>106.22222222222221</v>
          </cell>
          <cell r="F1063" t="str">
            <v>DER Jan/26</v>
          </cell>
        </row>
        <row r="1064">
          <cell r="A1064" t="str">
            <v>37.04.64</v>
          </cell>
          <cell r="B1064" t="str">
            <v xml:space="preserve">CANALETA CONCRETO 80CM                                                         </v>
          </cell>
          <cell r="C1064" t="str">
            <v>m</v>
          </cell>
          <cell r="D1064">
            <v>236.1</v>
          </cell>
          <cell r="E1064">
            <v>174.88888888888889</v>
          </cell>
          <cell r="F1064" t="str">
            <v>DER Jan/26</v>
          </cell>
        </row>
        <row r="1065">
          <cell r="A1065" t="str">
            <v>37.04.65.01</v>
          </cell>
          <cell r="B1065" t="str">
            <v xml:space="preserve">TUBO RIGIDO PVC D=2                                                            </v>
          </cell>
          <cell r="C1065" t="str">
            <v>m</v>
          </cell>
          <cell r="D1065">
            <v>34.979999999999997</v>
          </cell>
          <cell r="E1065">
            <v>25.911111111111108</v>
          </cell>
          <cell r="F1065" t="str">
            <v>DER Jan/26</v>
          </cell>
        </row>
        <row r="1066">
          <cell r="A1066" t="str">
            <v>37.04.66</v>
          </cell>
          <cell r="B1066" t="str">
            <v xml:space="preserve">TUBO PVC PERFURADO OU NAO D=0,10M                                              </v>
          </cell>
          <cell r="C1066" t="str">
            <v>m</v>
          </cell>
          <cell r="D1066">
            <v>126.52</v>
          </cell>
          <cell r="E1066">
            <v>93.718518518518508</v>
          </cell>
          <cell r="F1066" t="str">
            <v>DER Jan/26</v>
          </cell>
        </row>
        <row r="1067">
          <cell r="A1067" t="str">
            <v>37.04.67</v>
          </cell>
          <cell r="B1067" t="str">
            <v xml:space="preserve">TUBO PVC PERFURADO OU NAO D=0,15M                                              </v>
          </cell>
          <cell r="C1067" t="str">
            <v>m</v>
          </cell>
          <cell r="D1067">
            <v>233.4</v>
          </cell>
          <cell r="E1067">
            <v>172.88888888888889</v>
          </cell>
          <cell r="F1067" t="str">
            <v>DER Jan/26</v>
          </cell>
        </row>
        <row r="1068">
          <cell r="A1068" t="str">
            <v>37.04.68.01</v>
          </cell>
          <cell r="B1068" t="str">
            <v xml:space="preserve">MANTA GEOTEXTIL NAO TECIDA RESISTENCIA LONGITUDINAL 7KN/M                      </v>
          </cell>
          <cell r="C1068" t="str">
            <v>m2</v>
          </cell>
          <cell r="D1068">
            <v>7.57</v>
          </cell>
          <cell r="E1068">
            <v>5.6074074074074076</v>
          </cell>
          <cell r="F1068" t="str">
            <v>DER Jan/26</v>
          </cell>
        </row>
        <row r="1069">
          <cell r="A1069" t="str">
            <v>37.04.68.02</v>
          </cell>
          <cell r="B1069" t="str">
            <v xml:space="preserve">MANTA GEOTEXTIL NAO TECIDA RESISTENCIA LONGITUDINAL 8KN/M                      </v>
          </cell>
          <cell r="C1069" t="str">
            <v>m2</v>
          </cell>
          <cell r="D1069">
            <v>8.48</v>
          </cell>
          <cell r="E1069">
            <v>6.2814814814814817</v>
          </cell>
          <cell r="F1069" t="str">
            <v>DER Jan/26</v>
          </cell>
        </row>
        <row r="1070">
          <cell r="A1070" t="str">
            <v>37.04.68.03</v>
          </cell>
          <cell r="B1070" t="str">
            <v xml:space="preserve">MANTA GEOTEXTIL NAO TECIDA RESISTENCIA LONGITUDINAL 9KN/M                      </v>
          </cell>
          <cell r="C1070" t="str">
            <v>m2</v>
          </cell>
          <cell r="D1070">
            <v>8.83</v>
          </cell>
          <cell r="E1070">
            <v>6.5407407407407403</v>
          </cell>
          <cell r="F1070" t="str">
            <v>DER Jan/26</v>
          </cell>
        </row>
        <row r="1071">
          <cell r="A1071" t="str">
            <v>37.04.68.04</v>
          </cell>
          <cell r="B1071" t="str">
            <v xml:space="preserve">MANTA GEOTEXTIL NAO TECIDA RESISTENCIA LONGITUDINAL 10 KN/M                    </v>
          </cell>
          <cell r="C1071" t="str">
            <v>m2</v>
          </cell>
          <cell r="D1071">
            <v>9.3699999999999992</v>
          </cell>
          <cell r="E1071">
            <v>6.9407407407407398</v>
          </cell>
          <cell r="F1071" t="str">
            <v>DER Jan/26</v>
          </cell>
        </row>
        <row r="1072">
          <cell r="A1072" t="str">
            <v>37.04.68.05</v>
          </cell>
          <cell r="B1072" t="str">
            <v xml:space="preserve">MANTA GEOTEXTIL NAO TECIDA RESISTENCIA LONGITUDINAL 14 KN/M                    </v>
          </cell>
          <cell r="C1072" t="str">
            <v>m2</v>
          </cell>
          <cell r="D1072">
            <v>11.07</v>
          </cell>
          <cell r="E1072">
            <v>8.1999999999999993</v>
          </cell>
          <cell r="F1072" t="str">
            <v>DER Jan/26</v>
          </cell>
        </row>
        <row r="1073">
          <cell r="A1073" t="str">
            <v>37.04.68.06</v>
          </cell>
          <cell r="B1073" t="str">
            <v xml:space="preserve">MANTA GEOTEXTIL NAO TECIDA RESISTENCIA LONGITUDINAL 16 KN/M                    </v>
          </cell>
          <cell r="C1073" t="str">
            <v>m2</v>
          </cell>
          <cell r="D1073">
            <v>13</v>
          </cell>
          <cell r="E1073">
            <v>9.6296296296296298</v>
          </cell>
          <cell r="F1073" t="str">
            <v>DER Jan/26</v>
          </cell>
        </row>
        <row r="1074">
          <cell r="A1074" t="str">
            <v>37.04.68.07</v>
          </cell>
          <cell r="B1074" t="str">
            <v xml:space="preserve">MANTA GEOTEXTIL NAO TECIDA RESISTENCIA LONGITUDINAL 21 KN/M                    </v>
          </cell>
          <cell r="C1074" t="str">
            <v>m2</v>
          </cell>
          <cell r="D1074">
            <v>17.32</v>
          </cell>
          <cell r="E1074">
            <v>12.829629629629629</v>
          </cell>
          <cell r="F1074" t="str">
            <v>DER Jan/26</v>
          </cell>
        </row>
        <row r="1075">
          <cell r="A1075" t="str">
            <v>37.04.68.08</v>
          </cell>
          <cell r="B1075" t="str">
            <v xml:space="preserve">MANTA GEOTEXTIL NAO TECIDA RESISTENCIA LONGITUDINAL 26 KN/M                    </v>
          </cell>
          <cell r="C1075" t="str">
            <v>m2</v>
          </cell>
          <cell r="D1075">
            <v>20.58</v>
          </cell>
          <cell r="E1075">
            <v>15.244444444444442</v>
          </cell>
          <cell r="F1075" t="str">
            <v>DER Jan/26</v>
          </cell>
        </row>
        <row r="1076">
          <cell r="A1076" t="str">
            <v>37.04.68.09</v>
          </cell>
          <cell r="B1076" t="str">
            <v xml:space="preserve">MANTA GEOTEXTIL NAO TECIDA RESISTENCIA LONGITUDINAL 31 KN/M                    </v>
          </cell>
          <cell r="C1076" t="str">
            <v>m2</v>
          </cell>
          <cell r="D1076">
            <v>23.07</v>
          </cell>
          <cell r="E1076">
            <v>17.088888888888889</v>
          </cell>
          <cell r="F1076" t="str">
            <v>DER Jan/26</v>
          </cell>
        </row>
        <row r="1077">
          <cell r="A1077" t="str">
            <v>37.04.68.10</v>
          </cell>
          <cell r="B1077" t="str">
            <v xml:space="preserve">MANTA GEOTEXTIL TECIDA RESISTENCIA LONGITUDINAL 24 KN/M                        </v>
          </cell>
          <cell r="C1077" t="str">
            <v>m2</v>
          </cell>
          <cell r="D1077">
            <v>17.329999999999998</v>
          </cell>
          <cell r="E1077">
            <v>12.837037037037035</v>
          </cell>
          <cell r="F1077" t="str">
            <v>DER Jan/26</v>
          </cell>
        </row>
        <row r="1078">
          <cell r="A1078" t="str">
            <v>37.04.68.11</v>
          </cell>
          <cell r="B1078" t="str">
            <v xml:space="preserve">MANTA GEOTEXTIL TECIDA RESISTENCIA LONGITUDINAL 48 KN/M                        </v>
          </cell>
          <cell r="C1078" t="str">
            <v>m2</v>
          </cell>
          <cell r="D1078">
            <v>28.14</v>
          </cell>
          <cell r="E1078">
            <v>20.844444444444445</v>
          </cell>
          <cell r="F1078" t="str">
            <v>DER Jan/26</v>
          </cell>
        </row>
        <row r="1079">
          <cell r="A1079" t="str">
            <v>37.04.69</v>
          </cell>
          <cell r="B1079" t="str">
            <v xml:space="preserve">MANTA GEOTEXTIL TECIDA                                                         </v>
          </cell>
          <cell r="C1079" t="str">
            <v>kg</v>
          </cell>
          <cell r="D1079">
            <v>71.27</v>
          </cell>
          <cell r="E1079">
            <v>52.792592592592584</v>
          </cell>
          <cell r="F1079" t="str">
            <v>DER Jan/26</v>
          </cell>
        </row>
        <row r="1080">
          <cell r="A1080" t="str">
            <v>37.04.70</v>
          </cell>
          <cell r="B1080" t="str">
            <v xml:space="preserve">ENCHIMENTO DE VALA COM AREIA LAVADA                                            </v>
          </cell>
          <cell r="C1080" t="str">
            <v>m3</v>
          </cell>
          <cell r="D1080">
            <v>250.34</v>
          </cell>
          <cell r="E1080">
            <v>185.43703703703702</v>
          </cell>
          <cell r="F1080" t="str">
            <v>DER Jan/26</v>
          </cell>
        </row>
        <row r="1081">
          <cell r="A1081" t="str">
            <v>37.04.71</v>
          </cell>
          <cell r="B1081" t="str">
            <v xml:space="preserve">ENCHIMENTO DE VALA COM PEDRA BRITADA 3E4                                       </v>
          </cell>
          <cell r="C1081" t="str">
            <v>m3</v>
          </cell>
          <cell r="D1081">
            <v>257.35000000000002</v>
          </cell>
          <cell r="E1081">
            <v>190.62962962962965</v>
          </cell>
          <cell r="F1081" t="str">
            <v>DER Jan/26</v>
          </cell>
        </row>
        <row r="1082">
          <cell r="A1082" t="str">
            <v>37.04.72</v>
          </cell>
          <cell r="B1082" t="str">
            <v xml:space="preserve">ENCHIMENTO DE VALA COM PEDRA RACHAO                                            </v>
          </cell>
          <cell r="C1082" t="str">
            <v>m3</v>
          </cell>
          <cell r="D1082">
            <v>205.23</v>
          </cell>
          <cell r="E1082">
            <v>152.02222222222221</v>
          </cell>
          <cell r="F1082" t="str">
            <v>DER Jan/26</v>
          </cell>
        </row>
        <row r="1083">
          <cell r="A1083" t="str">
            <v>37.04.73</v>
          </cell>
          <cell r="B1083" t="str">
            <v xml:space="preserve">TUBO ACO CORRUGADO GALV.MET.NAO DESTRUT.                                       </v>
          </cell>
          <cell r="C1083" t="str">
            <v>kg</v>
          </cell>
          <cell r="D1083">
            <v>78.260000000000005</v>
          </cell>
          <cell r="E1083">
            <v>57.970370370370368</v>
          </cell>
          <cell r="F1083" t="str">
            <v>DER Jan/26</v>
          </cell>
        </row>
        <row r="1084">
          <cell r="A1084" t="str">
            <v>37.04.74</v>
          </cell>
          <cell r="B1084" t="str">
            <v xml:space="preserve">TUBO ACO CORR.EPOXI MET.NAO DESTRUTIVO                                         </v>
          </cell>
          <cell r="C1084" t="str">
            <v>kg</v>
          </cell>
          <cell r="D1084">
            <v>80.63</v>
          </cell>
          <cell r="E1084">
            <v>59.725925925925921</v>
          </cell>
          <cell r="F1084" t="str">
            <v>DER Jan/26</v>
          </cell>
        </row>
        <row r="1085">
          <cell r="A1085" t="str">
            <v>37.04.75</v>
          </cell>
          <cell r="B1085" t="str">
            <v xml:space="preserve">TUBO ACO CORR.GALV.MET.DESTRUTIVO                                              </v>
          </cell>
          <cell r="C1085" t="str">
            <v>kg</v>
          </cell>
          <cell r="D1085">
            <v>59.72</v>
          </cell>
          <cell r="E1085">
            <v>44.237037037037034</v>
          </cell>
          <cell r="F1085" t="str">
            <v>DER Jan/26</v>
          </cell>
        </row>
        <row r="1086">
          <cell r="A1086" t="str">
            <v>37.04.76</v>
          </cell>
          <cell r="B1086" t="str">
            <v xml:space="preserve">TUBO ACO CORR.EPOXI MET. DESTRUTIVO                                            </v>
          </cell>
          <cell r="C1086" t="str">
            <v>kg</v>
          </cell>
          <cell r="D1086">
            <v>61.61</v>
          </cell>
          <cell r="E1086">
            <v>45.637037037037032</v>
          </cell>
          <cell r="F1086" t="str">
            <v>DER Jan/26</v>
          </cell>
        </row>
        <row r="1087">
          <cell r="A1087" t="str">
            <v>37.04.77</v>
          </cell>
          <cell r="B1087" t="str">
            <v xml:space="preserve">DRENO LONGITUDINAL RASO DLR-2, PP-DE-H07/125                                   </v>
          </cell>
          <cell r="C1087" t="str">
            <v>m</v>
          </cell>
          <cell r="D1087">
            <v>176.91</v>
          </cell>
          <cell r="E1087">
            <v>131.04444444444442</v>
          </cell>
          <cell r="F1087" t="str">
            <v>DER Jan/26</v>
          </cell>
        </row>
        <row r="1088">
          <cell r="A1088" t="str">
            <v>37.04.78</v>
          </cell>
          <cell r="B1088" t="str">
            <v xml:space="preserve">DRENOS LONGITUDINAIS PROFUNDOS EM SOLOS SILTOSOS E/OU ARGILOSOS                </v>
          </cell>
          <cell r="C1088" t="str">
            <v>m</v>
          </cell>
          <cell r="D1088">
            <v>293.91000000000003</v>
          </cell>
          <cell r="E1088">
            <v>217.71111111111111</v>
          </cell>
          <cell r="F1088" t="str">
            <v>DER Jan/26</v>
          </cell>
        </row>
        <row r="1089">
          <cell r="A1089" t="str">
            <v>37.05.04</v>
          </cell>
          <cell r="B1089" t="str">
            <v xml:space="preserve">SUPORTE MADEIRA TRATADA 0,10X0,10M                                             </v>
          </cell>
          <cell r="C1089" t="str">
            <v>m</v>
          </cell>
          <cell r="D1089">
            <v>58.59</v>
          </cell>
          <cell r="E1089">
            <v>43.4</v>
          </cell>
          <cell r="F1089" t="str">
            <v>DER Jan/26</v>
          </cell>
        </row>
        <row r="1090">
          <cell r="A1090" t="str">
            <v>37.05.06</v>
          </cell>
          <cell r="B1090" t="str">
            <v xml:space="preserve">SUPORTE DE TUBO GALVANIZADO D=2 1/2"                                           </v>
          </cell>
          <cell r="C1090" t="str">
            <v>m</v>
          </cell>
          <cell r="D1090">
            <v>164.02</v>
          </cell>
          <cell r="E1090">
            <v>121.49629629629629</v>
          </cell>
          <cell r="F1090" t="str">
            <v>DER Jan/26</v>
          </cell>
        </row>
        <row r="1091">
          <cell r="A1091" t="str">
            <v>37.05.07</v>
          </cell>
          <cell r="B1091" t="str">
            <v xml:space="preserve">SUBSTITUICAO DE DEFENSA SEMI-MALEAVEL                                          </v>
          </cell>
          <cell r="C1091" t="str">
            <v>m</v>
          </cell>
          <cell r="D1091">
            <v>110.61</v>
          </cell>
          <cell r="E1091">
            <v>81.933333333333323</v>
          </cell>
          <cell r="F1091" t="str">
            <v>DER Jan/26</v>
          </cell>
        </row>
        <row r="1092">
          <cell r="A1092" t="str">
            <v>37.05.20</v>
          </cell>
          <cell r="B1092" t="str">
            <v xml:space="preserve">SINALIZ.HORIZ.ACRIL.BASE DE AGUA                                               </v>
          </cell>
          <cell r="C1092" t="str">
            <v>m2</v>
          </cell>
          <cell r="D1092">
            <v>35.21</v>
          </cell>
          <cell r="E1092">
            <v>26.081481481481479</v>
          </cell>
          <cell r="F1092" t="str">
            <v>DER Jan/26</v>
          </cell>
        </row>
        <row r="1093">
          <cell r="A1093" t="str">
            <v>37.05.20.01</v>
          </cell>
          <cell r="B1093" t="str">
            <v xml:space="preserve">SINALIZ.HOR.TINTA P/ POUCO TRAFEGO                                             </v>
          </cell>
          <cell r="C1093" t="str">
            <v>m2</v>
          </cell>
          <cell r="D1093">
            <v>35.22</v>
          </cell>
          <cell r="E1093">
            <v>26.088888888888885</v>
          </cell>
          <cell r="F1093" t="str">
            <v>DER Jan/26</v>
          </cell>
        </row>
        <row r="1094">
          <cell r="A1094" t="str">
            <v>37.05.20.05</v>
          </cell>
          <cell r="B1094" t="str">
            <v xml:space="preserve">FORNECIMENTO E APLICACAO DE MATERIAL TERMOPLASTICO DE ALTORELEVO               </v>
          </cell>
          <cell r="C1094" t="str">
            <v>m2</v>
          </cell>
          <cell r="D1094">
            <v>177.54</v>
          </cell>
          <cell r="E1094">
            <v>131.51111111111109</v>
          </cell>
          <cell r="F1094" t="str">
            <v>DER Jan/26</v>
          </cell>
        </row>
        <row r="1095">
          <cell r="A1095" t="str">
            <v>37.05.26</v>
          </cell>
          <cell r="B1095" t="str">
            <v xml:space="preserve">RETIRADA DE PLACA DE SOLO EM SUPORTE DE MADEIRA OU METALICO.                   </v>
          </cell>
          <cell r="C1095" t="str">
            <v>m2</v>
          </cell>
          <cell r="D1095">
            <v>80.209999999999994</v>
          </cell>
          <cell r="E1095">
            <v>59.414814814814804</v>
          </cell>
          <cell r="F1095" t="str">
            <v>DER Jan/26</v>
          </cell>
        </row>
        <row r="1096">
          <cell r="A1096" t="str">
            <v>37.05.27</v>
          </cell>
          <cell r="B1096" t="str">
            <v xml:space="preserve">RETIRADA DE PLACA AEREA                                                        </v>
          </cell>
          <cell r="C1096" t="str">
            <v>m2</v>
          </cell>
          <cell r="D1096">
            <v>109.3</v>
          </cell>
          <cell r="E1096">
            <v>80.962962962962962</v>
          </cell>
          <cell r="F1096" t="str">
            <v>DER Jan/26</v>
          </cell>
        </row>
        <row r="1097">
          <cell r="A1097" t="str">
            <v>37.05.50.01</v>
          </cell>
          <cell r="B1097" t="str">
            <v xml:space="preserve">SOLO CIMENTO ENSACADO, COM TEOR DE CIMENTO A 6%                                </v>
          </cell>
          <cell r="C1097" t="str">
            <v>m3</v>
          </cell>
          <cell r="D1097">
            <v>302.04000000000002</v>
          </cell>
          <cell r="E1097">
            <v>223.73333333333332</v>
          </cell>
          <cell r="F1097" t="str">
            <v>DER Jan/26</v>
          </cell>
        </row>
        <row r="1098">
          <cell r="A1098" t="str">
            <v>37.05.50.02</v>
          </cell>
          <cell r="B1098" t="str">
            <v xml:space="preserve">ALVENARIA DE BLOCO DE CONCRETO                                                 </v>
          </cell>
          <cell r="C1098" t="str">
            <v>m3</v>
          </cell>
          <cell r="D1098">
            <v>973.06</v>
          </cell>
          <cell r="E1098">
            <v>720.78518518518513</v>
          </cell>
          <cell r="F1098" t="str">
            <v>DER Jan/26</v>
          </cell>
        </row>
        <row r="1099">
          <cell r="A1099" t="str">
            <v>37.06.01</v>
          </cell>
          <cell r="B1099" t="str">
            <v xml:space="preserve">GRAMA EM PLACA SEM ADUBO                                                       </v>
          </cell>
          <cell r="C1099" t="str">
            <v>m2</v>
          </cell>
          <cell r="D1099">
            <v>18.68</v>
          </cell>
          <cell r="E1099">
            <v>13.837037037037035</v>
          </cell>
          <cell r="F1099" t="str">
            <v>DER Jan/26</v>
          </cell>
        </row>
        <row r="1100">
          <cell r="A1100" t="str">
            <v>37.06.05</v>
          </cell>
          <cell r="B1100" t="str">
            <v xml:space="preserve">CAPINA MANUAL                                                                  </v>
          </cell>
          <cell r="C1100" t="str">
            <v>ha</v>
          </cell>
          <cell r="D1100">
            <v>11914.35</v>
          </cell>
          <cell r="E1100">
            <v>8825.4444444444434</v>
          </cell>
          <cell r="F1100" t="str">
            <v>DER Jan/26</v>
          </cell>
        </row>
        <row r="1101">
          <cell r="A1101" t="str">
            <v>37.06.09</v>
          </cell>
          <cell r="B1101" t="str">
            <v xml:space="preserve">REMOCAO LIXO ENTULHO                                                           </v>
          </cell>
          <cell r="C1101" t="str">
            <v>equipe.hor</v>
          </cell>
          <cell r="D1101">
            <v>570.84</v>
          </cell>
          <cell r="E1101">
            <v>422.84444444444443</v>
          </cell>
          <cell r="F1101" t="str">
            <v>DER Jan/26</v>
          </cell>
        </row>
        <row r="1102">
          <cell r="A1102" t="str">
            <v>37.10.01</v>
          </cell>
          <cell r="B1102" t="str">
            <v>LIMPEZA E DESOBSTRUCAO DE BUEIRO COM DIAM.ATE 1M COM SISTEMA DE HIDROJATEAMENTO</v>
          </cell>
          <cell r="C1102" t="str">
            <v>m</v>
          </cell>
          <cell r="D1102">
            <v>33.47</v>
          </cell>
          <cell r="E1102">
            <v>24.792592592592591</v>
          </cell>
          <cell r="F1102" t="str">
            <v>DER Jan/26</v>
          </cell>
        </row>
        <row r="1103">
          <cell r="A1103" t="str">
            <v>37.10.03.01</v>
          </cell>
          <cell r="B1103" t="str">
            <v xml:space="preserve">TRANSPORTE DE MATERIAL FRESADO ATE 1KM                                         </v>
          </cell>
          <cell r="C1103" t="str">
            <v>m3*km</v>
          </cell>
          <cell r="D1103">
            <v>10.53</v>
          </cell>
          <cell r="E1103">
            <v>7.7999999999999989</v>
          </cell>
          <cell r="F1103" t="str">
            <v>DER Jan/26</v>
          </cell>
        </row>
        <row r="1104">
          <cell r="A1104" t="str">
            <v>37.10.03.04</v>
          </cell>
          <cell r="B1104" t="str">
            <v xml:space="preserve">TRANSPORTE DE MATERIAL FRESADO ATE 10KM                                        </v>
          </cell>
          <cell r="C1104" t="str">
            <v>m3*km</v>
          </cell>
          <cell r="D1104">
            <v>3.51</v>
          </cell>
          <cell r="E1104">
            <v>2.5999999999999996</v>
          </cell>
          <cell r="F1104" t="str">
            <v>DER Jan/26</v>
          </cell>
        </row>
        <row r="1105">
          <cell r="A1105" t="str">
            <v>37.10.03.10</v>
          </cell>
          <cell r="B1105" t="str">
            <v xml:space="preserve">FRESAGEM DE REVESTIMENTO ASFÁLTICO PARA SERVIÇOS DE CONSERVAÇÃO DE ROTINA      </v>
          </cell>
          <cell r="C1105" t="str">
            <v>m3</v>
          </cell>
          <cell r="D1105">
            <v>181.92</v>
          </cell>
          <cell r="E1105">
            <v>134.75555555555553</v>
          </cell>
          <cell r="F1105" t="str">
            <v>DER Jan/26</v>
          </cell>
        </row>
        <row r="1106">
          <cell r="A1106" t="str">
            <v>37.25.11.04.04</v>
          </cell>
          <cell r="B1106" t="str">
            <v xml:space="preserve">GABIAO TIPO CAIXA,ZN90/AL10,NBR 8964,H= 1,00 M                                 </v>
          </cell>
          <cell r="C1106" t="str">
            <v>m3</v>
          </cell>
          <cell r="D1106">
            <v>897.97</v>
          </cell>
          <cell r="E1106">
            <v>665.16296296296298</v>
          </cell>
          <cell r="F1106" t="str">
            <v>DER Jan/26</v>
          </cell>
        </row>
        <row r="1107">
          <cell r="A1107" t="str">
            <v>37.25.11.04.05</v>
          </cell>
          <cell r="B1107" t="str">
            <v>GABIAO TIPO CAIXA,ZN90/AL10,NBR 8964,H=1,00 M REVEST.POLI.ABRASAO MENOR QUE 12%</v>
          </cell>
          <cell r="C1107" t="str">
            <v>m3</v>
          </cell>
          <cell r="D1107">
            <v>982.06</v>
          </cell>
          <cell r="E1107">
            <v>727.45185185185176</v>
          </cell>
          <cell r="F1107" t="str">
            <v>DER Jan/26</v>
          </cell>
        </row>
        <row r="1108">
          <cell r="A1108" t="str">
            <v>37.27.01.17</v>
          </cell>
          <cell r="B1108" t="str">
            <v xml:space="preserve">FORN.E APLIC.DE PINTURA DE CABOS E ELEMENTOS DE FIXACAO COM GRAXA              </v>
          </cell>
          <cell r="C1108" t="str">
            <v>litro</v>
          </cell>
          <cell r="D1108">
            <v>309.23</v>
          </cell>
          <cell r="E1108">
            <v>229.05925925925925</v>
          </cell>
          <cell r="F1108" t="str">
            <v>DER Jan/26</v>
          </cell>
        </row>
        <row r="1109">
          <cell r="A1109" t="str">
            <v>37.27.01.19</v>
          </cell>
          <cell r="B1109" t="str">
            <v xml:space="preserve">FORN.E APLICACAO PARA SUBSTITUICAO DE VIGA DA PISTA DE ROLAMENTO               </v>
          </cell>
          <cell r="C1109" t="str">
            <v>un</v>
          </cell>
          <cell r="D1109">
            <v>1677.66</v>
          </cell>
          <cell r="E1109">
            <v>1242.711111111111</v>
          </cell>
          <cell r="F1109" t="str">
            <v>DER Jan/26</v>
          </cell>
        </row>
        <row r="1110">
          <cell r="A1110" t="str">
            <v>37.27.02.05</v>
          </cell>
          <cell r="B1110" t="str">
            <v xml:space="preserve">JATEAMENTO EM ESTR. CONCRETO COM AGUA                                          </v>
          </cell>
          <cell r="C1110" t="str">
            <v>m2</v>
          </cell>
          <cell r="D1110">
            <v>19.190000000000001</v>
          </cell>
          <cell r="E1110">
            <v>14.214814814814815</v>
          </cell>
          <cell r="F1110" t="str">
            <v>DER Jan/26</v>
          </cell>
        </row>
        <row r="1111">
          <cell r="A1111" t="str">
            <v>37.27.02.08</v>
          </cell>
          <cell r="B1111" t="str">
            <v xml:space="preserve">LIMPEZA MANUAL COM ESCOVA DE AçO PARA AçO                                      </v>
          </cell>
          <cell r="C1111" t="str">
            <v>m2</v>
          </cell>
          <cell r="D1111">
            <v>10.86</v>
          </cell>
          <cell r="E1111">
            <v>8.0444444444444443</v>
          </cell>
          <cell r="F1111" t="str">
            <v>DER Jan/26</v>
          </cell>
        </row>
        <row r="1112">
          <cell r="A1112" t="str">
            <v>37.27.03.02</v>
          </cell>
          <cell r="B1112" t="str">
            <v xml:space="preserve">DESLOCAMENTO DE ANDAIME SUSPENSO                                               </v>
          </cell>
          <cell r="C1112" t="str">
            <v>m2</v>
          </cell>
          <cell r="D1112">
            <v>83.25</v>
          </cell>
          <cell r="E1112">
            <v>61.666666666666664</v>
          </cell>
          <cell r="F1112" t="str">
            <v>DER Jan/26</v>
          </cell>
        </row>
        <row r="1113">
          <cell r="A1113" t="str">
            <v>37.27.14.02</v>
          </cell>
          <cell r="B1113" t="str">
            <v xml:space="preserve">PINTURA COM VERNIZ POLIURETANO INCOLOR 3 DEMAOS                                </v>
          </cell>
          <cell r="C1113" t="str">
            <v>m2</v>
          </cell>
          <cell r="D1113">
            <v>100.47</v>
          </cell>
          <cell r="E1113">
            <v>74.422222222222217</v>
          </cell>
          <cell r="F1113" t="str">
            <v>DER Jan/26</v>
          </cell>
        </row>
        <row r="1114">
          <cell r="A1114" t="str">
            <v>37.27.14.03</v>
          </cell>
          <cell r="B1114" t="str">
            <v xml:space="preserve">PINTURA A BASE DE EPOXI - 2 DEMAOS                                             </v>
          </cell>
          <cell r="C1114" t="str">
            <v>m2</v>
          </cell>
          <cell r="D1114">
            <v>87.23</v>
          </cell>
          <cell r="E1114">
            <v>64.614814814814807</v>
          </cell>
          <cell r="F1114" t="str">
            <v>DER Jan/26</v>
          </cell>
        </row>
        <row r="1115">
          <cell r="A1115" t="str">
            <v>37.28.03.09.03</v>
          </cell>
          <cell r="B1115" t="str">
            <v xml:space="preserve">FORNECIMENTO, INSTALAÇÃO DE TACHA METALICA COM 1 PINO DE FIXAÇÃO MONOREFLETIVA </v>
          </cell>
          <cell r="C1115" t="str">
            <v>un</v>
          </cell>
          <cell r="D1115">
            <v>36.24</v>
          </cell>
          <cell r="E1115">
            <v>26.844444444444445</v>
          </cell>
          <cell r="F1115" t="str">
            <v>DER Jan/26</v>
          </cell>
        </row>
        <row r="1116">
          <cell r="A1116" t="str">
            <v>37.28.03.09.04</v>
          </cell>
          <cell r="B1116" t="str">
            <v xml:space="preserve">FORNECIMENTO, INSTALAÇÃO DE TACHA METÁLICA COM 1 PINO DE FIXAÇÃO - BIREFLETIVA </v>
          </cell>
          <cell r="C1116" t="str">
            <v>un</v>
          </cell>
          <cell r="D1116">
            <v>42.12</v>
          </cell>
          <cell r="E1116">
            <v>31.199999999999996</v>
          </cell>
          <cell r="F1116" t="str">
            <v>DER Jan/26</v>
          </cell>
        </row>
        <row r="1117">
          <cell r="A1117" t="str">
            <v>37.28.05.09.01</v>
          </cell>
          <cell r="B1117" t="str">
            <v xml:space="preserve">TRANSIÇAO DE DEFENSA METALICA PARA BARREIRA DE CONCRETO                        </v>
          </cell>
          <cell r="C1117" t="str">
            <v>conjunto</v>
          </cell>
          <cell r="D1117">
            <v>9301.5</v>
          </cell>
          <cell r="E1117">
            <v>6890</v>
          </cell>
          <cell r="F1117" t="str">
            <v>DER Jan/26</v>
          </cell>
        </row>
        <row r="1118">
          <cell r="A1118" t="str">
            <v>37.28.08.01.01</v>
          </cell>
          <cell r="B1118" t="str">
            <v xml:space="preserve">CONFECCAO, MONTAGEM E INSTALACAO DE PLACA INSTITUCIONAL                        </v>
          </cell>
          <cell r="C1118" t="str">
            <v>m2</v>
          </cell>
          <cell r="D1118">
            <v>391.5</v>
          </cell>
          <cell r="E1118">
            <v>290</v>
          </cell>
          <cell r="F1118" t="str">
            <v>DER Jan/26</v>
          </cell>
        </row>
        <row r="1119">
          <cell r="A1119" t="str">
            <v>37.28.08.02.01</v>
          </cell>
          <cell r="B1119" t="str">
            <v xml:space="preserve">MANUTENCAO DE PLACA INSTITUCIONAL                                              </v>
          </cell>
          <cell r="C1119" t="str">
            <v>m2 x mes</v>
          </cell>
          <cell r="D1119">
            <v>77.88</v>
          </cell>
          <cell r="E1119">
            <v>57.688888888888883</v>
          </cell>
          <cell r="F1119" t="str">
            <v>DER Jan/26</v>
          </cell>
        </row>
        <row r="1120">
          <cell r="A1120" t="str">
            <v>37.28.22</v>
          </cell>
          <cell r="B1120" t="str">
            <v xml:space="preserve">PINTURA ANTICORRIVA PARA PERFIS METÁLICOS                                      </v>
          </cell>
          <cell r="C1120" t="str">
            <v>m2</v>
          </cell>
          <cell r="D1120">
            <v>11.39</v>
          </cell>
          <cell r="E1120">
            <v>8.4370370370370367</v>
          </cell>
          <cell r="F1120" t="str">
            <v>DER Jan/26</v>
          </cell>
        </row>
        <row r="1121">
          <cell r="A1121" t="str">
            <v>37.28.23</v>
          </cell>
          <cell r="B1121" t="str">
            <v xml:space="preserve">TRANSPORTE E INSTALAÇÃO DE PERFIS METÁLICOS COM UTILIZAÇÃO DE SOLDA            </v>
          </cell>
          <cell r="C1121" t="str">
            <v>kg</v>
          </cell>
          <cell r="D1121">
            <v>178.19</v>
          </cell>
          <cell r="E1121">
            <v>131.99259259259259</v>
          </cell>
          <cell r="F1121" t="str">
            <v>DER Jan/26</v>
          </cell>
        </row>
        <row r="1122">
          <cell r="A1122" t="str">
            <v>37.28.24</v>
          </cell>
          <cell r="B1122" t="str">
            <v xml:space="preserve"> FORN.DE PARAFUSOS DE ALTA RESISTÊNCIA PARA LIGAÇÕES DAS ESTRUTURAS METÁLICAS  </v>
          </cell>
          <cell r="C1122" t="str">
            <v>kg</v>
          </cell>
          <cell r="D1122">
            <v>136.41999999999999</v>
          </cell>
          <cell r="E1122">
            <v>101.05185185185184</v>
          </cell>
          <cell r="F1122" t="str">
            <v>DER Jan/26</v>
          </cell>
        </row>
        <row r="1123">
          <cell r="A1123" t="str">
            <v>37.28.25</v>
          </cell>
          <cell r="B1123" t="str">
            <v xml:space="preserve">RECUPERAÇÃO DE ELEMENTOS EM AÇO S460 OU SIMILAR                                </v>
          </cell>
          <cell r="C1123" t="str">
            <v>kg</v>
          </cell>
          <cell r="D1123">
            <v>95.81</v>
          </cell>
          <cell r="E1123">
            <v>70.970370370370361</v>
          </cell>
          <cell r="F1123" t="str">
            <v>DER Jan/26</v>
          </cell>
        </row>
        <row r="1124">
          <cell r="A1124" t="str">
            <v>37.28.26</v>
          </cell>
          <cell r="B1124" t="str">
            <v xml:space="preserve">RECUPERAÇÃO DE ELEMENTOS EM AÇO MECANIZADO TEMPERADO                           </v>
          </cell>
          <cell r="C1124" t="str">
            <v>kg</v>
          </cell>
          <cell r="D1124">
            <v>58.87</v>
          </cell>
          <cell r="E1124">
            <v>43.607407407407401</v>
          </cell>
          <cell r="F1124" t="str">
            <v>DER Jan/26</v>
          </cell>
        </row>
        <row r="1125">
          <cell r="A1125" t="str">
            <v>37.28.27</v>
          </cell>
          <cell r="B1125" t="str">
            <v xml:space="preserve"> RECUPERAÇÃO DE ELEMENTOS EM AÇO S355 OU SIMILAR                               </v>
          </cell>
          <cell r="C1125" t="str">
            <v>kg</v>
          </cell>
          <cell r="D1125">
            <v>17.7</v>
          </cell>
          <cell r="E1125">
            <v>13.111111111111109</v>
          </cell>
          <cell r="F1125" t="str">
            <v>DER Jan/26</v>
          </cell>
        </row>
        <row r="1126">
          <cell r="A1126" t="str">
            <v>37.52.02.05</v>
          </cell>
          <cell r="B1126" t="str">
            <v xml:space="preserve">CONCRETO ASFALTICO USINADO A QUENTE - FAIXA DER 12,5                           </v>
          </cell>
          <cell r="C1126" t="str">
            <v>m3</v>
          </cell>
          <cell r="D1126">
            <v>1581.51</v>
          </cell>
          <cell r="E1126">
            <v>1171.4888888888888</v>
          </cell>
          <cell r="F1126" t="str">
            <v>DER Jan/26</v>
          </cell>
        </row>
        <row r="1127">
          <cell r="A1127" t="str">
            <v>37.52.02.07</v>
          </cell>
          <cell r="B1127" t="str">
            <v xml:space="preserve">CONCRETO ASFALTICO USINADO A QUENTE - FAIXA DER 9,5                            </v>
          </cell>
          <cell r="C1127" t="str">
            <v>m3</v>
          </cell>
          <cell r="D1127">
            <v>1738.16</v>
          </cell>
          <cell r="E1127">
            <v>1287.525925925926</v>
          </cell>
          <cell r="F1127" t="str">
            <v>DER Jan/26</v>
          </cell>
        </row>
        <row r="1128">
          <cell r="A1128" t="str">
            <v>72.02.02.01</v>
          </cell>
          <cell r="B1128" t="str">
            <v xml:space="preserve">VEICULO C/CAPAC.P/4 PES. 1.000CC COND. A                                       </v>
          </cell>
          <cell r="C1128" t="str">
            <v>hora</v>
          </cell>
          <cell r="D1128">
            <v>45.63</v>
          </cell>
          <cell r="E1128">
            <v>33.799999999999997</v>
          </cell>
          <cell r="F1128" t="str">
            <v>DER Jan/26</v>
          </cell>
        </row>
        <row r="1129">
          <cell r="A1129" t="str">
            <v>72.02.02.02</v>
          </cell>
          <cell r="B1129" t="str">
            <v xml:space="preserve">VEICULO C/CAPAC.P/4 PES. 1.000CC COND. B                                       </v>
          </cell>
          <cell r="C1129" t="str">
            <v>hora</v>
          </cell>
          <cell r="D1129">
            <v>14.38</v>
          </cell>
          <cell r="E1129">
            <v>10.651851851851852</v>
          </cell>
          <cell r="F1129" t="str">
            <v>DER Jan/26</v>
          </cell>
        </row>
        <row r="1130">
          <cell r="A1130" t="str">
            <v>72.02.02.03</v>
          </cell>
          <cell r="B1130" t="str">
            <v xml:space="preserve">VEICULO C/CAPAC.P/4 PES. 1.000CC COND. C                                       </v>
          </cell>
          <cell r="C1130" t="str">
            <v>hora</v>
          </cell>
          <cell r="D1130">
            <v>69.42</v>
          </cell>
          <cell r="E1130">
            <v>51.422222222222217</v>
          </cell>
          <cell r="F1130" t="str">
            <v>DER Jan/26</v>
          </cell>
        </row>
        <row r="1131">
          <cell r="A1131" t="str">
            <v>72.02.02.04</v>
          </cell>
          <cell r="B1131" t="str">
            <v xml:space="preserve">VEICULO C/CAPAC.P/4 PES. 1.000CC COND. D                                       </v>
          </cell>
          <cell r="C1131" t="str">
            <v>hora</v>
          </cell>
          <cell r="D1131">
            <v>106.93</v>
          </cell>
          <cell r="E1131">
            <v>79.207407407407402</v>
          </cell>
          <cell r="F1131" t="str">
            <v>DER Jan/26</v>
          </cell>
        </row>
        <row r="1132">
          <cell r="A1132" t="str">
            <v>72.02.02.05</v>
          </cell>
          <cell r="B1132" t="str">
            <v xml:space="preserve">VEICULO C/CAPAC.P/4 PES. 1.000CC COND. E                                       </v>
          </cell>
          <cell r="C1132" t="str">
            <v>km</v>
          </cell>
          <cell r="D1132">
            <v>1.65</v>
          </cell>
          <cell r="E1132">
            <v>1.2222222222222221</v>
          </cell>
          <cell r="F1132" t="str">
            <v>DER Jan/26</v>
          </cell>
        </row>
        <row r="1133">
          <cell r="A1133" t="str">
            <v>72.02.02.06</v>
          </cell>
          <cell r="B1133" t="str">
            <v xml:space="preserve">VEICULO C/CAPAC.P/4 PES.1000CC COND. F                                         </v>
          </cell>
          <cell r="C1133" t="str">
            <v>veic.mens</v>
          </cell>
          <cell r="D1133">
            <v>4334.2700000000004</v>
          </cell>
          <cell r="E1133">
            <v>3210.5703703703703</v>
          </cell>
          <cell r="F1133" t="str">
            <v>DER Jan/26</v>
          </cell>
        </row>
        <row r="1134">
          <cell r="A1134" t="str">
            <v>72.02.05.01</v>
          </cell>
          <cell r="B1134" t="str">
            <v xml:space="preserve">VEICULO DE PREMARCACAO - COND. A                                               </v>
          </cell>
          <cell r="C1134" t="str">
            <v>hora</v>
          </cell>
          <cell r="D1134">
            <v>87.23</v>
          </cell>
          <cell r="E1134">
            <v>64.614814814814807</v>
          </cell>
          <cell r="F1134" t="str">
            <v>DER Jan/26</v>
          </cell>
        </row>
        <row r="1135">
          <cell r="A1135" t="str">
            <v>72.02.05.02</v>
          </cell>
          <cell r="B1135" t="str">
            <v xml:space="preserve">VEICULO DE PREMARCACAO - COND. B                                               </v>
          </cell>
          <cell r="C1135" t="str">
            <v>hora</v>
          </cell>
          <cell r="D1135">
            <v>19.32</v>
          </cell>
          <cell r="E1135">
            <v>14.31111111111111</v>
          </cell>
          <cell r="F1135" t="str">
            <v>DER Jan/26</v>
          </cell>
        </row>
        <row r="1136">
          <cell r="A1136" t="str">
            <v>72.02.05.03</v>
          </cell>
          <cell r="B1136" t="str">
            <v xml:space="preserve">VEICULO DE PREMARCACAO - COND. C                                               </v>
          </cell>
          <cell r="C1136" t="str">
            <v>hora</v>
          </cell>
          <cell r="D1136">
            <v>75.19</v>
          </cell>
          <cell r="E1136">
            <v>55.696296296296289</v>
          </cell>
          <cell r="F1136" t="str">
            <v>DER Jan/26</v>
          </cell>
        </row>
        <row r="1137">
          <cell r="A1137" t="str">
            <v>72.02.05.04</v>
          </cell>
          <cell r="B1137" t="str">
            <v xml:space="preserve">VEICULO DE PREMARCACAO - COND. D                                               </v>
          </cell>
          <cell r="C1137" t="str">
            <v>hora</v>
          </cell>
          <cell r="D1137">
            <v>152.59</v>
          </cell>
          <cell r="E1137">
            <v>113.02962962962962</v>
          </cell>
          <cell r="F1137" t="str">
            <v>DER Jan/26</v>
          </cell>
        </row>
        <row r="1138">
          <cell r="A1138" t="str">
            <v>72.02.09.01</v>
          </cell>
          <cell r="B1138" t="str">
            <v xml:space="preserve">VEICULO UTILITARIO COM MINIMO DE 10 LUGARES COM AR E DIR. HID. CONDICAO A      </v>
          </cell>
          <cell r="C1138" t="str">
            <v>hora</v>
          </cell>
          <cell r="D1138">
            <v>72.19</v>
          </cell>
          <cell r="E1138">
            <v>53.474074074074068</v>
          </cell>
          <cell r="F1138" t="str">
            <v>DER Jan/26</v>
          </cell>
        </row>
        <row r="1139">
          <cell r="A1139" t="str">
            <v>72.02.09.02</v>
          </cell>
          <cell r="B1139" t="str">
            <v xml:space="preserve">VEICULO UTILITARIO COM MINIMO DE 10 LUGARES COM AR E DIR. HID. CONDICAOB       </v>
          </cell>
          <cell r="C1139" t="str">
            <v>hora</v>
          </cell>
          <cell r="D1139">
            <v>68.11</v>
          </cell>
          <cell r="E1139">
            <v>50.451851851851849</v>
          </cell>
          <cell r="F1139" t="str">
            <v>DER Jan/26</v>
          </cell>
        </row>
        <row r="1140">
          <cell r="A1140" t="str">
            <v>72.02.09.03</v>
          </cell>
          <cell r="B1140" t="str">
            <v xml:space="preserve">VEICULO UTILITARIO COM MINIMO DE 10 LUGARES COM AR E DIR. HID. CONDICAO C      </v>
          </cell>
          <cell r="C1140" t="str">
            <v>hora</v>
          </cell>
          <cell r="D1140">
            <v>105.42</v>
          </cell>
          <cell r="E1140">
            <v>78.088888888888889</v>
          </cell>
          <cell r="F1140" t="str">
            <v>DER Jan/26</v>
          </cell>
        </row>
        <row r="1141">
          <cell r="A1141" t="str">
            <v>72.02.09.04</v>
          </cell>
          <cell r="B1141" t="str">
            <v xml:space="preserve">VEICULO UTILITARIO C/MIN.10LUGARES C/ AR + DIR.HID. COND.D                     </v>
          </cell>
          <cell r="C1141" t="str">
            <v>hora</v>
          </cell>
          <cell r="D1141">
            <v>142.93</v>
          </cell>
          <cell r="E1141">
            <v>105.87407407407407</v>
          </cell>
          <cell r="F1141" t="str">
            <v>DER Jan/26</v>
          </cell>
        </row>
        <row r="1142">
          <cell r="A1142" t="str">
            <v>72.02.09.05</v>
          </cell>
          <cell r="B1142" t="str">
            <v xml:space="preserve">VEICULO UTILITARIO COM MINIMO DE 10 LUGARES COM AR E DIR. HID. CONDICAOE       </v>
          </cell>
          <cell r="C1142" t="str">
            <v>km</v>
          </cell>
          <cell r="D1142">
            <v>2.6</v>
          </cell>
          <cell r="E1142">
            <v>1.9259259259259258</v>
          </cell>
          <cell r="F1142" t="str">
            <v>DER Jan/26</v>
          </cell>
        </row>
        <row r="1143">
          <cell r="A1143" t="str">
            <v>72.02.09.06</v>
          </cell>
          <cell r="B1143" t="str">
            <v xml:space="preserve">VEICULO UTILITARIO COM MINIMO DE 10 LUGARES COM AR E DIR. HID. CONDICAOF       </v>
          </cell>
          <cell r="C1143" t="str">
            <v>veic.mens</v>
          </cell>
          <cell r="D1143">
            <v>17047.57</v>
          </cell>
          <cell r="E1143">
            <v>12627.829629629628</v>
          </cell>
          <cell r="F1143" t="str">
            <v>DER Jan/26</v>
          </cell>
        </row>
        <row r="1144">
          <cell r="A1144" t="str">
            <v>72.02.10.01</v>
          </cell>
          <cell r="B1144" t="str">
            <v xml:space="preserve">VEICULO UTILITARIO PICK-UP COM AR E DIR. HID. CONDICAO A                       </v>
          </cell>
          <cell r="C1144" t="str">
            <v>hora</v>
          </cell>
          <cell r="D1144">
            <v>56.57</v>
          </cell>
          <cell r="E1144">
            <v>41.903703703703698</v>
          </cell>
          <cell r="F1144" t="str">
            <v>DER Jan/26</v>
          </cell>
        </row>
        <row r="1145">
          <cell r="A1145" t="str">
            <v>72.02.10.02</v>
          </cell>
          <cell r="B1145" t="str">
            <v xml:space="preserve">VEICULO UTILITARIO PICK-UP COM AR E DIR. HID. CONDICAOB                        </v>
          </cell>
          <cell r="C1145" t="str">
            <v>hora</v>
          </cell>
          <cell r="D1145">
            <v>33</v>
          </cell>
          <cell r="E1145">
            <v>24.444444444444443</v>
          </cell>
          <cell r="F1145" t="str">
            <v>DER Jan/26</v>
          </cell>
        </row>
        <row r="1146">
          <cell r="A1146" t="str">
            <v>72.02.10.03</v>
          </cell>
          <cell r="B1146" t="str">
            <v xml:space="preserve">VEICULO UTILITARIO PICK-UP COM AR E DIR. HID. CONDICAO C                       </v>
          </cell>
          <cell r="C1146" t="str">
            <v>hora</v>
          </cell>
          <cell r="D1146">
            <v>145.78</v>
          </cell>
          <cell r="E1146">
            <v>107.98518518518517</v>
          </cell>
          <cell r="F1146" t="str">
            <v>DER Jan/26</v>
          </cell>
        </row>
        <row r="1147">
          <cell r="A1147" t="str">
            <v>72.02.10.04</v>
          </cell>
          <cell r="B1147" t="str">
            <v xml:space="preserve">VEICULO UTILITARIO CAMIONETE P/3 PESSOAS C/ AR + DIR.HID.+ AIRBAG              </v>
          </cell>
          <cell r="C1147" t="str">
            <v>hora</v>
          </cell>
          <cell r="D1147">
            <v>183.3</v>
          </cell>
          <cell r="E1147">
            <v>135.77777777777777</v>
          </cell>
          <cell r="F1147" t="str">
            <v>DER Jan/26</v>
          </cell>
        </row>
        <row r="1148">
          <cell r="A1148" t="str">
            <v>72.02.10.05</v>
          </cell>
          <cell r="B1148" t="str">
            <v xml:space="preserve">VEICULO UTILITARIO PICK-UP COM AR E DIR. HID. CONDICAO E                       </v>
          </cell>
          <cell r="C1148" t="str">
            <v>km</v>
          </cell>
          <cell r="D1148">
            <v>3.45</v>
          </cell>
          <cell r="E1148">
            <v>2.5555555555555554</v>
          </cell>
          <cell r="F1148" t="str">
            <v>DER Jan/26</v>
          </cell>
        </row>
        <row r="1149">
          <cell r="A1149" t="str">
            <v>72.02.10.06</v>
          </cell>
          <cell r="B1149" t="str">
            <v xml:space="preserve">VEICULO UTILITARIO PICK-UP COM AR E DIR. HID. CONDICAOF                        </v>
          </cell>
          <cell r="C1149" t="str">
            <v>veic.mens</v>
          </cell>
          <cell r="D1149">
            <v>10824.94</v>
          </cell>
          <cell r="E1149">
            <v>8018.4740740740735</v>
          </cell>
          <cell r="F1149" t="str">
            <v>DER Jan/26</v>
          </cell>
        </row>
        <row r="1150">
          <cell r="A1150" t="str">
            <v>72.02.11.01</v>
          </cell>
          <cell r="B1150" t="str">
            <v xml:space="preserve">VEICULO C/CAPAC.P/4 PES. 1.000CC TURBO COND. A                                 </v>
          </cell>
          <cell r="C1150" t="str">
            <v>hora</v>
          </cell>
          <cell r="D1150">
            <v>46.14</v>
          </cell>
          <cell r="E1150">
            <v>34.177777777777777</v>
          </cell>
          <cell r="F1150" t="str">
            <v>DER Jan/26</v>
          </cell>
        </row>
        <row r="1151">
          <cell r="A1151" t="str">
            <v>72.02.11.02</v>
          </cell>
          <cell r="B1151" t="str">
            <v xml:space="preserve">VEICULO C/CAPAC.P/4 PES. 1.000CC TURBO COND. B                                 </v>
          </cell>
          <cell r="C1151" t="str">
            <v>hora</v>
          </cell>
          <cell r="D1151">
            <v>16.93</v>
          </cell>
          <cell r="E1151">
            <v>12.540740740740739</v>
          </cell>
          <cell r="F1151" t="str">
            <v>DER Jan/26</v>
          </cell>
        </row>
        <row r="1152">
          <cell r="A1152" t="str">
            <v>72.02.11.03</v>
          </cell>
          <cell r="B1152" t="str">
            <v xml:space="preserve">VEICULO C/CAPAC.P/4 PES. 1.000CC TURBO COND. C                                 </v>
          </cell>
          <cell r="C1152" t="str">
            <v>hora</v>
          </cell>
          <cell r="D1152">
            <v>70.72</v>
          </cell>
          <cell r="E1152">
            <v>52.385185185185179</v>
          </cell>
          <cell r="F1152" t="str">
            <v>DER Jan/26</v>
          </cell>
        </row>
        <row r="1153">
          <cell r="A1153" t="str">
            <v>72.02.11.04</v>
          </cell>
          <cell r="B1153" t="str">
            <v xml:space="preserve">VEICULO CAPAC.4PESSOAS 1.0CC TURBO - COND.D                                    </v>
          </cell>
          <cell r="C1153" t="str">
            <v>hora</v>
          </cell>
          <cell r="D1153">
            <v>108.23</v>
          </cell>
          <cell r="E1153">
            <v>80.170370370370364</v>
          </cell>
          <cell r="F1153" t="str">
            <v>DER Jan/26</v>
          </cell>
        </row>
        <row r="1154">
          <cell r="A1154" t="str">
            <v>72.02.11.05</v>
          </cell>
          <cell r="B1154" t="str">
            <v xml:space="preserve">VEICULO C/CAPAC.P/4 PES. 1.0 110CV COND. E                                     </v>
          </cell>
          <cell r="C1154" t="str">
            <v>km</v>
          </cell>
          <cell r="D1154">
            <v>1.72</v>
          </cell>
          <cell r="E1154">
            <v>1.2740740740740739</v>
          </cell>
          <cell r="F1154" t="str">
            <v>DER Jan/26</v>
          </cell>
        </row>
        <row r="1155">
          <cell r="A1155" t="str">
            <v>72.02.11.06</v>
          </cell>
          <cell r="B1155" t="str">
            <v xml:space="preserve">VEICULO C/CAPAC.P/4 PES. 1.0 110CV COND. F                                     </v>
          </cell>
          <cell r="C1155" t="str">
            <v>veic.mens</v>
          </cell>
          <cell r="D1155">
            <v>5664.52</v>
          </cell>
          <cell r="E1155">
            <v>4195.9407407407407</v>
          </cell>
          <cell r="F1155" t="str">
            <v>DER Jan/26</v>
          </cell>
        </row>
        <row r="1156">
          <cell r="A1156" t="str">
            <v>72.03.01.01</v>
          </cell>
          <cell r="B1156" t="str">
            <v xml:space="preserve">BATE ESTACA 40 ATE 80 T - COND. A                                              </v>
          </cell>
          <cell r="C1156" t="str">
            <v>hora</v>
          </cell>
          <cell r="D1156">
            <v>96.29</v>
          </cell>
          <cell r="E1156">
            <v>71.32592592592593</v>
          </cell>
          <cell r="F1156" t="str">
            <v>DER Jan/26</v>
          </cell>
        </row>
        <row r="1157">
          <cell r="A1157" t="str">
            <v>72.03.01.02</v>
          </cell>
          <cell r="B1157" t="str">
            <v xml:space="preserve">BATE ESTACA 40 ATE 80 T - COND. B                                              </v>
          </cell>
          <cell r="C1157" t="str">
            <v>hora</v>
          </cell>
          <cell r="D1157">
            <v>29.28</v>
          </cell>
          <cell r="E1157">
            <v>21.68888888888889</v>
          </cell>
          <cell r="F1157" t="str">
            <v>DER Jan/26</v>
          </cell>
        </row>
        <row r="1158">
          <cell r="A1158" t="str">
            <v>72.03.01.03</v>
          </cell>
          <cell r="B1158" t="str">
            <v xml:space="preserve">BATE ESTACA 40 ATE 80 T - COND. C                                              </v>
          </cell>
          <cell r="C1158" t="str">
            <v>hora</v>
          </cell>
          <cell r="D1158">
            <v>160.30000000000001</v>
          </cell>
          <cell r="E1158">
            <v>118.74074074074075</v>
          </cell>
          <cell r="F1158" t="str">
            <v>DER Jan/26</v>
          </cell>
        </row>
        <row r="1159">
          <cell r="A1159" t="str">
            <v>72.03.01.04</v>
          </cell>
          <cell r="B1159" t="str">
            <v xml:space="preserve">BATE ESTACA 40 ATE 80 T - COND. D                                              </v>
          </cell>
          <cell r="C1159" t="str">
            <v>hora</v>
          </cell>
          <cell r="D1159">
            <v>237.7</v>
          </cell>
          <cell r="E1159">
            <v>176.07407407407405</v>
          </cell>
          <cell r="F1159" t="str">
            <v>DER Jan/26</v>
          </cell>
        </row>
        <row r="1160">
          <cell r="A1160" t="str">
            <v>72.04.01.01</v>
          </cell>
          <cell r="B1160" t="str">
            <v xml:space="preserve">BETONEIRA 320L MOTOR ELETRICO COND.A                                           </v>
          </cell>
          <cell r="C1160" t="str">
            <v>hora</v>
          </cell>
          <cell r="D1160">
            <v>34.909999999999997</v>
          </cell>
          <cell r="E1160">
            <v>25.859259259259254</v>
          </cell>
          <cell r="F1160" t="str">
            <v>DER Jan/26</v>
          </cell>
        </row>
        <row r="1161">
          <cell r="A1161" t="str">
            <v>72.04.01.02</v>
          </cell>
          <cell r="B1161" t="str">
            <v xml:space="preserve">BETONEIRA 320L MOTOR ELETRICO COND.B                                           </v>
          </cell>
          <cell r="C1161" t="str">
            <v>hora</v>
          </cell>
          <cell r="D1161">
            <v>1.39</v>
          </cell>
          <cell r="E1161">
            <v>1.0296296296296295</v>
          </cell>
          <cell r="F1161" t="str">
            <v>DER Jan/26</v>
          </cell>
        </row>
        <row r="1162">
          <cell r="A1162" t="str">
            <v>72.04.01.03</v>
          </cell>
          <cell r="B1162" t="str">
            <v xml:space="preserve">BETONEIRA 320L MOTOR ELETRICO COND.C                                           </v>
          </cell>
          <cell r="C1162" t="str">
            <v>hora</v>
          </cell>
          <cell r="D1162">
            <v>5.03</v>
          </cell>
          <cell r="E1162">
            <v>3.7259259259259259</v>
          </cell>
          <cell r="F1162" t="str">
            <v>DER Jan/26</v>
          </cell>
        </row>
        <row r="1163">
          <cell r="A1163" t="str">
            <v>72.04.01.04</v>
          </cell>
          <cell r="B1163" t="str">
            <v xml:space="preserve">BETONEIRA 320L MOTOR ELETRICO COND.D                                           </v>
          </cell>
          <cell r="C1163" t="str">
            <v>hora</v>
          </cell>
          <cell r="D1163">
            <v>39.21</v>
          </cell>
          <cell r="E1163">
            <v>29.044444444444444</v>
          </cell>
          <cell r="F1163" t="str">
            <v>DER Jan/26</v>
          </cell>
        </row>
        <row r="1164">
          <cell r="A1164" t="str">
            <v>72.04.02.01</v>
          </cell>
          <cell r="B1164" t="str">
            <v xml:space="preserve">BETONEIRA 320L MOTOR GASOLINA COND. A                                          </v>
          </cell>
          <cell r="C1164" t="str">
            <v>hora</v>
          </cell>
          <cell r="D1164">
            <v>35.42</v>
          </cell>
          <cell r="E1164">
            <v>26.237037037037037</v>
          </cell>
          <cell r="F1164" t="str">
            <v>DER Jan/26</v>
          </cell>
        </row>
        <row r="1165">
          <cell r="A1165" t="str">
            <v>72.04.02.02</v>
          </cell>
          <cell r="B1165" t="str">
            <v xml:space="preserve">BETONEIRA 320L MOTOR GASOLINA COND. B                                          </v>
          </cell>
          <cell r="C1165" t="str">
            <v>hora</v>
          </cell>
          <cell r="D1165">
            <v>2.36</v>
          </cell>
          <cell r="E1165">
            <v>1.748148148148148</v>
          </cell>
          <cell r="F1165" t="str">
            <v>DER Jan/26</v>
          </cell>
        </row>
        <row r="1166">
          <cell r="A1166" t="str">
            <v>72.04.02.03</v>
          </cell>
          <cell r="B1166" t="str">
            <v xml:space="preserve">BETONEIRA 320L MOTOR GASOLINA COND. C                                          </v>
          </cell>
          <cell r="C1166" t="str">
            <v>hora</v>
          </cell>
          <cell r="D1166">
            <v>8.0299999999999994</v>
          </cell>
          <cell r="E1166">
            <v>5.9481481481481469</v>
          </cell>
          <cell r="F1166" t="str">
            <v>DER Jan/26</v>
          </cell>
        </row>
        <row r="1167">
          <cell r="A1167" t="str">
            <v>72.04.02.04</v>
          </cell>
          <cell r="B1167" t="str">
            <v xml:space="preserve">BETONEIRA 320L MOTOR GASOLINA COND. D                                          </v>
          </cell>
          <cell r="C1167" t="str">
            <v>hora</v>
          </cell>
          <cell r="D1167">
            <v>42.22</v>
          </cell>
          <cell r="E1167">
            <v>31.274074074074072</v>
          </cell>
          <cell r="F1167" t="str">
            <v>DER Jan/26</v>
          </cell>
        </row>
        <row r="1168">
          <cell r="A1168" t="str">
            <v>72.04.03.01</v>
          </cell>
          <cell r="B1168" t="str">
            <v xml:space="preserve">BETONEIRA 580L ELETRICA C/CARREG. COND.A                                       </v>
          </cell>
          <cell r="C1168" t="str">
            <v>hora</v>
          </cell>
          <cell r="D1168">
            <v>40.340000000000003</v>
          </cell>
          <cell r="E1168">
            <v>29.881481481481483</v>
          </cell>
          <cell r="F1168" t="str">
            <v>DER Jan/26</v>
          </cell>
        </row>
        <row r="1169">
          <cell r="A1169" t="str">
            <v>72.04.03.02</v>
          </cell>
          <cell r="B1169" t="str">
            <v xml:space="preserve">BETONEIRA 580L ELETRICA C/CARREG. COND.B                                       </v>
          </cell>
          <cell r="C1169" t="str">
            <v>hora</v>
          </cell>
          <cell r="D1169">
            <v>11.8</v>
          </cell>
          <cell r="E1169">
            <v>8.7407407407407405</v>
          </cell>
          <cell r="F1169" t="str">
            <v>DER Jan/26</v>
          </cell>
        </row>
        <row r="1170">
          <cell r="A1170" t="str">
            <v>72.04.03.03</v>
          </cell>
          <cell r="B1170" t="str">
            <v xml:space="preserve">BETONEIRA 580L ELETRICA C/CARREG. COND.C                                       </v>
          </cell>
          <cell r="C1170" t="str">
            <v>hora</v>
          </cell>
          <cell r="D1170">
            <v>21.5</v>
          </cell>
          <cell r="E1170">
            <v>15.925925925925926</v>
          </cell>
          <cell r="F1170" t="str">
            <v>DER Jan/26</v>
          </cell>
        </row>
        <row r="1171">
          <cell r="A1171" t="str">
            <v>72.04.03.04</v>
          </cell>
          <cell r="B1171" t="str">
            <v xml:space="preserve">BETONEIRA 580L ELETRICA C/CARREG. COND.D                                       </v>
          </cell>
          <cell r="C1171" t="str">
            <v>hora</v>
          </cell>
          <cell r="D1171">
            <v>55.68</v>
          </cell>
          <cell r="E1171">
            <v>41.24444444444444</v>
          </cell>
          <cell r="F1171" t="str">
            <v>DER Jan/26</v>
          </cell>
        </row>
        <row r="1172">
          <cell r="A1172" t="str">
            <v>72.04.04.01</v>
          </cell>
          <cell r="B1172" t="str">
            <v xml:space="preserve">BETONEIRA 580L MOTOR A DIESEL COND. A                                          </v>
          </cell>
          <cell r="C1172" t="str">
            <v>hora</v>
          </cell>
          <cell r="D1172">
            <v>40.47</v>
          </cell>
          <cell r="E1172">
            <v>29.977777777777774</v>
          </cell>
          <cell r="F1172" t="str">
            <v>DER Jan/26</v>
          </cell>
        </row>
        <row r="1173">
          <cell r="A1173" t="str">
            <v>72.04.04.02</v>
          </cell>
          <cell r="B1173" t="str">
            <v xml:space="preserve">BETONEIRA 580L MOTOR A DIESEL COND. B                                          </v>
          </cell>
          <cell r="C1173" t="str">
            <v>hora</v>
          </cell>
          <cell r="D1173">
            <v>12.05</v>
          </cell>
          <cell r="E1173">
            <v>8.9259259259259256</v>
          </cell>
          <cell r="F1173" t="str">
            <v>DER Jan/26</v>
          </cell>
        </row>
        <row r="1174">
          <cell r="A1174" t="str">
            <v>72.04.04.03</v>
          </cell>
          <cell r="B1174" t="str">
            <v xml:space="preserve">BETONEIRA 580L MOTOR A DIESEL COND. C                                          </v>
          </cell>
          <cell r="C1174" t="str">
            <v>hora</v>
          </cell>
          <cell r="D1174">
            <v>19.899999999999999</v>
          </cell>
          <cell r="E1174">
            <v>14.740740740740739</v>
          </cell>
          <cell r="F1174" t="str">
            <v>DER Jan/26</v>
          </cell>
        </row>
        <row r="1175">
          <cell r="A1175" t="str">
            <v>72.04.04.04</v>
          </cell>
          <cell r="B1175" t="str">
            <v xml:space="preserve">BETONEIRA 580L MOTOR A DIESEL - COND. D                                        </v>
          </cell>
          <cell r="C1175" t="str">
            <v>hora</v>
          </cell>
          <cell r="D1175">
            <v>54.09</v>
          </cell>
          <cell r="E1175">
            <v>40.06666666666667</v>
          </cell>
          <cell r="F1175" t="str">
            <v>DER Jan/26</v>
          </cell>
        </row>
        <row r="1176">
          <cell r="A1176" t="str">
            <v>72.05.01.01</v>
          </cell>
          <cell r="B1176" t="str">
            <v xml:space="preserve">BOMBA DREN.SUBMER.ELETR.27M3/H COND. A                                         </v>
          </cell>
          <cell r="C1176" t="str">
            <v>hora</v>
          </cell>
          <cell r="D1176">
            <v>34.85</v>
          </cell>
          <cell r="E1176">
            <v>25.814814814814813</v>
          </cell>
          <cell r="F1176" t="str">
            <v>DER Jan/26</v>
          </cell>
        </row>
        <row r="1177">
          <cell r="A1177" t="str">
            <v>72.05.01.02</v>
          </cell>
          <cell r="B1177" t="str">
            <v xml:space="preserve">BOMBA DREN.SUBMER.ELETR.27M3/H COND. B                                         </v>
          </cell>
          <cell r="C1177" t="str">
            <v>hora</v>
          </cell>
          <cell r="D1177">
            <v>1.07</v>
          </cell>
          <cell r="E1177">
            <v>0.79259259259259263</v>
          </cell>
          <cell r="F1177" t="str">
            <v>DER Jan/26</v>
          </cell>
        </row>
        <row r="1178">
          <cell r="A1178" t="str">
            <v>72.05.01.03</v>
          </cell>
          <cell r="B1178" t="str">
            <v xml:space="preserve">BOMBA DREN.SUBMER.ELETR.27M3/H COND. C                                         </v>
          </cell>
          <cell r="C1178" t="str">
            <v>hora</v>
          </cell>
          <cell r="D1178">
            <v>21.56</v>
          </cell>
          <cell r="E1178">
            <v>15.970370370370368</v>
          </cell>
          <cell r="F1178" t="str">
            <v>DER Jan/26</v>
          </cell>
        </row>
        <row r="1179">
          <cell r="A1179" t="str">
            <v>72.05.01.04</v>
          </cell>
          <cell r="B1179" t="str">
            <v xml:space="preserve">BOMBA DREN.SUBMER.ELETR.27M3/H COND. D                                         </v>
          </cell>
          <cell r="C1179" t="str">
            <v>hora</v>
          </cell>
          <cell r="D1179">
            <v>55.74</v>
          </cell>
          <cell r="E1179">
            <v>41.288888888888884</v>
          </cell>
          <cell r="F1179" t="str">
            <v>DER Jan/26</v>
          </cell>
        </row>
        <row r="1180">
          <cell r="A1180" t="str">
            <v>72.05.02.01</v>
          </cell>
          <cell r="B1180" t="str">
            <v xml:space="preserve">BOMBA DREN.SUBMER.ELETR.60M3/H COND. A                                         </v>
          </cell>
          <cell r="C1180" t="str">
            <v>hora</v>
          </cell>
          <cell r="D1180">
            <v>37.11</v>
          </cell>
          <cell r="E1180">
            <v>27.488888888888887</v>
          </cell>
          <cell r="F1180" t="str">
            <v>DER Jan/26</v>
          </cell>
        </row>
        <row r="1181">
          <cell r="A1181" t="str">
            <v>72.05.02.02</v>
          </cell>
          <cell r="B1181" t="str">
            <v xml:space="preserve">BOMBA DREN.SUBMER.ELETR.60M3/H COND. B                                         </v>
          </cell>
          <cell r="C1181" t="str">
            <v>hora</v>
          </cell>
          <cell r="D1181">
            <v>4.72</v>
          </cell>
          <cell r="E1181">
            <v>3.496296296296296</v>
          </cell>
          <cell r="F1181" t="str">
            <v>DER Jan/26</v>
          </cell>
        </row>
        <row r="1182">
          <cell r="A1182" t="str">
            <v>72.05.02.03</v>
          </cell>
          <cell r="B1182" t="str">
            <v xml:space="preserve">BOMBA DREN.SUBMER.ELETR.60M3/H COND. C                                         </v>
          </cell>
          <cell r="C1182" t="str">
            <v>hora</v>
          </cell>
          <cell r="D1182">
            <v>21.57</v>
          </cell>
          <cell r="E1182">
            <v>15.977777777777776</v>
          </cell>
          <cell r="F1182" t="str">
            <v>DER Jan/26</v>
          </cell>
        </row>
        <row r="1183">
          <cell r="A1183" t="str">
            <v>72.05.02.04</v>
          </cell>
          <cell r="B1183" t="str">
            <v xml:space="preserve">BOMBA DREN.SUBMER.ELETR.60M3/H COND. D                                         </v>
          </cell>
          <cell r="C1183" t="str">
            <v>hora</v>
          </cell>
          <cell r="D1183">
            <v>55.75</v>
          </cell>
          <cell r="E1183">
            <v>41.296296296296291</v>
          </cell>
          <cell r="F1183" t="str">
            <v>DER Jan/26</v>
          </cell>
        </row>
        <row r="1184">
          <cell r="A1184" t="str">
            <v>72.05.03.01</v>
          </cell>
          <cell r="B1184" t="str">
            <v xml:space="preserve">BOMBA DREN.SUBMER.ELETR.144M3/H COND. A                                        </v>
          </cell>
          <cell r="C1184" t="str">
            <v>hora</v>
          </cell>
          <cell r="D1184">
            <v>39.979999999999997</v>
          </cell>
          <cell r="E1184">
            <v>29.61481481481481</v>
          </cell>
          <cell r="F1184" t="str">
            <v>DER Jan/26</v>
          </cell>
        </row>
        <row r="1185">
          <cell r="A1185" t="str">
            <v>72.05.03.02</v>
          </cell>
          <cell r="B1185" t="str">
            <v xml:space="preserve">BOMBA DREN.SUBMER.ELETR.144M3/H COND. B                                        </v>
          </cell>
          <cell r="C1185" t="str">
            <v>hora</v>
          </cell>
          <cell r="D1185">
            <v>9.34</v>
          </cell>
          <cell r="E1185">
            <v>6.9185185185185176</v>
          </cell>
          <cell r="F1185" t="str">
            <v>DER Jan/26</v>
          </cell>
        </row>
        <row r="1186">
          <cell r="A1186" t="str">
            <v>72.05.03.03</v>
          </cell>
          <cell r="B1186" t="str">
            <v xml:space="preserve">BOMBA DREN.SUBMER.ELETR.144M3/H COND. C                                        </v>
          </cell>
          <cell r="C1186" t="str">
            <v>hora</v>
          </cell>
          <cell r="D1186">
            <v>29.83</v>
          </cell>
          <cell r="E1186">
            <v>22.096296296296295</v>
          </cell>
          <cell r="F1186" t="str">
            <v>DER Jan/26</v>
          </cell>
        </row>
        <row r="1187">
          <cell r="A1187" t="str">
            <v>72.05.03.04</v>
          </cell>
          <cell r="B1187" t="str">
            <v xml:space="preserve">BOMBA DREN.SUBMER.ELETR.144M3/H COND. D                                        </v>
          </cell>
          <cell r="C1187" t="str">
            <v>hora</v>
          </cell>
          <cell r="D1187">
            <v>64.010000000000005</v>
          </cell>
          <cell r="E1187">
            <v>47.414814814814818</v>
          </cell>
          <cell r="F1187" t="str">
            <v>DER Jan/26</v>
          </cell>
        </row>
        <row r="1188">
          <cell r="A1188" t="str">
            <v>72.05.04.01</v>
          </cell>
          <cell r="B1188" t="str">
            <v xml:space="preserve">BOMBA DREN.SUBMER.ELETR.180M3/H COND. A                                        </v>
          </cell>
          <cell r="C1188" t="str">
            <v>hora</v>
          </cell>
          <cell r="D1188">
            <v>44.2</v>
          </cell>
          <cell r="E1188">
            <v>32.74074074074074</v>
          </cell>
          <cell r="F1188" t="str">
            <v>DER Jan/26</v>
          </cell>
        </row>
        <row r="1189">
          <cell r="A1189" t="str">
            <v>72.05.04.02</v>
          </cell>
          <cell r="B1189" t="str">
            <v xml:space="preserve">BOMBA DREN.SUBMER.ELETR.180M3/H COND. B                                        </v>
          </cell>
          <cell r="C1189" t="str">
            <v>hora</v>
          </cell>
          <cell r="D1189">
            <v>16.14</v>
          </cell>
          <cell r="E1189">
            <v>11.955555555555556</v>
          </cell>
          <cell r="F1189" t="str">
            <v>DER Jan/26</v>
          </cell>
        </row>
        <row r="1190">
          <cell r="A1190" t="str">
            <v>72.05.04.03</v>
          </cell>
          <cell r="B1190" t="str">
            <v xml:space="preserve">BOMBA DREN.SUBMER.ELETR.180M3/H COND. C                                        </v>
          </cell>
          <cell r="C1190" t="str">
            <v>hora</v>
          </cell>
          <cell r="D1190">
            <v>40.26</v>
          </cell>
          <cell r="E1190">
            <v>29.822222222222219</v>
          </cell>
          <cell r="F1190" t="str">
            <v>DER Jan/26</v>
          </cell>
        </row>
        <row r="1191">
          <cell r="A1191" t="str">
            <v>72.05.04.04</v>
          </cell>
          <cell r="B1191" t="str">
            <v xml:space="preserve">BOMBA DREN.SUBMER.ELETR.180M3/H COND. D                                        </v>
          </cell>
          <cell r="C1191" t="str">
            <v>hora</v>
          </cell>
          <cell r="D1191">
            <v>74.45</v>
          </cell>
          <cell r="E1191">
            <v>55.148148148148145</v>
          </cell>
          <cell r="F1191" t="str">
            <v>DER Jan/26</v>
          </cell>
        </row>
        <row r="1192">
          <cell r="A1192" t="str">
            <v>72.05.05.01</v>
          </cell>
          <cell r="B1192" t="str">
            <v xml:space="preserve">BOMBA DREN.SUB.GAS.60.000L/H COND. A                                           </v>
          </cell>
          <cell r="C1192" t="str">
            <v>hora</v>
          </cell>
          <cell r="D1192">
            <v>34.43</v>
          </cell>
          <cell r="E1192">
            <v>25.503703703703703</v>
          </cell>
          <cell r="F1192" t="str">
            <v>DER Jan/26</v>
          </cell>
        </row>
        <row r="1193">
          <cell r="A1193" t="str">
            <v>72.05.05.02</v>
          </cell>
          <cell r="B1193" t="str">
            <v xml:space="preserve">BOMBA DREN.SUB.GAS.60.000L/H COND. B                                           </v>
          </cell>
          <cell r="C1193" t="str">
            <v>hora</v>
          </cell>
          <cell r="D1193">
            <v>0.39</v>
          </cell>
          <cell r="E1193">
            <v>0.28888888888888886</v>
          </cell>
          <cell r="F1193" t="str">
            <v>DER Jan/26</v>
          </cell>
        </row>
        <row r="1194">
          <cell r="A1194" t="str">
            <v>72.05.05.03</v>
          </cell>
          <cell r="B1194" t="str">
            <v xml:space="preserve">BOMBA DREN.SUB.GAS.60.000L/H COND. C                                           </v>
          </cell>
          <cell r="C1194" t="str">
            <v>hora</v>
          </cell>
          <cell r="D1194">
            <v>9.0299999999999994</v>
          </cell>
          <cell r="E1194">
            <v>6.6888888888888882</v>
          </cell>
          <cell r="F1194" t="str">
            <v>DER Jan/26</v>
          </cell>
        </row>
        <row r="1195">
          <cell r="A1195" t="str">
            <v>72.05.05.04</v>
          </cell>
          <cell r="B1195" t="str">
            <v xml:space="preserve">BOMBA DREN.SUB.GAS.60.000L/H COND. D                                           </v>
          </cell>
          <cell r="C1195" t="str">
            <v>hora</v>
          </cell>
          <cell r="D1195">
            <v>43.21</v>
          </cell>
          <cell r="E1195">
            <v>32.007407407407406</v>
          </cell>
          <cell r="F1195" t="str">
            <v>DER Jan/26</v>
          </cell>
        </row>
        <row r="1196">
          <cell r="A1196" t="str">
            <v>72.06.01.01</v>
          </cell>
          <cell r="B1196" t="str">
            <v xml:space="preserve">BOMBA INJ.PROJ.NATA CIM.ARG.1M3/H COND.A                                       </v>
          </cell>
          <cell r="C1196" t="str">
            <v>hora</v>
          </cell>
          <cell r="D1196">
            <v>74.62</v>
          </cell>
          <cell r="E1196">
            <v>55.274074074074072</v>
          </cell>
          <cell r="F1196" t="str">
            <v>DER Jan/26</v>
          </cell>
        </row>
        <row r="1197">
          <cell r="A1197" t="str">
            <v>72.06.01.02</v>
          </cell>
          <cell r="B1197" t="str">
            <v xml:space="preserve">BOMBA INJ.PROJ.NATA CIM.ARG.1M3/H COND.B                                       </v>
          </cell>
          <cell r="C1197" t="str">
            <v>hora</v>
          </cell>
          <cell r="D1197">
            <v>44.23</v>
          </cell>
          <cell r="E1197">
            <v>32.762962962962959</v>
          </cell>
          <cell r="F1197" t="str">
            <v>DER Jan/26</v>
          </cell>
        </row>
        <row r="1198">
          <cell r="A1198" t="str">
            <v>72.06.01.03</v>
          </cell>
          <cell r="B1198" t="str">
            <v xml:space="preserve">BOMBA INJ.PROJ.NATA CIM.ARG.1M3/H COND.C                                       </v>
          </cell>
          <cell r="C1198" t="str">
            <v>hora</v>
          </cell>
          <cell r="D1198">
            <v>156.96</v>
          </cell>
          <cell r="E1198">
            <v>116.26666666666667</v>
          </cell>
          <cell r="F1198" t="str">
            <v>DER Jan/26</v>
          </cell>
        </row>
        <row r="1199">
          <cell r="A1199" t="str">
            <v>72.06.01.04</v>
          </cell>
          <cell r="B1199" t="str">
            <v xml:space="preserve">BOMBA INJ.PROJ.NATA CIM.ARG.1M3/H COND.D                                       </v>
          </cell>
          <cell r="C1199" t="str">
            <v>hora</v>
          </cell>
          <cell r="D1199">
            <v>207.85</v>
          </cell>
          <cell r="E1199">
            <v>153.96296296296296</v>
          </cell>
          <cell r="F1199" t="str">
            <v>DER Jan/26</v>
          </cell>
        </row>
        <row r="1200">
          <cell r="A1200" t="str">
            <v>72.06.02.01</v>
          </cell>
          <cell r="B1200" t="str">
            <v xml:space="preserve">BOMBA INJ.PROJ.NATA CIM.ARG.3M3/H COND.A                                       </v>
          </cell>
          <cell r="C1200" t="str">
            <v>hora</v>
          </cell>
          <cell r="D1200">
            <v>94.93</v>
          </cell>
          <cell r="E1200">
            <v>70.318518518518516</v>
          </cell>
          <cell r="F1200" t="str">
            <v>DER Jan/26</v>
          </cell>
        </row>
        <row r="1201">
          <cell r="A1201" t="str">
            <v>72.06.02.02</v>
          </cell>
          <cell r="B1201" t="str">
            <v xml:space="preserve">BOMBA INJ.PROJ.NATA CIM.ARG.3M3/H COND.B                                       </v>
          </cell>
          <cell r="C1201" t="str">
            <v>hora</v>
          </cell>
          <cell r="D1201">
            <v>82.09</v>
          </cell>
          <cell r="E1201">
            <v>60.807407407407403</v>
          </cell>
          <cell r="F1201" t="str">
            <v>DER Jan/26</v>
          </cell>
        </row>
        <row r="1202">
          <cell r="A1202" t="str">
            <v>72.06.02.03</v>
          </cell>
          <cell r="B1202" t="str">
            <v xml:space="preserve">BOMBA INJ.PROJ.NATA CIM.ARG.3M3/H COND.C                                       </v>
          </cell>
          <cell r="C1202" t="str">
            <v>hora</v>
          </cell>
          <cell r="D1202">
            <v>126.86</v>
          </cell>
          <cell r="E1202">
            <v>93.970370370370361</v>
          </cell>
          <cell r="F1202" t="str">
            <v>DER Jan/26</v>
          </cell>
        </row>
        <row r="1203">
          <cell r="A1203" t="str">
            <v>72.06.02.04</v>
          </cell>
          <cell r="B1203" t="str">
            <v xml:space="preserve">BOMBA INJ.PROJ.NATA CIM.ARG.3M3/H COND.D                                       </v>
          </cell>
          <cell r="C1203" t="str">
            <v>hora</v>
          </cell>
          <cell r="D1203">
            <v>177.75</v>
          </cell>
          <cell r="E1203">
            <v>131.66666666666666</v>
          </cell>
          <cell r="F1203" t="str">
            <v>DER Jan/26</v>
          </cell>
        </row>
        <row r="1204">
          <cell r="A1204" t="str">
            <v>72.06.03.01</v>
          </cell>
          <cell r="B1204" t="str">
            <v xml:space="preserve">BOM.INJ.PROJ.CONCR.35M3/H COND. A                                              </v>
          </cell>
          <cell r="C1204" t="str">
            <v>hora</v>
          </cell>
          <cell r="D1204">
            <v>134.77000000000001</v>
          </cell>
          <cell r="E1204">
            <v>99.829629629629636</v>
          </cell>
          <cell r="F1204" t="str">
            <v>DER Jan/26</v>
          </cell>
        </row>
        <row r="1205">
          <cell r="A1205" t="str">
            <v>72.06.03.02</v>
          </cell>
          <cell r="B1205" t="str">
            <v xml:space="preserve">BOM.INJ.PROJ.CONCR.35M3/H COND. B                                              </v>
          </cell>
          <cell r="C1205" t="str">
            <v>hora</v>
          </cell>
          <cell r="D1205">
            <v>156.37</v>
          </cell>
          <cell r="E1205">
            <v>115.82962962962962</v>
          </cell>
          <cell r="F1205" t="str">
            <v>DER Jan/26</v>
          </cell>
        </row>
        <row r="1206">
          <cell r="A1206" t="str">
            <v>72.06.03.03</v>
          </cell>
          <cell r="B1206" t="str">
            <v xml:space="preserve">BOM.INJ.PROJ.CONCR.35M3/H COND. C                                              </v>
          </cell>
          <cell r="C1206" t="str">
            <v>hora</v>
          </cell>
          <cell r="D1206">
            <v>379.44</v>
          </cell>
          <cell r="E1206">
            <v>281.06666666666666</v>
          </cell>
          <cell r="F1206" t="str">
            <v>DER Jan/26</v>
          </cell>
        </row>
        <row r="1207">
          <cell r="A1207" t="str">
            <v>72.06.03.04</v>
          </cell>
          <cell r="B1207" t="str">
            <v xml:space="preserve">BOM.INJ.PROJ.CONCR.35M3/H COND. D                                              </v>
          </cell>
          <cell r="C1207" t="str">
            <v>hora</v>
          </cell>
          <cell r="D1207">
            <v>430.33</v>
          </cell>
          <cell r="E1207">
            <v>318.76296296296294</v>
          </cell>
          <cell r="F1207" t="str">
            <v>DER Jan/26</v>
          </cell>
        </row>
        <row r="1208">
          <cell r="A1208" t="str">
            <v>72.06.04.01</v>
          </cell>
          <cell r="B1208" t="str">
            <v xml:space="preserve">BOMBA PROJECAO DE CONC.MAN.10M3/H COND.A                                       </v>
          </cell>
          <cell r="C1208" t="str">
            <v>hora</v>
          </cell>
          <cell r="D1208">
            <v>112.82</v>
          </cell>
          <cell r="E1208">
            <v>83.570370370370355</v>
          </cell>
          <cell r="F1208" t="str">
            <v>DER Jan/26</v>
          </cell>
        </row>
        <row r="1209">
          <cell r="A1209" t="str">
            <v>72.06.04.02</v>
          </cell>
          <cell r="B1209" t="str">
            <v xml:space="preserve">BOMBA PROJECAO DE CONC.MAN.10M3/H COND.B                                       </v>
          </cell>
          <cell r="C1209" t="str">
            <v>hora</v>
          </cell>
          <cell r="D1209">
            <v>115.45</v>
          </cell>
          <cell r="E1209">
            <v>85.518518518518519</v>
          </cell>
          <cell r="F1209" t="str">
            <v>DER Jan/26</v>
          </cell>
        </row>
        <row r="1210">
          <cell r="A1210" t="str">
            <v>72.06.04.03</v>
          </cell>
          <cell r="B1210" t="str">
            <v xml:space="preserve">BOMBA PROJECAO DE CONC.MAN.10M3/H COND.C                                       </v>
          </cell>
          <cell r="C1210" t="str">
            <v>hora</v>
          </cell>
          <cell r="D1210">
            <v>338.27</v>
          </cell>
          <cell r="E1210">
            <v>250.57037037037034</v>
          </cell>
          <cell r="F1210" t="str">
            <v>DER Jan/26</v>
          </cell>
        </row>
        <row r="1211">
          <cell r="A1211" t="str">
            <v>72.06.04.04</v>
          </cell>
          <cell r="B1211" t="str">
            <v xml:space="preserve">BOMBA PROJECAO DE CONC.MAN.10M3/H COND.D                                       </v>
          </cell>
          <cell r="C1211" t="str">
            <v>hora</v>
          </cell>
          <cell r="D1211">
            <v>389.16</v>
          </cell>
          <cell r="E1211">
            <v>288.26666666666665</v>
          </cell>
          <cell r="F1211" t="str">
            <v>DER Jan/26</v>
          </cell>
        </row>
        <row r="1212">
          <cell r="A1212" t="str">
            <v>72.06.05.01</v>
          </cell>
          <cell r="B1212" t="str">
            <v xml:space="preserve">BOM.PROJ.CONC.C/LANCA TEL.23M3/H COND.A                                        </v>
          </cell>
          <cell r="C1212" t="str">
            <v>hora</v>
          </cell>
          <cell r="D1212">
            <v>599.27</v>
          </cell>
          <cell r="E1212">
            <v>443.90370370370368</v>
          </cell>
          <cell r="F1212" t="str">
            <v>DER Jan/26</v>
          </cell>
        </row>
        <row r="1213">
          <cell r="A1213" t="str">
            <v>72.06.05.02</v>
          </cell>
          <cell r="B1213" t="str">
            <v xml:space="preserve">BOM.PROJ.CONC.C/LANCA TEL.23M3/H COND.B                                        </v>
          </cell>
          <cell r="C1213" t="str">
            <v>hora</v>
          </cell>
          <cell r="D1213">
            <v>1022.19</v>
          </cell>
          <cell r="E1213">
            <v>757.17777777777781</v>
          </cell>
          <cell r="F1213" t="str">
            <v>DER Jan/26</v>
          </cell>
        </row>
        <row r="1214">
          <cell r="A1214" t="str">
            <v>72.06.05.03</v>
          </cell>
          <cell r="B1214" t="str">
            <v xml:space="preserve">BOM.PROJ.CONC.C/LANCA TEL.23M3/H COND.C                                        </v>
          </cell>
          <cell r="C1214" t="str">
            <v>hora</v>
          </cell>
          <cell r="D1214">
            <v>1599.97</v>
          </cell>
          <cell r="E1214">
            <v>1185.1629629629629</v>
          </cell>
          <cell r="F1214" t="str">
            <v>DER Jan/26</v>
          </cell>
        </row>
        <row r="1215">
          <cell r="A1215" t="str">
            <v>72.06.05.04</v>
          </cell>
          <cell r="B1215" t="str">
            <v xml:space="preserve">BOM.PROJ.CONC.C/LANCA TEL 23M3/H COND.D                                        </v>
          </cell>
          <cell r="C1215" t="str">
            <v>hora</v>
          </cell>
          <cell r="D1215">
            <v>1650.86</v>
          </cell>
          <cell r="E1215">
            <v>1222.859259259259</v>
          </cell>
          <cell r="F1215" t="str">
            <v>DER Jan/26</v>
          </cell>
        </row>
        <row r="1216">
          <cell r="A1216" t="str">
            <v>72.07.01.01</v>
          </cell>
          <cell r="B1216" t="str">
            <v xml:space="preserve">BOMBA HIDRAULICA PARA PROTENSAO COND.A                                         </v>
          </cell>
          <cell r="C1216" t="str">
            <v>hora</v>
          </cell>
          <cell r="D1216">
            <v>60.86</v>
          </cell>
          <cell r="E1216">
            <v>45.081481481481475</v>
          </cell>
          <cell r="F1216" t="str">
            <v>DER Jan/26</v>
          </cell>
        </row>
        <row r="1217">
          <cell r="A1217" t="str">
            <v>72.07.01.02</v>
          </cell>
          <cell r="B1217" t="str">
            <v xml:space="preserve">BOMBA HIDRAULICA PARA PROTENSAO COND.B                                         </v>
          </cell>
          <cell r="C1217" t="str">
            <v>hora</v>
          </cell>
          <cell r="D1217">
            <v>20.75</v>
          </cell>
          <cell r="E1217">
            <v>15.37037037037037</v>
          </cell>
          <cell r="F1217" t="str">
            <v>DER Jan/26</v>
          </cell>
        </row>
        <row r="1218">
          <cell r="A1218" t="str">
            <v>72.07.01.03</v>
          </cell>
          <cell r="B1218" t="str">
            <v xml:space="preserve">BOMBA HIDRAULICA PARA PROTENSAO COND.C                                         </v>
          </cell>
          <cell r="C1218" t="str">
            <v>hora</v>
          </cell>
          <cell r="D1218">
            <v>21.87</v>
          </cell>
          <cell r="E1218">
            <v>16.2</v>
          </cell>
          <cell r="F1218" t="str">
            <v>DER Jan/26</v>
          </cell>
        </row>
        <row r="1219">
          <cell r="A1219" t="str">
            <v>72.07.01.04</v>
          </cell>
          <cell r="B1219" t="str">
            <v xml:space="preserve">BOMBA HIDRAULICA PARA PROTENSAO COND.D                                         </v>
          </cell>
          <cell r="C1219" t="str">
            <v>hora</v>
          </cell>
          <cell r="D1219">
            <v>72.760000000000005</v>
          </cell>
          <cell r="E1219">
            <v>53.896296296296299</v>
          </cell>
          <cell r="F1219" t="str">
            <v>DER Jan/26</v>
          </cell>
        </row>
        <row r="1220">
          <cell r="A1220" t="str">
            <v>72.08.01.01</v>
          </cell>
          <cell r="B1220" t="str">
            <v xml:space="preserve">CAMINHAO IRRIGADEIRA 6000L COND. A                                             </v>
          </cell>
          <cell r="C1220" t="str">
            <v>hora</v>
          </cell>
          <cell r="D1220">
            <v>99.39</v>
          </cell>
          <cell r="E1220">
            <v>73.62222222222222</v>
          </cell>
          <cell r="F1220" t="str">
            <v>DER Jan/26</v>
          </cell>
        </row>
        <row r="1221">
          <cell r="A1221" t="str">
            <v>72.08.01.02</v>
          </cell>
          <cell r="B1221" t="str">
            <v xml:space="preserve">CAMINHAO IRRIGADEIRA 6000L COND. B                                             </v>
          </cell>
          <cell r="C1221" t="str">
            <v>hora</v>
          </cell>
          <cell r="D1221">
            <v>110.35</v>
          </cell>
          <cell r="E1221">
            <v>81.740740740740733</v>
          </cell>
          <cell r="F1221" t="str">
            <v>DER Jan/26</v>
          </cell>
        </row>
        <row r="1222">
          <cell r="A1222" t="str">
            <v>72.08.01.03</v>
          </cell>
          <cell r="B1222" t="str">
            <v xml:space="preserve">CAMINHAO IRRIGADEIRA 6000L COND. C                                             </v>
          </cell>
          <cell r="C1222" t="str">
            <v>hora</v>
          </cell>
          <cell r="D1222">
            <v>262.31</v>
          </cell>
          <cell r="E1222">
            <v>194.30370370370369</v>
          </cell>
          <cell r="F1222" t="str">
            <v>DER Jan/26</v>
          </cell>
        </row>
        <row r="1223">
          <cell r="A1223" t="str">
            <v>72.08.01.04</v>
          </cell>
          <cell r="B1223" t="str">
            <v xml:space="preserve">CAMINHAO IRRIGADEIRA 6000L COND. D                                             </v>
          </cell>
          <cell r="C1223" t="str">
            <v>hora</v>
          </cell>
          <cell r="D1223">
            <v>305.52</v>
          </cell>
          <cell r="E1223">
            <v>226.31111111111107</v>
          </cell>
          <cell r="F1223" t="str">
            <v>DER Jan/26</v>
          </cell>
        </row>
        <row r="1224">
          <cell r="A1224" t="str">
            <v>72.08.02.01</v>
          </cell>
          <cell r="B1224" t="str">
            <v xml:space="preserve">CAMINHAO IRRIGADEIRA 9000L COND. A                                             </v>
          </cell>
          <cell r="C1224" t="str">
            <v>hora</v>
          </cell>
          <cell r="D1224">
            <v>103.11</v>
          </cell>
          <cell r="E1224">
            <v>76.377777777777766</v>
          </cell>
          <cell r="F1224" t="str">
            <v>DER Jan/26</v>
          </cell>
        </row>
        <row r="1225">
          <cell r="A1225" t="str">
            <v>72.08.02.02</v>
          </cell>
          <cell r="B1225" t="str">
            <v xml:space="preserve">CAMINHAO IRRIGADEIRA 9000L COND. B                                             </v>
          </cell>
          <cell r="C1225" t="str">
            <v>hora</v>
          </cell>
          <cell r="D1225">
            <v>117.66</v>
          </cell>
          <cell r="E1225">
            <v>87.155555555555551</v>
          </cell>
          <cell r="F1225" t="str">
            <v>DER Jan/26</v>
          </cell>
        </row>
        <row r="1226">
          <cell r="A1226" t="str">
            <v>72.08.02.03</v>
          </cell>
          <cell r="B1226" t="str">
            <v xml:space="preserve">CAMINHAO IRRIGADEIRA 9000L COND. C                                             </v>
          </cell>
          <cell r="C1226" t="str">
            <v>hora</v>
          </cell>
          <cell r="D1226">
            <v>278.49</v>
          </cell>
          <cell r="E1226">
            <v>206.28888888888889</v>
          </cell>
          <cell r="F1226" t="str">
            <v>DER Jan/26</v>
          </cell>
        </row>
        <row r="1227">
          <cell r="A1227" t="str">
            <v>72.08.02.04</v>
          </cell>
          <cell r="B1227" t="str">
            <v xml:space="preserve">CAMINHAO IRRIGADEIRA 9000L COND. D                                             </v>
          </cell>
          <cell r="C1227" t="str">
            <v>hora</v>
          </cell>
          <cell r="D1227">
            <v>321.7</v>
          </cell>
          <cell r="E1227">
            <v>238.29629629629628</v>
          </cell>
          <cell r="F1227" t="str">
            <v>DER Jan/26</v>
          </cell>
        </row>
        <row r="1228">
          <cell r="A1228" t="str">
            <v>72.09.01.01</v>
          </cell>
          <cell r="B1228" t="str">
            <v xml:space="preserve">CAMINHAO BASCULANTE 5M3 COND. A                                                </v>
          </cell>
          <cell r="C1228" t="str">
            <v>hora</v>
          </cell>
          <cell r="D1228">
            <v>96.55</v>
          </cell>
          <cell r="E1228">
            <v>71.518518518518505</v>
          </cell>
          <cell r="F1228" t="str">
            <v>DER Jan/26</v>
          </cell>
        </row>
        <row r="1229">
          <cell r="A1229" t="str">
            <v>72.09.01.02</v>
          </cell>
          <cell r="B1229" t="str">
            <v xml:space="preserve">CAMINHAO BASCULANTE 5M3 COND. B                                                </v>
          </cell>
          <cell r="C1229" t="str">
            <v>hora</v>
          </cell>
          <cell r="D1229">
            <v>99.62</v>
          </cell>
          <cell r="E1229">
            <v>73.792592592592598</v>
          </cell>
          <cell r="F1229" t="str">
            <v>DER Jan/26</v>
          </cell>
        </row>
        <row r="1230">
          <cell r="A1230" t="str">
            <v>72.09.01.03</v>
          </cell>
          <cell r="B1230" t="str">
            <v xml:space="preserve">CAMINHAO BASCULANTE 5M3 COND. C                                                </v>
          </cell>
          <cell r="C1230" t="str">
            <v>hora</v>
          </cell>
          <cell r="D1230">
            <v>244.85</v>
          </cell>
          <cell r="E1230">
            <v>181.37037037037035</v>
          </cell>
          <cell r="F1230" t="str">
            <v>DER Jan/26</v>
          </cell>
        </row>
        <row r="1231">
          <cell r="A1231" t="str">
            <v>72.09.01.04</v>
          </cell>
          <cell r="B1231" t="str">
            <v xml:space="preserve">CAMINHAO BASCULANTE 5M3 COND. D                                                </v>
          </cell>
          <cell r="C1231" t="str">
            <v>hora</v>
          </cell>
          <cell r="D1231">
            <v>288.06</v>
          </cell>
          <cell r="E1231">
            <v>213.37777777777777</v>
          </cell>
          <cell r="F1231" t="str">
            <v>DER Jan/26</v>
          </cell>
        </row>
        <row r="1232">
          <cell r="A1232" t="str">
            <v>72.09.02.01</v>
          </cell>
          <cell r="B1232" t="str">
            <v xml:space="preserve">CAMINHAO BASCULANTE 8M3 COND. A                                                </v>
          </cell>
          <cell r="C1232" t="str">
            <v>hora</v>
          </cell>
          <cell r="D1232">
            <v>112.48</v>
          </cell>
          <cell r="E1232">
            <v>83.318518518518516</v>
          </cell>
          <cell r="F1232" t="str">
            <v>DER Jan/26</v>
          </cell>
        </row>
        <row r="1233">
          <cell r="A1233" t="str">
            <v>72.09.02.02</v>
          </cell>
          <cell r="B1233" t="str">
            <v xml:space="preserve">CAMINHAO BASCULANTE 8M3 COND. B                                                </v>
          </cell>
          <cell r="C1233" t="str">
            <v>hora</v>
          </cell>
          <cell r="D1233">
            <v>129.38</v>
          </cell>
          <cell r="E1233">
            <v>95.837037037037021</v>
          </cell>
          <cell r="F1233" t="str">
            <v>DER Jan/26</v>
          </cell>
        </row>
        <row r="1234">
          <cell r="A1234" t="str">
            <v>72.09.02.03</v>
          </cell>
          <cell r="B1234" t="str">
            <v xml:space="preserve">CAMINHAO BASCULANTE 8M3 COND. C                                                </v>
          </cell>
          <cell r="C1234" t="str">
            <v>hora</v>
          </cell>
          <cell r="D1234">
            <v>330.6</v>
          </cell>
          <cell r="E1234">
            <v>244.88888888888889</v>
          </cell>
          <cell r="F1234" t="str">
            <v>DER Jan/26</v>
          </cell>
        </row>
        <row r="1235">
          <cell r="A1235" t="str">
            <v>72.09.02.04</v>
          </cell>
          <cell r="B1235" t="str">
            <v xml:space="preserve">CAMINHAO BASCULANTE 8M3 COND. D                                                </v>
          </cell>
          <cell r="C1235" t="str">
            <v>hora</v>
          </cell>
          <cell r="D1235">
            <v>373.81</v>
          </cell>
          <cell r="E1235">
            <v>276.89629629629627</v>
          </cell>
          <cell r="F1235" t="str">
            <v>DER Jan/26</v>
          </cell>
        </row>
        <row r="1236">
          <cell r="A1236" t="str">
            <v>72.09.04.01</v>
          </cell>
          <cell r="B1236" t="str">
            <v xml:space="preserve">CHAS.BASC.12M3 C-A                                                             </v>
          </cell>
          <cell r="C1236" t="str">
            <v>hora</v>
          </cell>
          <cell r="D1236">
            <v>132.37</v>
          </cell>
          <cell r="E1236">
            <v>98.05185185185185</v>
          </cell>
          <cell r="F1236" t="str">
            <v>DER Jan/26</v>
          </cell>
        </row>
        <row r="1237">
          <cell r="A1237" t="str">
            <v>72.09.04.02</v>
          </cell>
          <cell r="B1237" t="str">
            <v xml:space="preserve">CHAS.BASC.12M3 C-B                                                             </v>
          </cell>
          <cell r="C1237" t="str">
            <v>hora</v>
          </cell>
          <cell r="D1237">
            <v>166.53</v>
          </cell>
          <cell r="E1237">
            <v>123.35555555555555</v>
          </cell>
          <cell r="F1237" t="str">
            <v>DER Jan/26</v>
          </cell>
        </row>
        <row r="1238">
          <cell r="A1238" t="str">
            <v>72.09.04.03</v>
          </cell>
          <cell r="B1238" t="str">
            <v xml:space="preserve">CHAS.BASC.12M3 C-C                                                             </v>
          </cell>
          <cell r="C1238" t="str">
            <v>hora</v>
          </cell>
          <cell r="D1238">
            <v>367.76</v>
          </cell>
          <cell r="E1238">
            <v>272.4148148148148</v>
          </cell>
          <cell r="F1238" t="str">
            <v>DER Jan/26</v>
          </cell>
        </row>
        <row r="1239">
          <cell r="A1239" t="str">
            <v>72.09.04.04</v>
          </cell>
          <cell r="B1239" t="str">
            <v xml:space="preserve">CAMINHAO BASCULANTE 12M3 COND. D                                               </v>
          </cell>
          <cell r="C1239" t="str">
            <v>hora</v>
          </cell>
          <cell r="D1239">
            <v>410.97</v>
          </cell>
          <cell r="E1239">
            <v>304.42222222222222</v>
          </cell>
          <cell r="F1239" t="str">
            <v>DER Jan/26</v>
          </cell>
        </row>
        <row r="1240">
          <cell r="A1240" t="str">
            <v>72.10.01.01</v>
          </cell>
          <cell r="B1240" t="str">
            <v xml:space="preserve">CAMINHAO BASC.FORA ESTR. 18,3M3 COND. A                                        </v>
          </cell>
          <cell r="C1240" t="str">
            <v>hora</v>
          </cell>
          <cell r="D1240">
            <v>174.24</v>
          </cell>
          <cell r="E1240">
            <v>129.06666666666666</v>
          </cell>
          <cell r="F1240" t="str">
            <v>DER Jan/26</v>
          </cell>
        </row>
        <row r="1241">
          <cell r="A1241" t="str">
            <v>72.10.01.02</v>
          </cell>
          <cell r="B1241" t="str">
            <v xml:space="preserve">CAMINHAO BASC. FORA ESTR. 18,3M3 COND. B                                       </v>
          </cell>
          <cell r="C1241" t="str">
            <v>hora</v>
          </cell>
          <cell r="D1241">
            <v>204.85</v>
          </cell>
          <cell r="E1241">
            <v>151.74074074074073</v>
          </cell>
          <cell r="F1241" t="str">
            <v>DER Jan/26</v>
          </cell>
        </row>
        <row r="1242">
          <cell r="A1242" t="str">
            <v>72.10.01.03</v>
          </cell>
          <cell r="B1242" t="str">
            <v xml:space="preserve">CAMINHAO BASC. FORA ESTR. 18.3M3 COND. C                                       </v>
          </cell>
          <cell r="C1242" t="str">
            <v>hora</v>
          </cell>
          <cell r="D1242">
            <v>553.52</v>
          </cell>
          <cell r="E1242">
            <v>410.01481481481477</v>
          </cell>
          <cell r="F1242" t="str">
            <v>DER Jan/26</v>
          </cell>
        </row>
        <row r="1243">
          <cell r="A1243" t="str">
            <v>72.10.01.04</v>
          </cell>
          <cell r="B1243" t="str">
            <v xml:space="preserve">CAMINHAO BASC.FORA ESTR. 18,3M3 COND. D                                        </v>
          </cell>
          <cell r="C1243" t="str">
            <v>hora</v>
          </cell>
          <cell r="D1243">
            <v>609.5</v>
          </cell>
          <cell r="E1243">
            <v>451.48148148148147</v>
          </cell>
          <cell r="F1243" t="str">
            <v>DER Jan/26</v>
          </cell>
        </row>
        <row r="1244">
          <cell r="A1244" t="str">
            <v>72.11.01.01</v>
          </cell>
          <cell r="B1244" t="str">
            <v xml:space="preserve">CAMINHAO BETONEIRA 5M3 COND. A                                                 </v>
          </cell>
          <cell r="C1244" t="str">
            <v>hora</v>
          </cell>
          <cell r="D1244">
            <v>125.9</v>
          </cell>
          <cell r="E1244">
            <v>93.259259259259252</v>
          </cell>
          <cell r="F1244" t="str">
            <v>DER Jan/26</v>
          </cell>
        </row>
        <row r="1245">
          <cell r="A1245" t="str">
            <v>72.11.01.02</v>
          </cell>
          <cell r="B1245" t="str">
            <v xml:space="preserve">CAMINHAO BETONEIRA 5M3 COND. B                                                 </v>
          </cell>
          <cell r="C1245" t="str">
            <v>hora</v>
          </cell>
          <cell r="D1245">
            <v>154.44999999999999</v>
          </cell>
          <cell r="E1245">
            <v>114.40740740740739</v>
          </cell>
          <cell r="F1245" t="str">
            <v>DER Jan/26</v>
          </cell>
        </row>
        <row r="1246">
          <cell r="A1246" t="str">
            <v>72.11.01.03</v>
          </cell>
          <cell r="B1246" t="str">
            <v xml:space="preserve">CAMINHAO BETONEIRA 5M3 COND. C                                                 </v>
          </cell>
          <cell r="C1246" t="str">
            <v>hora</v>
          </cell>
          <cell r="D1246">
            <v>380.5</v>
          </cell>
          <cell r="E1246">
            <v>281.85185185185185</v>
          </cell>
          <cell r="F1246" t="str">
            <v>DER Jan/26</v>
          </cell>
        </row>
        <row r="1247">
          <cell r="A1247" t="str">
            <v>72.11.01.04</v>
          </cell>
          <cell r="B1247" t="str">
            <v xml:space="preserve">CAMINHAO BETONEIRA 5M3 COND. D                                                 </v>
          </cell>
          <cell r="C1247" t="str">
            <v>hora</v>
          </cell>
          <cell r="D1247">
            <v>423.71</v>
          </cell>
          <cell r="E1247">
            <v>313.8592592592592</v>
          </cell>
          <cell r="F1247" t="str">
            <v>DER Jan/26</v>
          </cell>
        </row>
        <row r="1248">
          <cell r="A1248" t="str">
            <v>72.11.02.01</v>
          </cell>
          <cell r="B1248" t="str">
            <v xml:space="preserve">CAMINHAO BETONEIRA 7M3 COND. A                                                 </v>
          </cell>
          <cell r="C1248" t="str">
            <v>hora</v>
          </cell>
          <cell r="D1248">
            <v>134.13999999999999</v>
          </cell>
          <cell r="E1248">
            <v>99.362962962962953</v>
          </cell>
          <cell r="F1248" t="str">
            <v>DER Jan/26</v>
          </cell>
        </row>
        <row r="1249">
          <cell r="A1249" t="str">
            <v>72.11.02.02</v>
          </cell>
          <cell r="B1249" t="str">
            <v xml:space="preserve">CAMINHAO BETONEIRA 7M3 COND. B                                                 </v>
          </cell>
          <cell r="C1249" t="str">
            <v>hora</v>
          </cell>
          <cell r="D1249">
            <v>169.84</v>
          </cell>
          <cell r="E1249">
            <v>125.8074074074074</v>
          </cell>
          <cell r="F1249" t="str">
            <v>DER Jan/26</v>
          </cell>
        </row>
        <row r="1250">
          <cell r="A1250" t="str">
            <v>72.11.02.03</v>
          </cell>
          <cell r="B1250" t="str">
            <v xml:space="preserve">CAMINHAO BETONEIRA 7M3 COND. C                                                 </v>
          </cell>
          <cell r="C1250" t="str">
            <v>hora</v>
          </cell>
          <cell r="D1250">
            <v>403.05</v>
          </cell>
          <cell r="E1250">
            <v>298.55555555555554</v>
          </cell>
          <cell r="F1250" t="str">
            <v>DER Jan/26</v>
          </cell>
        </row>
        <row r="1251">
          <cell r="A1251" t="str">
            <v>72.11.02.04</v>
          </cell>
          <cell r="B1251" t="str">
            <v xml:space="preserve">CAMINHAO BETONEIRA 7M3 COND. D                                                 </v>
          </cell>
          <cell r="C1251" t="str">
            <v>hora</v>
          </cell>
          <cell r="D1251">
            <v>446.26</v>
          </cell>
          <cell r="E1251">
            <v>330.56296296296296</v>
          </cell>
          <cell r="F1251" t="str">
            <v>DER Jan/26</v>
          </cell>
        </row>
        <row r="1252">
          <cell r="A1252" t="str">
            <v>72.11.03.01</v>
          </cell>
          <cell r="B1252" t="str">
            <v xml:space="preserve">CAMINHAO P/BOMBEAMENTO DE CONC. COND. A                                        </v>
          </cell>
          <cell r="C1252" t="str">
            <v>hora</v>
          </cell>
          <cell r="D1252">
            <v>198.1</v>
          </cell>
          <cell r="E1252">
            <v>146.74074074074073</v>
          </cell>
          <cell r="F1252" t="str">
            <v>DER Jan/26</v>
          </cell>
        </row>
        <row r="1253">
          <cell r="A1253" t="str">
            <v>72.11.03.02</v>
          </cell>
          <cell r="B1253" t="str">
            <v xml:space="preserve">CAMINHAO P/BOMBEAMENTO DE CONC. COND. B                                        </v>
          </cell>
          <cell r="C1253" t="str">
            <v>hora</v>
          </cell>
          <cell r="D1253">
            <v>304.25</v>
          </cell>
          <cell r="E1253">
            <v>225.37037037037035</v>
          </cell>
          <cell r="F1253" t="str">
            <v>DER Jan/26</v>
          </cell>
        </row>
        <row r="1254">
          <cell r="A1254" t="str">
            <v>72.11.03.03</v>
          </cell>
          <cell r="B1254" t="str">
            <v xml:space="preserve">CAMINHAO P/BOMBEAMENTO DE CONC. COND. C                                        </v>
          </cell>
          <cell r="C1254" t="str">
            <v>hora</v>
          </cell>
          <cell r="D1254">
            <v>530.29</v>
          </cell>
          <cell r="E1254">
            <v>392.80740740740737</v>
          </cell>
          <cell r="F1254" t="str">
            <v>DER Jan/26</v>
          </cell>
        </row>
        <row r="1255">
          <cell r="A1255" t="str">
            <v>72.11.03.04</v>
          </cell>
          <cell r="B1255" t="str">
            <v xml:space="preserve">CAMINHAO P/BOMBEAMENTO DE CONC. COND. D                                        </v>
          </cell>
          <cell r="C1255" t="str">
            <v>hora</v>
          </cell>
          <cell r="D1255">
            <v>573.5</v>
          </cell>
          <cell r="E1255">
            <v>424.81481481481478</v>
          </cell>
          <cell r="F1255" t="str">
            <v>DER Jan/26</v>
          </cell>
        </row>
        <row r="1256">
          <cell r="A1256" t="str">
            <v>72.12.01.01</v>
          </cell>
          <cell r="B1256" t="str">
            <v xml:space="preserve">CAMINHAO CARROC. MADEIRA 4,5T COND. A                                          </v>
          </cell>
          <cell r="C1256" t="str">
            <v>hora</v>
          </cell>
          <cell r="D1256">
            <v>85.43</v>
          </cell>
          <cell r="E1256">
            <v>63.281481481481485</v>
          </cell>
          <cell r="F1256" t="str">
            <v>DER Jan/26</v>
          </cell>
        </row>
        <row r="1257">
          <cell r="A1257" t="str">
            <v>72.12.01.02</v>
          </cell>
          <cell r="B1257" t="str">
            <v xml:space="preserve">CAMINHAO CARROC. MADEIRA 4,5T COND. B                                          </v>
          </cell>
          <cell r="C1257" t="str">
            <v>hora</v>
          </cell>
          <cell r="D1257">
            <v>82.93</v>
          </cell>
          <cell r="E1257">
            <v>61.42962962962963</v>
          </cell>
          <cell r="F1257" t="str">
            <v>DER Jan/26</v>
          </cell>
        </row>
        <row r="1258">
          <cell r="A1258" t="str">
            <v>72.12.01.03</v>
          </cell>
          <cell r="B1258" t="str">
            <v xml:space="preserve">CAMINHAO CARROC. MADEIRA 4,5T COND. C                                          </v>
          </cell>
          <cell r="C1258" t="str">
            <v>hora</v>
          </cell>
          <cell r="D1258">
            <v>215.73</v>
          </cell>
          <cell r="E1258">
            <v>159.79999999999998</v>
          </cell>
          <cell r="F1258" t="str">
            <v>DER Jan/26</v>
          </cell>
        </row>
        <row r="1259">
          <cell r="A1259" t="str">
            <v>72.12.01.04</v>
          </cell>
          <cell r="B1259" t="str">
            <v xml:space="preserve">CAMINHAO CARROC. MADEIRA 4,5T COND. D                                          </v>
          </cell>
          <cell r="C1259" t="str">
            <v>hora</v>
          </cell>
          <cell r="D1259">
            <v>258.94</v>
          </cell>
          <cell r="E1259">
            <v>191.8074074074074</v>
          </cell>
          <cell r="F1259" t="str">
            <v>DER Jan/26</v>
          </cell>
        </row>
        <row r="1260">
          <cell r="A1260" t="str">
            <v>72.12.02.01</v>
          </cell>
          <cell r="B1260" t="str">
            <v xml:space="preserve">CAMINHAO CARROC. MADEIRA 8,0T COND. A                                          </v>
          </cell>
          <cell r="C1260" t="str">
            <v>hora</v>
          </cell>
          <cell r="D1260">
            <v>95.37</v>
          </cell>
          <cell r="E1260">
            <v>70.644444444444446</v>
          </cell>
          <cell r="F1260" t="str">
            <v>DER Jan/26</v>
          </cell>
        </row>
        <row r="1261">
          <cell r="A1261" t="str">
            <v>72.12.02.02</v>
          </cell>
          <cell r="B1261" t="str">
            <v xml:space="preserve">CAMINHAO CARROC. MADEIRA 8,0T COND. B                                          </v>
          </cell>
          <cell r="C1261" t="str">
            <v>hora</v>
          </cell>
          <cell r="D1261">
            <v>102.47</v>
          </cell>
          <cell r="E1261">
            <v>75.903703703703698</v>
          </cell>
          <cell r="F1261" t="str">
            <v>DER Jan/26</v>
          </cell>
        </row>
        <row r="1262">
          <cell r="A1262" t="str">
            <v>72.12.02.03</v>
          </cell>
          <cell r="B1262" t="str">
            <v xml:space="preserve">CAMINHAO CARROC. MADEIRA 8,0T COND. C                                          </v>
          </cell>
          <cell r="C1262" t="str">
            <v>hora</v>
          </cell>
          <cell r="D1262">
            <v>260.43</v>
          </cell>
          <cell r="E1262">
            <v>192.9111111111111</v>
          </cell>
          <cell r="F1262" t="str">
            <v>DER Jan/26</v>
          </cell>
        </row>
        <row r="1263">
          <cell r="A1263" t="str">
            <v>72.12.02.04</v>
          </cell>
          <cell r="B1263" t="str">
            <v xml:space="preserve">CAMINHAO CARROC. MADEIRA 8,0T COND. D                                          </v>
          </cell>
          <cell r="C1263" t="str">
            <v>hora</v>
          </cell>
          <cell r="D1263">
            <v>303.64</v>
          </cell>
          <cell r="E1263">
            <v>224.91851851851848</v>
          </cell>
          <cell r="F1263" t="str">
            <v>DER Jan/26</v>
          </cell>
        </row>
        <row r="1264">
          <cell r="A1264" t="str">
            <v>72.12.03.01</v>
          </cell>
          <cell r="B1264" t="str">
            <v xml:space="preserve">CAMINHAO CARROC. MADEIRA 10,5T COND. A                                         </v>
          </cell>
          <cell r="C1264" t="str">
            <v>hora</v>
          </cell>
          <cell r="D1264">
            <v>107.41</v>
          </cell>
          <cell r="E1264">
            <v>79.562962962962956</v>
          </cell>
          <cell r="F1264" t="str">
            <v>DER Jan/26</v>
          </cell>
        </row>
        <row r="1265">
          <cell r="A1265" t="str">
            <v>72.12.03.02</v>
          </cell>
          <cell r="B1265" t="str">
            <v xml:space="preserve">CAMINHAO CARROC. MADEIRA 10,5T COND. B                                         </v>
          </cell>
          <cell r="C1265" t="str">
            <v>hora</v>
          </cell>
          <cell r="D1265">
            <v>126.11</v>
          </cell>
          <cell r="E1265">
            <v>93.414814814814804</v>
          </cell>
          <cell r="F1265" t="str">
            <v>DER Jan/26</v>
          </cell>
        </row>
        <row r="1266">
          <cell r="A1266" t="str">
            <v>72.12.03.03</v>
          </cell>
          <cell r="B1266" t="str">
            <v xml:space="preserve">CAMINHAO CARROC. MADEIRA 10,5T COND. C                                         </v>
          </cell>
          <cell r="C1266" t="str">
            <v>hora</v>
          </cell>
          <cell r="D1266">
            <v>318.92</v>
          </cell>
          <cell r="E1266">
            <v>236.23703703703703</v>
          </cell>
          <cell r="F1266" t="str">
            <v>DER Jan/26</v>
          </cell>
        </row>
        <row r="1267">
          <cell r="A1267" t="str">
            <v>72.12.03.04</v>
          </cell>
          <cell r="B1267" t="str">
            <v xml:space="preserve">CAMINHAO CARROC. MADEIRA 10,5T COND. D                                         </v>
          </cell>
          <cell r="C1267" t="str">
            <v>hora</v>
          </cell>
          <cell r="D1267">
            <v>362.13</v>
          </cell>
          <cell r="E1267">
            <v>268.24444444444441</v>
          </cell>
          <cell r="F1267" t="str">
            <v>DER Jan/26</v>
          </cell>
        </row>
        <row r="1268">
          <cell r="A1268" t="str">
            <v>72.12.04.01</v>
          </cell>
          <cell r="B1268" t="str">
            <v xml:space="preserve">CAMINHAO PARA LUBRIFICACAO 3000L COND. A                                       </v>
          </cell>
          <cell r="C1268" t="str">
            <v>hora</v>
          </cell>
          <cell r="D1268">
            <v>166.87</v>
          </cell>
          <cell r="E1268">
            <v>123.60740740740741</v>
          </cell>
          <cell r="F1268" t="str">
            <v>DER Jan/26</v>
          </cell>
        </row>
        <row r="1269">
          <cell r="A1269" t="str">
            <v>72.12.04.02</v>
          </cell>
          <cell r="B1269" t="str">
            <v xml:space="preserve">CAMINHAO PARA LUBRIFICACAO 3000L COND. B                                       </v>
          </cell>
          <cell r="C1269" t="str">
            <v>hora</v>
          </cell>
          <cell r="D1269">
            <v>108.6</v>
          </cell>
          <cell r="E1269">
            <v>80.444444444444429</v>
          </cell>
          <cell r="F1269" t="str">
            <v>DER Jan/26</v>
          </cell>
        </row>
        <row r="1270">
          <cell r="A1270" t="str">
            <v>72.12.04.03</v>
          </cell>
          <cell r="B1270" t="str">
            <v xml:space="preserve">CAMINHAO PARA LUBRIFICACAO 3000L COND. C                                       </v>
          </cell>
          <cell r="C1270" t="str">
            <v>hora</v>
          </cell>
          <cell r="D1270">
            <v>237.87</v>
          </cell>
          <cell r="E1270">
            <v>176.2</v>
          </cell>
          <cell r="F1270" t="str">
            <v>DER Jan/26</v>
          </cell>
        </row>
        <row r="1271">
          <cell r="A1271" t="str">
            <v>72.12.04.04</v>
          </cell>
          <cell r="B1271" t="str">
            <v xml:space="preserve">CAMINHAO PARA LUBRIFICACAO 3000L COND. D                                       </v>
          </cell>
          <cell r="C1271" t="str">
            <v>hora</v>
          </cell>
          <cell r="D1271">
            <v>349.45</v>
          </cell>
          <cell r="E1271">
            <v>258.85185185185185</v>
          </cell>
          <cell r="F1271" t="str">
            <v>DER Jan/26</v>
          </cell>
        </row>
        <row r="1272">
          <cell r="A1272" t="str">
            <v>72.12.05.01</v>
          </cell>
          <cell r="B1272" t="str">
            <v xml:space="preserve">CAMINHAO PARA LUBRIFICACAO 7000L COND. A                                       </v>
          </cell>
          <cell r="C1272" t="str">
            <v>hora</v>
          </cell>
          <cell r="D1272">
            <v>185.97</v>
          </cell>
          <cell r="E1272">
            <v>137.75555555555553</v>
          </cell>
          <cell r="F1272" t="str">
            <v>DER Jan/26</v>
          </cell>
        </row>
        <row r="1273">
          <cell r="A1273" t="str">
            <v>72.12.05.02</v>
          </cell>
          <cell r="B1273" t="str">
            <v xml:space="preserve">CAMINHAO PARA LUBRIFICACAO 7000L COND. B                                       </v>
          </cell>
          <cell r="C1273" t="str">
            <v>hora</v>
          </cell>
          <cell r="D1273">
            <v>146.12</v>
          </cell>
          <cell r="E1273">
            <v>108.23703703703703</v>
          </cell>
          <cell r="F1273" t="str">
            <v>DER Jan/26</v>
          </cell>
        </row>
        <row r="1274">
          <cell r="A1274" t="str">
            <v>72.12.05.03</v>
          </cell>
          <cell r="B1274" t="str">
            <v xml:space="preserve">CAMINHAO PARA LUBRIFICACAO 7000L COND. C                                       </v>
          </cell>
          <cell r="C1274" t="str">
            <v>hora</v>
          </cell>
          <cell r="D1274">
            <v>300.22000000000003</v>
          </cell>
          <cell r="E1274">
            <v>222.38518518518518</v>
          </cell>
          <cell r="F1274" t="str">
            <v>DER Jan/26</v>
          </cell>
        </row>
        <row r="1275">
          <cell r="A1275" t="str">
            <v>72.12.05.04</v>
          </cell>
          <cell r="B1275" t="str">
            <v xml:space="preserve">CAMINHAO PARA LUBRIFICACAO 7000L COND. D                                       </v>
          </cell>
          <cell r="C1275" t="str">
            <v>hora</v>
          </cell>
          <cell r="D1275">
            <v>411.81</v>
          </cell>
          <cell r="E1275">
            <v>305.04444444444442</v>
          </cell>
          <cell r="F1275" t="str">
            <v>DER Jan/26</v>
          </cell>
        </row>
        <row r="1276">
          <cell r="A1276" t="str">
            <v>72.12.06.01</v>
          </cell>
          <cell r="B1276" t="str">
            <v xml:space="preserve">CAMINHAO ABASTECEDOR COND. A                                                   </v>
          </cell>
          <cell r="C1276" t="str">
            <v>hora</v>
          </cell>
          <cell r="D1276">
            <v>150.72999999999999</v>
          </cell>
          <cell r="E1276">
            <v>111.65185185185183</v>
          </cell>
          <cell r="F1276" t="str">
            <v>DER Jan/26</v>
          </cell>
        </row>
        <row r="1277">
          <cell r="A1277" t="str">
            <v>72.12.06.02</v>
          </cell>
          <cell r="B1277" t="str">
            <v xml:space="preserve">CAMINHAO ABASTECEDOR COND. B                                                   </v>
          </cell>
          <cell r="C1277" t="str">
            <v>hora</v>
          </cell>
          <cell r="D1277">
            <v>144.05000000000001</v>
          </cell>
          <cell r="E1277">
            <v>106.70370370370371</v>
          </cell>
          <cell r="F1277" t="str">
            <v>DER Jan/26</v>
          </cell>
        </row>
        <row r="1278">
          <cell r="A1278" t="str">
            <v>72.12.06.03</v>
          </cell>
          <cell r="B1278" t="str">
            <v xml:space="preserve">CAMINHAO ABASTECEDOR COND. C                                                   </v>
          </cell>
          <cell r="C1278" t="str">
            <v>hora</v>
          </cell>
          <cell r="D1278">
            <v>370.1</v>
          </cell>
          <cell r="E1278">
            <v>274.14814814814815</v>
          </cell>
          <cell r="F1278" t="str">
            <v>DER Jan/26</v>
          </cell>
        </row>
        <row r="1279">
          <cell r="A1279" t="str">
            <v>72.12.06.04</v>
          </cell>
          <cell r="B1279" t="str">
            <v xml:space="preserve">CAMINHAO ABASTECEDOR COND. D                                                   </v>
          </cell>
          <cell r="C1279" t="str">
            <v>hora</v>
          </cell>
          <cell r="D1279">
            <v>447.49</v>
          </cell>
          <cell r="E1279">
            <v>331.47407407407405</v>
          </cell>
          <cell r="F1279" t="str">
            <v>DER Jan/26</v>
          </cell>
        </row>
        <row r="1280">
          <cell r="A1280" t="str">
            <v>72.12.07.01</v>
          </cell>
          <cell r="B1280" t="str">
            <v xml:space="preserve">CAMINHAO CARROC.BOIAD.R.8T COND. A                                             </v>
          </cell>
          <cell r="C1280" t="str">
            <v>hora</v>
          </cell>
          <cell r="D1280">
            <v>129.4</v>
          </cell>
          <cell r="E1280">
            <v>95.851851851851848</v>
          </cell>
          <cell r="F1280" t="str">
            <v>DER Jan/26</v>
          </cell>
        </row>
        <row r="1281">
          <cell r="A1281" t="str">
            <v>72.12.07.02</v>
          </cell>
          <cell r="B1281" t="str">
            <v xml:space="preserve">CAMINHAO CARROC.BOIAD.R.8T COND. B                                             </v>
          </cell>
          <cell r="C1281" t="str">
            <v>hora</v>
          </cell>
          <cell r="D1281">
            <v>102.15</v>
          </cell>
          <cell r="E1281">
            <v>75.666666666666671</v>
          </cell>
          <cell r="F1281" t="str">
            <v>DER Jan/26</v>
          </cell>
        </row>
        <row r="1282">
          <cell r="A1282" t="str">
            <v>72.12.07.03</v>
          </cell>
          <cell r="B1282" t="str">
            <v xml:space="preserve">CAMINHAO CARROC.BOIAD.R.8T COND. C                                             </v>
          </cell>
          <cell r="C1282" t="str">
            <v>hora</v>
          </cell>
          <cell r="D1282">
            <v>255.83</v>
          </cell>
          <cell r="E1282">
            <v>189.50370370370371</v>
          </cell>
          <cell r="F1282" t="str">
            <v>DER Jan/26</v>
          </cell>
        </row>
        <row r="1283">
          <cell r="A1283" t="str">
            <v>72.12.07.04</v>
          </cell>
          <cell r="B1283" t="str">
            <v xml:space="preserve">CAMINHAO CARROC.BOIAD.R.8T COND. D                                             </v>
          </cell>
          <cell r="C1283" t="str">
            <v>hora</v>
          </cell>
          <cell r="D1283">
            <v>333.22</v>
          </cell>
          <cell r="E1283">
            <v>246.82962962962964</v>
          </cell>
          <cell r="F1283" t="str">
            <v>DER Jan/26</v>
          </cell>
        </row>
        <row r="1284">
          <cell r="A1284" t="str">
            <v>72.12.10.04</v>
          </cell>
          <cell r="B1284" t="str">
            <v xml:space="preserve">CAMINHAO CARROCERIA CAPC.15 TON COM CABINE SUPLEMENTAR DE 6 LUGARES            </v>
          </cell>
          <cell r="C1284" t="str">
            <v>hora</v>
          </cell>
          <cell r="D1284">
            <v>382.87</v>
          </cell>
          <cell r="E1284">
            <v>283.60740740740738</v>
          </cell>
          <cell r="F1284" t="str">
            <v>DER Jan/26</v>
          </cell>
        </row>
        <row r="1285">
          <cell r="A1285" t="str">
            <v>72.13.01.01</v>
          </cell>
          <cell r="B1285" t="str">
            <v xml:space="preserve">CAMINHAO HIDROSSEMEADOR 5600L COND. A                                          </v>
          </cell>
          <cell r="C1285" t="str">
            <v>hora</v>
          </cell>
          <cell r="D1285">
            <v>109.55</v>
          </cell>
          <cell r="E1285">
            <v>81.148148148148138</v>
          </cell>
          <cell r="F1285" t="str">
            <v>DER Jan/26</v>
          </cell>
        </row>
        <row r="1286">
          <cell r="A1286" t="str">
            <v>72.13.01.02</v>
          </cell>
          <cell r="B1286" t="str">
            <v xml:space="preserve">CAMINHAO HIDROSSEMEADOR 5600L COND. B                                          </v>
          </cell>
          <cell r="C1286" t="str">
            <v>hora</v>
          </cell>
          <cell r="D1286">
            <v>130.31</v>
          </cell>
          <cell r="E1286">
            <v>96.525925925925918</v>
          </cell>
          <cell r="F1286" t="str">
            <v>DER Jan/26</v>
          </cell>
        </row>
        <row r="1287">
          <cell r="A1287" t="str">
            <v>72.13.01.03</v>
          </cell>
          <cell r="B1287" t="str">
            <v xml:space="preserve">CAMINHAO HIDROSSEMEADOR 5600L COND. C                                          </v>
          </cell>
          <cell r="C1287" t="str">
            <v>hora</v>
          </cell>
          <cell r="D1287">
            <v>282.27</v>
          </cell>
          <cell r="E1287">
            <v>209.08888888888887</v>
          </cell>
          <cell r="F1287" t="str">
            <v>DER Jan/26</v>
          </cell>
        </row>
        <row r="1288">
          <cell r="A1288" t="str">
            <v>72.13.01.04</v>
          </cell>
          <cell r="B1288" t="str">
            <v xml:space="preserve">CAMINHAO HIDROSSEMEADOR 5600L COND. D                                          </v>
          </cell>
          <cell r="C1288" t="str">
            <v>hora</v>
          </cell>
          <cell r="D1288">
            <v>325.48</v>
          </cell>
          <cell r="E1288">
            <v>241.09629629629629</v>
          </cell>
          <cell r="F1288" t="str">
            <v>DER Jan/26</v>
          </cell>
        </row>
        <row r="1289">
          <cell r="A1289" t="str">
            <v>72.14.01.01</v>
          </cell>
          <cell r="B1289" t="str">
            <v xml:space="preserve">CAMINHAO ESPARGIDOR 6000L COND. A                                              </v>
          </cell>
          <cell r="C1289" t="str">
            <v>hora</v>
          </cell>
          <cell r="D1289">
            <v>110.1</v>
          </cell>
          <cell r="E1289">
            <v>81.555555555555543</v>
          </cell>
          <cell r="F1289" t="str">
            <v>DER Jan/26</v>
          </cell>
        </row>
        <row r="1290">
          <cell r="A1290" t="str">
            <v>72.14.01.02</v>
          </cell>
          <cell r="B1290" t="str">
            <v xml:space="preserve">CAMINHAO ESPARGIDOR 6000L COND. B                                              </v>
          </cell>
          <cell r="C1290" t="str">
            <v>hora</v>
          </cell>
          <cell r="D1290">
            <v>131.38999999999999</v>
          </cell>
          <cell r="E1290">
            <v>97.325925925925915</v>
          </cell>
          <cell r="F1290" t="str">
            <v>DER Jan/26</v>
          </cell>
        </row>
        <row r="1291">
          <cell r="A1291" t="str">
            <v>72.14.01.03</v>
          </cell>
          <cell r="B1291" t="str">
            <v xml:space="preserve">CAMINHAO ESPARGIDOR 6000L COND. C                                              </v>
          </cell>
          <cell r="C1291" t="str">
            <v>hora</v>
          </cell>
          <cell r="D1291">
            <v>283.35000000000002</v>
          </cell>
          <cell r="E1291">
            <v>209.88888888888889</v>
          </cell>
          <cell r="F1291" t="str">
            <v>DER Jan/26</v>
          </cell>
        </row>
        <row r="1292">
          <cell r="A1292" t="str">
            <v>72.14.01.04</v>
          </cell>
          <cell r="B1292" t="str">
            <v xml:space="preserve">CAMINHAO ESPARGIDOR 6000L COND. D                                              </v>
          </cell>
          <cell r="C1292" t="str">
            <v>hora</v>
          </cell>
          <cell r="D1292">
            <v>326.56</v>
          </cell>
          <cell r="E1292">
            <v>241.89629629629627</v>
          </cell>
          <cell r="F1292" t="str">
            <v>DER Jan/26</v>
          </cell>
        </row>
        <row r="1293">
          <cell r="A1293" t="str">
            <v>72.15.01.01</v>
          </cell>
          <cell r="B1293" t="str">
            <v xml:space="preserve">CAMINHAO GUINCHO LANC.TELES.3,75T COND.A                                       </v>
          </cell>
          <cell r="C1293" t="str">
            <v>hora</v>
          </cell>
          <cell r="D1293">
            <v>112.2</v>
          </cell>
          <cell r="E1293">
            <v>83.111111111111114</v>
          </cell>
          <cell r="F1293" t="str">
            <v>DER Jan/26</v>
          </cell>
        </row>
        <row r="1294">
          <cell r="A1294" t="str">
            <v>72.15.01.02</v>
          </cell>
          <cell r="B1294" t="str">
            <v xml:space="preserve">CAMINHAO GUINCHO LANC.TELES.3,75T COND.B                                       </v>
          </cell>
          <cell r="C1294" t="str">
            <v>hora</v>
          </cell>
          <cell r="D1294">
            <v>119.5</v>
          </cell>
          <cell r="E1294">
            <v>88.518518518518519</v>
          </cell>
          <cell r="F1294" t="str">
            <v>DER Jan/26</v>
          </cell>
        </row>
        <row r="1295">
          <cell r="A1295" t="str">
            <v>72.15.01.03</v>
          </cell>
          <cell r="B1295" t="str">
            <v xml:space="preserve">CAMINHAO GUINCHO LANC.TELES.3,75T COND.C                                       </v>
          </cell>
          <cell r="C1295" t="str">
            <v>hora</v>
          </cell>
          <cell r="D1295">
            <v>305.14999999999998</v>
          </cell>
          <cell r="E1295">
            <v>226.03703703703701</v>
          </cell>
          <cell r="F1295" t="str">
            <v>DER Jan/26</v>
          </cell>
        </row>
        <row r="1296">
          <cell r="A1296" t="str">
            <v>72.15.01.04</v>
          </cell>
          <cell r="B1296" t="str">
            <v xml:space="preserve">CAMINHAO GUINCHO LANC.TELES.3,75T COND.D                                       </v>
          </cell>
          <cell r="C1296" t="str">
            <v>hora</v>
          </cell>
          <cell r="D1296">
            <v>348.36</v>
          </cell>
          <cell r="E1296">
            <v>258.04444444444442</v>
          </cell>
          <cell r="F1296" t="str">
            <v>DER Jan/26</v>
          </cell>
        </row>
        <row r="1297">
          <cell r="A1297" t="str">
            <v>72.15.02.01</v>
          </cell>
          <cell r="B1297" t="str">
            <v xml:space="preserve">CAMINHAO GUINCHO LANC.TELES.4,10T COND.A                                       </v>
          </cell>
          <cell r="C1297" t="str">
            <v>hora</v>
          </cell>
          <cell r="D1297">
            <v>112.2</v>
          </cell>
          <cell r="E1297">
            <v>83.111111111111114</v>
          </cell>
          <cell r="F1297" t="str">
            <v>DER Jan/26</v>
          </cell>
        </row>
        <row r="1298">
          <cell r="A1298" t="str">
            <v>72.15.02.02</v>
          </cell>
          <cell r="B1298" t="str">
            <v xml:space="preserve">CAMINHAO GUINCHO LANC.TELES.4,10T COND.B                                       </v>
          </cell>
          <cell r="C1298" t="str">
            <v>hora</v>
          </cell>
          <cell r="D1298">
            <v>119.5</v>
          </cell>
          <cell r="E1298">
            <v>88.518518518518519</v>
          </cell>
          <cell r="F1298" t="str">
            <v>DER Jan/26</v>
          </cell>
        </row>
        <row r="1299">
          <cell r="A1299" t="str">
            <v>72.15.02.03</v>
          </cell>
          <cell r="B1299" t="str">
            <v xml:space="preserve">CAMINHAO GUINCHO LANC.TELES.4,10T COND.C                                       </v>
          </cell>
          <cell r="C1299" t="str">
            <v>hora</v>
          </cell>
          <cell r="D1299">
            <v>305.14999999999998</v>
          </cell>
          <cell r="E1299">
            <v>226.03703703703701</v>
          </cell>
          <cell r="F1299" t="str">
            <v>DER Jan/26</v>
          </cell>
        </row>
        <row r="1300">
          <cell r="A1300" t="str">
            <v>72.15.02.04</v>
          </cell>
          <cell r="B1300" t="str">
            <v xml:space="preserve">CAMINHAO GUINCHO LANC.TELES.4,10T COND.D                                       </v>
          </cell>
          <cell r="C1300" t="str">
            <v>hora</v>
          </cell>
          <cell r="D1300">
            <v>348.36</v>
          </cell>
          <cell r="E1300">
            <v>258.04444444444442</v>
          </cell>
          <cell r="F1300" t="str">
            <v>DER Jan/26</v>
          </cell>
        </row>
        <row r="1301">
          <cell r="A1301" t="str">
            <v>72.15.03.01</v>
          </cell>
          <cell r="B1301" t="str">
            <v xml:space="preserve">CAMINHAO CARROCERIA COM GUINDAUTO 640-18COND. A                                </v>
          </cell>
          <cell r="C1301" t="str">
            <v>hora</v>
          </cell>
          <cell r="D1301">
            <v>109.9</v>
          </cell>
          <cell r="E1301">
            <v>81.407407407407405</v>
          </cell>
          <cell r="F1301" t="str">
            <v>DER Jan/26</v>
          </cell>
        </row>
        <row r="1302">
          <cell r="A1302" t="str">
            <v>72.15.03.02</v>
          </cell>
          <cell r="B1302" t="str">
            <v xml:space="preserve">CAMINHAO CARROCERIA COM GUINDAUTO 640-18, COND. B                              </v>
          </cell>
          <cell r="C1302" t="str">
            <v>hora</v>
          </cell>
          <cell r="D1302">
            <v>131</v>
          </cell>
          <cell r="E1302">
            <v>97.037037037037024</v>
          </cell>
          <cell r="F1302" t="str">
            <v>DER Jan/26</v>
          </cell>
        </row>
        <row r="1303">
          <cell r="A1303" t="str">
            <v>72.15.03.03</v>
          </cell>
          <cell r="B1303" t="str">
            <v xml:space="preserve">CAMINHAO CARROCERIA COM GUINDAUTO 640-18, COND. C                              </v>
          </cell>
          <cell r="C1303" t="str">
            <v>hora</v>
          </cell>
          <cell r="D1303">
            <v>288.95999999999998</v>
          </cell>
          <cell r="E1303">
            <v>214.04444444444442</v>
          </cell>
          <cell r="F1303" t="str">
            <v>DER Jan/26</v>
          </cell>
        </row>
        <row r="1304">
          <cell r="A1304" t="str">
            <v>72.15.03.04</v>
          </cell>
          <cell r="B1304" t="str">
            <v xml:space="preserve">CAMINHAO CAR. GUINDAUTO 640-18                                                 </v>
          </cell>
          <cell r="C1304" t="str">
            <v>hora</v>
          </cell>
          <cell r="D1304">
            <v>332.17</v>
          </cell>
          <cell r="E1304">
            <v>246.05185185185184</v>
          </cell>
          <cell r="F1304" t="str">
            <v>DER Jan/26</v>
          </cell>
        </row>
        <row r="1305">
          <cell r="A1305" t="str">
            <v>72.16.01.01</v>
          </cell>
          <cell r="B1305" t="str">
            <v xml:space="preserve">CAMINHAO C/USINA LAMA ASFAL.10,5T COND.A                                       </v>
          </cell>
          <cell r="C1305" t="str">
            <v>hora</v>
          </cell>
          <cell r="D1305">
            <v>369.57</v>
          </cell>
          <cell r="E1305">
            <v>273.75555555555553</v>
          </cell>
          <cell r="F1305" t="str">
            <v>DER Jan/26</v>
          </cell>
        </row>
        <row r="1306">
          <cell r="A1306" t="str">
            <v>72.16.01.02</v>
          </cell>
          <cell r="B1306" t="str">
            <v xml:space="preserve">CAMINHAO C/USINA LAMA ASFAL.10,5T COND.B                                       </v>
          </cell>
          <cell r="C1306" t="str">
            <v>hora</v>
          </cell>
          <cell r="D1306">
            <v>625.07000000000005</v>
          </cell>
          <cell r="E1306">
            <v>463.01481481481483</v>
          </cell>
          <cell r="F1306" t="str">
            <v>DER Jan/26</v>
          </cell>
        </row>
        <row r="1307">
          <cell r="A1307" t="str">
            <v>72.16.01.03</v>
          </cell>
          <cell r="B1307" t="str">
            <v xml:space="preserve">CAMINHAO C/USINA LAMA ASFAL.10,5T COND.C                                       </v>
          </cell>
          <cell r="C1307" t="str">
            <v>hora</v>
          </cell>
          <cell r="D1307">
            <v>801.05</v>
          </cell>
          <cell r="E1307">
            <v>593.37037037037032</v>
          </cell>
          <cell r="F1307" t="str">
            <v>DER Jan/26</v>
          </cell>
        </row>
        <row r="1308">
          <cell r="A1308" t="str">
            <v>72.16.01.04</v>
          </cell>
          <cell r="B1308" t="str">
            <v xml:space="preserve">CAMINHAO C/USINA LAMA ASFAL.10,5T COND.D                                       </v>
          </cell>
          <cell r="C1308" t="str">
            <v>hora</v>
          </cell>
          <cell r="D1308">
            <v>844.26</v>
          </cell>
          <cell r="E1308">
            <v>625.37777777777774</v>
          </cell>
          <cell r="F1308" t="str">
            <v>DER Jan/26</v>
          </cell>
        </row>
        <row r="1309">
          <cell r="A1309" t="str">
            <v>72.16.02.01</v>
          </cell>
          <cell r="B1309" t="str">
            <v xml:space="preserve">CAMINHAO USINA P/MICROP.9M3 COND.A                                             </v>
          </cell>
          <cell r="C1309" t="str">
            <v>hora</v>
          </cell>
          <cell r="D1309">
            <v>323.95999999999998</v>
          </cell>
          <cell r="E1309">
            <v>239.97037037037035</v>
          </cell>
          <cell r="F1309" t="str">
            <v>DER Jan/26</v>
          </cell>
        </row>
        <row r="1310">
          <cell r="A1310" t="str">
            <v>72.16.02.02</v>
          </cell>
          <cell r="B1310" t="str">
            <v xml:space="preserve">CAMINHAO USINA P/MICROP.9M3 COND.B                                             </v>
          </cell>
          <cell r="C1310" t="str">
            <v>hora</v>
          </cell>
          <cell r="D1310">
            <v>537.70000000000005</v>
          </cell>
          <cell r="E1310">
            <v>398.2962962962963</v>
          </cell>
          <cell r="F1310" t="str">
            <v>DER Jan/26</v>
          </cell>
        </row>
        <row r="1311">
          <cell r="A1311" t="str">
            <v>72.16.02.03</v>
          </cell>
          <cell r="B1311" t="str">
            <v xml:space="preserve">CAMINHAO USINA P/MICROP.9M3 COND. C                                            </v>
          </cell>
          <cell r="C1311" t="str">
            <v>hora</v>
          </cell>
          <cell r="D1311">
            <v>861.1</v>
          </cell>
          <cell r="E1311">
            <v>637.85185185185185</v>
          </cell>
          <cell r="F1311" t="str">
            <v>DER Jan/26</v>
          </cell>
        </row>
        <row r="1312">
          <cell r="A1312" t="str">
            <v>72.16.02.04</v>
          </cell>
          <cell r="B1312" t="str">
            <v xml:space="preserve">CAMINHAO USINA P/MICROP.9M3 COND.D                                             </v>
          </cell>
          <cell r="C1312" t="str">
            <v>hora</v>
          </cell>
          <cell r="D1312">
            <v>904.31</v>
          </cell>
          <cell r="E1312">
            <v>669.85925925925915</v>
          </cell>
          <cell r="F1312" t="str">
            <v>DER Jan/26</v>
          </cell>
        </row>
        <row r="1313">
          <cell r="A1313" t="str">
            <v>72.17.01.01</v>
          </cell>
          <cell r="B1313" t="str">
            <v xml:space="preserve">CAMINHAO PANTOGRAFICO ATE 9M COND. A                                           </v>
          </cell>
          <cell r="C1313" t="str">
            <v>hora</v>
          </cell>
          <cell r="D1313">
            <v>112.37</v>
          </cell>
          <cell r="E1313">
            <v>83.237037037037041</v>
          </cell>
          <cell r="F1313" t="str">
            <v>DER Jan/26</v>
          </cell>
        </row>
        <row r="1314">
          <cell r="A1314" t="str">
            <v>72.17.01.02</v>
          </cell>
          <cell r="B1314" t="str">
            <v xml:space="preserve">CAMINHAO PANTOGRAFICO ATE 9M COND. B                                           </v>
          </cell>
          <cell r="C1314" t="str">
            <v>hora</v>
          </cell>
          <cell r="D1314">
            <v>135.84</v>
          </cell>
          <cell r="E1314">
            <v>100.62222222222222</v>
          </cell>
          <cell r="F1314" t="str">
            <v>DER Jan/26</v>
          </cell>
        </row>
        <row r="1315">
          <cell r="A1315" t="str">
            <v>72.17.01.03</v>
          </cell>
          <cell r="B1315" t="str">
            <v xml:space="preserve">CAMINHAO PANTOGRAFICO ATE 9M COND. C                                           </v>
          </cell>
          <cell r="C1315" t="str">
            <v>hora</v>
          </cell>
          <cell r="D1315">
            <v>289.95</v>
          </cell>
          <cell r="E1315">
            <v>214.77777777777774</v>
          </cell>
          <cell r="F1315" t="str">
            <v>DER Jan/26</v>
          </cell>
        </row>
        <row r="1316">
          <cell r="A1316" t="str">
            <v>72.17.01.04</v>
          </cell>
          <cell r="B1316" t="str">
            <v xml:space="preserve">CAMINHAO PANTOGRAFICO ATE 9M COND. D                                           </v>
          </cell>
          <cell r="C1316" t="str">
            <v>hora</v>
          </cell>
          <cell r="D1316">
            <v>333.16</v>
          </cell>
          <cell r="E1316">
            <v>246.78518518518518</v>
          </cell>
          <cell r="F1316" t="str">
            <v>DER Jan/26</v>
          </cell>
        </row>
        <row r="1317">
          <cell r="A1317" t="str">
            <v>72.18.01.01</v>
          </cell>
          <cell r="B1317" t="str">
            <v xml:space="preserve">CAVALO MECANICO C/CARRETA 30000KG COND.A                                       </v>
          </cell>
          <cell r="C1317" t="str">
            <v>hora</v>
          </cell>
          <cell r="D1317">
            <v>123.8</v>
          </cell>
          <cell r="E1317">
            <v>91.703703703703695</v>
          </cell>
          <cell r="F1317" t="str">
            <v>DER Jan/26</v>
          </cell>
        </row>
        <row r="1318">
          <cell r="A1318" t="str">
            <v>72.18.01.02</v>
          </cell>
          <cell r="B1318" t="str">
            <v xml:space="preserve">CAVALO MECANICO C/CARRETA 30000KG COND.B                                       </v>
          </cell>
          <cell r="C1318" t="str">
            <v>hora</v>
          </cell>
          <cell r="D1318">
            <v>146.97999999999999</v>
          </cell>
          <cell r="E1318">
            <v>108.87407407407406</v>
          </cell>
          <cell r="F1318" t="str">
            <v>DER Jan/26</v>
          </cell>
        </row>
        <row r="1319">
          <cell r="A1319" t="str">
            <v>72.18.01.03</v>
          </cell>
          <cell r="B1319" t="str">
            <v xml:space="preserve">CAVALO MECANICO C/CARRETA 30000KG COND.C                                       </v>
          </cell>
          <cell r="C1319" t="str">
            <v>hora</v>
          </cell>
          <cell r="D1319">
            <v>481.77</v>
          </cell>
          <cell r="E1319">
            <v>356.86666666666662</v>
          </cell>
          <cell r="F1319" t="str">
            <v>DER Jan/26</v>
          </cell>
        </row>
        <row r="1320">
          <cell r="A1320" t="str">
            <v>72.18.01.04</v>
          </cell>
          <cell r="B1320" t="str">
            <v xml:space="preserve">CAVALO MECANICO C/CARRETA 30000KG COND.D                                       </v>
          </cell>
          <cell r="C1320" t="str">
            <v>hora</v>
          </cell>
          <cell r="D1320">
            <v>524.98</v>
          </cell>
          <cell r="E1320">
            <v>388.87407407407409</v>
          </cell>
          <cell r="F1320" t="str">
            <v>DER Jan/26</v>
          </cell>
        </row>
        <row r="1321">
          <cell r="A1321" t="str">
            <v>72.18.02.01</v>
          </cell>
          <cell r="B1321" t="str">
            <v xml:space="preserve">CAVALO MECANICO C/PRANCHA 30000KG COND.A                                       </v>
          </cell>
          <cell r="C1321" t="str">
            <v>hora</v>
          </cell>
          <cell r="D1321">
            <v>149.76</v>
          </cell>
          <cell r="E1321">
            <v>110.93333333333332</v>
          </cell>
          <cell r="F1321" t="str">
            <v>DER Jan/26</v>
          </cell>
        </row>
        <row r="1322">
          <cell r="A1322" t="str">
            <v>72.18.02.02</v>
          </cell>
          <cell r="B1322" t="str">
            <v xml:space="preserve">CAVALO MECANICO C/PRANCHA 30000KG COND.B                                       </v>
          </cell>
          <cell r="C1322" t="str">
            <v>hora</v>
          </cell>
          <cell r="D1322">
            <v>194.31</v>
          </cell>
          <cell r="E1322">
            <v>143.93333333333334</v>
          </cell>
          <cell r="F1322" t="str">
            <v>DER Jan/26</v>
          </cell>
        </row>
        <row r="1323">
          <cell r="A1323" t="str">
            <v>72.18.02.03</v>
          </cell>
          <cell r="B1323" t="str">
            <v xml:space="preserve">CAVALO MECANICO C/PRANCHA 30000KG COND.C                                       </v>
          </cell>
          <cell r="C1323" t="str">
            <v>hora</v>
          </cell>
          <cell r="D1323">
            <v>529.1</v>
          </cell>
          <cell r="E1323">
            <v>391.92592592592592</v>
          </cell>
          <cell r="F1323" t="str">
            <v>DER Jan/26</v>
          </cell>
        </row>
        <row r="1324">
          <cell r="A1324" t="str">
            <v>72.18.02.04</v>
          </cell>
          <cell r="B1324" t="str">
            <v xml:space="preserve">CAVALO MECANICO C/PRANCHA 30000KG COND.D                                       </v>
          </cell>
          <cell r="C1324" t="str">
            <v>hora</v>
          </cell>
          <cell r="D1324">
            <v>572.30999999999995</v>
          </cell>
          <cell r="E1324">
            <v>423.93333333333328</v>
          </cell>
          <cell r="F1324" t="str">
            <v>DER Jan/26</v>
          </cell>
        </row>
        <row r="1325">
          <cell r="A1325" t="str">
            <v>72.20.01.01</v>
          </cell>
          <cell r="B1325" t="str">
            <v xml:space="preserve">COMPACTADOR PERC.220M2/H MAN.COND.A                                            </v>
          </cell>
          <cell r="C1325" t="str">
            <v>hora</v>
          </cell>
          <cell r="D1325">
            <v>36.15</v>
          </cell>
          <cell r="E1325">
            <v>26.777777777777775</v>
          </cell>
          <cell r="F1325" t="str">
            <v>DER Jan/26</v>
          </cell>
        </row>
        <row r="1326">
          <cell r="A1326" t="str">
            <v>72.20.01.02</v>
          </cell>
          <cell r="B1326" t="str">
            <v xml:space="preserve">COMPACTADOR PERC.220M2/H MAN.COND.B                                            </v>
          </cell>
          <cell r="C1326" t="str">
            <v>hora</v>
          </cell>
          <cell r="D1326">
            <v>3.44</v>
          </cell>
          <cell r="E1326">
            <v>2.5481481481481478</v>
          </cell>
          <cell r="F1326" t="str">
            <v>DER Jan/26</v>
          </cell>
        </row>
        <row r="1327">
          <cell r="A1327" t="str">
            <v>72.20.01.03</v>
          </cell>
          <cell r="B1327" t="str">
            <v xml:space="preserve">COMPACTADOR PERC.220M2/H MAN.COND.C                                            </v>
          </cell>
          <cell r="C1327" t="str">
            <v>hora</v>
          </cell>
          <cell r="D1327">
            <v>7.23</v>
          </cell>
          <cell r="E1327">
            <v>5.3555555555555552</v>
          </cell>
          <cell r="F1327" t="str">
            <v>DER Jan/26</v>
          </cell>
        </row>
        <row r="1328">
          <cell r="A1328" t="str">
            <v>72.20.01.04</v>
          </cell>
          <cell r="B1328" t="str">
            <v xml:space="preserve">COMPACTADOR PERC.220M2/H MAN.COND.D                                            </v>
          </cell>
          <cell r="C1328" t="str">
            <v>hora</v>
          </cell>
          <cell r="D1328">
            <v>41.42</v>
          </cell>
          <cell r="E1328">
            <v>30.68148148148148</v>
          </cell>
          <cell r="F1328" t="str">
            <v>DER Jan/26</v>
          </cell>
        </row>
        <row r="1329">
          <cell r="A1329" t="str">
            <v>72.20.02.01</v>
          </cell>
          <cell r="B1329" t="str">
            <v xml:space="preserve">COMPACTADOR PLAC.VIB.MAN.1000M2/H COND.A                                       </v>
          </cell>
          <cell r="C1329" t="str">
            <v>hora</v>
          </cell>
          <cell r="D1329">
            <v>35.56</v>
          </cell>
          <cell r="E1329">
            <v>26.340740740740742</v>
          </cell>
          <cell r="F1329" t="str">
            <v>DER Jan/26</v>
          </cell>
        </row>
        <row r="1330">
          <cell r="A1330" t="str">
            <v>72.20.02.02</v>
          </cell>
          <cell r="B1330" t="str">
            <v xml:space="preserve">COMPACTADOR PLAC.VIB.MAN.1000M2/H COND.B                                       </v>
          </cell>
          <cell r="C1330" t="str">
            <v>hora</v>
          </cell>
          <cell r="D1330">
            <v>2.42</v>
          </cell>
          <cell r="E1330">
            <v>1.7925925925925925</v>
          </cell>
          <cell r="F1330" t="str">
            <v>DER Jan/26</v>
          </cell>
        </row>
        <row r="1331">
          <cell r="A1331" t="str">
            <v>72.20.02.03</v>
          </cell>
          <cell r="B1331" t="str">
            <v xml:space="preserve">COMPACTADOR PLAC.VIB.MAN.1000M2/H COND.C                                       </v>
          </cell>
          <cell r="C1331" t="str">
            <v>hora</v>
          </cell>
          <cell r="D1331">
            <v>9.73</v>
          </cell>
          <cell r="E1331">
            <v>7.2074074074074073</v>
          </cell>
          <cell r="F1331" t="str">
            <v>DER Jan/26</v>
          </cell>
        </row>
        <row r="1332">
          <cell r="A1332" t="str">
            <v>72.20.02.04</v>
          </cell>
          <cell r="B1332" t="str">
            <v xml:space="preserve">COMPACTADOR PLAC.VIB.MAN.1000M2/H COND.D                                       </v>
          </cell>
          <cell r="C1332" t="str">
            <v>hora</v>
          </cell>
          <cell r="D1332">
            <v>43.92</v>
          </cell>
          <cell r="E1332">
            <v>32.533333333333331</v>
          </cell>
          <cell r="F1332" t="str">
            <v>DER Jan/26</v>
          </cell>
        </row>
        <row r="1333">
          <cell r="A1333" t="str">
            <v>72.21.01.01</v>
          </cell>
          <cell r="B1333" t="str">
            <v xml:space="preserve">COMPRESSOR DE AR XA-90 MWD COND. A                                             </v>
          </cell>
          <cell r="C1333" t="str">
            <v>hora</v>
          </cell>
          <cell r="D1333">
            <v>19.850000000000001</v>
          </cell>
          <cell r="E1333">
            <v>14.703703703703704</v>
          </cell>
          <cell r="F1333" t="str">
            <v>DER Jan/26</v>
          </cell>
        </row>
        <row r="1334">
          <cell r="A1334" t="str">
            <v>72.21.01.02</v>
          </cell>
          <cell r="B1334" t="str">
            <v xml:space="preserve">COMPRESSOR DE AR XA-90 MWD COND. B                                             </v>
          </cell>
          <cell r="C1334" t="str">
            <v>hora</v>
          </cell>
          <cell r="D1334">
            <v>35.409999999999997</v>
          </cell>
          <cell r="E1334">
            <v>26.229629629629624</v>
          </cell>
          <cell r="F1334" t="str">
            <v>DER Jan/26</v>
          </cell>
        </row>
        <row r="1335">
          <cell r="A1335" t="str">
            <v>72.21.01.03</v>
          </cell>
          <cell r="B1335" t="str">
            <v xml:space="preserve">COMPRESSOR DE AR XA-90 MWD COND. C                                             </v>
          </cell>
          <cell r="C1335" t="str">
            <v>hora</v>
          </cell>
          <cell r="D1335">
            <v>128.41</v>
          </cell>
          <cell r="E1335">
            <v>95.118518518518513</v>
          </cell>
          <cell r="F1335" t="str">
            <v>DER Jan/26</v>
          </cell>
        </row>
        <row r="1336">
          <cell r="A1336" t="str">
            <v>72.21.01.04</v>
          </cell>
          <cell r="B1336" t="str">
            <v xml:space="preserve">COMPRESSOR DE AR XA-90 MWD COND. D                                             </v>
          </cell>
          <cell r="C1336" t="str">
            <v>hora</v>
          </cell>
          <cell r="D1336">
            <v>128.41</v>
          </cell>
          <cell r="E1336">
            <v>95.118518518518513</v>
          </cell>
          <cell r="F1336" t="str">
            <v>DER Jan/26</v>
          </cell>
        </row>
        <row r="1337">
          <cell r="A1337" t="str">
            <v>72.21.02.01</v>
          </cell>
          <cell r="B1337" t="str">
            <v xml:space="preserve">COMPRESSOR DE AR XA-125 MWD COND. A                                            </v>
          </cell>
          <cell r="C1337" t="str">
            <v>hora</v>
          </cell>
          <cell r="D1337">
            <v>28.3</v>
          </cell>
          <cell r="E1337">
            <v>20.962962962962962</v>
          </cell>
          <cell r="F1337" t="str">
            <v>DER Jan/26</v>
          </cell>
        </row>
        <row r="1338">
          <cell r="A1338" t="str">
            <v>72.21.02.02</v>
          </cell>
          <cell r="B1338" t="str">
            <v xml:space="preserve">COMPRESSOR DE AR XA-125 MWD COND. B                                            </v>
          </cell>
          <cell r="C1338" t="str">
            <v>hora</v>
          </cell>
          <cell r="D1338">
            <v>50.49</v>
          </cell>
          <cell r="E1338">
            <v>37.4</v>
          </cell>
          <cell r="F1338" t="str">
            <v>DER Jan/26</v>
          </cell>
        </row>
        <row r="1339">
          <cell r="A1339" t="str">
            <v>72.21.02.03</v>
          </cell>
          <cell r="B1339" t="str">
            <v xml:space="preserve">COMPRESSOR DE AR XA-125 MWD COND. C                                            </v>
          </cell>
          <cell r="C1339" t="str">
            <v>hora</v>
          </cell>
          <cell r="D1339">
            <v>143.49</v>
          </cell>
          <cell r="E1339">
            <v>106.28888888888889</v>
          </cell>
          <cell r="F1339" t="str">
            <v>DER Jan/26</v>
          </cell>
        </row>
        <row r="1340">
          <cell r="A1340" t="str">
            <v>72.21.02.04</v>
          </cell>
          <cell r="B1340" t="str">
            <v xml:space="preserve">COMPRESSOR DE AR XA-125 MWD COND. D                                            </v>
          </cell>
          <cell r="C1340" t="str">
            <v>hora</v>
          </cell>
          <cell r="D1340">
            <v>143.49</v>
          </cell>
          <cell r="E1340">
            <v>106.28888888888889</v>
          </cell>
          <cell r="F1340" t="str">
            <v>DER Jan/26</v>
          </cell>
        </row>
        <row r="1341">
          <cell r="A1341" t="str">
            <v>72.21.03.01</v>
          </cell>
          <cell r="B1341" t="str">
            <v xml:space="preserve">COMPRESSOR DE AR XA-175MWD COND. A                                             </v>
          </cell>
          <cell r="C1341" t="str">
            <v>hora</v>
          </cell>
          <cell r="D1341">
            <v>40.880000000000003</v>
          </cell>
          <cell r="E1341">
            <v>30.281481481481482</v>
          </cell>
          <cell r="F1341" t="str">
            <v>DER Jan/26</v>
          </cell>
        </row>
        <row r="1342">
          <cell r="A1342" t="str">
            <v>72.21.03.02</v>
          </cell>
          <cell r="B1342" t="str">
            <v xml:space="preserve">COMPRESSOR DE AR XA-175MWD COND. B                                             </v>
          </cell>
          <cell r="C1342" t="str">
            <v>hora</v>
          </cell>
          <cell r="D1342">
            <v>73.45</v>
          </cell>
          <cell r="E1342">
            <v>54.407407407407405</v>
          </cell>
          <cell r="F1342" t="str">
            <v>DER Jan/26</v>
          </cell>
        </row>
        <row r="1343">
          <cell r="A1343" t="str">
            <v>72.21.03.03</v>
          </cell>
          <cell r="B1343" t="str">
            <v xml:space="preserve">COMPRESSOR DE AR XA-175MWD COND. C                                             </v>
          </cell>
          <cell r="C1343" t="str">
            <v>hora</v>
          </cell>
          <cell r="D1343">
            <v>173.85</v>
          </cell>
          <cell r="E1343">
            <v>128.77777777777777</v>
          </cell>
          <cell r="F1343" t="str">
            <v>DER Jan/26</v>
          </cell>
        </row>
        <row r="1344">
          <cell r="A1344" t="str">
            <v>72.21.03.04</v>
          </cell>
          <cell r="B1344" t="str">
            <v xml:space="preserve">COMPRESSOR DE AR XA-175MWD COND. D                                             </v>
          </cell>
          <cell r="C1344" t="str">
            <v>hora</v>
          </cell>
          <cell r="D1344">
            <v>173.85</v>
          </cell>
          <cell r="E1344">
            <v>128.77777777777777</v>
          </cell>
          <cell r="F1344" t="str">
            <v>DER Jan/26</v>
          </cell>
        </row>
        <row r="1345">
          <cell r="A1345" t="str">
            <v>72.21.04.01</v>
          </cell>
          <cell r="B1345" t="str">
            <v xml:space="preserve">COMPRESSOR DE AR XA-360MWD COND. A                                             </v>
          </cell>
          <cell r="C1345" t="str">
            <v>hora</v>
          </cell>
          <cell r="D1345">
            <v>58.88</v>
          </cell>
          <cell r="E1345">
            <v>43.614814814814814</v>
          </cell>
          <cell r="F1345" t="str">
            <v>DER Jan/26</v>
          </cell>
        </row>
        <row r="1346">
          <cell r="A1346" t="str">
            <v>72.21.04.02</v>
          </cell>
          <cell r="B1346" t="str">
            <v xml:space="preserve">COMPRESSOR DE AR XA-360MWD COND. B                                             </v>
          </cell>
          <cell r="C1346" t="str">
            <v>hora</v>
          </cell>
          <cell r="D1346">
            <v>105.03</v>
          </cell>
          <cell r="E1346">
            <v>77.8</v>
          </cell>
          <cell r="F1346" t="str">
            <v>DER Jan/26</v>
          </cell>
        </row>
        <row r="1347">
          <cell r="A1347" t="str">
            <v>72.21.04.03</v>
          </cell>
          <cell r="B1347" t="str">
            <v xml:space="preserve">COMPRESSOR DE AR XA-360MWD COND. C                                             </v>
          </cell>
          <cell r="C1347" t="str">
            <v>hora</v>
          </cell>
          <cell r="D1347">
            <v>386.12</v>
          </cell>
          <cell r="E1347">
            <v>286.01481481481483</v>
          </cell>
          <cell r="F1347" t="str">
            <v>DER Jan/26</v>
          </cell>
        </row>
        <row r="1348">
          <cell r="A1348" t="str">
            <v>72.21.04.04</v>
          </cell>
          <cell r="B1348" t="str">
            <v xml:space="preserve">COMPRESSOR DE AR XA-360MWD COND. D                                             </v>
          </cell>
          <cell r="C1348" t="str">
            <v>hora</v>
          </cell>
          <cell r="D1348">
            <v>386.12</v>
          </cell>
          <cell r="E1348">
            <v>286.01481481481483</v>
          </cell>
          <cell r="F1348" t="str">
            <v>DER Jan/26</v>
          </cell>
        </row>
        <row r="1349">
          <cell r="A1349" t="str">
            <v>72.22.01.01</v>
          </cell>
          <cell r="B1349" t="str">
            <v xml:space="preserve">DEMARCADOR DE FAIXA A FRIO 250L COND.A                                         </v>
          </cell>
          <cell r="C1349" t="str">
            <v>hora</v>
          </cell>
          <cell r="D1349">
            <v>100.4</v>
          </cell>
          <cell r="E1349">
            <v>74.370370370370367</v>
          </cell>
          <cell r="F1349" t="str">
            <v>DER Jan/26</v>
          </cell>
        </row>
        <row r="1350">
          <cell r="A1350" t="str">
            <v>72.22.01.02</v>
          </cell>
          <cell r="B1350" t="str">
            <v xml:space="preserve">DEMARCADOR DE FAIXA A FRIO 250L COND.B                                         </v>
          </cell>
          <cell r="C1350" t="str">
            <v>hora</v>
          </cell>
          <cell r="D1350">
            <v>112.33</v>
          </cell>
          <cell r="E1350">
            <v>83.207407407407402</v>
          </cell>
          <cell r="F1350" t="str">
            <v>DER Jan/26</v>
          </cell>
        </row>
        <row r="1351">
          <cell r="A1351" t="str">
            <v>72.22.01.03</v>
          </cell>
          <cell r="B1351" t="str">
            <v xml:space="preserve">DEMARCADOR DE FAIXA A FRIO 250L COND.C                                         </v>
          </cell>
          <cell r="C1351" t="str">
            <v>hora</v>
          </cell>
          <cell r="D1351">
            <v>136.02000000000001</v>
          </cell>
          <cell r="E1351">
            <v>100.75555555555556</v>
          </cell>
          <cell r="F1351" t="str">
            <v>DER Jan/26</v>
          </cell>
        </row>
        <row r="1352">
          <cell r="A1352" t="str">
            <v>72.22.01.04</v>
          </cell>
          <cell r="B1352" t="str">
            <v xml:space="preserve">DEMARCADOR DE FAIXA A FRIO 250L COND.D                                         </v>
          </cell>
          <cell r="C1352" t="str">
            <v>hora</v>
          </cell>
          <cell r="D1352">
            <v>179.23</v>
          </cell>
          <cell r="E1352">
            <v>132.76296296296294</v>
          </cell>
          <cell r="F1352" t="str">
            <v>DER Jan/26</v>
          </cell>
        </row>
        <row r="1353">
          <cell r="A1353" t="str">
            <v>72.22.03.01</v>
          </cell>
          <cell r="B1353" t="str">
            <v xml:space="preserve">DEMARCADOR DE FAIXA A QUENTE 500L COND.A                                       </v>
          </cell>
          <cell r="C1353" t="str">
            <v>hora</v>
          </cell>
          <cell r="D1353">
            <v>178.21</v>
          </cell>
          <cell r="E1353">
            <v>132.00740740740741</v>
          </cell>
          <cell r="F1353" t="str">
            <v>DER Jan/26</v>
          </cell>
        </row>
        <row r="1354">
          <cell r="A1354" t="str">
            <v>72.22.03.02</v>
          </cell>
          <cell r="B1354" t="str">
            <v xml:space="preserve">DEMARCADOR DE FAIXA A QUENTE 500L COND.B                                       </v>
          </cell>
          <cell r="C1354" t="str">
            <v>hora</v>
          </cell>
          <cell r="D1354">
            <v>265.18</v>
          </cell>
          <cell r="E1354">
            <v>196.42962962962963</v>
          </cell>
          <cell r="F1354" t="str">
            <v>DER Jan/26</v>
          </cell>
        </row>
        <row r="1355">
          <cell r="A1355" t="str">
            <v>72.22.03.03</v>
          </cell>
          <cell r="B1355" t="str">
            <v xml:space="preserve">DEMARCADOR DE FAIXA A QUENTE 500L COND.C                                       </v>
          </cell>
          <cell r="C1355" t="str">
            <v>hora</v>
          </cell>
          <cell r="D1355">
            <v>336.76</v>
          </cell>
          <cell r="E1355">
            <v>249.45185185185184</v>
          </cell>
          <cell r="F1355" t="str">
            <v>DER Jan/26</v>
          </cell>
        </row>
        <row r="1356">
          <cell r="A1356" t="str">
            <v>72.22.03.04</v>
          </cell>
          <cell r="B1356" t="str">
            <v xml:space="preserve">DEMARCADOR DE FAIXA A QUENTE 500L COND.D                                       </v>
          </cell>
          <cell r="C1356" t="str">
            <v>hora</v>
          </cell>
          <cell r="D1356">
            <v>379.97</v>
          </cell>
          <cell r="E1356">
            <v>281.45925925925928</v>
          </cell>
          <cell r="F1356" t="str">
            <v>DER Jan/26</v>
          </cell>
        </row>
        <row r="1357">
          <cell r="A1357" t="str">
            <v>72.23.02.01</v>
          </cell>
          <cell r="B1357" t="str">
            <v xml:space="preserve">DISTRIBUIDOR AGREGADO 600T/H COND.A                                            </v>
          </cell>
          <cell r="C1357" t="str">
            <v>hora</v>
          </cell>
          <cell r="D1357">
            <v>51.02</v>
          </cell>
          <cell r="E1357">
            <v>37.792592592592591</v>
          </cell>
          <cell r="F1357" t="str">
            <v>DER Jan/26</v>
          </cell>
        </row>
        <row r="1358">
          <cell r="A1358" t="str">
            <v>72.23.02.02</v>
          </cell>
          <cell r="B1358" t="str">
            <v xml:space="preserve">DISTRIBUIDOR AGREGADO 600T/H COND. B                                           </v>
          </cell>
          <cell r="C1358" t="str">
            <v>hora</v>
          </cell>
          <cell r="D1358">
            <v>13.25</v>
          </cell>
          <cell r="E1358">
            <v>9.8148148148148149</v>
          </cell>
          <cell r="F1358" t="str">
            <v>DER Jan/26</v>
          </cell>
        </row>
        <row r="1359">
          <cell r="A1359" t="str">
            <v>72.23.02.03</v>
          </cell>
          <cell r="B1359" t="str">
            <v xml:space="preserve">DISTRIBUIDOR AGREGADO 600T/H COND. C                                           </v>
          </cell>
          <cell r="C1359" t="str">
            <v>hora</v>
          </cell>
          <cell r="D1359">
            <v>22.05</v>
          </cell>
          <cell r="E1359">
            <v>16.333333333333332</v>
          </cell>
          <cell r="F1359" t="str">
            <v>DER Jan/26</v>
          </cell>
        </row>
        <row r="1360">
          <cell r="A1360" t="str">
            <v>72.23.02.04</v>
          </cell>
          <cell r="B1360" t="str">
            <v xml:space="preserve">DISTRIBUIDOR AGREGADO 600T/H COND. D                                           </v>
          </cell>
          <cell r="C1360" t="str">
            <v>hora</v>
          </cell>
          <cell r="D1360">
            <v>65.260000000000005</v>
          </cell>
          <cell r="E1360">
            <v>48.340740740740742</v>
          </cell>
          <cell r="F1360" t="str">
            <v>DER Jan/26</v>
          </cell>
        </row>
        <row r="1361">
          <cell r="A1361" t="str">
            <v>72.23.03.01</v>
          </cell>
          <cell r="B1361" t="str">
            <v xml:space="preserve">DISTR.ASF.REB.2400L COND. A                                                    </v>
          </cell>
          <cell r="C1361" t="str">
            <v>hora</v>
          </cell>
          <cell r="D1361">
            <v>53.67</v>
          </cell>
          <cell r="E1361">
            <v>39.755555555555553</v>
          </cell>
          <cell r="F1361" t="str">
            <v>DER Jan/26</v>
          </cell>
        </row>
        <row r="1362">
          <cell r="A1362" t="str">
            <v>72.23.03.02</v>
          </cell>
          <cell r="B1362" t="str">
            <v xml:space="preserve">DISTR.ASF.REB.2400L COND. B                                                    </v>
          </cell>
          <cell r="C1362" t="str">
            <v>hora</v>
          </cell>
          <cell r="D1362">
            <v>18.11</v>
          </cell>
          <cell r="E1362">
            <v>13.414814814814813</v>
          </cell>
          <cell r="F1362" t="str">
            <v>DER Jan/26</v>
          </cell>
        </row>
        <row r="1363">
          <cell r="A1363" t="str">
            <v>72.23.03.03</v>
          </cell>
          <cell r="B1363" t="str">
            <v xml:space="preserve">DISTR.ASF.REB.2400L COND. C                                                    </v>
          </cell>
          <cell r="C1363" t="str">
            <v>hora</v>
          </cell>
          <cell r="D1363">
            <v>31.54</v>
          </cell>
          <cell r="E1363">
            <v>23.36296296296296</v>
          </cell>
          <cell r="F1363" t="str">
            <v>DER Jan/26</v>
          </cell>
        </row>
        <row r="1364">
          <cell r="A1364" t="str">
            <v>72.23.03.04</v>
          </cell>
          <cell r="B1364" t="str">
            <v xml:space="preserve">DISTR.ASF.REB.2400L COND. D                                                    </v>
          </cell>
          <cell r="C1364" t="str">
            <v>hora</v>
          </cell>
          <cell r="D1364">
            <v>74.75</v>
          </cell>
          <cell r="E1364">
            <v>55.370370370370367</v>
          </cell>
          <cell r="F1364" t="str">
            <v>DER Jan/26</v>
          </cell>
        </row>
        <row r="1365">
          <cell r="A1365" t="str">
            <v>72.24.01.01</v>
          </cell>
          <cell r="B1365" t="str">
            <v xml:space="preserve">DISTR. ADUBOS E SEMENTES 700L COND. A                                          </v>
          </cell>
          <cell r="C1365" t="str">
            <v>hora</v>
          </cell>
          <cell r="D1365">
            <v>1.25</v>
          </cell>
          <cell r="E1365">
            <v>0.92592592592592582</v>
          </cell>
          <cell r="F1365" t="str">
            <v>DER Jan/26</v>
          </cell>
        </row>
        <row r="1366">
          <cell r="A1366" t="str">
            <v>72.24.01.02</v>
          </cell>
          <cell r="B1366" t="str">
            <v xml:space="preserve">DISTR. ADUBOS E SEMENTES 700L COND. B                                          </v>
          </cell>
          <cell r="C1366" t="str">
            <v>hora</v>
          </cell>
          <cell r="D1366">
            <v>2.33</v>
          </cell>
          <cell r="E1366">
            <v>1.7259259259259259</v>
          </cell>
          <cell r="F1366" t="str">
            <v>DER Jan/26</v>
          </cell>
        </row>
        <row r="1367">
          <cell r="A1367" t="str">
            <v>72.24.01.03</v>
          </cell>
          <cell r="B1367" t="str">
            <v xml:space="preserve">DISTR. ADUBOS E SEMENTES 700L COND. C                                          </v>
          </cell>
          <cell r="C1367" t="str">
            <v>hora</v>
          </cell>
          <cell r="D1367">
            <v>10.82</v>
          </cell>
          <cell r="E1367">
            <v>8.0148148148148142</v>
          </cell>
          <cell r="F1367" t="str">
            <v>DER Jan/26</v>
          </cell>
        </row>
        <row r="1368">
          <cell r="A1368" t="str">
            <v>72.24.01.04</v>
          </cell>
          <cell r="B1368" t="str">
            <v xml:space="preserve">DISTR. ADUBOS E SEMENTES 700L COND. D                                          </v>
          </cell>
          <cell r="C1368" t="str">
            <v>hora</v>
          </cell>
          <cell r="D1368">
            <v>10.82</v>
          </cell>
          <cell r="E1368">
            <v>8.0148148148148142</v>
          </cell>
          <cell r="F1368" t="str">
            <v>DER Jan/26</v>
          </cell>
        </row>
        <row r="1369">
          <cell r="A1369" t="str">
            <v>72.25.01.01</v>
          </cell>
          <cell r="B1369" t="str">
            <v xml:space="preserve">DRAGA COM EMBARCACAO AUX.400M3 COND. A                                         </v>
          </cell>
          <cell r="C1369" t="str">
            <v>hora</v>
          </cell>
          <cell r="D1369">
            <v>1481.64</v>
          </cell>
          <cell r="E1369">
            <v>1097.5111111111112</v>
          </cell>
          <cell r="F1369" t="str">
            <v>DER Jan/26</v>
          </cell>
        </row>
        <row r="1370">
          <cell r="A1370" t="str">
            <v>72.25.01.02</v>
          </cell>
          <cell r="B1370" t="str">
            <v xml:space="preserve">DRAGA COM EMBARCACAO AUX.400M3 COND. B                                         </v>
          </cell>
          <cell r="C1370" t="str">
            <v>hora</v>
          </cell>
          <cell r="D1370">
            <v>1602.1</v>
          </cell>
          <cell r="E1370">
            <v>1186.7407407407406</v>
          </cell>
          <cell r="F1370" t="str">
            <v>DER Jan/26</v>
          </cell>
        </row>
        <row r="1371">
          <cell r="A1371" t="str">
            <v>72.25.01.03</v>
          </cell>
          <cell r="B1371" t="str">
            <v xml:space="preserve">DRAGA COM EMBARCACAO AUX.400M3 COND. C                                         </v>
          </cell>
          <cell r="C1371" t="str">
            <v>hora</v>
          </cell>
          <cell r="D1371">
            <v>2262.5100000000002</v>
          </cell>
          <cell r="E1371">
            <v>1675.9333333333334</v>
          </cell>
          <cell r="F1371" t="str">
            <v>DER Jan/26</v>
          </cell>
        </row>
        <row r="1372">
          <cell r="A1372" t="str">
            <v>72.25.01.04</v>
          </cell>
          <cell r="B1372" t="str">
            <v xml:space="preserve">DRAGA COM EMBARCACAO AUX 400M3 COND. D                                         </v>
          </cell>
          <cell r="C1372" t="str">
            <v>hora</v>
          </cell>
          <cell r="D1372">
            <v>2781.7</v>
          </cell>
          <cell r="E1372">
            <v>2060.5185185185182</v>
          </cell>
          <cell r="F1372" t="str">
            <v>DER Jan/26</v>
          </cell>
        </row>
        <row r="1373">
          <cell r="A1373" t="str">
            <v>72.26.01.01</v>
          </cell>
          <cell r="B1373" t="str">
            <v xml:space="preserve">EQUIP.VIS.OAE C/LANC.TELESC.25M COND. A                                        </v>
          </cell>
          <cell r="C1373" t="str">
            <v>hora</v>
          </cell>
          <cell r="D1373">
            <v>211.59</v>
          </cell>
          <cell r="E1373">
            <v>156.73333333333332</v>
          </cell>
          <cell r="F1373" t="str">
            <v>DER Jan/26</v>
          </cell>
        </row>
        <row r="1374">
          <cell r="A1374" t="str">
            <v>72.26.01.02</v>
          </cell>
          <cell r="B1374" t="str">
            <v xml:space="preserve">EQUIP.VIS.OAE C/LANC.TELESC.25M COND. B                                        </v>
          </cell>
          <cell r="C1374" t="str">
            <v>hora</v>
          </cell>
          <cell r="D1374">
            <v>285.7</v>
          </cell>
          <cell r="E1374">
            <v>211.62962962962962</v>
          </cell>
          <cell r="F1374" t="str">
            <v>DER Jan/26</v>
          </cell>
        </row>
        <row r="1375">
          <cell r="A1375" t="str">
            <v>72.26.01.03</v>
          </cell>
          <cell r="B1375" t="str">
            <v xml:space="preserve">EQUIP.VIS.OAE C/LANC.TELESC.25M COND. C                                        </v>
          </cell>
          <cell r="C1375" t="str">
            <v>hora</v>
          </cell>
          <cell r="D1375">
            <v>326.14</v>
          </cell>
          <cell r="E1375">
            <v>241.58518518518517</v>
          </cell>
          <cell r="F1375" t="str">
            <v>DER Jan/26</v>
          </cell>
        </row>
        <row r="1376">
          <cell r="A1376" t="str">
            <v>72.26.01.04</v>
          </cell>
          <cell r="B1376" t="str">
            <v xml:space="preserve">EQUIP.VIS.OAE C/LANC.TELESC.25M COND. D                                        </v>
          </cell>
          <cell r="C1376" t="str">
            <v>hora</v>
          </cell>
          <cell r="D1376">
            <v>369.35</v>
          </cell>
          <cell r="E1376">
            <v>273.59259259259261</v>
          </cell>
          <cell r="F1376" t="str">
            <v>DER Jan/26</v>
          </cell>
        </row>
        <row r="1377">
          <cell r="A1377" t="str">
            <v>72.26.02.01</v>
          </cell>
          <cell r="B1377" t="str">
            <v xml:space="preserve">EQUIP.VIS.OAE C/LANC.ARTIC.12,14M COND.A                                       </v>
          </cell>
          <cell r="C1377" t="str">
            <v>hora</v>
          </cell>
          <cell r="D1377">
            <v>116.84</v>
          </cell>
          <cell r="E1377">
            <v>86.548148148148144</v>
          </cell>
          <cell r="F1377" t="str">
            <v>DER Jan/26</v>
          </cell>
        </row>
        <row r="1378">
          <cell r="A1378" t="str">
            <v>72.26.02.02</v>
          </cell>
          <cell r="B1378" t="str">
            <v xml:space="preserve">EQUIP.VIS.OAE C/LANC.ARTIC.12,14M COND.B                                       </v>
          </cell>
          <cell r="C1378" t="str">
            <v>hora</v>
          </cell>
          <cell r="D1378">
            <v>124.94</v>
          </cell>
          <cell r="E1378">
            <v>92.548148148148144</v>
          </cell>
          <cell r="F1378" t="str">
            <v>DER Jan/26</v>
          </cell>
        </row>
        <row r="1379">
          <cell r="A1379" t="str">
            <v>72.26.02.03</v>
          </cell>
          <cell r="B1379" t="str">
            <v xml:space="preserve">EQUIP.VIS.OAE C/LANC.ARTIC.12,14M COND.C                                       </v>
          </cell>
          <cell r="C1379" t="str">
            <v>hora</v>
          </cell>
          <cell r="D1379">
            <v>176.69</v>
          </cell>
          <cell r="E1379">
            <v>130.88148148148147</v>
          </cell>
          <cell r="F1379" t="str">
            <v>DER Jan/26</v>
          </cell>
        </row>
        <row r="1380">
          <cell r="A1380" t="str">
            <v>72.26.02.04</v>
          </cell>
          <cell r="B1380" t="str">
            <v xml:space="preserve">EQUIP.VIS.OAE C/LANC.ARTIC.12,14M COND.D                                       </v>
          </cell>
          <cell r="C1380" t="str">
            <v>hora</v>
          </cell>
          <cell r="D1380">
            <v>219.9</v>
          </cell>
          <cell r="E1380">
            <v>162.88888888888889</v>
          </cell>
          <cell r="F1380" t="str">
            <v>DER Jan/26</v>
          </cell>
        </row>
        <row r="1381">
          <cell r="A1381" t="str">
            <v>72.26.03.01</v>
          </cell>
          <cell r="B1381" t="str">
            <v xml:space="preserve">EQUIP.VIST.OAE TP TESOURA 7,62M COND. A                                        </v>
          </cell>
          <cell r="C1381" t="str">
            <v>hora</v>
          </cell>
          <cell r="D1381">
            <v>119.19</v>
          </cell>
          <cell r="E1381">
            <v>88.288888888888877</v>
          </cell>
          <cell r="F1381" t="str">
            <v>DER Jan/26</v>
          </cell>
        </row>
        <row r="1382">
          <cell r="A1382" t="str">
            <v>72.26.03.02</v>
          </cell>
          <cell r="B1382" t="str">
            <v xml:space="preserve">EQUIP.VIST.OAE TP TESOURA 7,62M COND. B                                        </v>
          </cell>
          <cell r="C1382" t="str">
            <v>hora</v>
          </cell>
          <cell r="D1382">
            <v>128.93</v>
          </cell>
          <cell r="E1382">
            <v>95.503703703703707</v>
          </cell>
          <cell r="F1382" t="str">
            <v>DER Jan/26</v>
          </cell>
        </row>
        <row r="1383">
          <cell r="A1383" t="str">
            <v>72.26.03.03</v>
          </cell>
          <cell r="B1383" t="str">
            <v xml:space="preserve">EQUIP.VIST.OAE TP TESOURA 7,62M COND. C                                        </v>
          </cell>
          <cell r="C1383" t="str">
            <v>hora</v>
          </cell>
          <cell r="D1383">
            <v>176.24</v>
          </cell>
          <cell r="E1383">
            <v>130.54814814814816</v>
          </cell>
          <cell r="F1383" t="str">
            <v>DER Jan/26</v>
          </cell>
        </row>
        <row r="1384">
          <cell r="A1384" t="str">
            <v>72.26.03.04</v>
          </cell>
          <cell r="B1384" t="str">
            <v xml:space="preserve">EQUIP.VIST.OAE TP TESOURA 7,62M COND. D                                        </v>
          </cell>
          <cell r="C1384" t="str">
            <v>hora</v>
          </cell>
          <cell r="D1384">
            <v>219.45</v>
          </cell>
          <cell r="E1384">
            <v>162.55555555555554</v>
          </cell>
          <cell r="F1384" t="str">
            <v>DER Jan/26</v>
          </cell>
        </row>
        <row r="1385">
          <cell r="A1385" t="str">
            <v>72.27.01.01</v>
          </cell>
          <cell r="B1385" t="str">
            <v xml:space="preserve">ESCAVADEIRA HIDR.S/EST.0,7M3 COND. A                                           </v>
          </cell>
          <cell r="C1385" t="str">
            <v>hora</v>
          </cell>
          <cell r="D1385">
            <v>104</v>
          </cell>
          <cell r="E1385">
            <v>77.037037037037038</v>
          </cell>
          <cell r="F1385" t="str">
            <v>DER Jan/26</v>
          </cell>
        </row>
        <row r="1386">
          <cell r="A1386" t="str">
            <v>72.27.01.02</v>
          </cell>
          <cell r="B1386" t="str">
            <v xml:space="preserve">ESCAVADEIRA HIDR.S/EST.0,7M3 COND. B                                           </v>
          </cell>
          <cell r="C1386" t="str">
            <v>hora</v>
          </cell>
          <cell r="D1386">
            <v>105.3</v>
          </cell>
          <cell r="E1386">
            <v>77.999999999999986</v>
          </cell>
          <cell r="F1386" t="str">
            <v>DER Jan/26</v>
          </cell>
        </row>
        <row r="1387">
          <cell r="A1387" t="str">
            <v>72.27.01.03</v>
          </cell>
          <cell r="B1387" t="str">
            <v xml:space="preserve">ESCAVADEIRA HIDR.S/EST.0,7M3 COND. C                                           </v>
          </cell>
          <cell r="C1387" t="str">
            <v>hora</v>
          </cell>
          <cell r="D1387">
            <v>216.06</v>
          </cell>
          <cell r="E1387">
            <v>160.04444444444442</v>
          </cell>
          <cell r="F1387" t="str">
            <v>DER Jan/26</v>
          </cell>
        </row>
        <row r="1388">
          <cell r="A1388" t="str">
            <v>72.27.01.04</v>
          </cell>
          <cell r="B1388" t="str">
            <v xml:space="preserve">ESCAVADEIRA HIDRÁULICA SOBRE ESTEIRA 0,65 Mú - 12 T                            </v>
          </cell>
          <cell r="C1388" t="str">
            <v>hora</v>
          </cell>
          <cell r="D1388">
            <v>259.27</v>
          </cell>
          <cell r="E1388">
            <v>192.05185185185184</v>
          </cell>
          <cell r="F1388" t="str">
            <v>DER Jan/26</v>
          </cell>
        </row>
        <row r="1389">
          <cell r="A1389" t="str">
            <v>72.27.02.01</v>
          </cell>
          <cell r="B1389" t="str">
            <v xml:space="preserve">ESCAVADEIRA HIDR.S/EST.0,60M3 COND. A                                          </v>
          </cell>
          <cell r="C1389" t="str">
            <v>hora</v>
          </cell>
          <cell r="D1389">
            <v>139.84</v>
          </cell>
          <cell r="E1389">
            <v>103.58518518518518</v>
          </cell>
          <cell r="F1389" t="str">
            <v>DER Jan/26</v>
          </cell>
        </row>
        <row r="1390">
          <cell r="A1390" t="str">
            <v>72.27.02.02</v>
          </cell>
          <cell r="B1390" t="str">
            <v xml:space="preserve">ESCAVADEIRA HIDR.S/EST.0,60M3 COND. B                                          </v>
          </cell>
          <cell r="C1390" t="str">
            <v>hora</v>
          </cell>
          <cell r="D1390">
            <v>167.37</v>
          </cell>
          <cell r="E1390">
            <v>123.97777777777777</v>
          </cell>
          <cell r="F1390" t="str">
            <v>DER Jan/26</v>
          </cell>
        </row>
        <row r="1391">
          <cell r="A1391" t="str">
            <v>72.27.02.03</v>
          </cell>
          <cell r="B1391" t="str">
            <v xml:space="preserve">ESCAVADEIRA HIDR.S/EST.0,60M3 COND. C                                          </v>
          </cell>
          <cell r="C1391" t="str">
            <v>hora</v>
          </cell>
          <cell r="D1391">
            <v>277.08999999999997</v>
          </cell>
          <cell r="E1391">
            <v>205.25185185185182</v>
          </cell>
          <cell r="F1391" t="str">
            <v>DER Jan/26</v>
          </cell>
        </row>
        <row r="1392">
          <cell r="A1392" t="str">
            <v>72.27.02.04</v>
          </cell>
          <cell r="B1392" t="str">
            <v xml:space="preserve">ESCAVADEIRA HIDR.S/EST.0,80M3                                                  </v>
          </cell>
          <cell r="C1392" t="str">
            <v>hora</v>
          </cell>
          <cell r="D1392">
            <v>320.3</v>
          </cell>
          <cell r="E1392">
            <v>237.25925925925924</v>
          </cell>
          <cell r="F1392" t="str">
            <v>DER Jan/26</v>
          </cell>
        </row>
        <row r="1393">
          <cell r="A1393" t="str">
            <v>72.27.03.01</v>
          </cell>
          <cell r="B1393" t="str">
            <v xml:space="preserve">ESCAVADEIRA HID.S/EST.0,62M3 COND. A                                           </v>
          </cell>
          <cell r="C1393" t="str">
            <v>hora</v>
          </cell>
          <cell r="D1393">
            <v>158.43</v>
          </cell>
          <cell r="E1393">
            <v>117.35555555555555</v>
          </cell>
          <cell r="F1393" t="str">
            <v>DER Jan/26</v>
          </cell>
        </row>
        <row r="1394">
          <cell r="A1394" t="str">
            <v>72.27.03.02</v>
          </cell>
          <cell r="B1394" t="str">
            <v xml:space="preserve">ESCAVADEIRA HID.S/EST.0,62M3 COND. B                                           </v>
          </cell>
          <cell r="C1394" t="str">
            <v>hora</v>
          </cell>
          <cell r="D1394">
            <v>199.59</v>
          </cell>
          <cell r="E1394">
            <v>147.84444444444443</v>
          </cell>
          <cell r="F1394" t="str">
            <v>DER Jan/26</v>
          </cell>
        </row>
        <row r="1395">
          <cell r="A1395" t="str">
            <v>72.27.03.03</v>
          </cell>
          <cell r="B1395" t="str">
            <v xml:space="preserve">ESCAVADEIRA HID.S/EST.0,62M3 COND. C                                           </v>
          </cell>
          <cell r="C1395" t="str">
            <v>hora</v>
          </cell>
          <cell r="D1395">
            <v>330.2</v>
          </cell>
          <cell r="E1395">
            <v>244.59259259259258</v>
          </cell>
          <cell r="F1395" t="str">
            <v>DER Jan/26</v>
          </cell>
        </row>
        <row r="1396">
          <cell r="A1396" t="str">
            <v>72.27.03.04</v>
          </cell>
          <cell r="B1396" t="str">
            <v xml:space="preserve">ESCAVADEIRA HID.S/EST.1,20M3 COND. D                                           </v>
          </cell>
          <cell r="C1396" t="str">
            <v>hora</v>
          </cell>
          <cell r="D1396">
            <v>373.41</v>
          </cell>
          <cell r="E1396">
            <v>276.60000000000002</v>
          </cell>
          <cell r="F1396" t="str">
            <v>DER Jan/26</v>
          </cell>
        </row>
        <row r="1397">
          <cell r="A1397" t="str">
            <v>72.27.04.01</v>
          </cell>
          <cell r="B1397" t="str">
            <v xml:space="preserve">ESCAVADEIRA HID.S/EST.2,2M3 COND. A                                            </v>
          </cell>
          <cell r="C1397" t="str">
            <v>hora</v>
          </cell>
          <cell r="D1397">
            <v>304.64</v>
          </cell>
          <cell r="E1397">
            <v>225.65925925925924</v>
          </cell>
          <cell r="F1397" t="str">
            <v>DER Jan/26</v>
          </cell>
        </row>
        <row r="1398">
          <cell r="A1398" t="str">
            <v>72.27.04.02</v>
          </cell>
          <cell r="B1398" t="str">
            <v xml:space="preserve">ESCAVADEIRA HID.S/EST.2,2M3 COND. B                                            </v>
          </cell>
          <cell r="C1398" t="str">
            <v>hora</v>
          </cell>
          <cell r="D1398">
            <v>452.85</v>
          </cell>
          <cell r="E1398">
            <v>335.44444444444446</v>
          </cell>
          <cell r="F1398" t="str">
            <v>DER Jan/26</v>
          </cell>
        </row>
        <row r="1399">
          <cell r="A1399" t="str">
            <v>72.27.04.03</v>
          </cell>
          <cell r="B1399" t="str">
            <v xml:space="preserve">ESCAVADEIRA HID.S/EST.2,2M3 COND. C                                            </v>
          </cell>
          <cell r="C1399" t="str">
            <v>hora</v>
          </cell>
          <cell r="D1399">
            <v>649.29999999999995</v>
          </cell>
          <cell r="E1399">
            <v>480.96296296296288</v>
          </cell>
          <cell r="F1399" t="str">
            <v>DER Jan/26</v>
          </cell>
        </row>
        <row r="1400">
          <cell r="A1400" t="str">
            <v>72.27.04.04</v>
          </cell>
          <cell r="B1400" t="str">
            <v xml:space="preserve">ESCAVADEIRA HID.S/EST.2,2M3 COND. D                                            </v>
          </cell>
          <cell r="C1400" t="str">
            <v>hora</v>
          </cell>
          <cell r="D1400">
            <v>692.51</v>
          </cell>
          <cell r="E1400">
            <v>512.97037037037035</v>
          </cell>
          <cell r="F1400" t="str">
            <v>DER Jan/26</v>
          </cell>
        </row>
        <row r="1401">
          <cell r="A1401" t="str">
            <v>72.27.05.01</v>
          </cell>
          <cell r="B1401" t="str">
            <v xml:space="preserve">ESCAVADEIRA HIDR.S/PNEU 0,25M3 COND. A                                         </v>
          </cell>
          <cell r="C1401" t="str">
            <v>hora</v>
          </cell>
          <cell r="D1401">
            <v>103.74</v>
          </cell>
          <cell r="E1401">
            <v>76.844444444444434</v>
          </cell>
          <cell r="F1401" t="str">
            <v>DER Jan/26</v>
          </cell>
        </row>
        <row r="1402">
          <cell r="A1402" t="str">
            <v>72.27.05.02</v>
          </cell>
          <cell r="B1402" t="str">
            <v xml:space="preserve">ESCAVADEIRA HIDR.S/PNEU 0,25M3 COND. B                                         </v>
          </cell>
          <cell r="C1402" t="str">
            <v>hora</v>
          </cell>
          <cell r="D1402">
            <v>104.85</v>
          </cell>
          <cell r="E1402">
            <v>77.666666666666657</v>
          </cell>
          <cell r="F1402" t="str">
            <v>DER Jan/26</v>
          </cell>
        </row>
        <row r="1403">
          <cell r="A1403" t="str">
            <v>72.27.05.03</v>
          </cell>
          <cell r="B1403" t="str">
            <v xml:space="preserve">ESCAVADEIRA HIDR.S/PNEU 0,25M3 COND. C                                         </v>
          </cell>
          <cell r="C1403" t="str">
            <v>hora</v>
          </cell>
          <cell r="D1403">
            <v>259.25</v>
          </cell>
          <cell r="E1403">
            <v>192.03703703703704</v>
          </cell>
          <cell r="F1403" t="str">
            <v>DER Jan/26</v>
          </cell>
        </row>
        <row r="1404">
          <cell r="A1404" t="str">
            <v>72.27.05.04</v>
          </cell>
          <cell r="B1404" t="str">
            <v xml:space="preserve">ESCAVADEIRA HIDR.S/PNEU 0,25M3 COND. D                                         </v>
          </cell>
          <cell r="C1404" t="str">
            <v>hora</v>
          </cell>
          <cell r="D1404">
            <v>302.45999999999998</v>
          </cell>
          <cell r="E1404">
            <v>224.04444444444442</v>
          </cell>
          <cell r="F1404" t="str">
            <v>DER Jan/26</v>
          </cell>
        </row>
        <row r="1405">
          <cell r="A1405" t="str">
            <v>72.28.01.01</v>
          </cell>
          <cell r="B1405" t="str">
            <v xml:space="preserve">EMPILHADEIRA 2500KG COND. A                                                    </v>
          </cell>
          <cell r="C1405" t="str">
            <v>hora</v>
          </cell>
          <cell r="D1405">
            <v>75.97</v>
          </cell>
          <cell r="E1405">
            <v>56.274074074074072</v>
          </cell>
          <cell r="F1405" t="str">
            <v>DER Jan/26</v>
          </cell>
        </row>
        <row r="1406">
          <cell r="A1406" t="str">
            <v>72.28.01.02</v>
          </cell>
          <cell r="B1406" t="str">
            <v xml:space="preserve">EMPILHADEIRA 2500KG COND. B                                                    </v>
          </cell>
          <cell r="C1406" t="str">
            <v>hora</v>
          </cell>
          <cell r="D1406">
            <v>46.76</v>
          </cell>
          <cell r="E1406">
            <v>34.637037037037032</v>
          </cell>
          <cell r="F1406" t="str">
            <v>DER Jan/26</v>
          </cell>
        </row>
        <row r="1407">
          <cell r="A1407" t="str">
            <v>72.28.01.03</v>
          </cell>
          <cell r="B1407" t="str">
            <v xml:space="preserve">EMPILHADEIRA 2500KG COND. C                                                    </v>
          </cell>
          <cell r="C1407" t="str">
            <v>hora</v>
          </cell>
          <cell r="D1407">
            <v>77.900000000000006</v>
          </cell>
          <cell r="E1407">
            <v>57.703703703703702</v>
          </cell>
          <cell r="F1407" t="str">
            <v>DER Jan/26</v>
          </cell>
        </row>
        <row r="1408">
          <cell r="A1408" t="str">
            <v>72.28.01.04</v>
          </cell>
          <cell r="B1408" t="str">
            <v xml:space="preserve">EMPILHADEIRA 2500KG COND. D                                                    </v>
          </cell>
          <cell r="C1408" t="str">
            <v>hora</v>
          </cell>
          <cell r="D1408">
            <v>128.78</v>
          </cell>
          <cell r="E1408">
            <v>95.392592592592592</v>
          </cell>
          <cell r="F1408" t="str">
            <v>DER Jan/26</v>
          </cell>
        </row>
        <row r="1409">
          <cell r="A1409" t="str">
            <v>72.28.02.01</v>
          </cell>
          <cell r="B1409" t="str">
            <v xml:space="preserve">EMPILHADEIRA 5000KG COND. A                                                    </v>
          </cell>
          <cell r="C1409" t="str">
            <v>hora</v>
          </cell>
          <cell r="D1409">
            <v>123.69</v>
          </cell>
          <cell r="E1409">
            <v>91.62222222222222</v>
          </cell>
          <cell r="F1409" t="str">
            <v>DER Jan/26</v>
          </cell>
        </row>
        <row r="1410">
          <cell r="A1410" t="str">
            <v>72.28.02.02</v>
          </cell>
          <cell r="B1410" t="str">
            <v xml:space="preserve">EMPILHADEIRA 5000KG COND. B                                                    </v>
          </cell>
          <cell r="C1410" t="str">
            <v>hora</v>
          </cell>
          <cell r="D1410">
            <v>135.69999999999999</v>
          </cell>
          <cell r="E1410">
            <v>100.5185185185185</v>
          </cell>
          <cell r="F1410" t="str">
            <v>DER Jan/26</v>
          </cell>
        </row>
        <row r="1411">
          <cell r="A1411" t="str">
            <v>72.28.02.03</v>
          </cell>
          <cell r="B1411" t="str">
            <v xml:space="preserve">EMPILHADEIRA 5000KG COND. C                                                    </v>
          </cell>
          <cell r="C1411" t="str">
            <v>hora</v>
          </cell>
          <cell r="D1411">
            <v>229.3</v>
          </cell>
          <cell r="E1411">
            <v>169.85185185185185</v>
          </cell>
          <cell r="F1411" t="str">
            <v>DER Jan/26</v>
          </cell>
        </row>
        <row r="1412">
          <cell r="A1412" t="str">
            <v>72.28.02.04</v>
          </cell>
          <cell r="B1412" t="str">
            <v xml:space="preserve">EMPILHADEIRA 5000KG COND. D                                                    </v>
          </cell>
          <cell r="C1412" t="str">
            <v>hora</v>
          </cell>
          <cell r="D1412">
            <v>280.19</v>
          </cell>
          <cell r="E1412">
            <v>207.54814814814813</v>
          </cell>
          <cell r="F1412" t="str">
            <v>DER Jan/26</v>
          </cell>
        </row>
        <row r="1413">
          <cell r="A1413" t="str">
            <v>72.29.01.01</v>
          </cell>
          <cell r="B1413" t="str">
            <v xml:space="preserve">FRESADORA A FRIO S/PNEUS 150M2/H COND.A                                        </v>
          </cell>
          <cell r="C1413" t="str">
            <v>hora</v>
          </cell>
          <cell r="D1413">
            <v>495.37</v>
          </cell>
          <cell r="E1413">
            <v>366.94074074074069</v>
          </cell>
          <cell r="F1413" t="str">
            <v>DER Jan/26</v>
          </cell>
        </row>
        <row r="1414">
          <cell r="A1414" t="str">
            <v>72.29.01.02</v>
          </cell>
          <cell r="B1414" t="str">
            <v xml:space="preserve">FRESADORA A FRIO S/PNEUS 150M2/H COND.B                                        </v>
          </cell>
          <cell r="C1414" t="str">
            <v>hora</v>
          </cell>
          <cell r="D1414">
            <v>820.71</v>
          </cell>
          <cell r="E1414">
            <v>607.93333333333328</v>
          </cell>
          <cell r="F1414" t="str">
            <v>DER Jan/26</v>
          </cell>
        </row>
        <row r="1415">
          <cell r="A1415" t="str">
            <v>72.29.01.03</v>
          </cell>
          <cell r="B1415" t="str">
            <v xml:space="preserve">FRESADORA A FRIO S/PNEUS 150M2/H COND.C                                        </v>
          </cell>
          <cell r="C1415" t="str">
            <v>hora</v>
          </cell>
          <cell r="D1415">
            <v>1050.9100000000001</v>
          </cell>
          <cell r="E1415">
            <v>778.45185185185187</v>
          </cell>
          <cell r="F1415" t="str">
            <v>DER Jan/26</v>
          </cell>
        </row>
        <row r="1416">
          <cell r="A1416" t="str">
            <v>72.29.01.04</v>
          </cell>
          <cell r="B1416" t="str">
            <v xml:space="preserve">FRESADORA A FRIO S/PNEUS 150M2/H COND.D                                        </v>
          </cell>
          <cell r="C1416" t="str">
            <v>hora</v>
          </cell>
          <cell r="D1416">
            <v>1094.1199999999999</v>
          </cell>
          <cell r="E1416">
            <v>810.45925925925917</v>
          </cell>
          <cell r="F1416" t="str">
            <v>DER Jan/26</v>
          </cell>
        </row>
        <row r="1417">
          <cell r="A1417" t="str">
            <v>72.29.02.01</v>
          </cell>
          <cell r="B1417" t="str">
            <v xml:space="preserve">FRESADORA A FRIO S/PNEUS 670HP COND. A                                         </v>
          </cell>
          <cell r="C1417" t="str">
            <v>hora</v>
          </cell>
          <cell r="D1417">
            <v>741</v>
          </cell>
          <cell r="E1417">
            <v>548.8888888888888</v>
          </cell>
          <cell r="F1417" t="str">
            <v>DER Jan/26</v>
          </cell>
        </row>
        <row r="1418">
          <cell r="A1418" t="str">
            <v>72.29.02.02</v>
          </cell>
          <cell r="B1418" t="str">
            <v xml:space="preserve">FRESADORA A FRIO S/PNEUS 670HP COND. B                                         </v>
          </cell>
          <cell r="C1418" t="str">
            <v>hora</v>
          </cell>
          <cell r="D1418">
            <v>1277.5</v>
          </cell>
          <cell r="E1418">
            <v>946.29629629629619</v>
          </cell>
          <cell r="F1418" t="str">
            <v>DER Jan/26</v>
          </cell>
        </row>
        <row r="1419">
          <cell r="A1419" t="str">
            <v>72.29.02.03</v>
          </cell>
          <cell r="B1419" t="str">
            <v xml:space="preserve">FRESADORA A FRIO S/PNEUS 670HP COND. C                                         </v>
          </cell>
          <cell r="C1419" t="str">
            <v>hora</v>
          </cell>
          <cell r="D1419">
            <v>2031.52</v>
          </cell>
          <cell r="E1419">
            <v>1504.8296296296296</v>
          </cell>
          <cell r="F1419" t="str">
            <v>DER Jan/26</v>
          </cell>
        </row>
        <row r="1420">
          <cell r="A1420" t="str">
            <v>72.29.02.04</v>
          </cell>
          <cell r="B1420" t="str">
            <v xml:space="preserve">FRESADORA A FRIO S/PNEUS 670HP COND. D                                         </v>
          </cell>
          <cell r="C1420" t="str">
            <v>hora</v>
          </cell>
          <cell r="D1420">
            <v>2074.73</v>
          </cell>
          <cell r="E1420">
            <v>1536.8370370370369</v>
          </cell>
          <cell r="F1420" t="str">
            <v>DER Jan/26</v>
          </cell>
        </row>
        <row r="1421">
          <cell r="A1421" t="str">
            <v>72.30.01.01</v>
          </cell>
          <cell r="B1421" t="str">
            <v xml:space="preserve">GRUA 12M COND. A                                                               </v>
          </cell>
          <cell r="C1421" t="str">
            <v>hora</v>
          </cell>
          <cell r="D1421">
            <v>141.21</v>
          </cell>
          <cell r="E1421">
            <v>104.6</v>
          </cell>
          <cell r="F1421" t="str">
            <v>DER Jan/26</v>
          </cell>
        </row>
        <row r="1422">
          <cell r="A1422" t="str">
            <v>72.30.01.02</v>
          </cell>
          <cell r="B1422" t="str">
            <v xml:space="preserve">GRUA 12M COND. B                                                               </v>
          </cell>
          <cell r="C1422" t="str">
            <v>hora</v>
          </cell>
          <cell r="D1422">
            <v>173.6</v>
          </cell>
          <cell r="E1422">
            <v>128.59259259259258</v>
          </cell>
          <cell r="F1422" t="str">
            <v>DER Jan/26</v>
          </cell>
        </row>
        <row r="1423">
          <cell r="A1423" t="str">
            <v>72.30.01.03</v>
          </cell>
          <cell r="B1423" t="str">
            <v xml:space="preserve">GRUA 12M COND. C                                                               </v>
          </cell>
          <cell r="C1423" t="str">
            <v>hora</v>
          </cell>
          <cell r="D1423">
            <v>186.79</v>
          </cell>
          <cell r="E1423">
            <v>138.36296296296294</v>
          </cell>
          <cell r="F1423" t="str">
            <v>DER Jan/26</v>
          </cell>
        </row>
        <row r="1424">
          <cell r="A1424" t="str">
            <v>72.30.01.04</v>
          </cell>
          <cell r="B1424" t="str">
            <v xml:space="preserve">GRUA 12M COND. D                                                               </v>
          </cell>
          <cell r="C1424" t="str">
            <v>hora</v>
          </cell>
          <cell r="D1424">
            <v>230</v>
          </cell>
          <cell r="E1424">
            <v>170.37037037037035</v>
          </cell>
          <cell r="F1424" t="str">
            <v>DER Jan/26</v>
          </cell>
        </row>
        <row r="1425">
          <cell r="A1425" t="str">
            <v>72.31.01.01</v>
          </cell>
          <cell r="B1425" t="str">
            <v xml:space="preserve">GRUPO GERADOR 40KVA COND. A                                                    </v>
          </cell>
          <cell r="C1425" t="str">
            <v>hora</v>
          </cell>
          <cell r="D1425">
            <v>20.81</v>
          </cell>
          <cell r="E1425">
            <v>15.414814814814813</v>
          </cell>
          <cell r="F1425" t="str">
            <v>DER Jan/26</v>
          </cell>
        </row>
        <row r="1426">
          <cell r="A1426" t="str">
            <v>72.31.01.02</v>
          </cell>
          <cell r="B1426" t="str">
            <v xml:space="preserve">GRUPO GERADOR 40KVA COND. B                                                    </v>
          </cell>
          <cell r="C1426" t="str">
            <v>hora</v>
          </cell>
          <cell r="D1426">
            <v>13.27</v>
          </cell>
          <cell r="E1426">
            <v>9.8296296296296291</v>
          </cell>
          <cell r="F1426" t="str">
            <v>DER Jan/26</v>
          </cell>
        </row>
        <row r="1427">
          <cell r="A1427" t="str">
            <v>72.31.01.03</v>
          </cell>
          <cell r="B1427" t="str">
            <v xml:space="preserve">GRUPO GERADOR 40KVA COND. C                                                    </v>
          </cell>
          <cell r="C1427" t="str">
            <v>hora</v>
          </cell>
          <cell r="D1427">
            <v>66.33</v>
          </cell>
          <cell r="E1427">
            <v>49.133333333333326</v>
          </cell>
          <cell r="F1427" t="str">
            <v>DER Jan/26</v>
          </cell>
        </row>
        <row r="1428">
          <cell r="A1428" t="str">
            <v>72.31.01.04</v>
          </cell>
          <cell r="B1428" t="str">
            <v xml:space="preserve">GRUPO GERADOR 40KVA COND. D                                                    </v>
          </cell>
          <cell r="C1428" t="str">
            <v>hora</v>
          </cell>
          <cell r="D1428">
            <v>79.05</v>
          </cell>
          <cell r="E1428">
            <v>58.55555555555555</v>
          </cell>
          <cell r="F1428" t="str">
            <v>DER Jan/26</v>
          </cell>
        </row>
        <row r="1429">
          <cell r="A1429" t="str">
            <v>72.31.02.01</v>
          </cell>
          <cell r="B1429" t="str">
            <v xml:space="preserve">GRUPO GERADOR 55KVA COND. A                                                    </v>
          </cell>
          <cell r="C1429" t="str">
            <v>hora</v>
          </cell>
          <cell r="D1429">
            <v>21.77</v>
          </cell>
          <cell r="E1429">
            <v>16.125925925925923</v>
          </cell>
          <cell r="F1429" t="str">
            <v>DER Jan/26</v>
          </cell>
        </row>
        <row r="1430">
          <cell r="A1430" t="str">
            <v>72.31.02.02</v>
          </cell>
          <cell r="B1430" t="str">
            <v xml:space="preserve">GRUPO GERADOR 55KVA COND. B                                                    </v>
          </cell>
          <cell r="C1430" t="str">
            <v>hora</v>
          </cell>
          <cell r="D1430">
            <v>14.85</v>
          </cell>
          <cell r="E1430">
            <v>10.999999999999998</v>
          </cell>
          <cell r="F1430" t="str">
            <v>DER Jan/26</v>
          </cell>
        </row>
        <row r="1431">
          <cell r="A1431" t="str">
            <v>72.31.02.03</v>
          </cell>
          <cell r="B1431" t="str">
            <v xml:space="preserve">GRUPO GERADOR 55KVA COND. C                                                    </v>
          </cell>
          <cell r="C1431" t="str">
            <v>hora</v>
          </cell>
          <cell r="D1431">
            <v>86.87</v>
          </cell>
          <cell r="E1431">
            <v>64.348148148148141</v>
          </cell>
          <cell r="F1431" t="str">
            <v>DER Jan/26</v>
          </cell>
        </row>
        <row r="1432">
          <cell r="A1432" t="str">
            <v>72.31.02.04</v>
          </cell>
          <cell r="B1432" t="str">
            <v xml:space="preserve">GRUPO GERADOR 55KVA COND. D                                                    </v>
          </cell>
          <cell r="C1432" t="str">
            <v>hora</v>
          </cell>
          <cell r="D1432">
            <v>99.59</v>
          </cell>
          <cell r="E1432">
            <v>73.770370370370372</v>
          </cell>
          <cell r="F1432" t="str">
            <v>DER Jan/26</v>
          </cell>
        </row>
        <row r="1433">
          <cell r="A1433" t="str">
            <v>72.31.03.01</v>
          </cell>
          <cell r="B1433" t="str">
            <v xml:space="preserve">GRUPO GERADOR 83KVA COND. A                                                    </v>
          </cell>
          <cell r="C1433" t="str">
            <v>hora</v>
          </cell>
          <cell r="D1433">
            <v>22.96</v>
          </cell>
          <cell r="E1433">
            <v>17.007407407407406</v>
          </cell>
          <cell r="F1433" t="str">
            <v>DER Jan/26</v>
          </cell>
        </row>
        <row r="1434">
          <cell r="A1434" t="str">
            <v>72.31.03.02</v>
          </cell>
          <cell r="B1434" t="str">
            <v xml:space="preserve">GRUPO GERADOR 83KVA COND. B                                                    </v>
          </cell>
          <cell r="C1434" t="str">
            <v>hora</v>
          </cell>
          <cell r="D1434">
            <v>16.8</v>
          </cell>
          <cell r="E1434">
            <v>12.444444444444445</v>
          </cell>
          <cell r="F1434" t="str">
            <v>DER Jan/26</v>
          </cell>
        </row>
        <row r="1435">
          <cell r="A1435" t="str">
            <v>72.31.03.03</v>
          </cell>
          <cell r="B1435" t="str">
            <v xml:space="preserve">GRUPO GERADOR 83KVA COND. C                                                    </v>
          </cell>
          <cell r="C1435" t="str">
            <v>hora</v>
          </cell>
          <cell r="D1435">
            <v>120.89</v>
          </cell>
          <cell r="E1435">
            <v>89.548148148148144</v>
          </cell>
          <cell r="F1435" t="str">
            <v>DER Jan/26</v>
          </cell>
        </row>
        <row r="1436">
          <cell r="A1436" t="str">
            <v>72.31.03.04</v>
          </cell>
          <cell r="B1436" t="str">
            <v xml:space="preserve">GRUPO GERADOR 83KVA COND. D                                                    </v>
          </cell>
          <cell r="C1436" t="str">
            <v>hora</v>
          </cell>
          <cell r="D1436">
            <v>133.61000000000001</v>
          </cell>
          <cell r="E1436">
            <v>98.970370370370375</v>
          </cell>
          <cell r="F1436" t="str">
            <v>DER Jan/26</v>
          </cell>
        </row>
        <row r="1437">
          <cell r="A1437" t="str">
            <v>72.31.04.01</v>
          </cell>
          <cell r="B1437" t="str">
            <v xml:space="preserve">GRUPO GERADOR 115KVA COND. A                                                   </v>
          </cell>
          <cell r="C1437" t="str">
            <v>hora</v>
          </cell>
          <cell r="D1437">
            <v>23.89</v>
          </cell>
          <cell r="E1437">
            <v>17.696296296296296</v>
          </cell>
          <cell r="F1437" t="str">
            <v>DER Jan/26</v>
          </cell>
        </row>
        <row r="1438">
          <cell r="A1438" t="str">
            <v>72.31.04.02</v>
          </cell>
          <cell r="B1438" t="str">
            <v xml:space="preserve">GRUPO GERADOR 115KVA COND. B                                                   </v>
          </cell>
          <cell r="C1438" t="str">
            <v>hora</v>
          </cell>
          <cell r="D1438">
            <v>18.32</v>
          </cell>
          <cell r="E1438">
            <v>13.57037037037037</v>
          </cell>
          <cell r="F1438" t="str">
            <v>DER Jan/26</v>
          </cell>
        </row>
        <row r="1439">
          <cell r="A1439" t="str">
            <v>72.31.04.03</v>
          </cell>
          <cell r="B1439" t="str">
            <v xml:space="preserve">GRUPO GERADOR 115KVA COND. C                                                   </v>
          </cell>
          <cell r="C1439" t="str">
            <v>hora</v>
          </cell>
          <cell r="D1439">
            <v>161.47</v>
          </cell>
          <cell r="E1439">
            <v>119.60740740740739</v>
          </cell>
          <cell r="F1439" t="str">
            <v>DER Jan/26</v>
          </cell>
        </row>
        <row r="1440">
          <cell r="A1440" t="str">
            <v>72.31.04.04</v>
          </cell>
          <cell r="B1440" t="str">
            <v xml:space="preserve">GRUPO GERADOR 115KVA COND. D                                                   </v>
          </cell>
          <cell r="C1440" t="str">
            <v>hora</v>
          </cell>
          <cell r="D1440">
            <v>174.19</v>
          </cell>
          <cell r="E1440">
            <v>129.02962962962962</v>
          </cell>
          <cell r="F1440" t="str">
            <v>DER Jan/26</v>
          </cell>
        </row>
        <row r="1441">
          <cell r="A1441" t="str">
            <v>72.31.05.01</v>
          </cell>
          <cell r="B1441" t="str">
            <v xml:space="preserve">GRUPO GERADOR PORTATIL 3,5KVA COND. A                                          </v>
          </cell>
          <cell r="C1441" t="str">
            <v>hora</v>
          </cell>
          <cell r="D1441">
            <v>13.05</v>
          </cell>
          <cell r="E1441">
            <v>9.6666666666666661</v>
          </cell>
          <cell r="F1441" t="str">
            <v>DER Jan/26</v>
          </cell>
        </row>
        <row r="1442">
          <cell r="A1442" t="str">
            <v>72.31.05.02</v>
          </cell>
          <cell r="B1442" t="str">
            <v xml:space="preserve">GRUPO GERADOR PORTATIL 3,5KVA COND. B                                          </v>
          </cell>
          <cell r="C1442" t="str">
            <v>hora</v>
          </cell>
          <cell r="D1442">
            <v>0.5</v>
          </cell>
          <cell r="E1442">
            <v>0.37037037037037035</v>
          </cell>
          <cell r="F1442" t="str">
            <v>DER Jan/26</v>
          </cell>
        </row>
        <row r="1443">
          <cell r="A1443" t="str">
            <v>72.31.05.03</v>
          </cell>
          <cell r="B1443" t="str">
            <v xml:space="preserve">GRUPO GERADOR PORTATIL 3,5KVA COND. C                                          </v>
          </cell>
          <cell r="C1443" t="str">
            <v>hora</v>
          </cell>
          <cell r="D1443">
            <v>6.03</v>
          </cell>
          <cell r="E1443">
            <v>4.4666666666666668</v>
          </cell>
          <cell r="F1443" t="str">
            <v>DER Jan/26</v>
          </cell>
        </row>
        <row r="1444">
          <cell r="A1444" t="str">
            <v>72.31.05.04</v>
          </cell>
          <cell r="B1444" t="str">
            <v xml:space="preserve">GRUPO GERADOR PORTATIL 3,5KVA COND. D                                          </v>
          </cell>
          <cell r="C1444" t="str">
            <v>hora</v>
          </cell>
          <cell r="D1444">
            <v>18.75</v>
          </cell>
          <cell r="E1444">
            <v>13.888888888888888</v>
          </cell>
          <cell r="F1444" t="str">
            <v>DER Jan/26</v>
          </cell>
        </row>
        <row r="1445">
          <cell r="A1445" t="str">
            <v>72.31.06.01</v>
          </cell>
          <cell r="B1445" t="str">
            <v xml:space="preserve">GRUPO GERADOR PORTATIL 7KVA COND. A                                            </v>
          </cell>
          <cell r="C1445" t="str">
            <v>hora</v>
          </cell>
          <cell r="D1445">
            <v>13.33</v>
          </cell>
          <cell r="E1445">
            <v>9.8740740740740733</v>
          </cell>
          <cell r="F1445" t="str">
            <v>DER Jan/26</v>
          </cell>
        </row>
        <row r="1446">
          <cell r="A1446" t="str">
            <v>72.31.06.02</v>
          </cell>
          <cell r="B1446" t="str">
            <v xml:space="preserve">GRUPO GERADOR PORTATIL 7KVA COND. B                                            </v>
          </cell>
          <cell r="C1446" t="str">
            <v>hora</v>
          </cell>
          <cell r="D1446">
            <v>0.94</v>
          </cell>
          <cell r="E1446">
            <v>0.69629629629629619</v>
          </cell>
          <cell r="F1446" t="str">
            <v>DER Jan/26</v>
          </cell>
        </row>
        <row r="1447">
          <cell r="A1447" t="str">
            <v>72.31.06.03</v>
          </cell>
          <cell r="B1447" t="str">
            <v xml:space="preserve">GRUPO GERADOR PORTATIL 7KVA COND. C                                            </v>
          </cell>
          <cell r="C1447" t="str">
            <v>hora</v>
          </cell>
          <cell r="D1447">
            <v>6.13</v>
          </cell>
          <cell r="E1447">
            <v>4.5407407407407403</v>
          </cell>
          <cell r="F1447" t="str">
            <v>DER Jan/26</v>
          </cell>
        </row>
        <row r="1448">
          <cell r="A1448" t="str">
            <v>72.31.06.04</v>
          </cell>
          <cell r="B1448" t="str">
            <v xml:space="preserve">GRUPO GERADOR PORTATIL 7,2 KVA COND. D                                         </v>
          </cell>
          <cell r="C1448" t="str">
            <v>hora</v>
          </cell>
          <cell r="D1448">
            <v>18.850000000000001</v>
          </cell>
          <cell r="E1448">
            <v>13.962962962962964</v>
          </cell>
          <cell r="F1448" t="str">
            <v>DER Jan/26</v>
          </cell>
        </row>
        <row r="1449">
          <cell r="A1449" t="str">
            <v>72.32.01.01</v>
          </cell>
          <cell r="B1449" t="str">
            <v xml:space="preserve">GUINCHO ELETRICO DE COLUNA 30M COND. A                                         </v>
          </cell>
          <cell r="C1449" t="str">
            <v>hora</v>
          </cell>
          <cell r="D1449">
            <v>51.76</v>
          </cell>
          <cell r="E1449">
            <v>38.340740740740735</v>
          </cell>
          <cell r="F1449" t="str">
            <v>DER Jan/26</v>
          </cell>
        </row>
        <row r="1450">
          <cell r="A1450" t="str">
            <v>72.32.01.02</v>
          </cell>
          <cell r="B1450" t="str">
            <v xml:space="preserve">GUINCHO ELETRICO DE COLUNA 30M COND. B                                         </v>
          </cell>
          <cell r="C1450" t="str">
            <v>hora</v>
          </cell>
          <cell r="D1450">
            <v>1.62</v>
          </cell>
          <cell r="E1450">
            <v>1.2</v>
          </cell>
          <cell r="F1450" t="str">
            <v>DER Jan/26</v>
          </cell>
        </row>
        <row r="1451">
          <cell r="A1451" t="str">
            <v>72.32.01.03</v>
          </cell>
          <cell r="B1451" t="str">
            <v xml:space="preserve">GUINCHO ELETRICO DE COLUNA 30M COND. C                                         </v>
          </cell>
          <cell r="C1451" t="str">
            <v>hora</v>
          </cell>
          <cell r="D1451">
            <v>3.89</v>
          </cell>
          <cell r="E1451">
            <v>2.8814814814814813</v>
          </cell>
          <cell r="F1451" t="str">
            <v>DER Jan/26</v>
          </cell>
        </row>
        <row r="1452">
          <cell r="A1452" t="str">
            <v>72.32.01.04</v>
          </cell>
          <cell r="B1452" t="str">
            <v xml:space="preserve">GUINCHO ELETRICO DE COLUNA 30M COND. D                                         </v>
          </cell>
          <cell r="C1452" t="str">
            <v>hora</v>
          </cell>
          <cell r="D1452">
            <v>54.78</v>
          </cell>
          <cell r="E1452">
            <v>40.577777777777776</v>
          </cell>
          <cell r="F1452" t="str">
            <v>DER Jan/26</v>
          </cell>
        </row>
        <row r="1453">
          <cell r="A1453" t="str">
            <v>72.32.02.01</v>
          </cell>
          <cell r="B1453" t="str">
            <v xml:space="preserve">GUINCHO ELETRICO TIPO ELEV. 30M COND. A                                        </v>
          </cell>
          <cell r="C1453" t="str">
            <v>hora</v>
          </cell>
          <cell r="D1453">
            <v>55.17</v>
          </cell>
          <cell r="E1453">
            <v>40.866666666666667</v>
          </cell>
          <cell r="F1453" t="str">
            <v>DER Jan/26</v>
          </cell>
        </row>
        <row r="1454">
          <cell r="A1454" t="str">
            <v>72.32.02.02</v>
          </cell>
          <cell r="B1454" t="str">
            <v xml:space="preserve">GUINCHO ELETRICO TIPO ELEV. 30M COND. B                                        </v>
          </cell>
          <cell r="C1454" t="str">
            <v>hora</v>
          </cell>
          <cell r="D1454">
            <v>7.98</v>
          </cell>
          <cell r="E1454">
            <v>5.9111111111111114</v>
          </cell>
          <cell r="F1454" t="str">
            <v>DER Jan/26</v>
          </cell>
        </row>
        <row r="1455">
          <cell r="A1455" t="str">
            <v>72.32.02.03</v>
          </cell>
          <cell r="B1455" t="str">
            <v xml:space="preserve">GUINCHO ELETRICO TIPO ELEV. 30M COND. C                                        </v>
          </cell>
          <cell r="C1455" t="str">
            <v>hora</v>
          </cell>
          <cell r="D1455">
            <v>23.87</v>
          </cell>
          <cell r="E1455">
            <v>17.68148148148148</v>
          </cell>
          <cell r="F1455" t="str">
            <v>DER Jan/26</v>
          </cell>
        </row>
        <row r="1456">
          <cell r="A1456" t="str">
            <v>72.32.02.04</v>
          </cell>
          <cell r="B1456" t="str">
            <v xml:space="preserve">GUINCHO ELETRICO TIPO ELEV. 30M COND. D                                        </v>
          </cell>
          <cell r="C1456" t="str">
            <v>hora</v>
          </cell>
          <cell r="D1456">
            <v>74.760000000000005</v>
          </cell>
          <cell r="E1456">
            <v>55.37777777777778</v>
          </cell>
          <cell r="F1456" t="str">
            <v>DER Jan/26</v>
          </cell>
        </row>
        <row r="1457">
          <cell r="A1457" t="str">
            <v>72.33.01.01</v>
          </cell>
          <cell r="B1457" t="str">
            <v xml:space="preserve">GUIND.HID.LANC.TELES.S/PN 20T COND. A                                          </v>
          </cell>
          <cell r="C1457" t="str">
            <v>hora</v>
          </cell>
          <cell r="D1457">
            <v>328.4</v>
          </cell>
          <cell r="E1457">
            <v>243.25925925925924</v>
          </cell>
          <cell r="F1457" t="str">
            <v>DER Jan/26</v>
          </cell>
        </row>
        <row r="1458">
          <cell r="A1458" t="str">
            <v>72.33.01.02</v>
          </cell>
          <cell r="B1458" t="str">
            <v xml:space="preserve">GUIND.HID.LANC.TELES.S/PN 20T COND. B                                          </v>
          </cell>
          <cell r="C1458" t="str">
            <v>hora</v>
          </cell>
          <cell r="D1458">
            <v>508.74</v>
          </cell>
          <cell r="E1458">
            <v>376.84444444444443</v>
          </cell>
          <cell r="F1458" t="str">
            <v>DER Jan/26</v>
          </cell>
        </row>
        <row r="1459">
          <cell r="A1459" t="str">
            <v>72.33.01.03</v>
          </cell>
          <cell r="B1459" t="str">
            <v xml:space="preserve">GUIND.HID.LANC.TELES.S/PN 20T COND. C                                          </v>
          </cell>
          <cell r="C1459" t="str">
            <v>hora</v>
          </cell>
          <cell r="D1459">
            <v>680.19</v>
          </cell>
          <cell r="E1459">
            <v>503.84444444444443</v>
          </cell>
          <cell r="F1459" t="str">
            <v>DER Jan/26</v>
          </cell>
        </row>
        <row r="1460">
          <cell r="A1460" t="str">
            <v>72.33.01.04</v>
          </cell>
          <cell r="B1460" t="str">
            <v xml:space="preserve">GUIND.HID.LANC.TELES.S/PN 20T COND. D                                          </v>
          </cell>
          <cell r="C1460" t="str">
            <v>hora</v>
          </cell>
          <cell r="D1460">
            <v>723.4</v>
          </cell>
          <cell r="E1460">
            <v>535.85185185185185</v>
          </cell>
          <cell r="F1460" t="str">
            <v>DER Jan/26</v>
          </cell>
        </row>
        <row r="1461">
          <cell r="A1461" t="str">
            <v>72.33.02.01</v>
          </cell>
          <cell r="B1461" t="str">
            <v xml:space="preserve">GUIND.HID.LANC.TELES.S/PN.27,2T COND. A                                        </v>
          </cell>
          <cell r="C1461" t="str">
            <v>hora</v>
          </cell>
          <cell r="D1461">
            <v>47.65</v>
          </cell>
          <cell r="E1461">
            <v>35.296296296296291</v>
          </cell>
          <cell r="F1461" t="str">
            <v>DER Jan/26</v>
          </cell>
        </row>
        <row r="1462">
          <cell r="A1462" t="str">
            <v>72.33.02.02</v>
          </cell>
          <cell r="B1462" t="str">
            <v xml:space="preserve">GUIND.HID.LANC.TELES.S/PN.27,2T COND. B                                        </v>
          </cell>
          <cell r="C1462" t="str">
            <v>hora</v>
          </cell>
          <cell r="D1462">
            <v>7.93</v>
          </cell>
          <cell r="E1462">
            <v>5.8740740740740733</v>
          </cell>
          <cell r="F1462" t="str">
            <v>DER Jan/26</v>
          </cell>
        </row>
        <row r="1463">
          <cell r="A1463" t="str">
            <v>72.33.02.03</v>
          </cell>
          <cell r="B1463" t="str">
            <v xml:space="preserve">GUIND.HID.LANC.TELES.S/PN.27,2T COND. C                                        </v>
          </cell>
          <cell r="C1463" t="str">
            <v>hora</v>
          </cell>
          <cell r="D1463">
            <v>358.65</v>
          </cell>
          <cell r="E1463">
            <v>265.66666666666663</v>
          </cell>
          <cell r="F1463" t="str">
            <v>DER Jan/26</v>
          </cell>
        </row>
        <row r="1464">
          <cell r="A1464" t="str">
            <v>72.33.02.04</v>
          </cell>
          <cell r="B1464" t="str">
            <v xml:space="preserve">GUIND.HID.LANC.TELES.S/PN.27,2T COND. D                                        </v>
          </cell>
          <cell r="C1464" t="str">
            <v>hora</v>
          </cell>
          <cell r="D1464">
            <v>401.86</v>
          </cell>
          <cell r="E1464">
            <v>297.67407407407404</v>
          </cell>
          <cell r="F1464" t="str">
            <v>DER Jan/26</v>
          </cell>
        </row>
        <row r="1465">
          <cell r="A1465" t="str">
            <v>72.34.01.01</v>
          </cell>
          <cell r="B1465" t="str">
            <v xml:space="preserve">LAVA JATO 200L/H COND. A                                                       </v>
          </cell>
          <cell r="C1465" t="str">
            <v>hora</v>
          </cell>
          <cell r="D1465">
            <v>34.56</v>
          </cell>
          <cell r="E1465">
            <v>25.6</v>
          </cell>
          <cell r="F1465" t="str">
            <v>DER Jan/26</v>
          </cell>
        </row>
        <row r="1466">
          <cell r="A1466" t="str">
            <v>72.34.01.02</v>
          </cell>
          <cell r="B1466" t="str">
            <v xml:space="preserve">LAVA JATO 200L/H COND. B                                                       </v>
          </cell>
          <cell r="C1466" t="str">
            <v>hora</v>
          </cell>
          <cell r="D1466">
            <v>0.81</v>
          </cell>
          <cell r="E1466">
            <v>0.6</v>
          </cell>
          <cell r="F1466" t="str">
            <v>DER Jan/26</v>
          </cell>
        </row>
        <row r="1467">
          <cell r="A1467" t="str">
            <v>72.34.01.03</v>
          </cell>
          <cell r="B1467" t="str">
            <v xml:space="preserve">LAVA JATO 200L/H COND. C                                                       </v>
          </cell>
          <cell r="C1467" t="str">
            <v>hora</v>
          </cell>
          <cell r="D1467">
            <v>14.26</v>
          </cell>
          <cell r="E1467">
            <v>10.562962962962962</v>
          </cell>
          <cell r="F1467" t="str">
            <v>DER Jan/26</v>
          </cell>
        </row>
        <row r="1468">
          <cell r="A1468" t="str">
            <v>72.34.01.04</v>
          </cell>
          <cell r="B1468" t="str">
            <v xml:space="preserve">LAVA JATO 200L/H COND. D                                                       </v>
          </cell>
          <cell r="C1468" t="str">
            <v>hora</v>
          </cell>
          <cell r="D1468">
            <v>48.45</v>
          </cell>
          <cell r="E1468">
            <v>35.888888888888886</v>
          </cell>
          <cell r="F1468" t="str">
            <v>DER Jan/26</v>
          </cell>
        </row>
        <row r="1469">
          <cell r="A1469" t="str">
            <v>72.35.01.01</v>
          </cell>
          <cell r="B1469" t="str">
            <v xml:space="preserve">MARTELETE ROMP.PN.11,2KG COND. A                                               </v>
          </cell>
          <cell r="C1469" t="str">
            <v>hora</v>
          </cell>
          <cell r="D1469">
            <v>36</v>
          </cell>
          <cell r="E1469">
            <v>26.666666666666664</v>
          </cell>
          <cell r="F1469" t="str">
            <v>DER Jan/26</v>
          </cell>
        </row>
        <row r="1470">
          <cell r="A1470" t="str">
            <v>72.35.01.02</v>
          </cell>
          <cell r="B1470" t="str">
            <v xml:space="preserve">MARTELETE ROMP.PN.11,2KG COND. B                                               </v>
          </cell>
          <cell r="C1470" t="str">
            <v>hora</v>
          </cell>
          <cell r="D1470">
            <v>3.89</v>
          </cell>
          <cell r="E1470">
            <v>2.8814814814814813</v>
          </cell>
          <cell r="F1470" t="str">
            <v>DER Jan/26</v>
          </cell>
        </row>
        <row r="1471">
          <cell r="A1471" t="str">
            <v>72.35.01.03</v>
          </cell>
          <cell r="B1471" t="str">
            <v xml:space="preserve">MARTELETE ROMP.PN.11,2KG COND. C                                               </v>
          </cell>
          <cell r="C1471" t="str">
            <v>hora</v>
          </cell>
          <cell r="D1471">
            <v>17.91</v>
          </cell>
          <cell r="E1471">
            <v>13.266666666666666</v>
          </cell>
          <cell r="F1471" t="str">
            <v>DER Jan/26</v>
          </cell>
        </row>
        <row r="1472">
          <cell r="A1472" t="str">
            <v>72.35.01.04</v>
          </cell>
          <cell r="B1472" t="str">
            <v xml:space="preserve">MARTELETE ROMP.PN.11,2KG COND. D                                               </v>
          </cell>
          <cell r="C1472" t="str">
            <v>hora</v>
          </cell>
          <cell r="D1472">
            <v>52.1</v>
          </cell>
          <cell r="E1472">
            <v>38.592592592592588</v>
          </cell>
          <cell r="F1472" t="str">
            <v>DER Jan/26</v>
          </cell>
        </row>
        <row r="1473">
          <cell r="A1473" t="str">
            <v>72.35.02.01</v>
          </cell>
          <cell r="B1473" t="str">
            <v xml:space="preserve">MARTELETE ROMP.PN.35KG COND. A                                                 </v>
          </cell>
          <cell r="C1473" t="str">
            <v>hora</v>
          </cell>
          <cell r="D1473">
            <v>36.450000000000003</v>
          </cell>
          <cell r="E1473">
            <v>27</v>
          </cell>
          <cell r="F1473" t="str">
            <v>DER Jan/26</v>
          </cell>
        </row>
        <row r="1474">
          <cell r="A1474" t="str">
            <v>72.35.02.02</v>
          </cell>
          <cell r="B1474" t="str">
            <v xml:space="preserve">MARTELETE ROMP.PN.35KG COND. B                                                 </v>
          </cell>
          <cell r="C1474" t="str">
            <v>hora</v>
          </cell>
          <cell r="D1474">
            <v>4.8600000000000003</v>
          </cell>
          <cell r="E1474">
            <v>3.6</v>
          </cell>
          <cell r="F1474" t="str">
            <v>DER Jan/26</v>
          </cell>
        </row>
        <row r="1475">
          <cell r="A1475" t="str">
            <v>72.35.02.03</v>
          </cell>
          <cell r="B1475" t="str">
            <v xml:space="preserve">MARTELETE ROMP.PN.35KG COND. C                                                 </v>
          </cell>
          <cell r="C1475" t="str">
            <v>hora</v>
          </cell>
          <cell r="D1475">
            <v>206.14</v>
          </cell>
          <cell r="E1475">
            <v>152.69629629629628</v>
          </cell>
          <cell r="F1475" t="str">
            <v>DER Jan/26</v>
          </cell>
        </row>
        <row r="1476">
          <cell r="A1476" t="str">
            <v>72.35.02.04</v>
          </cell>
          <cell r="B1476" t="str">
            <v xml:space="preserve">MARTELETE ROMP.PN.35KG COND. D                                                 </v>
          </cell>
          <cell r="C1476" t="str">
            <v>hora</v>
          </cell>
          <cell r="D1476">
            <v>240.33</v>
          </cell>
          <cell r="E1476">
            <v>178.02222222222221</v>
          </cell>
          <cell r="F1476" t="str">
            <v>DER Jan/26</v>
          </cell>
        </row>
        <row r="1477">
          <cell r="A1477" t="str">
            <v>72.35.03.01</v>
          </cell>
          <cell r="B1477" t="str">
            <v xml:space="preserve">MARTELETE ROMP.PN.42KG COND. A                                                 </v>
          </cell>
          <cell r="C1477" t="str">
            <v>hora</v>
          </cell>
          <cell r="D1477">
            <v>37.82</v>
          </cell>
          <cell r="E1477">
            <v>28.014814814814812</v>
          </cell>
          <cell r="F1477" t="str">
            <v>DER Jan/26</v>
          </cell>
        </row>
        <row r="1478">
          <cell r="A1478" t="str">
            <v>72.35.03.02</v>
          </cell>
          <cell r="B1478" t="str">
            <v xml:space="preserve">MARTELETE ROMP.PN.42KG COND. B                                                 </v>
          </cell>
          <cell r="C1478" t="str">
            <v>hora</v>
          </cell>
          <cell r="D1478">
            <v>7.82</v>
          </cell>
          <cell r="E1478">
            <v>5.7925925925925927</v>
          </cell>
          <cell r="F1478" t="str">
            <v>DER Jan/26</v>
          </cell>
        </row>
        <row r="1479">
          <cell r="A1479" t="str">
            <v>72.35.03.03</v>
          </cell>
          <cell r="B1479" t="str">
            <v xml:space="preserve">MARTELETE ROMP.PN.42KG COND. C                                                 </v>
          </cell>
          <cell r="C1479" t="str">
            <v>hora</v>
          </cell>
          <cell r="D1479">
            <v>26.52</v>
          </cell>
          <cell r="E1479">
            <v>19.644444444444442</v>
          </cell>
          <cell r="F1479" t="str">
            <v>DER Jan/26</v>
          </cell>
        </row>
        <row r="1480">
          <cell r="A1480" t="str">
            <v>72.35.03.04</v>
          </cell>
          <cell r="B1480" t="str">
            <v xml:space="preserve">MARTELETE ROMP.PN.42KG COND. D                                                 </v>
          </cell>
          <cell r="C1480" t="str">
            <v>hora</v>
          </cell>
          <cell r="D1480">
            <v>60.71</v>
          </cell>
          <cell r="E1480">
            <v>44.970370370370368</v>
          </cell>
          <cell r="F1480" t="str">
            <v>DER Jan/26</v>
          </cell>
        </row>
        <row r="1481">
          <cell r="A1481" t="str">
            <v>72.36.01.01</v>
          </cell>
          <cell r="B1481" t="str">
            <v xml:space="preserve">ROMPEDOR/DEMOL.HIDR.P/ESCAVAD. COND. A                                         </v>
          </cell>
          <cell r="C1481" t="str">
            <v>hora</v>
          </cell>
          <cell r="D1481">
            <v>84.26</v>
          </cell>
          <cell r="E1481">
            <v>62.414814814814811</v>
          </cell>
          <cell r="F1481" t="str">
            <v>DER Jan/26</v>
          </cell>
        </row>
        <row r="1482">
          <cell r="A1482" t="str">
            <v>72.36.01.02</v>
          </cell>
          <cell r="B1482" t="str">
            <v xml:space="preserve">ROMPEDOR/DEMOL.HIDR.P/ESCAVAD. COND. B                                         </v>
          </cell>
          <cell r="C1482" t="str">
            <v>hora</v>
          </cell>
          <cell r="D1482">
            <v>96</v>
          </cell>
          <cell r="E1482">
            <v>71.1111111111111</v>
          </cell>
          <cell r="F1482" t="str">
            <v>DER Jan/26</v>
          </cell>
        </row>
        <row r="1483">
          <cell r="A1483" t="str">
            <v>72.36.01.03</v>
          </cell>
          <cell r="B1483" t="str">
            <v xml:space="preserve">ROMPEDOR/DEMOL.HIDR.P/ESCAVAD. COND. C                                         </v>
          </cell>
          <cell r="C1483" t="str">
            <v>hora</v>
          </cell>
          <cell r="D1483">
            <v>288.55</v>
          </cell>
          <cell r="E1483">
            <v>213.74074074074073</v>
          </cell>
          <cell r="F1483" t="str">
            <v>DER Jan/26</v>
          </cell>
        </row>
        <row r="1484">
          <cell r="A1484" t="str">
            <v>72.36.01.04</v>
          </cell>
          <cell r="B1484" t="str">
            <v xml:space="preserve">ROMPEDOR/DEMOL.HIDR.P/ESCAVAD. COND. D                                         </v>
          </cell>
          <cell r="C1484" t="str">
            <v>hora</v>
          </cell>
          <cell r="D1484">
            <v>322.74</v>
          </cell>
          <cell r="E1484">
            <v>239.06666666666666</v>
          </cell>
          <cell r="F1484" t="str">
            <v>DER Jan/26</v>
          </cell>
        </row>
        <row r="1485">
          <cell r="A1485" t="str">
            <v>72.36.02.01</v>
          </cell>
          <cell r="B1485" t="str">
            <v xml:space="preserve">ROMPEDOR/DEMOL.HIDR.P/RETROESC. COND. A                                        </v>
          </cell>
          <cell r="C1485" t="str">
            <v>hora</v>
          </cell>
          <cell r="D1485">
            <v>60.25</v>
          </cell>
          <cell r="E1485">
            <v>44.629629629629626</v>
          </cell>
          <cell r="F1485" t="str">
            <v>DER Jan/26</v>
          </cell>
        </row>
        <row r="1486">
          <cell r="A1486" t="str">
            <v>72.36.02.02</v>
          </cell>
          <cell r="B1486" t="str">
            <v xml:space="preserve">ROMPEDOR/DEMOL.HIDR.P/RETROESC. COND. B                                        </v>
          </cell>
          <cell r="C1486" t="str">
            <v>hora</v>
          </cell>
          <cell r="D1486">
            <v>49.97</v>
          </cell>
          <cell r="E1486">
            <v>37.014814814814812</v>
          </cell>
          <cell r="F1486" t="str">
            <v>DER Jan/26</v>
          </cell>
        </row>
        <row r="1487">
          <cell r="A1487" t="str">
            <v>72.36.02.03</v>
          </cell>
          <cell r="B1487" t="str">
            <v xml:space="preserve">ROMPEDOR/DEMOL.HIDR.P/RETROESC. COND. C                                        </v>
          </cell>
          <cell r="C1487" t="str">
            <v>hora</v>
          </cell>
          <cell r="D1487">
            <v>133.37</v>
          </cell>
          <cell r="E1487">
            <v>98.792592592592584</v>
          </cell>
          <cell r="F1487" t="str">
            <v>DER Jan/26</v>
          </cell>
        </row>
        <row r="1488">
          <cell r="A1488" t="str">
            <v>72.36.02.04</v>
          </cell>
          <cell r="B1488" t="str">
            <v xml:space="preserve">ROMPEDOR/DEMOL.HIDR.P/RETROESC. COND. D                                        </v>
          </cell>
          <cell r="C1488" t="str">
            <v>hora</v>
          </cell>
          <cell r="D1488">
            <v>167.55</v>
          </cell>
          <cell r="E1488">
            <v>124.11111111111111</v>
          </cell>
          <cell r="F1488" t="str">
            <v>DER Jan/26</v>
          </cell>
        </row>
        <row r="1489">
          <cell r="A1489" t="str">
            <v>72.37.01.01</v>
          </cell>
          <cell r="B1489" t="str">
            <v xml:space="preserve">MOTONIVELADORA COM RIPPER 140HP COND. A                                        </v>
          </cell>
          <cell r="C1489" t="str">
            <v>hora</v>
          </cell>
          <cell r="D1489">
            <v>175.83</v>
          </cell>
          <cell r="E1489">
            <v>130.24444444444444</v>
          </cell>
          <cell r="F1489" t="str">
            <v>DER Jan/26</v>
          </cell>
        </row>
        <row r="1490">
          <cell r="A1490" t="str">
            <v>72.37.01.02</v>
          </cell>
          <cell r="B1490" t="str">
            <v xml:space="preserve">MOTONIVELADORA COM RIPPER 140HP COND. B                                        </v>
          </cell>
          <cell r="C1490" t="str">
            <v>hora</v>
          </cell>
          <cell r="D1490">
            <v>229.73</v>
          </cell>
          <cell r="E1490">
            <v>170.17037037037036</v>
          </cell>
          <cell r="F1490" t="str">
            <v>DER Jan/26</v>
          </cell>
        </row>
        <row r="1491">
          <cell r="A1491" t="str">
            <v>72.37.01.03</v>
          </cell>
          <cell r="B1491" t="str">
            <v xml:space="preserve">MOTONIVELADORA COM RIPPER 140HP COND. C                                        </v>
          </cell>
          <cell r="C1491" t="str">
            <v>hora</v>
          </cell>
          <cell r="D1491">
            <v>387.73</v>
          </cell>
          <cell r="E1491">
            <v>287.2074074074074</v>
          </cell>
          <cell r="F1491" t="str">
            <v>DER Jan/26</v>
          </cell>
        </row>
        <row r="1492">
          <cell r="A1492" t="str">
            <v>72.37.01.04</v>
          </cell>
          <cell r="B1492" t="str">
            <v xml:space="preserve">MOTONIVELADORA COM RIPPER 140HP COND. D                                        </v>
          </cell>
          <cell r="C1492" t="str">
            <v>hora</v>
          </cell>
          <cell r="D1492">
            <v>430.94</v>
          </cell>
          <cell r="E1492">
            <v>319.21481481481482</v>
          </cell>
          <cell r="F1492" t="str">
            <v>DER Jan/26</v>
          </cell>
        </row>
        <row r="1493">
          <cell r="A1493" t="str">
            <v>72.37.02.01</v>
          </cell>
          <cell r="B1493" t="str">
            <v xml:space="preserve">MOTONIVELADORA C/ESCARIF.(16200KG)COND.A                                       </v>
          </cell>
          <cell r="C1493" t="str">
            <v>hora</v>
          </cell>
          <cell r="D1493">
            <v>141.85</v>
          </cell>
          <cell r="E1493">
            <v>105.07407407407406</v>
          </cell>
          <cell r="F1493" t="str">
            <v>DER Jan/26</v>
          </cell>
        </row>
        <row r="1494">
          <cell r="A1494" t="str">
            <v>72.37.02.02</v>
          </cell>
          <cell r="B1494" t="str">
            <v xml:space="preserve">MOTONIVELADORA C/ESCARIF.(16200KG)COND.B                                       </v>
          </cell>
          <cell r="C1494" t="str">
            <v>hora</v>
          </cell>
          <cell r="D1494">
            <v>170.87</v>
          </cell>
          <cell r="E1494">
            <v>126.57037037037037</v>
          </cell>
          <cell r="F1494" t="str">
            <v>DER Jan/26</v>
          </cell>
        </row>
        <row r="1495">
          <cell r="A1495" t="str">
            <v>72.37.02.03</v>
          </cell>
          <cell r="B1495" t="str">
            <v xml:space="preserve">MOTONIVELADORA C/ESCARIF.(16200KG)COND.C                                       </v>
          </cell>
          <cell r="C1495" t="str">
            <v>hora</v>
          </cell>
          <cell r="D1495">
            <v>366.6</v>
          </cell>
          <cell r="E1495">
            <v>271.55555555555554</v>
          </cell>
          <cell r="F1495" t="str">
            <v>DER Jan/26</v>
          </cell>
        </row>
        <row r="1496">
          <cell r="A1496" t="str">
            <v>72.37.02.04</v>
          </cell>
          <cell r="B1496" t="str">
            <v xml:space="preserve">MOTONIVELADORA C/ESCARIF.(16200KG)COND.D                                       </v>
          </cell>
          <cell r="C1496" t="str">
            <v>hora</v>
          </cell>
          <cell r="D1496">
            <v>409.81</v>
          </cell>
          <cell r="E1496">
            <v>303.56296296296296</v>
          </cell>
          <cell r="F1496" t="str">
            <v>DER Jan/26</v>
          </cell>
        </row>
        <row r="1497">
          <cell r="A1497" t="str">
            <v>72.38.01.01</v>
          </cell>
          <cell r="B1497" t="str">
            <v xml:space="preserve">MOTOSCRAPER 15M3 COND. A                                                       </v>
          </cell>
          <cell r="C1497" t="str">
            <v>hora</v>
          </cell>
          <cell r="D1497">
            <v>894.18</v>
          </cell>
          <cell r="E1497">
            <v>662.3555555555555</v>
          </cell>
          <cell r="F1497" t="str">
            <v>DER Jan/26</v>
          </cell>
        </row>
        <row r="1498">
          <cell r="A1498" t="str">
            <v>72.38.01.02</v>
          </cell>
          <cell r="B1498" t="str">
            <v xml:space="preserve">MOTOSCRAPER 15M3 COND. B                                                       </v>
          </cell>
          <cell r="C1498" t="str">
            <v>hora</v>
          </cell>
          <cell r="D1498">
            <v>1451.94</v>
          </cell>
          <cell r="E1498">
            <v>1075.5111111111112</v>
          </cell>
          <cell r="F1498" t="str">
            <v>DER Jan/26</v>
          </cell>
        </row>
        <row r="1499">
          <cell r="A1499" t="str">
            <v>72.38.01.03</v>
          </cell>
          <cell r="B1499" t="str">
            <v xml:space="preserve">MOTOSCRAPER 15M3 COND. C                                                       </v>
          </cell>
          <cell r="C1499" t="str">
            <v>hora</v>
          </cell>
          <cell r="D1499">
            <v>1891.56</v>
          </cell>
          <cell r="E1499">
            <v>1401.1555555555553</v>
          </cell>
          <cell r="F1499" t="str">
            <v>DER Jan/26</v>
          </cell>
        </row>
        <row r="1500">
          <cell r="A1500" t="str">
            <v>72.38.01.04</v>
          </cell>
          <cell r="B1500" t="str">
            <v xml:space="preserve">MOTOSCRAPER 15M3 COND. D                                                       </v>
          </cell>
          <cell r="C1500" t="str">
            <v>hora</v>
          </cell>
          <cell r="D1500">
            <v>1947.54</v>
          </cell>
          <cell r="E1500">
            <v>1442.622222222222</v>
          </cell>
          <cell r="F1500" t="str">
            <v>DER Jan/26</v>
          </cell>
        </row>
        <row r="1501">
          <cell r="A1501" t="str">
            <v>72.38.02.01</v>
          </cell>
          <cell r="B1501" t="str">
            <v xml:space="preserve">MOTOSCRAPER 26M3 COND. A                                                       </v>
          </cell>
          <cell r="C1501" t="str">
            <v>hora</v>
          </cell>
          <cell r="D1501">
            <v>121.25</v>
          </cell>
          <cell r="E1501">
            <v>89.81481481481481</v>
          </cell>
          <cell r="F1501" t="str">
            <v>DER Jan/26</v>
          </cell>
        </row>
        <row r="1502">
          <cell r="A1502" t="str">
            <v>72.38.02.02</v>
          </cell>
          <cell r="B1502" t="str">
            <v xml:space="preserve">MOTOSCRAPER 26M3 COND. B                                                       </v>
          </cell>
          <cell r="C1502" t="str">
            <v>hora</v>
          </cell>
          <cell r="D1502">
            <v>113.06</v>
          </cell>
          <cell r="E1502">
            <v>83.748148148148147</v>
          </cell>
          <cell r="F1502" t="str">
            <v>DER Jan/26</v>
          </cell>
        </row>
        <row r="1503">
          <cell r="A1503" t="str">
            <v>72.38.02.03</v>
          </cell>
          <cell r="B1503" t="str">
            <v xml:space="preserve">MOTOSCRAPER 26M3 COND. C                                                       </v>
          </cell>
          <cell r="C1503" t="str">
            <v>hora</v>
          </cell>
          <cell r="D1503">
            <v>753.07</v>
          </cell>
          <cell r="E1503">
            <v>557.82962962962961</v>
          </cell>
          <cell r="F1503" t="str">
            <v>DER Jan/26</v>
          </cell>
        </row>
        <row r="1504">
          <cell r="A1504" t="str">
            <v>72.38.02.04</v>
          </cell>
          <cell r="B1504" t="str">
            <v xml:space="preserve">MOTOSCRAPER 26M3 COND. D                                                       </v>
          </cell>
          <cell r="C1504" t="str">
            <v>hora</v>
          </cell>
          <cell r="D1504">
            <v>809.05</v>
          </cell>
          <cell r="E1504">
            <v>599.29629629629619</v>
          </cell>
          <cell r="F1504" t="str">
            <v>DER Jan/26</v>
          </cell>
        </row>
        <row r="1505">
          <cell r="A1505" t="str">
            <v>72.39.01.01</v>
          </cell>
          <cell r="B1505" t="str">
            <v xml:space="preserve">MAQUINA SOLDA ELETRICA (40-375A) COND.A                                        </v>
          </cell>
          <cell r="C1505" t="str">
            <v>hora</v>
          </cell>
          <cell r="D1505">
            <v>52.35</v>
          </cell>
          <cell r="E1505">
            <v>38.777777777777779</v>
          </cell>
          <cell r="F1505" t="str">
            <v>DER Jan/26</v>
          </cell>
        </row>
        <row r="1506">
          <cell r="A1506" t="str">
            <v>72.39.01.02</v>
          </cell>
          <cell r="B1506" t="str">
            <v xml:space="preserve">MAQUINA SOLDA ELETRICA (40-375A) COND.B                                        </v>
          </cell>
          <cell r="C1506" t="str">
            <v>hora</v>
          </cell>
          <cell r="D1506">
            <v>2.6</v>
          </cell>
          <cell r="E1506">
            <v>1.9259259259259258</v>
          </cell>
          <cell r="F1506" t="str">
            <v>DER Jan/26</v>
          </cell>
        </row>
        <row r="1507">
          <cell r="A1507" t="str">
            <v>72.39.01.03</v>
          </cell>
          <cell r="B1507" t="str">
            <v xml:space="preserve">MAQUINA SOLDA ELETRICA (40-375A) COND.C                                        </v>
          </cell>
          <cell r="C1507" t="str">
            <v>hora</v>
          </cell>
          <cell r="D1507">
            <v>18.97</v>
          </cell>
          <cell r="E1507">
            <v>14.05185185185185</v>
          </cell>
          <cell r="F1507" t="str">
            <v>DER Jan/26</v>
          </cell>
        </row>
        <row r="1508">
          <cell r="A1508" t="str">
            <v>72.39.01.04</v>
          </cell>
          <cell r="B1508" t="str">
            <v xml:space="preserve">MAQUINA SOLDA ELETRICA (40-375A) COND.D                                        </v>
          </cell>
          <cell r="C1508" t="str">
            <v>hora</v>
          </cell>
          <cell r="D1508">
            <v>69.849999999999994</v>
          </cell>
          <cell r="E1508">
            <v>51.740740740740733</v>
          </cell>
          <cell r="F1508" t="str">
            <v>DER Jan/26</v>
          </cell>
        </row>
        <row r="1509">
          <cell r="A1509" t="str">
            <v>72.39.02.01</v>
          </cell>
          <cell r="B1509" t="str">
            <v xml:space="preserve">MAQUINA DE SOLDA A DIESEL COND. A                                              </v>
          </cell>
          <cell r="C1509" t="str">
            <v>hora</v>
          </cell>
          <cell r="D1509">
            <v>68.89</v>
          </cell>
          <cell r="E1509">
            <v>51.029629629629625</v>
          </cell>
          <cell r="F1509" t="str">
            <v>DER Jan/26</v>
          </cell>
        </row>
        <row r="1510">
          <cell r="A1510" t="str">
            <v>72.39.02.02</v>
          </cell>
          <cell r="B1510" t="str">
            <v xml:space="preserve">MAQUINA SOLDA A DIESEL ATE 375A COND.B                                         </v>
          </cell>
          <cell r="C1510" t="str">
            <v>hora</v>
          </cell>
          <cell r="D1510">
            <v>31.89</v>
          </cell>
          <cell r="E1510">
            <v>23.62222222222222</v>
          </cell>
          <cell r="F1510" t="str">
            <v>DER Jan/26</v>
          </cell>
        </row>
        <row r="1511">
          <cell r="A1511" t="str">
            <v>72.39.02.03</v>
          </cell>
          <cell r="B1511" t="str">
            <v xml:space="preserve">MAQUINA SOLDA A DIESEL ATE 375A COND.C                                         </v>
          </cell>
          <cell r="C1511" t="str">
            <v>hora</v>
          </cell>
          <cell r="D1511">
            <v>66.37</v>
          </cell>
          <cell r="E1511">
            <v>49.162962962962965</v>
          </cell>
          <cell r="F1511" t="str">
            <v>DER Jan/26</v>
          </cell>
        </row>
        <row r="1512">
          <cell r="A1512" t="str">
            <v>72.39.02.04</v>
          </cell>
          <cell r="B1512" t="str">
            <v xml:space="preserve">MAQUINA SOLDA A DIESEL ATE 375A COND.D                                         </v>
          </cell>
          <cell r="C1512" t="str">
            <v>hora</v>
          </cell>
          <cell r="D1512">
            <v>117.25</v>
          </cell>
          <cell r="E1512">
            <v>86.851851851851848</v>
          </cell>
          <cell r="F1512" t="str">
            <v>DER Jan/26</v>
          </cell>
        </row>
        <row r="1513">
          <cell r="A1513" t="str">
            <v>72.39.03.01</v>
          </cell>
          <cell r="B1513" t="str">
            <v xml:space="preserve">MACARICO DE CORTE COND. A                                                      </v>
          </cell>
          <cell r="C1513" t="str">
            <v>hora</v>
          </cell>
          <cell r="D1513">
            <v>34.25</v>
          </cell>
          <cell r="E1513">
            <v>25.37037037037037</v>
          </cell>
          <cell r="F1513" t="str">
            <v>DER Jan/26</v>
          </cell>
        </row>
        <row r="1514">
          <cell r="A1514" t="str">
            <v>72.39.03.02</v>
          </cell>
          <cell r="B1514" t="str">
            <v xml:space="preserve">MACARICO DE CORTE COND. B                                                      </v>
          </cell>
          <cell r="C1514" t="str">
            <v>hora</v>
          </cell>
          <cell r="D1514">
            <v>0.11</v>
          </cell>
          <cell r="E1514">
            <v>8.1481481481481474E-2</v>
          </cell>
          <cell r="F1514" t="str">
            <v>DER Jan/26</v>
          </cell>
        </row>
        <row r="1515">
          <cell r="A1515" t="str">
            <v>72.39.03.03</v>
          </cell>
          <cell r="B1515" t="str">
            <v xml:space="preserve">MACARICO DE CORTE COND. C                                                      </v>
          </cell>
          <cell r="C1515" t="str">
            <v>hora</v>
          </cell>
          <cell r="D1515">
            <v>11.66</v>
          </cell>
          <cell r="E1515">
            <v>8.637037037037036</v>
          </cell>
          <cell r="F1515" t="str">
            <v>DER Jan/26</v>
          </cell>
        </row>
        <row r="1516">
          <cell r="A1516" t="str">
            <v>72.39.03.04</v>
          </cell>
          <cell r="B1516" t="str">
            <v xml:space="preserve">MACARICO DE CORTE COND. D                                                      </v>
          </cell>
          <cell r="C1516" t="str">
            <v>hora</v>
          </cell>
          <cell r="D1516">
            <v>45.84</v>
          </cell>
          <cell r="E1516">
            <v>33.955555555555556</v>
          </cell>
          <cell r="F1516" t="str">
            <v>DER Jan/26</v>
          </cell>
        </row>
        <row r="1517">
          <cell r="A1517" t="str">
            <v>72.40.02.01</v>
          </cell>
          <cell r="B1517" t="str">
            <v xml:space="preserve">ESTACAO TOTAL COND. A                                                          </v>
          </cell>
          <cell r="C1517" t="str">
            <v>hora</v>
          </cell>
          <cell r="D1517">
            <v>14.01</v>
          </cell>
          <cell r="E1517">
            <v>10.377777777777776</v>
          </cell>
          <cell r="F1517" t="str">
            <v>DER Jan/26</v>
          </cell>
        </row>
        <row r="1518">
          <cell r="A1518" t="str">
            <v>72.40.02.02</v>
          </cell>
          <cell r="B1518" t="str">
            <v xml:space="preserve">ESTACAO TOTAL COND. B                                                          </v>
          </cell>
          <cell r="C1518" t="str">
            <v>hora</v>
          </cell>
          <cell r="D1518">
            <v>22.6</v>
          </cell>
          <cell r="E1518">
            <v>16.74074074074074</v>
          </cell>
          <cell r="F1518" t="str">
            <v>DER Jan/26</v>
          </cell>
        </row>
        <row r="1519">
          <cell r="A1519" t="str">
            <v>72.40.02.03</v>
          </cell>
          <cell r="B1519" t="str">
            <v xml:space="preserve">ESTACAO TOTAL COND. C                                                          </v>
          </cell>
          <cell r="C1519" t="str">
            <v>hora</v>
          </cell>
          <cell r="D1519">
            <v>22.6</v>
          </cell>
          <cell r="E1519">
            <v>16.74074074074074</v>
          </cell>
          <cell r="F1519" t="str">
            <v>DER Jan/26</v>
          </cell>
        </row>
        <row r="1520">
          <cell r="A1520" t="str">
            <v>72.40.02.04</v>
          </cell>
          <cell r="B1520" t="str">
            <v xml:space="preserve">ESTACAO TOTAL COND. D                                                          </v>
          </cell>
          <cell r="C1520" t="str">
            <v>hora</v>
          </cell>
          <cell r="D1520">
            <v>22.6</v>
          </cell>
          <cell r="E1520">
            <v>16.74074074074074</v>
          </cell>
          <cell r="F1520" t="str">
            <v>DER Jan/26</v>
          </cell>
        </row>
        <row r="1521">
          <cell r="A1521" t="str">
            <v>72.40.03.01</v>
          </cell>
          <cell r="B1521" t="str">
            <v xml:space="preserve">NIVEL COM TRIPE COND. A                                                        </v>
          </cell>
          <cell r="C1521" t="str">
            <v>hora</v>
          </cell>
          <cell r="D1521">
            <v>0.63</v>
          </cell>
          <cell r="E1521">
            <v>0.46666666666666662</v>
          </cell>
          <cell r="F1521" t="str">
            <v>DER Jan/26</v>
          </cell>
        </row>
        <row r="1522">
          <cell r="A1522" t="str">
            <v>72.40.03.02</v>
          </cell>
          <cell r="B1522" t="str">
            <v xml:space="preserve">NIVEL COM TRIPE COND. B                                                        </v>
          </cell>
          <cell r="C1522" t="str">
            <v>hora</v>
          </cell>
          <cell r="D1522">
            <v>1.02</v>
          </cell>
          <cell r="E1522">
            <v>0.75555555555555554</v>
          </cell>
          <cell r="F1522" t="str">
            <v>DER Jan/26</v>
          </cell>
        </row>
        <row r="1523">
          <cell r="A1523" t="str">
            <v>72.40.03.03</v>
          </cell>
          <cell r="B1523" t="str">
            <v xml:space="preserve">NIVEL COM TRIPE COND. C                                                        </v>
          </cell>
          <cell r="C1523" t="str">
            <v>hora</v>
          </cell>
          <cell r="D1523">
            <v>1.02</v>
          </cell>
          <cell r="E1523">
            <v>0.75555555555555554</v>
          </cell>
          <cell r="F1523" t="str">
            <v>DER Jan/26</v>
          </cell>
        </row>
        <row r="1524">
          <cell r="A1524" t="str">
            <v>72.40.03.04</v>
          </cell>
          <cell r="B1524" t="str">
            <v xml:space="preserve">NIVEL COM TRIPE COND. D                                                        </v>
          </cell>
          <cell r="C1524" t="str">
            <v>hora</v>
          </cell>
          <cell r="D1524">
            <v>1.02</v>
          </cell>
          <cell r="E1524">
            <v>0.75555555555555554</v>
          </cell>
          <cell r="F1524" t="str">
            <v>DER Jan/26</v>
          </cell>
        </row>
        <row r="1525">
          <cell r="A1525" t="str">
            <v>72.41.01.01</v>
          </cell>
          <cell r="B1525" t="str">
            <v xml:space="preserve">PA CARREG.S/PNEUS 1,7M3 A 1,9M3 - COND.A                                       </v>
          </cell>
          <cell r="C1525" t="str">
            <v>hora</v>
          </cell>
          <cell r="D1525">
            <v>126.98</v>
          </cell>
          <cell r="E1525">
            <v>94.05925925925925</v>
          </cell>
          <cell r="F1525" t="str">
            <v>DER Jan/26</v>
          </cell>
        </row>
        <row r="1526">
          <cell r="A1526" t="str">
            <v>72.41.01.02</v>
          </cell>
          <cell r="B1526" t="str">
            <v xml:space="preserve">PA CARREG.S/PNEUS 1,7M3 A 1,9M3 - COND.B                                       </v>
          </cell>
          <cell r="C1526" t="str">
            <v>hora</v>
          </cell>
          <cell r="D1526">
            <v>145.1</v>
          </cell>
          <cell r="E1526">
            <v>107.48148148148147</v>
          </cell>
          <cell r="F1526" t="str">
            <v>DER Jan/26</v>
          </cell>
        </row>
        <row r="1527">
          <cell r="A1527" t="str">
            <v>72.41.01.03</v>
          </cell>
          <cell r="B1527" t="str">
            <v xml:space="preserve">PA CARREG.S/PNEUS 1,7M3 A 1,9M3 - COND.C                                       </v>
          </cell>
          <cell r="C1527" t="str">
            <v>hora</v>
          </cell>
          <cell r="D1527">
            <v>305.3</v>
          </cell>
          <cell r="E1527">
            <v>226.14814814814815</v>
          </cell>
          <cell r="F1527" t="str">
            <v>DER Jan/26</v>
          </cell>
        </row>
        <row r="1528">
          <cell r="A1528" t="str">
            <v>72.41.01.04</v>
          </cell>
          <cell r="B1528" t="str">
            <v xml:space="preserve">PA CARREG.S/PNEUS 1,7M3 A 1,9M3 - COND.D                                       </v>
          </cell>
          <cell r="C1528" t="str">
            <v>hora</v>
          </cell>
          <cell r="D1528">
            <v>348.51</v>
          </cell>
          <cell r="E1528">
            <v>258.15555555555551</v>
          </cell>
          <cell r="F1528" t="str">
            <v>DER Jan/26</v>
          </cell>
        </row>
        <row r="1529">
          <cell r="A1529" t="str">
            <v>72.41.02.01</v>
          </cell>
          <cell r="B1529" t="str">
            <v xml:space="preserve">PA CARREG.S/PNEUS 1,91M3 A 2,5M3 -COND.A                                       </v>
          </cell>
          <cell r="C1529" t="str">
            <v>hora</v>
          </cell>
          <cell r="D1529">
            <v>127.19</v>
          </cell>
          <cell r="E1529">
            <v>94.214814814814801</v>
          </cell>
          <cell r="F1529" t="str">
            <v>DER Jan/26</v>
          </cell>
        </row>
        <row r="1530">
          <cell r="A1530" t="str">
            <v>72.41.02.02</v>
          </cell>
          <cell r="B1530" t="str">
            <v xml:space="preserve">PA CARREG.S/PNEUS 1,91M3 A 2,5M3 -COND.B                                       </v>
          </cell>
          <cell r="C1530" t="str">
            <v>hora</v>
          </cell>
          <cell r="D1530">
            <v>145.47</v>
          </cell>
          <cell r="E1530">
            <v>107.75555555555555</v>
          </cell>
          <cell r="F1530" t="str">
            <v>DER Jan/26</v>
          </cell>
        </row>
        <row r="1531">
          <cell r="A1531" t="str">
            <v>72.41.02.03</v>
          </cell>
          <cell r="B1531" t="str">
            <v xml:space="preserve">PA CARREG.S/PNEUS 1,91M3 A 2,5M3 -COND.C                                       </v>
          </cell>
          <cell r="C1531" t="str">
            <v>hora</v>
          </cell>
          <cell r="D1531">
            <v>307.83</v>
          </cell>
          <cell r="E1531">
            <v>228.02222222222218</v>
          </cell>
          <cell r="F1531" t="str">
            <v>DER Jan/26</v>
          </cell>
        </row>
        <row r="1532">
          <cell r="A1532" t="str">
            <v>72.41.02.04</v>
          </cell>
          <cell r="B1532" t="str">
            <v xml:space="preserve">PA CARREG.S/PNEUS 1,91M3 A 2,5M3 -COND.D                                       </v>
          </cell>
          <cell r="C1532" t="str">
            <v>hora</v>
          </cell>
          <cell r="D1532">
            <v>351.04</v>
          </cell>
          <cell r="E1532">
            <v>260.02962962962965</v>
          </cell>
          <cell r="F1532" t="str">
            <v>DER Jan/26</v>
          </cell>
        </row>
        <row r="1533">
          <cell r="A1533" t="str">
            <v>72.41.03.01</v>
          </cell>
          <cell r="B1533" t="str">
            <v xml:space="preserve">PA CARREG.S/PNEUS 3,3M3 A 3,8M3 - COND.A                                       </v>
          </cell>
          <cell r="C1533" t="str">
            <v>hora</v>
          </cell>
          <cell r="D1533">
            <v>233.52</v>
          </cell>
          <cell r="E1533">
            <v>172.97777777777776</v>
          </cell>
          <cell r="F1533" t="str">
            <v>DER Jan/26</v>
          </cell>
        </row>
        <row r="1534">
          <cell r="A1534" t="str">
            <v>72.41.03.02</v>
          </cell>
          <cell r="B1534" t="str">
            <v xml:space="preserve">PA CARREG.S/PNEUS 3,3M3 A 3,8M3 - COND.B                                       </v>
          </cell>
          <cell r="C1534" t="str">
            <v>hora</v>
          </cell>
          <cell r="D1534">
            <v>329.66</v>
          </cell>
          <cell r="E1534">
            <v>244.1925925925926</v>
          </cell>
          <cell r="F1534" t="str">
            <v>DER Jan/26</v>
          </cell>
        </row>
        <row r="1535">
          <cell r="A1535" t="str">
            <v>72.41.03.03</v>
          </cell>
          <cell r="B1535" t="str">
            <v xml:space="preserve">PA CARREG.S/PNEUS 3,3M3 A 3,8M3 - COND.C                                       </v>
          </cell>
          <cell r="C1535" t="str">
            <v>hora</v>
          </cell>
          <cell r="D1535">
            <v>578.83000000000004</v>
          </cell>
          <cell r="E1535">
            <v>428.76296296296294</v>
          </cell>
          <cell r="F1535" t="str">
            <v>DER Jan/26</v>
          </cell>
        </row>
        <row r="1536">
          <cell r="A1536" t="str">
            <v>72.41.03.04</v>
          </cell>
          <cell r="B1536" t="str">
            <v xml:space="preserve">PA CARREG.S/PNEUS 3,3M3 A 3,8M3 - COND.D                                       </v>
          </cell>
          <cell r="C1536" t="str">
            <v>hora</v>
          </cell>
          <cell r="D1536">
            <v>622.04</v>
          </cell>
          <cell r="E1536">
            <v>460.7703703703703</v>
          </cell>
          <cell r="F1536" t="str">
            <v>DER Jan/26</v>
          </cell>
        </row>
        <row r="1537">
          <cell r="A1537" t="str">
            <v>72.42.01.01</v>
          </cell>
          <cell r="B1537" t="str">
            <v xml:space="preserve">PERFURATRIZ MANUAL COND. A                                                     </v>
          </cell>
          <cell r="C1537" t="str">
            <v>hora</v>
          </cell>
          <cell r="D1537">
            <v>46.34</v>
          </cell>
          <cell r="E1537">
            <v>34.32592592592593</v>
          </cell>
          <cell r="F1537" t="str">
            <v>DER Jan/26</v>
          </cell>
        </row>
        <row r="1538">
          <cell r="A1538" t="str">
            <v>72.42.01.02</v>
          </cell>
          <cell r="B1538" t="str">
            <v xml:space="preserve">PERFURATRIZ MANUAL COND. B                                                     </v>
          </cell>
          <cell r="C1538" t="str">
            <v>hora</v>
          </cell>
          <cell r="D1538">
            <v>6.01</v>
          </cell>
          <cell r="E1538">
            <v>4.4518518518518517</v>
          </cell>
          <cell r="F1538" t="str">
            <v>DER Jan/26</v>
          </cell>
        </row>
        <row r="1539">
          <cell r="A1539" t="str">
            <v>72.42.01.03</v>
          </cell>
          <cell r="B1539" t="str">
            <v xml:space="preserve">PERFURATRIZ MANUAL COND. C                                                     </v>
          </cell>
          <cell r="C1539" t="str">
            <v>hora</v>
          </cell>
          <cell r="D1539">
            <v>91.72</v>
          </cell>
          <cell r="E1539">
            <v>67.940740740740736</v>
          </cell>
          <cell r="F1539" t="str">
            <v>DER Jan/26</v>
          </cell>
        </row>
        <row r="1540">
          <cell r="A1540" t="str">
            <v>72.42.01.04</v>
          </cell>
          <cell r="B1540" t="str">
            <v xml:space="preserve">PERFURATRIZ MANUAL COND. D                                                     </v>
          </cell>
          <cell r="C1540" t="str">
            <v>hora</v>
          </cell>
          <cell r="D1540">
            <v>134.93</v>
          </cell>
          <cell r="E1540">
            <v>99.94814814814815</v>
          </cell>
          <cell r="F1540" t="str">
            <v>DER Jan/26</v>
          </cell>
        </row>
        <row r="1541">
          <cell r="A1541" t="str">
            <v>72.42.02.01</v>
          </cell>
          <cell r="B1541" t="str">
            <v xml:space="preserve">PERFURATRIZ S/ESTEIRA COND. A                                                  </v>
          </cell>
          <cell r="C1541" t="str">
            <v>hora</v>
          </cell>
          <cell r="D1541">
            <v>349.3</v>
          </cell>
          <cell r="E1541">
            <v>258.7407407407407</v>
          </cell>
          <cell r="F1541" t="str">
            <v>DER Jan/26</v>
          </cell>
        </row>
        <row r="1542">
          <cell r="A1542" t="str">
            <v>72.42.02.02</v>
          </cell>
          <cell r="B1542" t="str">
            <v xml:space="preserve">PERFURATRIZ S/ESTEIRA COND. B                                                  </v>
          </cell>
          <cell r="C1542" t="str">
            <v>hora</v>
          </cell>
          <cell r="D1542">
            <v>555.57000000000005</v>
          </cell>
          <cell r="E1542">
            <v>411.53333333333336</v>
          </cell>
          <cell r="F1542" t="str">
            <v>DER Jan/26</v>
          </cell>
        </row>
        <row r="1543">
          <cell r="A1543" t="str">
            <v>72.42.02.03</v>
          </cell>
          <cell r="B1543" t="str">
            <v xml:space="preserve">PERFURATRIZ S/ESTEIRA COND. C                                                  </v>
          </cell>
          <cell r="C1543" t="str">
            <v>hora</v>
          </cell>
          <cell r="D1543">
            <v>880.56</v>
          </cell>
          <cell r="E1543">
            <v>652.26666666666654</v>
          </cell>
          <cell r="F1543" t="str">
            <v>DER Jan/26</v>
          </cell>
        </row>
        <row r="1544">
          <cell r="A1544" t="str">
            <v>72.42.02.04</v>
          </cell>
          <cell r="B1544" t="str">
            <v xml:space="preserve">PERFURATRIZ S/ESTEIRA COND. D                                                  </v>
          </cell>
          <cell r="C1544" t="str">
            <v>hora</v>
          </cell>
          <cell r="D1544">
            <v>923.77</v>
          </cell>
          <cell r="E1544">
            <v>684.27407407407406</v>
          </cell>
          <cell r="F1544" t="str">
            <v>DER Jan/26</v>
          </cell>
        </row>
        <row r="1545">
          <cell r="A1545" t="str">
            <v>72.42.03.01</v>
          </cell>
          <cell r="B1545" t="str">
            <v xml:space="preserve">PERFURATRIZ JUMBO 3 BRACOS COND. A                                             </v>
          </cell>
          <cell r="C1545" t="str">
            <v>hora</v>
          </cell>
          <cell r="D1545">
            <v>710.89</v>
          </cell>
          <cell r="E1545">
            <v>526.5851851851852</v>
          </cell>
          <cell r="F1545" t="str">
            <v>DER Jan/26</v>
          </cell>
        </row>
        <row r="1546">
          <cell r="A1546" t="str">
            <v>72.42.03.02</v>
          </cell>
          <cell r="B1546" t="str">
            <v xml:space="preserve">PERFURATRIZ JUMBO 3 BRACOS COND. B                                             </v>
          </cell>
          <cell r="C1546" t="str">
            <v>hora</v>
          </cell>
          <cell r="D1546">
            <v>1278.78</v>
          </cell>
          <cell r="E1546">
            <v>947.24444444444441</v>
          </cell>
          <cell r="F1546" t="str">
            <v>DER Jan/26</v>
          </cell>
        </row>
        <row r="1547">
          <cell r="A1547" t="str">
            <v>72.42.03.03</v>
          </cell>
          <cell r="B1547" t="str">
            <v xml:space="preserve">PERFURATRIZ JUMBO 3 BRACOS COND. C                                             </v>
          </cell>
          <cell r="C1547" t="str">
            <v>hora</v>
          </cell>
          <cell r="D1547">
            <v>1674.97</v>
          </cell>
          <cell r="E1547">
            <v>1240.7185185185185</v>
          </cell>
          <cell r="F1547" t="str">
            <v>DER Jan/26</v>
          </cell>
        </row>
        <row r="1548">
          <cell r="A1548" t="str">
            <v>72.42.03.04</v>
          </cell>
          <cell r="B1548" t="str">
            <v xml:space="preserve">PERFURATRIZ JUMBO 3 BRACOS COND. D                                             </v>
          </cell>
          <cell r="C1548" t="str">
            <v>hora</v>
          </cell>
          <cell r="D1548">
            <v>1718.18</v>
          </cell>
          <cell r="E1548">
            <v>1272.7259259259258</v>
          </cell>
          <cell r="F1548" t="str">
            <v>DER Jan/26</v>
          </cell>
        </row>
        <row r="1549">
          <cell r="A1549" t="str">
            <v>72.42.04.01</v>
          </cell>
          <cell r="B1549" t="str">
            <v xml:space="preserve">SONDA ROTATIVA COND. A                                                         </v>
          </cell>
          <cell r="C1549" t="str">
            <v>hora</v>
          </cell>
          <cell r="D1549">
            <v>105.24</v>
          </cell>
          <cell r="E1549">
            <v>77.955555555555549</v>
          </cell>
          <cell r="F1549" t="str">
            <v>DER Jan/26</v>
          </cell>
        </row>
        <row r="1550">
          <cell r="A1550" t="str">
            <v>72.42.04.02</v>
          </cell>
          <cell r="B1550" t="str">
            <v xml:space="preserve">SONDA ROTATIVA COND. B                                                         </v>
          </cell>
          <cell r="C1550" t="str">
            <v>hora</v>
          </cell>
          <cell r="D1550">
            <v>133.29</v>
          </cell>
          <cell r="E1550">
            <v>98.73333333333332</v>
          </cell>
          <cell r="F1550" t="str">
            <v>DER Jan/26</v>
          </cell>
        </row>
        <row r="1551">
          <cell r="A1551" t="str">
            <v>72.42.04.03</v>
          </cell>
          <cell r="B1551" t="str">
            <v xml:space="preserve">SONDA ROTATIVA COND. C                                                         </v>
          </cell>
          <cell r="C1551" t="str">
            <v>hora</v>
          </cell>
          <cell r="D1551">
            <v>139.81</v>
          </cell>
          <cell r="E1551">
            <v>103.56296296296296</v>
          </cell>
          <cell r="F1551" t="str">
            <v>DER Jan/26</v>
          </cell>
        </row>
        <row r="1552">
          <cell r="A1552" t="str">
            <v>72.42.04.04</v>
          </cell>
          <cell r="B1552" t="str">
            <v xml:space="preserve">SONDA ROTATIVA COND. D                                                         </v>
          </cell>
          <cell r="C1552" t="str">
            <v>hora</v>
          </cell>
          <cell r="D1552">
            <v>183.02</v>
          </cell>
          <cell r="E1552">
            <v>135.57037037037037</v>
          </cell>
          <cell r="F1552" t="str">
            <v>DER Jan/26</v>
          </cell>
        </row>
        <row r="1553">
          <cell r="A1553" t="str">
            <v>72.42.05.01</v>
          </cell>
          <cell r="B1553" t="str">
            <v xml:space="preserve">PERFURADOR/CINZAL DE BAIXO PESO COND. A                                        </v>
          </cell>
          <cell r="C1553" t="str">
            <v>hora</v>
          </cell>
          <cell r="D1553">
            <v>39.04</v>
          </cell>
          <cell r="E1553">
            <v>28.918518518518518</v>
          </cell>
          <cell r="F1553" t="str">
            <v>DER Jan/26</v>
          </cell>
        </row>
        <row r="1554">
          <cell r="A1554" t="str">
            <v>72.42.05.02</v>
          </cell>
          <cell r="B1554" t="str">
            <v xml:space="preserve">PERFURADOR/CINZAL DE BAIXO PESO COND. B                                        </v>
          </cell>
          <cell r="C1554" t="str">
            <v>hora</v>
          </cell>
          <cell r="D1554">
            <v>10.8</v>
          </cell>
          <cell r="E1554">
            <v>8</v>
          </cell>
          <cell r="F1554" t="str">
            <v>DER Jan/26</v>
          </cell>
        </row>
        <row r="1555">
          <cell r="A1555" t="str">
            <v>72.42.05.03</v>
          </cell>
          <cell r="B1555" t="str">
            <v xml:space="preserve">PERFURADOR/CINZAL DE BAIXO PESO COND. C                                        </v>
          </cell>
          <cell r="C1555" t="str">
            <v>hora</v>
          </cell>
          <cell r="D1555">
            <v>10.8</v>
          </cell>
          <cell r="E1555">
            <v>8</v>
          </cell>
          <cell r="F1555" t="str">
            <v>DER Jan/26</v>
          </cell>
        </row>
        <row r="1556">
          <cell r="A1556" t="str">
            <v>72.42.05.04</v>
          </cell>
          <cell r="B1556" t="str">
            <v xml:space="preserve">PERFURADOR/CINZAL DE BAIXO PESO COND. D                                        </v>
          </cell>
          <cell r="C1556" t="str">
            <v>hora</v>
          </cell>
          <cell r="D1556">
            <v>44.99</v>
          </cell>
          <cell r="E1556">
            <v>33.325925925925922</v>
          </cell>
          <cell r="F1556" t="str">
            <v>DER Jan/26</v>
          </cell>
        </row>
        <row r="1557">
          <cell r="A1557" t="str">
            <v>72.43.01.01</v>
          </cell>
          <cell r="B1557" t="str">
            <v xml:space="preserve">RETROESCAV./CARREGADEIRA 0,77M3 COND. A                                        </v>
          </cell>
          <cell r="C1557" t="str">
            <v>hora</v>
          </cell>
          <cell r="D1557">
            <v>90.19</v>
          </cell>
          <cell r="E1557">
            <v>66.807407407407396</v>
          </cell>
          <cell r="F1557" t="str">
            <v>DER Jan/26</v>
          </cell>
        </row>
        <row r="1558">
          <cell r="A1558" t="str">
            <v>72.43.01.02</v>
          </cell>
          <cell r="B1558" t="str">
            <v xml:space="preserve">RETROESCAV./CARREGADEIRA 0,77M3 COND. B                                        </v>
          </cell>
          <cell r="C1558" t="str">
            <v>hora</v>
          </cell>
          <cell r="D1558">
            <v>83.22</v>
          </cell>
          <cell r="E1558">
            <v>61.644444444444439</v>
          </cell>
          <cell r="F1558" t="str">
            <v>DER Jan/26</v>
          </cell>
        </row>
        <row r="1559">
          <cell r="A1559" t="str">
            <v>72.43.01.03</v>
          </cell>
          <cell r="B1559" t="str">
            <v xml:space="preserve">RETROESCAV./CARREGADEIRA 0,77M3 COND. C                                        </v>
          </cell>
          <cell r="C1559" t="str">
            <v>hora</v>
          </cell>
          <cell r="D1559">
            <v>172.43</v>
          </cell>
          <cell r="E1559">
            <v>127.72592592592592</v>
          </cell>
          <cell r="F1559" t="str">
            <v>DER Jan/26</v>
          </cell>
        </row>
        <row r="1560">
          <cell r="A1560" t="str">
            <v>72.43.01.04</v>
          </cell>
          <cell r="B1560" t="str">
            <v xml:space="preserve">RETROESCAV./CARREGADEIRA 0,77M3 COND. D                                        </v>
          </cell>
          <cell r="C1560" t="str">
            <v>hora</v>
          </cell>
          <cell r="D1560">
            <v>215.64</v>
          </cell>
          <cell r="E1560">
            <v>159.73333333333332</v>
          </cell>
          <cell r="F1560" t="str">
            <v>DER Jan/26</v>
          </cell>
        </row>
        <row r="1561">
          <cell r="A1561" t="str">
            <v>72.44.01.01</v>
          </cell>
          <cell r="B1561" t="str">
            <v xml:space="preserve">ROCADEIRA MANUAL GASOLINA COND. A                                              </v>
          </cell>
          <cell r="C1561" t="str">
            <v>hora</v>
          </cell>
          <cell r="D1561">
            <v>0.52</v>
          </cell>
          <cell r="E1561">
            <v>0.38518518518518519</v>
          </cell>
          <cell r="F1561" t="str">
            <v>DER Jan/26</v>
          </cell>
        </row>
        <row r="1562">
          <cell r="A1562" t="str">
            <v>72.44.01.02</v>
          </cell>
          <cell r="B1562" t="str">
            <v xml:space="preserve">ROCADEIRA MANUAL GASOLINA COND. B                                              </v>
          </cell>
          <cell r="C1562" t="str">
            <v>hora</v>
          </cell>
          <cell r="D1562">
            <v>1.1599999999999999</v>
          </cell>
          <cell r="E1562">
            <v>0.85925925925925917</v>
          </cell>
          <cell r="F1562" t="str">
            <v>DER Jan/26</v>
          </cell>
        </row>
        <row r="1563">
          <cell r="A1563" t="str">
            <v>72.44.01.03</v>
          </cell>
          <cell r="B1563" t="str">
            <v xml:space="preserve">ROCADEIRA MANUAL GASOLINA COND. C                                              </v>
          </cell>
          <cell r="C1563" t="str">
            <v>hora</v>
          </cell>
          <cell r="D1563">
            <v>2.13</v>
          </cell>
          <cell r="E1563">
            <v>1.5777777777777775</v>
          </cell>
          <cell r="F1563" t="str">
            <v>DER Jan/26</v>
          </cell>
        </row>
        <row r="1564">
          <cell r="A1564" t="str">
            <v>72.44.01.04</v>
          </cell>
          <cell r="B1564" t="str">
            <v xml:space="preserve">ROCADEIRA MANUAL GASOLINA COND. D                                              </v>
          </cell>
          <cell r="C1564" t="str">
            <v>hora</v>
          </cell>
          <cell r="D1564">
            <v>2.13</v>
          </cell>
          <cell r="E1564">
            <v>1.5777777777777775</v>
          </cell>
          <cell r="F1564" t="str">
            <v>DER Jan/26</v>
          </cell>
        </row>
        <row r="1565">
          <cell r="A1565" t="str">
            <v>72.44.02.01</v>
          </cell>
          <cell r="B1565" t="str">
            <v xml:space="preserve">ROCADEIRA MANUAL ELETRICA COND. A                                              </v>
          </cell>
          <cell r="C1565" t="str">
            <v>hora</v>
          </cell>
          <cell r="D1565">
            <v>0.14000000000000001</v>
          </cell>
          <cell r="E1565">
            <v>0.1037037037037037</v>
          </cell>
          <cell r="F1565" t="str">
            <v>DER Jan/26</v>
          </cell>
        </row>
        <row r="1566">
          <cell r="A1566" t="str">
            <v>72.44.02.02</v>
          </cell>
          <cell r="B1566" t="str">
            <v xml:space="preserve">ROCADEIRA MANUAL ELETRICA COND. B                                              </v>
          </cell>
          <cell r="C1566" t="str">
            <v>hora</v>
          </cell>
          <cell r="D1566">
            <v>0.32</v>
          </cell>
          <cell r="E1566">
            <v>0.23703703703703702</v>
          </cell>
          <cell r="F1566" t="str">
            <v>DER Jan/26</v>
          </cell>
        </row>
        <row r="1567">
          <cell r="A1567" t="str">
            <v>72.44.02.03</v>
          </cell>
          <cell r="B1567" t="str">
            <v xml:space="preserve">ROCADEIRA MANUAL ELETRICA COND. C                                              </v>
          </cell>
          <cell r="C1567" t="str">
            <v>hora</v>
          </cell>
          <cell r="D1567">
            <v>1.23</v>
          </cell>
          <cell r="E1567">
            <v>0.91111111111111098</v>
          </cell>
          <cell r="F1567" t="str">
            <v>DER Jan/26</v>
          </cell>
        </row>
        <row r="1568">
          <cell r="A1568" t="str">
            <v>72.44.02.04</v>
          </cell>
          <cell r="B1568" t="str">
            <v xml:space="preserve">ROCADEIRA MANUAL ELETRICA COND. D                                              </v>
          </cell>
          <cell r="C1568" t="str">
            <v>hora</v>
          </cell>
          <cell r="D1568">
            <v>1.23</v>
          </cell>
          <cell r="E1568">
            <v>0.91111111111111098</v>
          </cell>
          <cell r="F1568" t="str">
            <v>DER Jan/26</v>
          </cell>
        </row>
        <row r="1569">
          <cell r="A1569" t="str">
            <v>72.44.03.01</v>
          </cell>
          <cell r="B1569" t="str">
            <v xml:space="preserve">ROCADEIRA ADAPT.P/TRAT.AGRIC.COND. A                                           </v>
          </cell>
          <cell r="C1569" t="str">
            <v>hora</v>
          </cell>
          <cell r="D1569">
            <v>2.5099999999999998</v>
          </cell>
          <cell r="E1569">
            <v>1.8592592592592589</v>
          </cell>
          <cell r="F1569" t="str">
            <v>DER Jan/26</v>
          </cell>
        </row>
        <row r="1570">
          <cell r="A1570" t="str">
            <v>72.44.03.02</v>
          </cell>
          <cell r="B1570" t="str">
            <v xml:space="preserve">ROCADEIRA ADAPT.P/TRAT.AGRIC.COND. B                                           </v>
          </cell>
          <cell r="C1570" t="str">
            <v>hora</v>
          </cell>
          <cell r="D1570">
            <v>4.66</v>
          </cell>
          <cell r="E1570">
            <v>3.4518518518518517</v>
          </cell>
          <cell r="F1570" t="str">
            <v>DER Jan/26</v>
          </cell>
        </row>
        <row r="1571">
          <cell r="A1571" t="str">
            <v>72.44.03.03</v>
          </cell>
          <cell r="B1571" t="str">
            <v xml:space="preserve">ROCADEIRA ADAPT.P/TRAT.AGRIC.COND. C                                           </v>
          </cell>
          <cell r="C1571" t="str">
            <v>hora</v>
          </cell>
          <cell r="D1571">
            <v>4.66</v>
          </cell>
          <cell r="E1571">
            <v>3.4518518518518517</v>
          </cell>
          <cell r="F1571" t="str">
            <v>DER Jan/26</v>
          </cell>
        </row>
        <row r="1572">
          <cell r="A1572" t="str">
            <v>72.44.03.04</v>
          </cell>
          <cell r="B1572" t="str">
            <v xml:space="preserve">ROCADEIRA ADAPT.P/TRAT.AGRIC. COND. D                                          </v>
          </cell>
          <cell r="C1572" t="str">
            <v>hora</v>
          </cell>
          <cell r="D1572">
            <v>4.66</v>
          </cell>
          <cell r="E1572">
            <v>3.4518518518518517</v>
          </cell>
          <cell r="F1572" t="str">
            <v>DER Jan/26</v>
          </cell>
        </row>
        <row r="1573">
          <cell r="A1573" t="str">
            <v>72.45.02.01</v>
          </cell>
          <cell r="B1573" t="str">
            <v xml:space="preserve">ROLO COMPACT.VIBRAT.CILIN./PN7,7T COND.A                                       </v>
          </cell>
          <cell r="C1573" t="str">
            <v>hora</v>
          </cell>
          <cell r="D1573">
            <v>102.42</v>
          </cell>
          <cell r="E1573">
            <v>75.86666666666666</v>
          </cell>
          <cell r="F1573" t="str">
            <v>DER Jan/26</v>
          </cell>
        </row>
        <row r="1574">
          <cell r="A1574" t="str">
            <v>72.45.02.02</v>
          </cell>
          <cell r="B1574" t="str">
            <v xml:space="preserve">ROLO COMPACT.VIBRAT.CILIN./PN7,7T COND.B                                       </v>
          </cell>
          <cell r="C1574" t="str">
            <v>hora</v>
          </cell>
          <cell r="D1574">
            <v>95.32</v>
          </cell>
          <cell r="E1574">
            <v>70.607407407407393</v>
          </cell>
          <cell r="F1574" t="str">
            <v>DER Jan/26</v>
          </cell>
        </row>
        <row r="1575">
          <cell r="A1575" t="str">
            <v>72.45.02.03</v>
          </cell>
          <cell r="B1575" t="str">
            <v xml:space="preserve">ROLO COMPACT.VIBRAT.CILIN./PN7,7T COND.C                                       </v>
          </cell>
          <cell r="C1575" t="str">
            <v>hora</v>
          </cell>
          <cell r="D1575">
            <v>183.43</v>
          </cell>
          <cell r="E1575">
            <v>135.87407407407406</v>
          </cell>
          <cell r="F1575" t="str">
            <v>DER Jan/26</v>
          </cell>
        </row>
        <row r="1576">
          <cell r="A1576" t="str">
            <v>72.45.02.04</v>
          </cell>
          <cell r="B1576" t="str">
            <v xml:space="preserve">ROLO COMPACT.VIBRAT.CILIN./PN7,7T COND.D                                       </v>
          </cell>
          <cell r="C1576" t="str">
            <v>hora</v>
          </cell>
          <cell r="D1576">
            <v>226.64</v>
          </cell>
          <cell r="E1576">
            <v>167.88148148148147</v>
          </cell>
          <cell r="F1576" t="str">
            <v>DER Jan/26</v>
          </cell>
        </row>
        <row r="1577">
          <cell r="A1577" t="str">
            <v>72.45.03.01</v>
          </cell>
          <cell r="B1577" t="str">
            <v xml:space="preserve">ROLO COMPACT.VIBRAT.CILIN./PN10T COND.A                                        </v>
          </cell>
          <cell r="C1577" t="str">
            <v>hora</v>
          </cell>
          <cell r="D1577">
            <v>109.15</v>
          </cell>
          <cell r="E1577">
            <v>80.851851851851848</v>
          </cell>
          <cell r="F1577" t="str">
            <v>DER Jan/26</v>
          </cell>
        </row>
        <row r="1578">
          <cell r="A1578" t="str">
            <v>72.45.03.02</v>
          </cell>
          <cell r="B1578" t="str">
            <v xml:space="preserve">ROLO COMPACT.VIBRAT.CILIN./PN10T COND.B                                        </v>
          </cell>
          <cell r="C1578" t="str">
            <v>hora</v>
          </cell>
          <cell r="D1578">
            <v>106.13</v>
          </cell>
          <cell r="E1578">
            <v>78.614814814814807</v>
          </cell>
          <cell r="F1578" t="str">
            <v>DER Jan/26</v>
          </cell>
        </row>
        <row r="1579">
          <cell r="A1579" t="str">
            <v>72.45.03.03</v>
          </cell>
          <cell r="B1579" t="str">
            <v xml:space="preserve">ROLO COMPACT VIBRAT.CILIN./PN10T COND.C                                        </v>
          </cell>
          <cell r="C1579" t="str">
            <v>hora</v>
          </cell>
          <cell r="D1579">
            <v>248.27</v>
          </cell>
          <cell r="E1579">
            <v>183.90370370370371</v>
          </cell>
          <cell r="F1579" t="str">
            <v>DER Jan/26</v>
          </cell>
        </row>
        <row r="1580">
          <cell r="A1580" t="str">
            <v>72.45.03.04</v>
          </cell>
          <cell r="B1580" t="str">
            <v xml:space="preserve">ROLO COMPACT.VIBRAT.CILIN./PN10T COND.D                                        </v>
          </cell>
          <cell r="C1580" t="str">
            <v>hora</v>
          </cell>
          <cell r="D1580">
            <v>291.48</v>
          </cell>
          <cell r="E1580">
            <v>215.9111111111111</v>
          </cell>
          <cell r="F1580" t="str">
            <v>DER Jan/26</v>
          </cell>
        </row>
        <row r="1581">
          <cell r="A1581" t="str">
            <v>72.45.04.01</v>
          </cell>
          <cell r="B1581" t="str">
            <v xml:space="preserve">ROLO COMPACT.VIBR.CILIN./PN 11,3T COND.A                                       </v>
          </cell>
          <cell r="C1581" t="str">
            <v>hora</v>
          </cell>
          <cell r="D1581">
            <v>115.27</v>
          </cell>
          <cell r="E1581">
            <v>85.385185185185179</v>
          </cell>
          <cell r="F1581" t="str">
            <v>DER Jan/26</v>
          </cell>
        </row>
        <row r="1582">
          <cell r="A1582" t="str">
            <v>72.45.04.02</v>
          </cell>
          <cell r="B1582" t="str">
            <v xml:space="preserve">ROLO COMPACT.VIBR.CILIN./PN 11,3T COND.B                                       </v>
          </cell>
          <cell r="C1582" t="str">
            <v>hora</v>
          </cell>
          <cell r="D1582">
            <v>115.99</v>
          </cell>
          <cell r="E1582">
            <v>85.918518518518511</v>
          </cell>
          <cell r="F1582" t="str">
            <v>DER Jan/26</v>
          </cell>
        </row>
        <row r="1583">
          <cell r="A1583" t="str">
            <v>72.45.04.03</v>
          </cell>
          <cell r="B1583" t="str">
            <v xml:space="preserve">ROLO COMPACT.VIBR.CILIN./PN 11,3T COND.C                                       </v>
          </cell>
          <cell r="C1583" t="str">
            <v>hora</v>
          </cell>
          <cell r="D1583">
            <v>300.54000000000002</v>
          </cell>
          <cell r="E1583">
            <v>222.62222222222223</v>
          </cell>
          <cell r="F1583" t="str">
            <v>DER Jan/26</v>
          </cell>
        </row>
        <row r="1584">
          <cell r="A1584" t="str">
            <v>72.45.04.04</v>
          </cell>
          <cell r="B1584" t="str">
            <v xml:space="preserve">ROLO COMPAC.PÉ DE CARNEIRO VIBR. AUTOPR. P/PNEUS DE 11,6 T - 82 KW             </v>
          </cell>
          <cell r="C1584" t="str">
            <v>hora</v>
          </cell>
          <cell r="D1584">
            <v>343.75</v>
          </cell>
          <cell r="E1584">
            <v>254.62962962962962</v>
          </cell>
          <cell r="F1584" t="str">
            <v>DER Jan/26</v>
          </cell>
        </row>
        <row r="1585">
          <cell r="A1585" t="str">
            <v>72.45.05.01</v>
          </cell>
          <cell r="B1585" t="str">
            <v xml:space="preserve">ROLO COMPACT.VIBR.CILIN./PN 15,5T COND.A                                       </v>
          </cell>
          <cell r="C1585" t="str">
            <v>hora</v>
          </cell>
          <cell r="D1585">
            <v>224.37</v>
          </cell>
          <cell r="E1585">
            <v>166.2</v>
          </cell>
          <cell r="F1585" t="str">
            <v>DER Jan/26</v>
          </cell>
        </row>
        <row r="1586">
          <cell r="A1586" t="str">
            <v>72.45.05.02</v>
          </cell>
          <cell r="B1586" t="str">
            <v xml:space="preserve">ROLO COMPACT.VIBR.CILIN./PN 15,5T COND.B                                       </v>
          </cell>
          <cell r="C1586" t="str">
            <v>hora</v>
          </cell>
          <cell r="D1586">
            <v>291.60000000000002</v>
          </cell>
          <cell r="E1586">
            <v>216</v>
          </cell>
          <cell r="F1586" t="str">
            <v>DER Jan/26</v>
          </cell>
        </row>
        <row r="1587">
          <cell r="A1587" t="str">
            <v>72.45.05.03</v>
          </cell>
          <cell r="B1587" t="str">
            <v xml:space="preserve">ROLO COMPACT.VIBR.CILIN./PN 15,5T COND.C                                       </v>
          </cell>
          <cell r="C1587" t="str">
            <v>hora</v>
          </cell>
          <cell r="D1587">
            <v>474.46</v>
          </cell>
          <cell r="E1587">
            <v>351.45185185185181</v>
          </cell>
          <cell r="F1587" t="str">
            <v>DER Jan/26</v>
          </cell>
        </row>
        <row r="1588">
          <cell r="A1588" t="str">
            <v>72.45.05.04</v>
          </cell>
          <cell r="B1588" t="str">
            <v xml:space="preserve">ROLO COMPACT.VIBR.CILIN./PN 15,5T COND.D                                       </v>
          </cell>
          <cell r="C1588" t="str">
            <v>hora</v>
          </cell>
          <cell r="D1588">
            <v>517.66999999999996</v>
          </cell>
          <cell r="E1588">
            <v>383.45925925925923</v>
          </cell>
          <cell r="F1588" t="str">
            <v>DER Jan/26</v>
          </cell>
        </row>
        <row r="1589">
          <cell r="A1589" t="str">
            <v>72.45.06.01</v>
          </cell>
          <cell r="B1589" t="str">
            <v xml:space="preserve">ROLO COMP.PE DE CARN./PN 15,5T COND. A                                         </v>
          </cell>
          <cell r="C1589" t="str">
            <v>hora</v>
          </cell>
          <cell r="D1589">
            <v>224.37</v>
          </cell>
          <cell r="E1589">
            <v>166.2</v>
          </cell>
          <cell r="F1589" t="str">
            <v>DER Jan/26</v>
          </cell>
        </row>
        <row r="1590">
          <cell r="A1590" t="str">
            <v>72.45.06.02</v>
          </cell>
          <cell r="B1590" t="str">
            <v xml:space="preserve">ROLO COMP.PE DE CARN./PN 15,5T COND. B                                         </v>
          </cell>
          <cell r="C1590" t="str">
            <v>hora</v>
          </cell>
          <cell r="D1590">
            <v>291.60000000000002</v>
          </cell>
          <cell r="E1590">
            <v>216</v>
          </cell>
          <cell r="F1590" t="str">
            <v>DER Jan/26</v>
          </cell>
        </row>
        <row r="1591">
          <cell r="A1591" t="str">
            <v>72.45.06.03</v>
          </cell>
          <cell r="B1591" t="str">
            <v xml:space="preserve">ROLO COMP.PE DE CARN./PN 15,5T COND. C                                         </v>
          </cell>
          <cell r="C1591" t="str">
            <v>hora</v>
          </cell>
          <cell r="D1591">
            <v>493.2</v>
          </cell>
          <cell r="E1591">
            <v>365.33333333333331</v>
          </cell>
          <cell r="F1591" t="str">
            <v>DER Jan/26</v>
          </cell>
        </row>
        <row r="1592">
          <cell r="A1592" t="str">
            <v>72.45.06.04</v>
          </cell>
          <cell r="B1592" t="str">
            <v xml:space="preserve">ROLO COMP.PE DE CARN./PN 15,5T COND. D                                         </v>
          </cell>
          <cell r="C1592" t="str">
            <v>hora</v>
          </cell>
          <cell r="D1592">
            <v>536.41</v>
          </cell>
          <cell r="E1592">
            <v>397.34074074074067</v>
          </cell>
          <cell r="F1592" t="str">
            <v>DER Jan/26</v>
          </cell>
        </row>
        <row r="1593">
          <cell r="A1593" t="str">
            <v>72.46.01.01</v>
          </cell>
          <cell r="B1593" t="str">
            <v xml:space="preserve">ROLO COMPACT.VIBR.ASF.7,2T COND. A                                             </v>
          </cell>
          <cell r="C1593" t="str">
            <v>hora</v>
          </cell>
          <cell r="D1593">
            <v>106.93</v>
          </cell>
          <cell r="E1593">
            <v>79.207407407407402</v>
          </cell>
          <cell r="F1593" t="str">
            <v>DER Jan/26</v>
          </cell>
        </row>
        <row r="1594">
          <cell r="A1594" t="str">
            <v>72.46.01.02</v>
          </cell>
          <cell r="B1594" t="str">
            <v xml:space="preserve">ROLO COMPACT.VIBR.ASF.7,2T COND. B                                             </v>
          </cell>
          <cell r="C1594" t="str">
            <v>hora</v>
          </cell>
          <cell r="D1594">
            <v>102.56</v>
          </cell>
          <cell r="E1594">
            <v>75.970370370370361</v>
          </cell>
          <cell r="F1594" t="str">
            <v>DER Jan/26</v>
          </cell>
        </row>
        <row r="1595">
          <cell r="A1595" t="str">
            <v>72.46.01.03</v>
          </cell>
          <cell r="B1595" t="str">
            <v xml:space="preserve">ROLO COMPACT.VIBR.ASF.7,2T COND. C                                             </v>
          </cell>
          <cell r="C1595" t="str">
            <v>hora</v>
          </cell>
          <cell r="D1595">
            <v>216.29</v>
          </cell>
          <cell r="E1595">
            <v>160.21481481481479</v>
          </cell>
          <cell r="F1595" t="str">
            <v>DER Jan/26</v>
          </cell>
        </row>
        <row r="1596">
          <cell r="A1596" t="str">
            <v>72.46.01.04</v>
          </cell>
          <cell r="B1596" t="str">
            <v xml:space="preserve">ROLO COMPACT.VIBR.ASF.7,2T COND. D                                             </v>
          </cell>
          <cell r="C1596" t="str">
            <v>hora</v>
          </cell>
          <cell r="D1596">
            <v>259.5</v>
          </cell>
          <cell r="E1596">
            <v>192.2222222222222</v>
          </cell>
          <cell r="F1596" t="str">
            <v>DER Jan/26</v>
          </cell>
        </row>
        <row r="1597">
          <cell r="A1597" t="str">
            <v>72.46.02.01</v>
          </cell>
          <cell r="B1597" t="str">
            <v xml:space="preserve">ROLO COMPACT.VIBR.ASF.10,2T COND. A                                            </v>
          </cell>
          <cell r="C1597" t="str">
            <v>hora</v>
          </cell>
          <cell r="D1597">
            <v>133.36000000000001</v>
          </cell>
          <cell r="E1597">
            <v>98.785185185185185</v>
          </cell>
          <cell r="F1597" t="str">
            <v>DER Jan/26</v>
          </cell>
        </row>
        <row r="1598">
          <cell r="A1598" t="str">
            <v>72.46.02.02</v>
          </cell>
          <cell r="B1598" t="str">
            <v xml:space="preserve">ROLO COMPACT.VIBR.ASF.10,2T COND. B                                            </v>
          </cell>
          <cell r="C1598" t="str">
            <v>hora</v>
          </cell>
          <cell r="D1598">
            <v>145.11000000000001</v>
          </cell>
          <cell r="E1598">
            <v>107.48888888888889</v>
          </cell>
          <cell r="F1598" t="str">
            <v>DER Jan/26</v>
          </cell>
        </row>
        <row r="1599">
          <cell r="A1599" t="str">
            <v>72.46.02.03</v>
          </cell>
          <cell r="B1599" t="str">
            <v xml:space="preserve">ROLO COMPACT.VIBR.ASF.10,2T COND. C                                            </v>
          </cell>
          <cell r="C1599" t="str">
            <v>hora</v>
          </cell>
          <cell r="D1599">
            <v>326.94</v>
          </cell>
          <cell r="E1599">
            <v>242.17777777777775</v>
          </cell>
          <cell r="F1599" t="str">
            <v>DER Jan/26</v>
          </cell>
        </row>
        <row r="1600">
          <cell r="A1600" t="str">
            <v>72.46.02.04</v>
          </cell>
          <cell r="B1600" t="str">
            <v xml:space="preserve">ROLO COMPACT.VIBR.ASF.10,2T COND. D                                            </v>
          </cell>
          <cell r="C1600" t="str">
            <v>hora</v>
          </cell>
          <cell r="D1600">
            <v>370.15</v>
          </cell>
          <cell r="E1600">
            <v>274.18518518518516</v>
          </cell>
          <cell r="F1600" t="str">
            <v>DER Jan/26</v>
          </cell>
        </row>
        <row r="1601">
          <cell r="A1601" t="str">
            <v>72.47.01.01</v>
          </cell>
          <cell r="B1601" t="str">
            <v xml:space="preserve">ROLO COMPACT. TANDEM 2,3TON COND. A                                            </v>
          </cell>
          <cell r="C1601" t="str">
            <v>hora</v>
          </cell>
          <cell r="D1601">
            <v>72.010000000000005</v>
          </cell>
          <cell r="E1601">
            <v>53.340740740740742</v>
          </cell>
          <cell r="F1601" t="str">
            <v>DER Jan/26</v>
          </cell>
        </row>
        <row r="1602">
          <cell r="A1602" t="str">
            <v>72.47.01.02</v>
          </cell>
          <cell r="B1602" t="str">
            <v xml:space="preserve">ROLO COMPACT. TANDEM 2,3TON COND. B                                            </v>
          </cell>
          <cell r="C1602" t="str">
            <v>hora</v>
          </cell>
          <cell r="D1602">
            <v>46.36</v>
          </cell>
          <cell r="E1602">
            <v>34.340740740740735</v>
          </cell>
          <cell r="F1602" t="str">
            <v>DER Jan/26</v>
          </cell>
        </row>
        <row r="1603">
          <cell r="A1603" t="str">
            <v>72.47.01.03</v>
          </cell>
          <cell r="B1603" t="str">
            <v xml:space="preserve">ROLO COMPACT. TANDEM 2,3TON COND. C                                            </v>
          </cell>
          <cell r="C1603" t="str">
            <v>hora</v>
          </cell>
          <cell r="D1603">
            <v>74.569999999999993</v>
          </cell>
          <cell r="E1603">
            <v>55.237037037037027</v>
          </cell>
          <cell r="F1603" t="str">
            <v>DER Jan/26</v>
          </cell>
        </row>
        <row r="1604">
          <cell r="A1604" t="str">
            <v>72.47.01.04</v>
          </cell>
          <cell r="B1604" t="str">
            <v xml:space="preserve">ROLO COMPACT. TANDEM 2,3TON COND. D                                            </v>
          </cell>
          <cell r="C1604" t="str">
            <v>hora</v>
          </cell>
          <cell r="D1604">
            <v>117.78</v>
          </cell>
          <cell r="E1604">
            <v>87.24444444444444</v>
          </cell>
          <cell r="F1604" t="str">
            <v>DER Jan/26</v>
          </cell>
        </row>
        <row r="1605">
          <cell r="A1605" t="str">
            <v>72.47.02.01</v>
          </cell>
          <cell r="B1605" t="str">
            <v xml:space="preserve">ROLO COMPACT. TANDEM 7TON COND. A                                              </v>
          </cell>
          <cell r="C1605" t="str">
            <v>hora</v>
          </cell>
          <cell r="D1605">
            <v>126.45</v>
          </cell>
          <cell r="E1605">
            <v>93.666666666666657</v>
          </cell>
          <cell r="F1605" t="str">
            <v>DER Jan/26</v>
          </cell>
        </row>
        <row r="1606">
          <cell r="A1606" t="str">
            <v>72.47.02.02</v>
          </cell>
          <cell r="B1606" t="str">
            <v xml:space="preserve">ROLO COMPACT. TANDEM 7TON COND. B                                              </v>
          </cell>
          <cell r="C1606" t="str">
            <v>hora</v>
          </cell>
          <cell r="D1606">
            <v>133.99</v>
          </cell>
          <cell r="E1606">
            <v>99.251851851851853</v>
          </cell>
          <cell r="F1606" t="str">
            <v>DER Jan/26</v>
          </cell>
        </row>
        <row r="1607">
          <cell r="A1607" t="str">
            <v>72.47.02.03</v>
          </cell>
          <cell r="B1607" t="str">
            <v xml:space="preserve">ROLO COMPACT. TANDEM 7TON COND. C                                              </v>
          </cell>
          <cell r="C1607" t="str">
            <v>hora</v>
          </cell>
          <cell r="D1607">
            <v>209.23</v>
          </cell>
          <cell r="E1607">
            <v>154.98518518518517</v>
          </cell>
          <cell r="F1607" t="str">
            <v>DER Jan/26</v>
          </cell>
        </row>
        <row r="1608">
          <cell r="A1608" t="str">
            <v>72.47.02.04</v>
          </cell>
          <cell r="B1608" t="str">
            <v xml:space="preserve">ROLO COMPACT. TANDEM 7TON COND. D                                              </v>
          </cell>
          <cell r="C1608" t="str">
            <v>hora</v>
          </cell>
          <cell r="D1608">
            <v>252.44</v>
          </cell>
          <cell r="E1608">
            <v>186.99259259259259</v>
          </cell>
          <cell r="F1608" t="str">
            <v>DER Jan/26</v>
          </cell>
        </row>
        <row r="1609">
          <cell r="A1609" t="str">
            <v>72.47.03.01</v>
          </cell>
          <cell r="B1609" t="str">
            <v xml:space="preserve">ROLO COMPACT. TANDEM 12TON COND. A                                             </v>
          </cell>
          <cell r="C1609" t="str">
            <v>hora</v>
          </cell>
          <cell r="D1609">
            <v>161.86000000000001</v>
          </cell>
          <cell r="E1609">
            <v>119.8962962962963</v>
          </cell>
          <cell r="F1609" t="str">
            <v>DER Jan/26</v>
          </cell>
        </row>
        <row r="1610">
          <cell r="A1610" t="str">
            <v>72.47.03.02</v>
          </cell>
          <cell r="B1610" t="str">
            <v xml:space="preserve">ROLO COMPACT. TANDEM 12TON COND. B                                             </v>
          </cell>
          <cell r="C1610" t="str">
            <v>hora</v>
          </cell>
          <cell r="D1610">
            <v>190.99</v>
          </cell>
          <cell r="E1610">
            <v>141.47407407407408</v>
          </cell>
          <cell r="F1610" t="str">
            <v>DER Jan/26</v>
          </cell>
        </row>
        <row r="1611">
          <cell r="A1611" t="str">
            <v>72.47.03.03</v>
          </cell>
          <cell r="B1611" t="str">
            <v xml:space="preserve">ROLO COMPACT. TANDEM 12TON COND. C                                             </v>
          </cell>
          <cell r="C1611" t="str">
            <v>hora</v>
          </cell>
          <cell r="D1611">
            <v>314.29000000000002</v>
          </cell>
          <cell r="E1611">
            <v>232.8074074074074</v>
          </cell>
          <cell r="F1611" t="str">
            <v>DER Jan/26</v>
          </cell>
        </row>
        <row r="1612">
          <cell r="A1612" t="str">
            <v>72.47.03.04</v>
          </cell>
          <cell r="B1612" t="str">
            <v xml:space="preserve">ROLO COMPACT. TANDEM 12TON COND. D                                             </v>
          </cell>
          <cell r="C1612" t="str">
            <v>hora</v>
          </cell>
          <cell r="D1612">
            <v>357.5</v>
          </cell>
          <cell r="E1612">
            <v>264.81481481481478</v>
          </cell>
          <cell r="F1612" t="str">
            <v>DER Jan/26</v>
          </cell>
        </row>
        <row r="1613">
          <cell r="A1613" t="str">
            <v>72.48.01.01</v>
          </cell>
          <cell r="B1613" t="str">
            <v xml:space="preserve">ROLO COMPACT.S/PNEU P/ASF. 12,5T COND. A                                       </v>
          </cell>
          <cell r="C1613" t="str">
            <v>hora</v>
          </cell>
          <cell r="D1613">
            <v>121.8</v>
          </cell>
          <cell r="E1613">
            <v>90.222222222222214</v>
          </cell>
          <cell r="F1613" t="str">
            <v>DER Jan/26</v>
          </cell>
        </row>
        <row r="1614">
          <cell r="A1614" t="str">
            <v>72.48.01.02</v>
          </cell>
          <cell r="B1614" t="str">
            <v xml:space="preserve">ROLO COMPACT.S/PNEU P/ASF. 12,5T COND. B                                       </v>
          </cell>
          <cell r="C1614" t="str">
            <v>hora</v>
          </cell>
          <cell r="D1614">
            <v>126.5</v>
          </cell>
          <cell r="E1614">
            <v>93.703703703703695</v>
          </cell>
          <cell r="F1614" t="str">
            <v>DER Jan/26</v>
          </cell>
        </row>
        <row r="1615">
          <cell r="A1615" t="str">
            <v>72.48.01.03</v>
          </cell>
          <cell r="B1615" t="str">
            <v xml:space="preserve">ROLO COMPACT.S/PNEU P/ASF. 12,5T COND. C                                       </v>
          </cell>
          <cell r="C1615" t="str">
            <v>hora</v>
          </cell>
          <cell r="D1615">
            <v>249.49</v>
          </cell>
          <cell r="E1615">
            <v>184.8074074074074</v>
          </cell>
          <cell r="F1615" t="str">
            <v>DER Jan/26</v>
          </cell>
        </row>
        <row r="1616">
          <cell r="A1616" t="str">
            <v>72.48.01.04</v>
          </cell>
          <cell r="B1616" t="str">
            <v xml:space="preserve">ROLO COMPACT.S/PNEU P/ASF. 12,5T COND. D                                       </v>
          </cell>
          <cell r="C1616" t="str">
            <v>hora</v>
          </cell>
          <cell r="D1616">
            <v>292.7</v>
          </cell>
          <cell r="E1616">
            <v>216.81481481481478</v>
          </cell>
          <cell r="F1616" t="str">
            <v>DER Jan/26</v>
          </cell>
        </row>
        <row r="1617">
          <cell r="A1617" t="str">
            <v>72.48.02.01</v>
          </cell>
          <cell r="B1617" t="str">
            <v xml:space="preserve">ROLO COMPACT. S/PNEU P/ASF. 27T COND. A                                        </v>
          </cell>
          <cell r="C1617" t="str">
            <v>hora</v>
          </cell>
          <cell r="D1617">
            <v>135.72999999999999</v>
          </cell>
          <cell r="E1617">
            <v>100.54074074074073</v>
          </cell>
          <cell r="F1617" t="str">
            <v>DER Jan/26</v>
          </cell>
        </row>
        <row r="1618">
          <cell r="A1618" t="str">
            <v>72.48.02.02</v>
          </cell>
          <cell r="B1618" t="str">
            <v xml:space="preserve">ROLO COMPACT. S/PNEU P/ASF. 27T COND. B                                        </v>
          </cell>
          <cell r="C1618" t="str">
            <v>hora</v>
          </cell>
          <cell r="D1618">
            <v>148.93</v>
          </cell>
          <cell r="E1618">
            <v>110.31851851851852</v>
          </cell>
          <cell r="F1618" t="str">
            <v>DER Jan/26</v>
          </cell>
        </row>
        <row r="1619">
          <cell r="A1619" t="str">
            <v>72.48.02.03</v>
          </cell>
          <cell r="B1619" t="str">
            <v xml:space="preserve">ROLO COMPACT. S/PNEU P/ASF. 27T COND. C                                        </v>
          </cell>
          <cell r="C1619" t="str">
            <v>hora</v>
          </cell>
          <cell r="D1619">
            <v>277.48</v>
          </cell>
          <cell r="E1619">
            <v>205.54074074074074</v>
          </cell>
          <cell r="F1619" t="str">
            <v>DER Jan/26</v>
          </cell>
        </row>
        <row r="1620">
          <cell r="A1620" t="str">
            <v>72.48.02.04</v>
          </cell>
          <cell r="B1620" t="str">
            <v xml:space="preserve">ROLO COMPACT. S/PNEU P/ASF. 27T COND. D                                        </v>
          </cell>
          <cell r="C1620" t="str">
            <v>hora</v>
          </cell>
          <cell r="D1620">
            <v>320.69</v>
          </cell>
          <cell r="E1620">
            <v>237.54814814814813</v>
          </cell>
          <cell r="F1620" t="str">
            <v>DER Jan/26</v>
          </cell>
        </row>
        <row r="1621">
          <cell r="A1621" t="str">
            <v>72.49.01.01</v>
          </cell>
          <cell r="B1621" t="str">
            <v xml:space="preserve">TRATOR AGRIC.C/PESO DE 3,7T COND. A                                            </v>
          </cell>
          <cell r="C1621" t="str">
            <v>hora</v>
          </cell>
          <cell r="D1621">
            <v>77.45</v>
          </cell>
          <cell r="E1621">
            <v>57.370370370370367</v>
          </cell>
          <cell r="F1621" t="str">
            <v>DER Jan/26</v>
          </cell>
        </row>
        <row r="1622">
          <cell r="A1622" t="str">
            <v>72.49.01.02</v>
          </cell>
          <cell r="B1622" t="str">
            <v xml:space="preserve">TRATOR AGRIC.C/PESO DE 3,7T COND. B                                            </v>
          </cell>
          <cell r="C1622" t="str">
            <v>hora</v>
          </cell>
          <cell r="D1622">
            <v>59.31</v>
          </cell>
          <cell r="E1622">
            <v>43.93333333333333</v>
          </cell>
          <cell r="F1622" t="str">
            <v>DER Jan/26</v>
          </cell>
        </row>
        <row r="1623">
          <cell r="A1623" t="str">
            <v>72.49.01.03</v>
          </cell>
          <cell r="B1623" t="str">
            <v xml:space="preserve">TRATOR AGRIC.C/PESO DE 3,7T COND. C                                            </v>
          </cell>
          <cell r="C1623" t="str">
            <v>hora</v>
          </cell>
          <cell r="D1623">
            <v>141.53</v>
          </cell>
          <cell r="E1623">
            <v>104.83703703703704</v>
          </cell>
          <cell r="F1623" t="str">
            <v>DER Jan/26</v>
          </cell>
        </row>
        <row r="1624">
          <cell r="A1624" t="str">
            <v>72.49.01.04</v>
          </cell>
          <cell r="B1624" t="str">
            <v xml:space="preserve">TRATOR AGRIC.C/PESO DE 3,7T COND. D                                            </v>
          </cell>
          <cell r="C1624" t="str">
            <v>hora</v>
          </cell>
          <cell r="D1624">
            <v>184.74</v>
          </cell>
          <cell r="E1624">
            <v>136.84444444444443</v>
          </cell>
          <cell r="F1624" t="str">
            <v>DER Jan/26</v>
          </cell>
        </row>
        <row r="1625">
          <cell r="A1625" t="str">
            <v>72.49.02.01</v>
          </cell>
          <cell r="B1625" t="str">
            <v xml:space="preserve">TRATOR AGRIC.C/PESO DE 5T COND. A                                              </v>
          </cell>
          <cell r="C1625" t="str">
            <v>hora</v>
          </cell>
          <cell r="D1625">
            <v>85.14</v>
          </cell>
          <cell r="E1625">
            <v>63.066666666666663</v>
          </cell>
          <cell r="F1625" t="str">
            <v>DER Jan/26</v>
          </cell>
        </row>
        <row r="1626">
          <cell r="A1626" t="str">
            <v>72.49.02.02</v>
          </cell>
          <cell r="B1626" t="str">
            <v xml:space="preserve">TRATOR AGRIC.C/PESO DE 5T COND. B                                              </v>
          </cell>
          <cell r="C1626" t="str">
            <v>hora</v>
          </cell>
          <cell r="D1626">
            <v>72.63</v>
          </cell>
          <cell r="E1626">
            <v>53.79999999999999</v>
          </cell>
          <cell r="F1626" t="str">
            <v>DER Jan/26</v>
          </cell>
        </row>
        <row r="1627">
          <cell r="A1627" t="str">
            <v>72.49.02.03</v>
          </cell>
          <cell r="B1627" t="str">
            <v xml:space="preserve">TRATOR AGRIC.C/PESO DE 5T COND. C                                              </v>
          </cell>
          <cell r="C1627" t="str">
            <v>hora</v>
          </cell>
          <cell r="D1627">
            <v>169.45</v>
          </cell>
          <cell r="E1627">
            <v>125.5185185185185</v>
          </cell>
          <cell r="F1627" t="str">
            <v>DER Jan/26</v>
          </cell>
        </row>
        <row r="1628">
          <cell r="A1628" t="str">
            <v>72.49.02.04</v>
          </cell>
          <cell r="B1628" t="str">
            <v xml:space="preserve">TRATOR AGRIC.C/PESO DE 5T COND. D                                              </v>
          </cell>
          <cell r="C1628" t="str">
            <v>hora</v>
          </cell>
          <cell r="D1628">
            <v>212.66</v>
          </cell>
          <cell r="E1628">
            <v>157.52592592592592</v>
          </cell>
          <cell r="F1628" t="str">
            <v>DER Jan/26</v>
          </cell>
        </row>
        <row r="1629">
          <cell r="A1629" t="str">
            <v>72.49.03.01</v>
          </cell>
          <cell r="B1629" t="str">
            <v xml:space="preserve">MICRO TRATOR C/APAR. DE GRAMA COND. A                                          </v>
          </cell>
          <cell r="C1629" t="str">
            <v>hora</v>
          </cell>
          <cell r="D1629">
            <v>48.84</v>
          </cell>
          <cell r="E1629">
            <v>36.177777777777777</v>
          </cell>
          <cell r="F1629" t="str">
            <v>DER Jan/26</v>
          </cell>
        </row>
        <row r="1630">
          <cell r="A1630" t="str">
            <v>72.49.03.02</v>
          </cell>
          <cell r="B1630" t="str">
            <v xml:space="preserve">MICRO TRATOR C/APAR. DE GRAMA COND. B                                          </v>
          </cell>
          <cell r="C1630" t="str">
            <v>hora</v>
          </cell>
          <cell r="D1630">
            <v>9.76</v>
          </cell>
          <cell r="E1630">
            <v>7.2296296296296294</v>
          </cell>
          <cell r="F1630" t="str">
            <v>DER Jan/26</v>
          </cell>
        </row>
        <row r="1631">
          <cell r="A1631" t="str">
            <v>72.49.03.03</v>
          </cell>
          <cell r="B1631" t="str">
            <v xml:space="preserve">MICRO TRATOR C/APAR. DE GRAMA COND. C                                          </v>
          </cell>
          <cell r="C1631" t="str">
            <v>hora</v>
          </cell>
          <cell r="D1631">
            <v>25.82</v>
          </cell>
          <cell r="E1631">
            <v>19.125925925925923</v>
          </cell>
          <cell r="F1631" t="str">
            <v>DER Jan/26</v>
          </cell>
        </row>
        <row r="1632">
          <cell r="A1632" t="str">
            <v>72.49.03.04</v>
          </cell>
          <cell r="B1632" t="str">
            <v xml:space="preserve">MICRO TRATOR C/APAR. DE GRAMA COND. D                                          </v>
          </cell>
          <cell r="C1632" t="str">
            <v>hora</v>
          </cell>
          <cell r="D1632">
            <v>69.03</v>
          </cell>
          <cell r="E1632">
            <v>51.133333333333333</v>
          </cell>
          <cell r="F1632" t="str">
            <v>DER Jan/26</v>
          </cell>
        </row>
        <row r="1633">
          <cell r="A1633" t="str">
            <v>72.49.04.01</v>
          </cell>
          <cell r="B1633" t="str">
            <v xml:space="preserve">TRATOR EQUIP.C/TRIT.RESIDUOS VEG.COND. A                                       </v>
          </cell>
          <cell r="C1633" t="str">
            <v>hora</v>
          </cell>
          <cell r="D1633">
            <v>94.46</v>
          </cell>
          <cell r="E1633">
            <v>69.970370370370361</v>
          </cell>
          <cell r="F1633" t="str">
            <v>DER Jan/26</v>
          </cell>
        </row>
        <row r="1634">
          <cell r="A1634" t="str">
            <v>72.49.04.02</v>
          </cell>
          <cell r="B1634" t="str">
            <v xml:space="preserve">TRATOR EQUIP.C/TRIT.RESIDUOS VEG.COND. B                                       </v>
          </cell>
          <cell r="C1634" t="str">
            <v>hora</v>
          </cell>
          <cell r="D1634">
            <v>88.78</v>
          </cell>
          <cell r="E1634">
            <v>65.762962962962959</v>
          </cell>
          <cell r="F1634" t="str">
            <v>DER Jan/26</v>
          </cell>
        </row>
        <row r="1635">
          <cell r="A1635" t="str">
            <v>72.49.04.03</v>
          </cell>
          <cell r="B1635" t="str">
            <v xml:space="preserve">TRATOR EQUIP.C/TRIT.RESIDUOS VEG.COND. C                                       </v>
          </cell>
          <cell r="C1635" t="str">
            <v>hora</v>
          </cell>
          <cell r="D1635">
            <v>185.59</v>
          </cell>
          <cell r="E1635">
            <v>137.47407407407405</v>
          </cell>
          <cell r="F1635" t="str">
            <v>DER Jan/26</v>
          </cell>
        </row>
        <row r="1636">
          <cell r="A1636" t="str">
            <v>72.49.04.04</v>
          </cell>
          <cell r="B1636" t="str">
            <v xml:space="preserve">TRATOR EQUIP.C/TRIT.RESIDUOS VEG.COND. D                                       </v>
          </cell>
          <cell r="C1636" t="str">
            <v>hora</v>
          </cell>
          <cell r="D1636">
            <v>228.8</v>
          </cell>
          <cell r="E1636">
            <v>169.48148148148147</v>
          </cell>
          <cell r="F1636" t="str">
            <v>DER Jan/26</v>
          </cell>
        </row>
        <row r="1637">
          <cell r="A1637" t="str">
            <v>72.49.05.01</v>
          </cell>
          <cell r="B1637" t="str">
            <v xml:space="preserve">TRATOR AGRIC. C/PULVEMISTURADOR COND. A                                        </v>
          </cell>
          <cell r="C1637" t="str">
            <v>hora</v>
          </cell>
          <cell r="D1637">
            <v>84.66</v>
          </cell>
          <cell r="E1637">
            <v>62.711111111111101</v>
          </cell>
          <cell r="F1637" t="str">
            <v>DER Jan/26</v>
          </cell>
        </row>
        <row r="1638">
          <cell r="A1638" t="str">
            <v>72.49.05.02</v>
          </cell>
          <cell r="B1638" t="str">
            <v xml:space="preserve">TRATOR AGRIC. C/PULVEMISTURADOR COND. B                                        </v>
          </cell>
          <cell r="C1638" t="str">
            <v>hora</v>
          </cell>
          <cell r="D1638">
            <v>71.8</v>
          </cell>
          <cell r="E1638">
            <v>53.185185185185176</v>
          </cell>
          <cell r="F1638" t="str">
            <v>DER Jan/26</v>
          </cell>
        </row>
        <row r="1639">
          <cell r="A1639" t="str">
            <v>72.49.05.03</v>
          </cell>
          <cell r="B1639" t="str">
            <v xml:space="preserve">TRATOR AGRIC. C/PULVEMISTURADOR COND. C                                        </v>
          </cell>
          <cell r="C1639" t="str">
            <v>hora</v>
          </cell>
          <cell r="D1639">
            <v>168.62</v>
          </cell>
          <cell r="E1639">
            <v>124.9037037037037</v>
          </cell>
          <cell r="F1639" t="str">
            <v>DER Jan/26</v>
          </cell>
        </row>
        <row r="1640">
          <cell r="A1640" t="str">
            <v>72.49.05.04</v>
          </cell>
          <cell r="B1640" t="str">
            <v xml:space="preserve">TRATOR AGRIC. C/PULVEMISTURADOR COND. D                                        </v>
          </cell>
          <cell r="C1640" t="str">
            <v>hora</v>
          </cell>
          <cell r="D1640">
            <v>211.83</v>
          </cell>
          <cell r="E1640">
            <v>156.9111111111111</v>
          </cell>
          <cell r="F1640" t="str">
            <v>DER Jan/26</v>
          </cell>
        </row>
        <row r="1641">
          <cell r="A1641" t="str">
            <v>72.50.01.01</v>
          </cell>
          <cell r="B1641" t="str">
            <v xml:space="preserve">TRATOR S/EST.COM LAMINA 1,93M3 COND. A                                         </v>
          </cell>
          <cell r="C1641" t="str">
            <v>hora</v>
          </cell>
          <cell r="D1641">
            <v>199.27</v>
          </cell>
          <cell r="E1641">
            <v>147.60740740740741</v>
          </cell>
          <cell r="F1641" t="str">
            <v>DER Jan/26</v>
          </cell>
        </row>
        <row r="1642">
          <cell r="A1642" t="str">
            <v>72.50.01.02</v>
          </cell>
          <cell r="B1642" t="str">
            <v xml:space="preserve">TRATOR S/EST.COM LAMINA 1,93M3 COND. B                                         </v>
          </cell>
          <cell r="C1642" t="str">
            <v>hora</v>
          </cell>
          <cell r="D1642">
            <v>270.33</v>
          </cell>
          <cell r="E1642">
            <v>200.24444444444441</v>
          </cell>
          <cell r="F1642" t="str">
            <v>DER Jan/26</v>
          </cell>
        </row>
        <row r="1643">
          <cell r="A1643" t="str">
            <v>72.50.01.03</v>
          </cell>
          <cell r="B1643" t="str">
            <v xml:space="preserve">TRATOR S/EST.COM LAMINA 1,93M3 COND. C                                         </v>
          </cell>
          <cell r="C1643" t="str">
            <v>hora</v>
          </cell>
          <cell r="D1643">
            <v>364.37</v>
          </cell>
          <cell r="E1643">
            <v>269.90370370370368</v>
          </cell>
          <cell r="F1643" t="str">
            <v>DER Jan/26</v>
          </cell>
        </row>
        <row r="1644">
          <cell r="A1644" t="str">
            <v>72.50.01.04</v>
          </cell>
          <cell r="B1644" t="str">
            <v xml:space="preserve">TRATOR S/EST.COM LAMINA 1,93M3 COND. D                                         </v>
          </cell>
          <cell r="C1644" t="str">
            <v>hora</v>
          </cell>
          <cell r="D1644">
            <v>407.58</v>
          </cell>
          <cell r="E1644">
            <v>301.9111111111111</v>
          </cell>
          <cell r="F1644" t="str">
            <v>DER Jan/26</v>
          </cell>
        </row>
        <row r="1645">
          <cell r="A1645" t="str">
            <v>72.50.02.01</v>
          </cell>
          <cell r="B1645" t="str">
            <v xml:space="preserve">TRATOR S/EST. COM LAMINA 2,28M3 COND. A                                        </v>
          </cell>
          <cell r="C1645" t="str">
            <v>hora</v>
          </cell>
          <cell r="D1645">
            <v>294.77999999999997</v>
          </cell>
          <cell r="E1645">
            <v>218.35555555555553</v>
          </cell>
          <cell r="F1645" t="str">
            <v>DER Jan/26</v>
          </cell>
        </row>
        <row r="1646">
          <cell r="A1646" t="str">
            <v>72.50.02.02</v>
          </cell>
          <cell r="B1646" t="str">
            <v xml:space="preserve">TRATOR S/EST. COM LAMINA 2,28M3 COND. B                                        </v>
          </cell>
          <cell r="C1646" t="str">
            <v>hora</v>
          </cell>
          <cell r="D1646">
            <v>435.77</v>
          </cell>
          <cell r="E1646">
            <v>322.79259259259254</v>
          </cell>
          <cell r="F1646" t="str">
            <v>DER Jan/26</v>
          </cell>
        </row>
        <row r="1647">
          <cell r="A1647" t="str">
            <v>72.50.02.03</v>
          </cell>
          <cell r="B1647" t="str">
            <v xml:space="preserve">TRATOR S/EST. COM LAMINA 2,28M3 COND. C                                        </v>
          </cell>
          <cell r="C1647" t="str">
            <v>hora</v>
          </cell>
          <cell r="D1647">
            <v>582.53</v>
          </cell>
          <cell r="E1647">
            <v>431.50370370370365</v>
          </cell>
          <cell r="F1647" t="str">
            <v>DER Jan/26</v>
          </cell>
        </row>
        <row r="1648">
          <cell r="A1648" t="str">
            <v>72.50.02.04</v>
          </cell>
          <cell r="B1648" t="str">
            <v xml:space="preserve">TRATOR S/EST. COM LAMINA 2,28M3 COND. D                                        </v>
          </cell>
          <cell r="C1648" t="str">
            <v>hora</v>
          </cell>
          <cell r="D1648">
            <v>625.74</v>
          </cell>
          <cell r="E1648">
            <v>463.51111111111106</v>
          </cell>
          <cell r="F1648" t="str">
            <v>DER Jan/26</v>
          </cell>
        </row>
        <row r="1649">
          <cell r="A1649" t="str">
            <v>72.50.03.01</v>
          </cell>
          <cell r="B1649" t="str">
            <v xml:space="preserve">TRATOR S/EST.COM LAMINA 3,18M3 COND. A                                         </v>
          </cell>
          <cell r="C1649" t="str">
            <v>hora</v>
          </cell>
          <cell r="D1649">
            <v>444.83</v>
          </cell>
          <cell r="E1649">
            <v>329.50370370370365</v>
          </cell>
          <cell r="F1649" t="str">
            <v>DER Jan/26</v>
          </cell>
        </row>
        <row r="1650">
          <cell r="A1650" t="str">
            <v>72.50.03.02</v>
          </cell>
          <cell r="B1650" t="str">
            <v xml:space="preserve">TRATOR S/EST.COM LAMINA 3,18M3 COND. B                                         </v>
          </cell>
          <cell r="C1650" t="str">
            <v>hora</v>
          </cell>
          <cell r="D1650">
            <v>668.54</v>
          </cell>
          <cell r="E1650">
            <v>495.21481481481476</v>
          </cell>
          <cell r="F1650" t="str">
            <v>DER Jan/26</v>
          </cell>
        </row>
        <row r="1651">
          <cell r="A1651" t="str">
            <v>72.50.03.03</v>
          </cell>
          <cell r="B1651" t="str">
            <v xml:space="preserve">TRATOR S/EST.COM LAMINA 3,18M3 COND. C                                         </v>
          </cell>
          <cell r="C1651" t="str">
            <v>hora</v>
          </cell>
          <cell r="D1651">
            <v>992.47</v>
          </cell>
          <cell r="E1651">
            <v>735.16296296296298</v>
          </cell>
          <cell r="F1651" t="str">
            <v>DER Jan/26</v>
          </cell>
        </row>
        <row r="1652">
          <cell r="A1652" t="str">
            <v>72.50.03.04</v>
          </cell>
          <cell r="B1652" t="str">
            <v xml:space="preserve">TRATOR S/EST.COM LAMINA 3,18M3 COND. D                                         </v>
          </cell>
          <cell r="C1652" t="str">
            <v>hora</v>
          </cell>
          <cell r="D1652">
            <v>1035.68</v>
          </cell>
          <cell r="E1652">
            <v>767.17037037037039</v>
          </cell>
          <cell r="F1652" t="str">
            <v>DER Jan/26</v>
          </cell>
        </row>
        <row r="1653">
          <cell r="A1653" t="str">
            <v>72.50.04.01</v>
          </cell>
          <cell r="B1653" t="str">
            <v xml:space="preserve">TRATOR S/EST. C/LAMINA/RIP.1,93M3 COND.A                                       </v>
          </cell>
          <cell r="C1653" t="str">
            <v>hora</v>
          </cell>
          <cell r="D1653">
            <v>198.25</v>
          </cell>
          <cell r="E1653">
            <v>146.85185185185185</v>
          </cell>
          <cell r="F1653" t="str">
            <v>DER Jan/26</v>
          </cell>
        </row>
        <row r="1654">
          <cell r="A1654" t="str">
            <v>72.50.04.02</v>
          </cell>
          <cell r="B1654" t="str">
            <v xml:space="preserve">TRATOR S/EST. C/LAMINA/RIP.1,93M3 COND.B                                       </v>
          </cell>
          <cell r="C1654" t="str">
            <v>hora</v>
          </cell>
          <cell r="D1654">
            <v>268.57</v>
          </cell>
          <cell r="E1654">
            <v>198.94074074074072</v>
          </cell>
          <cell r="F1654" t="str">
            <v>DER Jan/26</v>
          </cell>
        </row>
        <row r="1655">
          <cell r="A1655" t="str">
            <v>72.50.04.03</v>
          </cell>
          <cell r="B1655" t="str">
            <v xml:space="preserve">TRATOR S/EST. C/LAMINA/RIP.1,93M3 COND.C                                       </v>
          </cell>
          <cell r="C1655" t="str">
            <v>hora</v>
          </cell>
          <cell r="D1655">
            <v>362.61</v>
          </cell>
          <cell r="E1655">
            <v>268.59999999999997</v>
          </cell>
          <cell r="F1655" t="str">
            <v>DER Jan/26</v>
          </cell>
        </row>
        <row r="1656">
          <cell r="A1656" t="str">
            <v>72.50.04.04</v>
          </cell>
          <cell r="B1656" t="str">
            <v xml:space="preserve">TRATOR S/EST. C/LAMINA/RIP.1,93M3 COND.D                                       </v>
          </cell>
          <cell r="C1656" t="str">
            <v>hora</v>
          </cell>
          <cell r="D1656">
            <v>405.82</v>
          </cell>
          <cell r="E1656">
            <v>300.60740740740738</v>
          </cell>
          <cell r="F1656" t="str">
            <v>DER Jan/26</v>
          </cell>
        </row>
        <row r="1657">
          <cell r="A1657" t="str">
            <v>72.50.05.01</v>
          </cell>
          <cell r="B1657" t="str">
            <v xml:space="preserve">TRATOR S/EST. C/LAMINA/RIP.2,28M3 COND.A                                       </v>
          </cell>
          <cell r="C1657" t="str">
            <v>hora</v>
          </cell>
          <cell r="D1657">
            <v>294.77999999999997</v>
          </cell>
          <cell r="E1657">
            <v>218.35555555555553</v>
          </cell>
          <cell r="F1657" t="str">
            <v>DER Jan/26</v>
          </cell>
        </row>
        <row r="1658">
          <cell r="A1658" t="str">
            <v>72.50.05.02</v>
          </cell>
          <cell r="B1658" t="str">
            <v xml:space="preserve">TRATOR S/EST. C/LAMINA/RIP.2,28M3 COND.B                                       </v>
          </cell>
          <cell r="C1658" t="str">
            <v>hora</v>
          </cell>
          <cell r="D1658">
            <v>435.77</v>
          </cell>
          <cell r="E1658">
            <v>322.79259259259254</v>
          </cell>
          <cell r="F1658" t="str">
            <v>DER Jan/26</v>
          </cell>
        </row>
        <row r="1659">
          <cell r="A1659" t="str">
            <v>72.50.05.03</v>
          </cell>
          <cell r="B1659" t="str">
            <v xml:space="preserve">TRATOR S/EST. C/LAMINA/RIP.2,28M3 COND.C                                       </v>
          </cell>
          <cell r="C1659" t="str">
            <v>hora</v>
          </cell>
          <cell r="D1659">
            <v>587.29</v>
          </cell>
          <cell r="E1659">
            <v>435.0296296296296</v>
          </cell>
          <cell r="F1659" t="str">
            <v>DER Jan/26</v>
          </cell>
        </row>
        <row r="1660">
          <cell r="A1660" t="str">
            <v>72.50.05.04</v>
          </cell>
          <cell r="B1660" t="str">
            <v xml:space="preserve">TRATOR S/EST. C/LAMINA/RIP.2,28M3 COND.D                                       </v>
          </cell>
          <cell r="C1660" t="str">
            <v>hora</v>
          </cell>
          <cell r="D1660">
            <v>630.5</v>
          </cell>
          <cell r="E1660">
            <v>467.03703703703701</v>
          </cell>
          <cell r="F1660" t="str">
            <v>DER Jan/26</v>
          </cell>
        </row>
        <row r="1661">
          <cell r="A1661" t="str">
            <v>72.50.06.01</v>
          </cell>
          <cell r="B1661" t="str">
            <v xml:space="preserve">TRATOR S/EST. C/LAMINA/RIP.3,18M3 COND.A                                       </v>
          </cell>
          <cell r="C1661" t="str">
            <v>hora</v>
          </cell>
          <cell r="D1661">
            <v>442.6</v>
          </cell>
          <cell r="E1661">
            <v>327.85185185185185</v>
          </cell>
          <cell r="F1661" t="str">
            <v>DER Jan/26</v>
          </cell>
        </row>
        <row r="1662">
          <cell r="A1662" t="str">
            <v>72.50.06.02</v>
          </cell>
          <cell r="B1662" t="str">
            <v xml:space="preserve">TRATOR S/EST. C/LAMINA/RIP.3,18M3 COND.B                                       </v>
          </cell>
          <cell r="C1662" t="str">
            <v>hora</v>
          </cell>
          <cell r="D1662">
            <v>664.83</v>
          </cell>
          <cell r="E1662">
            <v>492.46666666666664</v>
          </cell>
          <cell r="F1662" t="str">
            <v>DER Jan/26</v>
          </cell>
        </row>
        <row r="1663">
          <cell r="A1663" t="str">
            <v>72.50.06.03</v>
          </cell>
          <cell r="B1663" t="str">
            <v xml:space="preserve">TRATOR S/EST. C/LAMINA/RIP.3,18M3 COND.C                                       </v>
          </cell>
          <cell r="C1663" t="str">
            <v>hora</v>
          </cell>
          <cell r="D1663">
            <v>988.76</v>
          </cell>
          <cell r="E1663">
            <v>732.4148148148148</v>
          </cell>
          <cell r="F1663" t="str">
            <v>DER Jan/26</v>
          </cell>
        </row>
        <row r="1664">
          <cell r="A1664" t="str">
            <v>72.50.06.04</v>
          </cell>
          <cell r="B1664" t="str">
            <v xml:space="preserve">TRATOR S/EST. C/LAMINA/RIP.3,18M3 COND.D                                       </v>
          </cell>
          <cell r="C1664" t="str">
            <v>hora</v>
          </cell>
          <cell r="D1664">
            <v>1031.97</v>
          </cell>
          <cell r="E1664">
            <v>764.42222222222222</v>
          </cell>
          <cell r="F1664" t="str">
            <v>DER Jan/26</v>
          </cell>
        </row>
        <row r="1665">
          <cell r="A1665" t="str">
            <v>72.50.09.01</v>
          </cell>
          <cell r="B1665" t="str">
            <v xml:space="preserve">BATE ESTACA HIDRAULICO MONTADO EM CAM.GUINDAUTO 6,2T E CARROC.5T - COND.A      </v>
          </cell>
          <cell r="C1665" t="str">
            <v>hora</v>
          </cell>
          <cell r="D1665">
            <v>174.57</v>
          </cell>
          <cell r="E1665">
            <v>129.3111111111111</v>
          </cell>
          <cell r="F1665" t="str">
            <v>DER Jan/26</v>
          </cell>
        </row>
        <row r="1666">
          <cell r="A1666" t="str">
            <v>72.50.09.02</v>
          </cell>
          <cell r="B1666" t="str">
            <v xml:space="preserve">BATE ESTACA HIDRAULICO MONTADO EM CAM.GUINDAUTO 6,2T E CARROC.5T - COND.B      </v>
          </cell>
          <cell r="C1666" t="str">
            <v>hora</v>
          </cell>
          <cell r="D1666">
            <v>171.84</v>
          </cell>
          <cell r="E1666">
            <v>127.28888888888888</v>
          </cell>
          <cell r="F1666" t="str">
            <v>DER Jan/26</v>
          </cell>
        </row>
        <row r="1667">
          <cell r="A1667" t="str">
            <v>72.50.09.03</v>
          </cell>
          <cell r="B1667" t="str">
            <v xml:space="preserve">BATE ESTACA HIDRAULICO MONTADO EM CAM.GUINDAUTO 6,2T E CARROC.5T - COND.C      </v>
          </cell>
          <cell r="C1667" t="str">
            <v>hora</v>
          </cell>
          <cell r="D1667">
            <v>361.15</v>
          </cell>
          <cell r="E1667">
            <v>267.51851851851848</v>
          </cell>
          <cell r="F1667" t="str">
            <v>DER Jan/26</v>
          </cell>
        </row>
        <row r="1668">
          <cell r="A1668" t="str">
            <v>72.50.09.04</v>
          </cell>
          <cell r="B1668" t="str">
            <v xml:space="preserve">BATE ESTACA HIDRAULICO MONTADO EM CAM.GUINDAUTO 6,2T E CARROC.5T               </v>
          </cell>
          <cell r="C1668" t="str">
            <v>hora</v>
          </cell>
          <cell r="D1668">
            <v>450.34</v>
          </cell>
          <cell r="E1668">
            <v>333.58518518518514</v>
          </cell>
          <cell r="F1668" t="str">
            <v>DER Jan/26</v>
          </cell>
        </row>
        <row r="1669">
          <cell r="A1669" t="str">
            <v>72.51.03.04</v>
          </cell>
          <cell r="B1669" t="str">
            <v xml:space="preserve">PICADOR DE GALHOS 49HP DIESEL T4I                                              </v>
          </cell>
          <cell r="C1669" t="str">
            <v>hora</v>
          </cell>
          <cell r="D1669">
            <v>64.53</v>
          </cell>
          <cell r="E1669">
            <v>47.8</v>
          </cell>
          <cell r="F1669" t="str">
            <v>DER Jan/26</v>
          </cell>
        </row>
        <row r="1670">
          <cell r="A1670" t="str">
            <v>72.52.01.01</v>
          </cell>
          <cell r="B1670" t="str">
            <v xml:space="preserve">USINA DE CONCRETO 200M3/H COND. A                                              </v>
          </cell>
          <cell r="C1670" t="str">
            <v>hora</v>
          </cell>
          <cell r="D1670">
            <v>435.35</v>
          </cell>
          <cell r="E1670">
            <v>322.48148148148147</v>
          </cell>
          <cell r="F1670" t="str">
            <v>DER Jan/26</v>
          </cell>
        </row>
        <row r="1671">
          <cell r="A1671" t="str">
            <v>72.52.01.02</v>
          </cell>
          <cell r="B1671" t="str">
            <v xml:space="preserve">USINA DE CONCRETO 200M3/H COND. B                                              </v>
          </cell>
          <cell r="C1671" t="str">
            <v>hora</v>
          </cell>
          <cell r="D1671">
            <v>363.73</v>
          </cell>
          <cell r="E1671">
            <v>269.42962962962963</v>
          </cell>
          <cell r="F1671" t="str">
            <v>DER Jan/26</v>
          </cell>
        </row>
        <row r="1672">
          <cell r="A1672" t="str">
            <v>72.52.01.03</v>
          </cell>
          <cell r="B1672" t="str">
            <v xml:space="preserve">USINA DE CONCRETO 200M3/H COND. C                                              </v>
          </cell>
          <cell r="C1672" t="str">
            <v>hora</v>
          </cell>
          <cell r="D1672">
            <v>472.84</v>
          </cell>
          <cell r="E1672">
            <v>350.25185185185182</v>
          </cell>
          <cell r="F1672" t="str">
            <v>DER Jan/26</v>
          </cell>
        </row>
        <row r="1673">
          <cell r="A1673" t="str">
            <v>72.52.01.04</v>
          </cell>
          <cell r="B1673" t="str">
            <v xml:space="preserve">USINA DE CONCRETO 200M3/H COND. D                                              </v>
          </cell>
          <cell r="C1673" t="str">
            <v>hora</v>
          </cell>
          <cell r="D1673">
            <v>718.28</v>
          </cell>
          <cell r="E1673">
            <v>532.05925925925919</v>
          </cell>
          <cell r="F1673" t="str">
            <v>DER Jan/26</v>
          </cell>
        </row>
        <row r="1674">
          <cell r="A1674" t="str">
            <v>72.52.02.01</v>
          </cell>
          <cell r="B1674" t="str">
            <v xml:space="preserve">USINA DE CONCRETO 40M3/H COND. A                                               </v>
          </cell>
          <cell r="C1674" t="str">
            <v>hora</v>
          </cell>
          <cell r="D1674">
            <v>419.86</v>
          </cell>
          <cell r="E1674">
            <v>311.00740740740741</v>
          </cell>
          <cell r="F1674" t="str">
            <v>DER Jan/26</v>
          </cell>
        </row>
        <row r="1675">
          <cell r="A1675" t="str">
            <v>72.52.02.02</v>
          </cell>
          <cell r="B1675" t="str">
            <v xml:space="preserve">USINA DE CONCRETO 40M3/H COND. B                                               </v>
          </cell>
          <cell r="C1675" t="str">
            <v>hora</v>
          </cell>
          <cell r="D1675">
            <v>295.95</v>
          </cell>
          <cell r="E1675">
            <v>219.2222222222222</v>
          </cell>
          <cell r="F1675" t="str">
            <v>DER Jan/26</v>
          </cell>
        </row>
        <row r="1676">
          <cell r="A1676" t="str">
            <v>72.52.02.03</v>
          </cell>
          <cell r="B1676" t="str">
            <v xml:space="preserve">USINA DE CONCRETO 40M3/H COND. C                                               </v>
          </cell>
          <cell r="C1676" t="str">
            <v>hora</v>
          </cell>
          <cell r="D1676">
            <v>361.42</v>
          </cell>
          <cell r="E1676">
            <v>267.71851851851852</v>
          </cell>
          <cell r="F1676" t="str">
            <v>DER Jan/26</v>
          </cell>
        </row>
        <row r="1677">
          <cell r="A1677" t="str">
            <v>72.52.02.04</v>
          </cell>
          <cell r="B1677" t="str">
            <v xml:space="preserve">USINA DE CONCRETO 40M3/H COND. D                                               </v>
          </cell>
          <cell r="C1677" t="str">
            <v>hora</v>
          </cell>
          <cell r="D1677">
            <v>606.85</v>
          </cell>
          <cell r="E1677">
            <v>449.51851851851853</v>
          </cell>
          <cell r="F1677" t="str">
            <v>DER Jan/26</v>
          </cell>
        </row>
        <row r="1678">
          <cell r="A1678" t="str">
            <v>72.52.03.01</v>
          </cell>
          <cell r="B1678" t="str">
            <v xml:space="preserve">USINA ASFALTICA 60A80T/H COND. A                                               </v>
          </cell>
          <cell r="C1678" t="str">
            <v>hora</v>
          </cell>
          <cell r="D1678">
            <v>681.58</v>
          </cell>
          <cell r="E1678">
            <v>504.87407407407409</v>
          </cell>
          <cell r="F1678" t="str">
            <v>DER Jan/26</v>
          </cell>
        </row>
        <row r="1679">
          <cell r="A1679" t="str">
            <v>72.52.03.02</v>
          </cell>
          <cell r="B1679" t="str">
            <v xml:space="preserve">USINA ASFALTICA 60A80T/H COND. B                                               </v>
          </cell>
          <cell r="C1679" t="str">
            <v>hora</v>
          </cell>
          <cell r="D1679">
            <v>886.66</v>
          </cell>
          <cell r="E1679">
            <v>656.78518518518513</v>
          </cell>
          <cell r="F1679" t="str">
            <v>DER Jan/26</v>
          </cell>
        </row>
        <row r="1680">
          <cell r="A1680" t="str">
            <v>72.52.03.03</v>
          </cell>
          <cell r="B1680" t="str">
            <v xml:space="preserve">USINA ASFALTICA 60 A 80T/H COND. C                                             </v>
          </cell>
          <cell r="C1680" t="str">
            <v>hora</v>
          </cell>
          <cell r="D1680">
            <v>2642.55</v>
          </cell>
          <cell r="E1680">
            <v>1957.4444444444443</v>
          </cell>
          <cell r="F1680" t="str">
            <v>DER Jan/26</v>
          </cell>
        </row>
        <row r="1681">
          <cell r="A1681" t="str">
            <v>72.52.03.04</v>
          </cell>
          <cell r="B1681" t="str">
            <v xml:space="preserve">USINA ASFALTICA 60 A 80 T/H COND. D                                            </v>
          </cell>
          <cell r="C1681" t="str">
            <v>hora</v>
          </cell>
          <cell r="D1681">
            <v>2801.56</v>
          </cell>
          <cell r="E1681">
            <v>2075.2296296296295</v>
          </cell>
          <cell r="F1681" t="str">
            <v>DER Jan/26</v>
          </cell>
        </row>
        <row r="1682">
          <cell r="A1682" t="str">
            <v>72.52.04.01</v>
          </cell>
          <cell r="B1682" t="str">
            <v xml:space="preserve">USINA ASF.MATER.FRES.100A150T/H COND.A                                         </v>
          </cell>
          <cell r="C1682" t="str">
            <v>hora</v>
          </cell>
          <cell r="D1682">
            <v>1101.8399999999999</v>
          </cell>
          <cell r="E1682">
            <v>816.17777777777769</v>
          </cell>
          <cell r="F1682" t="str">
            <v>DER Jan/26</v>
          </cell>
        </row>
        <row r="1683">
          <cell r="A1683" t="str">
            <v>72.52.04.02</v>
          </cell>
          <cell r="B1683" t="str">
            <v xml:space="preserve">USINA ASF.MATER.FRES.100A150T/H COND.B                                         </v>
          </cell>
          <cell r="C1683" t="str">
            <v>hora</v>
          </cell>
          <cell r="D1683">
            <v>1599.77</v>
          </cell>
          <cell r="E1683">
            <v>1185.0148148148148</v>
          </cell>
          <cell r="F1683" t="str">
            <v>DER Jan/26</v>
          </cell>
        </row>
        <row r="1684">
          <cell r="A1684" t="str">
            <v>72.52.04.03</v>
          </cell>
          <cell r="B1684" t="str">
            <v xml:space="preserve">USINA ASF.MATER.FRES.100A150T/H COND.C                                         </v>
          </cell>
          <cell r="C1684" t="str">
            <v>hora</v>
          </cell>
          <cell r="D1684">
            <v>4129.6499999999996</v>
          </cell>
          <cell r="E1684">
            <v>3058.9999999999995</v>
          </cell>
          <cell r="F1684" t="str">
            <v>DER Jan/26</v>
          </cell>
        </row>
        <row r="1685">
          <cell r="A1685" t="str">
            <v>72.52.04.04</v>
          </cell>
          <cell r="B1685" t="str">
            <v xml:space="preserve">USINA DE ASFALTO A QUENTE GRAVIMÉTRICA COM CAPACIDADE DE 100/140 T/H - 260 KW  </v>
          </cell>
          <cell r="C1685" t="str">
            <v>hora</v>
          </cell>
          <cell r="D1685">
            <v>4288.67</v>
          </cell>
          <cell r="E1685">
            <v>3176.7925925925924</v>
          </cell>
          <cell r="F1685" t="str">
            <v>DER Jan/26</v>
          </cell>
        </row>
        <row r="1686">
          <cell r="A1686" t="str">
            <v>72.52.05.01</v>
          </cell>
          <cell r="B1686" t="str">
            <v xml:space="preserve">USINA DE SOLOS 400TON/H COND. A                                                </v>
          </cell>
          <cell r="C1686" t="str">
            <v>hora</v>
          </cell>
          <cell r="D1686">
            <v>515.84</v>
          </cell>
          <cell r="E1686">
            <v>382.10370370370373</v>
          </cell>
          <cell r="F1686" t="str">
            <v>DER Jan/26</v>
          </cell>
        </row>
        <row r="1687">
          <cell r="A1687" t="str">
            <v>72.52.05.02</v>
          </cell>
          <cell r="B1687" t="str">
            <v xml:space="preserve">USINA DE SOLOS 400TON/H COND. B                                                </v>
          </cell>
          <cell r="C1687" t="str">
            <v>hora</v>
          </cell>
          <cell r="D1687">
            <v>458.81</v>
          </cell>
          <cell r="E1687">
            <v>339.85925925925926</v>
          </cell>
          <cell r="F1687" t="str">
            <v>DER Jan/26</v>
          </cell>
        </row>
        <row r="1688">
          <cell r="A1688" t="str">
            <v>72.52.05.03</v>
          </cell>
          <cell r="B1688" t="str">
            <v xml:space="preserve">USINA DE SOLOS 400TON/H COND. C                                                </v>
          </cell>
          <cell r="C1688" t="str">
            <v>hora</v>
          </cell>
          <cell r="D1688">
            <v>549.73</v>
          </cell>
          <cell r="E1688">
            <v>407.2074074074074</v>
          </cell>
          <cell r="F1688" t="str">
            <v>DER Jan/26</v>
          </cell>
        </row>
        <row r="1689">
          <cell r="A1689" t="str">
            <v>72.52.05.04</v>
          </cell>
          <cell r="B1689" t="str">
            <v xml:space="preserve">USINA DE SOLOS 400TON/H COND. D                                                </v>
          </cell>
          <cell r="C1689" t="str">
            <v>hora</v>
          </cell>
          <cell r="D1689">
            <v>795.17</v>
          </cell>
          <cell r="E1689">
            <v>589.01481481481471</v>
          </cell>
          <cell r="F1689" t="str">
            <v>DER Jan/26</v>
          </cell>
        </row>
        <row r="1690">
          <cell r="A1690" t="str">
            <v>72.53.01.01</v>
          </cell>
          <cell r="B1690" t="str">
            <v xml:space="preserve">VIBRADOR DE IMERSAO 12000VPM ELET.COND.A                                       </v>
          </cell>
          <cell r="C1690" t="str">
            <v>hora</v>
          </cell>
          <cell r="D1690">
            <v>34.69</v>
          </cell>
          <cell r="E1690">
            <v>25.696296296296293</v>
          </cell>
          <cell r="F1690" t="str">
            <v>DER Jan/26</v>
          </cell>
        </row>
        <row r="1691">
          <cell r="A1691" t="str">
            <v>72.53.01.02</v>
          </cell>
          <cell r="B1691" t="str">
            <v xml:space="preserve">VIBRADOR DE IMERSAO 12000VPM ELET.COND.B                                       </v>
          </cell>
          <cell r="C1691" t="str">
            <v>hora</v>
          </cell>
          <cell r="D1691">
            <v>0.94</v>
          </cell>
          <cell r="E1691">
            <v>0.69629629629629619</v>
          </cell>
          <cell r="F1691" t="str">
            <v>DER Jan/26</v>
          </cell>
        </row>
        <row r="1692">
          <cell r="A1692" t="str">
            <v>72.53.01.03</v>
          </cell>
          <cell r="B1692" t="str">
            <v xml:space="preserve">VIBRADOR DE IMERSAO 12000VPM ELET.COND.C                                       </v>
          </cell>
          <cell r="C1692" t="str">
            <v>hora</v>
          </cell>
          <cell r="D1692">
            <v>2.2999999999999998</v>
          </cell>
          <cell r="E1692">
            <v>1.7037037037037035</v>
          </cell>
          <cell r="F1692" t="str">
            <v>DER Jan/26</v>
          </cell>
        </row>
        <row r="1693">
          <cell r="A1693" t="str">
            <v>72.53.01.04</v>
          </cell>
          <cell r="B1693" t="str">
            <v xml:space="preserve">VIBRADOR DE IMERSAO 12000VPM ELET.COND.D                                       </v>
          </cell>
          <cell r="C1693" t="str">
            <v>hora</v>
          </cell>
          <cell r="D1693">
            <v>36.49</v>
          </cell>
          <cell r="E1693">
            <v>27.029629629629628</v>
          </cell>
          <cell r="F1693" t="str">
            <v>DER Jan/26</v>
          </cell>
        </row>
        <row r="1694">
          <cell r="A1694" t="str">
            <v>72.53.02.01</v>
          </cell>
          <cell r="B1694" t="str">
            <v xml:space="preserve">VIBRADOR DE IMERSAO 12000VPM GAS.COND.A                                        </v>
          </cell>
          <cell r="C1694" t="str">
            <v>hora</v>
          </cell>
          <cell r="D1694">
            <v>35.01</v>
          </cell>
          <cell r="E1694">
            <v>25.93333333333333</v>
          </cell>
          <cell r="F1694" t="str">
            <v>DER Jan/26</v>
          </cell>
        </row>
        <row r="1695">
          <cell r="A1695" t="str">
            <v>72.53.02.02</v>
          </cell>
          <cell r="B1695" t="str">
            <v xml:space="preserve">VIBRADOR DE IMERSAO 12000VPM GAS.COND.B                                        </v>
          </cell>
          <cell r="C1695" t="str">
            <v>hora</v>
          </cell>
          <cell r="D1695">
            <v>1.53</v>
          </cell>
          <cell r="E1695">
            <v>1.1333333333333333</v>
          </cell>
          <cell r="F1695" t="str">
            <v>DER Jan/26</v>
          </cell>
        </row>
        <row r="1696">
          <cell r="A1696" t="str">
            <v>72.53.02.03</v>
          </cell>
          <cell r="B1696" t="str">
            <v xml:space="preserve">VIBRADOR DE IMERSAO 12000VPM GAS.COND.C                                        </v>
          </cell>
          <cell r="C1696" t="str">
            <v>hora</v>
          </cell>
          <cell r="D1696">
            <v>3.23</v>
          </cell>
          <cell r="E1696">
            <v>2.3925925925925924</v>
          </cell>
          <cell r="F1696" t="str">
            <v>DER Jan/26</v>
          </cell>
        </row>
        <row r="1697">
          <cell r="A1697" t="str">
            <v>72.53.02.04</v>
          </cell>
          <cell r="B1697" t="str">
            <v xml:space="preserve">VIBRADOR DE IMERSAO 12000VPM GAS.COND.D                                        </v>
          </cell>
          <cell r="C1697" t="str">
            <v>hora</v>
          </cell>
          <cell r="D1697">
            <v>37.42</v>
          </cell>
          <cell r="E1697">
            <v>27.718518518518518</v>
          </cell>
          <cell r="F1697" t="str">
            <v>DER Jan/26</v>
          </cell>
        </row>
        <row r="1698">
          <cell r="A1698" t="str">
            <v>72.54.01.01</v>
          </cell>
          <cell r="B1698" t="str">
            <v xml:space="preserve">VIBRO ACAB.ASF.S/EST.400T/H COND. A                                            </v>
          </cell>
          <cell r="C1698" t="str">
            <v>hora</v>
          </cell>
          <cell r="D1698">
            <v>223.04</v>
          </cell>
          <cell r="E1698">
            <v>165.21481481481479</v>
          </cell>
          <cell r="F1698" t="str">
            <v>DER Jan/26</v>
          </cell>
        </row>
        <row r="1699">
          <cell r="A1699" t="str">
            <v>72.54.01.02</v>
          </cell>
          <cell r="B1699" t="str">
            <v xml:space="preserve">VIBRO ACAB.ASF.S/EST.400T/H COND.B                                             </v>
          </cell>
          <cell r="C1699" t="str">
            <v>hora</v>
          </cell>
          <cell r="D1699">
            <v>314.29000000000002</v>
          </cell>
          <cell r="E1699">
            <v>232.8074074074074</v>
          </cell>
          <cell r="F1699" t="str">
            <v>DER Jan/26</v>
          </cell>
        </row>
        <row r="1700">
          <cell r="A1700" t="str">
            <v>72.54.01.03</v>
          </cell>
          <cell r="B1700" t="str">
            <v xml:space="preserve">VIBRO ACAB.ASF.S/EST.400T/H COND.C                                             </v>
          </cell>
          <cell r="C1700" t="str">
            <v>hora</v>
          </cell>
          <cell r="D1700">
            <v>416.69</v>
          </cell>
          <cell r="E1700">
            <v>308.65925925925922</v>
          </cell>
          <cell r="F1700" t="str">
            <v>DER Jan/26</v>
          </cell>
        </row>
        <row r="1701">
          <cell r="A1701" t="str">
            <v>72.54.01.04</v>
          </cell>
          <cell r="B1701" t="str">
            <v xml:space="preserve">VIBRO ACAB.ASF.S/EST.400T/H COND.D                                             </v>
          </cell>
          <cell r="C1701" t="str">
            <v>hora</v>
          </cell>
          <cell r="D1701">
            <v>459.9</v>
          </cell>
          <cell r="E1701">
            <v>340.66666666666663</v>
          </cell>
          <cell r="F1701" t="str">
            <v>DER Jan/26</v>
          </cell>
        </row>
        <row r="1702">
          <cell r="A1702" t="str">
            <v>72.54.02.01</v>
          </cell>
          <cell r="B1702" t="str">
            <v xml:space="preserve">VIBRO ACAB.ASF.S/EST. 2200TON/H COND.A                                         </v>
          </cell>
          <cell r="C1702" t="str">
            <v>hora</v>
          </cell>
          <cell r="D1702">
            <v>757.2</v>
          </cell>
          <cell r="E1702">
            <v>560.88888888888891</v>
          </cell>
          <cell r="F1702" t="str">
            <v>DER Jan/26</v>
          </cell>
        </row>
        <row r="1703">
          <cell r="A1703" t="str">
            <v>72.54.02.02</v>
          </cell>
          <cell r="B1703" t="str">
            <v xml:space="preserve">VIBRO ACAB.ASF.S/EST. 2200TON/H COND.B                                         </v>
          </cell>
          <cell r="C1703" t="str">
            <v>hora</v>
          </cell>
          <cell r="D1703">
            <v>1247.8399999999999</v>
          </cell>
          <cell r="E1703">
            <v>924.32592592592584</v>
          </cell>
          <cell r="F1703" t="str">
            <v>DER Jan/26</v>
          </cell>
        </row>
        <row r="1704">
          <cell r="A1704" t="str">
            <v>72.54.02.03</v>
          </cell>
          <cell r="B1704" t="str">
            <v xml:space="preserve">VIBRO ACAB.ASF.S/EST. 2200TON/H COND.C                                         </v>
          </cell>
          <cell r="C1704" t="str">
            <v>hora</v>
          </cell>
          <cell r="D1704">
            <v>1412.94</v>
          </cell>
          <cell r="E1704">
            <v>1046.6222222222223</v>
          </cell>
          <cell r="F1704" t="str">
            <v>DER Jan/26</v>
          </cell>
        </row>
        <row r="1705">
          <cell r="A1705" t="str">
            <v>72.54.02.04</v>
          </cell>
          <cell r="B1705" t="str">
            <v xml:space="preserve">VIBRO ACAB.ASF.S/EST. 2200TON/H COND.D                                         </v>
          </cell>
          <cell r="C1705" t="str">
            <v>hora</v>
          </cell>
          <cell r="D1705">
            <v>1456.15</v>
          </cell>
          <cell r="E1705">
            <v>1078.6296296296296</v>
          </cell>
          <cell r="F1705" t="str">
            <v>DER Jan/26</v>
          </cell>
        </row>
        <row r="1706">
          <cell r="A1706" t="str">
            <v>72.54.03.01</v>
          </cell>
          <cell r="B1706" t="str">
            <v xml:space="preserve">VIBRO ACAB.ASF.S/EST.500TON/H COND. A                                          </v>
          </cell>
          <cell r="C1706" t="str">
            <v>hora</v>
          </cell>
          <cell r="D1706">
            <v>273.64999999999998</v>
          </cell>
          <cell r="E1706">
            <v>202.70370370370367</v>
          </cell>
          <cell r="F1706" t="str">
            <v>DER Jan/26</v>
          </cell>
        </row>
        <row r="1707">
          <cell r="A1707" t="str">
            <v>72.54.03.02</v>
          </cell>
          <cell r="B1707" t="str">
            <v xml:space="preserve">VIBRO ACAB.ASF.S/EST.500TON/H COND. B                                          </v>
          </cell>
          <cell r="C1707" t="str">
            <v>hora</v>
          </cell>
          <cell r="D1707">
            <v>402.73</v>
          </cell>
          <cell r="E1707">
            <v>298.31851851851849</v>
          </cell>
          <cell r="F1707" t="str">
            <v>DER Jan/26</v>
          </cell>
        </row>
        <row r="1708">
          <cell r="A1708" t="str">
            <v>72.54.03.03</v>
          </cell>
          <cell r="B1708" t="str">
            <v xml:space="preserve">VIBRO ACAB.ASF.S/EST.500TON/H COND. C                                          </v>
          </cell>
          <cell r="C1708" t="str">
            <v>hora</v>
          </cell>
          <cell r="D1708">
            <v>559.47</v>
          </cell>
          <cell r="E1708">
            <v>414.42222222222222</v>
          </cell>
          <cell r="F1708" t="str">
            <v>DER Jan/26</v>
          </cell>
        </row>
        <row r="1709">
          <cell r="A1709" t="str">
            <v>72.54.03.04</v>
          </cell>
          <cell r="B1709" t="str">
            <v xml:space="preserve">VIBRO ACAB.ASF.S/EST.500TON/H COND. D                                          </v>
          </cell>
          <cell r="C1709" t="str">
            <v>hora</v>
          </cell>
          <cell r="D1709">
            <v>602.67999999999995</v>
          </cell>
          <cell r="E1709">
            <v>446.42962962962957</v>
          </cell>
          <cell r="F1709" t="str">
            <v>DER Jan/26</v>
          </cell>
        </row>
        <row r="1710">
          <cell r="A1710" t="str">
            <v>72.54.04.01</v>
          </cell>
          <cell r="B1710" t="str">
            <v xml:space="preserve">VIBRO ACAB.ASF.S/PNEU 14,7T/H COND. A                                          </v>
          </cell>
          <cell r="C1710" t="str">
            <v>hora</v>
          </cell>
          <cell r="D1710">
            <v>171.34</v>
          </cell>
          <cell r="E1710">
            <v>126.91851851851851</v>
          </cell>
          <cell r="F1710" t="str">
            <v>DER Jan/26</v>
          </cell>
        </row>
        <row r="1711">
          <cell r="A1711" t="str">
            <v>72.54.04.02</v>
          </cell>
          <cell r="B1711" t="str">
            <v xml:space="preserve">VIBRO ACAB.ASF.S/PNEU 14,7T/H COND. B                                          </v>
          </cell>
          <cell r="C1711" t="str">
            <v>hora</v>
          </cell>
          <cell r="D1711">
            <v>223.92</v>
          </cell>
          <cell r="E1711">
            <v>165.86666666666665</v>
          </cell>
          <cell r="F1711" t="str">
            <v>DER Jan/26</v>
          </cell>
        </row>
        <row r="1712">
          <cell r="A1712" t="str">
            <v>72.54.04.03</v>
          </cell>
          <cell r="B1712" t="str">
            <v xml:space="preserve">VIBRO ACAB.ASF.S/PNEU 14,7T/H COND. C                                          </v>
          </cell>
          <cell r="C1712" t="str">
            <v>hora</v>
          </cell>
          <cell r="D1712">
            <v>346.71</v>
          </cell>
          <cell r="E1712">
            <v>256.82222222222219</v>
          </cell>
          <cell r="F1712" t="str">
            <v>DER Jan/26</v>
          </cell>
        </row>
        <row r="1713">
          <cell r="A1713" t="str">
            <v>72.54.04.04</v>
          </cell>
          <cell r="B1713" t="str">
            <v xml:space="preserve">VIBRO ACAB.ASF.S/PNEU 14,7T/H COND. D                                          </v>
          </cell>
          <cell r="C1713" t="str">
            <v>hora</v>
          </cell>
          <cell r="D1713">
            <v>389.92</v>
          </cell>
          <cell r="E1713">
            <v>288.82962962962961</v>
          </cell>
          <cell r="F1713" t="str">
            <v>DER Jan/26</v>
          </cell>
        </row>
        <row r="1714">
          <cell r="A1714" t="str">
            <v>72.55.01.01</v>
          </cell>
          <cell r="B1714" t="str">
            <v xml:space="preserve">VIBRO ACAB.CONCRETO 200M3/H COND. A                                            </v>
          </cell>
          <cell r="C1714" t="str">
            <v>hora</v>
          </cell>
          <cell r="D1714">
            <v>891.45</v>
          </cell>
          <cell r="E1714">
            <v>660.33333333333337</v>
          </cell>
          <cell r="F1714" t="str">
            <v>DER Jan/26</v>
          </cell>
        </row>
        <row r="1715">
          <cell r="A1715" t="str">
            <v>72.55.01.02</v>
          </cell>
          <cell r="B1715" t="str">
            <v xml:space="preserve">VIBRO ACAB.CONCRETO 200M3/H COND. B                                            </v>
          </cell>
          <cell r="C1715" t="str">
            <v>hora</v>
          </cell>
          <cell r="D1715">
            <v>1254.04</v>
          </cell>
          <cell r="E1715">
            <v>928.91851851851845</v>
          </cell>
          <cell r="F1715" t="str">
            <v>DER Jan/26</v>
          </cell>
        </row>
        <row r="1716">
          <cell r="A1716" t="str">
            <v>72.55.01.03</v>
          </cell>
          <cell r="B1716" t="str">
            <v xml:space="preserve">VIBRO ACAB.CONCRETO 200M3/H COND. C                                            </v>
          </cell>
          <cell r="C1716" t="str">
            <v>hora</v>
          </cell>
          <cell r="D1716">
            <v>1494.37</v>
          </cell>
          <cell r="E1716">
            <v>1106.9407407407407</v>
          </cell>
          <cell r="F1716" t="str">
            <v>DER Jan/26</v>
          </cell>
        </row>
        <row r="1717">
          <cell r="A1717" t="str">
            <v>72.55.01.04</v>
          </cell>
          <cell r="B1717" t="str">
            <v xml:space="preserve">VIBRO ACAB.CONCRETO 200M3/H COND. D                                            </v>
          </cell>
          <cell r="C1717" t="str">
            <v>hora</v>
          </cell>
          <cell r="D1717">
            <v>1632.47</v>
          </cell>
          <cell r="E1717">
            <v>1209.237037037037</v>
          </cell>
          <cell r="F1717" t="str">
            <v>DER Jan/26</v>
          </cell>
        </row>
        <row r="1718">
          <cell r="A1718" t="str">
            <v>72.56.01.01</v>
          </cell>
          <cell r="B1718" t="str">
            <v xml:space="preserve">SERRA PARA PAVIMENTO 8HP COND. A                                               </v>
          </cell>
          <cell r="C1718" t="str">
            <v>hora</v>
          </cell>
          <cell r="D1718">
            <v>35.909999999999997</v>
          </cell>
          <cell r="E1718">
            <v>26.599999999999994</v>
          </cell>
          <cell r="F1718" t="str">
            <v>DER Jan/26</v>
          </cell>
        </row>
        <row r="1719">
          <cell r="A1719" t="str">
            <v>72.56.01.02</v>
          </cell>
          <cell r="B1719" t="str">
            <v xml:space="preserve">SERRA PARA PAVIMENTO 8HP COND. B                                               </v>
          </cell>
          <cell r="C1719" t="str">
            <v>hora</v>
          </cell>
          <cell r="D1719">
            <v>3.59</v>
          </cell>
          <cell r="E1719">
            <v>2.659259259259259</v>
          </cell>
          <cell r="F1719" t="str">
            <v>DER Jan/26</v>
          </cell>
        </row>
        <row r="1720">
          <cell r="A1720" t="str">
            <v>72.56.01.03</v>
          </cell>
          <cell r="B1720" t="str">
            <v xml:space="preserve">SERRA PARA PAVIMENTO 8HP COND. C                                               </v>
          </cell>
          <cell r="C1720" t="str">
            <v>hora</v>
          </cell>
          <cell r="D1720">
            <v>8.2100000000000009</v>
          </cell>
          <cell r="E1720">
            <v>6.0814814814814815</v>
          </cell>
          <cell r="F1720" t="str">
            <v>DER Jan/26</v>
          </cell>
        </row>
        <row r="1721">
          <cell r="A1721" t="str">
            <v>72.56.01.04</v>
          </cell>
          <cell r="B1721" t="str">
            <v xml:space="preserve">SERRA PARA PAVIMENTO 8HP COND. D                                               </v>
          </cell>
          <cell r="C1721" t="str">
            <v>hora</v>
          </cell>
          <cell r="D1721">
            <v>42.4</v>
          </cell>
          <cell r="E1721">
            <v>31.407407407407405</v>
          </cell>
          <cell r="F1721" t="str">
            <v>DER Jan/26</v>
          </cell>
        </row>
        <row r="1722">
          <cell r="A1722" t="str">
            <v>72.57.01.01</v>
          </cell>
          <cell r="B1722" t="str">
            <v xml:space="preserve">SELADORA A FRIO 15HP COND. A                                                   </v>
          </cell>
          <cell r="C1722" t="str">
            <v>hora</v>
          </cell>
          <cell r="D1722">
            <v>91.25</v>
          </cell>
          <cell r="E1722">
            <v>67.592592592592595</v>
          </cell>
          <cell r="F1722" t="str">
            <v>DER Jan/26</v>
          </cell>
        </row>
        <row r="1723">
          <cell r="A1723" t="str">
            <v>72.57.01.02</v>
          </cell>
          <cell r="B1723" t="str">
            <v xml:space="preserve">SELADORA A FRIO 15HP COND. B                                                   </v>
          </cell>
          <cell r="C1723" t="str">
            <v>hora</v>
          </cell>
          <cell r="D1723">
            <v>106.36</v>
          </cell>
          <cell r="E1723">
            <v>78.785185185185185</v>
          </cell>
          <cell r="F1723" t="str">
            <v>DER Jan/26</v>
          </cell>
        </row>
        <row r="1724">
          <cell r="A1724" t="str">
            <v>72.57.01.03</v>
          </cell>
          <cell r="B1724" t="str">
            <v xml:space="preserve">SELADORA A FRIO 15HP COND. C                                                   </v>
          </cell>
          <cell r="C1724" t="str">
            <v>hora</v>
          </cell>
          <cell r="D1724">
            <v>115.02</v>
          </cell>
          <cell r="E1724">
            <v>85.199999999999989</v>
          </cell>
          <cell r="F1724" t="str">
            <v>DER Jan/26</v>
          </cell>
        </row>
        <row r="1725">
          <cell r="A1725" t="str">
            <v>72.57.01.04</v>
          </cell>
          <cell r="B1725" t="str">
            <v xml:space="preserve">SELADORA A FRIO 15HP COND. D                                                   </v>
          </cell>
          <cell r="C1725" t="str">
            <v>hora</v>
          </cell>
          <cell r="D1725">
            <v>149.21</v>
          </cell>
          <cell r="E1725">
            <v>110.52592592592592</v>
          </cell>
          <cell r="F1725" t="str">
            <v>DER Jan/26</v>
          </cell>
        </row>
        <row r="1726">
          <cell r="A1726" t="str">
            <v>72.58.01.01</v>
          </cell>
          <cell r="B1726" t="str">
            <v xml:space="preserve">UNIDADE APLIC.EXTRUSAO COND. A                                                 </v>
          </cell>
          <cell r="C1726" t="str">
            <v>hora</v>
          </cell>
          <cell r="D1726">
            <v>219.72</v>
          </cell>
          <cell r="E1726">
            <v>162.75555555555553</v>
          </cell>
          <cell r="F1726" t="str">
            <v>DER Jan/26</v>
          </cell>
        </row>
        <row r="1727">
          <cell r="A1727" t="str">
            <v>72.58.01.02</v>
          </cell>
          <cell r="B1727" t="str">
            <v xml:space="preserve">UNIDADE APLIC.EXTRUSAO COND. B                                                 </v>
          </cell>
          <cell r="C1727" t="str">
            <v>hora</v>
          </cell>
          <cell r="D1727">
            <v>26.03</v>
          </cell>
          <cell r="E1727">
            <v>19.281481481481482</v>
          </cell>
          <cell r="F1727" t="str">
            <v>DER Jan/26</v>
          </cell>
        </row>
        <row r="1728">
          <cell r="A1728" t="str">
            <v>72.58.01.03</v>
          </cell>
          <cell r="B1728" t="str">
            <v xml:space="preserve">UNIDADE APLIC.EXTRUSAO COND. C                                                 </v>
          </cell>
          <cell r="C1728" t="str">
            <v>hora</v>
          </cell>
          <cell r="D1728">
            <v>293.63</v>
          </cell>
          <cell r="E1728">
            <v>217.50370370370368</v>
          </cell>
          <cell r="F1728" t="str">
            <v>DER Jan/26</v>
          </cell>
        </row>
        <row r="1729">
          <cell r="A1729" t="str">
            <v>72.58.01.04</v>
          </cell>
          <cell r="B1729" t="str">
            <v xml:space="preserve">UNIDADE APLIC.EXTRUSAO COND. D                                                 </v>
          </cell>
          <cell r="C1729" t="str">
            <v>hora</v>
          </cell>
          <cell r="D1729">
            <v>500.1</v>
          </cell>
          <cell r="E1729">
            <v>370.44444444444446</v>
          </cell>
          <cell r="F1729" t="str">
            <v>DER Jan/26</v>
          </cell>
        </row>
        <row r="1730">
          <cell r="A1730" t="str">
            <v>72.58.02.01</v>
          </cell>
          <cell r="B1730" t="str">
            <v xml:space="preserve">UNIDADE APLIC.TINTA ELAST.A FRIO COND.A                                        </v>
          </cell>
          <cell r="C1730" t="str">
            <v>hora</v>
          </cell>
          <cell r="D1730">
            <v>138.93</v>
          </cell>
          <cell r="E1730">
            <v>102.91111111111111</v>
          </cell>
          <cell r="F1730" t="str">
            <v>DER Jan/26</v>
          </cell>
        </row>
        <row r="1731">
          <cell r="A1731" t="str">
            <v>72.58.02.02</v>
          </cell>
          <cell r="B1731" t="str">
            <v xml:space="preserve">UNIDADE APLIC.TINTA ELAST.A FRIO COND.B                                        </v>
          </cell>
          <cell r="C1731" t="str">
            <v>hora</v>
          </cell>
          <cell r="D1731">
            <v>1.64</v>
          </cell>
          <cell r="E1731">
            <v>1.2148148148148146</v>
          </cell>
          <cell r="F1731" t="str">
            <v>DER Jan/26</v>
          </cell>
        </row>
        <row r="1732">
          <cell r="A1732" t="str">
            <v>72.58.02.03</v>
          </cell>
          <cell r="B1732" t="str">
            <v xml:space="preserve">UNIDADE APLIC.TINTA ELAST.A FRIO COND.C                                        </v>
          </cell>
          <cell r="C1732" t="str">
            <v>hora</v>
          </cell>
          <cell r="D1732">
            <v>112.69</v>
          </cell>
          <cell r="E1732">
            <v>83.474074074074068</v>
          </cell>
          <cell r="F1732" t="str">
            <v>DER Jan/26</v>
          </cell>
        </row>
        <row r="1733">
          <cell r="A1733" t="str">
            <v>72.58.02.04</v>
          </cell>
          <cell r="B1733" t="str">
            <v xml:space="preserve">UNIDADE APLIC.TINTA ELAST.A FRIO COND.D                                        </v>
          </cell>
          <cell r="C1733" t="str">
            <v>hora</v>
          </cell>
          <cell r="D1733">
            <v>250.78</v>
          </cell>
          <cell r="E1733">
            <v>185.76296296296294</v>
          </cell>
          <cell r="F1733" t="str">
            <v>DER Jan/26</v>
          </cell>
        </row>
        <row r="1734">
          <cell r="A1734" t="str">
            <v>72.58.03.01</v>
          </cell>
          <cell r="B1734" t="str">
            <v xml:space="preserve">UNIDADE FUSORA COND. A                                                         </v>
          </cell>
          <cell r="C1734" t="str">
            <v>hora</v>
          </cell>
          <cell r="D1734">
            <v>266.52999999999997</v>
          </cell>
          <cell r="E1734">
            <v>197.4296296296296</v>
          </cell>
          <cell r="F1734" t="str">
            <v>DER Jan/26</v>
          </cell>
        </row>
        <row r="1735">
          <cell r="A1735" t="str">
            <v>72.58.03.02</v>
          </cell>
          <cell r="B1735" t="str">
            <v xml:space="preserve">UNIDADE FUSORA COND. B                                                         </v>
          </cell>
          <cell r="C1735" t="str">
            <v>hora</v>
          </cell>
          <cell r="D1735">
            <v>50.82</v>
          </cell>
          <cell r="E1735">
            <v>37.644444444444446</v>
          </cell>
          <cell r="F1735" t="str">
            <v>DER Jan/26</v>
          </cell>
        </row>
        <row r="1736">
          <cell r="A1736" t="str">
            <v>72.58.03.03</v>
          </cell>
          <cell r="B1736" t="str">
            <v xml:space="preserve">UNIDADE FUSORA COND. C                                                         </v>
          </cell>
          <cell r="C1736" t="str">
            <v>hora</v>
          </cell>
          <cell r="D1736">
            <v>283.64999999999998</v>
          </cell>
          <cell r="E1736">
            <v>210.11111111111109</v>
          </cell>
          <cell r="F1736" t="str">
            <v>DER Jan/26</v>
          </cell>
        </row>
        <row r="1737">
          <cell r="A1737" t="str">
            <v>72.58.03.04</v>
          </cell>
          <cell r="B1737" t="str">
            <v xml:space="preserve">UNIDADE FUSORA COND. D                                                         </v>
          </cell>
          <cell r="C1737" t="str">
            <v>hora</v>
          </cell>
          <cell r="D1737">
            <v>524.30999999999995</v>
          </cell>
          <cell r="E1737">
            <v>388.37777777777774</v>
          </cell>
          <cell r="F1737" t="str">
            <v>DER Jan/26</v>
          </cell>
        </row>
        <row r="1738">
          <cell r="A1738" t="str">
            <v>72.58.04.01</v>
          </cell>
          <cell r="B1738" t="str">
            <v xml:space="preserve">UNIDADE APLIC.HOT-SPRAY COND. A                                                </v>
          </cell>
          <cell r="C1738" t="str">
            <v>hora</v>
          </cell>
          <cell r="D1738">
            <v>311.77999999999997</v>
          </cell>
          <cell r="E1738">
            <v>230.94814814814811</v>
          </cell>
          <cell r="F1738" t="str">
            <v>DER Jan/26</v>
          </cell>
        </row>
        <row r="1739">
          <cell r="A1739" t="str">
            <v>72.58.04.02</v>
          </cell>
          <cell r="B1739" t="str">
            <v xml:space="preserve">UNIDADE APLIC.HOT-SPRAY COND. B                                                </v>
          </cell>
          <cell r="C1739" t="str">
            <v>hora</v>
          </cell>
          <cell r="D1739">
            <v>341.17</v>
          </cell>
          <cell r="E1739">
            <v>252.71851851851852</v>
          </cell>
          <cell r="F1739" t="str">
            <v>DER Jan/26</v>
          </cell>
        </row>
        <row r="1740">
          <cell r="A1740" t="str">
            <v>72.58.04.03</v>
          </cell>
          <cell r="B1740" t="str">
            <v xml:space="preserve">UNIDADE APLIC.HOT-SPRAY COND. C                                                </v>
          </cell>
          <cell r="C1740" t="str">
            <v>hora</v>
          </cell>
          <cell r="D1740">
            <v>660.9</v>
          </cell>
          <cell r="E1740">
            <v>489.55555555555549</v>
          </cell>
          <cell r="F1740" t="str">
            <v>DER Jan/26</v>
          </cell>
        </row>
        <row r="1741">
          <cell r="A1741" t="str">
            <v>72.58.04.04</v>
          </cell>
          <cell r="B1741" t="str">
            <v xml:space="preserve">UNIDADE APLIC.HOT-SPRAY COND. D                                                </v>
          </cell>
          <cell r="C1741" t="str">
            <v>hora</v>
          </cell>
          <cell r="D1741">
            <v>798.99</v>
          </cell>
          <cell r="E1741">
            <v>591.84444444444443</v>
          </cell>
          <cell r="F1741" t="str">
            <v>DER Jan/26</v>
          </cell>
        </row>
        <row r="1742">
          <cell r="A1742" t="str">
            <v>72.58.05.01</v>
          </cell>
          <cell r="B1742" t="str">
            <v xml:space="preserve">UNID.APLIC.TINTA (HOFFMAN OU SIMILAR)C-A                                       </v>
          </cell>
          <cell r="C1742" t="str">
            <v>hora</v>
          </cell>
          <cell r="D1742">
            <v>139.1</v>
          </cell>
          <cell r="E1742">
            <v>103.03703703703702</v>
          </cell>
          <cell r="F1742" t="str">
            <v>DER Jan/26</v>
          </cell>
        </row>
        <row r="1743">
          <cell r="A1743" t="str">
            <v>72.58.05.02</v>
          </cell>
          <cell r="B1743" t="str">
            <v xml:space="preserve">UNID.APLIC.TINTA (HOFFMAN OU SIMILAR)C-B                                       </v>
          </cell>
          <cell r="C1743" t="str">
            <v>hora</v>
          </cell>
          <cell r="D1743">
            <v>1.97</v>
          </cell>
          <cell r="E1743">
            <v>1.459259259259259</v>
          </cell>
          <cell r="F1743" t="str">
            <v>DER Jan/26</v>
          </cell>
        </row>
        <row r="1744">
          <cell r="A1744" t="str">
            <v>72.58.05.03</v>
          </cell>
          <cell r="B1744" t="str">
            <v xml:space="preserve">UNID.APLIC.TINTA (HOFFMAN OU SIMILAR)C-C                                       </v>
          </cell>
          <cell r="C1744" t="str">
            <v>hora</v>
          </cell>
          <cell r="D1744">
            <v>112.88</v>
          </cell>
          <cell r="E1744">
            <v>83.614814814814807</v>
          </cell>
          <cell r="F1744" t="str">
            <v>DER Jan/26</v>
          </cell>
        </row>
        <row r="1745">
          <cell r="A1745" t="str">
            <v>72.58.05.04</v>
          </cell>
          <cell r="B1745" t="str">
            <v xml:space="preserve">UNID.APLIC.TINTA (HOFFMAN OU SIMILAR)C-D                                       </v>
          </cell>
          <cell r="C1745" t="str">
            <v>hora</v>
          </cell>
          <cell r="D1745">
            <v>250.98</v>
          </cell>
          <cell r="E1745">
            <v>185.9111111111111</v>
          </cell>
          <cell r="F1745" t="str">
            <v>DER Jan/26</v>
          </cell>
        </row>
        <row r="1746">
          <cell r="A1746" t="str">
            <v>72.59.01.01</v>
          </cell>
          <cell r="B1746" t="str">
            <v xml:space="preserve">SILO P/ESTOC.CIMENTO 30T COND. A                                               </v>
          </cell>
          <cell r="C1746" t="str">
            <v>hora</v>
          </cell>
          <cell r="D1746">
            <v>10.71</v>
          </cell>
          <cell r="E1746">
            <v>7.9333333333333336</v>
          </cell>
          <cell r="F1746" t="str">
            <v>DER Jan/26</v>
          </cell>
        </row>
        <row r="1747">
          <cell r="A1747" t="str">
            <v>72.59.01.02</v>
          </cell>
          <cell r="B1747" t="str">
            <v xml:space="preserve">SILO P/ESTOC.CIMENTO 30T COND. B                                               </v>
          </cell>
          <cell r="C1747" t="str">
            <v>hora</v>
          </cell>
          <cell r="D1747">
            <v>12.34</v>
          </cell>
          <cell r="E1747">
            <v>9.1407407407407408</v>
          </cell>
          <cell r="F1747" t="str">
            <v>DER Jan/26</v>
          </cell>
        </row>
        <row r="1748">
          <cell r="A1748" t="str">
            <v>72.59.01.03</v>
          </cell>
          <cell r="B1748" t="str">
            <v xml:space="preserve">SILO P/ESTOC.CIMENTO 30T COND. C                                               </v>
          </cell>
          <cell r="C1748" t="str">
            <v>hora</v>
          </cell>
          <cell r="D1748">
            <v>12.34</v>
          </cell>
          <cell r="E1748">
            <v>9.1407407407407408</v>
          </cell>
          <cell r="F1748" t="str">
            <v>DER Jan/26</v>
          </cell>
        </row>
        <row r="1749">
          <cell r="A1749" t="str">
            <v>72.59.01.04</v>
          </cell>
          <cell r="B1749" t="str">
            <v xml:space="preserve">SILO P/ESTOC.CIMENTO 30T COND. D                                               </v>
          </cell>
          <cell r="C1749" t="str">
            <v>hora</v>
          </cell>
          <cell r="D1749">
            <v>12.34</v>
          </cell>
          <cell r="E1749">
            <v>9.1407407407407408</v>
          </cell>
          <cell r="F1749" t="str">
            <v>DER Jan/26</v>
          </cell>
        </row>
        <row r="1750">
          <cell r="A1750" t="str">
            <v>72.61.01.01</v>
          </cell>
          <cell r="B1750" t="str">
            <v xml:space="preserve">VASSOURA MEC. REBOCAVEL COND. A                                                </v>
          </cell>
          <cell r="C1750" t="str">
            <v>hora</v>
          </cell>
          <cell r="D1750">
            <v>5.56</v>
          </cell>
          <cell r="E1750">
            <v>4.1185185185185178</v>
          </cell>
          <cell r="F1750" t="str">
            <v>DER Jan/26</v>
          </cell>
        </row>
        <row r="1751">
          <cell r="A1751" t="str">
            <v>72.61.01.02</v>
          </cell>
          <cell r="B1751" t="str">
            <v xml:space="preserve">VASSOURA MEC. REBOCAVEL COND. B                                                </v>
          </cell>
          <cell r="C1751" t="str">
            <v>hora</v>
          </cell>
          <cell r="D1751">
            <v>6.4</v>
          </cell>
          <cell r="E1751">
            <v>4.7407407407407405</v>
          </cell>
          <cell r="F1751" t="str">
            <v>DER Jan/26</v>
          </cell>
        </row>
        <row r="1752">
          <cell r="A1752" t="str">
            <v>72.61.01.03</v>
          </cell>
          <cell r="B1752" t="str">
            <v xml:space="preserve">VASSOURA MEC. REBOCAVEL COND. C                                                </v>
          </cell>
          <cell r="C1752" t="str">
            <v>hora</v>
          </cell>
          <cell r="D1752">
            <v>102.29</v>
          </cell>
          <cell r="E1752">
            <v>75.770370370370372</v>
          </cell>
          <cell r="F1752" t="str">
            <v>DER Jan/26</v>
          </cell>
        </row>
        <row r="1753">
          <cell r="A1753" t="str">
            <v>72.61.01.04</v>
          </cell>
          <cell r="B1753" t="str">
            <v xml:space="preserve">VASSOURA MEC. REBOCAVEL COND. D                                                </v>
          </cell>
          <cell r="C1753" t="str">
            <v>hora</v>
          </cell>
          <cell r="D1753">
            <v>102.29</v>
          </cell>
          <cell r="E1753">
            <v>75.770370370370372</v>
          </cell>
          <cell r="F1753" t="str">
            <v>DER Jan/26</v>
          </cell>
        </row>
        <row r="1754">
          <cell r="A1754" t="str">
            <v>72.63.01.01</v>
          </cell>
          <cell r="B1754" t="str">
            <v xml:space="preserve">MAQUINA DE JATO COND. A                                                        </v>
          </cell>
          <cell r="C1754" t="str">
            <v>hora</v>
          </cell>
          <cell r="D1754">
            <v>38.97</v>
          </cell>
          <cell r="E1754">
            <v>28.866666666666664</v>
          </cell>
          <cell r="F1754" t="str">
            <v>DER Jan/26</v>
          </cell>
        </row>
        <row r="1755">
          <cell r="A1755" t="str">
            <v>72.63.01.02</v>
          </cell>
          <cell r="B1755" t="str">
            <v xml:space="preserve">MAQUINA DE JATO COND. B                                                        </v>
          </cell>
          <cell r="C1755" t="str">
            <v>hora</v>
          </cell>
          <cell r="D1755">
            <v>8.92</v>
          </cell>
          <cell r="E1755">
            <v>6.6074074074074067</v>
          </cell>
          <cell r="F1755" t="str">
            <v>DER Jan/26</v>
          </cell>
        </row>
        <row r="1756">
          <cell r="A1756" t="str">
            <v>72.63.01.03</v>
          </cell>
          <cell r="B1756" t="str">
            <v xml:space="preserve">MAQUINA DE JATO COND. C                                                        </v>
          </cell>
          <cell r="C1756" t="str">
            <v>hora</v>
          </cell>
          <cell r="D1756">
            <v>19.190000000000001</v>
          </cell>
          <cell r="E1756">
            <v>14.214814814814815</v>
          </cell>
          <cell r="F1756" t="str">
            <v>DER Jan/26</v>
          </cell>
        </row>
        <row r="1757">
          <cell r="A1757" t="str">
            <v>72.63.01.04</v>
          </cell>
          <cell r="B1757" t="str">
            <v xml:space="preserve">MAQUINA DE JATO COND. D                                                        </v>
          </cell>
          <cell r="C1757" t="str">
            <v>hora</v>
          </cell>
          <cell r="D1757">
            <v>53.37</v>
          </cell>
          <cell r="E1757">
            <v>39.533333333333331</v>
          </cell>
          <cell r="F1757" t="str">
            <v>DER Jan/26</v>
          </cell>
        </row>
      </sheetData>
      <sheetData sheetId="7">
        <row r="1">
          <cell r="A1" t="str">
            <v>CGCIT</v>
          </cell>
          <cell r="B1" t="str">
            <v>SISTEMA DE CUSTOS REFERENCIAIS DE OBRAS - SICRO</v>
          </cell>
          <cell r="D1" t="str">
            <v>DNIT</v>
          </cell>
        </row>
        <row r="2">
          <cell r="B2" t="str">
            <v>São Paulo - Abr/2026</v>
          </cell>
        </row>
        <row r="3">
          <cell r="A3" t="str">
            <v>Código</v>
          </cell>
          <cell r="B3" t="str">
            <v>Descrição do Serviço</v>
          </cell>
          <cell r="C3" t="str">
            <v>Unidade</v>
          </cell>
          <cell r="D3" t="str">
            <v>Custo Unitário
(R$)</v>
          </cell>
          <cell r="E3" t="str">
            <v>Data Base</v>
          </cell>
        </row>
        <row r="4">
          <cell r="A4">
            <v>307731</v>
          </cell>
          <cell r="B4" t="str">
            <v>Aparelho de apoio de neoprene fretado para estruturas moldadas no local - fornecimento e instalação</v>
          </cell>
          <cell r="C4" t="str">
            <v>dm³</v>
          </cell>
          <cell r="D4">
            <v>170.38</v>
          </cell>
          <cell r="E4" t="str">
            <v>SICRO Abr/26</v>
          </cell>
        </row>
        <row r="5">
          <cell r="A5">
            <v>307732</v>
          </cell>
          <cell r="B5" t="str">
            <v>Aparelho de apoio de neoprene fretado para estruturas pré-moldadas - fornecimento e instalação</v>
          </cell>
          <cell r="C5" t="str">
            <v>dm³</v>
          </cell>
          <cell r="D5">
            <v>139.38</v>
          </cell>
          <cell r="E5" t="str">
            <v>SICRO Abr/26</v>
          </cell>
        </row>
        <row r="6">
          <cell r="A6">
            <v>308308</v>
          </cell>
          <cell r="B6" t="str">
            <v>Aparelho de apoio metálico elastomérico fixo com capacidade de 1.500 kN - fornecimento e instalação</v>
          </cell>
          <cell r="C6" t="str">
            <v>un</v>
          </cell>
          <cell r="D6">
            <v>4938.72</v>
          </cell>
          <cell r="E6" t="str">
            <v>SICRO Abr/26</v>
          </cell>
        </row>
        <row r="7">
          <cell r="A7">
            <v>308313</v>
          </cell>
          <cell r="B7" t="str">
            <v>Aparelho de apoio metálico elastomérico fixo com capacidade de 10.000 kN - fornecimento e instalação</v>
          </cell>
          <cell r="C7" t="str">
            <v>un</v>
          </cell>
          <cell r="D7">
            <v>29909.97</v>
          </cell>
          <cell r="E7" t="str">
            <v>SICRO Abr/26</v>
          </cell>
        </row>
        <row r="8">
          <cell r="A8">
            <v>308309</v>
          </cell>
          <cell r="B8" t="str">
            <v>Aparelho de apoio metálico elastomérico fixo com capacidade de 2.500 kN - fornecimento e instalação</v>
          </cell>
          <cell r="C8" t="str">
            <v>un</v>
          </cell>
          <cell r="D8">
            <v>8286.56</v>
          </cell>
          <cell r="E8" t="str">
            <v>SICRO Abr/26</v>
          </cell>
        </row>
        <row r="9">
          <cell r="A9">
            <v>308310</v>
          </cell>
          <cell r="B9" t="str">
            <v>Aparelho de apoio metálico elastomérico fixo com capacidade de 4.000 kN - fornecimento e instalação</v>
          </cell>
          <cell r="C9" t="str">
            <v>un</v>
          </cell>
          <cell r="D9">
            <v>10369.35</v>
          </cell>
          <cell r="E9" t="str">
            <v>SICRO Abr/26</v>
          </cell>
        </row>
        <row r="10">
          <cell r="A10">
            <v>308311</v>
          </cell>
          <cell r="B10" t="str">
            <v>Aparelho de apoio metálico elastomérico fixo com capacidade de 5.500 kN - fornecimento e instalação</v>
          </cell>
          <cell r="C10" t="str">
            <v>un</v>
          </cell>
          <cell r="D10">
            <v>15004.29</v>
          </cell>
          <cell r="E10" t="str">
            <v>SICRO Abr/26</v>
          </cell>
        </row>
        <row r="11">
          <cell r="A11">
            <v>308312</v>
          </cell>
          <cell r="B11" t="str">
            <v>Aparelho de apoio metálico elastomérico fixo com capacidade de 7.500 kN - fornecimento e instalação</v>
          </cell>
          <cell r="C11" t="str">
            <v>un</v>
          </cell>
          <cell r="D11">
            <v>21074.52</v>
          </cell>
          <cell r="E11" t="str">
            <v>SICRO Abr/26</v>
          </cell>
        </row>
        <row r="12">
          <cell r="A12">
            <v>308307</v>
          </cell>
          <cell r="B12" t="str">
            <v>Aparelho de apoio metálico elastomérico fixo com capacidade de 700 kN - fornecimento e instalação</v>
          </cell>
          <cell r="C12" t="str">
            <v>un</v>
          </cell>
          <cell r="D12">
            <v>2751.99</v>
          </cell>
          <cell r="E12" t="str">
            <v>SICRO Abr/26</v>
          </cell>
        </row>
        <row r="13">
          <cell r="A13">
            <v>308322</v>
          </cell>
          <cell r="B13" t="str">
            <v>Aparelho de apoio metálico elastomérico multidirecional com capacidade de 1.500 kN - fornecimento e instalação</v>
          </cell>
          <cell r="C13" t="str">
            <v>un</v>
          </cell>
          <cell r="D13">
            <v>5195.8100000000004</v>
          </cell>
          <cell r="E13" t="str">
            <v>SICRO Abr/26</v>
          </cell>
        </row>
        <row r="14">
          <cell r="A14">
            <v>308327</v>
          </cell>
          <cell r="B14" t="str">
            <v>Aparelho de apoio metálico elastomérico multidirecional com capacidade de 10.000 kN - fornecimento e instalação</v>
          </cell>
          <cell r="C14" t="str">
            <v>un</v>
          </cell>
          <cell r="D14">
            <v>31311.119999999999</v>
          </cell>
          <cell r="E14" t="str">
            <v>SICRO Abr/26</v>
          </cell>
        </row>
        <row r="15">
          <cell r="A15">
            <v>308323</v>
          </cell>
          <cell r="B15" t="str">
            <v>Aparelho de apoio metálico elastomérico multidirecional com capacidade de 2.500 kN - fornecimento e instalação</v>
          </cell>
          <cell r="C15" t="str">
            <v>un</v>
          </cell>
          <cell r="D15">
            <v>8178.79</v>
          </cell>
          <cell r="E15" t="str">
            <v>SICRO Abr/26</v>
          </cell>
        </row>
        <row r="16">
          <cell r="A16">
            <v>308324</v>
          </cell>
          <cell r="B16" t="str">
            <v>Aparelho de apoio metálico elastomérico multidirecional com capacidade de 4.000 kN - fornecimento e instalação</v>
          </cell>
          <cell r="C16" t="str">
            <v>un</v>
          </cell>
          <cell r="D16">
            <v>11965.28</v>
          </cell>
          <cell r="E16" t="str">
            <v>SICRO Abr/26</v>
          </cell>
        </row>
        <row r="17">
          <cell r="A17">
            <v>308325</v>
          </cell>
          <cell r="B17" t="str">
            <v>Aparelho de apoio metálico elastomérico multidirecional com capacidade de 5.500 kN - fornecimento e instalação</v>
          </cell>
          <cell r="C17" t="str">
            <v>un</v>
          </cell>
          <cell r="D17">
            <v>16849.95</v>
          </cell>
          <cell r="E17" t="str">
            <v>SICRO Abr/26</v>
          </cell>
        </row>
        <row r="18">
          <cell r="A18">
            <v>308326</v>
          </cell>
          <cell r="B18" t="str">
            <v>Aparelho de apoio metálico elastomérico multidirecional com capacidade de 7.500 kN - fornecimento e instalação</v>
          </cell>
          <cell r="C18" t="str">
            <v>un</v>
          </cell>
          <cell r="D18">
            <v>23308.97</v>
          </cell>
          <cell r="E18" t="str">
            <v>SICRO Abr/26</v>
          </cell>
        </row>
        <row r="19">
          <cell r="A19">
            <v>308321</v>
          </cell>
          <cell r="B19" t="str">
            <v>Aparelho de apoio metálico elastomérico multidirecional com capacidade de 700 kN - fornecimento e instalação</v>
          </cell>
          <cell r="C19" t="str">
            <v>un</v>
          </cell>
          <cell r="D19">
            <v>5114.6400000000003</v>
          </cell>
          <cell r="E19" t="str">
            <v>SICRO Abr/26</v>
          </cell>
        </row>
        <row r="20">
          <cell r="A20">
            <v>308315</v>
          </cell>
          <cell r="B20" t="str">
            <v>Aparelho de apoio metálico elastomérico unidirecional com capacidade de 1.500 kN - fornecimento e instalação</v>
          </cell>
          <cell r="C20" t="str">
            <v>un</v>
          </cell>
          <cell r="D20">
            <v>6779.38</v>
          </cell>
          <cell r="E20" t="str">
            <v>SICRO Abr/26</v>
          </cell>
        </row>
        <row r="21">
          <cell r="A21">
            <v>308320</v>
          </cell>
          <cell r="B21" t="str">
            <v>Aparelho de apoio metálico elastomérico unidirecional com capacidade de 10.000 kN - fornecimento e instalação</v>
          </cell>
          <cell r="C21" t="str">
            <v>un</v>
          </cell>
          <cell r="D21">
            <v>49735.64</v>
          </cell>
          <cell r="E21" t="str">
            <v>SICRO Abr/26</v>
          </cell>
        </row>
        <row r="22">
          <cell r="A22">
            <v>308316</v>
          </cell>
          <cell r="B22" t="str">
            <v>Aparelho de apoio metálico elastomérico unidirecional com capacidade de 2.500 kN - fornecimento e instalação</v>
          </cell>
          <cell r="C22" t="str">
            <v>un</v>
          </cell>
          <cell r="D22">
            <v>9747.67</v>
          </cell>
          <cell r="E22" t="str">
            <v>SICRO Abr/26</v>
          </cell>
        </row>
        <row r="23">
          <cell r="A23">
            <v>308317</v>
          </cell>
          <cell r="B23" t="str">
            <v>Aparelho de apoio metálico elastomérico unidirecional com capacidade de 4.000 kN - fornecimento e instalação</v>
          </cell>
          <cell r="C23" t="str">
            <v>un</v>
          </cell>
          <cell r="D23">
            <v>18634.59</v>
          </cell>
          <cell r="E23" t="str">
            <v>SICRO Abr/26</v>
          </cell>
        </row>
        <row r="24">
          <cell r="A24">
            <v>308318</v>
          </cell>
          <cell r="B24" t="str">
            <v>Aparelho de apoio metálico elastomérico unidirecional com capacidade de 5.500 kN - fornecimento e instalação</v>
          </cell>
          <cell r="C24" t="str">
            <v>un</v>
          </cell>
          <cell r="D24">
            <v>25563.200000000001</v>
          </cell>
          <cell r="E24" t="str">
            <v>SICRO Abr/26</v>
          </cell>
        </row>
        <row r="25">
          <cell r="A25">
            <v>308319</v>
          </cell>
          <cell r="B25" t="str">
            <v>Aparelho de apoio metálico elastomérico unidirecional com capacidade de 7.500 kN - fornecimento e instalação</v>
          </cell>
          <cell r="C25" t="str">
            <v>un</v>
          </cell>
          <cell r="D25">
            <v>27152.03</v>
          </cell>
          <cell r="E25" t="str">
            <v>SICRO Abr/26</v>
          </cell>
        </row>
        <row r="26">
          <cell r="A26">
            <v>308314</v>
          </cell>
          <cell r="B26" t="str">
            <v>Aparelho de apoio metálico elastomérico unidirecional com capacidade de 700 kN - fornecimento e instalação</v>
          </cell>
          <cell r="C26" t="str">
            <v>un</v>
          </cell>
          <cell r="D26">
            <v>5115.22</v>
          </cell>
          <cell r="E26" t="str">
            <v>SICRO Abr/26</v>
          </cell>
        </row>
        <row r="27">
          <cell r="A27">
            <v>308250</v>
          </cell>
          <cell r="B27" t="str">
            <v>Aparelho de apoio metálico esférico fixo com capacidade de 1.000 kN - fornecimento e instalação</v>
          </cell>
          <cell r="C27" t="str">
            <v>un</v>
          </cell>
          <cell r="D27">
            <v>8518.92</v>
          </cell>
          <cell r="E27" t="str">
            <v>SICRO Abr/26</v>
          </cell>
        </row>
        <row r="28">
          <cell r="A28">
            <v>308251</v>
          </cell>
          <cell r="B28" t="str">
            <v>Aparelho de apoio metálico esférico fixo com capacidade de 1.500 kN - fornecimento e instalação</v>
          </cell>
          <cell r="C28" t="str">
            <v>un</v>
          </cell>
          <cell r="D28">
            <v>13355.07</v>
          </cell>
          <cell r="E28" t="str">
            <v>SICRO Abr/26</v>
          </cell>
        </row>
        <row r="29">
          <cell r="A29">
            <v>308268</v>
          </cell>
          <cell r="B29" t="str">
            <v>Aparelho de apoio metálico esférico fixo com capacidade de 10.000 kN - fornecimento e instalação</v>
          </cell>
          <cell r="C29" t="str">
            <v>un</v>
          </cell>
          <cell r="D29">
            <v>82575.97</v>
          </cell>
          <cell r="E29" t="str">
            <v>SICRO Abr/26</v>
          </cell>
        </row>
        <row r="30">
          <cell r="A30">
            <v>308252</v>
          </cell>
          <cell r="B30" t="str">
            <v>Aparelho de apoio metálico esférico fixo com capacidade de 2.000 kN - fornecimento e instalação</v>
          </cell>
          <cell r="C30" t="str">
            <v>un</v>
          </cell>
          <cell r="D30">
            <v>15320.21</v>
          </cell>
          <cell r="E30" t="str">
            <v>SICRO Abr/26</v>
          </cell>
        </row>
        <row r="31">
          <cell r="A31">
            <v>308253</v>
          </cell>
          <cell r="B31" t="str">
            <v>Aparelho de apoio metálico esférico fixo com capacidade de 2.500 kN - fornecimento e instalação</v>
          </cell>
          <cell r="C31" t="str">
            <v>un</v>
          </cell>
          <cell r="D31">
            <v>18464.82</v>
          </cell>
          <cell r="E31" t="str">
            <v>SICRO Abr/26</v>
          </cell>
        </row>
        <row r="32">
          <cell r="A32">
            <v>308254</v>
          </cell>
          <cell r="B32" t="str">
            <v>Aparelho de apoio metálico esférico fixo com capacidade de 3.000 kN - fornecimento e instalação</v>
          </cell>
          <cell r="C32" t="str">
            <v>un</v>
          </cell>
          <cell r="D32">
            <v>21381.03</v>
          </cell>
          <cell r="E32" t="str">
            <v>SICRO Abr/26</v>
          </cell>
        </row>
        <row r="33">
          <cell r="A33">
            <v>308255</v>
          </cell>
          <cell r="B33" t="str">
            <v>Aparelho de apoio metálico esférico fixo com capacidade de 3.500 kN - fornecimento e instalação</v>
          </cell>
          <cell r="C33" t="str">
            <v>un</v>
          </cell>
          <cell r="D33">
            <v>25463.39</v>
          </cell>
          <cell r="E33" t="str">
            <v>SICRO Abr/26</v>
          </cell>
        </row>
        <row r="34">
          <cell r="A34">
            <v>308256</v>
          </cell>
          <cell r="B34" t="str">
            <v>Aparelho de apoio metálico esférico fixo com capacidade de 4.000 kN - fornecimento e instalação</v>
          </cell>
          <cell r="C34" t="str">
            <v>un</v>
          </cell>
          <cell r="D34">
            <v>34685.879999999997</v>
          </cell>
          <cell r="E34" t="str">
            <v>SICRO Abr/26</v>
          </cell>
        </row>
        <row r="35">
          <cell r="A35">
            <v>308257</v>
          </cell>
          <cell r="B35" t="str">
            <v>Aparelho de apoio metálico esférico fixo com capacidade de 4.500 kN - fornecimento e instalação</v>
          </cell>
          <cell r="C35" t="str">
            <v>un</v>
          </cell>
          <cell r="D35">
            <v>38573.43</v>
          </cell>
          <cell r="E35" t="str">
            <v>SICRO Abr/26</v>
          </cell>
        </row>
        <row r="36">
          <cell r="A36">
            <v>308258</v>
          </cell>
          <cell r="B36" t="str">
            <v>Aparelho de apoio metálico esférico fixo com capacidade de 5.000 kN - fornecimento e instalação</v>
          </cell>
          <cell r="C36" t="str">
            <v>un</v>
          </cell>
          <cell r="D36">
            <v>42874.2</v>
          </cell>
          <cell r="E36" t="str">
            <v>SICRO Abr/26</v>
          </cell>
        </row>
        <row r="37">
          <cell r="A37">
            <v>308259</v>
          </cell>
          <cell r="B37" t="str">
            <v>Aparelho de apoio metálico esférico fixo com capacidade de 5.500 kN - fornecimento e instalação</v>
          </cell>
          <cell r="C37" t="str">
            <v>un</v>
          </cell>
          <cell r="D37">
            <v>41709.99</v>
          </cell>
          <cell r="E37" t="str">
            <v>SICRO Abr/26</v>
          </cell>
        </row>
        <row r="38">
          <cell r="A38">
            <v>308260</v>
          </cell>
          <cell r="B38" t="str">
            <v>Aparelho de apoio metálico esférico fixo com capacidade de 6.000 kN - fornecimento e instalação</v>
          </cell>
          <cell r="C38" t="str">
            <v>un</v>
          </cell>
          <cell r="D38">
            <v>46988.56</v>
          </cell>
          <cell r="E38" t="str">
            <v>SICRO Abr/26</v>
          </cell>
        </row>
        <row r="39">
          <cell r="A39">
            <v>308261</v>
          </cell>
          <cell r="B39" t="str">
            <v>Aparelho de apoio metálico esférico fixo com capacidade de 6.500 kN - fornecimento e instalação</v>
          </cell>
          <cell r="C39" t="str">
            <v>un</v>
          </cell>
          <cell r="D39">
            <v>50741</v>
          </cell>
          <cell r="E39" t="str">
            <v>SICRO Abr/26</v>
          </cell>
        </row>
        <row r="40">
          <cell r="A40">
            <v>308262</v>
          </cell>
          <cell r="B40" t="str">
            <v>Aparelho de apoio metálico esférico fixo com capacidade de 7.000 kN - fornecimento e instalação</v>
          </cell>
          <cell r="C40" t="str">
            <v>un</v>
          </cell>
          <cell r="D40">
            <v>60185.71</v>
          </cell>
          <cell r="E40" t="str">
            <v>SICRO Abr/26</v>
          </cell>
        </row>
        <row r="41">
          <cell r="A41">
            <v>308263</v>
          </cell>
          <cell r="B41" t="str">
            <v>Aparelho de apoio metálico esférico fixo com capacidade de 7.500 kN - fornecimento e instalação</v>
          </cell>
          <cell r="C41" t="str">
            <v>un</v>
          </cell>
          <cell r="D41">
            <v>63951.4</v>
          </cell>
          <cell r="E41" t="str">
            <v>SICRO Abr/26</v>
          </cell>
        </row>
        <row r="42">
          <cell r="A42">
            <v>308264</v>
          </cell>
          <cell r="B42" t="str">
            <v>Aparelho de apoio metálico esférico fixo com capacidade de 8.000 kN - fornecimento e instalação</v>
          </cell>
          <cell r="C42" t="str">
            <v>un</v>
          </cell>
          <cell r="D42">
            <v>62963.27</v>
          </cell>
          <cell r="E42" t="str">
            <v>SICRO Abr/26</v>
          </cell>
        </row>
        <row r="43">
          <cell r="A43">
            <v>308265</v>
          </cell>
          <cell r="B43" t="str">
            <v>Aparelho de apoio metálico esférico fixo com capacidade de 8.500 kN - fornecimento e instalação</v>
          </cell>
          <cell r="C43" t="str">
            <v>un</v>
          </cell>
          <cell r="D43">
            <v>62982.94</v>
          </cell>
          <cell r="E43" t="str">
            <v>SICRO Abr/26</v>
          </cell>
        </row>
        <row r="44">
          <cell r="A44">
            <v>308266</v>
          </cell>
          <cell r="B44" t="str">
            <v>Aparelho de apoio metálico esférico fixo com capacidade de 9.000 kN - fornecimento e instalação</v>
          </cell>
          <cell r="C44" t="str">
            <v>un</v>
          </cell>
          <cell r="D44">
            <v>74113.3</v>
          </cell>
          <cell r="E44" t="str">
            <v>SICRO Abr/26</v>
          </cell>
        </row>
        <row r="45">
          <cell r="A45">
            <v>308267</v>
          </cell>
          <cell r="B45" t="str">
            <v>Aparelho de apoio metálico esférico fixo com capacidade de 9.500 kN - fornecimento e instalação</v>
          </cell>
          <cell r="C45" t="str">
            <v>un</v>
          </cell>
          <cell r="D45">
            <v>78631.56</v>
          </cell>
          <cell r="E45" t="str">
            <v>SICRO Abr/26</v>
          </cell>
        </row>
        <row r="46">
          <cell r="A46">
            <v>308288</v>
          </cell>
          <cell r="B46" t="str">
            <v>Aparelho de apoio metálico esférico multidirecional com capacidade de 1.000 kN - fornecimento e instalação</v>
          </cell>
          <cell r="C46" t="str">
            <v>un</v>
          </cell>
          <cell r="D46">
            <v>9079.27</v>
          </cell>
          <cell r="E46" t="str">
            <v>SICRO Abr/26</v>
          </cell>
        </row>
        <row r="47">
          <cell r="A47">
            <v>308289</v>
          </cell>
          <cell r="B47" t="str">
            <v>Aparelho de apoio metálico esférico multidirecional com capacidade de 1.500 kN - fornecimento e instalação</v>
          </cell>
          <cell r="C47" t="str">
            <v>un</v>
          </cell>
          <cell r="D47">
            <v>12602.99</v>
          </cell>
          <cell r="E47" t="str">
            <v>SICRO Abr/26</v>
          </cell>
        </row>
        <row r="48">
          <cell r="A48">
            <v>308306</v>
          </cell>
          <cell r="B48" t="str">
            <v>Aparelho de apoio metálico esférico multidirecional com capacidade de 10.000 kN - fornecimento e instalação</v>
          </cell>
          <cell r="C48" t="str">
            <v>un</v>
          </cell>
          <cell r="D48">
            <v>78652.19</v>
          </cell>
          <cell r="E48" t="str">
            <v>SICRO Abr/26</v>
          </cell>
        </row>
        <row r="49">
          <cell r="A49">
            <v>308290</v>
          </cell>
          <cell r="B49" t="str">
            <v>Aparelho de apoio metálico esférico multidirecional com capacidade de 2.000 kN - fornecimento e instalação</v>
          </cell>
          <cell r="C49" t="str">
            <v>un</v>
          </cell>
          <cell r="D49">
            <v>16527.990000000002</v>
          </cell>
          <cell r="E49" t="str">
            <v>SICRO Abr/26</v>
          </cell>
        </row>
        <row r="50">
          <cell r="A50">
            <v>308291</v>
          </cell>
          <cell r="B50" t="str">
            <v>Aparelho de apoio metálico esférico multidirecional com capacidade de 2.500 kN - fornecimento e instalação</v>
          </cell>
          <cell r="C50" t="str">
            <v>un</v>
          </cell>
          <cell r="D50">
            <v>19756.080000000002</v>
          </cell>
          <cell r="E50" t="str">
            <v>SICRO Abr/26</v>
          </cell>
        </row>
        <row r="51">
          <cell r="A51">
            <v>308292</v>
          </cell>
          <cell r="B51" t="str">
            <v>Aparelho de apoio metálico esférico multidirecional com capacidade de 3.000 kN - fornecimento e instalação</v>
          </cell>
          <cell r="C51" t="str">
            <v>un</v>
          </cell>
          <cell r="D51">
            <v>22807.03</v>
          </cell>
          <cell r="E51" t="str">
            <v>SICRO Abr/26</v>
          </cell>
        </row>
        <row r="52">
          <cell r="A52">
            <v>308293</v>
          </cell>
          <cell r="B52" t="str">
            <v>Aparelho de apoio metálico esférico multidirecional com capacidade de 3.500 kN - fornecimento e instalação</v>
          </cell>
          <cell r="C52" t="str">
            <v>un</v>
          </cell>
          <cell r="D52">
            <v>25785.200000000001</v>
          </cell>
          <cell r="E52" t="str">
            <v>SICRO Abr/26</v>
          </cell>
        </row>
        <row r="53">
          <cell r="A53">
            <v>308294</v>
          </cell>
          <cell r="B53" t="str">
            <v>Aparelho de apoio metálico esférico multidirecional com capacidade de 4.000 kN - fornecimento e instalação</v>
          </cell>
          <cell r="C53" t="str">
            <v>un</v>
          </cell>
          <cell r="D53">
            <v>29235.96</v>
          </cell>
          <cell r="E53" t="str">
            <v>SICRO Abr/26</v>
          </cell>
        </row>
        <row r="54">
          <cell r="A54">
            <v>308295</v>
          </cell>
          <cell r="B54" t="str">
            <v>Aparelho de apoio metálico esférico multidirecional com capacidade de 4.500 kN - fornecimento e instalação</v>
          </cell>
          <cell r="C54" t="str">
            <v>un</v>
          </cell>
          <cell r="D54">
            <v>33741.949999999997</v>
          </cell>
          <cell r="E54" t="str">
            <v>SICRO Abr/26</v>
          </cell>
        </row>
        <row r="55">
          <cell r="A55">
            <v>308296</v>
          </cell>
          <cell r="B55" t="str">
            <v>Aparelho de apoio metálico esférico multidirecional com capacidade de 5.000 kN - fornecimento e instalação</v>
          </cell>
          <cell r="C55" t="str">
            <v>un</v>
          </cell>
          <cell r="D55">
            <v>37550.44</v>
          </cell>
          <cell r="E55" t="str">
            <v>SICRO Abr/26</v>
          </cell>
        </row>
        <row r="56">
          <cell r="A56">
            <v>308297</v>
          </cell>
          <cell r="B56" t="str">
            <v>Aparelho de apoio metálico esférico multidirecional com capacidade de 5.500 kN - fornecimento e instalação</v>
          </cell>
          <cell r="C56" t="str">
            <v>un</v>
          </cell>
          <cell r="D56">
            <v>40586.620000000003</v>
          </cell>
          <cell r="E56" t="str">
            <v>SICRO Abr/26</v>
          </cell>
        </row>
        <row r="57">
          <cell r="A57">
            <v>308298</v>
          </cell>
          <cell r="B57" t="str">
            <v>Aparelho de apoio metálico esférico multidirecional com capacidade de 6.000 kN - fornecimento e instalação</v>
          </cell>
          <cell r="C57" t="str">
            <v>un</v>
          </cell>
          <cell r="D57">
            <v>45992.07</v>
          </cell>
          <cell r="E57" t="str">
            <v>SICRO Abr/26</v>
          </cell>
        </row>
        <row r="58">
          <cell r="A58">
            <v>308299</v>
          </cell>
          <cell r="B58" t="str">
            <v>Aparelho de apoio metálico esférico multidirecional com capacidade de 6.500 kN - fornecimento e instalação</v>
          </cell>
          <cell r="C58" t="str">
            <v>un</v>
          </cell>
          <cell r="D58">
            <v>49702.37</v>
          </cell>
          <cell r="E58" t="str">
            <v>SICRO Abr/26</v>
          </cell>
        </row>
        <row r="59">
          <cell r="A59">
            <v>308300</v>
          </cell>
          <cell r="B59" t="str">
            <v>Aparelho de apoio metálico esférico multidirecional com capacidade de 7.000 kN - fornecimento e instalação</v>
          </cell>
          <cell r="C59" t="str">
            <v>un</v>
          </cell>
          <cell r="D59">
            <v>53508.94</v>
          </cell>
          <cell r="E59" t="str">
            <v>SICRO Abr/26</v>
          </cell>
        </row>
        <row r="60">
          <cell r="A60">
            <v>308301</v>
          </cell>
          <cell r="B60" t="str">
            <v>Aparelho de apoio metálico esférico multidirecional com capacidade de 7.500 kN - fornecimento e instalação</v>
          </cell>
          <cell r="C60" t="str">
            <v>un</v>
          </cell>
          <cell r="D60">
            <v>57699.38</v>
          </cell>
          <cell r="E60" t="str">
            <v>SICRO Abr/26</v>
          </cell>
        </row>
        <row r="61">
          <cell r="A61">
            <v>308302</v>
          </cell>
          <cell r="B61" t="str">
            <v>Aparelho de apoio metálico esférico multidirecional com capacidade de 8.000 kN - fornecimento e instalação</v>
          </cell>
          <cell r="C61" t="str">
            <v>un</v>
          </cell>
          <cell r="D61">
            <v>61370.63</v>
          </cell>
          <cell r="E61" t="str">
            <v>SICRO Abr/26</v>
          </cell>
        </row>
        <row r="62">
          <cell r="A62">
            <v>308303</v>
          </cell>
          <cell r="B62" t="str">
            <v>Aparelho de apoio metálico esférico multidirecional com capacidade de 8.500 kN - fornecimento e instalação</v>
          </cell>
          <cell r="C62" t="str">
            <v>un</v>
          </cell>
          <cell r="D62">
            <v>66825.919999999998</v>
          </cell>
          <cell r="E62" t="str">
            <v>SICRO Abr/26</v>
          </cell>
        </row>
        <row r="63">
          <cell r="A63">
            <v>308304</v>
          </cell>
          <cell r="B63" t="str">
            <v>Aparelho de apoio metálico esférico multidirecional com capacidade de 9.000 kN - fornecimento e instalação</v>
          </cell>
          <cell r="C63" t="str">
            <v>un</v>
          </cell>
          <cell r="D63">
            <v>70633.05</v>
          </cell>
          <cell r="E63" t="str">
            <v>SICRO Abr/26</v>
          </cell>
        </row>
        <row r="64">
          <cell r="A64">
            <v>308305</v>
          </cell>
          <cell r="B64" t="str">
            <v>Aparelho de apoio metálico esférico multidirecional com capacidade de 9.500 kN - fornecimento e instalação</v>
          </cell>
          <cell r="C64" t="str">
            <v>un</v>
          </cell>
          <cell r="D64">
            <v>74922.77</v>
          </cell>
          <cell r="E64" t="str">
            <v>SICRO Abr/26</v>
          </cell>
        </row>
        <row r="65">
          <cell r="A65">
            <v>308269</v>
          </cell>
          <cell r="B65" t="str">
            <v>Aparelho de apoio metálico esférico unidirecional com capacidade de 1.000 kN - fornecimento e instalação</v>
          </cell>
          <cell r="C65" t="str">
            <v>un</v>
          </cell>
          <cell r="D65">
            <v>12086.57</v>
          </cell>
          <cell r="E65" t="str">
            <v>SICRO Abr/26</v>
          </cell>
        </row>
        <row r="66">
          <cell r="A66">
            <v>308270</v>
          </cell>
          <cell r="B66" t="str">
            <v>Aparelho de apoio metálico esférico unidirecional com capacidade de 1.500 kN - fornecimento e instalação</v>
          </cell>
          <cell r="C66" t="str">
            <v>un</v>
          </cell>
          <cell r="D66">
            <v>16421.919999999998</v>
          </cell>
          <cell r="E66" t="str">
            <v>SICRO Abr/26</v>
          </cell>
        </row>
        <row r="67">
          <cell r="A67">
            <v>308287</v>
          </cell>
          <cell r="B67" t="str">
            <v>Aparelho de apoio metálico esférico unidirecional com capacidade de 10.000 kN - fornecimento e instalação</v>
          </cell>
          <cell r="C67" t="str">
            <v>un</v>
          </cell>
          <cell r="D67">
            <v>89817.15</v>
          </cell>
          <cell r="E67" t="str">
            <v>SICRO Abr/26</v>
          </cell>
        </row>
        <row r="68">
          <cell r="A68">
            <v>308271</v>
          </cell>
          <cell r="B68" t="str">
            <v>Aparelho de apoio metálico esférico unidirecional com capacidade de 2.000 kN - fornecimento e instalação</v>
          </cell>
          <cell r="C68" t="str">
            <v>un</v>
          </cell>
          <cell r="D68">
            <v>20009.7</v>
          </cell>
          <cell r="E68" t="str">
            <v>SICRO Abr/26</v>
          </cell>
        </row>
        <row r="69">
          <cell r="A69">
            <v>308272</v>
          </cell>
          <cell r="B69" t="str">
            <v>Aparelho de apoio metálico esférico unidirecional com capacidade de 2.500 kN - fornecimento e instalação</v>
          </cell>
          <cell r="C69" t="str">
            <v>un</v>
          </cell>
          <cell r="D69">
            <v>23739.56</v>
          </cell>
          <cell r="E69" t="str">
            <v>SICRO Abr/26</v>
          </cell>
        </row>
        <row r="70">
          <cell r="A70">
            <v>308273</v>
          </cell>
          <cell r="B70" t="str">
            <v>Aparelho de apoio metálico esférico unidirecional com capacidade de 3.000 kN - fornecimento e instalação</v>
          </cell>
          <cell r="C70" t="str">
            <v>un</v>
          </cell>
          <cell r="D70">
            <v>27148.53</v>
          </cell>
          <cell r="E70" t="str">
            <v>SICRO Abr/26</v>
          </cell>
        </row>
        <row r="71">
          <cell r="A71">
            <v>308274</v>
          </cell>
          <cell r="B71" t="str">
            <v>Aparelho de apoio metálico esférico unidirecional com capacidade de 3.500 kN - fornecimento e instalação</v>
          </cell>
          <cell r="C71" t="str">
            <v>un</v>
          </cell>
          <cell r="D71">
            <v>31464.18</v>
          </cell>
          <cell r="E71" t="str">
            <v>SICRO Abr/26</v>
          </cell>
        </row>
        <row r="72">
          <cell r="A72">
            <v>308275</v>
          </cell>
          <cell r="B72" t="str">
            <v>Aparelho de apoio metálico esférico unidirecional com capacidade de 4.000 kN - fornecimento e instalação</v>
          </cell>
          <cell r="C72" t="str">
            <v>un</v>
          </cell>
          <cell r="D72">
            <v>35223.199999999997</v>
          </cell>
          <cell r="E72" t="str">
            <v>SICRO Abr/26</v>
          </cell>
        </row>
        <row r="73">
          <cell r="A73">
            <v>308276</v>
          </cell>
          <cell r="B73" t="str">
            <v>Aparelho de apoio metálico esférico unidirecional com capacidade de 4.500 kN - fornecimento e instalação</v>
          </cell>
          <cell r="C73" t="str">
            <v>un</v>
          </cell>
          <cell r="D73">
            <v>40183.480000000003</v>
          </cell>
          <cell r="E73" t="str">
            <v>SICRO Abr/26</v>
          </cell>
        </row>
        <row r="74">
          <cell r="A74">
            <v>308277</v>
          </cell>
          <cell r="B74" t="str">
            <v>Aparelho de apoio metálico esférico unidirecional com capacidade de 5.000 kN - fornecimento e instalação</v>
          </cell>
          <cell r="C74" t="str">
            <v>un</v>
          </cell>
          <cell r="D74">
            <v>49117.5</v>
          </cell>
          <cell r="E74" t="str">
            <v>SICRO Abr/26</v>
          </cell>
        </row>
        <row r="75">
          <cell r="A75">
            <v>308278</v>
          </cell>
          <cell r="B75" t="str">
            <v>Aparelho de apoio metálico esférico unidirecional com capacidade de 5.500 kN - fornecimento e instalação</v>
          </cell>
          <cell r="C75" t="str">
            <v>un</v>
          </cell>
          <cell r="D75">
            <v>48251.360000000001</v>
          </cell>
          <cell r="E75" t="str">
            <v>SICRO Abr/26</v>
          </cell>
        </row>
        <row r="76">
          <cell r="A76">
            <v>308279</v>
          </cell>
          <cell r="B76" t="str">
            <v>Aparelho de apoio metálico esférico unidirecional com capacidade de 6.000 kN - fornecimento e instalação</v>
          </cell>
          <cell r="C76" t="str">
            <v>un</v>
          </cell>
          <cell r="D76">
            <v>54852.38</v>
          </cell>
          <cell r="E76" t="str">
            <v>SICRO Abr/26</v>
          </cell>
        </row>
        <row r="77">
          <cell r="A77">
            <v>308280</v>
          </cell>
          <cell r="B77" t="str">
            <v>Aparelho de apoio metálico esférico unidirecional com capacidade de 6.500 kN - fornecimento e instalação</v>
          </cell>
          <cell r="C77" t="str">
            <v>un</v>
          </cell>
          <cell r="D77">
            <v>57782.16</v>
          </cell>
          <cell r="E77" t="str">
            <v>SICRO Abr/26</v>
          </cell>
        </row>
        <row r="78">
          <cell r="A78">
            <v>308281</v>
          </cell>
          <cell r="B78" t="str">
            <v>Aparelho de apoio metálico esférico unidirecional com capacidade de 7.000 kN - fornecimento e instalação</v>
          </cell>
          <cell r="C78" t="str">
            <v>un</v>
          </cell>
          <cell r="D78">
            <v>62037.38</v>
          </cell>
          <cell r="E78" t="str">
            <v>SICRO Abr/26</v>
          </cell>
        </row>
        <row r="79">
          <cell r="A79">
            <v>308282</v>
          </cell>
          <cell r="B79" t="str">
            <v>Aparelho de apoio metálico esférico unidirecional com capacidade de 7.500 kN - fornecimento e instalação</v>
          </cell>
          <cell r="C79" t="str">
            <v>un</v>
          </cell>
          <cell r="D79">
            <v>66588.94</v>
          </cell>
          <cell r="E79" t="str">
            <v>SICRO Abr/26</v>
          </cell>
        </row>
        <row r="80">
          <cell r="A80">
            <v>308283</v>
          </cell>
          <cell r="B80" t="str">
            <v>Aparelho de apoio metálico esférico unidirecional com capacidade de 8.000 kN - fornecimento e instalação</v>
          </cell>
          <cell r="C80" t="str">
            <v>un</v>
          </cell>
          <cell r="D80">
            <v>70721.34</v>
          </cell>
          <cell r="E80" t="str">
            <v>SICRO Abr/26</v>
          </cell>
        </row>
        <row r="81">
          <cell r="A81">
            <v>308284</v>
          </cell>
          <cell r="B81" t="str">
            <v>Aparelho de apoio metálico esférico unidirecional com capacidade de 8.500 kN - fornecimento e instalação</v>
          </cell>
          <cell r="C81" t="str">
            <v>un</v>
          </cell>
          <cell r="D81">
            <v>76218.19</v>
          </cell>
          <cell r="E81" t="str">
            <v>SICRO Abr/26</v>
          </cell>
        </row>
        <row r="82">
          <cell r="A82">
            <v>308285</v>
          </cell>
          <cell r="B82" t="str">
            <v>Aparelho de apoio metálico esférico unidirecional com capacidade de 9.000 kN - fornecimento e instalação</v>
          </cell>
          <cell r="C82" t="str">
            <v>un</v>
          </cell>
          <cell r="D82">
            <v>80671.31</v>
          </cell>
          <cell r="E82" t="str">
            <v>SICRO Abr/26</v>
          </cell>
        </row>
        <row r="83">
          <cell r="A83">
            <v>308286</v>
          </cell>
          <cell r="B83" t="str">
            <v>Aparelho de apoio metálico esférico unidirecional com capacidade de 9.500 kN - fornecimento e instalação</v>
          </cell>
          <cell r="C83" t="str">
            <v>un</v>
          </cell>
          <cell r="D83">
            <v>85294.75</v>
          </cell>
          <cell r="E83" t="str">
            <v>SICRO Abr/26</v>
          </cell>
        </row>
        <row r="84">
          <cell r="A84">
            <v>307733</v>
          </cell>
          <cell r="B84" t="str">
            <v>Junta de dilatação em elastômero e perfil VV - L = 20 mm e H = 40 mm - fornecimento e instalação</v>
          </cell>
          <cell r="C84" t="str">
            <v>m</v>
          </cell>
          <cell r="D84">
            <v>298.10000000000002</v>
          </cell>
          <cell r="E84" t="str">
            <v>SICRO Abr/26</v>
          </cell>
        </row>
        <row r="85">
          <cell r="A85">
            <v>307734</v>
          </cell>
          <cell r="B85" t="str">
            <v>Junta de dilatação em elastômero e perfil VV - L = 25 mm e H = 50 mm - fornecimento e instalação</v>
          </cell>
          <cell r="C85" t="str">
            <v>m</v>
          </cell>
          <cell r="D85">
            <v>331.79</v>
          </cell>
          <cell r="E85" t="str">
            <v>SICRO Abr/26</v>
          </cell>
        </row>
        <row r="86">
          <cell r="A86">
            <v>307735</v>
          </cell>
          <cell r="B86" t="str">
            <v>Junta de dilatação em elastômero e perfil VV - L = 35 mm e H = 60 mm - fornecimento e instalação</v>
          </cell>
          <cell r="C86" t="str">
            <v>m</v>
          </cell>
          <cell r="D86">
            <v>513.9</v>
          </cell>
          <cell r="E86" t="str">
            <v>SICRO Abr/26</v>
          </cell>
        </row>
        <row r="87">
          <cell r="A87">
            <v>307736</v>
          </cell>
          <cell r="B87" t="str">
            <v>Junta de dilatação em elastômero e perfil VV - L = 40 mm e H = 70 mm - fornecimento e instalação</v>
          </cell>
          <cell r="C87" t="str">
            <v>m</v>
          </cell>
          <cell r="D87">
            <v>575.25</v>
          </cell>
          <cell r="E87" t="str">
            <v>SICRO Abr/26</v>
          </cell>
        </row>
        <row r="88">
          <cell r="A88">
            <v>307737</v>
          </cell>
          <cell r="B88" t="str">
            <v>Junta de dilatação em elastômero e perfil VV - L = 50 mm e H = 80 mm - fornecimento e instalação</v>
          </cell>
          <cell r="C88" t="str">
            <v>m</v>
          </cell>
          <cell r="D88">
            <v>606.84</v>
          </cell>
          <cell r="E88" t="str">
            <v>SICRO Abr/26</v>
          </cell>
        </row>
        <row r="89">
          <cell r="A89">
            <v>307730</v>
          </cell>
          <cell r="B89" t="str">
            <v>Junta de dilatação em perfil extrudado de borracha vulcanizada</v>
          </cell>
          <cell r="C89" t="str">
            <v>m</v>
          </cell>
          <cell r="D89">
            <v>0</v>
          </cell>
          <cell r="E89" t="str">
            <v>SICRO Abr/26</v>
          </cell>
        </row>
        <row r="90">
          <cell r="A90">
            <v>307084</v>
          </cell>
          <cell r="B90" t="str">
            <v>Lábios poliméricos em junta de pavimento de concreto - L = 20 mm e H = 30 mm - confecção e assentamento</v>
          </cell>
          <cell r="C90" t="str">
            <v>m</v>
          </cell>
          <cell r="D90">
            <v>37.67</v>
          </cell>
          <cell r="E90" t="str">
            <v>SICRO Abr/26</v>
          </cell>
        </row>
        <row r="91">
          <cell r="A91">
            <v>407818</v>
          </cell>
          <cell r="B91" t="str">
            <v>Armação em aço CA-25 - fornecimento, preparo e colocação</v>
          </cell>
          <cell r="C91" t="str">
            <v>kg</v>
          </cell>
          <cell r="D91">
            <v>13.56</v>
          </cell>
          <cell r="E91" t="str">
            <v>SICRO Abr/26</v>
          </cell>
        </row>
        <row r="92">
          <cell r="A92">
            <v>407819</v>
          </cell>
          <cell r="B92" t="str">
            <v>Armação em aço CA-50 - fornecimento, preparo e colocação</v>
          </cell>
          <cell r="C92" t="str">
            <v>kg</v>
          </cell>
          <cell r="D92">
            <v>13.37</v>
          </cell>
          <cell r="E92" t="str">
            <v>SICRO Abr/26</v>
          </cell>
        </row>
        <row r="93">
          <cell r="A93">
            <v>407820</v>
          </cell>
          <cell r="B93" t="str">
            <v>Armação em aço CA-60 - fornecimento, preparo e colocação</v>
          </cell>
          <cell r="C93" t="str">
            <v>kg</v>
          </cell>
          <cell r="D93">
            <v>13.59</v>
          </cell>
          <cell r="E93" t="str">
            <v>SICRO Abr/26</v>
          </cell>
        </row>
        <row r="94">
          <cell r="A94">
            <v>407740</v>
          </cell>
          <cell r="B94" t="str">
            <v>Chumbador tipo espera em aço CA-25 para fixação de estrutura metálica em concreto - fornecimento e instalação</v>
          </cell>
          <cell r="C94" t="str">
            <v>kg</v>
          </cell>
          <cell r="D94">
            <v>18.489999999999998</v>
          </cell>
          <cell r="E94" t="str">
            <v>SICRO Abr/26</v>
          </cell>
        </row>
        <row r="95">
          <cell r="A95">
            <v>408037</v>
          </cell>
          <cell r="B95" t="str">
            <v>Luva de emenda com rosca cônica para aço CA-50 - D = 12,5 mm - fornecimento e instalação</v>
          </cell>
          <cell r="C95" t="str">
            <v>un</v>
          </cell>
          <cell r="D95">
            <v>19.21</v>
          </cell>
          <cell r="E95" t="str">
            <v>SICRO Abr/26</v>
          </cell>
        </row>
        <row r="96">
          <cell r="A96">
            <v>408038</v>
          </cell>
          <cell r="B96" t="str">
            <v>Luva de emenda com rosca cônica para aço CA-50 - D = 16 mm - fornecimento e instalação</v>
          </cell>
          <cell r="C96" t="str">
            <v>un</v>
          </cell>
          <cell r="D96">
            <v>25.99</v>
          </cell>
          <cell r="E96" t="str">
            <v>SICRO Abr/26</v>
          </cell>
        </row>
        <row r="97">
          <cell r="A97">
            <v>408039</v>
          </cell>
          <cell r="B97" t="str">
            <v>Luva de emenda com rosca cônica para aço CA-50 - D = 20 mm - fornecimento e instalação</v>
          </cell>
          <cell r="C97" t="str">
            <v>un</v>
          </cell>
          <cell r="D97">
            <v>35.950000000000003</v>
          </cell>
          <cell r="E97" t="str">
            <v>SICRO Abr/26</v>
          </cell>
        </row>
        <row r="98">
          <cell r="A98">
            <v>408041</v>
          </cell>
          <cell r="B98" t="str">
            <v>Luva de emenda com rosca cônica para aço CA-50 - D = 25 mm - fornecimento e instalação</v>
          </cell>
          <cell r="C98" t="str">
            <v>un</v>
          </cell>
          <cell r="D98">
            <v>47.55</v>
          </cell>
          <cell r="E98" t="str">
            <v>SICRO Abr/26</v>
          </cell>
        </row>
        <row r="99">
          <cell r="A99">
            <v>408042</v>
          </cell>
          <cell r="B99" t="str">
            <v>Luva de emenda com rosca cônica para aço CA-50 - D = 32 mm - fornecimento e instalação</v>
          </cell>
          <cell r="C99" t="str">
            <v>un</v>
          </cell>
          <cell r="D99">
            <v>69.19</v>
          </cell>
          <cell r="E99" t="str">
            <v>SICRO Abr/26</v>
          </cell>
        </row>
        <row r="100">
          <cell r="A100">
            <v>408031</v>
          </cell>
          <cell r="B100" t="str">
            <v>Luva de emenda prensada para aço CA-50 - D = 12,5 mm - fornecimento e instalação</v>
          </cell>
          <cell r="C100" t="str">
            <v>un</v>
          </cell>
          <cell r="D100">
            <v>22.74</v>
          </cell>
          <cell r="E100" t="str">
            <v>SICRO Abr/26</v>
          </cell>
        </row>
        <row r="101">
          <cell r="A101">
            <v>408032</v>
          </cell>
          <cell r="B101" t="str">
            <v>Luva de emenda prensada para aço CA-50 - D = 16 mm - fornecimento e instalação</v>
          </cell>
          <cell r="C101" t="str">
            <v>un</v>
          </cell>
          <cell r="D101">
            <v>30.01</v>
          </cell>
          <cell r="E101" t="str">
            <v>SICRO Abr/26</v>
          </cell>
        </row>
        <row r="102">
          <cell r="A102">
            <v>408033</v>
          </cell>
          <cell r="B102" t="str">
            <v>Luva de emenda prensada para aço CA-50 - D = 20 mm - fornecimento e instalação</v>
          </cell>
          <cell r="C102" t="str">
            <v>un</v>
          </cell>
          <cell r="D102">
            <v>42.14</v>
          </cell>
          <cell r="E102" t="str">
            <v>SICRO Abr/26</v>
          </cell>
        </row>
        <row r="103">
          <cell r="A103">
            <v>408035</v>
          </cell>
          <cell r="B103" t="str">
            <v>Luva de emenda prensada para aço CA-50 - D = 25 mm - fornecimento e instalação</v>
          </cell>
          <cell r="C103" t="str">
            <v>un</v>
          </cell>
          <cell r="D103">
            <v>70.569999999999993</v>
          </cell>
          <cell r="E103" t="str">
            <v>SICRO Abr/26</v>
          </cell>
        </row>
        <row r="104">
          <cell r="A104">
            <v>408036</v>
          </cell>
          <cell r="B104" t="str">
            <v>Luva de emenda prensada para aço CA-50 - D = 32 mm - fornecimento e instalação</v>
          </cell>
          <cell r="C104" t="str">
            <v>un</v>
          </cell>
          <cell r="D104">
            <v>131.35</v>
          </cell>
          <cell r="E104" t="str">
            <v>SICRO Abr/26</v>
          </cell>
        </row>
        <row r="105">
          <cell r="A105">
            <v>408067</v>
          </cell>
          <cell r="B105" t="str">
            <v>Tela de aço eletrossoldada - fornecimento, preparo e colocação</v>
          </cell>
          <cell r="C105" t="str">
            <v>kg</v>
          </cell>
          <cell r="D105">
            <v>11.42</v>
          </cell>
          <cell r="E105" t="str">
            <v>SICRO Abr/26</v>
          </cell>
        </row>
        <row r="106">
          <cell r="A106">
            <v>407743</v>
          </cell>
          <cell r="B106" t="str">
            <v>Treliça nervurada três barras longitudinais interligadas por duas diagonais sinusoidal - fornecimento e instalação</v>
          </cell>
          <cell r="C106" t="str">
            <v>kg</v>
          </cell>
          <cell r="D106">
            <v>10.54</v>
          </cell>
          <cell r="E106" t="str">
            <v>SICRO Abr/26</v>
          </cell>
        </row>
        <row r="107">
          <cell r="A107">
            <v>607137</v>
          </cell>
          <cell r="B107" t="str">
            <v>Arco metálico galvanizado tipo MP 152S - arco alto - vão = 10,08 m e altura = 6,12 m - aterro rodoviário mínimo = 0,90 m e máximo = 5,00 m - areia e brita comerciais</v>
          </cell>
          <cell r="C107" t="str">
            <v>m</v>
          </cell>
          <cell r="D107">
            <v>56191.360000000001</v>
          </cell>
          <cell r="E107" t="str">
            <v>SICRO Abr/26</v>
          </cell>
        </row>
        <row r="108">
          <cell r="A108">
            <v>606785</v>
          </cell>
          <cell r="B108" t="str">
            <v>Arco metálico galvanizado tipo MP 152S - arco alto - vão = 10,08 m e altura = 6,12 m - aterro rodoviário mínimo = 0,90 m e máximo = 5,00 m - areia extraída e brita produzida</v>
          </cell>
          <cell r="C108" t="str">
            <v>m</v>
          </cell>
          <cell r="D108">
            <v>55425.33</v>
          </cell>
          <cell r="E108" t="str">
            <v>SICRO Abr/26</v>
          </cell>
        </row>
        <row r="109">
          <cell r="A109">
            <v>607139</v>
          </cell>
          <cell r="B109" t="str">
            <v>Arco metálico galvanizado tipo MP 152S - arco alto - vão = 10,31 m e altura = 6,17 m - aterro rodoviário mínimo = 0,90 m e máximo = 4,90 m - areia e brita comerciais</v>
          </cell>
          <cell r="C109" t="str">
            <v>m</v>
          </cell>
          <cell r="D109">
            <v>56986.09</v>
          </cell>
          <cell r="E109" t="str">
            <v>SICRO Abr/26</v>
          </cell>
        </row>
        <row r="110">
          <cell r="A110">
            <v>606787</v>
          </cell>
          <cell r="B110" t="str">
            <v>Arco metálico galvanizado tipo MP 152S - arco alto - vão = 10,31 m e altura = 6,17 m - aterro rodoviário mínimo = 0,90 m e máximo = 4,90 m - areia extraída e brita produzida</v>
          </cell>
          <cell r="C110" t="str">
            <v>m</v>
          </cell>
          <cell r="D110">
            <v>55864.84</v>
          </cell>
          <cell r="E110" t="str">
            <v>SICRO Abr/26</v>
          </cell>
        </row>
        <row r="111">
          <cell r="A111">
            <v>607140</v>
          </cell>
          <cell r="B111" t="str">
            <v>Arco metálico galvanizado tipo MP 152S - arco alto - vão = 10,36 m e altura = 5,38 m - aterro rodoviário mínimo = 1,20 m e máximo = 3,60 m - areia e brita comerciais</v>
          </cell>
          <cell r="C111" t="str">
            <v>m</v>
          </cell>
          <cell r="D111">
            <v>51746.36</v>
          </cell>
          <cell r="E111" t="str">
            <v>SICRO Abr/26</v>
          </cell>
        </row>
        <row r="112">
          <cell r="A112">
            <v>606788</v>
          </cell>
          <cell r="B112" t="str">
            <v>Arco metálico galvanizado tipo MP 152S - arco alto - vão = 10,36 m e altura = 5,38 m - aterro rodoviário mínimo = 1,20 m e máximo = 3,60 m - areia extraída e brita produzida</v>
          </cell>
          <cell r="C112" t="str">
            <v>m</v>
          </cell>
          <cell r="D112">
            <v>51407.92</v>
          </cell>
          <cell r="E112" t="str">
            <v>SICRO Abr/26</v>
          </cell>
        </row>
        <row r="113">
          <cell r="A113">
            <v>607141</v>
          </cell>
          <cell r="B113" t="str">
            <v>Arco metálico galvanizado tipo MP 152S - arco alto - vão = 10,54 m e altura = 6,05 m - aterro rodoviário mínimo = 1,20 m e máximo = 4,20 m - areia e brita comerciais</v>
          </cell>
          <cell r="C113" t="str">
            <v>m</v>
          </cell>
          <cell r="D113">
            <v>58228</v>
          </cell>
          <cell r="E113" t="str">
            <v>SICRO Abr/26</v>
          </cell>
        </row>
        <row r="114">
          <cell r="A114">
            <v>606789</v>
          </cell>
          <cell r="B114" t="str">
            <v>Arco metálico galvanizado tipo MP 152S - arco alto - vão = 10,54 m e altura = 6,05 m - aterro rodoviário mínimo = 1,20 m e máximo = 4,20 m - areia extraída e brita produzida</v>
          </cell>
          <cell r="C114" t="str">
            <v>m</v>
          </cell>
          <cell r="D114">
            <v>57431.89</v>
          </cell>
          <cell r="E114" t="str">
            <v>SICRO Abr/26</v>
          </cell>
        </row>
        <row r="115">
          <cell r="A115">
            <v>607144</v>
          </cell>
          <cell r="B115" t="str">
            <v>Arco metálico galvanizado tipo MP 152S - arco alto - vão = 10,57 m e altura = 5,41 m - aterro rodoviário mínimo = 1,20 m e máximo = 4,10 m - areia e brita comerciais</v>
          </cell>
          <cell r="C115" t="str">
            <v>m</v>
          </cell>
          <cell r="D115">
            <v>66710.05</v>
          </cell>
          <cell r="E115" t="str">
            <v>SICRO Abr/26</v>
          </cell>
        </row>
        <row r="116">
          <cell r="A116">
            <v>606792</v>
          </cell>
          <cell r="B116" t="str">
            <v>Arco metálico galvanizado tipo MP 152S - arco alto - vão = 10,57 m e altura = 5,41 m - aterro rodoviário mínimo = 1,20 m e máximo = 4,10 m - areia extraída e brita produzida</v>
          </cell>
          <cell r="C116" t="str">
            <v>m</v>
          </cell>
          <cell r="D116">
            <v>65982.899999999994</v>
          </cell>
          <cell r="E116" t="str">
            <v>SICRO Abr/26</v>
          </cell>
        </row>
        <row r="117">
          <cell r="A117">
            <v>607142</v>
          </cell>
          <cell r="B117" t="str">
            <v>Arco metálico galvanizado tipo MP 152S - arco alto - vão = 10,74 m e altura = 6,48 m - aterro rodoviário mínimo = 1,20 m e máximo = 4,70 m - areia e brita comerciais</v>
          </cell>
          <cell r="C117" t="str">
            <v>m</v>
          </cell>
          <cell r="D117">
            <v>61234.54</v>
          </cell>
          <cell r="E117" t="str">
            <v>SICRO Abr/26</v>
          </cell>
        </row>
        <row r="118">
          <cell r="A118">
            <v>606790</v>
          </cell>
          <cell r="B118" t="str">
            <v>Arco metálico galvanizado tipo MP 152S - arco alto - vão = 10,74 m e altura = 6,48 m - aterro rodoviário mínimo = 1,20 m e máximo = 4,70 m - areia extraída e brita produzida</v>
          </cell>
          <cell r="C118" t="str">
            <v>m</v>
          </cell>
          <cell r="D118">
            <v>60378.239999999998</v>
          </cell>
          <cell r="E118" t="str">
            <v>SICRO Abr/26</v>
          </cell>
        </row>
        <row r="119">
          <cell r="A119">
            <v>607145</v>
          </cell>
          <cell r="B119" t="str">
            <v>Arco metálico galvanizado tipo MP 152S - arco alto - vão = 10,77 m e altura = 6,10 m - aterro rodoviário mínimo = 1,20 m e máximo = 4,70 m - areia e brita comerciais</v>
          </cell>
          <cell r="C119" t="str">
            <v>m</v>
          </cell>
          <cell r="D119">
            <v>74206.12</v>
          </cell>
          <cell r="E119" t="str">
            <v>SICRO Abr/26</v>
          </cell>
        </row>
        <row r="120">
          <cell r="A120">
            <v>606793</v>
          </cell>
          <cell r="B120" t="str">
            <v>Arco metálico galvanizado tipo MP 152S - arco alto - vão = 10,77 m e altura = 6,10 m - aterro rodoviário mínimo = 1,20 m e máximo = 4,70 m - areia extraída e brita produzida</v>
          </cell>
          <cell r="C120" t="str">
            <v>m</v>
          </cell>
          <cell r="D120">
            <v>73392.86</v>
          </cell>
          <cell r="E120" t="str">
            <v>SICRO Abr/26</v>
          </cell>
        </row>
        <row r="121">
          <cell r="A121">
            <v>607146</v>
          </cell>
          <cell r="B121" t="str">
            <v>Arco metálico galvanizado tipo MP 152S - arco alto - vão = 10,97 m e altura = 6,53 m - aterro rodoviário mínimo = 1,20 m e máximo = 4,70 m - areia e brita comerciais</v>
          </cell>
          <cell r="C121" t="str">
            <v>m</v>
          </cell>
          <cell r="D121">
            <v>77363.97</v>
          </cell>
          <cell r="E121" t="str">
            <v>SICRO Abr/26</v>
          </cell>
        </row>
        <row r="122">
          <cell r="A122">
            <v>606794</v>
          </cell>
          <cell r="B122" t="str">
            <v>Arco metálico galvanizado tipo MP 152S - arco alto - vão = 10,97 m e altura = 6,53 m - aterro rodoviário mínimo = 1,20 m e máximo = 4,70 m - areia extraída e brita produzida</v>
          </cell>
          <cell r="C122" t="str">
            <v>m</v>
          </cell>
          <cell r="D122">
            <v>76481.289999999994</v>
          </cell>
          <cell r="E122" t="str">
            <v>SICRO Abr/26</v>
          </cell>
        </row>
        <row r="123">
          <cell r="A123">
            <v>607143</v>
          </cell>
          <cell r="B123" t="str">
            <v>Arco metálico galvanizado tipo MP 152S - arco alto - vão = 11,35 m e altura = 7,12 m - aterro rodoviário mínimo = 1,20 m e máximo = 4,70 m - areia e brita comerciais</v>
          </cell>
          <cell r="C123" t="str">
            <v>m</v>
          </cell>
          <cell r="D123">
            <v>66185.490000000005</v>
          </cell>
          <cell r="E123" t="str">
            <v>SICRO Abr/26</v>
          </cell>
        </row>
        <row r="124">
          <cell r="A124">
            <v>606791</v>
          </cell>
          <cell r="B124" t="str">
            <v>Arco metálico galvanizado tipo MP 152S - arco alto - vão = 11,35 m e altura = 7,12 m - aterro rodoviário mínimo = 1,20 m e máximo = 4,70 m - areia extraída e brita produzida</v>
          </cell>
          <cell r="C124" t="str">
            <v>m</v>
          </cell>
          <cell r="D124">
            <v>65199.65</v>
          </cell>
          <cell r="E124" t="str">
            <v>SICRO Abr/26</v>
          </cell>
        </row>
        <row r="125">
          <cell r="A125">
            <v>607147</v>
          </cell>
          <cell r="B125" t="str">
            <v>Arco metálico galvanizado tipo MP 152S - arco alto - vão = 11,58 m e altura = 7,16 m - aterro rodoviário mínimo = 1,20 m e máximo = 6,40 m - areia e brita comerciais</v>
          </cell>
          <cell r="C125" t="str">
            <v>m</v>
          </cell>
          <cell r="D125">
            <v>83502.649999999994</v>
          </cell>
          <cell r="E125" t="str">
            <v>SICRO Abr/26</v>
          </cell>
        </row>
        <row r="126">
          <cell r="A126">
            <v>606795</v>
          </cell>
          <cell r="B126" t="str">
            <v>Arco metálico galvanizado tipo MP 152S - arco alto - vão = 11,58 m e altura = 7,16 m - aterro rodoviário mínimo = 1,20 m e máximo = 6,40 m - areia extraída e brita produzida</v>
          </cell>
          <cell r="C126" t="str">
            <v>m</v>
          </cell>
          <cell r="D126">
            <v>82485.53</v>
          </cell>
          <cell r="E126" t="str">
            <v>SICRO Abr/26</v>
          </cell>
        </row>
        <row r="127">
          <cell r="A127">
            <v>607112</v>
          </cell>
          <cell r="B127" t="str">
            <v>Arco metálico galvanizado tipo MP 152S - arco alto - vão = 6,12 m e altura = 2,77 m - aterro rodoviário mínimo = 0,75 m e máximo = 5,40 m - areia e brita comerciais</v>
          </cell>
          <cell r="C127" t="str">
            <v>m</v>
          </cell>
          <cell r="D127">
            <v>27031.82</v>
          </cell>
          <cell r="E127" t="str">
            <v>SICRO Abr/26</v>
          </cell>
        </row>
        <row r="128">
          <cell r="A128">
            <v>606760</v>
          </cell>
          <cell r="B128" t="str">
            <v>Arco metálico galvanizado tipo MP 152S - arco alto - vão = 6,12 m e altura = 2,77 m - aterro rodoviário mínimo = 0,75 m e máximo = 5,40 m - areia extraída e brita produzida</v>
          </cell>
          <cell r="C128" t="str">
            <v>m</v>
          </cell>
          <cell r="D128">
            <v>26765.200000000001</v>
          </cell>
          <cell r="E128" t="str">
            <v>SICRO Abr/26</v>
          </cell>
        </row>
        <row r="129">
          <cell r="A129">
            <v>607113</v>
          </cell>
          <cell r="B129" t="str">
            <v>Arco metálico galvanizado tipo MP 152S - arco alto - vão = 6,30 m e altura = 3,68 m - aterro rodoviário mínimo = 0,75 m e máximo = 7,50 m - areia e brita comerciais</v>
          </cell>
          <cell r="C129" t="str">
            <v>m</v>
          </cell>
          <cell r="D129">
            <v>31786.32</v>
          </cell>
          <cell r="E129" t="str">
            <v>SICRO Abr/26</v>
          </cell>
        </row>
        <row r="130">
          <cell r="A130">
            <v>606761</v>
          </cell>
          <cell r="B130" t="str">
            <v>Arco metálico galvanizado tipo MP 152S - arco alto - vão = 6,30 m e altura = 3,68 m - aterro rodoviário mínimo = 0,75 m e máximo = 7,50 m - areia extraída e brita produzida</v>
          </cell>
          <cell r="C130" t="str">
            <v>m</v>
          </cell>
          <cell r="D130">
            <v>31479.84</v>
          </cell>
          <cell r="E130" t="str">
            <v>SICRO Abr/26</v>
          </cell>
        </row>
        <row r="131">
          <cell r="A131">
            <v>606762</v>
          </cell>
          <cell r="B131" t="str">
            <v>Arco metálico galvanizado tipo MP 152S - arco alto - vão = 6,55 m e altura = 3,56 m - aterro rodoviário mínimo = 0,75 m e máximo = 4,9 m - areia extraída e brita produzida</v>
          </cell>
          <cell r="C131" t="str">
            <v>m</v>
          </cell>
          <cell r="D131">
            <v>31796.94</v>
          </cell>
          <cell r="E131" t="str">
            <v>SICRO Abr/26</v>
          </cell>
        </row>
        <row r="132">
          <cell r="A132">
            <v>607114</v>
          </cell>
          <cell r="B132" t="str">
            <v>Arco metálico galvanizado tipo MP 152S - arco alto - vão = 6,55 m e altura = 3,56 m - aterro rodoviário mínimo = 0,75 m e máximo = 4,90 m - areia e brita comerciais</v>
          </cell>
          <cell r="C132" t="str">
            <v>m</v>
          </cell>
          <cell r="D132">
            <v>32109.21</v>
          </cell>
          <cell r="E132" t="str">
            <v>SICRO Abr/26</v>
          </cell>
        </row>
        <row r="133">
          <cell r="A133">
            <v>607116</v>
          </cell>
          <cell r="B133" t="str">
            <v>Arco metálico galvanizado tipo MP 152S - arco alto - vão = 6,78 m e altura = 3,61 m - aterro rodoviário mínimo = 0,75 m e máximo = 4,80 m - areia e brita comerciais</v>
          </cell>
          <cell r="C133" t="str">
            <v>m</v>
          </cell>
          <cell r="D133">
            <v>33320.74</v>
          </cell>
          <cell r="E133" t="str">
            <v>SICRO Abr/26</v>
          </cell>
        </row>
        <row r="134">
          <cell r="A134">
            <v>606764</v>
          </cell>
          <cell r="B134" t="str">
            <v>Arco metálico galvanizado tipo MP 152S - arco alto - vão = 6,78 m e altura = 3,61 m - aterro rodoviário mínimo = 0,75 m e máximo = 4,80 m - areia extraída e brita produzida</v>
          </cell>
          <cell r="C134" t="str">
            <v>m</v>
          </cell>
          <cell r="D134">
            <v>32995.32</v>
          </cell>
          <cell r="E134" t="str">
            <v>SICRO Abr/26</v>
          </cell>
        </row>
        <row r="135">
          <cell r="A135">
            <v>607115</v>
          </cell>
          <cell r="B135" t="str">
            <v>Arco metálico galvanizado tipo MP 152S - arco alto - vão = 6,96 m e altura = 4,42 m - aterro rodoviário mínimo = 0,75 m e máximo = 8,10 m - areia e brita comerciais</v>
          </cell>
          <cell r="C135" t="str">
            <v>m</v>
          </cell>
          <cell r="D135">
            <v>37881.07</v>
          </cell>
          <cell r="E135" t="str">
            <v>SICRO Abr/26</v>
          </cell>
        </row>
        <row r="136">
          <cell r="A136">
            <v>606763</v>
          </cell>
          <cell r="B136" t="str">
            <v>Arco metálico galvanizado tipo MP 152S - arco alto - vão = 6,96 m e altura = 4,42 m - aterro rodoviário mínimo = 0,75 m e máximo = 8,10 m - areia extraída e brita produzida</v>
          </cell>
          <cell r="C136" t="str">
            <v>m</v>
          </cell>
          <cell r="D136">
            <v>37489.57</v>
          </cell>
          <cell r="E136" t="str">
            <v>SICRO Abr/26</v>
          </cell>
        </row>
        <row r="137">
          <cell r="A137">
            <v>607117</v>
          </cell>
          <cell r="B137" t="str">
            <v>Arco metálico galvanizado tipo MP 152S - arco alto - vão = 6,99 m e altura = 4,27 m - aterro rodoviário mínimo = 0,75 m e máximo = 5,70 m - areia e brita comerciais</v>
          </cell>
          <cell r="C137" t="str">
            <v>m</v>
          </cell>
          <cell r="D137">
            <v>37936.480000000003</v>
          </cell>
          <cell r="E137" t="str">
            <v>SICRO Abr/26</v>
          </cell>
        </row>
        <row r="138">
          <cell r="A138">
            <v>606765</v>
          </cell>
          <cell r="B138" t="str">
            <v>Arco metálico galvanizado tipo MP 152S - arco alto - vão = 6,99 m e altura = 4,27 m - aterro rodoviário mínimo = 0,75 m e máximo = 5,70 m - areia extraída e brita produzida</v>
          </cell>
          <cell r="C138" t="str">
            <v>m</v>
          </cell>
          <cell r="D138">
            <v>37555.74</v>
          </cell>
          <cell r="E138" t="str">
            <v>SICRO Abr/26</v>
          </cell>
        </row>
        <row r="139">
          <cell r="A139">
            <v>607118</v>
          </cell>
          <cell r="B139" t="str">
            <v>Arco metálico galvanizado tipo MP 152S - arco alto - vão = 7,01 m e altura = 3,63 m - aterro rodoviário mínimo = 0,75 m e máximo = 4,60 m - areia e brita comerciais</v>
          </cell>
          <cell r="C139" t="str">
            <v>m</v>
          </cell>
          <cell r="D139">
            <v>33910.19</v>
          </cell>
          <cell r="E139" t="str">
            <v>SICRO Abr/26</v>
          </cell>
        </row>
        <row r="140">
          <cell r="A140">
            <v>606766</v>
          </cell>
          <cell r="B140" t="str">
            <v>Arco metálico galvanizado tipo MP 152S - arco alto - vão = 7,01 m e altura = 3,63 m - aterro rodoviário mínimo = 0,75 m e máximo = 4,60 m - areia extraída e brita produzida</v>
          </cell>
          <cell r="C140" t="str">
            <v>m</v>
          </cell>
          <cell r="D140">
            <v>33574.239999999998</v>
          </cell>
          <cell r="E140" t="str">
            <v>SICRO Abr/26</v>
          </cell>
        </row>
        <row r="141">
          <cell r="A141">
            <v>607120</v>
          </cell>
          <cell r="B141" t="str">
            <v>Arco metálico galvanizado tipo MP 152S - arco alto - vão = 7,24 m e altura = 3,68 m - aterro rodoviário mínimo = 0,90 m e máximo = 4,4 m - areia e brita comerciais</v>
          </cell>
          <cell r="C141" t="str">
            <v>m</v>
          </cell>
          <cell r="D141">
            <v>34545.42</v>
          </cell>
          <cell r="E141" t="str">
            <v>SICRO Abr/26</v>
          </cell>
        </row>
        <row r="142">
          <cell r="A142">
            <v>606768</v>
          </cell>
          <cell r="B142" t="str">
            <v>Arco metálico galvanizado tipo MP 152S - arco alto - vão = 7,24 m e altura = 3,68 m - aterro rodoviário mínimo = 0,90 m e máximo = 4,40 m - areia extraída e brita produzida</v>
          </cell>
          <cell r="C142" t="str">
            <v>m</v>
          </cell>
          <cell r="D142">
            <v>34191.65</v>
          </cell>
          <cell r="E142" t="str">
            <v>SICRO Abr/26</v>
          </cell>
        </row>
        <row r="143">
          <cell r="A143">
            <v>607119</v>
          </cell>
          <cell r="B143" t="str">
            <v>Arco metálico galvanizado tipo MP 152S - arco alto - vão = 7,42 m e altura = 4,52 m - aterro rodoviário mínimo = 0,90 m e máximo = 6,40 m - areia e brita comerciais</v>
          </cell>
          <cell r="C143" t="str">
            <v>m</v>
          </cell>
          <cell r="D143">
            <v>39823.339999999997</v>
          </cell>
          <cell r="E143" t="str">
            <v>SICRO Abr/26</v>
          </cell>
        </row>
        <row r="144">
          <cell r="A144">
            <v>606767</v>
          </cell>
          <cell r="B144" t="str">
            <v>Arco metálico galvanizado tipo MP 152S - arco alto - vão = 7,42 m e altura = 4,52 m - aterro rodoviário mínimo = 0,90 m e máximo = 6,40 m - areia extraída e brita produzida</v>
          </cell>
          <cell r="C144" t="str">
            <v>m</v>
          </cell>
          <cell r="D144">
            <v>39391.910000000003</v>
          </cell>
          <cell r="E144" t="str">
            <v>SICRO Abr/26</v>
          </cell>
        </row>
        <row r="145">
          <cell r="A145">
            <v>607121</v>
          </cell>
          <cell r="B145" t="str">
            <v>Arco metálico galvanizado tipo MP 152S - arco alto - vão = 7,47 m e altura = 4,19 m - aterro rodoviário mínimo = 0,90 m e máximo = 4,30 m - areia e brita comerciais</v>
          </cell>
          <cell r="C145" t="str">
            <v>m</v>
          </cell>
          <cell r="D145">
            <v>37401.83</v>
          </cell>
          <cell r="E145" t="str">
            <v>SICRO Abr/26</v>
          </cell>
        </row>
        <row r="146">
          <cell r="A146">
            <v>606769</v>
          </cell>
          <cell r="B146" t="str">
            <v>Arco metálico galvanizado tipo MP 152S - arco alto - vão = 7,47 m e altura = 4,19 m - aterro rodoviário mínimo = 0,90 m e máximo = 4,30 m - areia extraída e brita produzida</v>
          </cell>
          <cell r="C146" t="str">
            <v>m</v>
          </cell>
          <cell r="D146">
            <v>36998.49</v>
          </cell>
          <cell r="E146" t="str">
            <v>SICRO Abr/26</v>
          </cell>
        </row>
        <row r="147">
          <cell r="A147">
            <v>607123</v>
          </cell>
          <cell r="B147" t="str">
            <v>Arco metálico galvanizado tipo MP 152S - arco alto - vão = 7,67 m e altura = 3,99 m - aterro rodoviário mínimo = 0,90 m e máximo = 4,10 m - areia e brita comerciais</v>
          </cell>
          <cell r="C147" t="str">
            <v>m</v>
          </cell>
          <cell r="D147">
            <v>36922.81</v>
          </cell>
          <cell r="E147" t="str">
            <v>SICRO Abr/26</v>
          </cell>
        </row>
        <row r="148">
          <cell r="A148">
            <v>606771</v>
          </cell>
          <cell r="B148" t="str">
            <v>Arco metálico galvanizado tipo MP 152S - arco alto - vão = 7,67 m e altura = 3,99 m - aterro rodoviário mínimo = 0,90 m e máximo = 4,10 m - areia extraída e brita produzida</v>
          </cell>
          <cell r="C148" t="str">
            <v>m</v>
          </cell>
          <cell r="D148">
            <v>36520.980000000003</v>
          </cell>
          <cell r="E148" t="str">
            <v>SICRO Abr/26</v>
          </cell>
        </row>
        <row r="149">
          <cell r="A149">
            <v>607122</v>
          </cell>
          <cell r="B149" t="str">
            <v>Arco metálico galvanizado tipo MP 152S - arco alto - vão = 7,85 m e altura = 4,60 m - aterro rodoviário mínimo = 0,90 m e máximo = 6,00 m - areia e brita comerciais</v>
          </cell>
          <cell r="C149" t="str">
            <v>m</v>
          </cell>
          <cell r="D149">
            <v>41076.18</v>
          </cell>
          <cell r="E149" t="str">
            <v>SICRO Abr/26</v>
          </cell>
        </row>
        <row r="150">
          <cell r="A150">
            <v>606770</v>
          </cell>
          <cell r="B150" t="str">
            <v>Arco metálico galvanizado tipo MP 152S - arco alto - vão = 7,85 m e altura = 4,60 m - aterro rodoviário mínimo = 0,90 m e máximo = 6,00 m - areia extraída e brita produzida</v>
          </cell>
          <cell r="C150" t="str">
            <v>m</v>
          </cell>
          <cell r="D150">
            <v>40612.76</v>
          </cell>
          <cell r="E150" t="str">
            <v>SICRO Abr/26</v>
          </cell>
        </row>
        <row r="151">
          <cell r="A151">
            <v>607125</v>
          </cell>
          <cell r="B151" t="str">
            <v>Arco metálico galvanizado tipo MP 152S - arco alto - vão = 7,90 m e altura = 4,04 m - aterro rodoviário mínimo = 0,90 m e máximo = 4,00 m - areia e brita comerciais</v>
          </cell>
          <cell r="C151" t="str">
            <v>m</v>
          </cell>
          <cell r="D151">
            <v>38283.879999999997</v>
          </cell>
          <cell r="E151" t="str">
            <v>SICRO Abr/26</v>
          </cell>
        </row>
        <row r="152">
          <cell r="A152">
            <v>606773</v>
          </cell>
          <cell r="B152" t="str">
            <v>Arco metálico galvanizado tipo MP 152S - arco alto - vão = 7,90 m e altura = 4,04 m - aterro rodoviário mínimo = 0,90 m e máximo = 4,00 m - areia extraída e brita produzida</v>
          </cell>
          <cell r="C152" t="str">
            <v>m</v>
          </cell>
          <cell r="D152">
            <v>37861.1</v>
          </cell>
          <cell r="E152" t="str">
            <v>SICRO Abr/26</v>
          </cell>
        </row>
        <row r="153">
          <cell r="A153">
            <v>607124</v>
          </cell>
          <cell r="B153" t="str">
            <v>Arco metálico galvanizado tipo MP 152S - arco alto - vão = 8,08 m e altura = 4,65 m - aterro rodoviário mínimo = 0,90 m e máximo = 5,80 m - areia e brita comerciais</v>
          </cell>
          <cell r="C153" t="str">
            <v>m</v>
          </cell>
          <cell r="D153">
            <v>41704.44</v>
          </cell>
          <cell r="E153" t="str">
            <v>SICRO Abr/26</v>
          </cell>
        </row>
        <row r="154">
          <cell r="A154">
            <v>606772</v>
          </cell>
          <cell r="B154" t="str">
            <v>Arco metálico galvanizado tipo MP 152S - arco alto - vão = 8,08 m e altura = 4,65 m - aterro rodoviário mínimo = 0,90 m e máximo = 5,80 m - areia extraída e brita produzida</v>
          </cell>
          <cell r="C154" t="str">
            <v>m</v>
          </cell>
          <cell r="D154">
            <v>41226.19</v>
          </cell>
          <cell r="E154" t="str">
            <v>SICRO Abr/26</v>
          </cell>
        </row>
        <row r="155">
          <cell r="A155">
            <v>607126</v>
          </cell>
          <cell r="B155" t="str">
            <v>Arco metálico galvanizado tipo MP 152S - arco alto - vão = 8,31 m e altura = 4,70 m - aterro rodoviário mínimo = 0,90 m e máximo = 5,60 m - areia e brita comerciais</v>
          </cell>
          <cell r="C155" t="str">
            <v>m</v>
          </cell>
          <cell r="D155">
            <v>42926.42</v>
          </cell>
          <cell r="E155" t="str">
            <v>SICRO Abr/26</v>
          </cell>
        </row>
        <row r="156">
          <cell r="A156">
            <v>606774</v>
          </cell>
          <cell r="B156" t="str">
            <v>Arco metálico galvanizado tipo MP 152S - arco alto - vão = 8,31 m e altura = 4,70 m - aterro rodoviário mínimo = 0,90 m e máximo = 5,60 m - areia extraída e brita produzida</v>
          </cell>
          <cell r="C156" t="str">
            <v>m</v>
          </cell>
          <cell r="D156">
            <v>42425.120000000003</v>
          </cell>
          <cell r="E156" t="str">
            <v>SICRO Abr/26</v>
          </cell>
        </row>
        <row r="157">
          <cell r="A157">
            <v>607127</v>
          </cell>
          <cell r="B157" t="str">
            <v>Arco metálico galvanizado tipo MP 152S - arco alto - vão = 8,36 m e altura = 4,11 m - aterro rodoviário mínimo = 0,90 m e máximo = 3,70 m - areia e brita comerciais</v>
          </cell>
          <cell r="C157" t="str">
            <v>m</v>
          </cell>
          <cell r="D157">
            <v>39470.65</v>
          </cell>
          <cell r="E157" t="str">
            <v>SICRO Abr/26</v>
          </cell>
        </row>
        <row r="158">
          <cell r="A158">
            <v>606775</v>
          </cell>
          <cell r="B158" t="str">
            <v>Arco metálico galvanizado tipo MP 152S - arco alto - vão = 8,36 m e altura = 4,11 m - aterro rodoviário mínimo = 0,90 m e máximo = 3,70 m - areia extraída e brita produzida</v>
          </cell>
          <cell r="C158" t="str">
            <v>m</v>
          </cell>
          <cell r="D158">
            <v>39022.449999999997</v>
          </cell>
          <cell r="E158" t="str">
            <v>SICRO Abr/26</v>
          </cell>
        </row>
        <row r="159">
          <cell r="A159">
            <v>607129</v>
          </cell>
          <cell r="B159" t="str">
            <v>Arco metálico galvanizado tipo MP 152S - arco alto - vão = 8,59 m e altura = 4,39 m - aterro rodoviário mínimo = 0,90 m e máximo = 3,60 m - areia e brita comerciais</v>
          </cell>
          <cell r="C159" t="str">
            <v>m</v>
          </cell>
          <cell r="D159">
            <v>41331.620000000003</v>
          </cell>
          <cell r="E159" t="str">
            <v>SICRO Abr/26</v>
          </cell>
        </row>
        <row r="160">
          <cell r="A160">
            <v>606777</v>
          </cell>
          <cell r="B160" t="str">
            <v>Arco metálico galvanizado tipo MP 152S - arco alto - vão = 8,59 m e altura = 4,39 m - aterro rodoviário mínimo = 0,90 m e máximo = 3,60 m - areia extraída e brita produzida</v>
          </cell>
          <cell r="C160" t="str">
            <v>m</v>
          </cell>
          <cell r="D160">
            <v>40840.769999999997</v>
          </cell>
          <cell r="E160" t="str">
            <v>SICRO Abr/26</v>
          </cell>
        </row>
        <row r="161">
          <cell r="A161">
            <v>607128</v>
          </cell>
          <cell r="B161" t="str">
            <v>Arco metálico galvanizado tipo MP 152S - arco alto - vão = 8,97 m e altura = 5,00 m - aterro rodoviário mínimo = 0,90 m e máximo = 5,80 m - areia e brita comerciais</v>
          </cell>
          <cell r="C161" t="str">
            <v>m</v>
          </cell>
          <cell r="D161">
            <v>45548.21</v>
          </cell>
          <cell r="E161" t="str">
            <v>SICRO Abr/26</v>
          </cell>
        </row>
        <row r="162">
          <cell r="A162">
            <v>606776</v>
          </cell>
          <cell r="B162" t="str">
            <v>Arco metálico galvanizado tipo MP 152S - arco alto - vão = 8,97 m e altura = 5,00 m - aterro rodoviário mínimo = 0,90 m e máximo = 5,80 m - areia extraída e brita produzida</v>
          </cell>
          <cell r="C162" t="str">
            <v>m</v>
          </cell>
          <cell r="D162">
            <v>44974.7</v>
          </cell>
          <cell r="E162" t="str">
            <v>SICRO Abr/26</v>
          </cell>
        </row>
        <row r="163">
          <cell r="A163">
            <v>607130</v>
          </cell>
          <cell r="B163" t="str">
            <v>Arco metálico galvanizado tipo MP 152S - arco alto - vão = 9,17 m e altura = 5,49 m - aterro rodoviário mínimo = 0,90 m e máximo = 5,60 m - areia e brita comerciais</v>
          </cell>
          <cell r="C163" t="str">
            <v>m</v>
          </cell>
          <cell r="D163">
            <v>48550.64</v>
          </cell>
          <cell r="E163" t="str">
            <v>SICRO Abr/26</v>
          </cell>
        </row>
        <row r="164">
          <cell r="A164">
            <v>606778</v>
          </cell>
          <cell r="B164" t="str">
            <v>Arco metálico galvanizado tipo MP 152S - arco alto - vão = 9,17 m e altura = 5,49 m - aterro rodoviário mínimo = 0,90 m e máximo = 5,60 m - areia extraída e brita produzida</v>
          </cell>
          <cell r="C164" t="str">
            <v>m</v>
          </cell>
          <cell r="D164">
            <v>47920.24</v>
          </cell>
          <cell r="E164" t="str">
            <v>SICRO Abr/26</v>
          </cell>
        </row>
        <row r="165">
          <cell r="A165">
            <v>607131</v>
          </cell>
          <cell r="B165" t="str">
            <v>Arco metálico galvanizado tipo MP 152S - arco alto - vão = 9,22 m e altura = 4,70 m - aterro rodoviário mínimo = 0,90 m e máximo = 4,10 m - areia e brita comerciais</v>
          </cell>
          <cell r="C165" t="str">
            <v>m</v>
          </cell>
          <cell r="D165">
            <v>45633.18</v>
          </cell>
          <cell r="E165" t="str">
            <v>SICRO Abr/26</v>
          </cell>
        </row>
        <row r="166">
          <cell r="A166">
            <v>606779</v>
          </cell>
          <cell r="B166" t="str">
            <v>Arco metálico galvanizado tipo MP 152S - arco alto - vão = 9,22 m e altura = 4,70 m - aterro rodoviário mínimo = 0,90 m e máximo = 4,10 m - areia extraída e brita produzida</v>
          </cell>
          <cell r="C166" t="str">
            <v>m</v>
          </cell>
          <cell r="D166">
            <v>45075.49</v>
          </cell>
          <cell r="E166" t="str">
            <v>SICRO Abr/26</v>
          </cell>
        </row>
        <row r="167">
          <cell r="A167">
            <v>607133</v>
          </cell>
          <cell r="B167" t="str">
            <v>Arco metálico galvanizado tipo MP 152S - arco alto - vão = 9,45 m e altura = 4,75 m - aterro rodoviário mínimo = 0,90 m e máximo = 4,00 m - areia e brita comerciais</v>
          </cell>
          <cell r="C167" t="str">
            <v>m</v>
          </cell>
          <cell r="D167">
            <v>46367.49</v>
          </cell>
          <cell r="E167" t="str">
            <v>SICRO Abr/26</v>
          </cell>
        </row>
        <row r="168">
          <cell r="A168">
            <v>606781</v>
          </cell>
          <cell r="B168" t="str">
            <v>Arco metálico galvanizado tipo MP 152S - arco alto - vão = 9,45 m e altura = 4,75 m - aterro rodoviário mínimo = 0,90 m e máximo = 4,00 m - areia extraída e brita produzida</v>
          </cell>
          <cell r="C168" t="str">
            <v>m</v>
          </cell>
          <cell r="D168">
            <v>45793.03</v>
          </cell>
          <cell r="E168" t="str">
            <v>SICRO Abr/26</v>
          </cell>
        </row>
        <row r="169">
          <cell r="A169">
            <v>607132</v>
          </cell>
          <cell r="B169" t="str">
            <v>Arco metálico galvanizado tipo MP 152S - arco alto - vão = 9,63 m e altura = 5,59 m - aterro rodoviário mínimo = 0,90 m e máximo = 5,30 m - areia e brita comerciais</v>
          </cell>
          <cell r="C169" t="str">
            <v>m</v>
          </cell>
          <cell r="D169">
            <v>50525.49</v>
          </cell>
          <cell r="E169" t="str">
            <v>SICRO Abr/26</v>
          </cell>
        </row>
        <row r="170">
          <cell r="A170">
            <v>606780</v>
          </cell>
          <cell r="B170" t="str">
            <v>Arco metálico galvanizado tipo MP 152S - arco alto - vão = 9,63 m e altura = 5,59 m - aterro rodoviário mínimo = 0,90 m e máximo = 5,30 m - areia extraída e brita produzida</v>
          </cell>
          <cell r="C170" t="str">
            <v>m</v>
          </cell>
          <cell r="D170">
            <v>49850.91</v>
          </cell>
          <cell r="E170" t="str">
            <v>SICRO Abr/26</v>
          </cell>
        </row>
        <row r="171">
          <cell r="A171">
            <v>607134</v>
          </cell>
          <cell r="B171" t="str">
            <v>Arco metálico galvanizado tipo MP 152S - arco alto - vão = 9,65 m e altura = 5,41 m - aterro rodoviário mínimo = 0,90 m e máximo = 4,70 m - areia e brita comerciais</v>
          </cell>
          <cell r="C171" t="str">
            <v>m</v>
          </cell>
          <cell r="D171">
            <v>50067.38</v>
          </cell>
          <cell r="E171" t="str">
            <v>SICRO Abr/26</v>
          </cell>
        </row>
        <row r="172">
          <cell r="A172">
            <v>606782</v>
          </cell>
          <cell r="B172" t="str">
            <v>Arco metálico galvanizado tipo MP 152S - arco alto - vão = 9,65 m e altura = 5,41 m - aterro rodoviário mínimo = 0,90 m e máximo = 4,70 m - areia extraída e brita produzida</v>
          </cell>
          <cell r="C172" t="str">
            <v>m</v>
          </cell>
          <cell r="D172">
            <v>49408.22</v>
          </cell>
          <cell r="E172" t="str">
            <v>SICRO Abr/26</v>
          </cell>
        </row>
        <row r="173">
          <cell r="A173">
            <v>607136</v>
          </cell>
          <cell r="B173" t="str">
            <v>Arco metálico galvanizado tipo MP 152S - arco alto - vão = 9,68 m e altura = 5,23 m - aterro rodoviário mínimo = 0,90 m e máximo = 3,90 m - areia e brita comerciais</v>
          </cell>
          <cell r="C173" t="str">
            <v>m</v>
          </cell>
          <cell r="D173">
            <v>49395.44</v>
          </cell>
          <cell r="E173" t="str">
            <v>SICRO Abr/26</v>
          </cell>
        </row>
        <row r="174">
          <cell r="A174">
            <v>606784</v>
          </cell>
          <cell r="B174" t="str">
            <v>Arco metálico galvanizado tipo MP 152S - arco alto - vão = 9,68 m e altura = 5,23 m - aterro rodoviário mínimo = 0,90 m e máximo = 3,90 m - areia extraída e brita produzida</v>
          </cell>
          <cell r="C174" t="str">
            <v>m</v>
          </cell>
          <cell r="D174">
            <v>48757.33</v>
          </cell>
          <cell r="E174" t="str">
            <v>SICRO Abr/26</v>
          </cell>
        </row>
        <row r="175">
          <cell r="A175">
            <v>607135</v>
          </cell>
          <cell r="B175" t="str">
            <v>Arco metálico galvanizado tipo MP 152S - arco alto - vão = 9,86 m e altura = 6,07 m - aterro rodoviário mínimo = 0,90 m e máximo = 5,20 m - areia e brita comerciais</v>
          </cell>
          <cell r="C175" t="str">
            <v>m</v>
          </cell>
          <cell r="D175">
            <v>55329.38</v>
          </cell>
          <cell r="E175" t="str">
            <v>SICRO Abr/26</v>
          </cell>
        </row>
        <row r="176">
          <cell r="A176">
            <v>606783</v>
          </cell>
          <cell r="B176" t="str">
            <v>Arco metálico galvanizado tipo MP 152S - arco alto - vão = 9,86 m e altura = 6,07 m - aterro rodoviário mínimo = 0,90 m e máximo = 5,20 m - areia extraída e brita produzida</v>
          </cell>
          <cell r="C176" t="str">
            <v>m</v>
          </cell>
          <cell r="D176">
            <v>54589.65</v>
          </cell>
          <cell r="E176" t="str">
            <v>SICRO Abr/26</v>
          </cell>
        </row>
        <row r="177">
          <cell r="A177">
            <v>607138</v>
          </cell>
          <cell r="B177" t="str">
            <v>Arco metálico galvanizado tipo MP 152S - arco alto - vão = 9,91 m e altura = 5,28 m - aterro rodoviário mínimo = 0,90 m e máximo = 3,80 m - areia e brita comerciais</v>
          </cell>
          <cell r="C177" t="str">
            <v>m</v>
          </cell>
          <cell r="D177">
            <v>50293.39</v>
          </cell>
          <cell r="E177" t="str">
            <v>SICRO Abr/26</v>
          </cell>
        </row>
        <row r="178">
          <cell r="A178">
            <v>606786</v>
          </cell>
          <cell r="B178" t="str">
            <v>Arco metálico galvanizado tipo MP 152S - arco alto - vão = 9,91 m e altura = 5,28 m - aterro rodoviário mínimo = 0,90 m e máximo = 3,80 m - areia extraída e brita produzida</v>
          </cell>
          <cell r="C178" t="str">
            <v>m</v>
          </cell>
          <cell r="D178">
            <v>49613.62</v>
          </cell>
          <cell r="E178" t="str">
            <v>SICRO Abr/26</v>
          </cell>
        </row>
        <row r="179">
          <cell r="A179">
            <v>606842</v>
          </cell>
          <cell r="B179" t="str">
            <v>Arco metálico galvanizado tipo MP 152S - ovoide - vão = 7,21 m e altura = 7,82 m - aterro rodoviário mínimo = 0,75 m e máximo = 6,70 m - areia e brita comerciais</v>
          </cell>
          <cell r="C179" t="str">
            <v>m</v>
          </cell>
          <cell r="D179">
            <v>61913.38</v>
          </cell>
          <cell r="E179" t="str">
            <v>SICRO Abr/26</v>
          </cell>
        </row>
        <row r="180">
          <cell r="A180">
            <v>606832</v>
          </cell>
          <cell r="B180" t="str">
            <v>Arco metálico galvanizado tipo MP 152S - ovoide - vão = 7,21 m e altura = 7,82 m - aterro rodoviário mínimo = 0,75 m e máximo = 6,70 m - areia extraída e brita produzida</v>
          </cell>
          <cell r="C180" t="str">
            <v>m</v>
          </cell>
          <cell r="D180">
            <v>61501.27</v>
          </cell>
          <cell r="E180" t="str">
            <v>SICRO Abr/26</v>
          </cell>
        </row>
        <row r="181">
          <cell r="A181">
            <v>606843</v>
          </cell>
          <cell r="B181" t="str">
            <v>Arco metálico galvanizado tipo MP 152S - ovoide - vão = 7,31 m e altura = 7,87 m - aterro rodoviário mínimo = 0,90 m e máximo = 6,80 m - areia e brita comerciais</v>
          </cell>
          <cell r="C181" t="str">
            <v>m</v>
          </cell>
          <cell r="D181">
            <v>64374.400000000001</v>
          </cell>
          <cell r="E181" t="str">
            <v>SICRO Abr/26</v>
          </cell>
        </row>
        <row r="182">
          <cell r="A182">
            <v>606833</v>
          </cell>
          <cell r="B182" t="str">
            <v>Arco metálico galvanizado tipo MP 152S - ovoide - vão = 7,31 m e altura = 7,87 m - aterro rodoviário mínimo = 0,90 m e máximo = 6,80 m - areia extraída e brita produzida</v>
          </cell>
          <cell r="C182" t="str">
            <v>m</v>
          </cell>
          <cell r="D182">
            <v>63942.44</v>
          </cell>
          <cell r="E182" t="str">
            <v>SICRO Abr/26</v>
          </cell>
        </row>
        <row r="183">
          <cell r="A183">
            <v>606845</v>
          </cell>
          <cell r="B183" t="str">
            <v>Arco metálico galvanizado tipo MP 152S - ovoide - vão = 7,57 m e altura = 8,44 m - aterro rodoviário mínimo = 0,90 m e máximo = 5,60 m - areia e brita comerciais</v>
          </cell>
          <cell r="C183" t="str">
            <v>m</v>
          </cell>
          <cell r="D183">
            <v>66822.2</v>
          </cell>
          <cell r="E183" t="str">
            <v>SICRO Abr/26</v>
          </cell>
        </row>
        <row r="184">
          <cell r="A184">
            <v>606835</v>
          </cell>
          <cell r="B184" t="str">
            <v>Arco metálico galvanizado tipo MP 152S - ovoide - vão = 7,57 m e altura = 8,44 m - aterro rodoviário mínimo = 0,90 m e máximo = 5,60 m - areia extraída e brita produzida</v>
          </cell>
          <cell r="C184" t="str">
            <v>m</v>
          </cell>
          <cell r="D184">
            <v>66390.77</v>
          </cell>
          <cell r="E184" t="str">
            <v>SICRO Abr/26</v>
          </cell>
        </row>
        <row r="185">
          <cell r="A185">
            <v>606844</v>
          </cell>
          <cell r="B185" t="str">
            <v>Arco metálico galvanizado tipo MP 152S - ovoide - vão = 7,77 m e altura = 7,90 m - aterro rodoviário mínimo = 0,90 m e máximo = 6,80 m - areia e brita comerciais</v>
          </cell>
          <cell r="C185" t="str">
            <v>m</v>
          </cell>
          <cell r="D185">
            <v>65357.1</v>
          </cell>
          <cell r="E185" t="str">
            <v>SICRO Abr/26</v>
          </cell>
        </row>
        <row r="186">
          <cell r="A186">
            <v>606834</v>
          </cell>
          <cell r="B186" t="str">
            <v>Arco metálico galvanizado tipo MP 152S - ovoide - vão = 7,77 m e altura = 7,90 m - aterro rodoviário mínimo = 0,90 m e máximo = 6,80 m - areia extraída e brita produzida</v>
          </cell>
          <cell r="C186" t="str">
            <v>m</v>
          </cell>
          <cell r="D186">
            <v>64913.22</v>
          </cell>
          <cell r="E186" t="str">
            <v>SICRO Abr/26</v>
          </cell>
        </row>
        <row r="187">
          <cell r="A187">
            <v>606847</v>
          </cell>
          <cell r="B187" t="str">
            <v>Arco metálico galvanizado tipo MP 152S - ovoide - vão = 8,13 m e altura = 8,01 m - aterro rodoviário mínimo = 0,90 m e máximo = 3,50 m - areia e brita comerciais</v>
          </cell>
          <cell r="C187" t="str">
            <v>m</v>
          </cell>
          <cell r="D187">
            <v>69836.88</v>
          </cell>
          <cell r="E187" t="str">
            <v>SICRO Abr/26</v>
          </cell>
        </row>
        <row r="188">
          <cell r="A188">
            <v>606837</v>
          </cell>
          <cell r="B188" t="str">
            <v>Arco metálico galvanizado tipo MP 152S - ovoide - vão = 8,13 m e altura = 8,01 m - aterro rodoviário mínimo = 0,90 m e máximo = 3,50 m - areia extraída e brita produzida</v>
          </cell>
          <cell r="C188" t="str">
            <v>m</v>
          </cell>
          <cell r="D188">
            <v>69353.259999999995</v>
          </cell>
          <cell r="E188" t="str">
            <v>SICRO Abr/26</v>
          </cell>
        </row>
        <row r="189">
          <cell r="A189">
            <v>606846</v>
          </cell>
          <cell r="B189" t="str">
            <v>Arco metálico galvanizado tipo MP 152S - ovoide - vão = 8,36 m e altura = 8,23 m - aterro rodoviário mínimo = 0,90 m e máximo = 4,30 m - areia e brita comerciais</v>
          </cell>
          <cell r="C189" t="str">
            <v>m</v>
          </cell>
          <cell r="D189">
            <v>71707.47</v>
          </cell>
          <cell r="E189" t="str">
            <v>SICRO Abr/26</v>
          </cell>
        </row>
        <row r="190">
          <cell r="A190">
            <v>606836</v>
          </cell>
          <cell r="B190" t="str">
            <v>Arco metálico galvanizado tipo MP 152S - ovoide - vão = 8,36 m e altura = 8,23 m - aterro rodoviário mínimo = 0,90 m e máximo = 4,30 m - areia extraída e brita produzida</v>
          </cell>
          <cell r="C190" t="str">
            <v>m</v>
          </cell>
          <cell r="D190">
            <v>71218.17</v>
          </cell>
          <cell r="E190" t="str">
            <v>SICRO Abr/26</v>
          </cell>
        </row>
        <row r="191">
          <cell r="A191">
            <v>606848</v>
          </cell>
          <cell r="B191" t="str">
            <v>Arco metálico galvanizado tipo MP 152S - ovoide - vão = 8,56 m e altura = 8,48 m - aterro rodoviário mínimo = 0,90 m e máximo = 5,30 m - areia e brita comerciais</v>
          </cell>
          <cell r="C191" t="str">
            <v>m</v>
          </cell>
          <cell r="D191">
            <v>72301.66</v>
          </cell>
          <cell r="E191" t="str">
            <v>SICRO Abr/26</v>
          </cell>
        </row>
        <row r="192">
          <cell r="A192">
            <v>606838</v>
          </cell>
          <cell r="B192" t="str">
            <v>Arco metálico galvanizado tipo MP 152S - ovoide - vão = 8,56 m e altura = 8,48 m - aterro rodoviário mínimo = 0,90 m e máximo = 5,30 m - areia extraída e brita produzida</v>
          </cell>
          <cell r="C192" t="str">
            <v>m</v>
          </cell>
          <cell r="D192">
            <v>71793.34</v>
          </cell>
          <cell r="E192" t="str">
            <v>SICRO Abr/26</v>
          </cell>
        </row>
        <row r="193">
          <cell r="A193">
            <v>606849</v>
          </cell>
          <cell r="B193" t="str">
            <v>Arco metálico galvanizado tipo MP 152S - ovoide - vão = 8,71 m e altura = 9,32 m - aterro rodoviário mínimo = 0,90 m e máximo = 6,00 m - areia e brita comerciais</v>
          </cell>
          <cell r="C193" t="str">
            <v>m</v>
          </cell>
          <cell r="D193">
            <v>76597.45</v>
          </cell>
          <cell r="E193" t="str">
            <v>SICRO Abr/26</v>
          </cell>
        </row>
        <row r="194">
          <cell r="A194">
            <v>606839</v>
          </cell>
          <cell r="B194" t="str">
            <v>Arco metálico galvanizado tipo MP 152S - ovoide - vão = 8,71 m e altura = 9,32 m - aterro rodoviário mínimo = 0,90 m e máximo = 6,00 m - areia extraída e brita produzida</v>
          </cell>
          <cell r="C194" t="str">
            <v>m</v>
          </cell>
          <cell r="D194">
            <v>76100.39</v>
          </cell>
          <cell r="E194" t="str">
            <v>SICRO Abr/26</v>
          </cell>
        </row>
        <row r="195">
          <cell r="A195">
            <v>606850</v>
          </cell>
          <cell r="B195" t="str">
            <v>Arco metálico galvanizado tipo MP 152S - ovoide - vão = 9,15 m e altura = 9,04 m - aterro rodoviário mínimo = 0,90 m e máximo = 4,70 m - areia e brita comerciais</v>
          </cell>
          <cell r="C195" t="str">
            <v>m</v>
          </cell>
          <cell r="D195">
            <v>77254.95</v>
          </cell>
          <cell r="E195" t="str">
            <v>SICRO Abr/26</v>
          </cell>
        </row>
        <row r="196">
          <cell r="A196">
            <v>606840</v>
          </cell>
          <cell r="B196" t="str">
            <v>Arco metálico galvanizado tipo MP 152S - ovoide - vão = 9,15 m e altura = 9,04 m - aterro rodoviário mínimo = 0,90 m e máximo = 4,70 m - areia extraída e brita produzida</v>
          </cell>
          <cell r="C196" t="str">
            <v>m</v>
          </cell>
          <cell r="D196">
            <v>76713.02</v>
          </cell>
          <cell r="E196" t="str">
            <v>SICRO Abr/26</v>
          </cell>
        </row>
        <row r="197">
          <cell r="A197">
            <v>606851</v>
          </cell>
          <cell r="B197" t="str">
            <v>Arco metálico galvanizado tipo MP 152S - ovoide - vão = 9,15 m e altura = 9,50 m - aterro rodoviário mínimo = 0,90 m e máximo = 5,70 m - areia e brita comerciais</v>
          </cell>
          <cell r="C197" t="str">
            <v>m</v>
          </cell>
          <cell r="D197">
            <v>79576.960000000006</v>
          </cell>
          <cell r="E197" t="str">
            <v>SICRO Abr/26</v>
          </cell>
        </row>
        <row r="198">
          <cell r="A198">
            <v>606841</v>
          </cell>
          <cell r="B198" t="str">
            <v>Arco metálico galvanizado tipo MP 152S - ovoide - vão = 9,15 m e altura = 9,50 m - aterro rodoviário mínimo = 0,90 m e máximo = 5,70 m - areia extraída e brita produzida</v>
          </cell>
          <cell r="C198" t="str">
            <v>m</v>
          </cell>
          <cell r="D198">
            <v>79056.72</v>
          </cell>
          <cell r="E198" t="str">
            <v>SICRO Abr/26</v>
          </cell>
        </row>
        <row r="199">
          <cell r="A199">
            <v>605604</v>
          </cell>
          <cell r="B199" t="str">
            <v>Argamassa de solo-cimento com 10% de cimento e material de jazida - preparo e injeção em tunnel liner</v>
          </cell>
          <cell r="C199" t="str">
            <v>m³</v>
          </cell>
          <cell r="D199">
            <v>361.23</v>
          </cell>
          <cell r="E199" t="str">
            <v>SICRO Abr/26</v>
          </cell>
        </row>
        <row r="200">
          <cell r="A200">
            <v>605695</v>
          </cell>
          <cell r="B200" t="str">
            <v>Bueiro metálico com chapas múltiplas MP 100 com revestimento em epóxi - D = 0,60 m - brita comercial</v>
          </cell>
          <cell r="C200" t="str">
            <v>m</v>
          </cell>
          <cell r="D200">
            <v>1472.93</v>
          </cell>
          <cell r="E200" t="str">
            <v>SICRO Abr/26</v>
          </cell>
        </row>
        <row r="201">
          <cell r="A201">
            <v>605607</v>
          </cell>
          <cell r="B201" t="str">
            <v>Bueiro metálico com chapas múltiplas MP 100 com revestimento em epóxi - D = 0,60 m - brita produzida</v>
          </cell>
          <cell r="C201" t="str">
            <v>m</v>
          </cell>
          <cell r="D201">
            <v>1438.98</v>
          </cell>
          <cell r="E201" t="str">
            <v>SICRO Abr/26</v>
          </cell>
        </row>
        <row r="202">
          <cell r="A202">
            <v>605696</v>
          </cell>
          <cell r="B202" t="str">
            <v>Bueiro metálico com chapas múltiplas MP 100 com revestimento em epóxi - D = 0,70 m - brita comercial</v>
          </cell>
          <cell r="C202" t="str">
            <v>m</v>
          </cell>
          <cell r="D202">
            <v>1692.27</v>
          </cell>
          <cell r="E202" t="str">
            <v>SICRO Abr/26</v>
          </cell>
        </row>
        <row r="203">
          <cell r="A203">
            <v>605608</v>
          </cell>
          <cell r="B203" t="str">
            <v>Bueiro metálico com chapas múltiplas MP 100 com revestimento em epóxi - D = 0,70 m - brita produzida</v>
          </cell>
          <cell r="C203" t="str">
            <v>m</v>
          </cell>
          <cell r="D203">
            <v>1656.2</v>
          </cell>
          <cell r="E203" t="str">
            <v>SICRO Abr/26</v>
          </cell>
        </row>
        <row r="204">
          <cell r="A204">
            <v>605697</v>
          </cell>
          <cell r="B204" t="str">
            <v>Bueiro metálico com chapas múltiplas MP 100 com revestimento em epóxi - D = 0,80 m - brita comercial</v>
          </cell>
          <cell r="C204" t="str">
            <v>m</v>
          </cell>
          <cell r="D204">
            <v>1911.64</v>
          </cell>
          <cell r="E204" t="str">
            <v>SICRO Abr/26</v>
          </cell>
        </row>
        <row r="205">
          <cell r="A205">
            <v>605609</v>
          </cell>
          <cell r="B205" t="str">
            <v>Bueiro metálico com chapas múltiplas MP 100 com revestimento em epóxi - D = 0,80 m - brita produzida</v>
          </cell>
          <cell r="C205" t="str">
            <v>m</v>
          </cell>
          <cell r="D205">
            <v>1873.45</v>
          </cell>
          <cell r="E205" t="str">
            <v>SICRO Abr/26</v>
          </cell>
        </row>
        <row r="206">
          <cell r="A206">
            <v>605698</v>
          </cell>
          <cell r="B206" t="str">
            <v>Bueiro metálico com chapas múltiplas MP 100 com revestimento em epóxi - D = 0,90 m - brita comercial</v>
          </cell>
          <cell r="C206" t="str">
            <v>m</v>
          </cell>
          <cell r="D206">
            <v>2088.7199999999998</v>
          </cell>
          <cell r="E206" t="str">
            <v>SICRO Abr/26</v>
          </cell>
        </row>
        <row r="207">
          <cell r="A207">
            <v>605610</v>
          </cell>
          <cell r="B207" t="str">
            <v>Bueiro metálico com chapas múltiplas MP 100 com revestimento em epóxi - D = 0,90 m - brita produzida</v>
          </cell>
          <cell r="C207" t="str">
            <v>m</v>
          </cell>
          <cell r="D207">
            <v>2048.41</v>
          </cell>
          <cell r="E207" t="str">
            <v>SICRO Abr/26</v>
          </cell>
        </row>
        <row r="208">
          <cell r="A208">
            <v>605699</v>
          </cell>
          <cell r="B208" t="str">
            <v>Bueiro metálico com chapas múltiplas MP 100 com revestimento em epóxi - D = 1,00 m - brita comercial</v>
          </cell>
          <cell r="C208" t="str">
            <v>m</v>
          </cell>
          <cell r="D208">
            <v>2307.9899999999998</v>
          </cell>
          <cell r="E208" t="str">
            <v>SICRO Abr/26</v>
          </cell>
        </row>
        <row r="209">
          <cell r="A209">
            <v>605611</v>
          </cell>
          <cell r="B209" t="str">
            <v>Bueiro metálico com chapas múltiplas MP 100 com revestimento em epóxi - D = 1,00 m - brita produzida</v>
          </cell>
          <cell r="C209" t="str">
            <v>m</v>
          </cell>
          <cell r="D209">
            <v>2265.56</v>
          </cell>
          <cell r="E209" t="str">
            <v>SICRO Abr/26</v>
          </cell>
        </row>
        <row r="210">
          <cell r="A210">
            <v>605700</v>
          </cell>
          <cell r="B210" t="str">
            <v>Bueiro metálico com chapas múltiplas MP 100 com revestimento em epóxi - D = 1,10 m - brita comercial</v>
          </cell>
          <cell r="C210" t="str">
            <v>m</v>
          </cell>
          <cell r="D210">
            <v>2612.0700000000002</v>
          </cell>
          <cell r="E210" t="str">
            <v>SICRO Abr/26</v>
          </cell>
        </row>
        <row r="211">
          <cell r="A211">
            <v>605612</v>
          </cell>
          <cell r="B211" t="str">
            <v>Bueiro metálico com chapas múltiplas MP 100 com revestimento em epóxi - D = 1,10 m - brita produzida</v>
          </cell>
          <cell r="C211" t="str">
            <v>m</v>
          </cell>
          <cell r="D211">
            <v>2567.5100000000002</v>
          </cell>
          <cell r="E211" t="str">
            <v>SICRO Abr/26</v>
          </cell>
        </row>
        <row r="212">
          <cell r="A212">
            <v>605701</v>
          </cell>
          <cell r="B212" t="str">
            <v>Bueiro metálico com chapas múltiplas MP 100 com revestimento em epóxi - D = 1,20 m - brita comercial</v>
          </cell>
          <cell r="C212" t="str">
            <v>m</v>
          </cell>
          <cell r="D212">
            <v>2789.09</v>
          </cell>
          <cell r="E212" t="str">
            <v>SICRO Abr/26</v>
          </cell>
        </row>
        <row r="213">
          <cell r="A213">
            <v>605613</v>
          </cell>
          <cell r="B213" t="str">
            <v>Bueiro metálico com chapas múltiplas MP 100 com revestimento em epóxi - D = 1,20 m - brita produzida</v>
          </cell>
          <cell r="C213" t="str">
            <v>m</v>
          </cell>
          <cell r="D213">
            <v>2742.41</v>
          </cell>
          <cell r="E213" t="str">
            <v>SICRO Abr/26</v>
          </cell>
        </row>
        <row r="214">
          <cell r="A214">
            <v>605702</v>
          </cell>
          <cell r="B214" t="str">
            <v>Bueiro metálico com chapas múltiplas MP 100 com revestimento em epóxi - D = 1,30 m - brita comercial</v>
          </cell>
          <cell r="C214" t="str">
            <v>m</v>
          </cell>
          <cell r="D214">
            <v>3058.95</v>
          </cell>
          <cell r="E214" t="str">
            <v>SICRO Abr/26</v>
          </cell>
        </row>
        <row r="215">
          <cell r="A215">
            <v>605614</v>
          </cell>
          <cell r="B215" t="str">
            <v>Bueiro metálico com chapas múltiplas MP 100 com revestimento em epóxi - D = 1,30 m - brita produzida</v>
          </cell>
          <cell r="C215" t="str">
            <v>m</v>
          </cell>
          <cell r="D215">
            <v>2985.75</v>
          </cell>
          <cell r="E215" t="str">
            <v>SICRO Abr/26</v>
          </cell>
        </row>
        <row r="216">
          <cell r="A216">
            <v>605703</v>
          </cell>
          <cell r="B216" t="str">
            <v>Bueiro metálico com chapas múltiplas MP 100 com revestimento em epóxi - D = 1,40 m - brita comercial</v>
          </cell>
          <cell r="C216" t="str">
            <v>m</v>
          </cell>
          <cell r="D216">
            <v>3241.76</v>
          </cell>
          <cell r="E216" t="str">
            <v>SICRO Abr/26</v>
          </cell>
        </row>
        <row r="217">
          <cell r="A217">
            <v>605615</v>
          </cell>
          <cell r="B217" t="str">
            <v>Bueiro metálico com chapas múltiplas MP 100 com revestimento em epóxi - D = 1,40 m - brita produzida</v>
          </cell>
          <cell r="C217" t="str">
            <v>m</v>
          </cell>
          <cell r="D217">
            <v>3165.38</v>
          </cell>
          <cell r="E217" t="str">
            <v>SICRO Abr/26</v>
          </cell>
        </row>
        <row r="218">
          <cell r="A218">
            <v>605704</v>
          </cell>
          <cell r="B218" t="str">
            <v>Bueiro metálico com chapas múltiplas MP 100 com revestimento em epóxi - D = 1,50 m - brita comercial</v>
          </cell>
          <cell r="C218" t="str">
            <v>m</v>
          </cell>
          <cell r="D218">
            <v>3467.82</v>
          </cell>
          <cell r="E218" t="str">
            <v>SICRO Abr/26</v>
          </cell>
        </row>
        <row r="219">
          <cell r="A219">
            <v>605616</v>
          </cell>
          <cell r="B219" t="str">
            <v>Bueiro metálico com chapas múltiplas MP 100 com revestimento em epóxi - D = 1,50 m - brita produzida</v>
          </cell>
          <cell r="C219" t="str">
            <v>m</v>
          </cell>
          <cell r="D219">
            <v>3388.25</v>
          </cell>
          <cell r="E219" t="str">
            <v>SICRO Abr/26</v>
          </cell>
        </row>
        <row r="220">
          <cell r="A220">
            <v>605705</v>
          </cell>
          <cell r="B220" t="str">
            <v>Bueiro metálico com chapas múltiplas MP 100 com revestimento em epóxi - D = 1,60 m - brita comercial</v>
          </cell>
          <cell r="C220" t="str">
            <v>m</v>
          </cell>
          <cell r="D220">
            <v>3699.01</v>
          </cell>
          <cell r="E220" t="str">
            <v>SICRO Abr/26</v>
          </cell>
        </row>
        <row r="221">
          <cell r="A221">
            <v>605617</v>
          </cell>
          <cell r="B221" t="str">
            <v>Bueiro metálico com chapas múltiplas MP 100 com revestimento em epóxi - D = 1,60 m - brita produzida</v>
          </cell>
          <cell r="C221" t="str">
            <v>m</v>
          </cell>
          <cell r="D221">
            <v>3616.26</v>
          </cell>
          <cell r="E221" t="str">
            <v>SICRO Abr/26</v>
          </cell>
        </row>
        <row r="222">
          <cell r="A222">
            <v>605706</v>
          </cell>
          <cell r="B222" t="str">
            <v>Bueiro metálico com chapas múltiplas MP 100 com revestimento em epóxi - D = 1,70 m - brita comercial</v>
          </cell>
          <cell r="C222" t="str">
            <v>m</v>
          </cell>
          <cell r="D222">
            <v>3889.77</v>
          </cell>
          <cell r="E222" t="str">
            <v>SICRO Abr/26</v>
          </cell>
        </row>
        <row r="223">
          <cell r="A223">
            <v>605618</v>
          </cell>
          <cell r="B223" t="str">
            <v>Bueiro metálico com chapas múltiplas MP 100 com revestimento em epóxi - D = 1,70 m - brita produzida</v>
          </cell>
          <cell r="C223" t="str">
            <v>m</v>
          </cell>
          <cell r="D223">
            <v>3803.84</v>
          </cell>
          <cell r="E223" t="str">
            <v>SICRO Abr/26</v>
          </cell>
        </row>
        <row r="224">
          <cell r="A224">
            <v>605707</v>
          </cell>
          <cell r="B224" t="str">
            <v>Bueiro metálico com chapas múltiplas MP 100 com revestimento em epóxi - D = 1,80 m - brita comercial</v>
          </cell>
          <cell r="C224" t="str">
            <v>m</v>
          </cell>
          <cell r="D224">
            <v>4366.1499999999996</v>
          </cell>
          <cell r="E224" t="str">
            <v>SICRO Abr/26</v>
          </cell>
        </row>
        <row r="225">
          <cell r="A225">
            <v>605619</v>
          </cell>
          <cell r="B225" t="str">
            <v>Bueiro metálico com chapas múltiplas MP 100 com revestimento em epóxi - D = 1,80 m - brita produzida</v>
          </cell>
          <cell r="C225" t="str">
            <v>m</v>
          </cell>
          <cell r="D225">
            <v>4277.03</v>
          </cell>
          <cell r="E225" t="str">
            <v>SICRO Abr/26</v>
          </cell>
        </row>
        <row r="226">
          <cell r="A226">
            <v>605708</v>
          </cell>
          <cell r="B226" t="str">
            <v>Bueiro metálico com chapas múltiplas MP 100 com revestimento em epóxi - D = 1,90 m - brita comercial</v>
          </cell>
          <cell r="C226" t="str">
            <v>m</v>
          </cell>
          <cell r="D226">
            <v>5103.8500000000004</v>
          </cell>
          <cell r="E226" t="str">
            <v>SICRO Abr/26</v>
          </cell>
        </row>
        <row r="227">
          <cell r="A227">
            <v>605620</v>
          </cell>
          <cell r="B227" t="str">
            <v>Bueiro metálico com chapas múltiplas MP 100 com revestimento em epóxi - D = 1,90 m - brita produzida</v>
          </cell>
          <cell r="C227" t="str">
            <v>m</v>
          </cell>
          <cell r="D227">
            <v>5011.55</v>
          </cell>
          <cell r="E227" t="str">
            <v>SICRO Abr/26</v>
          </cell>
        </row>
        <row r="228">
          <cell r="A228">
            <v>605709</v>
          </cell>
          <cell r="B228" t="str">
            <v>Bueiro metálico com chapas múltiplas MP 100 com revestimento em epóxi - D = 2,00 m - brita comercial</v>
          </cell>
          <cell r="C228" t="str">
            <v>m</v>
          </cell>
          <cell r="D228">
            <v>5342.16</v>
          </cell>
          <cell r="E228" t="str">
            <v>SICRO Abr/26</v>
          </cell>
        </row>
        <row r="229">
          <cell r="A229">
            <v>605621</v>
          </cell>
          <cell r="B229" t="str">
            <v>Bueiro metálico com chapas múltiplas MP 100 com revestimento em epóxi - D = 2,00 m - brita produzida</v>
          </cell>
          <cell r="C229" t="str">
            <v>m</v>
          </cell>
          <cell r="D229">
            <v>5246.68</v>
          </cell>
          <cell r="E229" t="str">
            <v>SICRO Abr/26</v>
          </cell>
        </row>
        <row r="230">
          <cell r="A230">
            <v>605710</v>
          </cell>
          <cell r="B230" t="str">
            <v>Bueiro metálico com chapas múltiplas MP 100 com revestimento em epóxi - D = 2,10 m - brita comercial</v>
          </cell>
          <cell r="C230" t="str">
            <v>m</v>
          </cell>
          <cell r="D230">
            <v>5747.22</v>
          </cell>
          <cell r="E230" t="str">
            <v>SICRO Abr/26</v>
          </cell>
        </row>
        <row r="231">
          <cell r="A231">
            <v>605622</v>
          </cell>
          <cell r="B231" t="str">
            <v>Bueiro metálico com chapas múltiplas MP 100 com revestimento em epóxi - D = 2,10 m - brita produzida</v>
          </cell>
          <cell r="C231" t="str">
            <v>m</v>
          </cell>
          <cell r="D231">
            <v>5648.55</v>
          </cell>
          <cell r="E231" t="str">
            <v>SICRO Abr/26</v>
          </cell>
        </row>
        <row r="232">
          <cell r="A232">
            <v>605711</v>
          </cell>
          <cell r="B232" t="str">
            <v>Bueiro metálico com chapas múltiplas MP 100 com revestimento em epóxi - D = 2,20 m - brita comercial</v>
          </cell>
          <cell r="C232" t="str">
            <v>m</v>
          </cell>
          <cell r="D232">
            <v>5958.87</v>
          </cell>
          <cell r="E232" t="str">
            <v>SICRO Abr/26</v>
          </cell>
        </row>
        <row r="233">
          <cell r="A233">
            <v>605623</v>
          </cell>
          <cell r="B233" t="str">
            <v>Bueiro metálico com chapas múltiplas MP 100 com revestimento em epóxi - D = 2,20 m - brita produzida</v>
          </cell>
          <cell r="C233" t="str">
            <v>m</v>
          </cell>
          <cell r="D233">
            <v>5857.02</v>
          </cell>
          <cell r="E233" t="str">
            <v>SICRO Abr/26</v>
          </cell>
        </row>
        <row r="234">
          <cell r="A234">
            <v>605712</v>
          </cell>
          <cell r="B234" t="str">
            <v>Bueiro metálico com chapas múltiplas MP 100 com revestimento em epóxi - D = 2,30 m - brita comercial</v>
          </cell>
          <cell r="C234" t="str">
            <v>m</v>
          </cell>
          <cell r="D234">
            <v>6300.53</v>
          </cell>
          <cell r="E234" t="str">
            <v>SICRO Abr/26</v>
          </cell>
        </row>
        <row r="235">
          <cell r="A235">
            <v>605624</v>
          </cell>
          <cell r="B235" t="str">
            <v>Bueiro metálico com chapas múltiplas MP 100 com revestimento em epóxi - D = 2,30 m - brita produzida</v>
          </cell>
          <cell r="C235" t="str">
            <v>m</v>
          </cell>
          <cell r="D235">
            <v>6195.5</v>
          </cell>
          <cell r="E235" t="str">
            <v>SICRO Abr/26</v>
          </cell>
        </row>
        <row r="236">
          <cell r="A236">
            <v>605713</v>
          </cell>
          <cell r="B236" t="str">
            <v>Bueiro metálico com chapas múltiplas MP 100 com revestimento em epóxi - D = 2,40 m - brita comercial</v>
          </cell>
          <cell r="C236" t="str">
            <v>m</v>
          </cell>
          <cell r="D236">
            <v>8306.3700000000008</v>
          </cell>
          <cell r="E236" t="str">
            <v>SICRO Abr/26</v>
          </cell>
        </row>
        <row r="237">
          <cell r="A237">
            <v>605625</v>
          </cell>
          <cell r="B237" t="str">
            <v>Bueiro metálico com chapas múltiplas MP 100 com revestimento em epóxi - D = 2,40 m - brita produzida</v>
          </cell>
          <cell r="C237" t="str">
            <v>m</v>
          </cell>
          <cell r="D237">
            <v>8198.16</v>
          </cell>
          <cell r="E237" t="str">
            <v>SICRO Abr/26</v>
          </cell>
        </row>
        <row r="238">
          <cell r="A238">
            <v>605714</v>
          </cell>
          <cell r="B238" t="str">
            <v>Bueiro metálico com chapas múltiplas MP 100 com revestimento em epóxi - D = 2,50 m - brita comercial</v>
          </cell>
          <cell r="C238" t="str">
            <v>m</v>
          </cell>
          <cell r="D238">
            <v>10530.38</v>
          </cell>
          <cell r="E238" t="str">
            <v>SICRO Abr/26</v>
          </cell>
        </row>
        <row r="239">
          <cell r="A239">
            <v>605626</v>
          </cell>
          <cell r="B239" t="str">
            <v>Bueiro metálico com chapas múltiplas MP 100 com revestimento em epóxi - D = 2,50 m - brita produzida</v>
          </cell>
          <cell r="C239" t="str">
            <v>m</v>
          </cell>
          <cell r="D239">
            <v>10418.98</v>
          </cell>
          <cell r="E239" t="str">
            <v>SICRO Abr/26</v>
          </cell>
        </row>
        <row r="240">
          <cell r="A240">
            <v>605715</v>
          </cell>
          <cell r="B240" t="str">
            <v>Bueiro metálico com chapas múltiplas MP 100 com revestimento em epóxi - D = 2,60 m - brita comercial</v>
          </cell>
          <cell r="C240" t="str">
            <v>m</v>
          </cell>
          <cell r="D240">
            <v>11281.88</v>
          </cell>
          <cell r="E240" t="str">
            <v>SICRO Abr/26</v>
          </cell>
        </row>
        <row r="241">
          <cell r="A241">
            <v>605627</v>
          </cell>
          <cell r="B241" t="str">
            <v>Bueiro metálico com chapas múltiplas MP 100 com revestimento em epóxi - D = 2,60 m - brita produzida</v>
          </cell>
          <cell r="C241" t="str">
            <v>m</v>
          </cell>
          <cell r="D241">
            <v>11167.31</v>
          </cell>
          <cell r="E241" t="str">
            <v>SICRO Abr/26</v>
          </cell>
        </row>
        <row r="242">
          <cell r="A242">
            <v>605716</v>
          </cell>
          <cell r="B242" t="str">
            <v>Bueiro metálico com chapas múltiplas MP 100 com revestimento em epóxi - D = 2,70 m - brita comercial</v>
          </cell>
          <cell r="C242" t="str">
            <v>m</v>
          </cell>
          <cell r="D242">
            <v>11768.32</v>
          </cell>
          <cell r="E242" t="str">
            <v>SICRO Abr/26</v>
          </cell>
        </row>
        <row r="243">
          <cell r="A243">
            <v>605628</v>
          </cell>
          <cell r="B243" t="str">
            <v>Bueiro metálico com chapas múltiplas MP 100 com revestimento em epóxi - D = 2,70 m - brita produzida</v>
          </cell>
          <cell r="C243" t="str">
            <v>m</v>
          </cell>
          <cell r="D243">
            <v>11650.56</v>
          </cell>
          <cell r="E243" t="str">
            <v>SICRO Abr/26</v>
          </cell>
        </row>
        <row r="244">
          <cell r="A244">
            <v>605717</v>
          </cell>
          <cell r="B244" t="str">
            <v>Bueiro metálico com chapas múltiplas MP 100 com revestimento em epóxi - D = 2,80 m - brita comercial</v>
          </cell>
          <cell r="C244" t="str">
            <v>m</v>
          </cell>
          <cell r="D244">
            <v>12600.56</v>
          </cell>
          <cell r="E244" t="str">
            <v>SICRO Abr/26</v>
          </cell>
        </row>
        <row r="245">
          <cell r="A245">
            <v>605629</v>
          </cell>
          <cell r="B245" t="str">
            <v>Bueiro metálico com chapas múltiplas MP 100 com revestimento em epóxi - D = 2,80 m - brita produzida</v>
          </cell>
          <cell r="C245" t="str">
            <v>m</v>
          </cell>
          <cell r="D245">
            <v>12479.62</v>
          </cell>
          <cell r="E245" t="str">
            <v>SICRO Abr/26</v>
          </cell>
        </row>
        <row r="246">
          <cell r="A246">
            <v>605651</v>
          </cell>
          <cell r="B246" t="str">
            <v>Bueiro metálico com chapas múltiplas MP 100 galvanizadas - D = 0,60 m - brita comercial</v>
          </cell>
          <cell r="C246" t="str">
            <v>m</v>
          </cell>
          <cell r="D246">
            <v>1407.57</v>
          </cell>
          <cell r="E246" t="str">
            <v>SICRO Abr/26</v>
          </cell>
        </row>
        <row r="247">
          <cell r="A247">
            <v>605460</v>
          </cell>
          <cell r="B247" t="str">
            <v>Bueiro metálico com chapas múltiplas MP 100 galvanizadas - D = 0,60 m - brita produzida</v>
          </cell>
          <cell r="C247" t="str">
            <v>m</v>
          </cell>
          <cell r="D247">
            <v>1373.63</v>
          </cell>
          <cell r="E247" t="str">
            <v>SICRO Abr/26</v>
          </cell>
        </row>
        <row r="248">
          <cell r="A248">
            <v>605652</v>
          </cell>
          <cell r="B248" t="str">
            <v>Bueiro metálico com chapas múltiplas MP 100 galvanizadas - D = 0,70 m - brita comercial</v>
          </cell>
          <cell r="C248" t="str">
            <v>m</v>
          </cell>
          <cell r="D248">
            <v>1616.7</v>
          </cell>
          <cell r="E248" t="str">
            <v>SICRO Abr/26</v>
          </cell>
        </row>
        <row r="249">
          <cell r="A249">
            <v>605461</v>
          </cell>
          <cell r="B249" t="str">
            <v>Bueiro metálico com chapas múltiplas MP 100 galvanizadas - D = 0,70 m - brita produzida</v>
          </cell>
          <cell r="C249" t="str">
            <v>m</v>
          </cell>
          <cell r="D249">
            <v>1580.63</v>
          </cell>
          <cell r="E249" t="str">
            <v>SICRO Abr/26</v>
          </cell>
        </row>
        <row r="250">
          <cell r="A250">
            <v>605653</v>
          </cell>
          <cell r="B250" t="str">
            <v>Bueiro metálico com chapas múltiplas MP 100 galvanizadas - D = 0,80 m - brita comercial</v>
          </cell>
          <cell r="C250" t="str">
            <v>m</v>
          </cell>
          <cell r="D250">
            <v>1825.86</v>
          </cell>
          <cell r="E250" t="str">
            <v>SICRO Abr/26</v>
          </cell>
        </row>
        <row r="251">
          <cell r="A251">
            <v>605462</v>
          </cell>
          <cell r="B251" t="str">
            <v>Bueiro metálico com chapas múltiplas MP 100 galvanizadas - D = 0,80 m - brita produzida</v>
          </cell>
          <cell r="C251" t="str">
            <v>m</v>
          </cell>
          <cell r="D251">
            <v>1787.66</v>
          </cell>
          <cell r="E251" t="str">
            <v>SICRO Abr/26</v>
          </cell>
        </row>
        <row r="252">
          <cell r="A252">
            <v>605654</v>
          </cell>
          <cell r="B252" t="str">
            <v>Bueiro metálico com chapas múltiplas MP 100 galvanizadas - D = 0,90 m - brita comercial</v>
          </cell>
          <cell r="C252" t="str">
            <v>m</v>
          </cell>
          <cell r="D252">
            <v>1994.77</v>
          </cell>
          <cell r="E252" t="str">
            <v>SICRO Abr/26</v>
          </cell>
        </row>
        <row r="253">
          <cell r="A253">
            <v>605463</v>
          </cell>
          <cell r="B253" t="str">
            <v>Bueiro metálico com chapas múltiplas MP 100 galvanizadas - D = 0,90 m - brita produzida</v>
          </cell>
          <cell r="C253" t="str">
            <v>m</v>
          </cell>
          <cell r="D253">
            <v>1954.46</v>
          </cell>
          <cell r="E253" t="str">
            <v>SICRO Abr/26</v>
          </cell>
        </row>
        <row r="254">
          <cell r="A254">
            <v>605655</v>
          </cell>
          <cell r="B254" t="str">
            <v>Bueiro metálico com chapas múltiplas MP 100 galvanizadas - D = 1,00 m - brita comercial</v>
          </cell>
          <cell r="C254" t="str">
            <v>m</v>
          </cell>
          <cell r="D254">
            <v>2203.83</v>
          </cell>
          <cell r="E254" t="str">
            <v>SICRO Abr/26</v>
          </cell>
        </row>
        <row r="255">
          <cell r="A255">
            <v>605464</v>
          </cell>
          <cell r="B255" t="str">
            <v>Bueiro metálico com chapas múltiplas MP 100 galvanizadas - D = 1,00 m - brita produzida</v>
          </cell>
          <cell r="C255" t="str">
            <v>m</v>
          </cell>
          <cell r="D255">
            <v>2161.39</v>
          </cell>
          <cell r="E255" t="str">
            <v>SICRO Abr/26</v>
          </cell>
        </row>
        <row r="256">
          <cell r="A256">
            <v>605656</v>
          </cell>
          <cell r="B256" t="str">
            <v>Bueiro metálico com chapas múltiplas MP 100 galvanizadas - D = 1,10 m - brita comercial</v>
          </cell>
          <cell r="C256" t="str">
            <v>m</v>
          </cell>
          <cell r="D256">
            <v>2493.61</v>
          </cell>
          <cell r="E256" t="str">
            <v>SICRO Abr/26</v>
          </cell>
        </row>
        <row r="257">
          <cell r="A257">
            <v>605465</v>
          </cell>
          <cell r="B257" t="str">
            <v>Bueiro metálico com chapas múltiplas MP 100 galvanizadas - D = 1,10 m - brita produzida</v>
          </cell>
          <cell r="C257" t="str">
            <v>m</v>
          </cell>
          <cell r="D257">
            <v>2449.0500000000002</v>
          </cell>
          <cell r="E257" t="str">
            <v>SICRO Abr/26</v>
          </cell>
        </row>
        <row r="258">
          <cell r="A258">
            <v>605657</v>
          </cell>
          <cell r="B258" t="str">
            <v>Bueiro metálico com chapas múltiplas MP 100 galvanizadas - D = 1,20 m - brita comercial</v>
          </cell>
          <cell r="C258" t="str">
            <v>m</v>
          </cell>
          <cell r="D258">
            <v>2662.46</v>
          </cell>
          <cell r="E258" t="str">
            <v>SICRO Abr/26</v>
          </cell>
        </row>
        <row r="259">
          <cell r="A259">
            <v>605466</v>
          </cell>
          <cell r="B259" t="str">
            <v>Bueiro metálico com chapas múltiplas MP 100 galvanizadas - D = 1,20 m - brita produzida</v>
          </cell>
          <cell r="C259" t="str">
            <v>m</v>
          </cell>
          <cell r="D259">
            <v>2615.7800000000002</v>
          </cell>
          <cell r="E259" t="str">
            <v>SICRO Abr/26</v>
          </cell>
        </row>
        <row r="260">
          <cell r="A260">
            <v>605658</v>
          </cell>
          <cell r="B260" t="str">
            <v>Bueiro metálico com chapas múltiplas MP 100 galvanizadas - D = 1,30 m - brita comercial</v>
          </cell>
          <cell r="C260" t="str">
            <v>m</v>
          </cell>
          <cell r="D260">
            <v>2922.11</v>
          </cell>
          <cell r="E260" t="str">
            <v>SICRO Abr/26</v>
          </cell>
        </row>
        <row r="261">
          <cell r="A261">
            <v>605467</v>
          </cell>
          <cell r="B261" t="str">
            <v>Bueiro metálico com chapas múltiplas MP 100 galvanizadas - D = 1,30 m - brita produzida</v>
          </cell>
          <cell r="C261" t="str">
            <v>m</v>
          </cell>
          <cell r="D261">
            <v>2848.9</v>
          </cell>
          <cell r="E261" t="str">
            <v>SICRO Abr/26</v>
          </cell>
        </row>
        <row r="262">
          <cell r="A262">
            <v>605659</v>
          </cell>
          <cell r="B262" t="str">
            <v>Bueiro metálico com chapas múltiplas MP 100 galvanizadas - D = 1,40 m - brita comercial</v>
          </cell>
          <cell r="C262" t="str">
            <v>m</v>
          </cell>
          <cell r="D262">
            <v>3096.75</v>
          </cell>
          <cell r="E262" t="str">
            <v>SICRO Abr/26</v>
          </cell>
        </row>
        <row r="263">
          <cell r="A263">
            <v>605468</v>
          </cell>
          <cell r="B263" t="str">
            <v>Bueiro metálico com chapas múltiplas MP 100 galvanizadas - D = 1,40 m - brita produzida</v>
          </cell>
          <cell r="C263" t="str">
            <v>m</v>
          </cell>
          <cell r="D263">
            <v>3020.37</v>
          </cell>
          <cell r="E263" t="str">
            <v>SICRO Abr/26</v>
          </cell>
        </row>
        <row r="264">
          <cell r="A264">
            <v>605660</v>
          </cell>
          <cell r="B264" t="str">
            <v>Bueiro metálico com chapas múltiplas MP 100 galvanizadas - D = 1,50 m - brita comercial</v>
          </cell>
          <cell r="C264" t="str">
            <v>m</v>
          </cell>
          <cell r="D264">
            <v>3312.6</v>
          </cell>
          <cell r="E264" t="str">
            <v>SICRO Abr/26</v>
          </cell>
        </row>
        <row r="265">
          <cell r="A265">
            <v>605469</v>
          </cell>
          <cell r="B265" t="str">
            <v>Bueiro metálico com chapas múltiplas MP 100 galvanizadas - D = 1,50 m - brita produzida</v>
          </cell>
          <cell r="C265" t="str">
            <v>m</v>
          </cell>
          <cell r="D265">
            <v>3233.03</v>
          </cell>
          <cell r="E265" t="str">
            <v>SICRO Abr/26</v>
          </cell>
        </row>
        <row r="266">
          <cell r="A266">
            <v>605661</v>
          </cell>
          <cell r="B266" t="str">
            <v>Bueiro metálico com chapas múltiplas MP 100 galvanizadas - D = 1,60 m - brita comercial</v>
          </cell>
          <cell r="C266" t="str">
            <v>m</v>
          </cell>
          <cell r="D266">
            <v>3533.57</v>
          </cell>
          <cell r="E266" t="str">
            <v>SICRO Abr/26</v>
          </cell>
        </row>
        <row r="267">
          <cell r="A267">
            <v>605470</v>
          </cell>
          <cell r="B267" t="str">
            <v>Bueiro metálico com chapas múltiplas MP 100 galvanizadas - D = 1,60 m - brita produzida</v>
          </cell>
          <cell r="C267" t="str">
            <v>m</v>
          </cell>
          <cell r="D267">
            <v>3450.82</v>
          </cell>
          <cell r="E267" t="str">
            <v>SICRO Abr/26</v>
          </cell>
        </row>
        <row r="268">
          <cell r="A268">
            <v>605662</v>
          </cell>
          <cell r="B268" t="str">
            <v>Bueiro metálico com chapas múltiplas MP 100 galvanizadas - D = 1,70 m - brita comercial</v>
          </cell>
          <cell r="C268" t="str">
            <v>m</v>
          </cell>
          <cell r="D268">
            <v>3716.16</v>
          </cell>
          <cell r="E268" t="str">
            <v>SICRO Abr/26</v>
          </cell>
        </row>
        <row r="269">
          <cell r="A269">
            <v>605471</v>
          </cell>
          <cell r="B269" t="str">
            <v>Bueiro metálico com chapas múltiplas MP 100 galvanizadas - D = 1,70 m - brita produzida</v>
          </cell>
          <cell r="C269" t="str">
            <v>m</v>
          </cell>
          <cell r="D269">
            <v>3630.23</v>
          </cell>
          <cell r="E269" t="str">
            <v>SICRO Abr/26</v>
          </cell>
        </row>
        <row r="270">
          <cell r="A270">
            <v>605663</v>
          </cell>
          <cell r="B270" t="str">
            <v>Bueiro metálico com chapas múltiplas MP 100 galvanizadas - D = 1,80 m - brita comercial</v>
          </cell>
          <cell r="C270" t="str">
            <v>m</v>
          </cell>
          <cell r="D270">
            <v>4182.58</v>
          </cell>
          <cell r="E270" t="str">
            <v>SICRO Abr/26</v>
          </cell>
        </row>
        <row r="271">
          <cell r="A271">
            <v>605472</v>
          </cell>
          <cell r="B271" t="str">
            <v>Bueiro metálico com chapas múltiplas MP 100 galvanizadas - D = 1,80 m - brita produzida</v>
          </cell>
          <cell r="C271" t="str">
            <v>m</v>
          </cell>
          <cell r="D271">
            <v>4093.46</v>
          </cell>
          <cell r="E271" t="str">
            <v>SICRO Abr/26</v>
          </cell>
        </row>
        <row r="272">
          <cell r="A272">
            <v>605664</v>
          </cell>
          <cell r="B272" t="str">
            <v>Bueiro metálico com chapas múltiplas MP 100 galvanizadas - D = 1,90 m - brita comercial</v>
          </cell>
          <cell r="C272" t="str">
            <v>m</v>
          </cell>
          <cell r="D272">
            <v>4863.75</v>
          </cell>
          <cell r="E272" t="str">
            <v>SICRO Abr/26</v>
          </cell>
        </row>
        <row r="273">
          <cell r="A273">
            <v>605473</v>
          </cell>
          <cell r="B273" t="str">
            <v>Bueiro metálico com chapas múltiplas MP 100 galvanizadas - D = 1,90 m - brita produzida</v>
          </cell>
          <cell r="C273" t="str">
            <v>m</v>
          </cell>
          <cell r="D273">
            <v>4771.46</v>
          </cell>
          <cell r="E273" t="str">
            <v>SICRO Abr/26</v>
          </cell>
        </row>
        <row r="274">
          <cell r="A274">
            <v>605665</v>
          </cell>
          <cell r="B274" t="str">
            <v>Bueiro metálico com chapas múltiplas MP 100 galvanizadas - D = 2,00 m - brita comercial</v>
          </cell>
          <cell r="C274" t="str">
            <v>m</v>
          </cell>
          <cell r="D274">
            <v>5089.08</v>
          </cell>
          <cell r="E274" t="str">
            <v>SICRO Abr/26</v>
          </cell>
        </row>
        <row r="275">
          <cell r="A275">
            <v>605474</v>
          </cell>
          <cell r="B275" t="str">
            <v>Bueiro metálico com chapas múltiplas MP 100 galvanizadas - D = 2,00 m - brita produzida</v>
          </cell>
          <cell r="C275" t="str">
            <v>m</v>
          </cell>
          <cell r="D275">
            <v>4993.6000000000004</v>
          </cell>
          <cell r="E275" t="str">
            <v>SICRO Abr/26</v>
          </cell>
        </row>
        <row r="276">
          <cell r="A276">
            <v>605666</v>
          </cell>
          <cell r="B276" t="str">
            <v>Bueiro metálico com chapas múltiplas MP 100 galvanizadas - D = 2,10 m - brita comercial</v>
          </cell>
          <cell r="C276" t="str">
            <v>m</v>
          </cell>
          <cell r="D276">
            <v>5476.83</v>
          </cell>
          <cell r="E276" t="str">
            <v>SICRO Abr/26</v>
          </cell>
        </row>
        <row r="277">
          <cell r="A277">
            <v>605475</v>
          </cell>
          <cell r="B277" t="str">
            <v>Bueiro metálico com chapas múltiplas MP 100 galvanizadas - D = 2,10 m - brita produzida</v>
          </cell>
          <cell r="C277" t="str">
            <v>m</v>
          </cell>
          <cell r="D277">
            <v>5378.16</v>
          </cell>
          <cell r="E277" t="str">
            <v>SICRO Abr/26</v>
          </cell>
        </row>
        <row r="278">
          <cell r="A278">
            <v>605667</v>
          </cell>
          <cell r="B278" t="str">
            <v>Bueiro metálico com chapas múltiplas MP 100 galvanizadas - D = 2,20 m - brita comercial</v>
          </cell>
          <cell r="C278" t="str">
            <v>m</v>
          </cell>
          <cell r="D278">
            <v>5682</v>
          </cell>
          <cell r="E278" t="str">
            <v>SICRO Abr/26</v>
          </cell>
        </row>
        <row r="279">
          <cell r="A279">
            <v>605476</v>
          </cell>
          <cell r="B279" t="str">
            <v>Bueiro metálico com chapas múltiplas MP 100 galvanizadas - D = 2,20 m - brita produzida</v>
          </cell>
          <cell r="C279" t="str">
            <v>m</v>
          </cell>
          <cell r="D279">
            <v>5580.15</v>
          </cell>
          <cell r="E279" t="str">
            <v>SICRO Abr/26</v>
          </cell>
        </row>
        <row r="280">
          <cell r="A280">
            <v>605668</v>
          </cell>
          <cell r="B280" t="str">
            <v>Bueiro metálico com chapas múltiplas MP 100 galvanizadas - D = 2,30 m - brita comercial</v>
          </cell>
          <cell r="C280" t="str">
            <v>m</v>
          </cell>
          <cell r="D280">
            <v>6012.85</v>
          </cell>
          <cell r="E280" t="str">
            <v>SICRO Abr/26</v>
          </cell>
        </row>
        <row r="281">
          <cell r="A281">
            <v>605477</v>
          </cell>
          <cell r="B281" t="str">
            <v>Bueiro metálico com chapas múltiplas MP 100 galvanizadas - D = 2,30 m - brita produzida</v>
          </cell>
          <cell r="C281" t="str">
            <v>m</v>
          </cell>
          <cell r="D281">
            <v>5907.82</v>
          </cell>
          <cell r="E281" t="str">
            <v>SICRO Abr/26</v>
          </cell>
        </row>
        <row r="282">
          <cell r="A282">
            <v>605669</v>
          </cell>
          <cell r="B282" t="str">
            <v>Bueiro metálico com chapas múltiplas MP 100 galvanizadas - D = 2,40 m - brita comercial</v>
          </cell>
          <cell r="C282" t="str">
            <v>m</v>
          </cell>
          <cell r="D282">
            <v>7824.98</v>
          </cell>
          <cell r="E282" t="str">
            <v>SICRO Abr/26</v>
          </cell>
        </row>
        <row r="283">
          <cell r="A283">
            <v>605478</v>
          </cell>
          <cell r="B283" t="str">
            <v>Bueiro metálico com chapas múltiplas MP 100 galvanizadas - D = 2,40 m - brita produzida</v>
          </cell>
          <cell r="C283" t="str">
            <v>m</v>
          </cell>
          <cell r="D283">
            <v>7716.77</v>
          </cell>
          <cell r="E283" t="str">
            <v>SICRO Abr/26</v>
          </cell>
        </row>
        <row r="284">
          <cell r="A284">
            <v>605670</v>
          </cell>
          <cell r="B284" t="str">
            <v>Bueiro metálico com chapas múltiplas MP 100 galvanizadas - D = 2,50 m - brita comercial</v>
          </cell>
          <cell r="C284" t="str">
            <v>m</v>
          </cell>
          <cell r="D284">
            <v>9846.52</v>
          </cell>
          <cell r="E284" t="str">
            <v>SICRO Abr/26</v>
          </cell>
        </row>
        <row r="285">
          <cell r="A285">
            <v>605479</v>
          </cell>
          <cell r="B285" t="str">
            <v>Bueiro metálico com chapas múltiplas MP 100 galvanizadas - D = 2,50 m - brita produzida</v>
          </cell>
          <cell r="C285" t="str">
            <v>m</v>
          </cell>
          <cell r="D285">
            <v>9735.1200000000008</v>
          </cell>
          <cell r="E285" t="str">
            <v>SICRO Abr/26</v>
          </cell>
        </row>
        <row r="286">
          <cell r="A286">
            <v>605671</v>
          </cell>
          <cell r="B286" t="str">
            <v>Bueiro metálico com chapas múltiplas MP 100 galvanizadas - D = 2,60 m - brita comercial</v>
          </cell>
          <cell r="C286" t="str">
            <v>m</v>
          </cell>
          <cell r="D286">
            <v>10559.1</v>
          </cell>
          <cell r="E286" t="str">
            <v>SICRO Abr/26</v>
          </cell>
        </row>
        <row r="287">
          <cell r="A287">
            <v>605480</v>
          </cell>
          <cell r="B287" t="str">
            <v>Bueiro metálico com chapas múltiplas MP 100 galvanizadas - D = 2,60 m - brita produzida</v>
          </cell>
          <cell r="C287" t="str">
            <v>m</v>
          </cell>
          <cell r="D287">
            <v>10444.530000000001</v>
          </cell>
          <cell r="E287" t="str">
            <v>SICRO Abr/26</v>
          </cell>
        </row>
        <row r="288">
          <cell r="A288">
            <v>605672</v>
          </cell>
          <cell r="B288" t="str">
            <v>Bueiro metálico com chapas múltiplas MP 100 galvanizadas - D = 2,70 m - brita comercial</v>
          </cell>
          <cell r="C288" t="str">
            <v>m</v>
          </cell>
          <cell r="D288">
            <v>11031.65</v>
          </cell>
          <cell r="E288" t="str">
            <v>SICRO Abr/26</v>
          </cell>
        </row>
        <row r="289">
          <cell r="A289">
            <v>605481</v>
          </cell>
          <cell r="B289" t="str">
            <v>Bueiro metálico com chapas múltiplas MP 100 galvanizadas - D = 2,70 m - brita produzida</v>
          </cell>
          <cell r="C289" t="str">
            <v>m</v>
          </cell>
          <cell r="D289">
            <v>10913.89</v>
          </cell>
          <cell r="E289" t="str">
            <v>SICRO Abr/26</v>
          </cell>
        </row>
        <row r="290">
          <cell r="A290">
            <v>605673</v>
          </cell>
          <cell r="B290" t="str">
            <v>Bueiro metálico com chapas múltiplas MP 100 galvanizadas - D = 2,80 m - brita comercial</v>
          </cell>
          <cell r="C290" t="str">
            <v>m</v>
          </cell>
          <cell r="D290">
            <v>11827.75</v>
          </cell>
          <cell r="E290" t="str">
            <v>SICRO Abr/26</v>
          </cell>
        </row>
        <row r="291">
          <cell r="A291">
            <v>605482</v>
          </cell>
          <cell r="B291" t="str">
            <v>Bueiro metálico com chapas múltiplas MP 100 galvanizadas - D = 2,80 m - brita produzida</v>
          </cell>
          <cell r="C291" t="str">
            <v>m</v>
          </cell>
          <cell r="D291">
            <v>11706.81</v>
          </cell>
          <cell r="E291" t="str">
            <v>SICRO Abr/26</v>
          </cell>
        </row>
        <row r="292">
          <cell r="A292">
            <v>605718</v>
          </cell>
          <cell r="B292" t="str">
            <v>Bueiro metálico com chapas múltiplas MP 152 com revestimento em epóxi - D = 1,50 m - brita comercial</v>
          </cell>
          <cell r="C292" t="str">
            <v>m</v>
          </cell>
          <cell r="D292">
            <v>6868.06</v>
          </cell>
          <cell r="E292" t="str">
            <v>SICRO Abr/26</v>
          </cell>
        </row>
        <row r="293">
          <cell r="A293">
            <v>605630</v>
          </cell>
          <cell r="B293" t="str">
            <v>Bueiro metálico com chapas múltiplas MP 152 com revestimento em epóxi - D = 1,50 m - brita produzida</v>
          </cell>
          <cell r="C293" t="str">
            <v>m</v>
          </cell>
          <cell r="D293">
            <v>6788.5</v>
          </cell>
          <cell r="E293" t="str">
            <v>SICRO Abr/26</v>
          </cell>
        </row>
        <row r="294">
          <cell r="A294">
            <v>605719</v>
          </cell>
          <cell r="B294" t="str">
            <v>Bueiro metálico com chapas múltiplas MP 152 com revestimento em epóxi - D = 1,80 m - brita comercial</v>
          </cell>
          <cell r="C294" t="str">
            <v>m</v>
          </cell>
          <cell r="D294">
            <v>8560.7199999999993</v>
          </cell>
          <cell r="E294" t="str">
            <v>SICRO Abr/26</v>
          </cell>
        </row>
        <row r="295">
          <cell r="A295">
            <v>605631</v>
          </cell>
          <cell r="B295" t="str">
            <v>Bueiro metálico com chapas múltiplas MP 152 com revestimento em epóxi - D = 1,80 m - brita produzida</v>
          </cell>
          <cell r="C295" t="str">
            <v>m</v>
          </cell>
          <cell r="D295">
            <v>8471.6</v>
          </cell>
          <cell r="E295" t="str">
            <v>SICRO Abr/26</v>
          </cell>
        </row>
        <row r="296">
          <cell r="A296">
            <v>605720</v>
          </cell>
          <cell r="B296" t="str">
            <v>Bueiro metálico com chapas múltiplas MP 152 com revestimento em epóxi - D = 1,90 m - brita comercial</v>
          </cell>
          <cell r="C296" t="str">
            <v>m</v>
          </cell>
          <cell r="D296">
            <v>8837.48</v>
          </cell>
          <cell r="E296" t="str">
            <v>SICRO Abr/26</v>
          </cell>
        </row>
        <row r="297">
          <cell r="A297">
            <v>605632</v>
          </cell>
          <cell r="B297" t="str">
            <v>Bueiro metálico com chapas múltiplas MP 152 com revestimento em epóxi - D = 1,90 m - brita produzida</v>
          </cell>
          <cell r="C297" t="str">
            <v>m</v>
          </cell>
          <cell r="D297">
            <v>8745.18</v>
          </cell>
          <cell r="E297" t="str">
            <v>SICRO Abr/26</v>
          </cell>
        </row>
        <row r="298">
          <cell r="A298">
            <v>605721</v>
          </cell>
          <cell r="B298" t="str">
            <v>Bueiro metálico com chapas múltiplas MP 152 com revestimento em epóxi - D = 2,15 m - brita comercial</v>
          </cell>
          <cell r="C298" t="str">
            <v>m</v>
          </cell>
          <cell r="D298">
            <v>10003.65</v>
          </cell>
          <cell r="E298" t="str">
            <v>SICRO Abr/26</v>
          </cell>
        </row>
        <row r="299">
          <cell r="A299">
            <v>605633</v>
          </cell>
          <cell r="B299" t="str">
            <v>Bueiro metálico com chapas múltiplas MP 152 com revestimento em epóxi - D = 2,15 m - brita produzida</v>
          </cell>
          <cell r="C299" t="str">
            <v>m</v>
          </cell>
          <cell r="D299">
            <v>9903.4</v>
          </cell>
          <cell r="E299" t="str">
            <v>SICRO Abr/26</v>
          </cell>
        </row>
        <row r="300">
          <cell r="A300">
            <v>605722</v>
          </cell>
          <cell r="B300" t="str">
            <v>Bueiro metálico com chapas múltiplas MP 152 com revestimento em epóxi - D = 2,30 m - brita comercial</v>
          </cell>
          <cell r="C300" t="str">
            <v>m</v>
          </cell>
          <cell r="D300">
            <v>10612.84</v>
          </cell>
          <cell r="E300" t="str">
            <v>SICRO Abr/26</v>
          </cell>
        </row>
        <row r="301">
          <cell r="A301">
            <v>605634</v>
          </cell>
          <cell r="B301" t="str">
            <v>Bueiro metálico com chapas múltiplas MP 152 com revestimento em epóxi - D = 2,30 m - brita produzida</v>
          </cell>
          <cell r="C301" t="str">
            <v>m</v>
          </cell>
          <cell r="D301">
            <v>10507.81</v>
          </cell>
          <cell r="E301" t="str">
            <v>SICRO Abr/26</v>
          </cell>
        </row>
        <row r="302">
          <cell r="A302">
            <v>605723</v>
          </cell>
          <cell r="B302" t="str">
            <v>Bueiro metálico com chapas múltiplas MP 152 com revestimento em epóxi - D = 2,65 m - brita comercial</v>
          </cell>
          <cell r="C302" t="str">
            <v>m</v>
          </cell>
          <cell r="D302">
            <v>12417.43</v>
          </cell>
          <cell r="E302" t="str">
            <v>SICRO Abr/26</v>
          </cell>
        </row>
        <row r="303">
          <cell r="A303">
            <v>605635</v>
          </cell>
          <cell r="B303" t="str">
            <v>Bueiro metálico com chapas múltiplas MP 152 com revestimento em epóxi - D = 2,65 m - brita produzida</v>
          </cell>
          <cell r="C303" t="str">
            <v>m</v>
          </cell>
          <cell r="D303">
            <v>12301.26</v>
          </cell>
          <cell r="E303" t="str">
            <v>SICRO Abr/26</v>
          </cell>
        </row>
        <row r="304">
          <cell r="A304">
            <v>605724</v>
          </cell>
          <cell r="B304" t="str">
            <v>Bueiro metálico com chapas múltiplas MP 152 com revestimento em epóxi - D = 3,05 m - brita comercial</v>
          </cell>
          <cell r="C304" t="str">
            <v>m</v>
          </cell>
          <cell r="D304">
            <v>14181.29</v>
          </cell>
          <cell r="E304" t="str">
            <v>SICRO Abr/26</v>
          </cell>
        </row>
        <row r="305">
          <cell r="A305">
            <v>605636</v>
          </cell>
          <cell r="B305" t="str">
            <v>Bueiro metálico com chapas múltiplas MP 152 com revestimento em epóxi - D = 3,05 m - brita produzida</v>
          </cell>
          <cell r="C305" t="str">
            <v>m</v>
          </cell>
          <cell r="D305">
            <v>14020.56</v>
          </cell>
          <cell r="E305" t="str">
            <v>SICRO Abr/26</v>
          </cell>
        </row>
        <row r="306">
          <cell r="A306">
            <v>605725</v>
          </cell>
          <cell r="B306" t="str">
            <v>Bueiro metálico com chapas múltiplas MP 152 com revestimento em epóxi - D = 3,20 m - brita comercial</v>
          </cell>
          <cell r="C306" t="str">
            <v>m</v>
          </cell>
          <cell r="D306">
            <v>15051.55</v>
          </cell>
          <cell r="E306" t="str">
            <v>SICRO Abr/26</v>
          </cell>
        </row>
        <row r="307">
          <cell r="A307">
            <v>605637</v>
          </cell>
          <cell r="B307" t="str">
            <v>Bueiro metálico com chapas múltiplas MP 152 com revestimento em epóxi - D = 3,20 m - brita produzida</v>
          </cell>
          <cell r="C307" t="str">
            <v>m</v>
          </cell>
          <cell r="D307">
            <v>14886.05</v>
          </cell>
          <cell r="E307" t="str">
            <v>SICRO Abr/26</v>
          </cell>
        </row>
        <row r="308">
          <cell r="A308">
            <v>605726</v>
          </cell>
          <cell r="B308" t="str">
            <v>Bueiro metálico com chapas múltiplas MP 152 com revestimento em epóxi - D = 3,40 m - brita comercial</v>
          </cell>
          <cell r="C308" t="str">
            <v>m</v>
          </cell>
          <cell r="D308">
            <v>15930.02</v>
          </cell>
          <cell r="E308" t="str">
            <v>SICRO Abr/26</v>
          </cell>
        </row>
        <row r="309">
          <cell r="A309">
            <v>605638</v>
          </cell>
          <cell r="B309" t="str">
            <v>Bueiro metálico com chapas múltiplas MP 152 com revestimento em epóxi - D = 3,40 m - brita produzida</v>
          </cell>
          <cell r="C309" t="str">
            <v>m</v>
          </cell>
          <cell r="D309">
            <v>15758.16</v>
          </cell>
          <cell r="E309" t="str">
            <v>SICRO Abr/26</v>
          </cell>
        </row>
        <row r="310">
          <cell r="A310">
            <v>605727</v>
          </cell>
          <cell r="B310" t="str">
            <v>Bueiro metálico com chapas múltiplas MP 152 com revestimento em epóxi - D = 3,65 m - brita comercial</v>
          </cell>
          <cell r="C310" t="str">
            <v>m</v>
          </cell>
          <cell r="D310">
            <v>17068.47</v>
          </cell>
          <cell r="E310" t="str">
            <v>SICRO Abr/26</v>
          </cell>
        </row>
        <row r="311">
          <cell r="A311">
            <v>605639</v>
          </cell>
          <cell r="B311" t="str">
            <v>Bueiro metálico com chapas múltiplas MP 152 com revestimento em epóxi - D = 3,65 m - brita produzida</v>
          </cell>
          <cell r="C311" t="str">
            <v>m</v>
          </cell>
          <cell r="D311">
            <v>16888.650000000001</v>
          </cell>
          <cell r="E311" t="str">
            <v>SICRO Abr/26</v>
          </cell>
        </row>
        <row r="312">
          <cell r="A312">
            <v>605728</v>
          </cell>
          <cell r="B312" t="str">
            <v>Bueiro metálico com chapas múltiplas MP 152 com revestimento em epóxi - D = 3,80 m - brita comercial</v>
          </cell>
          <cell r="C312" t="str">
            <v>m</v>
          </cell>
          <cell r="D312">
            <v>17718.87</v>
          </cell>
          <cell r="E312" t="str">
            <v>SICRO Abr/26</v>
          </cell>
        </row>
        <row r="313">
          <cell r="A313">
            <v>605640</v>
          </cell>
          <cell r="B313" t="str">
            <v>Bueiro metálico com chapas múltiplas MP 152 com revestimento em epóxi - D = 3,80 m - brita produzida</v>
          </cell>
          <cell r="C313" t="str">
            <v>m</v>
          </cell>
          <cell r="D313">
            <v>17534.27</v>
          </cell>
          <cell r="E313" t="str">
            <v>SICRO Abr/26</v>
          </cell>
        </row>
        <row r="314">
          <cell r="A314">
            <v>605729</v>
          </cell>
          <cell r="B314" t="str">
            <v>Bueiro metálico com chapas múltiplas MP 152 com revestimento em epóxi - D = 4,20 m - brita comercial</v>
          </cell>
          <cell r="C314" t="str">
            <v>m</v>
          </cell>
          <cell r="D314">
            <v>19447.39</v>
          </cell>
          <cell r="E314" t="str">
            <v>SICRO Abr/26</v>
          </cell>
        </row>
        <row r="315">
          <cell r="A315">
            <v>605641</v>
          </cell>
          <cell r="B315" t="str">
            <v>Bueiro metálico com chapas múltiplas MP 152 com revestimento em epóxi - D = 4,20 m - brita produzida</v>
          </cell>
          <cell r="C315" t="str">
            <v>m</v>
          </cell>
          <cell r="D315">
            <v>19250.060000000001</v>
          </cell>
          <cell r="E315" t="str">
            <v>SICRO Abr/26</v>
          </cell>
        </row>
        <row r="316">
          <cell r="A316">
            <v>605730</v>
          </cell>
          <cell r="B316" t="str">
            <v>Bueiro metálico com chapas múltiplas MP 152 com revestimento em epóxi - D = 4,60 m - brita comercial</v>
          </cell>
          <cell r="C316" t="str">
            <v>m</v>
          </cell>
          <cell r="D316">
            <v>21253.98</v>
          </cell>
          <cell r="E316" t="str">
            <v>SICRO Abr/26</v>
          </cell>
        </row>
        <row r="317">
          <cell r="A317">
            <v>605642</v>
          </cell>
          <cell r="B317" t="str">
            <v>Bueiro metálico com chapas múltiplas MP 152 com revestimento em epóxi - D = 4,60 m - brita produzida</v>
          </cell>
          <cell r="C317" t="str">
            <v>m</v>
          </cell>
          <cell r="D317">
            <v>21043.919999999998</v>
          </cell>
          <cell r="E317" t="str">
            <v>SICRO Abr/26</v>
          </cell>
        </row>
        <row r="318">
          <cell r="A318">
            <v>605731</v>
          </cell>
          <cell r="B318" t="str">
            <v>Bueiro metálico com chapas múltiplas MP 152 com revestimento em epóxi - D = 4,80 m - brita comercial</v>
          </cell>
          <cell r="C318" t="str">
            <v>m</v>
          </cell>
          <cell r="D318">
            <v>27058.639999999999</v>
          </cell>
          <cell r="E318" t="str">
            <v>SICRO Abr/26</v>
          </cell>
        </row>
        <row r="319">
          <cell r="A319">
            <v>605643</v>
          </cell>
          <cell r="B319" t="str">
            <v>Bueiro metálico com chapas múltiplas MP 152 com revestimento em epóxi - D = 4,80 m - brita produzida</v>
          </cell>
          <cell r="C319" t="str">
            <v>m</v>
          </cell>
          <cell r="D319">
            <v>26842.22</v>
          </cell>
          <cell r="E319" t="str">
            <v>SICRO Abr/26</v>
          </cell>
        </row>
        <row r="320">
          <cell r="A320">
            <v>605732</v>
          </cell>
          <cell r="B320" t="str">
            <v>Bueiro metálico com chapas múltiplas MP 152 com revestimento em epóxi - D = 5,00 m - brita comercial</v>
          </cell>
          <cell r="C320" t="str">
            <v>m</v>
          </cell>
          <cell r="D320">
            <v>28039.77</v>
          </cell>
          <cell r="E320" t="str">
            <v>SICRO Abr/26</v>
          </cell>
        </row>
        <row r="321">
          <cell r="A321">
            <v>605644</v>
          </cell>
          <cell r="B321" t="str">
            <v>Bueiro metálico com chapas múltiplas MP 152 com revestimento em epóxi - D = 5,00 m - brita produzida</v>
          </cell>
          <cell r="C321" t="str">
            <v>m</v>
          </cell>
          <cell r="D321">
            <v>27779.85</v>
          </cell>
          <cell r="E321" t="str">
            <v>SICRO Abr/26</v>
          </cell>
        </row>
        <row r="322">
          <cell r="A322">
            <v>605733</v>
          </cell>
          <cell r="B322" t="str">
            <v>Bueiro metálico com chapas múltiplas MP 152 com revestimento em epóxi - D = 5,35 m - brita comercial</v>
          </cell>
          <cell r="C322" t="str">
            <v>m</v>
          </cell>
          <cell r="D322">
            <v>33743.879999999997</v>
          </cell>
          <cell r="E322" t="str">
            <v>SICRO Abr/26</v>
          </cell>
        </row>
        <row r="323">
          <cell r="A323">
            <v>605645</v>
          </cell>
          <cell r="B323" t="str">
            <v>Bueiro metálico com chapas múltiplas MP 152 com revestimento em epóxi - D = 5,35 m - brita produzida</v>
          </cell>
          <cell r="C323" t="str">
            <v>m</v>
          </cell>
          <cell r="D323">
            <v>33470.97</v>
          </cell>
          <cell r="E323" t="str">
            <v>SICRO Abr/26</v>
          </cell>
        </row>
        <row r="324">
          <cell r="A324">
            <v>605734</v>
          </cell>
          <cell r="B324" t="str">
            <v>Bueiro metálico com chapas múltiplas MP 152 com revestimento em epóxi - D = 5,70 m - brita comercial</v>
          </cell>
          <cell r="C324" t="str">
            <v>m</v>
          </cell>
          <cell r="D324">
            <v>36286.480000000003</v>
          </cell>
          <cell r="E324" t="str">
            <v>SICRO Abr/26</v>
          </cell>
        </row>
        <row r="325">
          <cell r="A325">
            <v>605646</v>
          </cell>
          <cell r="B325" t="str">
            <v>Bueiro metálico com chapas múltiplas MP 152 com revestimento em epóxi - D = 5,70 m - brita produzida</v>
          </cell>
          <cell r="C325" t="str">
            <v>m</v>
          </cell>
          <cell r="D325">
            <v>36000.57</v>
          </cell>
          <cell r="E325" t="str">
            <v>SICRO Abr/26</v>
          </cell>
        </row>
        <row r="326">
          <cell r="A326">
            <v>605735</v>
          </cell>
          <cell r="B326" t="str">
            <v>Bueiro metálico com chapas múltiplas MP 152 com revestimento em epóxi - D = 6,10 m - brita comercial</v>
          </cell>
          <cell r="C326" t="str">
            <v>m</v>
          </cell>
          <cell r="D326">
            <v>44230.48</v>
          </cell>
          <cell r="E326" t="str">
            <v>SICRO Abr/26</v>
          </cell>
        </row>
        <row r="327">
          <cell r="A327">
            <v>605647</v>
          </cell>
          <cell r="B327" t="str">
            <v>Bueiro metálico com chapas múltiplas MP 152 com revestimento em epóxi - D = 6,10 m - brita produzida</v>
          </cell>
          <cell r="C327" t="str">
            <v>m</v>
          </cell>
          <cell r="D327">
            <v>43929.72</v>
          </cell>
          <cell r="E327" t="str">
            <v>SICRO Abr/26</v>
          </cell>
        </row>
        <row r="328">
          <cell r="A328">
            <v>605736</v>
          </cell>
          <cell r="B328" t="str">
            <v>Bueiro metálico com chapas múltiplas MP 152 com revestimento em epóxi - D = 6,50 m - brita comercial</v>
          </cell>
          <cell r="C328" t="str">
            <v>m</v>
          </cell>
          <cell r="D328">
            <v>56428.959999999999</v>
          </cell>
          <cell r="E328" t="str">
            <v>SICRO Abr/26</v>
          </cell>
        </row>
        <row r="329">
          <cell r="A329">
            <v>605648</v>
          </cell>
          <cell r="B329" t="str">
            <v>Bueiro metálico com chapas múltiplas MP 152 com revestimento em epóxi - D = 6,50 m - brita produzida</v>
          </cell>
          <cell r="C329" t="str">
            <v>m</v>
          </cell>
          <cell r="D329">
            <v>56113.34</v>
          </cell>
          <cell r="E329" t="str">
            <v>SICRO Abr/26</v>
          </cell>
        </row>
        <row r="330">
          <cell r="A330">
            <v>605737</v>
          </cell>
          <cell r="B330" t="str">
            <v>Bueiro metálico com chapas múltiplas MP 152 com revestimento em epóxi - D = 6,85 m - brita comercial</v>
          </cell>
          <cell r="C330" t="str">
            <v>m</v>
          </cell>
          <cell r="D330">
            <v>57585.4</v>
          </cell>
          <cell r="E330" t="str">
            <v>SICRO Abr/26</v>
          </cell>
        </row>
        <row r="331">
          <cell r="A331">
            <v>605649</v>
          </cell>
          <cell r="B331" t="str">
            <v>Bueiro metálico com chapas múltiplas MP 152 com revestimento em epóxi - D = 6,85 m - brita produzida</v>
          </cell>
          <cell r="C331" t="str">
            <v>m</v>
          </cell>
          <cell r="D331">
            <v>57256.79</v>
          </cell>
          <cell r="E331" t="str">
            <v>SICRO Abr/26</v>
          </cell>
        </row>
        <row r="332">
          <cell r="A332">
            <v>605738</v>
          </cell>
          <cell r="B332" t="str">
            <v>Bueiro metálico com chapas múltiplas MP 152 com revestimento em epóxi - D = 7,25 m - brita comercial</v>
          </cell>
          <cell r="C332" t="str">
            <v>m</v>
          </cell>
          <cell r="D332">
            <v>63845.96</v>
          </cell>
          <cell r="E332" t="str">
            <v>SICRO Abr/26</v>
          </cell>
        </row>
        <row r="333">
          <cell r="A333">
            <v>605650</v>
          </cell>
          <cell r="B333" t="str">
            <v>Bueiro metálico com chapas múltiplas MP 152 com revestimento em epóxi - D = 7,25 m - brita produzida</v>
          </cell>
          <cell r="C333" t="str">
            <v>m</v>
          </cell>
          <cell r="D333">
            <v>63502.5</v>
          </cell>
          <cell r="E333" t="str">
            <v>SICRO Abr/26</v>
          </cell>
        </row>
        <row r="334">
          <cell r="A334">
            <v>605674</v>
          </cell>
          <cell r="B334" t="str">
            <v>Bueiro metálico com chapas múltiplas MP 152 galvanizadas - D = 1,50 m - brita comercial</v>
          </cell>
          <cell r="C334" t="str">
            <v>m</v>
          </cell>
          <cell r="D334">
            <v>6654.14</v>
          </cell>
          <cell r="E334" t="str">
            <v>SICRO Abr/26</v>
          </cell>
        </row>
        <row r="335">
          <cell r="A335">
            <v>605483</v>
          </cell>
          <cell r="B335" t="str">
            <v>Bueiro metálico com chapas múltiplas MP 152 galvanizadas - D = 1,50 m - brita produzida</v>
          </cell>
          <cell r="C335" t="str">
            <v>m</v>
          </cell>
          <cell r="D335">
            <v>6574.57</v>
          </cell>
          <cell r="E335" t="str">
            <v>SICRO Abr/26</v>
          </cell>
        </row>
        <row r="336">
          <cell r="A336">
            <v>605675</v>
          </cell>
          <cell r="B336" t="str">
            <v>Bueiro metálico com chapas múltiplas MP 152 galvanizadas - D = 1,80 m - brita comercial</v>
          </cell>
          <cell r="C336" t="str">
            <v>m</v>
          </cell>
          <cell r="D336">
            <v>8302.0499999999993</v>
          </cell>
          <cell r="E336" t="str">
            <v>SICRO Abr/26</v>
          </cell>
        </row>
        <row r="337">
          <cell r="A337">
            <v>605484</v>
          </cell>
          <cell r="B337" t="str">
            <v>Bueiro metálico com chapas múltiplas MP 152 galvanizadas - D = 1,80 m - brita produzida</v>
          </cell>
          <cell r="C337" t="str">
            <v>m</v>
          </cell>
          <cell r="D337">
            <v>8212.94</v>
          </cell>
          <cell r="E337" t="str">
            <v>SICRO Abr/26</v>
          </cell>
        </row>
        <row r="338">
          <cell r="A338">
            <v>605676</v>
          </cell>
          <cell r="B338" t="str">
            <v>Bueiro metálico com chapas múltiplas MP 152 galvanizadas - D = 1,90 m - brita comercial</v>
          </cell>
          <cell r="C338" t="str">
            <v>m</v>
          </cell>
          <cell r="D338">
            <v>8570.43</v>
          </cell>
          <cell r="E338" t="str">
            <v>SICRO Abr/26</v>
          </cell>
        </row>
        <row r="339">
          <cell r="A339">
            <v>605485</v>
          </cell>
          <cell r="B339" t="str">
            <v>Bueiro metálico com chapas múltiplas MP 152 galvanizadas - D = 1,90 m - brita produzida</v>
          </cell>
          <cell r="C339" t="str">
            <v>m</v>
          </cell>
          <cell r="D339">
            <v>8478.1299999999992</v>
          </cell>
          <cell r="E339" t="str">
            <v>SICRO Abr/26</v>
          </cell>
        </row>
        <row r="340">
          <cell r="A340">
            <v>605677</v>
          </cell>
          <cell r="B340" t="str">
            <v>Bueiro metálico com chapas múltiplas MP 152 galvanizadas - D = 2,15 m - brita comercial</v>
          </cell>
          <cell r="C340" t="str">
            <v>m</v>
          </cell>
          <cell r="D340">
            <v>9700.25</v>
          </cell>
          <cell r="E340" t="str">
            <v>SICRO Abr/26</v>
          </cell>
        </row>
        <row r="341">
          <cell r="A341">
            <v>605486</v>
          </cell>
          <cell r="B341" t="str">
            <v>Bueiro metálico com chapas múltiplas MP 152 galvanizadas - D = 2,15 m - brita produzida</v>
          </cell>
          <cell r="C341" t="str">
            <v>m</v>
          </cell>
          <cell r="D341">
            <v>9599.99</v>
          </cell>
          <cell r="E341" t="str">
            <v>SICRO Abr/26</v>
          </cell>
        </row>
        <row r="342">
          <cell r="A342">
            <v>605678</v>
          </cell>
          <cell r="B342" t="str">
            <v>Bueiro metálico com chapas múltiplas MP 152 galvanizadas - D = 2,30 m - brita comercial</v>
          </cell>
          <cell r="C342" t="str">
            <v>m</v>
          </cell>
          <cell r="D342">
            <v>10292.66</v>
          </cell>
          <cell r="E342" t="str">
            <v>SICRO Abr/26</v>
          </cell>
        </row>
        <row r="343">
          <cell r="A343">
            <v>605487</v>
          </cell>
          <cell r="B343" t="str">
            <v>Bueiro metálico com chapas múltiplas MP 152 galvanizadas - D = 2,30 m - brita produzida</v>
          </cell>
          <cell r="C343" t="str">
            <v>m</v>
          </cell>
          <cell r="D343">
            <v>10187.629999999999</v>
          </cell>
          <cell r="E343" t="str">
            <v>SICRO Abr/26</v>
          </cell>
        </row>
        <row r="344">
          <cell r="A344">
            <v>605679</v>
          </cell>
          <cell r="B344" t="str">
            <v>Bueiro metálico com chapas múltiplas MP 152 galvanizadas - D = 2,65 m - brita comercial</v>
          </cell>
          <cell r="C344" t="str">
            <v>m</v>
          </cell>
          <cell r="D344">
            <v>12042.71</v>
          </cell>
          <cell r="E344" t="str">
            <v>SICRO Abr/26</v>
          </cell>
        </row>
        <row r="345">
          <cell r="A345">
            <v>605488</v>
          </cell>
          <cell r="B345" t="str">
            <v>Bueiro metálico com chapas múltiplas MP 152 galvanizadas - D = 2,65 m - brita produzida</v>
          </cell>
          <cell r="C345" t="str">
            <v>m</v>
          </cell>
          <cell r="D345">
            <v>11926.55</v>
          </cell>
          <cell r="E345" t="str">
            <v>SICRO Abr/26</v>
          </cell>
        </row>
        <row r="346">
          <cell r="A346">
            <v>605680</v>
          </cell>
          <cell r="B346" t="str">
            <v>Bueiro metálico com chapas múltiplas MP 152 galvanizadas - D = 3,05 m - brita comercial</v>
          </cell>
          <cell r="C346" t="str">
            <v>m</v>
          </cell>
          <cell r="D346">
            <v>13753.45</v>
          </cell>
          <cell r="E346" t="str">
            <v>SICRO Abr/26</v>
          </cell>
        </row>
        <row r="347">
          <cell r="A347">
            <v>605489</v>
          </cell>
          <cell r="B347" t="str">
            <v>Bueiro metálico com chapas múltiplas MP 152 galvanizadas - D = 3,05 m - brita produzida</v>
          </cell>
          <cell r="C347" t="str">
            <v>m</v>
          </cell>
          <cell r="D347">
            <v>13592.72</v>
          </cell>
          <cell r="E347" t="str">
            <v>SICRO Abr/26</v>
          </cell>
        </row>
        <row r="348">
          <cell r="A348">
            <v>605681</v>
          </cell>
          <cell r="B348" t="str">
            <v>Bueiro metálico com chapas múltiplas MP 152 galvanizadas - D = 3,20 m - brita comercial</v>
          </cell>
          <cell r="C348" t="str">
            <v>m</v>
          </cell>
          <cell r="D348">
            <v>14597.14</v>
          </cell>
          <cell r="E348" t="str">
            <v>SICRO Abr/26</v>
          </cell>
        </row>
        <row r="349">
          <cell r="A349">
            <v>605490</v>
          </cell>
          <cell r="B349" t="str">
            <v>Bueiro metálico com chapas múltiplas MP 152 galvanizadas - D = 3,20 m - brita produzida</v>
          </cell>
          <cell r="C349" t="str">
            <v>m</v>
          </cell>
          <cell r="D349">
            <v>14431.64</v>
          </cell>
          <cell r="E349" t="str">
            <v>SICRO Abr/26</v>
          </cell>
        </row>
        <row r="350">
          <cell r="A350">
            <v>605682</v>
          </cell>
          <cell r="B350" t="str">
            <v>Bueiro metálico com chapas múltiplas MP 152 galvanizadas - D = 3,40 m - brita comercial</v>
          </cell>
          <cell r="C350" t="str">
            <v>m</v>
          </cell>
          <cell r="D350">
            <v>15449.05</v>
          </cell>
          <cell r="E350" t="str">
            <v>SICRO Abr/26</v>
          </cell>
        </row>
        <row r="351">
          <cell r="A351">
            <v>605491</v>
          </cell>
          <cell r="B351" t="str">
            <v>Bueiro metálico com chapas múltiplas MP 152 galvanizadas - D = 3,40 m - brita produzida</v>
          </cell>
          <cell r="C351" t="str">
            <v>m</v>
          </cell>
          <cell r="D351">
            <v>15277.18</v>
          </cell>
          <cell r="E351" t="str">
            <v>SICRO Abr/26</v>
          </cell>
        </row>
        <row r="352">
          <cell r="A352">
            <v>605683</v>
          </cell>
          <cell r="B352" t="str">
            <v>Bueiro metálico com chapas múltiplas MP 152 galvanizadas - D = 3,65 m - brita comercial</v>
          </cell>
          <cell r="C352" t="str">
            <v>m</v>
          </cell>
          <cell r="D352">
            <v>16552.54</v>
          </cell>
          <cell r="E352" t="str">
            <v>SICRO Abr/26</v>
          </cell>
        </row>
        <row r="353">
          <cell r="A353">
            <v>605492</v>
          </cell>
          <cell r="B353" t="str">
            <v>Bueiro metálico com chapas múltiplas MP 152 galvanizadas - D = 3,65 m - brita produzida</v>
          </cell>
          <cell r="C353" t="str">
            <v>m</v>
          </cell>
          <cell r="D353">
            <v>16372.72</v>
          </cell>
          <cell r="E353" t="str">
            <v>SICRO Abr/26</v>
          </cell>
        </row>
        <row r="354">
          <cell r="A354">
            <v>605684</v>
          </cell>
          <cell r="B354" t="str">
            <v>Bueiro metálico com chapas múltiplas MP 152 galvanizadas - D = 3,80 m - brita comercial</v>
          </cell>
          <cell r="C354" t="str">
            <v>m</v>
          </cell>
          <cell r="D354">
            <v>17184.759999999998</v>
          </cell>
          <cell r="E354" t="str">
            <v>SICRO Abr/26</v>
          </cell>
        </row>
        <row r="355">
          <cell r="A355">
            <v>605493</v>
          </cell>
          <cell r="B355" t="str">
            <v>Bueiro metálico com chapas múltiplas MP 152 galvanizadas - D = 3,80 m - brita produzida</v>
          </cell>
          <cell r="C355" t="str">
            <v>m</v>
          </cell>
          <cell r="D355">
            <v>17000.16</v>
          </cell>
          <cell r="E355" t="str">
            <v>SICRO Abr/26</v>
          </cell>
        </row>
        <row r="356">
          <cell r="A356">
            <v>605685</v>
          </cell>
          <cell r="B356" t="str">
            <v>Bueiro metálico com chapas múltiplas MP 152 galvanizadas - D = 4,20 m - brita comercial</v>
          </cell>
          <cell r="C356" t="str">
            <v>m</v>
          </cell>
          <cell r="D356">
            <v>18858.75</v>
          </cell>
          <cell r="E356" t="str">
            <v>SICRO Abr/26</v>
          </cell>
        </row>
        <row r="357">
          <cell r="A357">
            <v>605494</v>
          </cell>
          <cell r="B357" t="str">
            <v>Bueiro metálico com chapas múltiplas MP 152 galvanizadas - D = 4,20 m - brita produzida</v>
          </cell>
          <cell r="C357" t="str">
            <v>m</v>
          </cell>
          <cell r="D357">
            <v>18661.43</v>
          </cell>
          <cell r="E357" t="str">
            <v>SICRO Abr/26</v>
          </cell>
        </row>
        <row r="358">
          <cell r="A358">
            <v>605686</v>
          </cell>
          <cell r="B358" t="str">
            <v>Bueiro metálico com chapas múltiplas MP 152 galvanizadas - D = 4,60 m - brita comercial</v>
          </cell>
          <cell r="C358" t="str">
            <v>m</v>
          </cell>
          <cell r="D358">
            <v>20612.21</v>
          </cell>
          <cell r="E358" t="str">
            <v>SICRO Abr/26</v>
          </cell>
        </row>
        <row r="359">
          <cell r="A359">
            <v>605495</v>
          </cell>
          <cell r="B359" t="str">
            <v>Bueiro metálico com chapas múltiplas MP 152 galvanizadas - D = 4,60 m - brita produzida</v>
          </cell>
          <cell r="C359" t="str">
            <v>m</v>
          </cell>
          <cell r="D359">
            <v>20402.150000000001</v>
          </cell>
          <cell r="E359" t="str">
            <v>SICRO Abr/26</v>
          </cell>
        </row>
        <row r="360">
          <cell r="A360">
            <v>605687</v>
          </cell>
          <cell r="B360" t="str">
            <v>Bueiro metálico com chapas múltiplas MP 152 galvanizadas - D = 4,80 m - brita comercial</v>
          </cell>
          <cell r="C360" t="str">
            <v>m</v>
          </cell>
          <cell r="D360">
            <v>23357.61</v>
          </cell>
          <cell r="E360" t="str">
            <v>SICRO Abr/26</v>
          </cell>
        </row>
        <row r="361">
          <cell r="A361">
            <v>605496</v>
          </cell>
          <cell r="B361" t="str">
            <v>Bueiro metálico com chapas múltiplas MP 152 galvanizadas - D = 4,80 m - brita produzida</v>
          </cell>
          <cell r="C361" t="str">
            <v>m</v>
          </cell>
          <cell r="D361">
            <v>23141.19</v>
          </cell>
          <cell r="E361" t="str">
            <v>SICRO Abr/26</v>
          </cell>
        </row>
        <row r="362">
          <cell r="A362">
            <v>605688</v>
          </cell>
          <cell r="B362" t="str">
            <v>Bueiro metálico com chapas múltiplas MP 152 galvanizadas - D = 5,00 m - brita comercial</v>
          </cell>
          <cell r="C362" t="str">
            <v>m</v>
          </cell>
          <cell r="D362">
            <v>24234.22</v>
          </cell>
          <cell r="E362" t="str">
            <v>SICRO Abr/26</v>
          </cell>
        </row>
        <row r="363">
          <cell r="A363">
            <v>605497</v>
          </cell>
          <cell r="B363" t="str">
            <v>Bueiro metálico com chapas múltiplas MP 152 galvanizadas - D = 5,00 m - brita produzida</v>
          </cell>
          <cell r="C363" t="str">
            <v>m</v>
          </cell>
          <cell r="D363">
            <v>23974.3</v>
          </cell>
          <cell r="E363" t="str">
            <v>SICRO Abr/26</v>
          </cell>
        </row>
        <row r="364">
          <cell r="A364">
            <v>605689</v>
          </cell>
          <cell r="B364" t="str">
            <v>Bueiro metálico com chapas múltiplas MP 152 galvanizadas - D = 5,35 m - brita comercial</v>
          </cell>
          <cell r="C364" t="str">
            <v>m</v>
          </cell>
          <cell r="D364">
            <v>30135.1</v>
          </cell>
          <cell r="E364" t="str">
            <v>SICRO Abr/26</v>
          </cell>
        </row>
        <row r="365">
          <cell r="A365">
            <v>605498</v>
          </cell>
          <cell r="B365" t="str">
            <v>Bueiro metálico com chapas múltiplas MP 152 galvanizadas - D = 5,35 m - brita produzida</v>
          </cell>
          <cell r="C365" t="str">
            <v>m</v>
          </cell>
          <cell r="D365">
            <v>29862.19</v>
          </cell>
          <cell r="E365" t="str">
            <v>SICRO Abr/26</v>
          </cell>
        </row>
        <row r="366">
          <cell r="A366">
            <v>605690</v>
          </cell>
          <cell r="B366" t="str">
            <v>Bueiro metálico com chapas múltiplas MP 152 galvanizadas - D = 5,70 m - brita comercial</v>
          </cell>
          <cell r="C366" t="str">
            <v>m</v>
          </cell>
          <cell r="D366">
            <v>32419.599999999999</v>
          </cell>
          <cell r="E366" t="str">
            <v>SICRO Abr/26</v>
          </cell>
        </row>
        <row r="367">
          <cell r="A367">
            <v>605499</v>
          </cell>
          <cell r="B367" t="str">
            <v>Bueiro metálico com chapas múltiplas MP 152 galvanizadas - D = 5,70 m - brita produzida</v>
          </cell>
          <cell r="C367" t="str">
            <v>m</v>
          </cell>
          <cell r="D367">
            <v>32133.69</v>
          </cell>
          <cell r="E367" t="str">
            <v>SICRO Abr/26</v>
          </cell>
        </row>
        <row r="368">
          <cell r="A368">
            <v>605691</v>
          </cell>
          <cell r="B368" t="str">
            <v>Bueiro metálico com chapas múltiplas MP 152 galvanizadas - D = 6,10 m - brita comercial</v>
          </cell>
          <cell r="C368" t="str">
            <v>m</v>
          </cell>
          <cell r="D368">
            <v>39877.42</v>
          </cell>
          <cell r="E368" t="str">
            <v>SICRO Abr/26</v>
          </cell>
        </row>
        <row r="369">
          <cell r="A369">
            <v>605500</v>
          </cell>
          <cell r="B369" t="str">
            <v>Bueiro metálico com chapas múltiplas MP 152 galvanizadas - D = 6,10 m - brita produzida</v>
          </cell>
          <cell r="C369" t="str">
            <v>m</v>
          </cell>
          <cell r="D369">
            <v>39576.660000000003</v>
          </cell>
          <cell r="E369" t="str">
            <v>SICRO Abr/26</v>
          </cell>
        </row>
        <row r="370">
          <cell r="A370">
            <v>605692</v>
          </cell>
          <cell r="B370" t="str">
            <v>Bueiro metálico com chapas múltiplas MP 152 galvanizadas - D = 6,50 m - brita comercial</v>
          </cell>
          <cell r="C370" t="str">
            <v>m</v>
          </cell>
          <cell r="D370">
            <v>47269.39</v>
          </cell>
          <cell r="E370" t="str">
            <v>SICRO Abr/26</v>
          </cell>
        </row>
        <row r="371">
          <cell r="A371">
            <v>605501</v>
          </cell>
          <cell r="B371" t="str">
            <v>Bueiro metálico com chapas múltiplas MP 152 galvanizadas - D = 6,50 m - brita produzida</v>
          </cell>
          <cell r="C371" t="str">
            <v>m</v>
          </cell>
          <cell r="D371">
            <v>46953.77</v>
          </cell>
          <cell r="E371" t="str">
            <v>SICRO Abr/26</v>
          </cell>
        </row>
        <row r="372">
          <cell r="A372">
            <v>605693</v>
          </cell>
          <cell r="B372" t="str">
            <v>Bueiro metálico com chapas múltiplas MP 152 galvanizadas - D = 6,85 m - brita comercial</v>
          </cell>
          <cell r="C372" t="str">
            <v>m</v>
          </cell>
          <cell r="D372">
            <v>50227.85</v>
          </cell>
          <cell r="E372" t="str">
            <v>SICRO Abr/26</v>
          </cell>
        </row>
        <row r="373">
          <cell r="A373">
            <v>605502</v>
          </cell>
          <cell r="B373" t="str">
            <v>Bueiro metálico com chapas múltiplas MP 152 galvanizadas - D = 6,85 m - brita produzida</v>
          </cell>
          <cell r="C373" t="str">
            <v>m</v>
          </cell>
          <cell r="D373">
            <v>49899.24</v>
          </cell>
          <cell r="E373" t="str">
            <v>SICRO Abr/26</v>
          </cell>
        </row>
        <row r="374">
          <cell r="A374">
            <v>605694</v>
          </cell>
          <cell r="B374" t="str">
            <v>Bueiro metálico com chapas múltiplas MP 152 galvanizadas - D = 7,25 m - brita comercial</v>
          </cell>
          <cell r="C374" t="str">
            <v>m</v>
          </cell>
          <cell r="D374">
            <v>53613.05</v>
          </cell>
          <cell r="E374" t="str">
            <v>SICRO Abr/26</v>
          </cell>
        </row>
        <row r="375">
          <cell r="A375">
            <v>605503</v>
          </cell>
          <cell r="B375" t="str">
            <v>Bueiro metálico com chapas múltiplas MP 152 galvanizadas - D = 7,25 m - brita produzida</v>
          </cell>
          <cell r="C375" t="str">
            <v>m</v>
          </cell>
          <cell r="D375">
            <v>53269.58</v>
          </cell>
          <cell r="E375" t="str">
            <v>SICRO Abr/26</v>
          </cell>
        </row>
        <row r="376">
          <cell r="A376">
            <v>606433</v>
          </cell>
          <cell r="B376" t="str">
            <v>Bueiro metálico com chapas múltiplas MP 152 galvanizadas - lenticular - vão = 1,95 m e altura = 1,40 m - aterro rodoviário mínimo = 0,60 m e máximo = 8,40 m - brita comercial</v>
          </cell>
          <cell r="C376" t="str">
            <v>m</v>
          </cell>
          <cell r="D376">
            <v>8040.02</v>
          </cell>
          <cell r="E376" t="str">
            <v>SICRO Abr/26</v>
          </cell>
        </row>
        <row r="377">
          <cell r="A377">
            <v>606343</v>
          </cell>
          <cell r="B377" t="str">
            <v>Bueiro metálico com chapas múltiplas MP 152 galvanizadas - lenticular - vão = 1,95 m e altura = 1,40 m - aterro rodoviário mínimo = 0,60 m e máximo = 8,40 m - brita produzida</v>
          </cell>
          <cell r="C377" t="str">
            <v>m</v>
          </cell>
          <cell r="D377">
            <v>7946.13</v>
          </cell>
          <cell r="E377" t="str">
            <v>SICRO Abr/26</v>
          </cell>
        </row>
        <row r="378">
          <cell r="A378">
            <v>606434</v>
          </cell>
          <cell r="B378" t="str">
            <v>Bueiro metálico com chapas múltiplas MP 152 galvanizadas - lenticular - vão = 2,15 m e altura = 1,50 m - aterro rodoviário mínimo = 0,60 m e máximo = 7,50 m - brita comercial</v>
          </cell>
          <cell r="C378" t="str">
            <v>m</v>
          </cell>
          <cell r="D378">
            <v>8893.2099999999991</v>
          </cell>
          <cell r="E378" t="str">
            <v>SICRO Abr/26</v>
          </cell>
        </row>
        <row r="379">
          <cell r="A379">
            <v>606344</v>
          </cell>
          <cell r="B379" t="str">
            <v>Bueiro metálico com chapas múltiplas MP 152 galvanizadas - lenticular - vão = 2,15 m e altura = 1,50 m - aterro rodoviário mínimo = 0,60 m e máximo = 7,50 m - brita produzida</v>
          </cell>
          <cell r="C379" t="str">
            <v>m</v>
          </cell>
          <cell r="D379">
            <v>8792.9599999999991</v>
          </cell>
          <cell r="E379" t="str">
            <v>SICRO Abr/26</v>
          </cell>
        </row>
        <row r="380">
          <cell r="A380">
            <v>606435</v>
          </cell>
          <cell r="B380" t="str">
            <v>Bueiro metálico com chapas múltiplas MP 152 galvanizadas - lenticular - vão = 2,30 m e altura = 1,60 m - aterro rodoviário mínimo = 0,60 m e máximo = 7,20 m - brita comercial</v>
          </cell>
          <cell r="C380" t="str">
            <v>m</v>
          </cell>
          <cell r="D380">
            <v>9779.51</v>
          </cell>
          <cell r="E380" t="str">
            <v>SICRO Abr/26</v>
          </cell>
        </row>
        <row r="381">
          <cell r="A381">
            <v>606345</v>
          </cell>
          <cell r="B381" t="str">
            <v>Bueiro metálico com chapas múltiplas MP 152 galvanizadas - lenticular - vão = 2,30 m e altura = 1,60 m - aterro rodoviário mínimo = 0,60 m e máximo = 7,20 m - brita produzida</v>
          </cell>
          <cell r="C381" t="str">
            <v>m</v>
          </cell>
          <cell r="D381">
            <v>9674.48</v>
          </cell>
          <cell r="E381" t="str">
            <v>SICRO Abr/26</v>
          </cell>
        </row>
        <row r="382">
          <cell r="A382">
            <v>606436</v>
          </cell>
          <cell r="B382" t="str">
            <v>Bueiro metálico com chapas múltiplas MP 152 galvanizadas - lenticular - vão = 2,55 m e altura = 1,65 m - aterro rodoviário mínimo = 0,60 m e máximo = 6,50 m - brita comercial</v>
          </cell>
          <cell r="C382" t="str">
            <v>m</v>
          </cell>
          <cell r="D382">
            <v>10405.120000000001</v>
          </cell>
          <cell r="E382" t="str">
            <v>SICRO Abr/26</v>
          </cell>
        </row>
        <row r="383">
          <cell r="A383">
            <v>606346</v>
          </cell>
          <cell r="B383" t="str">
            <v>Bueiro metálico com chapas múltiplas MP 152 galvanizadas - lenticular - vão = 2,55 m e altura = 1,65 m - aterro rodoviário mínimo = 0,60 m e máximo = 6,50 m - brita produzida</v>
          </cell>
          <cell r="C383" t="str">
            <v>m</v>
          </cell>
          <cell r="D383">
            <v>10292.129999999999</v>
          </cell>
          <cell r="E383" t="str">
            <v>SICRO Abr/26</v>
          </cell>
        </row>
        <row r="384">
          <cell r="A384">
            <v>606437</v>
          </cell>
          <cell r="B384" t="str">
            <v>Bueiro metálico com chapas múltiplas MP 152 galvanizadas - lenticular - vão = 2,70 m e altura = 1,85 m - aterro rodoviário mínimo = 0,60 m e máximo = 6,60 m - brita comercial</v>
          </cell>
          <cell r="C384" t="str">
            <v>m</v>
          </cell>
          <cell r="D384">
            <v>11255.31</v>
          </cell>
          <cell r="E384" t="str">
            <v>SICRO Abr/26</v>
          </cell>
        </row>
        <row r="385">
          <cell r="A385">
            <v>606347</v>
          </cell>
          <cell r="B385" t="str">
            <v>Bueiro metálico com chapas múltiplas MP 152 galvanizadas - lenticular - vão = 2,70 m e altura = 1,85 m - aterro rodoviário mínimo = 0,60 m e máximo = 6,60 m - brita produzida</v>
          </cell>
          <cell r="C385" t="str">
            <v>m</v>
          </cell>
          <cell r="D385">
            <v>11137.55</v>
          </cell>
          <cell r="E385" t="str">
            <v>SICRO Abr/26</v>
          </cell>
        </row>
        <row r="386">
          <cell r="A386">
            <v>606438</v>
          </cell>
          <cell r="B386" t="str">
            <v>Bueiro metálico com chapas múltiplas MP 152 galvanizadas - lenticular - vão = 2,75 m e altura = 1,90 m - aterro rodoviário mínimo = 0,60 m e máximo = 6,50 m - brita comercial</v>
          </cell>
          <cell r="C386" t="str">
            <v>m</v>
          </cell>
          <cell r="D386">
            <v>11553.66</v>
          </cell>
          <cell r="E386" t="str">
            <v>SICRO Abr/26</v>
          </cell>
        </row>
        <row r="387">
          <cell r="A387">
            <v>606348</v>
          </cell>
          <cell r="B387" t="str">
            <v>Bueiro metálico com chapas múltiplas MP 152 galvanizadas - lenticular - vão = 2,75 m e altura = 1,90 m - aterro rodoviário mínimo = 0,60 m e máximo = 6,50 m - brita produzida</v>
          </cell>
          <cell r="C387" t="str">
            <v>m</v>
          </cell>
          <cell r="D387">
            <v>11434.31</v>
          </cell>
          <cell r="E387" t="str">
            <v>SICRO Abr/26</v>
          </cell>
        </row>
        <row r="388">
          <cell r="A388">
            <v>606439</v>
          </cell>
          <cell r="B388" t="str">
            <v>Bueiro metálico com chapas múltiplas MP 152 galvanizadas - lenticular - vão = 3,00 m e altura = 2,00 m - aterro rodoviário mínimo = 0,60 m e máximo = 6,00 m - brita comercial</v>
          </cell>
          <cell r="C388" t="str">
            <v>m</v>
          </cell>
          <cell r="D388">
            <v>12193.13</v>
          </cell>
          <cell r="E388" t="str">
            <v>SICRO Abr/26</v>
          </cell>
        </row>
        <row r="389">
          <cell r="A389">
            <v>606349</v>
          </cell>
          <cell r="B389" t="str">
            <v>Bueiro metálico com chapas múltiplas MP 152 galvanizadas - lenticular - vão = 3,00 m e altura = 2,00 m - aterro rodoviário mínimo = 0,60 m e máximo = 6,00 m - brita produzida</v>
          </cell>
          <cell r="C389" t="str">
            <v>m</v>
          </cell>
          <cell r="D389">
            <v>12033.99</v>
          </cell>
          <cell r="E389" t="str">
            <v>SICRO Abr/26</v>
          </cell>
        </row>
        <row r="390">
          <cell r="A390">
            <v>606440</v>
          </cell>
          <cell r="B390" t="str">
            <v>Bueiro metálico com chapas múltiplas MP 152 galvanizadas - lenticular - vão = 3,20 m e altura = 2,10 m - aterro rodoviário mínimo = 0,60 m e máximo = 5,60 m - brita comercial</v>
          </cell>
          <cell r="C390" t="str">
            <v>m</v>
          </cell>
          <cell r="D390">
            <v>12744.14</v>
          </cell>
          <cell r="E390" t="str">
            <v>SICRO Abr/26</v>
          </cell>
        </row>
        <row r="391">
          <cell r="A391">
            <v>606350</v>
          </cell>
          <cell r="B391" t="str">
            <v>Bueiro metálico com chapas múltiplas MP 152 galvanizadas - lenticular - vão = 3,20 m e altura = 2,10 m - aterro rodoviário mínimo = 0,60 m e máximo = 5,60 m - brita produzida</v>
          </cell>
          <cell r="C391" t="str">
            <v>m</v>
          </cell>
          <cell r="D391">
            <v>12578.64</v>
          </cell>
          <cell r="E391" t="str">
            <v>SICRO Abr/26</v>
          </cell>
        </row>
        <row r="392">
          <cell r="A392">
            <v>606441</v>
          </cell>
          <cell r="B392" t="str">
            <v>Bueiro metálico com chapas múltiplas MP 152 galvanizadas - lenticular - vão = 3,35 m e altura = 2,15 m - aterro rodoviário mínimo = 0,60 m e máximo = 5,30 m - brita comercial</v>
          </cell>
          <cell r="C392" t="str">
            <v>m</v>
          </cell>
          <cell r="D392">
            <v>13354.57</v>
          </cell>
          <cell r="E392" t="str">
            <v>SICRO Abr/26</v>
          </cell>
        </row>
        <row r="393">
          <cell r="A393">
            <v>606351</v>
          </cell>
          <cell r="B393" t="str">
            <v>Bueiro metálico com chapas múltiplas MP 152 galvanizadas - lenticular - vão = 3,35 m e altura = 2,15 m - aterro rodoviário mínimo = 0,60 m e máximo = 5,30 m - brita produzida</v>
          </cell>
          <cell r="C393" t="str">
            <v>m</v>
          </cell>
          <cell r="D393">
            <v>13184.3</v>
          </cell>
          <cell r="E393" t="str">
            <v>SICRO Abr/26</v>
          </cell>
        </row>
        <row r="394">
          <cell r="A394">
            <v>606442</v>
          </cell>
          <cell r="B394" t="str">
            <v>Bueiro metálico com chapas múltiplas MP 152 galvanizadas - lenticular - vão = 3,55 m e altura = 2,25 m - aterro rodoviário mínimo = 0,60 m e máximo = 5,00 m - brita comercial</v>
          </cell>
          <cell r="C394" t="str">
            <v>m</v>
          </cell>
          <cell r="D394">
            <v>13931.88</v>
          </cell>
          <cell r="E394" t="str">
            <v>SICRO Abr/26</v>
          </cell>
        </row>
        <row r="395">
          <cell r="A395">
            <v>606352</v>
          </cell>
          <cell r="B395" t="str">
            <v>Bueiro metálico com chapas múltiplas MP 152 galvanizadas - lenticular - vão = 3,55 m e altura = 2,25 m - aterro rodoviário mínimo = 0,60 m e máximo = 5,00 m - brita produzida</v>
          </cell>
          <cell r="C395" t="str">
            <v>m</v>
          </cell>
          <cell r="D395">
            <v>13755.24</v>
          </cell>
          <cell r="E395" t="str">
            <v>SICRO Abr/26</v>
          </cell>
        </row>
        <row r="396">
          <cell r="A396">
            <v>606443</v>
          </cell>
          <cell r="B396" t="str">
            <v>Bueiro metálico com chapas múltiplas MP 152 galvanizadas - lenticular - vão = 3,70 m e altura = 2,35 m - aterro rodoviário mínimo = 0,60 m e máximo = 4,90 m - brita comercial</v>
          </cell>
          <cell r="C396" t="str">
            <v>m</v>
          </cell>
          <cell r="D396">
            <v>14761.29</v>
          </cell>
          <cell r="E396" t="str">
            <v>SICRO Abr/26</v>
          </cell>
        </row>
        <row r="397">
          <cell r="A397">
            <v>606353</v>
          </cell>
          <cell r="B397" t="str">
            <v>Bueiro metálico com chapas múltiplas MP 152 galvanizadas - lenticular - vão = 3,70 m e altura = 2,35 m - aterro rodoviário mínimo = 0,60 m e máximo = 4,90 m - brita produzida</v>
          </cell>
          <cell r="C397" t="str">
            <v>m</v>
          </cell>
          <cell r="D397">
            <v>14579.88</v>
          </cell>
          <cell r="E397" t="str">
            <v>SICRO Abr/26</v>
          </cell>
        </row>
        <row r="398">
          <cell r="A398">
            <v>606444</v>
          </cell>
          <cell r="B398" t="str">
            <v>Bueiro metálico com chapas múltiplas MP 152 galvanizadas - lenticular - vão = 3,90 m e altura = 2,45 m - aterro rodoviário mínimo = 0,60 m e máximo = 4,60 m - brita comercial</v>
          </cell>
          <cell r="C398" t="str">
            <v>m</v>
          </cell>
          <cell r="D398">
            <v>15414.36</v>
          </cell>
          <cell r="E398" t="str">
            <v>SICRO Abr/26</v>
          </cell>
        </row>
        <row r="399">
          <cell r="A399">
            <v>606354</v>
          </cell>
          <cell r="B399" t="str">
            <v>Bueiro metálico com chapas múltiplas MP 152 galvanizadas - lenticular - vão = 3,90 m e altura = 2,45 m - aterro rodoviário mínimo = 0,60 m e máximo = 4,60 m - brita produzida</v>
          </cell>
          <cell r="C399" t="str">
            <v>m</v>
          </cell>
          <cell r="D399">
            <v>15226.58</v>
          </cell>
          <cell r="E399" t="str">
            <v>SICRO Abr/26</v>
          </cell>
        </row>
        <row r="400">
          <cell r="A400">
            <v>606445</v>
          </cell>
          <cell r="B400" t="str">
            <v>Bueiro metálico com chapas múltiplas MP 152 galvanizadas - lenticular - vão = 4,00 m e altura = 2,55 m - aterro rodoviário mínimo = 0,60 m e máximo = 4,50 m - brita comercial</v>
          </cell>
          <cell r="C400" t="str">
            <v>m</v>
          </cell>
          <cell r="D400">
            <v>16017.71</v>
          </cell>
          <cell r="E400" t="str">
            <v>SICRO Abr/26</v>
          </cell>
        </row>
        <row r="401">
          <cell r="A401">
            <v>606355</v>
          </cell>
          <cell r="B401" t="str">
            <v>Bueiro metálico com chapas múltiplas MP 152 galvanizadas - lenticular - vão = 4,00 m e altura = 2,55 m - aterro rodoviário mínimo = 0,60 m e máximo = 4,50 m - brita produzida</v>
          </cell>
          <cell r="C401" t="str">
            <v>m</v>
          </cell>
          <cell r="D401">
            <v>15826.75</v>
          </cell>
          <cell r="E401" t="str">
            <v>SICRO Abr/26</v>
          </cell>
        </row>
        <row r="402">
          <cell r="A402">
            <v>606446</v>
          </cell>
          <cell r="B402" t="str">
            <v>Bueiro metálico com chapas múltiplas MP 152 galvanizadas - lenticular - vão = 4,15 m e altura = 2,80 m - aterro rodoviário mínimo = 0,60 m e máximo = 6,80 m - brita comercial</v>
          </cell>
          <cell r="C402" t="str">
            <v>m</v>
          </cell>
          <cell r="D402">
            <v>16597.900000000001</v>
          </cell>
          <cell r="E402" t="str">
            <v>SICRO Abr/26</v>
          </cell>
        </row>
        <row r="403">
          <cell r="A403">
            <v>606356</v>
          </cell>
          <cell r="B403" t="str">
            <v>Bueiro metálico com chapas múltiplas MP 152 galvanizadas - lenticular - vão = 4,15 m e altura = 2,80 m - aterro rodoviário mínimo = 0,60 m e máximo = 6,80 m - brita produzida</v>
          </cell>
          <cell r="C403" t="str">
            <v>m</v>
          </cell>
          <cell r="D403">
            <v>16402.169999999998</v>
          </cell>
          <cell r="E403" t="str">
            <v>SICRO Abr/26</v>
          </cell>
        </row>
        <row r="404">
          <cell r="A404">
            <v>606447</v>
          </cell>
          <cell r="B404" t="str">
            <v>Bueiro metálico com chapas múltiplas MP 152 galvanizadas - lenticular - vão = 4,40 m e altura = 2,90 m - aterro rodoviário mínimo = 0,60 m e máximo = 6,40 m - brita comercial</v>
          </cell>
          <cell r="C404" t="str">
            <v>m</v>
          </cell>
          <cell r="D404">
            <v>17260.2</v>
          </cell>
          <cell r="E404" t="str">
            <v>SICRO Abr/26</v>
          </cell>
        </row>
        <row r="405">
          <cell r="A405">
            <v>606357</v>
          </cell>
          <cell r="B405" t="str">
            <v>Bueiro metálico com chapas múltiplas MP 152 galvanizadas - lenticular - vão = 4,40 m e altura = 2,90 m - aterro rodoviário mínimo = 0,60 m e máximo = 6,40 m - brita produzida</v>
          </cell>
          <cell r="C405" t="str">
            <v>m</v>
          </cell>
          <cell r="D405">
            <v>17022.560000000001</v>
          </cell>
          <cell r="E405" t="str">
            <v>SICRO Abr/26</v>
          </cell>
        </row>
        <row r="406">
          <cell r="A406">
            <v>606448</v>
          </cell>
          <cell r="B406" t="str">
            <v>Bueiro metálico com chapas múltiplas MP 152 galvanizadas - lenticular - vão = 4,60 m e altura = 3,00 m - aterro rodoviário mínimo = 0,60 m e máximo = 6,10 m - brita comercial</v>
          </cell>
          <cell r="C406" t="str">
            <v>m</v>
          </cell>
          <cell r="D406">
            <v>18164.57</v>
          </cell>
          <cell r="E406" t="str">
            <v>SICRO Abr/26</v>
          </cell>
        </row>
        <row r="407">
          <cell r="A407">
            <v>606358</v>
          </cell>
          <cell r="B407" t="str">
            <v>Bueiro metálico com chapas múltiplas MP 152 galvanizadas - lenticular - vão = 4,60 m e altura = 3,00 m - aterro rodoviário mínimo = 0,60 m e máximo = 6,10 m - brita produzida</v>
          </cell>
          <cell r="C407" t="str">
            <v>m</v>
          </cell>
          <cell r="D407">
            <v>17919.509999999998</v>
          </cell>
          <cell r="E407" t="str">
            <v>SICRO Abr/26</v>
          </cell>
        </row>
        <row r="408">
          <cell r="A408">
            <v>606449</v>
          </cell>
          <cell r="B408" t="str">
            <v>Bueiro metálico com chapas múltiplas MP 152 galvanizadas - lenticular - vão = 4,80 m e altura = 3,05 m - aterro rodoviário mínimo = 0,60 m e máximo = 5,80 m - brita comercial</v>
          </cell>
          <cell r="C408" t="str">
            <v>m</v>
          </cell>
          <cell r="D408">
            <v>22159.56</v>
          </cell>
          <cell r="E408" t="str">
            <v>SICRO Abr/26</v>
          </cell>
        </row>
        <row r="409">
          <cell r="A409">
            <v>606359</v>
          </cell>
          <cell r="B409" t="str">
            <v>Bueiro metálico com chapas múltiplas MP 152 galvanizadas - lenticular - vão = 4,80 m e altura = 3,05 m - aterro rodoviário mínimo = 0,60 m e máximo = 5,80 m - brita produzida</v>
          </cell>
          <cell r="C409" t="str">
            <v>m</v>
          </cell>
          <cell r="D409">
            <v>21907.07</v>
          </cell>
          <cell r="E409" t="str">
            <v>SICRO Abr/26</v>
          </cell>
        </row>
        <row r="410">
          <cell r="A410">
            <v>606450</v>
          </cell>
          <cell r="B410" t="str">
            <v>Bueiro metálico com chapas múltiplas MP 152 galvanizadas - lenticular - vão = 5,05 m e altura = 3,15 m - aterro rodoviário mínimo = 0,90 m e máximo = 5,50 m - brita comercial</v>
          </cell>
          <cell r="C410" t="str">
            <v>m</v>
          </cell>
          <cell r="D410">
            <v>22987.31</v>
          </cell>
          <cell r="E410" t="str">
            <v>SICRO Abr/26</v>
          </cell>
        </row>
        <row r="411">
          <cell r="A411">
            <v>606360</v>
          </cell>
          <cell r="B411" t="str">
            <v>Bueiro metálico com chapas múltiplas MP 152 galvanizadas - lenticular - vão = 5,05 m e altura = 3,15 m - aterro rodoviário mínimo = 0,90 m e máximo = 5,50 m - brita produzida</v>
          </cell>
          <cell r="C411" t="str">
            <v>m</v>
          </cell>
          <cell r="D411">
            <v>22725.53</v>
          </cell>
          <cell r="E411" t="str">
            <v>SICRO Abr/26</v>
          </cell>
        </row>
        <row r="412">
          <cell r="A412">
            <v>606451</v>
          </cell>
          <cell r="B412" t="str">
            <v>Bueiro metálico com chapas múltiplas MP 152 galvanizadas - lenticular - vão = 5,25 m e altura = 3,25 m - aterro rodoviário mínimo = 0,90 m e máximo = 5,30 m - brita comercial</v>
          </cell>
          <cell r="C412" t="str">
            <v>m</v>
          </cell>
          <cell r="D412">
            <v>23732.799999999999</v>
          </cell>
          <cell r="E412" t="str">
            <v>SICRO Abr/26</v>
          </cell>
        </row>
        <row r="413">
          <cell r="A413">
            <v>606361</v>
          </cell>
          <cell r="B413" t="str">
            <v>Bueiro metálico com chapas múltiplas MP 152 galvanizadas - lenticular - vão = 5,25 m e altura = 3,25 m - aterro rodoviário mínimo = 0,90 m e máximo = 5,30 m - brita produzida</v>
          </cell>
          <cell r="C413" t="str">
            <v>m</v>
          </cell>
          <cell r="D413">
            <v>23463.599999999999</v>
          </cell>
          <cell r="E413" t="str">
            <v>SICRO Abr/26</v>
          </cell>
        </row>
        <row r="414">
          <cell r="A414">
            <v>606452</v>
          </cell>
          <cell r="B414" t="str">
            <v>Bueiro metálico com chapas múltiplas MP 152 galvanizadas - lenticular - vão = 5,45 m e altura = 3,35 m - aterro rodoviário mínimo = 0,90 m e máximo = 5,10 m - brita comercial</v>
          </cell>
          <cell r="C414" t="str">
            <v>m</v>
          </cell>
          <cell r="D414">
            <v>26821.03</v>
          </cell>
          <cell r="E414" t="str">
            <v>SICRO Abr/26</v>
          </cell>
        </row>
        <row r="415">
          <cell r="A415">
            <v>606362</v>
          </cell>
          <cell r="B415" t="str">
            <v>Bueiro metálico com chapas múltiplas MP 152 galvanizadas - lenticular - vão = 5,45 m e altura = 3,35 m - aterro rodoviário mínimo = 0,90 m e máximo = 5,10 m - brita produzida</v>
          </cell>
          <cell r="C415" t="str">
            <v>m</v>
          </cell>
          <cell r="D415">
            <v>26544.400000000001</v>
          </cell>
          <cell r="E415" t="str">
            <v>SICRO Abr/26</v>
          </cell>
        </row>
        <row r="416">
          <cell r="A416">
            <v>606453</v>
          </cell>
          <cell r="B416" t="str">
            <v>Bueiro metálico com chapas múltiplas MP 152 galvanizadas - lenticular - vão = 5,60 m e altura = 3,40 m - aterro rodoviário mínimo = 0,90 m e máximo = 4,90 m - brita comercial</v>
          </cell>
          <cell r="C416" t="str">
            <v>m</v>
          </cell>
          <cell r="D416">
            <v>27242.720000000001</v>
          </cell>
          <cell r="E416" t="str">
            <v>SICRO Abr/26</v>
          </cell>
        </row>
        <row r="417">
          <cell r="A417">
            <v>606363</v>
          </cell>
          <cell r="B417" t="str">
            <v>Bueiro metálico com chapas múltiplas MP 152 galvanizadas - lenticular - vão = 5,60 m e altura = 3,40 m - aterro rodoviário mínimo = 0,90 m e máximo = 4,90 m - brita produzida</v>
          </cell>
          <cell r="C417" t="str">
            <v>m</v>
          </cell>
          <cell r="D417">
            <v>26960.52</v>
          </cell>
          <cell r="E417" t="str">
            <v>SICRO Abr/26</v>
          </cell>
        </row>
        <row r="418">
          <cell r="A418">
            <v>606454</v>
          </cell>
          <cell r="B418" t="str">
            <v>Bueiro metálico com chapas múltiplas MP 152 galvanizadas - lenticular - vão = 5,80 m e altura = 3,50 m - aterro rodoviário mínimo = 0,90 m e máximo = 4,70 m - brita comercial</v>
          </cell>
          <cell r="C418" t="str">
            <v>m</v>
          </cell>
          <cell r="D418">
            <v>32526.58</v>
          </cell>
          <cell r="E418" t="str">
            <v>SICRO Abr/26</v>
          </cell>
        </row>
        <row r="419">
          <cell r="A419">
            <v>606364</v>
          </cell>
          <cell r="B419" t="str">
            <v>Bueiro metálico com chapas múltiplas MP 152 galvanizadas - lenticular - vão = 5,80 m e altura = 3,50 m - aterro rodoviário mínimo = 0,90 m e máximo = 4,70 m - brita produzida</v>
          </cell>
          <cell r="C419" t="str">
            <v>m</v>
          </cell>
          <cell r="D419">
            <v>32236.959999999999</v>
          </cell>
          <cell r="E419" t="str">
            <v>SICRO Abr/26</v>
          </cell>
        </row>
        <row r="420">
          <cell r="A420">
            <v>606455</v>
          </cell>
          <cell r="B420" t="str">
            <v>Bueiro metálico com chapas múltiplas MP 152 galvanizadas - lenticular - vão = 5,90 m e altura = 3,55 m - aterro rodoviário mínimo = 0,90 m e máximo = 4,70 m - brita comercial</v>
          </cell>
          <cell r="C420" t="str">
            <v>m</v>
          </cell>
          <cell r="D420">
            <v>33078.160000000003</v>
          </cell>
          <cell r="E420" t="str">
            <v>SICRO Abr/26</v>
          </cell>
        </row>
        <row r="421">
          <cell r="A421">
            <v>606365</v>
          </cell>
          <cell r="B421" t="str">
            <v>Bueiro metálico com chapas múltiplas MP 152 galvanizadas - lenticular - vão = 5,90 m e altura = 3,55 m - aterro rodoviário mínimo = 0,90 m e máximo = 4,70 m - brita produzida</v>
          </cell>
          <cell r="C421" t="str">
            <v>m</v>
          </cell>
          <cell r="D421">
            <v>32784.82</v>
          </cell>
          <cell r="E421" t="str">
            <v>SICRO Abr/26</v>
          </cell>
        </row>
        <row r="422">
          <cell r="A422">
            <v>606456</v>
          </cell>
          <cell r="B422" t="str">
            <v>Bueiro metálico com chapas múltiplas MP 152 galvanizadas - lenticular - vão = 6,10 m e altura = 3,65 m - aterro rodoviário mínimo = 0,90 m e máximo = 4,50 m - brita comercial</v>
          </cell>
          <cell r="C422" t="str">
            <v>m</v>
          </cell>
          <cell r="D422">
            <v>34344.06</v>
          </cell>
          <cell r="E422" t="str">
            <v>SICRO Abr/26</v>
          </cell>
        </row>
        <row r="423">
          <cell r="A423">
            <v>606366</v>
          </cell>
          <cell r="B423" t="str">
            <v>Bueiro metálico com chapas múltiplas MP 152 galvanizadas - lenticular - vão = 6,10 m e altura = 3,65 m - aterro rodoviário mínimo = 0,90 m e máximo = 4,50 m - brita produzida</v>
          </cell>
          <cell r="C423" t="str">
            <v>m</v>
          </cell>
          <cell r="D423">
            <v>34043.300000000003</v>
          </cell>
          <cell r="E423" t="str">
            <v>SICRO Abr/26</v>
          </cell>
        </row>
        <row r="424">
          <cell r="A424">
            <v>606457</v>
          </cell>
          <cell r="B424" t="str">
            <v>Bueiro metálico com chapas múltiplas MP 152 galvanizadas - lenticular - vão = 6,25 m e altura = 3,65 m - aterro rodoviário mínimo = 0,90 m e máximo = 4,30 m - brita comercial</v>
          </cell>
          <cell r="C424" t="str">
            <v>m</v>
          </cell>
          <cell r="D424">
            <v>34937.230000000003</v>
          </cell>
          <cell r="E424" t="str">
            <v>SICRO Abr/26</v>
          </cell>
        </row>
        <row r="425">
          <cell r="A425">
            <v>606367</v>
          </cell>
          <cell r="B425" t="str">
            <v>Bueiro metálico com chapas múltiplas MP 152 galvanizadas - lenticular - vão = 6,25 m e altura = 3,65 m - aterro rodoviário mínimo = 0,90 m e máximo = 4,30 m - brita produzida</v>
          </cell>
          <cell r="C425" t="str">
            <v>m</v>
          </cell>
          <cell r="D425">
            <v>34630.9</v>
          </cell>
          <cell r="E425" t="str">
            <v>SICRO Abr/26</v>
          </cell>
        </row>
        <row r="426">
          <cell r="A426">
            <v>606458</v>
          </cell>
          <cell r="B426" t="str">
            <v>Bueiro metálico com chapas múltiplas MP 152 galvanizadas - lenticular - vão = 6,40 m e altura = 3,75 m - aterro rodoviário mínimo = 0,90 m e máximo = 4,30 m - brita comercial</v>
          </cell>
          <cell r="C426" t="str">
            <v>m</v>
          </cell>
          <cell r="D426">
            <v>46922.86</v>
          </cell>
          <cell r="E426" t="str">
            <v>SICRO Abr/26</v>
          </cell>
        </row>
        <row r="427">
          <cell r="A427">
            <v>606368</v>
          </cell>
          <cell r="B427" t="str">
            <v>Bueiro metálico com chapas múltiplas MP 152 galvanizadas - lenticular - vão = 6,40 m e altura = 3,75 m - aterro rodoviário mínimo = 0,90 m e máximo = 4,30 m - brita produzida</v>
          </cell>
          <cell r="C427" t="str">
            <v>m</v>
          </cell>
          <cell r="D427">
            <v>46610.96</v>
          </cell>
          <cell r="E427" t="str">
            <v>SICRO Abr/26</v>
          </cell>
        </row>
        <row r="428">
          <cell r="A428">
            <v>606459</v>
          </cell>
          <cell r="B428" t="str">
            <v>Bueiro metálico com chapas múltiplas MP 152 galvanizadas - lenticular - vão = 6,60 m e altura = 3,85 m - aterro rodoviário mínimo = 0,90 m e máximo = 4,10 m - brita comercial</v>
          </cell>
          <cell r="C428" t="str">
            <v>m</v>
          </cell>
          <cell r="D428">
            <v>48945.73</v>
          </cell>
          <cell r="E428" t="str">
            <v>SICRO Abr/26</v>
          </cell>
        </row>
        <row r="429">
          <cell r="A429">
            <v>606369</v>
          </cell>
          <cell r="B429" t="str">
            <v>Bueiro metálico com chapas múltiplas MP 152 galvanizadas - lenticular - vão = 6,60 m e altura = 3,85 m - aterro rodoviário mínimo = 0,90 m e máximo = 4,10 m - brita produzida</v>
          </cell>
          <cell r="C429" t="str">
            <v>m</v>
          </cell>
          <cell r="D429">
            <v>48626.400000000001</v>
          </cell>
          <cell r="E429" t="str">
            <v>SICRO Abr/26</v>
          </cell>
        </row>
        <row r="430">
          <cell r="A430">
            <v>606479</v>
          </cell>
          <cell r="B430" t="str">
            <v>Bueiro metálico com chapas múltiplas MP 152 galvanizadas - passagem de gado - vão = 2,20 m e altura = 2,25 m -aterro rodoviário mínimo = 0,30 m e máximo = 8,90 m - brita comercial</v>
          </cell>
          <cell r="C430" t="str">
            <v>m</v>
          </cell>
          <cell r="D430">
            <v>11398.84</v>
          </cell>
          <cell r="E430" t="str">
            <v>SICRO Abr/26</v>
          </cell>
        </row>
        <row r="431">
          <cell r="A431">
            <v>606460</v>
          </cell>
          <cell r="B431" t="str">
            <v>Bueiro metálico com chapas múltiplas MP 152 galvanizadas - passagem de gado - vão = 2,20 m e altura = 2,25 m -aterro rodoviário mínimo = 0,30 m e máximo = 8,90 m - brita produzida</v>
          </cell>
          <cell r="C431" t="str">
            <v>m</v>
          </cell>
          <cell r="D431">
            <v>11280.02</v>
          </cell>
          <cell r="E431" t="str">
            <v>SICRO Abr/26</v>
          </cell>
        </row>
        <row r="432">
          <cell r="A432">
            <v>606480</v>
          </cell>
          <cell r="B432" t="str">
            <v>Bueiro metálico com chapas múltiplas MP 152 galvanizadas - passagem de gado - vão = 2,90 m e altura = 3,10 m - aterro rodoviário mínimo = 0,60 m e máximo = 11,40 m - brita comercial</v>
          </cell>
          <cell r="C432" t="str">
            <v>m</v>
          </cell>
          <cell r="D432">
            <v>14814.17</v>
          </cell>
          <cell r="E432" t="str">
            <v>SICRO Abr/26</v>
          </cell>
        </row>
        <row r="433">
          <cell r="A433">
            <v>606461</v>
          </cell>
          <cell r="B433" t="str">
            <v>Bueiro metálico com chapas múltiplas MP 152 galvanizadas - passagem de gado - vão = 2,90 m e altura = 3,10 m - aterro rodoviário mínimo = 0,60 m e máximo = 11,40 m - brita produzida</v>
          </cell>
          <cell r="C433" t="str">
            <v>m</v>
          </cell>
          <cell r="D433">
            <v>14669.35</v>
          </cell>
          <cell r="E433" t="str">
            <v>SICRO Abr/26</v>
          </cell>
        </row>
        <row r="434">
          <cell r="A434">
            <v>606481</v>
          </cell>
          <cell r="B434" t="str">
            <v>Bueiro metálico com chapas múltiplas MP 152 galvanizadas - passagem inferior - vão = 3,70 m e altura = 3,50 m - aterro rodoviário mínimo = 0,60 m e máximo = 10,30 m - brita comercial</v>
          </cell>
          <cell r="C434" t="str">
            <v>m</v>
          </cell>
          <cell r="D434">
            <v>17256.240000000002</v>
          </cell>
          <cell r="E434" t="str">
            <v>SICRO Abr/26</v>
          </cell>
        </row>
        <row r="435">
          <cell r="A435">
            <v>606462</v>
          </cell>
          <cell r="B435" t="str">
            <v>Bueiro metálico com chapas múltiplas MP 152 galvanizadas - passagem inferior - vão = 3,70 m e altura = 3,50 m - aterro rodoviário mínimo = 0,60 m e máximo = 10,30 m - brita produzida</v>
          </cell>
          <cell r="C435" t="str">
            <v>m</v>
          </cell>
          <cell r="D435">
            <v>17044.59</v>
          </cell>
          <cell r="E435" t="str">
            <v>SICRO Abr/26</v>
          </cell>
        </row>
        <row r="436">
          <cell r="A436">
            <v>606482</v>
          </cell>
          <cell r="B436" t="str">
            <v>Bueiro metálico com chapas múltiplas MP 152 galvanizadas - passagem inferior - vão = 3,90 m e altura = 3,60 m - aterro rodoviário mínimo = 0,60 m e máximo = 9,80 m - brita comercial</v>
          </cell>
          <cell r="C436" t="str">
            <v>m</v>
          </cell>
          <cell r="D436">
            <v>18157.25</v>
          </cell>
          <cell r="E436" t="str">
            <v>SICRO Abr/26</v>
          </cell>
        </row>
        <row r="437">
          <cell r="A437">
            <v>606463</v>
          </cell>
          <cell r="B437" t="str">
            <v>Bueiro metálico com chapas múltiplas MP 152 galvanizadas - passagem inferior - vão = 3,90 m e altura = 3,60 m - aterro rodoviário mínimo = 0,60 m e máximo = 9,80 m - brita produzida</v>
          </cell>
          <cell r="C437" t="str">
            <v>m</v>
          </cell>
          <cell r="D437">
            <v>17938.169999999998</v>
          </cell>
          <cell r="E437" t="str">
            <v>SICRO Abr/26</v>
          </cell>
        </row>
        <row r="438">
          <cell r="A438">
            <v>606483</v>
          </cell>
          <cell r="B438" t="str">
            <v>Bueiro metálico com chapas múltiplas MP 152 galvanizadas - passagem inferior - vão = 4,00 m e altura = 3,75 m - aterro rodoviário mínimo = 0,60 m e máximo = 9,50 m - brita comercial</v>
          </cell>
          <cell r="C438" t="str">
            <v>m</v>
          </cell>
          <cell r="D438">
            <v>18559.63</v>
          </cell>
          <cell r="E438" t="str">
            <v>SICRO Abr/26</v>
          </cell>
        </row>
        <row r="439">
          <cell r="A439">
            <v>606464</v>
          </cell>
          <cell r="B439" t="str">
            <v>Bueiro metálico com chapas múltiplas MP 152 galvanizadas - passagem inferior - vão = 4,00 m e altura = 3,75 m - aterro rodoviário mínimo = 0,60 m e máximo = 9,50 m - brita produzida</v>
          </cell>
          <cell r="C439" t="str">
            <v>m</v>
          </cell>
          <cell r="D439">
            <v>18336.84</v>
          </cell>
          <cell r="E439" t="str">
            <v>SICRO Abr/26</v>
          </cell>
        </row>
        <row r="440">
          <cell r="A440">
            <v>606484</v>
          </cell>
          <cell r="B440" t="str">
            <v>Bueiro metálico com chapas múltiplas MP 152 galvanizadas - passagem inferior - vão = 4,20 m e altura = 3,90 m - aterro rodoviário mínimo = 0,60 m e máximo = 9,10 m - brita comercial</v>
          </cell>
          <cell r="C440" t="str">
            <v>m</v>
          </cell>
          <cell r="D440">
            <v>19215.47</v>
          </cell>
          <cell r="E440" t="str">
            <v>SICRO Abr/26</v>
          </cell>
        </row>
        <row r="441">
          <cell r="A441">
            <v>606465</v>
          </cell>
          <cell r="B441" t="str">
            <v>Bueiro metálico com chapas múltiplas MP 152 galvanizadas - passagem inferior - vão = 4,20 m e altura = 3,90 m - aterro rodoviário mínimo = 0,60 m e máximo = 9,10 m - brita produzida</v>
          </cell>
          <cell r="C441" t="str">
            <v>m</v>
          </cell>
          <cell r="D441">
            <v>18985.25</v>
          </cell>
          <cell r="E441" t="str">
            <v>SICRO Abr/26</v>
          </cell>
        </row>
        <row r="442">
          <cell r="A442">
            <v>606485</v>
          </cell>
          <cell r="B442" t="str">
            <v>Bueiro metálico com chapas múltiplas MP 152 galvanizadas - passagem inferior - vão = 4,25 m e altura = 4,10 m - aterro rodoviário mínimo = 0,60 m e máximo = 8,90 m - brita comercial</v>
          </cell>
          <cell r="C442" t="str">
            <v>m</v>
          </cell>
          <cell r="D442">
            <v>19837.169999999998</v>
          </cell>
          <cell r="E442" t="str">
            <v>SICRO Abr/26</v>
          </cell>
        </row>
        <row r="443">
          <cell r="A443">
            <v>606466</v>
          </cell>
          <cell r="B443" t="str">
            <v>Bueiro metálico com chapas múltiplas MP 152 galvanizadas - passagem inferior - vão = 4,25 m e altura = 4,10 m - aterro rodoviário mínimo = 0,60 m e máximo = 8,90 m - brita produzida</v>
          </cell>
          <cell r="C443" t="str">
            <v>m</v>
          </cell>
          <cell r="D443">
            <v>19605.099999999999</v>
          </cell>
          <cell r="E443" t="str">
            <v>SICRO Abr/26</v>
          </cell>
        </row>
        <row r="444">
          <cell r="A444">
            <v>606486</v>
          </cell>
          <cell r="B444" t="str">
            <v>Bueiro metálico com chapas múltiplas MP 152 galvanizadas - passagem inferior - vão = 4,40 m e altura = 4,25 m - aterro rodoviário mínimo = 0,60 m e máximo = 8,60 m - brita comercial</v>
          </cell>
          <cell r="C444" t="str">
            <v>m</v>
          </cell>
          <cell r="D444">
            <v>20697.57</v>
          </cell>
          <cell r="E444" t="str">
            <v>SICRO Abr/26</v>
          </cell>
        </row>
        <row r="445">
          <cell r="A445">
            <v>606467</v>
          </cell>
          <cell r="B445" t="str">
            <v>Bueiro metálico com chapas múltiplas MP 152 galvanizadas - passagem inferior - vão = 4,40 m e altura = 4,25 m - aterro rodoviário mínimo = 0,60 m e máximo = 8,60 m - brita produzida</v>
          </cell>
          <cell r="C445" t="str">
            <v>m</v>
          </cell>
          <cell r="D445">
            <v>20459.93</v>
          </cell>
          <cell r="E445" t="str">
            <v>SICRO Abr/26</v>
          </cell>
        </row>
        <row r="446">
          <cell r="A446">
            <v>606487</v>
          </cell>
          <cell r="B446" t="str">
            <v>Bueiro metálico com chapas múltiplas MP 152 galvanizadas - passagem inferior - vão = 4,50 m e altura = 4,40 m - aterro rodoviário mínimo = 0,60 m e máximo = 8,40 m - brita comercial</v>
          </cell>
          <cell r="C446" t="str">
            <v>m</v>
          </cell>
          <cell r="D446">
            <v>21303.279999999999</v>
          </cell>
          <cell r="E446" t="str">
            <v>SICRO Abr/26</v>
          </cell>
        </row>
        <row r="447">
          <cell r="A447">
            <v>606468</v>
          </cell>
          <cell r="B447" t="str">
            <v>Bueiro metálico com chapas múltiplas MP 152 galvanizadas - passagem inferior - vão = 4,50 m e altura = 4,40 m - aterro rodoviário mínimo = 0,60 m e máximo = 8,40 m - brita produzida</v>
          </cell>
          <cell r="C447" t="str">
            <v>m</v>
          </cell>
          <cell r="D447">
            <v>21061.919999999998</v>
          </cell>
          <cell r="E447" t="str">
            <v>SICRO Abr/26</v>
          </cell>
        </row>
        <row r="448">
          <cell r="A448">
            <v>606488</v>
          </cell>
          <cell r="B448" t="str">
            <v>Bueiro metálico com chapas múltiplas MP 152 galvanizadas - passagem inferior - vão = 4,70 m e altura = 4,50 m - aterro rodoviário mínimo = 0,60 m e máximo = 8,90 m - brita comercial</v>
          </cell>
          <cell r="C448" t="str">
            <v>m</v>
          </cell>
          <cell r="D448">
            <v>26130.9</v>
          </cell>
          <cell r="E448" t="str">
            <v>SICRO Abr/26</v>
          </cell>
        </row>
        <row r="449">
          <cell r="A449">
            <v>606469</v>
          </cell>
          <cell r="B449" t="str">
            <v>Bueiro metálico com chapas múltiplas MP 152 galvanizadas - passagem inferior - vão = 4,70 m e altura = 4,50 m - aterro rodoviário mínimo = 0,60 m e máximo = 8,90 m - brita produzida</v>
          </cell>
          <cell r="C449" t="str">
            <v>m</v>
          </cell>
          <cell r="D449">
            <v>25882.12</v>
          </cell>
          <cell r="E449" t="str">
            <v>SICRO Abr/26</v>
          </cell>
        </row>
        <row r="450">
          <cell r="A450">
            <v>606489</v>
          </cell>
          <cell r="B450" t="str">
            <v>Bueiro metálico com chapas múltiplas MP 152 galvanizadas - passagem inferior - vão = 4,80 m e altura = 4,75 m - aterro rodoviário mínimo = 0,90 m e máximo = 9,00 m - brita comercial</v>
          </cell>
          <cell r="C450" t="str">
            <v>m</v>
          </cell>
          <cell r="D450">
            <v>27610.02</v>
          </cell>
          <cell r="E450" t="str">
            <v>SICRO Abr/26</v>
          </cell>
        </row>
        <row r="451">
          <cell r="A451">
            <v>606470</v>
          </cell>
          <cell r="B451" t="str">
            <v>Bueiro metálico com chapas múltiplas MP 152 galvanizadas - passagem inferior - vão = 4,80 m e altura = 4,75 m - aterro rodoviário mínimo = 0,90 m e máximo = 9,00 m - brita produzida</v>
          </cell>
          <cell r="C451" t="str">
            <v>m</v>
          </cell>
          <cell r="D451">
            <v>27357.53</v>
          </cell>
          <cell r="E451" t="str">
            <v>SICRO Abr/26</v>
          </cell>
        </row>
        <row r="452">
          <cell r="A452">
            <v>606490</v>
          </cell>
          <cell r="B452" t="str">
            <v>Bueiro metálico com chapas múltiplas MP 152 galvanizadas - passagem inferior - vão = 5,00 m e altura = 4,85 m - aterro rodoviário mínimo = 0,90 m e máximo = 8,60 m - brita comercial</v>
          </cell>
          <cell r="C452" t="str">
            <v>m</v>
          </cell>
          <cell r="D452">
            <v>28447.59</v>
          </cell>
          <cell r="E452" t="str">
            <v>SICRO Abr/26</v>
          </cell>
        </row>
        <row r="453">
          <cell r="A453">
            <v>606471</v>
          </cell>
          <cell r="B453" t="str">
            <v>Bueiro metálico com chapas múltiplas MP 152 galvanizadas - passagem inferior - vão = 5,00 m e altura = 4,85 m - aterro rodoviário mínimo = 0,90 m e máximo = 8,60 m - brita produzida</v>
          </cell>
          <cell r="C453" t="str">
            <v>m</v>
          </cell>
          <cell r="D453">
            <v>28187.67</v>
          </cell>
          <cell r="E453" t="str">
            <v>SICRO Abr/26</v>
          </cell>
        </row>
        <row r="454">
          <cell r="A454">
            <v>606491</v>
          </cell>
          <cell r="B454" t="str">
            <v>Bueiro metálico com chapas múltiplas MP 152 galvanizadas - passagem inferior - vão = 5,15 m e altura = 4,90 m - aterro rodoviário mínimo = 0,90 m e máximo = 8,50 m - brita comercial</v>
          </cell>
          <cell r="C454" t="str">
            <v>m</v>
          </cell>
          <cell r="D454">
            <v>29263.14</v>
          </cell>
          <cell r="E454" t="str">
            <v>SICRO Abr/26</v>
          </cell>
        </row>
        <row r="455">
          <cell r="A455">
            <v>606472</v>
          </cell>
          <cell r="B455" t="str">
            <v>Bueiro metálico com chapas múltiplas MP 152 galvanizadas - passagem inferior - vão = 5,15 m e altura = 4,90 m - aterro rodoviário mínimo = 0,90 m e máximo = 8,50 m - brita produzida</v>
          </cell>
          <cell r="C455" t="str">
            <v>m</v>
          </cell>
          <cell r="D455">
            <v>28997.65</v>
          </cell>
          <cell r="E455" t="str">
            <v>SICRO Abr/26</v>
          </cell>
        </row>
        <row r="456">
          <cell r="A456">
            <v>606492</v>
          </cell>
          <cell r="B456" t="str">
            <v>Bueiro metálico com chapas múltiplas MP 152 galvanizadas - passagem inferior - vão = 5,25 m e altura = 5,00 m - aterro rodoviário mínimo = 0,90 m e máximo = 8,40 m - brita comercial</v>
          </cell>
          <cell r="C456" t="str">
            <v>m</v>
          </cell>
          <cell r="D456">
            <v>29963.55</v>
          </cell>
          <cell r="E456" t="str">
            <v>SICRO Abr/26</v>
          </cell>
        </row>
        <row r="457">
          <cell r="A457">
            <v>606473</v>
          </cell>
          <cell r="B457" t="str">
            <v>Bueiro metálico com chapas múltiplas MP 152 galvanizadas - passagem inferior - vão = 5,25 m e altura = 5,00 m - aterro rodoviário mínimo = 0,90 m e máximo = 8,40 m - brita produzida</v>
          </cell>
          <cell r="C457" t="str">
            <v>m</v>
          </cell>
          <cell r="D457">
            <v>29694.34</v>
          </cell>
          <cell r="E457" t="str">
            <v>SICRO Abr/26</v>
          </cell>
        </row>
        <row r="458">
          <cell r="A458">
            <v>606493</v>
          </cell>
          <cell r="B458" t="str">
            <v>Bueiro metálico com chapas múltiplas MP 152 galvanizadas - passagem inferior - vão = 5,30 m e altura = 5,30 m - aterro rodoviário mínimo = 0,90 m e máximo = 9,60 m - brita comercial</v>
          </cell>
          <cell r="C458" t="str">
            <v>m</v>
          </cell>
          <cell r="D458">
            <v>31670.26</v>
          </cell>
          <cell r="E458" t="str">
            <v>SICRO Abr/26</v>
          </cell>
        </row>
        <row r="459">
          <cell r="A459">
            <v>606474</v>
          </cell>
          <cell r="B459" t="str">
            <v>Bueiro metálico com chapas múltiplas MP 152 galvanizadas - passagem inferior - vão = 5,30 m e altura = 5,30 m - aterro rodoviário mínimo = 0,90 m e máximo = 9,60 m - brita produzida</v>
          </cell>
          <cell r="C459" t="str">
            <v>m</v>
          </cell>
          <cell r="D459">
            <v>31399.200000000001</v>
          </cell>
          <cell r="E459" t="str">
            <v>SICRO Abr/26</v>
          </cell>
        </row>
        <row r="460">
          <cell r="A460">
            <v>606494</v>
          </cell>
          <cell r="B460" t="str">
            <v>Bueiro metálico com chapas múltiplas MP 152 galvanizadas - passagem inferior - vão = 5,65 m e altura = 5,25 m - aterro rodoviário mínimo = 0,90 m e máximo = 9,00 m - brita comercial</v>
          </cell>
          <cell r="C460" t="str">
            <v>m</v>
          </cell>
          <cell r="D460">
            <v>36488.620000000003</v>
          </cell>
          <cell r="E460" t="str">
            <v>SICRO Abr/26</v>
          </cell>
        </row>
        <row r="461">
          <cell r="A461">
            <v>606475</v>
          </cell>
          <cell r="B461" t="str">
            <v>Bueiro metálico com chapas múltiplas MP 152 galvanizadas - passagem inferior - vão = 5,65 m e altura = 5,25 m - aterro rodoviário mínimo = 0,90 m e máximo = 9,00 m - brita produzida</v>
          </cell>
          <cell r="C461" t="str">
            <v>m</v>
          </cell>
          <cell r="D461">
            <v>36204.559999999998</v>
          </cell>
          <cell r="E461" t="str">
            <v>SICRO Abr/26</v>
          </cell>
        </row>
        <row r="462">
          <cell r="A462">
            <v>606495</v>
          </cell>
          <cell r="B462" t="str">
            <v>Bueiro metálico com chapas múltiplas MP 152 galvanizadas - passagem inferior - vão = 5,85 m e altura = 5,30 m - aterro rodoviário mínimo = 0,90 m e máximo = 8,40 m - brita comercial</v>
          </cell>
          <cell r="C462" t="str">
            <v>m</v>
          </cell>
          <cell r="D462">
            <v>42891.58</v>
          </cell>
          <cell r="E462" t="str">
            <v>SICRO Abr/26</v>
          </cell>
        </row>
        <row r="463">
          <cell r="A463">
            <v>606476</v>
          </cell>
          <cell r="B463" t="str">
            <v>Bueiro metálico com chapas múltiplas MP 152 galvanizadas - passagem inferior - vão = 5,85 m e altura = 5,30 m - aterro rodoviário mínimo = 0,90 m e máximo = 8,40 m - brita produzida</v>
          </cell>
          <cell r="C463" t="str">
            <v>m</v>
          </cell>
          <cell r="D463">
            <v>42600.1</v>
          </cell>
          <cell r="E463" t="str">
            <v>SICRO Abr/26</v>
          </cell>
        </row>
        <row r="464">
          <cell r="A464">
            <v>606496</v>
          </cell>
          <cell r="B464" t="str">
            <v>Bueiro metálico com chapas múltiplas MP 152 galvanizadas - passagem inferior - vão = 6,00 m e altura = 5,45 m - aterro rodoviário mínimo = 0,90 m e máximo = 8,30 m - brita comercial</v>
          </cell>
          <cell r="C464" t="str">
            <v>m</v>
          </cell>
          <cell r="D464">
            <v>43935.32</v>
          </cell>
          <cell r="E464" t="str">
            <v>SICRO Abr/26</v>
          </cell>
        </row>
        <row r="465">
          <cell r="A465">
            <v>606477</v>
          </cell>
          <cell r="B465" t="str">
            <v>Bueiro metálico com chapas múltiplas MP 152 galvanizadas - passagem inferior - vão = 6,00 m e altura = 5,45 m - aterro rodoviário mínimo = 0,90 m e máximo = 8,30 m - brita produzida</v>
          </cell>
          <cell r="C465" t="str">
            <v>m</v>
          </cell>
          <cell r="D465">
            <v>43638.27</v>
          </cell>
          <cell r="E465" t="str">
            <v>SICRO Abr/26</v>
          </cell>
        </row>
        <row r="466">
          <cell r="A466">
            <v>606497</v>
          </cell>
          <cell r="B466" t="str">
            <v>Bueiro metálico com chapas múltiplas MP 152 galvanizadas - passagem inferior - vão = 6,25 m e altura = 5,50 m - aterro rodoviário mínimo = 0,90 m e máximo = 7,90 m - brita comercial</v>
          </cell>
          <cell r="C466" t="str">
            <v>m</v>
          </cell>
          <cell r="D466">
            <v>45215.44</v>
          </cell>
          <cell r="E466" t="str">
            <v>SICRO Abr/26</v>
          </cell>
        </row>
        <row r="467">
          <cell r="A467">
            <v>606478</v>
          </cell>
          <cell r="B467" t="str">
            <v>Bueiro metálico com chapas múltiplas MP 152 galvanizadas - passagem inferior - vão = 6,25 m e altura = 5,50 m - aterro rodoviário mínimo = 0,90 m e máximo = 7,90 m - brita produzida</v>
          </cell>
          <cell r="C467" t="str">
            <v>m</v>
          </cell>
          <cell r="D467">
            <v>44909.11</v>
          </cell>
          <cell r="E467" t="str">
            <v>SICRO Abr/26</v>
          </cell>
        </row>
        <row r="468">
          <cell r="A468">
            <v>605835</v>
          </cell>
          <cell r="B468" t="str">
            <v>Bueiro metálico sem interrupção de tráfego - D = 1,20 m - chapa com epóxi - escavado em material de 1ª categoria - aterro ferroviário máximo = 12,90 m</v>
          </cell>
          <cell r="C468" t="str">
            <v>m</v>
          </cell>
          <cell r="D468">
            <v>6178.92</v>
          </cell>
          <cell r="E468" t="str">
            <v>SICRO Abr/26</v>
          </cell>
        </row>
        <row r="469">
          <cell r="A469">
            <v>605571</v>
          </cell>
          <cell r="B469" t="str">
            <v>Bueiro metálico sem interrupção de tráfego - D = 1,20 m - chapa com epóxi - escavado em material de 1ª categoria - aterro rodoviário máximo = 9,00 m</v>
          </cell>
          <cell r="C469" t="str">
            <v>m</v>
          </cell>
          <cell r="D469">
            <v>5634.1</v>
          </cell>
          <cell r="E469" t="str">
            <v>SICRO Abr/26</v>
          </cell>
        </row>
        <row r="470">
          <cell r="A470">
            <v>605850</v>
          </cell>
          <cell r="B470" t="str">
            <v>Bueiro metálico sem interrupção de tráfego - D = 1,20 m - chapa com epóxi - escavado em material de 2ª categoria - aterro ferroviário máximo = 12,90 m</v>
          </cell>
          <cell r="C470" t="str">
            <v>m</v>
          </cell>
          <cell r="D470">
            <v>6752.81</v>
          </cell>
          <cell r="E470" t="str">
            <v>SICRO Abr/26</v>
          </cell>
        </row>
        <row r="471">
          <cell r="A471">
            <v>605582</v>
          </cell>
          <cell r="B471" t="str">
            <v>Bueiro metálico sem interrupção de tráfego - D = 1,20 m - chapa com epóxi - escavado em material de 2ª categoria - aterro rodoviário máximo = 9,00 m</v>
          </cell>
          <cell r="C471" t="str">
            <v>m</v>
          </cell>
          <cell r="D471">
            <v>6207.99</v>
          </cell>
          <cell r="E471" t="str">
            <v>SICRO Abr/26</v>
          </cell>
        </row>
        <row r="472">
          <cell r="A472">
            <v>605889</v>
          </cell>
          <cell r="B472" t="str">
            <v>Bueiro metálico sem interrupção de tráfego - D = 1,20 m - chapa com epóxi - escavado em material de 3ª categoria - aterro ferroviário máximo = 12,90 m</v>
          </cell>
          <cell r="C472" t="str">
            <v>m</v>
          </cell>
          <cell r="D472">
            <v>7636.85</v>
          </cell>
          <cell r="E472" t="str">
            <v>SICRO Abr/26</v>
          </cell>
        </row>
        <row r="473">
          <cell r="A473">
            <v>605593</v>
          </cell>
          <cell r="B473" t="str">
            <v>Bueiro metálico sem interrupção de tráfego - D = 1,20 m - chapa com epóxi - escavado em material de 3ª categoria - aterro rodoviário máximo = 9,00 m</v>
          </cell>
          <cell r="C473" t="str">
            <v>m</v>
          </cell>
          <cell r="D473">
            <v>7092.02</v>
          </cell>
          <cell r="E473" t="str">
            <v>SICRO Abr/26</v>
          </cell>
        </row>
        <row r="474">
          <cell r="A474">
            <v>605739</v>
          </cell>
          <cell r="B474" t="str">
            <v>Bueiro metálico sem interrupção de tráfego - D = 1,20 m - chapa galvanizada - escavado em material de 1ª categoria - aterro ferroviário máximo = 12,90 m</v>
          </cell>
          <cell r="C474" t="str">
            <v>m</v>
          </cell>
          <cell r="D474">
            <v>5971.88</v>
          </cell>
          <cell r="E474" t="str">
            <v>SICRO Abr/26</v>
          </cell>
        </row>
        <row r="475">
          <cell r="A475">
            <v>605504</v>
          </cell>
          <cell r="B475" t="str">
            <v>Bueiro metálico sem interrupção de tráfego - D = 1,20 m - chapa galvanizada - escavado em material de 1ª categoria - aterro rodoviário máximo = 9,00 m</v>
          </cell>
          <cell r="C475" t="str">
            <v>m</v>
          </cell>
          <cell r="D475">
            <v>5486.72</v>
          </cell>
          <cell r="E475" t="str">
            <v>SICRO Abr/26</v>
          </cell>
        </row>
        <row r="476">
          <cell r="A476">
            <v>605781</v>
          </cell>
          <cell r="B476" t="str">
            <v>Bueiro metálico sem interrupção de tráfego - D = 1,20 m - chapa galvanizada - escavado em material de 2ª categoria - aterro ferroviário máximo = 12,90 m</v>
          </cell>
          <cell r="C476" t="str">
            <v>m</v>
          </cell>
          <cell r="D476">
            <v>6545.77</v>
          </cell>
          <cell r="E476" t="str">
            <v>SICRO Abr/26</v>
          </cell>
        </row>
        <row r="477">
          <cell r="A477">
            <v>605524</v>
          </cell>
          <cell r="B477" t="str">
            <v>Bueiro metálico sem interrupção de tráfego - D = 1,20 m - chapa galvanizada - escavado em material de 2ª categoria - aterro rodoviário máximo = 9,00 m</v>
          </cell>
          <cell r="C477" t="str">
            <v>m</v>
          </cell>
          <cell r="D477">
            <v>6060.6</v>
          </cell>
          <cell r="E477" t="str">
            <v>SICRO Abr/26</v>
          </cell>
        </row>
        <row r="478">
          <cell r="A478">
            <v>605815</v>
          </cell>
          <cell r="B478" t="str">
            <v>Bueiro metálico sem interrupção de tráfego - D = 1,20 m - chapa galvanizada - escavado em material de 3ª categoria - aterro ferroviário máximo = 12,90 m</v>
          </cell>
          <cell r="C478" t="str">
            <v>m</v>
          </cell>
          <cell r="D478">
            <v>7429.81</v>
          </cell>
          <cell r="E478" t="str">
            <v>SICRO Abr/26</v>
          </cell>
        </row>
        <row r="479">
          <cell r="A479">
            <v>605544</v>
          </cell>
          <cell r="B479" t="str">
            <v>Bueiro metálico sem interrupção de tráfego - D = 1,20 m - chapa galvanizada - escavado em material de 3ª categoria - aterro rodoviário máximo = 9,00 m</v>
          </cell>
          <cell r="C479" t="str">
            <v>m</v>
          </cell>
          <cell r="D479">
            <v>6944.64</v>
          </cell>
          <cell r="E479" t="str">
            <v>SICRO Abr/26</v>
          </cell>
        </row>
        <row r="480">
          <cell r="A480">
            <v>605836</v>
          </cell>
          <cell r="B480" t="str">
            <v>Bueiro metálico sem interrupção de tráfego - D = 1,40 m - chapa com epóxi - escavado em material de 1ª categoria - aterro ferroviário máximo = 11,00 m</v>
          </cell>
          <cell r="C480" t="str">
            <v>m</v>
          </cell>
          <cell r="D480">
            <v>7038.19</v>
          </cell>
          <cell r="E480" t="str">
            <v>SICRO Abr/26</v>
          </cell>
        </row>
        <row r="481">
          <cell r="A481">
            <v>605572</v>
          </cell>
          <cell r="B481" t="str">
            <v>Bueiro metálico sem interrupção de tráfego - D = 1,40 m - chapa com epóxi - escavado em material de 1ª categoria - aterro rodoviário máximo = 7,70 m</v>
          </cell>
          <cell r="C481" t="str">
            <v>m</v>
          </cell>
          <cell r="D481">
            <v>6451.1</v>
          </cell>
          <cell r="E481" t="str">
            <v>SICRO Abr/26</v>
          </cell>
        </row>
        <row r="482">
          <cell r="A482">
            <v>605851</v>
          </cell>
          <cell r="B482" t="str">
            <v>Bueiro metálico sem interrupção de tráfego - D = 1,40 m - chapa com epóxi - escavado em material de 2ª categoria - aterro ferroviário máximo = 11,00 m</v>
          </cell>
          <cell r="C482" t="str">
            <v>m</v>
          </cell>
          <cell r="D482">
            <v>7787.76</v>
          </cell>
          <cell r="E482" t="str">
            <v>SICRO Abr/26</v>
          </cell>
        </row>
        <row r="483">
          <cell r="A483">
            <v>605583</v>
          </cell>
          <cell r="B483" t="str">
            <v>Bueiro metálico sem interrupção de tráfego - D = 1,40 m - chapa com epóxi - escavado em material de 2ª categoria - aterro rodoviário máximo = 7,70 m</v>
          </cell>
          <cell r="C483" t="str">
            <v>m</v>
          </cell>
          <cell r="D483">
            <v>7200.67</v>
          </cell>
          <cell r="E483" t="str">
            <v>SICRO Abr/26</v>
          </cell>
        </row>
        <row r="484">
          <cell r="A484">
            <v>605890</v>
          </cell>
          <cell r="B484" t="str">
            <v>Bueiro metálico sem interrupção de tráfego - D = 1,40 m - chapa com epóxi - escavado em material de 3ª categoria - aterro ferroviário máximo = 11,00 m</v>
          </cell>
          <cell r="C484" t="str">
            <v>m</v>
          </cell>
          <cell r="D484">
            <v>8942.42</v>
          </cell>
          <cell r="E484" t="str">
            <v>SICRO Abr/26</v>
          </cell>
        </row>
        <row r="485">
          <cell r="A485">
            <v>605594</v>
          </cell>
          <cell r="B485" t="str">
            <v>Bueiro metálico sem interrupção de tráfego - D = 1,40 m - chapa com epóxi - escavado em material de 3ª categoria - aterro rodoviário máximo = 7,70 m</v>
          </cell>
          <cell r="C485" t="str">
            <v>m</v>
          </cell>
          <cell r="D485">
            <v>8355.33</v>
          </cell>
          <cell r="E485" t="str">
            <v>SICRO Abr/26</v>
          </cell>
        </row>
        <row r="486">
          <cell r="A486">
            <v>605740</v>
          </cell>
          <cell r="B486" t="str">
            <v>Bueiro metálico sem interrupção de tráfego - D = 1,40 m - chapa galvanizada - escavado em material de 1ª categoria - aterro ferroviário máximo = 11,00 m</v>
          </cell>
          <cell r="C486" t="str">
            <v>m</v>
          </cell>
          <cell r="D486">
            <v>6804.83</v>
          </cell>
          <cell r="E486" t="str">
            <v>SICRO Abr/26</v>
          </cell>
        </row>
        <row r="487">
          <cell r="A487">
            <v>605505</v>
          </cell>
          <cell r="B487" t="str">
            <v>Bueiro metálico sem interrupção de tráfego - D = 1,40 m - chapa galvanizada - escavado em material de 1ª categoria - aterro rodoviário máximo = 7,70 m</v>
          </cell>
          <cell r="C487" t="str">
            <v>m</v>
          </cell>
          <cell r="D487">
            <v>6283.76</v>
          </cell>
          <cell r="E487" t="str">
            <v>SICRO Abr/26</v>
          </cell>
        </row>
        <row r="488">
          <cell r="A488">
            <v>605782</v>
          </cell>
          <cell r="B488" t="str">
            <v>Bueiro metálico sem interrupção de tráfego - D = 1,40 m - chapa galvanizada - escavado em material de 2ª categoria - aterro ferroviário máximo = 11,00 m</v>
          </cell>
          <cell r="C488" t="str">
            <v>m</v>
          </cell>
          <cell r="D488">
            <v>7554.4</v>
          </cell>
          <cell r="E488" t="str">
            <v>SICRO Abr/26</v>
          </cell>
        </row>
        <row r="489">
          <cell r="A489">
            <v>605525</v>
          </cell>
          <cell r="B489" t="str">
            <v>Bueiro metálico sem interrupção de tráfego - D = 1,40 m - chapa galvanizada - escavado em material de 2ª categoria - aterro rodoviário máximo = 7,70 m</v>
          </cell>
          <cell r="C489" t="str">
            <v>m</v>
          </cell>
          <cell r="D489">
            <v>7033.33</v>
          </cell>
          <cell r="E489" t="str">
            <v>SICRO Abr/26</v>
          </cell>
        </row>
        <row r="490">
          <cell r="A490">
            <v>605816</v>
          </cell>
          <cell r="B490" t="str">
            <v>Bueiro metálico sem interrupção de tráfego - D = 1,40 m - chapa galvanizada - escavado em material de 3ª categoria - aterro ferroviário máximo = 11,00 m</v>
          </cell>
          <cell r="C490" t="str">
            <v>m</v>
          </cell>
          <cell r="D490">
            <v>8709.06</v>
          </cell>
          <cell r="E490" t="str">
            <v>SICRO Abr/26</v>
          </cell>
        </row>
        <row r="491">
          <cell r="A491">
            <v>605545</v>
          </cell>
          <cell r="B491" t="str">
            <v>Bueiro metálico sem interrupção de tráfego - D = 1,40 m - chapa galvanizada - escavado em material de 3ª categoria - aterro rodoviário máximo = 7,70 m</v>
          </cell>
          <cell r="C491" t="str">
            <v>m</v>
          </cell>
          <cell r="D491">
            <v>8187.99</v>
          </cell>
          <cell r="E491" t="str">
            <v>SICRO Abr/26</v>
          </cell>
        </row>
        <row r="492">
          <cell r="A492">
            <v>605837</v>
          </cell>
          <cell r="B492" t="str">
            <v>Bueiro metálico sem interrupção de tráfego - D = 1,60 m - chapa com epóxi - escavado em material de 1ª categoria - aterro ferroviário máximo = 9,60 m</v>
          </cell>
          <cell r="C492" t="str">
            <v>m</v>
          </cell>
          <cell r="D492">
            <v>8486.36</v>
          </cell>
          <cell r="E492" t="str">
            <v>SICRO Abr/26</v>
          </cell>
        </row>
        <row r="493">
          <cell r="A493">
            <v>605573</v>
          </cell>
          <cell r="B493" t="str">
            <v>Bueiro metálico sem interrupção de tráfego - D = 1,60 m - chapa com epóxi - escavado em material de 1ª categoria - aterro rodoviário máximo = 6,70 m</v>
          </cell>
          <cell r="C493" t="str">
            <v>m</v>
          </cell>
          <cell r="D493">
            <v>7868.91</v>
          </cell>
          <cell r="E493" t="str">
            <v>SICRO Abr/26</v>
          </cell>
        </row>
        <row r="494">
          <cell r="A494">
            <v>605852</v>
          </cell>
          <cell r="B494" t="str">
            <v>Bueiro metálico sem interrupção de tráfego - D = 1,60 m - chapa com epóxi - escavado em material de 2ª categoria - aterro ferroviário máximo = 9,60 m</v>
          </cell>
          <cell r="C494" t="str">
            <v>m</v>
          </cell>
          <cell r="D494">
            <v>9435.0300000000007</v>
          </cell>
          <cell r="E494" t="str">
            <v>SICRO Abr/26</v>
          </cell>
        </row>
        <row r="495">
          <cell r="A495">
            <v>605584</v>
          </cell>
          <cell r="B495" t="str">
            <v>Bueiro metálico sem interrupção de tráfego - D = 1,60 m - chapa com epóxi - escavado em material de 2ª categoria - aterro rodoviário máximo = 6,70 m</v>
          </cell>
          <cell r="C495" t="str">
            <v>m</v>
          </cell>
          <cell r="D495">
            <v>8817.58</v>
          </cell>
          <cell r="E495" t="str">
            <v>SICRO Abr/26</v>
          </cell>
        </row>
        <row r="496">
          <cell r="A496">
            <v>605891</v>
          </cell>
          <cell r="B496" t="str">
            <v>Bueiro metálico sem interrupção de tráfego - D = 1,60 m - chapa com epóxi - escavado em material de 3ª categoria - aterro ferroviário máximo = 9,60 m</v>
          </cell>
          <cell r="C496" t="str">
            <v>m</v>
          </cell>
          <cell r="D496">
            <v>10896.39</v>
          </cell>
          <cell r="E496" t="str">
            <v>SICRO Abr/26</v>
          </cell>
        </row>
        <row r="497">
          <cell r="A497">
            <v>605595</v>
          </cell>
          <cell r="B497" t="str">
            <v>Bueiro metálico sem interrupção de tráfego - D = 1,60 m - chapa com epóxi - escavado em material de 3ª categoria - aterro rodoviário máximo = 6,70 m</v>
          </cell>
          <cell r="C497" t="str">
            <v>m</v>
          </cell>
          <cell r="D497">
            <v>10278.950000000001</v>
          </cell>
          <cell r="E497" t="str">
            <v>SICRO Abr/26</v>
          </cell>
        </row>
        <row r="498">
          <cell r="A498">
            <v>605741</v>
          </cell>
          <cell r="B498" t="str">
            <v>Bueiro metálico sem interrupção de tráfego - D = 1,60 m - chapa galvanizada - escavado em material de 1ª categoria - aterro ferroviário máximo = 9,60 m</v>
          </cell>
          <cell r="C498" t="str">
            <v>m</v>
          </cell>
          <cell r="D498">
            <v>8214.4</v>
          </cell>
          <cell r="E498" t="str">
            <v>SICRO Abr/26</v>
          </cell>
        </row>
        <row r="499">
          <cell r="A499">
            <v>605506</v>
          </cell>
          <cell r="B499" t="str">
            <v>Bueiro metálico sem interrupção de tráfego - D = 1,60 m - chapa galvanizada - escavado em material de 1ª categoria - aterro rodoviário máximo = 6,70 m</v>
          </cell>
          <cell r="C499" t="str">
            <v>m</v>
          </cell>
          <cell r="D499">
            <v>7670.86</v>
          </cell>
          <cell r="E499" t="str">
            <v>SICRO Abr/26</v>
          </cell>
        </row>
        <row r="500">
          <cell r="A500">
            <v>605783</v>
          </cell>
          <cell r="B500" t="str">
            <v>Bueiro metálico sem interrupção de tráfego - D = 1,60 m - chapa galvanizada - escavado em material de 2ª categoria - aterro ferroviário máximo = 9,60 m</v>
          </cell>
          <cell r="C500" t="str">
            <v>m</v>
          </cell>
          <cell r="D500">
            <v>9163.07</v>
          </cell>
          <cell r="E500" t="str">
            <v>SICRO Abr/26</v>
          </cell>
        </row>
        <row r="501">
          <cell r="A501">
            <v>605526</v>
          </cell>
          <cell r="B501" t="str">
            <v>Bueiro metálico sem interrupção de tráfego - D = 1,60 m - chapa galvanizada - escavado em material de 2ª categoria - aterro rodoviário máximo = 6,70 m</v>
          </cell>
          <cell r="C501" t="str">
            <v>m</v>
          </cell>
          <cell r="D501">
            <v>8619.5300000000007</v>
          </cell>
          <cell r="E501" t="str">
            <v>SICRO Abr/26</v>
          </cell>
        </row>
        <row r="502">
          <cell r="A502">
            <v>605817</v>
          </cell>
          <cell r="B502" t="str">
            <v>Bueiro metálico sem interrupção de tráfego - D = 1,60 m - chapa galvanizada - escavado em material de 3ª categoria - aterro ferroviário máximo = 9,60 m</v>
          </cell>
          <cell r="C502" t="str">
            <v>m</v>
          </cell>
          <cell r="D502">
            <v>10624.43</v>
          </cell>
          <cell r="E502" t="str">
            <v>SICRO Abr/26</v>
          </cell>
        </row>
        <row r="503">
          <cell r="A503">
            <v>605546</v>
          </cell>
          <cell r="B503" t="str">
            <v>Bueiro metálico sem interrupção de tráfego - D = 1,60 m - chapa galvanizada - escavado em material de 3ª categoria - aterro rodoviário máximo = 6,70 m</v>
          </cell>
          <cell r="C503" t="str">
            <v>m</v>
          </cell>
          <cell r="D503">
            <v>10080.9</v>
          </cell>
          <cell r="E503" t="str">
            <v>SICRO Abr/26</v>
          </cell>
        </row>
        <row r="504">
          <cell r="A504">
            <v>605838</v>
          </cell>
          <cell r="B504" t="str">
            <v>Bueiro metálico sem interrupção de tráfego - D = 1,80 m - chapa com epóxi - escavado em material de 1ª categoria - aterro ferroviário máximo = 8,00 m</v>
          </cell>
          <cell r="C504" t="str">
            <v>m</v>
          </cell>
          <cell r="D504">
            <v>9662.56</v>
          </cell>
          <cell r="E504" t="str">
            <v>SICRO Abr/26</v>
          </cell>
        </row>
        <row r="505">
          <cell r="A505">
            <v>605574</v>
          </cell>
          <cell r="B505" t="str">
            <v>Bueiro metálico sem interrupção de tráfego - D = 1,80 m - chapa com epóxi - escavado em material de 1ª categoria - aterro rodoviário máximo = 6,00 m</v>
          </cell>
          <cell r="C505" t="str">
            <v>m</v>
          </cell>
          <cell r="D505">
            <v>8950.11</v>
          </cell>
          <cell r="E505" t="str">
            <v>SICRO Abr/26</v>
          </cell>
        </row>
        <row r="506">
          <cell r="A506">
            <v>605853</v>
          </cell>
          <cell r="B506" t="str">
            <v>Bueiro metálico sem interrupção de tráfego - D = 1,80 m - chapa com epóxi - escavado em material de 2ª categoria - aterro ferroviário máximo = 8,00 m</v>
          </cell>
          <cell r="C506" t="str">
            <v>m</v>
          </cell>
          <cell r="D506">
            <v>10833.76</v>
          </cell>
          <cell r="E506" t="str">
            <v>SICRO Abr/26</v>
          </cell>
        </row>
        <row r="507">
          <cell r="A507">
            <v>605585</v>
          </cell>
          <cell r="B507" t="str">
            <v>Bueiro metálico sem interrupção de tráfego - D = 1,80 m - chapa com epóxi - escavado em material de 2ª categoria - aterro rodoviário máximo = 6,00 m</v>
          </cell>
          <cell r="C507" t="str">
            <v>m</v>
          </cell>
          <cell r="D507">
            <v>10121.31</v>
          </cell>
          <cell r="E507" t="str">
            <v>SICRO Abr/26</v>
          </cell>
        </row>
        <row r="508">
          <cell r="A508">
            <v>605892</v>
          </cell>
          <cell r="B508" t="str">
            <v>Bueiro metálico sem interrupção de tráfego - D = 1,80 m - chapa com epóxi - escavado em material de 3ª categoria - aterro ferroviário máximo = 8,00 m</v>
          </cell>
          <cell r="C508" t="str">
            <v>m</v>
          </cell>
          <cell r="D508">
            <v>12637.91</v>
          </cell>
          <cell r="E508" t="str">
            <v>SICRO Abr/26</v>
          </cell>
        </row>
        <row r="509">
          <cell r="A509">
            <v>605596</v>
          </cell>
          <cell r="B509" t="str">
            <v>Bueiro metálico sem interrupção de tráfego - D = 1,80 m - chapa com epóxi - escavado em material de 3ª categoria - aterro rodoviário máximo = 6,00 m</v>
          </cell>
          <cell r="C509" t="str">
            <v>m</v>
          </cell>
          <cell r="D509">
            <v>11925.46</v>
          </cell>
          <cell r="E509" t="str">
            <v>SICRO Abr/26</v>
          </cell>
        </row>
        <row r="510">
          <cell r="A510">
            <v>605742</v>
          </cell>
          <cell r="B510" t="str">
            <v>Bueiro metálico sem interrupção de tráfego - D = 1,80 m - chapa galvanizada - escavado em material de 1ª categoria - aterro ferroviário máximo = 8,00 m</v>
          </cell>
          <cell r="C510" t="str">
            <v>m</v>
          </cell>
          <cell r="D510">
            <v>9352</v>
          </cell>
          <cell r="E510" t="str">
            <v>SICRO Abr/26</v>
          </cell>
        </row>
        <row r="511">
          <cell r="A511">
            <v>605507</v>
          </cell>
          <cell r="B511" t="str">
            <v>Bueiro metálico sem interrupção de tráfego - D = 1,80 m - chapa galvanizada - escavado em material de 1ª categoria - aterro rodoviário máximo = 6,00 m</v>
          </cell>
          <cell r="C511" t="str">
            <v>m</v>
          </cell>
          <cell r="D511">
            <v>8724.43</v>
          </cell>
          <cell r="E511" t="str">
            <v>SICRO Abr/26</v>
          </cell>
        </row>
        <row r="512">
          <cell r="A512">
            <v>605784</v>
          </cell>
          <cell r="B512" t="str">
            <v>Bueiro metálico sem interrupção de tráfego - D = 1,80 m - chapa galvanizada - escavado em material de 2ª categoria - aterro ferroviário máximo = 8,00 m</v>
          </cell>
          <cell r="C512" t="str">
            <v>m</v>
          </cell>
          <cell r="D512">
            <v>10523.2</v>
          </cell>
          <cell r="E512" t="str">
            <v>SICRO Abr/26</v>
          </cell>
        </row>
        <row r="513">
          <cell r="A513">
            <v>605527</v>
          </cell>
          <cell r="B513" t="str">
            <v>Bueiro metálico sem interrupção de tráfego - D = 1,80 m - chapa galvanizada - escavado em material de 2ª categoria - aterro rodoviário máximo = 6,00 m</v>
          </cell>
          <cell r="C513" t="str">
            <v>m</v>
          </cell>
          <cell r="D513">
            <v>9895.6200000000008</v>
          </cell>
          <cell r="E513" t="str">
            <v>SICRO Abr/26</v>
          </cell>
        </row>
        <row r="514">
          <cell r="A514">
            <v>605818</v>
          </cell>
          <cell r="B514" t="str">
            <v>Bueiro metálico sem interrupção de tráfego - D = 1,80 m - chapa galvanizada - escavado em material de 3ª categoria - aterro ferroviário máximo = 8,00 m</v>
          </cell>
          <cell r="C514" t="str">
            <v>m</v>
          </cell>
          <cell r="D514">
            <v>12327.35</v>
          </cell>
          <cell r="E514" t="str">
            <v>SICRO Abr/26</v>
          </cell>
        </row>
        <row r="515">
          <cell r="A515">
            <v>605547</v>
          </cell>
          <cell r="B515" t="str">
            <v>Bueiro metálico sem interrupção de tráfego - D = 1,80 m - chapa galvanizada - escavado em material de 3ª categoria - aterro rodoviário máximo = 6,00 m</v>
          </cell>
          <cell r="C515" t="str">
            <v>m</v>
          </cell>
          <cell r="D515">
            <v>11699.78</v>
          </cell>
          <cell r="E515" t="str">
            <v>SICRO Abr/26</v>
          </cell>
        </row>
        <row r="516">
          <cell r="A516">
            <v>605839</v>
          </cell>
          <cell r="B516" t="str">
            <v>Bueiro metálico sem interrupção de tráfego - D = 2,00 m - chapa com epóxi - escavado em material de 1ª categoria - aterro ferroviário máximo = 6,90 m</v>
          </cell>
          <cell r="C516" t="str">
            <v>m</v>
          </cell>
          <cell r="D516">
            <v>11031.97</v>
          </cell>
          <cell r="E516" t="str">
            <v>SICRO Abr/26</v>
          </cell>
        </row>
        <row r="517">
          <cell r="A517">
            <v>605575</v>
          </cell>
          <cell r="B517" t="str">
            <v>Bueiro metálico sem interrupção de tráfego - D = 2,00 m - chapa com epóxi - escavado em material de 1ª categoria - aterro rodoviário máximo = 5,40 m</v>
          </cell>
          <cell r="C517" t="str">
            <v>m</v>
          </cell>
          <cell r="D517">
            <v>10248.780000000001</v>
          </cell>
          <cell r="E517" t="str">
            <v>SICRO Abr/26</v>
          </cell>
        </row>
        <row r="518">
          <cell r="A518">
            <v>605854</v>
          </cell>
          <cell r="B518" t="str">
            <v>Bueiro metálico sem interrupção de tráfego - D = 2,00 m - chapa com epóxi - escavado em material de 2ª categoria - aterro ferroviário máximo = 6,90 m</v>
          </cell>
          <cell r="C518" t="str">
            <v>m</v>
          </cell>
          <cell r="D518">
            <v>12449.12</v>
          </cell>
          <cell r="E518" t="str">
            <v>SICRO Abr/26</v>
          </cell>
        </row>
        <row r="519">
          <cell r="A519">
            <v>605586</v>
          </cell>
          <cell r="B519" t="str">
            <v>Bueiro metálico sem interrupção de tráfego - D = 2,00 m - chapa com epóxi - escavado em material de 2ª categoria - aterro rodoviário máximo = 5,40 m</v>
          </cell>
          <cell r="C519" t="str">
            <v>m</v>
          </cell>
          <cell r="D519">
            <v>11665.93</v>
          </cell>
          <cell r="E519" t="str">
            <v>SICRO Abr/26</v>
          </cell>
        </row>
        <row r="520">
          <cell r="A520">
            <v>605893</v>
          </cell>
          <cell r="B520" t="str">
            <v>Bueiro metálico sem interrupção de tráfego - D = 2,00 m - chapa com epóxi - escavado em material de 3ª categoria - aterro ferroviário máximo = 6,90 m</v>
          </cell>
          <cell r="C520" t="str">
            <v>m</v>
          </cell>
          <cell r="D520">
            <v>14632.15</v>
          </cell>
          <cell r="E520" t="str">
            <v>SICRO Abr/26</v>
          </cell>
        </row>
        <row r="521">
          <cell r="A521">
            <v>605597</v>
          </cell>
          <cell r="B521" t="str">
            <v>Bueiro metálico sem interrupção de tráfego - D = 2,00 m - chapa com epóxi - escavado em material de 3ª categoria - aterro rodoviário máximo = 5,40 m</v>
          </cell>
          <cell r="C521" t="str">
            <v>m</v>
          </cell>
          <cell r="D521">
            <v>13848.97</v>
          </cell>
          <cell r="E521" t="str">
            <v>SICRO Abr/26</v>
          </cell>
        </row>
        <row r="522">
          <cell r="A522">
            <v>605743</v>
          </cell>
          <cell r="B522" t="str">
            <v>Bueiro metálico sem interrupção de tráfego - D = 2,00 m - chapa galvanizada - escavado em material de 1ª categoria - aterro ferroviário máximo = 6,90 m</v>
          </cell>
          <cell r="C522" t="str">
            <v>m</v>
          </cell>
          <cell r="D522">
            <v>10689.83</v>
          </cell>
          <cell r="E522" t="str">
            <v>SICRO Abr/26</v>
          </cell>
        </row>
        <row r="523">
          <cell r="A523">
            <v>605508</v>
          </cell>
          <cell r="B523" t="str">
            <v>Bueiro metálico sem interrupção de tráfego - D = 2,00 m - chapa galvanizada - escavado em material de 1ª categoria - aterro rodoviário máximo = 5,40 m</v>
          </cell>
          <cell r="C523" t="str">
            <v>m</v>
          </cell>
          <cell r="D523">
            <v>10000.07</v>
          </cell>
          <cell r="E523" t="str">
            <v>SICRO Abr/26</v>
          </cell>
        </row>
        <row r="524">
          <cell r="A524">
            <v>605785</v>
          </cell>
          <cell r="B524" t="str">
            <v>Bueiro metálico sem interrupção de tráfego - D = 2,00 m - chapa galvanizada - escavado em material de 2ª categoria - aterro ferroviário máximo = 6,90 m</v>
          </cell>
          <cell r="C524" t="str">
            <v>m</v>
          </cell>
          <cell r="D524">
            <v>12106.98</v>
          </cell>
          <cell r="E524" t="str">
            <v>SICRO Abr/26</v>
          </cell>
        </row>
        <row r="525">
          <cell r="A525">
            <v>605528</v>
          </cell>
          <cell r="B525" t="str">
            <v>Bueiro metálico sem interrupção de tráfego - D = 2,00 m - chapa galvanizada - escavado em material de 2ª categoria - aterro rodoviário máximo = 5,40 m</v>
          </cell>
          <cell r="C525" t="str">
            <v>m</v>
          </cell>
          <cell r="D525">
            <v>11417.22</v>
          </cell>
          <cell r="E525" t="str">
            <v>SICRO Abr/26</v>
          </cell>
        </row>
        <row r="526">
          <cell r="A526">
            <v>605819</v>
          </cell>
          <cell r="B526" t="str">
            <v>Bueiro metálico sem interrupção de tráfego - D = 2,00 m - chapa galvanizada - escavado em material de 3ª categoria - aterro ferroviário máximo = 6,90 m</v>
          </cell>
          <cell r="C526" t="str">
            <v>m</v>
          </cell>
          <cell r="D526">
            <v>14290.01</v>
          </cell>
          <cell r="E526" t="str">
            <v>SICRO Abr/26</v>
          </cell>
        </row>
        <row r="527">
          <cell r="A527">
            <v>605548</v>
          </cell>
          <cell r="B527" t="str">
            <v>Bueiro metálico sem interrupção de tráfego - D = 2,00 m - chapa galvanizada - escavado em material de 3ª categoria - aterro rodoviário máximo = 5,40 m</v>
          </cell>
          <cell r="C527" t="str">
            <v>m</v>
          </cell>
          <cell r="D527">
            <v>13600.25</v>
          </cell>
          <cell r="E527" t="str">
            <v>SICRO Abr/26</v>
          </cell>
        </row>
        <row r="528">
          <cell r="A528">
            <v>605840</v>
          </cell>
          <cell r="B528" t="str">
            <v>Bueiro metálico sem interrupção de tráfego - D = 2,20 m - chapa com epóxi - escavado em material de 1ª categoria - aterro ferroviário máximo = 7,90 m</v>
          </cell>
          <cell r="C528" t="str">
            <v>m</v>
          </cell>
          <cell r="D528">
            <v>13946.84</v>
          </cell>
          <cell r="E528" t="str">
            <v>SICRO Abr/26</v>
          </cell>
        </row>
        <row r="529">
          <cell r="A529">
            <v>605576</v>
          </cell>
          <cell r="B529" t="str">
            <v>Bueiro metálico sem interrupção de tráfego - D = 2,20 m - chapa com epóxi - escavado em material de 1ª categoria - aterro rodoviário máximo = 4,90 m</v>
          </cell>
          <cell r="C529" t="str">
            <v>m</v>
          </cell>
          <cell r="D529">
            <v>11697.51</v>
          </cell>
          <cell r="E529" t="str">
            <v>SICRO Abr/26</v>
          </cell>
        </row>
        <row r="530">
          <cell r="A530">
            <v>605855</v>
          </cell>
          <cell r="B530" t="str">
            <v>Bueiro metálico sem interrupção de tráfego - D = 2,20 m - chapa com epóxi - escavado em material de 2ª categoria - aterro ferroviário máximo = 7,90 m</v>
          </cell>
          <cell r="C530" t="str">
            <v>m</v>
          </cell>
          <cell r="D530">
            <v>15633.36</v>
          </cell>
          <cell r="E530" t="str">
            <v>SICRO Abr/26</v>
          </cell>
        </row>
        <row r="531">
          <cell r="A531">
            <v>605587</v>
          </cell>
          <cell r="B531" t="str">
            <v>Bueiro metálico sem interrupção de tráfego - D = 2,20 m - chapa com epóxi - escavado em material de 2ª categoria - aterro rodoviário máximo = 4,90 m</v>
          </cell>
          <cell r="C531" t="str">
            <v>m</v>
          </cell>
          <cell r="D531">
            <v>13384.04</v>
          </cell>
          <cell r="E531" t="str">
            <v>SICRO Abr/26</v>
          </cell>
        </row>
        <row r="532">
          <cell r="A532">
            <v>605898</v>
          </cell>
          <cell r="B532" t="str">
            <v>Bueiro metálico sem interrupção de tráfego - D = 2,20 m - chapa com epóxi - escavado em material de 3ª categoria - aterro ferroviário máximo = 7,90 m</v>
          </cell>
          <cell r="C532" t="str">
            <v>m</v>
          </cell>
          <cell r="D532">
            <v>18231.349999999999</v>
          </cell>
          <cell r="E532" t="str">
            <v>SICRO Abr/26</v>
          </cell>
        </row>
        <row r="533">
          <cell r="A533">
            <v>605598</v>
          </cell>
          <cell r="B533" t="str">
            <v>Bueiro metálico sem interrupção de tráfego - D = 2,20 m - chapa com epóxi - escavado em material de 3ª categoria - aterro rodoviário máximo = 4,90 m</v>
          </cell>
          <cell r="C533" t="str">
            <v>m</v>
          </cell>
          <cell r="D533">
            <v>15982.02</v>
          </cell>
          <cell r="E533" t="str">
            <v>SICRO Abr/26</v>
          </cell>
        </row>
        <row r="534">
          <cell r="A534">
            <v>605744</v>
          </cell>
          <cell r="B534" t="str">
            <v>Bueiro metálico sem interrupção de tráfego - D = 2,20 m - chapa galvanizada - escavado em material de 1ª categoria - aterro ferroviário máximo = 7,90 m</v>
          </cell>
          <cell r="C534" t="str">
            <v>m</v>
          </cell>
          <cell r="D534">
            <v>13397.85</v>
          </cell>
          <cell r="E534" t="str">
            <v>SICRO Abr/26</v>
          </cell>
        </row>
        <row r="535">
          <cell r="A535">
            <v>605509</v>
          </cell>
          <cell r="B535" t="str">
            <v>Bueiro metálico sem interrupção de tráfego - D = 2,20 m - chapa galvanizada - escavado em material de 1ª categoria - aterro rodoviário máximo = 4,90 m</v>
          </cell>
          <cell r="C535" t="str">
            <v>m</v>
          </cell>
          <cell r="D535">
            <v>11422.7</v>
          </cell>
          <cell r="E535" t="str">
            <v>SICRO Abr/26</v>
          </cell>
        </row>
        <row r="536">
          <cell r="A536">
            <v>605787</v>
          </cell>
          <cell r="B536" t="str">
            <v>Bueiro metálico sem interrupção de tráfego - D = 2,20 m - chapa galvanizada - escavado em material de 2ª categoria - aterro ferroviário máximo = 7,90 m</v>
          </cell>
          <cell r="C536" t="str">
            <v>m</v>
          </cell>
          <cell r="D536">
            <v>15084.37</v>
          </cell>
          <cell r="E536" t="str">
            <v>SICRO Abr/26</v>
          </cell>
        </row>
        <row r="537">
          <cell r="A537">
            <v>605529</v>
          </cell>
          <cell r="B537" t="str">
            <v>Bueiro metálico sem interrupção de tráfego - D = 2,20 m - chapa galvanizada - escavado em material de 2ª categoria - aterro rodoviário máximo = 4,90 m</v>
          </cell>
          <cell r="C537" t="str">
            <v>m</v>
          </cell>
          <cell r="D537">
            <v>13109.22</v>
          </cell>
          <cell r="E537" t="str">
            <v>SICRO Abr/26</v>
          </cell>
        </row>
        <row r="538">
          <cell r="A538">
            <v>605820</v>
          </cell>
          <cell r="B538" t="str">
            <v>Bueiro metálico sem interrupção de tráfego - D = 2,20 m - chapa galvanizada - escavado em material de 3ª categoria - aterro ferroviário máximo = 7,90 m</v>
          </cell>
          <cell r="C538" t="str">
            <v>m</v>
          </cell>
          <cell r="D538">
            <v>17682.349999999999</v>
          </cell>
          <cell r="E538" t="str">
            <v>SICRO Abr/26</v>
          </cell>
        </row>
        <row r="539">
          <cell r="A539">
            <v>605549</v>
          </cell>
          <cell r="B539" t="str">
            <v>Bueiro metálico sem interrupção de tráfego - D = 2,20 m - chapa galvanizada - escavado em material de 3ª categoria - aterro rodoviário máximo = 4,90 m</v>
          </cell>
          <cell r="C539" t="str">
            <v>m</v>
          </cell>
          <cell r="D539">
            <v>15707.21</v>
          </cell>
          <cell r="E539" t="str">
            <v>SICRO Abr/26</v>
          </cell>
        </row>
        <row r="540">
          <cell r="A540">
            <v>605841</v>
          </cell>
          <cell r="B540" t="str">
            <v>Bueiro metálico sem interrupção de tráfego - D = 2,40 m - chapa com epóxi - escavado em material de 1ª categoria - aterro ferroviário máximo = 7,00 m</v>
          </cell>
          <cell r="C540" t="str">
            <v>m</v>
          </cell>
          <cell r="D540">
            <v>15343.63</v>
          </cell>
          <cell r="E540" t="str">
            <v>SICRO Abr/26</v>
          </cell>
        </row>
        <row r="541">
          <cell r="A541">
            <v>605577</v>
          </cell>
          <cell r="B541" t="str">
            <v>Bueiro metálico sem interrupção de tráfego - D = 2,40 m - chapa com epóxi - escavado em material de 1ª categoria - aterro rodoviário máximo = 4,50 m</v>
          </cell>
          <cell r="C541" t="str">
            <v>m</v>
          </cell>
          <cell r="D541">
            <v>12883.52</v>
          </cell>
          <cell r="E541" t="str">
            <v>SICRO Abr/26</v>
          </cell>
        </row>
        <row r="542">
          <cell r="A542">
            <v>605856</v>
          </cell>
          <cell r="B542" t="str">
            <v>Bueiro metálico sem interrupção de tráfego - D = 2,40 m - chapa com epóxi - escavado em material de 2ª categoria - aterro ferroviário máximo = 7,00 m</v>
          </cell>
          <cell r="C542" t="str">
            <v>m</v>
          </cell>
          <cell r="D542">
            <v>17322.95</v>
          </cell>
          <cell r="E542" t="str">
            <v>SICRO Abr/26</v>
          </cell>
        </row>
        <row r="543">
          <cell r="A543">
            <v>605588</v>
          </cell>
          <cell r="B543" t="str">
            <v>Bueiro metálico sem interrupção de tráfego - D = 2,40 m - chapa com epóxi - escavado em material de 2ª categoria - aterro rodoviário máximo = 4,50 m</v>
          </cell>
          <cell r="C543" t="str">
            <v>m</v>
          </cell>
          <cell r="D543">
            <v>14862.85</v>
          </cell>
          <cell r="E543" t="str">
            <v>SICRO Abr/26</v>
          </cell>
        </row>
        <row r="544">
          <cell r="A544">
            <v>605899</v>
          </cell>
          <cell r="B544" t="str">
            <v>Bueiro metálico sem interrupção de tráfego - D = 2,40 m - chapa com epóxi - escavado em material de 3ª categoria - aterro ferroviário máximo = 7,00 m</v>
          </cell>
          <cell r="C544" t="str">
            <v>m</v>
          </cell>
          <cell r="D544">
            <v>20371.98</v>
          </cell>
          <cell r="E544" t="str">
            <v>SICRO Abr/26</v>
          </cell>
        </row>
        <row r="545">
          <cell r="A545">
            <v>605599</v>
          </cell>
          <cell r="B545" t="str">
            <v>Bueiro metálico sem interrupção de tráfego - D = 2,40 m - chapa com epóxi - escavado em material de 3ª categoria - aterro rodoviário máximo = 4,50 m</v>
          </cell>
          <cell r="C545" t="str">
            <v>m</v>
          </cell>
          <cell r="D545">
            <v>17911.87</v>
          </cell>
          <cell r="E545" t="str">
            <v>SICRO Abr/26</v>
          </cell>
        </row>
        <row r="546">
          <cell r="A546">
            <v>605745</v>
          </cell>
          <cell r="B546" t="str">
            <v>Bueiro metálico sem interrupção de tráfego - D = 2,40 m - chapa galvanizada - escavado em material de 1ª categoria - aterro ferroviário máximo = 7,00 m</v>
          </cell>
          <cell r="C546" t="str">
            <v>m</v>
          </cell>
          <cell r="D546">
            <v>14749.4</v>
          </cell>
          <cell r="E546" t="str">
            <v>SICRO Abr/26</v>
          </cell>
        </row>
        <row r="547">
          <cell r="A547">
            <v>605510</v>
          </cell>
          <cell r="B547" t="str">
            <v>Bueiro metálico sem interrupção de tráfego - D = 2,40 m - chapa galvanizada - escavado em material de 1ª categoria - aterro rodoviário máximo = 4,50 m</v>
          </cell>
          <cell r="C547" t="str">
            <v>m</v>
          </cell>
          <cell r="D547">
            <v>12587.22</v>
          </cell>
          <cell r="E547" t="str">
            <v>SICRO Abr/26</v>
          </cell>
        </row>
        <row r="548">
          <cell r="A548">
            <v>605788</v>
          </cell>
          <cell r="B548" t="str">
            <v>Bueiro metálico sem interrupção de tráfego - D = 2,40 m - chapa galvanizada - escavado em material de 2ª categoria - aterro ferroviário máximo = 7,00 m</v>
          </cell>
          <cell r="C548" t="str">
            <v>m</v>
          </cell>
          <cell r="D548">
            <v>16728.72</v>
          </cell>
          <cell r="E548" t="str">
            <v>SICRO Abr/26</v>
          </cell>
        </row>
        <row r="549">
          <cell r="A549">
            <v>605530</v>
          </cell>
          <cell r="B549" t="str">
            <v>Bueiro metálico sem interrupção de tráfego - D = 2,40 m - chapa galvanizada - escavado em material de 2ª categoria - aterro rodoviário máximo = 4,50 m</v>
          </cell>
          <cell r="C549" t="str">
            <v>m</v>
          </cell>
          <cell r="D549">
            <v>14566.54</v>
          </cell>
          <cell r="E549" t="str">
            <v>SICRO Abr/26</v>
          </cell>
        </row>
        <row r="550">
          <cell r="A550">
            <v>605821</v>
          </cell>
          <cell r="B550" t="str">
            <v>Bueiro metálico sem interrupção de tráfego - D = 2,40 m - chapa galvanizada - escavado em material de 3ª categoria - aterro ferroviário máximo = 7,00 m</v>
          </cell>
          <cell r="C550" t="str">
            <v>m</v>
          </cell>
          <cell r="D550">
            <v>19777.75</v>
          </cell>
          <cell r="E550" t="str">
            <v>SICRO Abr/26</v>
          </cell>
        </row>
        <row r="551">
          <cell r="A551">
            <v>605550</v>
          </cell>
          <cell r="B551" t="str">
            <v>Bueiro metálico sem interrupção de tráfego - D = 2,40 m - chapa galvanizada - escavado em material de 3ª categoria - aterro rodoviário máximo = 4,50 m</v>
          </cell>
          <cell r="C551" t="str">
            <v>m</v>
          </cell>
          <cell r="D551">
            <v>17615.57</v>
          </cell>
          <cell r="E551" t="str">
            <v>SICRO Abr/26</v>
          </cell>
        </row>
        <row r="552">
          <cell r="A552">
            <v>605842</v>
          </cell>
          <cell r="B552" t="str">
            <v>Bueiro metálico sem interrupção de tráfego - D = 2,60 m - chapa com epóxi - escavado em material de 1ª categoria - aterro ferroviário máximo = 6,40 m</v>
          </cell>
          <cell r="C552" t="str">
            <v>m</v>
          </cell>
          <cell r="D552">
            <v>17098.62</v>
          </cell>
          <cell r="E552" t="str">
            <v>SICRO Abr/26</v>
          </cell>
        </row>
        <row r="553">
          <cell r="A553">
            <v>605578</v>
          </cell>
          <cell r="B553" t="str">
            <v>Bueiro metálico sem interrupção de tráfego - D = 2,60 m - chapa com epóxi - escavado em material de 1ª categoria - aterro rodoviário máximo = 4,10 m</v>
          </cell>
          <cell r="C553" t="str">
            <v>m</v>
          </cell>
          <cell r="D553">
            <v>14404.74</v>
          </cell>
          <cell r="E553" t="str">
            <v>SICRO Abr/26</v>
          </cell>
        </row>
        <row r="554">
          <cell r="A554">
            <v>605857</v>
          </cell>
          <cell r="B554" t="str">
            <v>Bueiro metálico sem interrupção de tráfego - D = 2,60 m - chapa com epóxi - escavado em material de 2ª categoria - aterro ferroviário máximo = 6,40 m</v>
          </cell>
          <cell r="C554" t="str">
            <v>m</v>
          </cell>
          <cell r="D554">
            <v>19394.16</v>
          </cell>
          <cell r="E554" t="str">
            <v>SICRO Abr/26</v>
          </cell>
        </row>
        <row r="555">
          <cell r="A555">
            <v>605589</v>
          </cell>
          <cell r="B555" t="str">
            <v>Bueiro metálico sem interrupção de tráfego - D = 2,60 m - chapa com epóxi - escavado em material de 2ª categoria - aterro rodoviário máximo = 4,10 m</v>
          </cell>
          <cell r="C555" t="str">
            <v>m</v>
          </cell>
          <cell r="D555">
            <v>16700.29</v>
          </cell>
          <cell r="E555" t="str">
            <v>SICRO Abr/26</v>
          </cell>
        </row>
        <row r="556">
          <cell r="A556">
            <v>605900</v>
          </cell>
          <cell r="B556" t="str">
            <v>Bueiro metálico sem interrupção de tráfego - D = 2,60 m - chapa com epóxi - escavado em material de 3ª categoria - aterro ferroviário máximo = 6,40 m</v>
          </cell>
          <cell r="C556" t="str">
            <v>m</v>
          </cell>
          <cell r="D556">
            <v>22930.31</v>
          </cell>
          <cell r="E556" t="str">
            <v>SICRO Abr/26</v>
          </cell>
        </row>
        <row r="557">
          <cell r="A557">
            <v>605600</v>
          </cell>
          <cell r="B557" t="str">
            <v>Bueiro metálico sem interrupção de tráfego - D = 2,60 m - chapa com epóxi - escavado em material de 3ª categoria - aterro rodoviário máximo = 4,10 m</v>
          </cell>
          <cell r="C557" t="str">
            <v>m</v>
          </cell>
          <cell r="D557">
            <v>20236.43</v>
          </cell>
          <cell r="E557" t="str">
            <v>SICRO Abr/26</v>
          </cell>
        </row>
        <row r="558">
          <cell r="A558">
            <v>605746</v>
          </cell>
          <cell r="B558" t="str">
            <v>Bueiro metálico sem interrupção de tráfego - D = 2,60 m - chapa galvanizada - escavado em material de 1ª categoria - aterro ferroviário máximo = 6,40 m</v>
          </cell>
          <cell r="C558" t="str">
            <v>m</v>
          </cell>
          <cell r="D558">
            <v>16450.93</v>
          </cell>
          <cell r="E558" t="str">
            <v>SICRO Abr/26</v>
          </cell>
        </row>
        <row r="559">
          <cell r="A559">
            <v>605511</v>
          </cell>
          <cell r="B559" t="str">
            <v>Bueiro metálico sem interrupção de tráfego - D = 2,60 m - chapa galvanizada - escavado em material de 1ª categoria - aterro rodoviário máximo = 4,10 m</v>
          </cell>
          <cell r="C559" t="str">
            <v>m</v>
          </cell>
          <cell r="D559">
            <v>14082.33</v>
          </cell>
          <cell r="E559" t="str">
            <v>SICRO Abr/26</v>
          </cell>
        </row>
        <row r="560">
          <cell r="A560">
            <v>605789</v>
          </cell>
          <cell r="B560" t="str">
            <v>Bueiro metálico sem interrupção de tráfego - D = 2,60 m - chapa galvanizada - escavado em material de 2ª categoria - aterro ferroviário máximo = 6,40 m</v>
          </cell>
          <cell r="C560" t="str">
            <v>m</v>
          </cell>
          <cell r="D560">
            <v>18746.48</v>
          </cell>
          <cell r="E560" t="str">
            <v>SICRO Abr/26</v>
          </cell>
        </row>
        <row r="561">
          <cell r="A561">
            <v>605531</v>
          </cell>
          <cell r="B561" t="str">
            <v>Bueiro metálico sem interrupção de tráfego - D = 2,60 m - chapa galvanizada - escavado em material de 2ª categoria - aterro rodoviário máximo = 4,10 m</v>
          </cell>
          <cell r="C561" t="str">
            <v>m</v>
          </cell>
          <cell r="D561">
            <v>16377.88</v>
          </cell>
          <cell r="E561" t="str">
            <v>SICRO Abr/26</v>
          </cell>
        </row>
        <row r="562">
          <cell r="A562">
            <v>605822</v>
          </cell>
          <cell r="B562" t="str">
            <v>Bueiro metálico sem interrupção de tráfego - D = 2,60 m - chapa galvanizada - escavado em material de 3ª categoria - aterro ferroviário máximo = 6,40 m</v>
          </cell>
          <cell r="C562" t="str">
            <v>m</v>
          </cell>
          <cell r="D562">
            <v>22282.62</v>
          </cell>
          <cell r="E562" t="str">
            <v>SICRO Abr/26</v>
          </cell>
        </row>
        <row r="563">
          <cell r="A563">
            <v>605551</v>
          </cell>
          <cell r="B563" t="str">
            <v>Bueiro metálico sem interrupção de tráfego - D = 2,60 m - chapa galvanizada - escavado em material de 3ª categoria - aterro rodoviário máximo = 4,10 m</v>
          </cell>
          <cell r="C563" t="str">
            <v>m</v>
          </cell>
          <cell r="D563">
            <v>19914.03</v>
          </cell>
          <cell r="E563" t="str">
            <v>SICRO Abr/26</v>
          </cell>
        </row>
        <row r="564">
          <cell r="A564">
            <v>605843</v>
          </cell>
          <cell r="B564" t="str">
            <v>Bueiro metálico sem interrupção de tráfego - D = 2,80 m - chapa com epóxi - escavado em material de 1ª categoria - aterro ferroviário máximo = 5,50 m</v>
          </cell>
          <cell r="C564" t="str">
            <v>m</v>
          </cell>
          <cell r="D564">
            <v>18487.669999999998</v>
          </cell>
          <cell r="E564" t="str">
            <v>SICRO Abr/26</v>
          </cell>
        </row>
        <row r="565">
          <cell r="A565">
            <v>605579</v>
          </cell>
          <cell r="B565" t="str">
            <v>Bueiro metálico sem interrupção de tráfego - D = 2,80 m - chapa com epóxi - escavado em material de 1ª categoria - aterro rodoviário máximo = 3,80 m</v>
          </cell>
          <cell r="C565" t="str">
            <v>m</v>
          </cell>
          <cell r="D565">
            <v>15616.88</v>
          </cell>
          <cell r="E565" t="str">
            <v>SICRO Abr/26</v>
          </cell>
        </row>
        <row r="566">
          <cell r="A566">
            <v>605858</v>
          </cell>
          <cell r="B566" t="str">
            <v>Bueiro metálico sem interrupção de tráfego - D = 2,80 m - chapa com epóxi - escavado em material de 2ª categoria - aterro ferroviário máximo = 5,50 m</v>
          </cell>
          <cell r="C566" t="str">
            <v>m</v>
          </cell>
          <cell r="D566">
            <v>21122.86</v>
          </cell>
          <cell r="E566" t="str">
            <v>SICRO Abr/26</v>
          </cell>
        </row>
        <row r="567">
          <cell r="A567">
            <v>605590</v>
          </cell>
          <cell r="B567" t="str">
            <v>Bueiro metálico sem interrupção de tráfego - D = 2,80 m - chapa com epóxi - escavado em material de 2ª categoria - aterro rodoviário máximo = 3,80 m</v>
          </cell>
          <cell r="C567" t="str">
            <v>m</v>
          </cell>
          <cell r="D567">
            <v>18252.080000000002</v>
          </cell>
          <cell r="E567" t="str">
            <v>SICRO Abr/26</v>
          </cell>
        </row>
        <row r="568">
          <cell r="A568">
            <v>605901</v>
          </cell>
          <cell r="B568" t="str">
            <v>Bueiro metálico sem interrupção de tráfego - D = 2,80 m - chapa com epóxi - escavado em material de 3ª categoria - aterro ferroviário máximo = 5,50 m</v>
          </cell>
          <cell r="C568" t="str">
            <v>m</v>
          </cell>
          <cell r="D568">
            <v>25182.21</v>
          </cell>
          <cell r="E568" t="str">
            <v>SICRO Abr/26</v>
          </cell>
        </row>
        <row r="569">
          <cell r="A569">
            <v>605601</v>
          </cell>
          <cell r="B569" t="str">
            <v>Bueiro metálico sem interrupção de tráfego - D = 2,80 m - chapa com epóxi - escavado em material de 3ª categoria - aterro rodoviário máximo = 3,80 m</v>
          </cell>
          <cell r="C569" t="str">
            <v>m</v>
          </cell>
          <cell r="D569">
            <v>22311.43</v>
          </cell>
          <cell r="E569" t="str">
            <v>SICRO Abr/26</v>
          </cell>
        </row>
        <row r="570">
          <cell r="A570">
            <v>605747</v>
          </cell>
          <cell r="B570" t="str">
            <v>Bueiro metálico sem interrupção de tráfego - D = 2,80 m - chapa galvanizada - escavado em material de 1ª categoria - aterro ferroviário máximo = 5,50 m</v>
          </cell>
          <cell r="C570" t="str">
            <v>m</v>
          </cell>
          <cell r="D570">
            <v>17794.75</v>
          </cell>
          <cell r="E570" t="str">
            <v>SICRO Abr/26</v>
          </cell>
        </row>
        <row r="571">
          <cell r="A571">
            <v>605512</v>
          </cell>
          <cell r="B571" t="str">
            <v>Bueiro metálico sem interrupção de tráfego - D = 2,80 m - chapa galvanizada - escavado em material de 1ª categoria - aterro rodoviário máximo = 3,80 m</v>
          </cell>
          <cell r="C571" t="str">
            <v>m</v>
          </cell>
          <cell r="D571">
            <v>15271.45</v>
          </cell>
          <cell r="E571" t="str">
            <v>SICRO Abr/26</v>
          </cell>
        </row>
        <row r="572">
          <cell r="A572">
            <v>605790</v>
          </cell>
          <cell r="B572" t="str">
            <v>Bueiro metálico sem interrupção de tráfego - D = 2,80 m - chapa galvanizada - escavado em material de 2ª categoria - aterro ferroviário máximo = 5,50 m</v>
          </cell>
          <cell r="C572" t="str">
            <v>m</v>
          </cell>
          <cell r="D572">
            <v>20429.939999999999</v>
          </cell>
          <cell r="E572" t="str">
            <v>SICRO Abr/26</v>
          </cell>
        </row>
        <row r="573">
          <cell r="A573">
            <v>605532</v>
          </cell>
          <cell r="B573" t="str">
            <v>Bueiro metálico sem interrupção de tráfego - D = 2,80 m - chapa galvanizada - escavado em material de 2ª categoria - aterro rodoviário máximo = 3,80 m</v>
          </cell>
          <cell r="C573" t="str">
            <v>m</v>
          </cell>
          <cell r="D573">
            <v>17906.64</v>
          </cell>
          <cell r="E573" t="str">
            <v>SICRO Abr/26</v>
          </cell>
        </row>
        <row r="574">
          <cell r="A574">
            <v>605823</v>
          </cell>
          <cell r="B574" t="str">
            <v>Bueiro metálico sem interrupção de tráfego - D = 2,80 m - chapa galvanizada - escavado em material de 3ª categoria - aterro ferroviário máximo = 5,50 m</v>
          </cell>
          <cell r="C574" t="str">
            <v>m</v>
          </cell>
          <cell r="D574">
            <v>24489.29</v>
          </cell>
          <cell r="E574" t="str">
            <v>SICRO Abr/26</v>
          </cell>
        </row>
        <row r="575">
          <cell r="A575">
            <v>605552</v>
          </cell>
          <cell r="B575" t="str">
            <v>Bueiro metálico sem interrupção de tráfego - D = 2,80 m - chapa galvanizada - escavado em material de 3ª categoria - aterro rodoviário máximo = 3,80 m</v>
          </cell>
          <cell r="C575" t="str">
            <v>m</v>
          </cell>
          <cell r="D575">
            <v>21965.99</v>
          </cell>
          <cell r="E575" t="str">
            <v>SICRO Abr/26</v>
          </cell>
        </row>
        <row r="576">
          <cell r="A576">
            <v>605844</v>
          </cell>
          <cell r="B576" t="str">
            <v>Bueiro metálico sem interrupção de tráfego - D = 3,00 m - chapa com epóxi - escavado em material de 1ª categoria - aterro ferroviário máximo = 4,70 m</v>
          </cell>
          <cell r="C576" t="str">
            <v>m</v>
          </cell>
          <cell r="D576">
            <v>20336.75</v>
          </cell>
          <cell r="E576" t="str">
            <v>SICRO Abr/26</v>
          </cell>
        </row>
        <row r="577">
          <cell r="A577">
            <v>605580</v>
          </cell>
          <cell r="B577" t="str">
            <v>Bueiro metálico sem interrupção de tráfego - D = 3,00 m - chapa com epóxi - escavado em material de 1ª categoria - aterro rodoviário máximo = 3,60 m</v>
          </cell>
          <cell r="C577" t="str">
            <v>m</v>
          </cell>
          <cell r="D577">
            <v>17266.21</v>
          </cell>
          <cell r="E577" t="str">
            <v>SICRO Abr/26</v>
          </cell>
        </row>
        <row r="578">
          <cell r="A578">
            <v>605887</v>
          </cell>
          <cell r="B578" t="str">
            <v>Bueiro metálico sem interrupção de tráfego - D = 3,00 m - chapa com epóxi - escavado em material de 2ª categoria - aterro ferroviário máximo = 4,70 m</v>
          </cell>
          <cell r="C578" t="str">
            <v>m</v>
          </cell>
          <cell r="D578">
            <v>23335.02</v>
          </cell>
          <cell r="E578" t="str">
            <v>SICRO Abr/26</v>
          </cell>
        </row>
        <row r="579">
          <cell r="A579">
            <v>605591</v>
          </cell>
          <cell r="B579" t="str">
            <v>Bueiro metálico sem interrupção de tráfego - D = 3,00 m - chapa com epóxi - escavado em material de 2ª categoria - aterro rodoviário máximo = 3,60 m</v>
          </cell>
          <cell r="C579" t="str">
            <v>m</v>
          </cell>
          <cell r="D579">
            <v>20264.47</v>
          </cell>
          <cell r="E579" t="str">
            <v>SICRO Abr/26</v>
          </cell>
        </row>
        <row r="580">
          <cell r="A580">
            <v>605902</v>
          </cell>
          <cell r="B580" t="str">
            <v>Bueiro metálico sem interrupção de tráfego - D = 3,00 m - chapa com epóxi - escavado em material de 3ª categoria - aterro ferroviário máximo = 4,70 m</v>
          </cell>
          <cell r="C580" t="str">
            <v>m</v>
          </cell>
          <cell r="D580">
            <v>27953.66</v>
          </cell>
          <cell r="E580" t="str">
            <v>SICRO Abr/26</v>
          </cell>
        </row>
        <row r="581">
          <cell r="A581">
            <v>605602</v>
          </cell>
          <cell r="B581" t="str">
            <v>Bueiro metálico sem interrupção de tráfego - D = 3,00 m - chapa com epóxi - escavado em material de 3ª categoria - aterro rodoviário máximo = 3,60 m</v>
          </cell>
          <cell r="C581" t="str">
            <v>m</v>
          </cell>
          <cell r="D581">
            <v>24883.11</v>
          </cell>
          <cell r="E581" t="str">
            <v>SICRO Abr/26</v>
          </cell>
        </row>
        <row r="582">
          <cell r="A582">
            <v>605748</v>
          </cell>
          <cell r="B582" t="str">
            <v>Bueiro metálico sem interrupção de tráfego - D = 3,00 m - chapa galvanizada - escavado em material de 1ª categoria - aterro ferroviário máximo = 4,70 m</v>
          </cell>
          <cell r="C582" t="str">
            <v>m</v>
          </cell>
          <cell r="D582">
            <v>19590.37</v>
          </cell>
          <cell r="E582" t="str">
            <v>SICRO Abr/26</v>
          </cell>
        </row>
        <row r="583">
          <cell r="A583">
            <v>605513</v>
          </cell>
          <cell r="B583" t="str">
            <v>Bueiro metálico sem interrupção de tráfego - D = 3,00 m - chapa galvanizada - escavado em material de 1ª categoria - aterro rodoviário máximo = 3,60 m</v>
          </cell>
          <cell r="C583" t="str">
            <v>m</v>
          </cell>
          <cell r="D583">
            <v>16893.14</v>
          </cell>
          <cell r="E583" t="str">
            <v>SICRO Abr/26</v>
          </cell>
        </row>
        <row r="584">
          <cell r="A584">
            <v>605804</v>
          </cell>
          <cell r="B584" t="str">
            <v>Bueiro metálico sem interrupção de tráfego - D = 3,00 m - chapa galvanizada - escavado em material de 2ª categoria - aterro ferroviário máximo = 4,70 m</v>
          </cell>
          <cell r="C584" t="str">
            <v>m</v>
          </cell>
          <cell r="D584">
            <v>22588.639999999999</v>
          </cell>
          <cell r="E584" t="str">
            <v>SICRO Abr/26</v>
          </cell>
        </row>
        <row r="585">
          <cell r="A585">
            <v>605533</v>
          </cell>
          <cell r="B585" t="str">
            <v>Bueiro metálico sem interrupção de tráfego - D = 3,00 m - chapa galvanizada - escavado em material de 2ª categoria - aterro rodoviário máximo = 3,60 m</v>
          </cell>
          <cell r="C585" t="str">
            <v>m</v>
          </cell>
          <cell r="D585">
            <v>19891.41</v>
          </cell>
          <cell r="E585" t="str">
            <v>SICRO Abr/26</v>
          </cell>
        </row>
        <row r="586">
          <cell r="A586">
            <v>605824</v>
          </cell>
          <cell r="B586" t="str">
            <v>Bueiro metálico sem interrupção de tráfego - D = 3,00 m - chapa galvanizada - escavado em material de 3ª categoria - aterro ferroviário máximo = 4,70 m</v>
          </cell>
          <cell r="C586" t="str">
            <v>m</v>
          </cell>
          <cell r="D586">
            <v>27207.279999999999</v>
          </cell>
          <cell r="E586" t="str">
            <v>SICRO Abr/26</v>
          </cell>
        </row>
        <row r="587">
          <cell r="A587">
            <v>605553</v>
          </cell>
          <cell r="B587" t="str">
            <v>Bueiro metálico sem interrupção de tráfego - D = 3,00 m - chapa galvanizada - escavado em material de 3ª categoria - aterro rodoviário máximo = 3,60 m</v>
          </cell>
          <cell r="C587" t="str">
            <v>m</v>
          </cell>
          <cell r="D587">
            <v>24510.05</v>
          </cell>
          <cell r="E587" t="str">
            <v>SICRO Abr/26</v>
          </cell>
        </row>
        <row r="588">
          <cell r="A588">
            <v>605845</v>
          </cell>
          <cell r="B588" t="str">
            <v>Bueiro metálico sem interrupção de tráfego - D = 3,20 m - chapa com epóxi - escavado em material de 1ª categoria - aterro ferroviário máximo = 4,00 m</v>
          </cell>
          <cell r="C588" t="str">
            <v>m</v>
          </cell>
          <cell r="D588">
            <v>22318.62</v>
          </cell>
          <cell r="E588" t="str">
            <v>SICRO Abr/26</v>
          </cell>
        </row>
        <row r="589">
          <cell r="A589">
            <v>605581</v>
          </cell>
          <cell r="B589" t="str">
            <v>Bueiro metálico sem interrupção de tráfego - D = 3,20 m - chapa com epóxi - escavado em material de 1ª categoria - aterro rodoviário máximo = 4,80 m</v>
          </cell>
          <cell r="C589" t="str">
            <v>m</v>
          </cell>
          <cell r="D589">
            <v>20332.810000000001</v>
          </cell>
          <cell r="E589" t="str">
            <v>SICRO Abr/26</v>
          </cell>
        </row>
        <row r="590">
          <cell r="A590">
            <v>605888</v>
          </cell>
          <cell r="B590" t="str">
            <v>Bueiro metálico sem interrupção de tráfego - D = 3,20 m - chapa com epóxi - escavado em material de 2ª categoria - aterro ferroviário máximo = 4,00 m</v>
          </cell>
          <cell r="C590" t="str">
            <v>m</v>
          </cell>
          <cell r="D590">
            <v>25703.38</v>
          </cell>
          <cell r="E590" t="str">
            <v>SICRO Abr/26</v>
          </cell>
        </row>
        <row r="591">
          <cell r="A591">
            <v>605592</v>
          </cell>
          <cell r="B591" t="str">
            <v>Bueiro metálico sem interrupção de tráfego - D = 3,20 m - chapa com epóxi - escavado em material de 2ª categoria - aterro rodoviário máximo = 4,80 m</v>
          </cell>
          <cell r="C591" t="str">
            <v>m</v>
          </cell>
          <cell r="D591">
            <v>23717.57</v>
          </cell>
          <cell r="E591" t="str">
            <v>SICRO Abr/26</v>
          </cell>
        </row>
        <row r="592">
          <cell r="A592">
            <v>605903</v>
          </cell>
          <cell r="B592" t="str">
            <v>Bueiro metálico sem interrupção de tráfego - D = 3,20 m - chapa com epóxi - escavado em material de 3ª categoria - aterro ferroviário máximo = 4,00 m</v>
          </cell>
          <cell r="C592" t="str">
            <v>m</v>
          </cell>
          <cell r="D592">
            <v>30917.39</v>
          </cell>
          <cell r="E592" t="str">
            <v>SICRO Abr/26</v>
          </cell>
        </row>
        <row r="593">
          <cell r="A593">
            <v>605603</v>
          </cell>
          <cell r="B593" t="str">
            <v>Bueiro metálico sem interrupção de tráfego - D = 3,20 m - chapa com epóxi - escavado em material de 3ª categoria - aterro rodoviário máximo = 4,80 m</v>
          </cell>
          <cell r="C593" t="str">
            <v>m</v>
          </cell>
          <cell r="D593">
            <v>28931.58</v>
          </cell>
          <cell r="E593" t="str">
            <v>SICRO Abr/26</v>
          </cell>
        </row>
        <row r="594">
          <cell r="A594">
            <v>605771</v>
          </cell>
          <cell r="B594" t="str">
            <v>Bueiro metálico sem interrupção de tráfego - D = 3,20 m - chapa galvanizada - escavado em material de 1ª categoria - aterro ferroviário máximo = 4,00 m</v>
          </cell>
          <cell r="C594" t="str">
            <v>m</v>
          </cell>
          <cell r="D594">
            <v>21527</v>
          </cell>
          <cell r="E594" t="str">
            <v>SICRO Abr/26</v>
          </cell>
        </row>
        <row r="595">
          <cell r="A595">
            <v>605514</v>
          </cell>
          <cell r="B595" t="str">
            <v>Bueiro metálico sem interrupção de tráfego - D = 3,20 m - chapa galvanizada - escavado em material de 1ª categoria - aterro rodoviário máximo = 4,80 m</v>
          </cell>
          <cell r="C595" t="str">
            <v>m</v>
          </cell>
          <cell r="D595">
            <v>19787.14</v>
          </cell>
          <cell r="E595" t="str">
            <v>SICRO Abr/26</v>
          </cell>
        </row>
        <row r="596">
          <cell r="A596">
            <v>605805</v>
          </cell>
          <cell r="B596" t="str">
            <v>Bueiro metálico sem interrupção de tráfego - D = 3,20 m - chapa galvanizada - escavado em material de 2ª categoria - aterro ferroviário máximo = 4,00 m</v>
          </cell>
          <cell r="C596" t="str">
            <v>m</v>
          </cell>
          <cell r="D596">
            <v>24911.759999999998</v>
          </cell>
          <cell r="E596" t="str">
            <v>SICRO Abr/26</v>
          </cell>
        </row>
        <row r="597">
          <cell r="A597">
            <v>605534</v>
          </cell>
          <cell r="B597" t="str">
            <v>Bueiro metálico sem interrupção de tráfego - D = 3,20 m - chapa galvanizada - escavado em material de 2ª categoria - aterro rodoviário máximo = 4,80 m</v>
          </cell>
          <cell r="C597" t="str">
            <v>m</v>
          </cell>
          <cell r="D597">
            <v>23171.9</v>
          </cell>
          <cell r="E597" t="str">
            <v>SICRO Abr/26</v>
          </cell>
        </row>
        <row r="598">
          <cell r="A598">
            <v>605825</v>
          </cell>
          <cell r="B598" t="str">
            <v>Bueiro metálico sem interrupção de tráfego - D = 3,20 m - chapa galvanizada - escavado em material de 3ª categoria - aterro ferroviário máximo = 4,00 m</v>
          </cell>
          <cell r="C598" t="str">
            <v>m</v>
          </cell>
          <cell r="D598">
            <v>30125.77</v>
          </cell>
          <cell r="E598" t="str">
            <v>SICRO Abr/26</v>
          </cell>
        </row>
        <row r="599">
          <cell r="A599">
            <v>605554</v>
          </cell>
          <cell r="B599" t="str">
            <v>Bueiro metálico sem interrupção de tráfego - D = 3,20 m - chapa galvanizada - escavado em material de 3ª categoria - aterro rodoviário máximo = 4,80 m</v>
          </cell>
          <cell r="C599" t="str">
            <v>m</v>
          </cell>
          <cell r="D599">
            <v>28385.91</v>
          </cell>
          <cell r="E599" t="str">
            <v>SICRO Abr/26</v>
          </cell>
        </row>
        <row r="600">
          <cell r="A600">
            <v>605772</v>
          </cell>
          <cell r="B600" t="str">
            <v>Bueiro metálico sem interrupção de tráfego - D = 3,40 m - chapa galvanizada - escavado em material de 1ª categoria - aterro ferroviário máximo = 7,00 m</v>
          </cell>
          <cell r="C600" t="str">
            <v>m</v>
          </cell>
          <cell r="D600">
            <v>24749.14</v>
          </cell>
          <cell r="E600" t="str">
            <v>SICRO Abr/26</v>
          </cell>
        </row>
        <row r="601">
          <cell r="A601">
            <v>605515</v>
          </cell>
          <cell r="B601" t="str">
            <v>Bueiro metálico sem interrupção de tráfego - D = 3,40 m - chapa galvanizada - escavado em material de 1ª categoria - aterro rodoviário máximo = 4,50 m</v>
          </cell>
          <cell r="C601" t="str">
            <v>m</v>
          </cell>
          <cell r="D601">
            <v>21678.240000000002</v>
          </cell>
          <cell r="E601" t="str">
            <v>SICRO Abr/26</v>
          </cell>
        </row>
        <row r="602">
          <cell r="A602">
            <v>605806</v>
          </cell>
          <cell r="B602" t="str">
            <v>Bueiro metálico sem interrupção de tráfego - D = 3,40 m - chapa galvanizada - escavado em material de 2ª categoria - aterro ferroviário máximo = 7,00 m</v>
          </cell>
          <cell r="C602" t="str">
            <v>m</v>
          </cell>
          <cell r="D602">
            <v>28543.82</v>
          </cell>
          <cell r="E602" t="str">
            <v>SICRO Abr/26</v>
          </cell>
        </row>
        <row r="603">
          <cell r="A603">
            <v>605535</v>
          </cell>
          <cell r="B603" t="str">
            <v>Bueiro metálico sem interrupção de tráfego - D = 3,40 m - chapa galvanizada - escavado em material de 2ª categoria - aterro rodoviário máximo = 4,50 m</v>
          </cell>
          <cell r="C603" t="str">
            <v>m</v>
          </cell>
          <cell r="D603">
            <v>25472.92</v>
          </cell>
          <cell r="E603" t="str">
            <v>SICRO Abr/26</v>
          </cell>
        </row>
        <row r="604">
          <cell r="A604">
            <v>605826</v>
          </cell>
          <cell r="B604" t="str">
            <v>Bueiro metálico sem interrupção de tráfego - D = 3,40 m - chapa galvanizada - escavado em material de 3ª categoria - aterro ferroviário máximo = 7,00 m</v>
          </cell>
          <cell r="C604" t="str">
            <v>m</v>
          </cell>
          <cell r="D604">
            <v>34389.29</v>
          </cell>
          <cell r="E604" t="str">
            <v>SICRO Abr/26</v>
          </cell>
        </row>
        <row r="605">
          <cell r="A605">
            <v>605555</v>
          </cell>
          <cell r="B605" t="str">
            <v>Bueiro metálico sem interrupção de tráfego - D = 3,40 m - chapa galvanizada - escavado em material de 3ª categoria - aterro rodoviário máximo = 4,50 m</v>
          </cell>
          <cell r="C605" t="str">
            <v>m</v>
          </cell>
          <cell r="D605">
            <v>31318.38</v>
          </cell>
          <cell r="E605" t="str">
            <v>SICRO Abr/26</v>
          </cell>
        </row>
        <row r="606">
          <cell r="A606">
            <v>605773</v>
          </cell>
          <cell r="B606" t="str">
            <v>Bueiro metálico sem interrupção de tráfego - D = 3,60 m - chapa galvanizada - escavado em material de 1ª categoria - aterro ferroviário máximo = 6,60 m</v>
          </cell>
          <cell r="C606" t="str">
            <v>m</v>
          </cell>
          <cell r="D606">
            <v>26368.33</v>
          </cell>
          <cell r="E606" t="str">
            <v>SICRO Abr/26</v>
          </cell>
        </row>
        <row r="607">
          <cell r="A607">
            <v>605516</v>
          </cell>
          <cell r="B607" t="str">
            <v>Bueiro metálico sem interrupção de tráfego - D = 3,60 m - chapa galvanizada - escavado em material de 1ª categoria - aterro rodoviário máximo = 4,30 m</v>
          </cell>
          <cell r="C607" t="str">
            <v>m</v>
          </cell>
          <cell r="D607">
            <v>23092.05</v>
          </cell>
          <cell r="E607" t="str">
            <v>SICRO Abr/26</v>
          </cell>
        </row>
        <row r="608">
          <cell r="A608">
            <v>605807</v>
          </cell>
          <cell r="B608" t="str">
            <v>Bueiro metálico sem interrupção de tráfego - D = 3,60 m - chapa galvanizada - escavado em material de 2ª categoria - aterro ferroviário máximo = 6,60 m</v>
          </cell>
          <cell r="C608" t="str">
            <v>m</v>
          </cell>
          <cell r="D608">
            <v>30596.36</v>
          </cell>
          <cell r="E608" t="str">
            <v>SICRO Abr/26</v>
          </cell>
        </row>
        <row r="609">
          <cell r="A609">
            <v>605536</v>
          </cell>
          <cell r="B609" t="str">
            <v>Bueiro metálico sem interrupção de tráfego - D = 3,60 m - chapa galvanizada - escavado em material de 2ª categoria - aterro rodoviário máximo = 4,30 m</v>
          </cell>
          <cell r="C609" t="str">
            <v>m</v>
          </cell>
          <cell r="D609">
            <v>27320.07</v>
          </cell>
          <cell r="E609" t="str">
            <v>SICRO Abr/26</v>
          </cell>
        </row>
        <row r="610">
          <cell r="A610">
            <v>605827</v>
          </cell>
          <cell r="B610" t="str">
            <v>Bueiro metálico sem interrupção de tráfego - D = 3,60 m - chapa galvanizada - escavado em material de 3ª categoria - aterro ferroviário máximo = 6,60 m</v>
          </cell>
          <cell r="C610" t="str">
            <v>m</v>
          </cell>
          <cell r="D610">
            <v>37109.360000000001</v>
          </cell>
          <cell r="E610" t="str">
            <v>SICRO Abr/26</v>
          </cell>
        </row>
        <row r="611">
          <cell r="A611">
            <v>605556</v>
          </cell>
          <cell r="B611" t="str">
            <v>Bueiro metálico sem interrupção de tráfego - D = 3,60 m - chapa galvanizada - escavado em material de 3ª categoria - aterro rodoviário máximo = 4,30 m</v>
          </cell>
          <cell r="C611" t="str">
            <v>m</v>
          </cell>
          <cell r="D611">
            <v>33833.08</v>
          </cell>
          <cell r="E611" t="str">
            <v>SICRO Abr/26</v>
          </cell>
        </row>
        <row r="612">
          <cell r="A612">
            <v>605774</v>
          </cell>
          <cell r="B612" t="str">
            <v>Bueiro metálico sem interrupção de tráfego - D = 3,80 m - chapa galvanizada - escavado em material de 1ª categoria - aterro ferroviário máximo = 6,20 m</v>
          </cell>
          <cell r="C612" t="str">
            <v>m</v>
          </cell>
          <cell r="D612">
            <v>28550.49</v>
          </cell>
          <cell r="E612" t="str">
            <v>SICRO Abr/26</v>
          </cell>
        </row>
        <row r="613">
          <cell r="A613">
            <v>605517</v>
          </cell>
          <cell r="B613" t="str">
            <v>Bueiro metálico sem interrupção de tráfego - D = 3,80 m - chapa galvanizada - escavado em material de 1ª categoria - aterro rodoviário máximo = 4,00 m</v>
          </cell>
          <cell r="C613" t="str">
            <v>m</v>
          </cell>
          <cell r="D613">
            <v>25021.22</v>
          </cell>
          <cell r="E613" t="str">
            <v>SICRO Abr/26</v>
          </cell>
        </row>
        <row r="614">
          <cell r="A614">
            <v>605808</v>
          </cell>
          <cell r="B614" t="str">
            <v>Bueiro metálico sem interrupção de tráfego - D = 3,80 m - chapa galvanizada - escavado em material de 2ª categoria - aterro ferroviário máximo = 6,20 m</v>
          </cell>
          <cell r="C614" t="str">
            <v>m</v>
          </cell>
          <cell r="D614">
            <v>33235.279999999999</v>
          </cell>
          <cell r="E614" t="str">
            <v>SICRO Abr/26</v>
          </cell>
        </row>
        <row r="615">
          <cell r="A615">
            <v>605537</v>
          </cell>
          <cell r="B615" t="str">
            <v>Bueiro metálico sem interrupção de tráfego - D = 3,80 m - chapa galvanizada - escavado em material de 2ª categoria - aterro rodoviário máximo = 4,00 m</v>
          </cell>
          <cell r="C615" t="str">
            <v>m</v>
          </cell>
          <cell r="D615">
            <v>29706.01</v>
          </cell>
          <cell r="E615" t="str">
            <v>SICRO Abr/26</v>
          </cell>
        </row>
        <row r="616">
          <cell r="A616">
            <v>605828</v>
          </cell>
          <cell r="B616" t="str">
            <v>Bueiro metálico sem interrupção de tráfego - D = 3,80 m - chapa galvanizada - escavado em material de 3ª categoria - aterro ferroviário máximo = 6,20 m</v>
          </cell>
          <cell r="C616" t="str">
            <v>m</v>
          </cell>
          <cell r="D616">
            <v>40451.9</v>
          </cell>
          <cell r="E616" t="str">
            <v>SICRO Abr/26</v>
          </cell>
        </row>
        <row r="617">
          <cell r="A617">
            <v>605557</v>
          </cell>
          <cell r="B617" t="str">
            <v>Bueiro metálico sem interrupção de tráfego - D = 3,80 m - chapa galvanizada - escavado em material de 3ª categoria - aterro rodoviário máximo = 4,00 m</v>
          </cell>
          <cell r="C617" t="str">
            <v>m</v>
          </cell>
          <cell r="D617">
            <v>36922.629999999997</v>
          </cell>
          <cell r="E617" t="str">
            <v>SICRO Abr/26</v>
          </cell>
        </row>
        <row r="618">
          <cell r="A618">
            <v>605775</v>
          </cell>
          <cell r="B618" t="str">
            <v>Bueiro metálico sem interrupção de tráfego - D = 4,00 m - chapa galvanizada - escavado em material de 1ª categoria - aterro ferroviário máximo = 5,10 m</v>
          </cell>
          <cell r="C618" t="str">
            <v>m</v>
          </cell>
          <cell r="D618">
            <v>30201.03</v>
          </cell>
          <cell r="E618" t="str">
            <v>SICRO Abr/26</v>
          </cell>
        </row>
        <row r="619">
          <cell r="A619">
            <v>605518</v>
          </cell>
          <cell r="B619" t="str">
            <v>Bueiro metálico sem interrupção de tráfego - D = 4,00 m - chapa galvanizada - escavado em material de 1ª categoria - aterro rodoviário máximo = 3,10 m</v>
          </cell>
          <cell r="C619" t="str">
            <v>m</v>
          </cell>
          <cell r="D619">
            <v>26531.59</v>
          </cell>
          <cell r="E619" t="str">
            <v>SICRO Abr/26</v>
          </cell>
        </row>
        <row r="620">
          <cell r="A620">
            <v>605809</v>
          </cell>
          <cell r="B620" t="str">
            <v>Bueiro metálico sem interrupção de tráfego - D = 4,00 m - chapa galvanizada - escavado em material de 2ª categoria - aterro ferroviário máximo = 5,10 m</v>
          </cell>
          <cell r="C620" t="str">
            <v>m</v>
          </cell>
          <cell r="D620">
            <v>35366.01</v>
          </cell>
          <cell r="E620" t="str">
            <v>SICRO Abr/26</v>
          </cell>
        </row>
        <row r="621">
          <cell r="A621">
            <v>605538</v>
          </cell>
          <cell r="B621" t="str">
            <v>Bueiro metálico sem interrupção de tráfego - D = 4,00 m - chapa galvanizada - escavado em material de 2ª categoria - aterro rodoviário máximo = 3,10 m</v>
          </cell>
          <cell r="C621" t="str">
            <v>m</v>
          </cell>
          <cell r="D621">
            <v>31696.57</v>
          </cell>
          <cell r="E621" t="str">
            <v>SICRO Abr/26</v>
          </cell>
        </row>
        <row r="622">
          <cell r="A622">
            <v>605829</v>
          </cell>
          <cell r="B622" t="str">
            <v>Bueiro metálico sem interrupção de tráfego - D = 4,00 m - chapa galvanizada - escavado em material de 3ª categoria - aterro ferroviário máximo = 5,10 m</v>
          </cell>
          <cell r="C622" t="str">
            <v>m</v>
          </cell>
          <cell r="D622">
            <v>43322.34</v>
          </cell>
          <cell r="E622" t="str">
            <v>SICRO Abr/26</v>
          </cell>
        </row>
        <row r="623">
          <cell r="A623">
            <v>605558</v>
          </cell>
          <cell r="B623" t="str">
            <v>Bueiro metálico sem interrupção de tráfego - D = 4,00 m - chapa galvanizada - escavado em material de 3ª categoria - aterro rodoviário máximo = 3,10 m</v>
          </cell>
          <cell r="C623" t="str">
            <v>m</v>
          </cell>
          <cell r="D623">
            <v>39652.9</v>
          </cell>
          <cell r="E623" t="str">
            <v>SICRO Abr/26</v>
          </cell>
        </row>
        <row r="624">
          <cell r="A624">
            <v>605776</v>
          </cell>
          <cell r="B624" t="str">
            <v>Bueiro metálico sem interrupção de tráfego - D = 4,20 m - chapa galvanizada - escavado em material de 1ª categoria - aterro ferroviário máximo = 4,80 m</v>
          </cell>
          <cell r="C624" t="str">
            <v>m</v>
          </cell>
          <cell r="D624">
            <v>32409.45</v>
          </cell>
          <cell r="E624" t="str">
            <v>SICRO Abr/26</v>
          </cell>
        </row>
        <row r="625">
          <cell r="A625">
            <v>605519</v>
          </cell>
          <cell r="B625" t="str">
            <v>Bueiro metálico sem interrupção de tráfego - D = 4,20 m - chapa galvanizada - escavado em material de 1ª categoria - aterro rodoviário máximo = 4,40 m</v>
          </cell>
          <cell r="C625" t="str">
            <v>m</v>
          </cell>
          <cell r="D625">
            <v>30902.65</v>
          </cell>
          <cell r="E625" t="str">
            <v>SICRO Abr/26</v>
          </cell>
        </row>
        <row r="626">
          <cell r="A626">
            <v>605810</v>
          </cell>
          <cell r="B626" t="str">
            <v>Bueiro metálico sem interrupção de tráfego - D = 4,20 m - chapa galvanizada - escavado em material de 2ª categoria - aterro ferroviário máximo = 4,80 m</v>
          </cell>
          <cell r="C626" t="str">
            <v>m</v>
          </cell>
          <cell r="D626">
            <v>38078.050000000003</v>
          </cell>
          <cell r="E626" t="str">
            <v>SICRO Abr/26</v>
          </cell>
        </row>
        <row r="627">
          <cell r="A627">
            <v>605539</v>
          </cell>
          <cell r="B627" t="str">
            <v>Bueiro metálico sem interrupção de tráfego - D = 4,20 m - chapa galvanizada - escavado em material de 2ª categoria - aterro rodoviário máximo = 4,40 m</v>
          </cell>
          <cell r="C627" t="str">
            <v>m</v>
          </cell>
          <cell r="D627">
            <v>36571.24</v>
          </cell>
          <cell r="E627" t="str">
            <v>SICRO Abr/26</v>
          </cell>
        </row>
        <row r="628">
          <cell r="A628">
            <v>605830</v>
          </cell>
          <cell r="B628" t="str">
            <v>Bueiro metálico sem interrupção de tráfego - D = 4,20 m - chapa galvanizada - escavado em material de 3ª categoria - aterro ferroviário máximo = 4,80 m</v>
          </cell>
          <cell r="C628" t="str">
            <v>m</v>
          </cell>
          <cell r="D628">
            <v>46810.17</v>
          </cell>
          <cell r="E628" t="str">
            <v>SICRO Abr/26</v>
          </cell>
        </row>
        <row r="629">
          <cell r="A629">
            <v>605559</v>
          </cell>
          <cell r="B629" t="str">
            <v>Bueiro metálico sem interrupção de tráfego - D = 4,20 m - chapa galvanizada - escavado em material de 3ª categoria - aterro rodoviário máximo = 4,40 m</v>
          </cell>
          <cell r="C629" t="str">
            <v>m</v>
          </cell>
          <cell r="D629">
            <v>45303.360000000001</v>
          </cell>
          <cell r="E629" t="str">
            <v>SICRO Abr/26</v>
          </cell>
        </row>
        <row r="630">
          <cell r="A630">
            <v>605777</v>
          </cell>
          <cell r="B630" t="str">
            <v>Bueiro metálico sem interrupção de tráfego - D = 4,40 m - chapa galvanizada - escavado em material de 1ª categoria - aterro ferroviário máximo = 4,20 m</v>
          </cell>
          <cell r="C630" t="str">
            <v>m</v>
          </cell>
          <cell r="D630">
            <v>34918.43</v>
          </cell>
          <cell r="E630" t="str">
            <v>SICRO Abr/26</v>
          </cell>
        </row>
        <row r="631">
          <cell r="A631">
            <v>605520</v>
          </cell>
          <cell r="B631" t="str">
            <v>Bueiro metálico sem interrupção de tráfego - D = 4,40 m - chapa galvanizada - escavado em material de 1ª categoria - aterro rodoviário máximo = 4,20 m</v>
          </cell>
          <cell r="C631" t="str">
            <v>m</v>
          </cell>
          <cell r="D631">
            <v>33301.82</v>
          </cell>
          <cell r="E631" t="str">
            <v>SICRO Abr/26</v>
          </cell>
        </row>
        <row r="632">
          <cell r="A632">
            <v>605811</v>
          </cell>
          <cell r="B632" t="str">
            <v>Bueiro metálico sem interrupção de tráfego - D = 4,40 m - chapa galvanizada - escavado em material de 2ª categoria - aterro ferroviário máximo = 4,20 m</v>
          </cell>
          <cell r="C632" t="str">
            <v>m</v>
          </cell>
          <cell r="D632">
            <v>41114.07</v>
          </cell>
          <cell r="E632" t="str">
            <v>SICRO Abr/26</v>
          </cell>
        </row>
        <row r="633">
          <cell r="A633">
            <v>605540</v>
          </cell>
          <cell r="B633" t="str">
            <v>Bueiro metálico sem interrupção de tráfego - D = 4,40 m - chapa galvanizada - escavado em material de 2ª categoria - aterro rodoviário máximo = 4,20 m</v>
          </cell>
          <cell r="C633" t="str">
            <v>m</v>
          </cell>
          <cell r="D633">
            <v>39497.46</v>
          </cell>
          <cell r="E633" t="str">
            <v>SICRO Abr/26</v>
          </cell>
        </row>
        <row r="634">
          <cell r="A634">
            <v>605831</v>
          </cell>
          <cell r="B634" t="str">
            <v>Bueiro metálico sem interrupção de tráfego - D = 4,40 m - chapa galvanizada - escavado em material de 3ª categoria - aterro ferroviário máximo = 4,20 m</v>
          </cell>
          <cell r="C634" t="str">
            <v>m</v>
          </cell>
          <cell r="D634">
            <v>50658.06</v>
          </cell>
          <cell r="E634" t="str">
            <v>SICRO Abr/26</v>
          </cell>
        </row>
        <row r="635">
          <cell r="A635">
            <v>605560</v>
          </cell>
          <cell r="B635" t="str">
            <v>Bueiro metálico sem interrupção de tráfego - D = 4,40 m - chapa galvanizada - escavado em material de 3ª categoria - aterro rodoviário máximo = 4,20 m</v>
          </cell>
          <cell r="C635" t="str">
            <v>m</v>
          </cell>
          <cell r="D635">
            <v>49041.45</v>
          </cell>
          <cell r="E635" t="str">
            <v>SICRO Abr/26</v>
          </cell>
        </row>
        <row r="636">
          <cell r="A636">
            <v>605778</v>
          </cell>
          <cell r="B636" t="str">
            <v>Bueiro metálico sem interrupção de tráfego - D = 4,60 m - chapa galvanizada - escavado em material de 1ª categoria - aterro ferroviário máximo = 4,00 m</v>
          </cell>
          <cell r="C636" t="str">
            <v>m</v>
          </cell>
          <cell r="D636">
            <v>37257.67</v>
          </cell>
          <cell r="E636" t="str">
            <v>SICRO Abr/26</v>
          </cell>
        </row>
        <row r="637">
          <cell r="A637">
            <v>605521</v>
          </cell>
          <cell r="B637" t="str">
            <v>Bueiro metálico sem interrupção de tráfego - D = 4,60 m - chapa galvanizada - escavado em material de 1ª categoria - aterro rodoviário máximo = 4,00 m</v>
          </cell>
          <cell r="C637" t="str">
            <v>m</v>
          </cell>
          <cell r="D637">
            <v>35619.58</v>
          </cell>
          <cell r="E637" t="str">
            <v>SICRO Abr/26</v>
          </cell>
        </row>
        <row r="638">
          <cell r="A638">
            <v>605812</v>
          </cell>
          <cell r="B638" t="str">
            <v>Bueiro metálico sem interrupção de tráfego - D = 4,60 m - chapa galvanizada - escavado em material de 2ª categoria - aterro ferroviário máximo = 4,00 m</v>
          </cell>
          <cell r="C638" t="str">
            <v>m</v>
          </cell>
          <cell r="D638">
            <v>44003.77</v>
          </cell>
          <cell r="E638" t="str">
            <v>SICRO Abr/26</v>
          </cell>
        </row>
        <row r="639">
          <cell r="A639">
            <v>605541</v>
          </cell>
          <cell r="B639" t="str">
            <v>Bueiro metálico sem interrupção de tráfego - D = 4,60 m - chapa galvanizada - escavado em material de 2ª categoria - aterro rodoviário máximo = 4,00 m</v>
          </cell>
          <cell r="C639" t="str">
            <v>m</v>
          </cell>
          <cell r="D639">
            <v>42365.68</v>
          </cell>
          <cell r="E639" t="str">
            <v>SICRO Abr/26</v>
          </cell>
        </row>
        <row r="640">
          <cell r="A640">
            <v>605832</v>
          </cell>
          <cell r="B640" t="str">
            <v>Bueiro metálico sem interrupção de tráfego - D = 4,60 m - chapa galvanizada - escavado em material de 3ª categoria - aterro ferroviário máximo = 4,00 m</v>
          </cell>
          <cell r="C640" t="str">
            <v>m</v>
          </cell>
          <cell r="D640">
            <v>54395.71</v>
          </cell>
          <cell r="E640" t="str">
            <v>SICRO Abr/26</v>
          </cell>
        </row>
        <row r="641">
          <cell r="A641">
            <v>605561</v>
          </cell>
          <cell r="B641" t="str">
            <v>Bueiro metálico sem interrupção de tráfego - D = 4,60 m - chapa galvanizada - escavado em material de 3ª categoria - aterro rodoviário máximo = 4,00 m</v>
          </cell>
          <cell r="C641" t="str">
            <v>m</v>
          </cell>
          <cell r="D641">
            <v>52757.62</v>
          </cell>
          <cell r="E641" t="str">
            <v>SICRO Abr/26</v>
          </cell>
        </row>
        <row r="642">
          <cell r="A642">
            <v>605779</v>
          </cell>
          <cell r="B642" t="str">
            <v>Bueiro metálico sem interrupção de tráfego - D = 4,80 m - chapa galvanizada - escavado em material de 1ª categoria - aterro ferroviário máximo = 5,10 m</v>
          </cell>
          <cell r="C642" t="str">
            <v>m</v>
          </cell>
          <cell r="D642">
            <v>40863.08</v>
          </cell>
          <cell r="E642" t="str">
            <v>SICRO Abr/26</v>
          </cell>
        </row>
        <row r="643">
          <cell r="A643">
            <v>605522</v>
          </cell>
          <cell r="B643" t="str">
            <v>Bueiro metálico sem interrupção de tráfego - D = 4,80 m - chapa galvanizada - escavado em material de 1ª categoria - aterro rodoviário máximo = 5,50 m</v>
          </cell>
          <cell r="C643" t="str">
            <v>m</v>
          </cell>
          <cell r="D643">
            <v>39166.910000000003</v>
          </cell>
          <cell r="E643" t="str">
            <v>SICRO Abr/26</v>
          </cell>
        </row>
        <row r="644">
          <cell r="A644">
            <v>605813</v>
          </cell>
          <cell r="B644" t="str">
            <v>Bueiro metálico sem interrupção de tráfego - D = 4,80 m - chapa galvanizada - escavado em material de 2ª categoria - aterro ferroviário máximo = 5,10 m</v>
          </cell>
          <cell r="C644" t="str">
            <v>m</v>
          </cell>
          <cell r="D644">
            <v>48183.06</v>
          </cell>
          <cell r="E644" t="str">
            <v>SICRO Abr/26</v>
          </cell>
        </row>
        <row r="645">
          <cell r="A645">
            <v>605542</v>
          </cell>
          <cell r="B645" t="str">
            <v>Bueiro metálico sem interrupção de tráfego - D = 4,80 m - chapa galvanizada - escavado em material de 2ª categoria - aterro rodoviário máximo = 5,50 m</v>
          </cell>
          <cell r="C645" t="str">
            <v>m</v>
          </cell>
          <cell r="D645">
            <v>46486.89</v>
          </cell>
          <cell r="E645" t="str">
            <v>SICRO Abr/26</v>
          </cell>
        </row>
        <row r="646">
          <cell r="A646">
            <v>605833</v>
          </cell>
          <cell r="B646" t="str">
            <v>Bueiro metálico sem interrupção de tráfego - D = 4,80 m - chapa galvanizada - escavado em material de 3ª categoria - aterro ferroviário máximo = 5,10 m</v>
          </cell>
          <cell r="C646" t="str">
            <v>m</v>
          </cell>
          <cell r="D646">
            <v>59459.040000000001</v>
          </cell>
          <cell r="E646" t="str">
            <v>SICRO Abr/26</v>
          </cell>
        </row>
        <row r="647">
          <cell r="A647">
            <v>605562</v>
          </cell>
          <cell r="B647" t="str">
            <v>Bueiro metálico sem interrupção de tráfego - D = 4,80 m - chapa galvanizada - escavado em material de 3ª categoria - aterro rodoviário máximo = 5,50 m</v>
          </cell>
          <cell r="C647" t="str">
            <v>m</v>
          </cell>
          <cell r="D647">
            <v>57762.87</v>
          </cell>
          <cell r="E647" t="str">
            <v>SICRO Abr/26</v>
          </cell>
        </row>
        <row r="648">
          <cell r="A648">
            <v>605780</v>
          </cell>
          <cell r="B648" t="str">
            <v>Bueiro metálico sem interrupção de tráfego - D = 5,00 m - chapa galvanizada - escavado em material de 1ª categoria - aterro ferroviário máximo = 4,80 m</v>
          </cell>
          <cell r="C648" t="str">
            <v>m</v>
          </cell>
          <cell r="D648">
            <v>43473.1</v>
          </cell>
          <cell r="E648" t="str">
            <v>SICRO Abr/26</v>
          </cell>
        </row>
        <row r="649">
          <cell r="A649">
            <v>605523</v>
          </cell>
          <cell r="B649" t="str">
            <v>Bueiro metálico sem interrupção de tráfego - D = 5,00 m - chapa galvanizada - escavado em material de 1ª categoria - aterro rodoviário máximo = 5,30 m</v>
          </cell>
          <cell r="C649" t="str">
            <v>m</v>
          </cell>
          <cell r="D649">
            <v>41686.67</v>
          </cell>
          <cell r="E649" t="str">
            <v>SICRO Abr/26</v>
          </cell>
        </row>
        <row r="650">
          <cell r="A650">
            <v>605814</v>
          </cell>
          <cell r="B650" t="str">
            <v>Bueiro metálico sem interrupção de tráfego - D = 5,00 m - chapa galvanizada - escavado em material de 2ª categoria - aterro ferroviário máximo = 4,80 m</v>
          </cell>
          <cell r="C650" t="str">
            <v>m</v>
          </cell>
          <cell r="D650">
            <v>51390.39</v>
          </cell>
          <cell r="E650" t="str">
            <v>SICRO Abr/26</v>
          </cell>
        </row>
        <row r="651">
          <cell r="A651">
            <v>605543</v>
          </cell>
          <cell r="B651" t="str">
            <v>Bueiro metálico sem interrupção de tráfego - D = 5,00 m - chapa galvanizada - escavado em material de 2ª categoria - aterro rodoviário máximo = 5,30 m</v>
          </cell>
          <cell r="C651" t="str">
            <v>m</v>
          </cell>
          <cell r="D651">
            <v>49603.97</v>
          </cell>
          <cell r="E651" t="str">
            <v>SICRO Abr/26</v>
          </cell>
        </row>
        <row r="652">
          <cell r="A652">
            <v>605834</v>
          </cell>
          <cell r="B652" t="str">
            <v>Bueiro metálico sem interrupção de tráfego - D = 5,00 m - chapa galvanizada - escavado em material de 3ª categoria - aterro ferroviário máximo = 4,80 m</v>
          </cell>
          <cell r="C652" t="str">
            <v>m</v>
          </cell>
          <cell r="D652">
            <v>63586.49</v>
          </cell>
          <cell r="E652" t="str">
            <v>SICRO Abr/26</v>
          </cell>
        </row>
        <row r="653">
          <cell r="A653">
            <v>605563</v>
          </cell>
          <cell r="B653" t="str">
            <v>Bueiro metálico sem interrupção de tráfego - D = 5,00 m - chapa galvanizada - escavado em material de 3ª categoria - aterro rodoviário máximo = 5,30 m</v>
          </cell>
          <cell r="C653" t="str">
            <v>m</v>
          </cell>
          <cell r="D653">
            <v>61800.07</v>
          </cell>
          <cell r="E653" t="str">
            <v>SICRO Abr/26</v>
          </cell>
        </row>
        <row r="654">
          <cell r="A654">
            <v>605606</v>
          </cell>
          <cell r="B654" t="str">
            <v>Sistema de escoramento telescópico regulável para tunnel liner</v>
          </cell>
          <cell r="C654" t="str">
            <v>m³</v>
          </cell>
          <cell r="D654">
            <v>17.63</v>
          </cell>
          <cell r="E654" t="str">
            <v>SICRO Abr/26</v>
          </cell>
        </row>
        <row r="655">
          <cell r="A655">
            <v>705314</v>
          </cell>
          <cell r="B655" t="str">
            <v>Boca de BDCC 1,50 x 1,50 m - esconsidade 0° - areia e brita comerciais</v>
          </cell>
          <cell r="C655" t="str">
            <v>un</v>
          </cell>
          <cell r="D655">
            <v>15066.75</v>
          </cell>
          <cell r="E655" t="str">
            <v>SICRO Abr/26</v>
          </cell>
        </row>
        <row r="656">
          <cell r="A656">
            <v>705312</v>
          </cell>
          <cell r="B656" t="str">
            <v>Boca de BDCC 1,50 x 1,50 m - esconsidade 0° - areia extraída e brita produzida</v>
          </cell>
          <cell r="C656" t="str">
            <v>un</v>
          </cell>
          <cell r="D656">
            <v>13699.15</v>
          </cell>
          <cell r="E656" t="str">
            <v>SICRO Abr/26</v>
          </cell>
        </row>
        <row r="657">
          <cell r="A657">
            <v>705316</v>
          </cell>
          <cell r="B657" t="str">
            <v>Boca de BDCC 1,50 x 1,50 m - esconsidade 15° - areia e brita comerciais</v>
          </cell>
          <cell r="C657" t="str">
            <v>un</v>
          </cell>
          <cell r="D657">
            <v>16506.48</v>
          </cell>
          <cell r="E657" t="str">
            <v>SICRO Abr/26</v>
          </cell>
        </row>
        <row r="658">
          <cell r="A658">
            <v>705315</v>
          </cell>
          <cell r="B658" t="str">
            <v>Boca de BDCC 1,50 x 1,50 m - esconsidade 15° - areia extraída e brita produzida</v>
          </cell>
          <cell r="C658" t="str">
            <v>un</v>
          </cell>
          <cell r="D658">
            <v>15032.94</v>
          </cell>
          <cell r="E658" t="str">
            <v>SICRO Abr/26</v>
          </cell>
        </row>
        <row r="659">
          <cell r="A659">
            <v>705318</v>
          </cell>
          <cell r="B659" t="str">
            <v>Boca de BDCC 1,50 x 1,50 m - esconsidade 30° - areia e brita comerciais</v>
          </cell>
          <cell r="C659" t="str">
            <v>un</v>
          </cell>
          <cell r="D659">
            <v>17643.38</v>
          </cell>
          <cell r="E659" t="str">
            <v>SICRO Abr/26</v>
          </cell>
        </row>
        <row r="660">
          <cell r="A660">
            <v>705317</v>
          </cell>
          <cell r="B660" t="str">
            <v>Boca de BDCC 1,50 x 1,50 m - esconsidade 30° - areia extraída e brita produzida</v>
          </cell>
          <cell r="C660" t="str">
            <v>un</v>
          </cell>
          <cell r="D660">
            <v>15982.6</v>
          </cell>
          <cell r="E660" t="str">
            <v>SICRO Abr/26</v>
          </cell>
        </row>
        <row r="661">
          <cell r="A661">
            <v>705320</v>
          </cell>
          <cell r="B661" t="str">
            <v>Boca de BDCC 1,50 x 1,50 m - esconsidade 45° - areia e brita comerciais</v>
          </cell>
          <cell r="C661" t="str">
            <v>un</v>
          </cell>
          <cell r="D661">
            <v>22115.45</v>
          </cell>
          <cell r="E661" t="str">
            <v>SICRO Abr/26</v>
          </cell>
        </row>
        <row r="662">
          <cell r="A662">
            <v>705319</v>
          </cell>
          <cell r="B662" t="str">
            <v>Boca de BDCC 1,50 x 1,50 m - esconsidade 45° - areia extraída e brita produzida</v>
          </cell>
          <cell r="C662" t="str">
            <v>un</v>
          </cell>
          <cell r="D662">
            <v>20082.96</v>
          </cell>
          <cell r="E662" t="str">
            <v>SICRO Abr/26</v>
          </cell>
        </row>
        <row r="663">
          <cell r="A663">
            <v>705322</v>
          </cell>
          <cell r="B663" t="str">
            <v>Boca de BDCC 2,00 x 2,00 m - esconsidade 0° - areia e brita comerciais</v>
          </cell>
          <cell r="C663" t="str">
            <v>un</v>
          </cell>
          <cell r="D663">
            <v>23273.58</v>
          </cell>
          <cell r="E663" t="str">
            <v>SICRO Abr/26</v>
          </cell>
        </row>
        <row r="664">
          <cell r="A664">
            <v>705321</v>
          </cell>
          <cell r="B664" t="str">
            <v>Boca de BDCC 2,00 x 2,00 m - esconsidade 0° - areia extraída e brita produzida</v>
          </cell>
          <cell r="C664" t="str">
            <v>un</v>
          </cell>
          <cell r="D664">
            <v>20975.22</v>
          </cell>
          <cell r="E664" t="str">
            <v>SICRO Abr/26</v>
          </cell>
        </row>
        <row r="665">
          <cell r="A665">
            <v>705324</v>
          </cell>
          <cell r="B665" t="str">
            <v>Boca de BDCC 2,00 x 2,00 m - esconsidade 15° - areia e brita comerciais</v>
          </cell>
          <cell r="C665" t="str">
            <v>un</v>
          </cell>
          <cell r="D665">
            <v>25534.77</v>
          </cell>
          <cell r="E665" t="str">
            <v>SICRO Abr/26</v>
          </cell>
        </row>
        <row r="666">
          <cell r="A666">
            <v>705323</v>
          </cell>
          <cell r="B666" t="str">
            <v>Boca de BDCC 2,00 x 2,00 m - esconsidade 15° - areia extraída e brita produzida</v>
          </cell>
          <cell r="C666" t="str">
            <v>un</v>
          </cell>
          <cell r="D666">
            <v>23074.42</v>
          </cell>
          <cell r="E666" t="str">
            <v>SICRO Abr/26</v>
          </cell>
        </row>
        <row r="667">
          <cell r="A667">
            <v>705326</v>
          </cell>
          <cell r="B667" t="str">
            <v>Boca de BDCC 2,00 x 2,00 m - esconsidade 30° - areia e brita comerciais</v>
          </cell>
          <cell r="C667" t="str">
            <v>un</v>
          </cell>
          <cell r="D667">
            <v>27449.24</v>
          </cell>
          <cell r="E667" t="str">
            <v>SICRO Abr/26</v>
          </cell>
        </row>
        <row r="668">
          <cell r="A668">
            <v>705325</v>
          </cell>
          <cell r="B668" t="str">
            <v>Boca de BDCC 2,00 x 2,00 m - esconsidade 30° - areia extraída e brita produzida</v>
          </cell>
          <cell r="C668" t="str">
            <v>un</v>
          </cell>
          <cell r="D668">
            <v>24756.07</v>
          </cell>
          <cell r="E668" t="str">
            <v>SICRO Abr/26</v>
          </cell>
        </row>
        <row r="669">
          <cell r="A669">
            <v>705328</v>
          </cell>
          <cell r="B669" t="str">
            <v>Boca de BDCC 2,00 x 2,00 m - esconsidade 45° - areia e brita comerciais</v>
          </cell>
          <cell r="C669" t="str">
            <v>un</v>
          </cell>
          <cell r="D669">
            <v>34819.769999999997</v>
          </cell>
          <cell r="E669" t="str">
            <v>SICRO Abr/26</v>
          </cell>
        </row>
        <row r="670">
          <cell r="A670">
            <v>705327</v>
          </cell>
          <cell r="B670" t="str">
            <v>Boca de BDCC 2,00 x 2,00 m - esconsidade 45° - areia extraída e brita produzida</v>
          </cell>
          <cell r="C670" t="str">
            <v>un</v>
          </cell>
          <cell r="D670">
            <v>31478.59</v>
          </cell>
          <cell r="E670" t="str">
            <v>SICRO Abr/26</v>
          </cell>
        </row>
        <row r="671">
          <cell r="A671">
            <v>705330</v>
          </cell>
          <cell r="B671" t="str">
            <v>Boca de BDCC 2,50 x 2,50 m - esconsidade 0° - areia e brita comerciais</v>
          </cell>
          <cell r="C671" t="str">
            <v>un</v>
          </cell>
          <cell r="D671">
            <v>32513.65</v>
          </cell>
          <cell r="E671" t="str">
            <v>SICRO Abr/26</v>
          </cell>
        </row>
        <row r="672">
          <cell r="A672">
            <v>705329</v>
          </cell>
          <cell r="B672" t="str">
            <v>Boca de BDCC 2,50 x 2,50 m - esconsidade 0° - areia extraída e brita produzida</v>
          </cell>
          <cell r="C672" t="str">
            <v>un</v>
          </cell>
          <cell r="D672">
            <v>29169.34</v>
          </cell>
          <cell r="E672" t="str">
            <v>SICRO Abr/26</v>
          </cell>
        </row>
        <row r="673">
          <cell r="A673">
            <v>705332</v>
          </cell>
          <cell r="B673" t="str">
            <v>Boca de BDCC 2,50 x 2,50 m - esconsidade 15° - areia e brita comerciais</v>
          </cell>
          <cell r="C673" t="str">
            <v>un</v>
          </cell>
          <cell r="D673">
            <v>35136.43</v>
          </cell>
          <cell r="E673" t="str">
            <v>SICRO Abr/26</v>
          </cell>
        </row>
        <row r="674">
          <cell r="A674">
            <v>705331</v>
          </cell>
          <cell r="B674" t="str">
            <v>Boca de BDCC 2,50 x 2,50 m - esconsidade 15° - areia extraída e brita produzida</v>
          </cell>
          <cell r="C674" t="str">
            <v>un</v>
          </cell>
          <cell r="D674">
            <v>31729.62</v>
          </cell>
          <cell r="E674" t="str">
            <v>SICRO Abr/26</v>
          </cell>
        </row>
        <row r="675">
          <cell r="A675">
            <v>705334</v>
          </cell>
          <cell r="B675" t="str">
            <v>Boca de BDCC 2,50 x 2,50 m - esconsidade 30° - areia e brita comerciais</v>
          </cell>
          <cell r="C675" t="str">
            <v>un</v>
          </cell>
          <cell r="D675">
            <v>37284.83</v>
          </cell>
          <cell r="E675" t="str">
            <v>SICRO Abr/26</v>
          </cell>
        </row>
        <row r="676">
          <cell r="A676">
            <v>705333</v>
          </cell>
          <cell r="B676" t="str">
            <v>Boca de BDCC 2,50 x 2,50 m - esconsidade 30° - areia extraída e brita produzida</v>
          </cell>
          <cell r="C676" t="str">
            <v>un</v>
          </cell>
          <cell r="D676">
            <v>33909.589999999997</v>
          </cell>
          <cell r="E676" t="str">
            <v>SICRO Abr/26</v>
          </cell>
        </row>
        <row r="677">
          <cell r="A677">
            <v>705336</v>
          </cell>
          <cell r="B677" t="str">
            <v>Boca de BDCC 2,50 x 2,50 m - esconsidade 45° - areia e brita comerciais</v>
          </cell>
          <cell r="C677" t="str">
            <v>un</v>
          </cell>
          <cell r="D677">
            <v>50255.01</v>
          </cell>
          <cell r="E677" t="str">
            <v>SICRO Abr/26</v>
          </cell>
        </row>
        <row r="678">
          <cell r="A678">
            <v>705335</v>
          </cell>
          <cell r="B678" t="str">
            <v>Boca de BDCC 2,50 x 2,50 m - esconsidade 45° - areia extraída e brita produzida</v>
          </cell>
          <cell r="C678" t="str">
            <v>un</v>
          </cell>
          <cell r="D678">
            <v>45550</v>
          </cell>
          <cell r="E678" t="str">
            <v>SICRO Abr/26</v>
          </cell>
        </row>
        <row r="679">
          <cell r="A679">
            <v>705338</v>
          </cell>
          <cell r="B679" t="str">
            <v>Boca de BDCC 3,00 x 3,00 m - esconsidade 0° - areia e brita comerciais</v>
          </cell>
          <cell r="C679" t="str">
            <v>un</v>
          </cell>
          <cell r="D679">
            <v>46883.58</v>
          </cell>
          <cell r="E679" t="str">
            <v>SICRO Abr/26</v>
          </cell>
        </row>
        <row r="680">
          <cell r="A680">
            <v>705337</v>
          </cell>
          <cell r="B680" t="str">
            <v>Boca de BDCC 3,00 x 3,00 m - esconsidade 0° - areia extraída e brita produzida</v>
          </cell>
          <cell r="C680" t="str">
            <v>un</v>
          </cell>
          <cell r="D680">
            <v>42010.400000000001</v>
          </cell>
          <cell r="E680" t="str">
            <v>SICRO Abr/26</v>
          </cell>
        </row>
        <row r="681">
          <cell r="A681">
            <v>705340</v>
          </cell>
          <cell r="B681" t="str">
            <v>Boca de BDCC 3,00 x 3,00 m - esconsidade 15° - areia e brita comerciais</v>
          </cell>
          <cell r="C681" t="str">
            <v>un</v>
          </cell>
          <cell r="D681">
            <v>50495.56</v>
          </cell>
          <cell r="E681" t="str">
            <v>SICRO Abr/26</v>
          </cell>
        </row>
        <row r="682">
          <cell r="A682">
            <v>705339</v>
          </cell>
          <cell r="B682" t="str">
            <v>Boca de BDCC 3,00 x 3,00 m - esconsidade 15° - areia extraída e brita produzida</v>
          </cell>
          <cell r="C682" t="str">
            <v>un</v>
          </cell>
          <cell r="D682">
            <v>45576.72</v>
          </cell>
          <cell r="E682" t="str">
            <v>SICRO Abr/26</v>
          </cell>
        </row>
        <row r="683">
          <cell r="A683">
            <v>705342</v>
          </cell>
          <cell r="B683" t="str">
            <v>Boca de BDCC 3,00 x 3,00 m - esconsidade 30° - areia e brita comerciais</v>
          </cell>
          <cell r="C683" t="str">
            <v>un</v>
          </cell>
          <cell r="D683">
            <v>57276.08</v>
          </cell>
          <cell r="E683" t="str">
            <v>SICRO Abr/26</v>
          </cell>
        </row>
        <row r="684">
          <cell r="A684">
            <v>705341</v>
          </cell>
          <cell r="B684" t="str">
            <v>Boca de BDCC 3,00 x 3,00 m - esconsidade 30° - areia extraída e brita produzida</v>
          </cell>
          <cell r="C684" t="str">
            <v>un</v>
          </cell>
          <cell r="D684">
            <v>51805.14</v>
          </cell>
          <cell r="E684" t="str">
            <v>SICRO Abr/26</v>
          </cell>
        </row>
        <row r="685">
          <cell r="A685">
            <v>705344</v>
          </cell>
          <cell r="B685" t="str">
            <v>Boca de BDCC 3,00 x 3,00 m - esconsidade 45° - areia e brita comerciais</v>
          </cell>
          <cell r="C685" t="str">
            <v>un</v>
          </cell>
          <cell r="D685">
            <v>72526.429999999993</v>
          </cell>
          <cell r="E685" t="str">
            <v>SICRO Abr/26</v>
          </cell>
        </row>
        <row r="686">
          <cell r="A686">
            <v>705343</v>
          </cell>
          <cell r="B686" t="str">
            <v>Boca de BDCC 3,00 x 3,00 m - esconsidade 45° - areia extraída e brita produzida</v>
          </cell>
          <cell r="C686" t="str">
            <v>un</v>
          </cell>
          <cell r="D686">
            <v>65824.78</v>
          </cell>
          <cell r="E686" t="str">
            <v>SICRO Abr/26</v>
          </cell>
        </row>
        <row r="687">
          <cell r="A687">
            <v>705225</v>
          </cell>
          <cell r="B687" t="str">
            <v>Boca de BSCC 1,50 x 1,50 m - esconsidade 0° - areia e brita comerciais</v>
          </cell>
          <cell r="C687" t="str">
            <v>un</v>
          </cell>
          <cell r="D687">
            <v>12936.63</v>
          </cell>
          <cell r="E687" t="str">
            <v>SICRO Abr/26</v>
          </cell>
        </row>
        <row r="688">
          <cell r="A688">
            <v>705224</v>
          </cell>
          <cell r="B688" t="str">
            <v>Boca de BSCC 1,50 x 1,50 m - esconsidade 0° - areia extraída e brita produzida</v>
          </cell>
          <cell r="C688" t="str">
            <v>un</v>
          </cell>
          <cell r="D688">
            <v>11674.62</v>
          </cell>
          <cell r="E688" t="str">
            <v>SICRO Abr/26</v>
          </cell>
        </row>
        <row r="689">
          <cell r="A689">
            <v>705227</v>
          </cell>
          <cell r="B689" t="str">
            <v>Boca de BSCC 1,50 x 1,50 m - esconsidade 15° - areia e brita comerciais</v>
          </cell>
          <cell r="C689" t="str">
            <v>un</v>
          </cell>
          <cell r="D689">
            <v>13351.62</v>
          </cell>
          <cell r="E689" t="str">
            <v>SICRO Abr/26</v>
          </cell>
        </row>
        <row r="690">
          <cell r="A690">
            <v>705226</v>
          </cell>
          <cell r="B690" t="str">
            <v>Boca de BSCC 1,50 x 1,50 m - esconsidade 15° - areia extraída e brita produzida</v>
          </cell>
          <cell r="C690" t="str">
            <v>un</v>
          </cell>
          <cell r="D690">
            <v>12198.08</v>
          </cell>
          <cell r="E690" t="str">
            <v>SICRO Abr/26</v>
          </cell>
        </row>
        <row r="691">
          <cell r="A691">
            <v>705229</v>
          </cell>
          <cell r="B691" t="str">
            <v>Boca de BSCC 1,50 x 1,50 m - esconsidade 30° - areia e brita comerciais</v>
          </cell>
          <cell r="C691" t="str">
            <v>un</v>
          </cell>
          <cell r="D691">
            <v>14393.34</v>
          </cell>
          <cell r="E691" t="str">
            <v>SICRO Abr/26</v>
          </cell>
        </row>
        <row r="692">
          <cell r="A692">
            <v>705228</v>
          </cell>
          <cell r="B692" t="str">
            <v>Boca de BSCC 1,50 x 1,50 m - esconsidade 30° - areia extraída e brita produzida</v>
          </cell>
          <cell r="C692" t="str">
            <v>un</v>
          </cell>
          <cell r="D692">
            <v>13061.64</v>
          </cell>
          <cell r="E692" t="str">
            <v>SICRO Abr/26</v>
          </cell>
        </row>
        <row r="693">
          <cell r="A693">
            <v>705231</v>
          </cell>
          <cell r="B693" t="str">
            <v>Boca de BSCC 1,50 x 1,50 m - esconsidade 45° - areia e brita comerciais</v>
          </cell>
          <cell r="C693" t="str">
            <v>un</v>
          </cell>
          <cell r="D693">
            <v>17909.53</v>
          </cell>
          <cell r="E693" t="str">
            <v>SICRO Abr/26</v>
          </cell>
        </row>
        <row r="694">
          <cell r="A694">
            <v>705230</v>
          </cell>
          <cell r="B694" t="str">
            <v>Boca de BSCC 1,50 x 1,50 m - esconsidade 45° - areia extraída e brita produzida</v>
          </cell>
          <cell r="C694" t="str">
            <v>un</v>
          </cell>
          <cell r="D694">
            <v>16350.62</v>
          </cell>
          <cell r="E694" t="str">
            <v>SICRO Abr/26</v>
          </cell>
        </row>
        <row r="695">
          <cell r="A695">
            <v>705233</v>
          </cell>
          <cell r="B695" t="str">
            <v>Boca de BSCC 2,00 x 2,00 m - esconsidade 0° - areia e brita comerciais</v>
          </cell>
          <cell r="C695" t="str">
            <v>un</v>
          </cell>
          <cell r="D695">
            <v>20097.12</v>
          </cell>
          <cell r="E695" t="str">
            <v>SICRO Abr/26</v>
          </cell>
        </row>
        <row r="696">
          <cell r="A696">
            <v>705232</v>
          </cell>
          <cell r="B696" t="str">
            <v>Boca de BSCC 2,00 x 2,00 m - esconsidade 0° - areia extraída e brita produzida</v>
          </cell>
          <cell r="C696" t="str">
            <v>un</v>
          </cell>
          <cell r="D696">
            <v>18089.82</v>
          </cell>
          <cell r="E696" t="str">
            <v>SICRO Abr/26</v>
          </cell>
        </row>
        <row r="697">
          <cell r="A697">
            <v>705235</v>
          </cell>
          <cell r="B697" t="str">
            <v>Boca de BSCC 2,00 x 2,00 m - esconsidade 15° - areia e brita comerciais</v>
          </cell>
          <cell r="C697" t="str">
            <v>un</v>
          </cell>
          <cell r="D697">
            <v>20593.400000000001</v>
          </cell>
          <cell r="E697" t="str">
            <v>SICRO Abr/26</v>
          </cell>
        </row>
        <row r="698">
          <cell r="A698">
            <v>705234</v>
          </cell>
          <cell r="B698" t="str">
            <v>Boca de BSCC 2,00 x 2,00 m - esconsidade 15° - areia extraída e brita produzida</v>
          </cell>
          <cell r="C698" t="str">
            <v>un</v>
          </cell>
          <cell r="D698">
            <v>18725.54</v>
          </cell>
          <cell r="E698" t="str">
            <v>SICRO Abr/26</v>
          </cell>
        </row>
        <row r="699">
          <cell r="A699">
            <v>705237</v>
          </cell>
          <cell r="B699" t="str">
            <v>Boca de BSCC 2,00 x 2,00 m - esconsidade 30° - areia e brita comerciais</v>
          </cell>
          <cell r="C699" t="str">
            <v>un</v>
          </cell>
          <cell r="D699">
            <v>22313.84</v>
          </cell>
          <cell r="E699" t="str">
            <v>SICRO Abr/26</v>
          </cell>
        </row>
        <row r="700">
          <cell r="A700">
            <v>705236</v>
          </cell>
          <cell r="B700" t="str">
            <v>Boca de BSCC 2,00 x 2,00 m - esconsidade 30° - areia extraída e brita produzida</v>
          </cell>
          <cell r="C700" t="str">
            <v>un</v>
          </cell>
          <cell r="D700">
            <v>20217.490000000002</v>
          </cell>
          <cell r="E700" t="str">
            <v>SICRO Abr/26</v>
          </cell>
        </row>
        <row r="701">
          <cell r="A701">
            <v>705239</v>
          </cell>
          <cell r="B701" t="str">
            <v>Boca de BSCC 2,00 x 2,00 m - esconsidade 45° - areia e brita comerciais</v>
          </cell>
          <cell r="C701" t="str">
            <v>un</v>
          </cell>
          <cell r="D701">
            <v>28468.73</v>
          </cell>
          <cell r="E701" t="str">
            <v>SICRO Abr/26</v>
          </cell>
        </row>
        <row r="702">
          <cell r="A702">
            <v>705238</v>
          </cell>
          <cell r="B702" t="str">
            <v>Boca de BSCC 2,00 x 2,00 m - esconsidade 45° - areia extraída e brita produzida</v>
          </cell>
          <cell r="C702" t="str">
            <v>un</v>
          </cell>
          <cell r="D702">
            <v>25847.759999999998</v>
          </cell>
          <cell r="E702" t="str">
            <v>SICRO Abr/26</v>
          </cell>
        </row>
        <row r="703">
          <cell r="A703">
            <v>705241</v>
          </cell>
          <cell r="B703" t="str">
            <v>Boca de BSCC 2,50 x 2,50 m - esconsidade 0° - areia e brita comerciais</v>
          </cell>
          <cell r="C703" t="str">
            <v>un</v>
          </cell>
          <cell r="D703">
            <v>27139.06</v>
          </cell>
          <cell r="E703" t="str">
            <v>SICRO Abr/26</v>
          </cell>
        </row>
        <row r="704">
          <cell r="A704">
            <v>705240</v>
          </cell>
          <cell r="B704" t="str">
            <v>Boca de BSCC 2,50 x 2,50 m - esconsidade 0° - areia extraída e brita produzida</v>
          </cell>
          <cell r="C704" t="str">
            <v>un</v>
          </cell>
          <cell r="D704">
            <v>24382.27</v>
          </cell>
          <cell r="E704" t="str">
            <v>SICRO Abr/26</v>
          </cell>
        </row>
        <row r="705">
          <cell r="A705">
            <v>705243</v>
          </cell>
          <cell r="B705" t="str">
            <v>Boca de BSCC 2,50 x 2,50 m - esconsidade 15° - areia e brita comerciais</v>
          </cell>
          <cell r="C705" t="str">
            <v>un</v>
          </cell>
          <cell r="D705">
            <v>28702.15</v>
          </cell>
          <cell r="E705" t="str">
            <v>SICRO Abr/26</v>
          </cell>
        </row>
        <row r="706">
          <cell r="A706">
            <v>705242</v>
          </cell>
          <cell r="B706" t="str">
            <v>Boca de BSCC 2,50 x 2,50 m - esconsidade 15° - areia extraída e brita produzida</v>
          </cell>
          <cell r="C706" t="str">
            <v>un</v>
          </cell>
          <cell r="D706">
            <v>25945.23</v>
          </cell>
          <cell r="E706" t="str">
            <v>SICRO Abr/26</v>
          </cell>
        </row>
        <row r="707">
          <cell r="A707">
            <v>705245</v>
          </cell>
          <cell r="B707" t="str">
            <v>Boca de BSCC 2,50 x 2,50 m - esconsidade 30° - areia e brita comerciais</v>
          </cell>
          <cell r="C707" t="str">
            <v>un</v>
          </cell>
          <cell r="D707">
            <v>31806.28</v>
          </cell>
          <cell r="E707" t="str">
            <v>SICRO Abr/26</v>
          </cell>
        </row>
        <row r="708">
          <cell r="A708">
            <v>705244</v>
          </cell>
          <cell r="B708" t="str">
            <v>Boca de BSCC 2,50 x 2,50 m - esconsidade 30° - areia extraída e brita produzida</v>
          </cell>
          <cell r="C708" t="str">
            <v>un</v>
          </cell>
          <cell r="D708">
            <v>28865.17</v>
          </cell>
          <cell r="E708" t="str">
            <v>SICRO Abr/26</v>
          </cell>
        </row>
        <row r="709">
          <cell r="A709">
            <v>705247</v>
          </cell>
          <cell r="B709" t="str">
            <v>Boca de BSCC 2,50 x 2,50 m - esconsidade 45° - areia e brita comerciais</v>
          </cell>
          <cell r="C709" t="str">
            <v>un</v>
          </cell>
          <cell r="D709">
            <v>40225.07</v>
          </cell>
          <cell r="E709" t="str">
            <v>SICRO Abr/26</v>
          </cell>
        </row>
        <row r="710">
          <cell r="A710">
            <v>705246</v>
          </cell>
          <cell r="B710" t="str">
            <v>Boca de BSCC 2,50 x 2,50 m - esconsidade 45° - areia extraída e brita produzida</v>
          </cell>
          <cell r="C710" t="str">
            <v>un</v>
          </cell>
          <cell r="D710">
            <v>36621.79</v>
          </cell>
          <cell r="E710" t="str">
            <v>SICRO Abr/26</v>
          </cell>
        </row>
        <row r="711">
          <cell r="A711">
            <v>705249</v>
          </cell>
          <cell r="B711" t="str">
            <v>Boca de BSCC 3,00 x 3,00 m - esconsidade 0° - areia e brita comerciais</v>
          </cell>
          <cell r="C711" t="str">
            <v>un</v>
          </cell>
          <cell r="D711">
            <v>38483.72</v>
          </cell>
          <cell r="E711" t="str">
            <v>SICRO Abr/26</v>
          </cell>
        </row>
        <row r="712">
          <cell r="A712">
            <v>705248</v>
          </cell>
          <cell r="B712" t="str">
            <v>Boca de BSCC 3,00 x 3,00 m - esconsidade 0° - areia extraída e brita produzida</v>
          </cell>
          <cell r="C712" t="str">
            <v>un</v>
          </cell>
          <cell r="D712">
            <v>34485.089999999997</v>
          </cell>
          <cell r="E712" t="str">
            <v>SICRO Abr/26</v>
          </cell>
        </row>
        <row r="713">
          <cell r="A713">
            <v>705251</v>
          </cell>
          <cell r="B713" t="str">
            <v>Boca de BSCC 3,00 x 3,00 m - esconsidade 15° - areia e brita comerciais</v>
          </cell>
          <cell r="C713" t="str">
            <v>un</v>
          </cell>
          <cell r="D713">
            <v>40647.269999999997</v>
          </cell>
          <cell r="E713" t="str">
            <v>SICRO Abr/26</v>
          </cell>
        </row>
        <row r="714">
          <cell r="A714">
            <v>705250</v>
          </cell>
          <cell r="B714" t="str">
            <v>Boca de BSCC 3,00 x 3,00 m - esconsidade 15° - areia extraída e brita produzida</v>
          </cell>
          <cell r="C714" t="str">
            <v>un</v>
          </cell>
          <cell r="D714">
            <v>36647.57</v>
          </cell>
          <cell r="E714" t="str">
            <v>SICRO Abr/26</v>
          </cell>
        </row>
        <row r="715">
          <cell r="A715">
            <v>705253</v>
          </cell>
          <cell r="B715" t="str">
            <v>Boca de BSCC 3,00 x 3,00 m - esconsidade 30° - areia e brita comerciais</v>
          </cell>
          <cell r="C715" t="str">
            <v>un</v>
          </cell>
          <cell r="D715">
            <v>44475.19</v>
          </cell>
          <cell r="E715" t="str">
            <v>SICRO Abr/26</v>
          </cell>
        </row>
        <row r="716">
          <cell r="A716">
            <v>705252</v>
          </cell>
          <cell r="B716" t="str">
            <v>Boca de BSCC 3,00 x 3,00 m - esconsidade 30° - areia extraída e brita produzida</v>
          </cell>
          <cell r="C716" t="str">
            <v>un</v>
          </cell>
          <cell r="D716">
            <v>40125.120000000003</v>
          </cell>
          <cell r="E716" t="str">
            <v>SICRO Abr/26</v>
          </cell>
        </row>
        <row r="717">
          <cell r="A717">
            <v>705255</v>
          </cell>
          <cell r="B717" t="str">
            <v>Boca de BSCC 3,00 x 3,00 m - esconsidade 45° - areia e brita comerciais</v>
          </cell>
          <cell r="C717" t="str">
            <v>un</v>
          </cell>
          <cell r="D717">
            <v>56174.17</v>
          </cell>
          <cell r="E717" t="str">
            <v>SICRO Abr/26</v>
          </cell>
        </row>
        <row r="718">
          <cell r="A718">
            <v>705254</v>
          </cell>
          <cell r="B718" t="str">
            <v>Boca de BSCC 3,00 x 3,00 m - esconsidade 45° - areia extraída e brita produzida</v>
          </cell>
          <cell r="C718" t="str">
            <v>un</v>
          </cell>
          <cell r="D718">
            <v>50914.52</v>
          </cell>
          <cell r="E718" t="str">
            <v>SICRO Abr/26</v>
          </cell>
        </row>
        <row r="719">
          <cell r="A719">
            <v>705403</v>
          </cell>
          <cell r="B719" t="str">
            <v>Boca de BTCC 1,50 x 1,50 m - esconsidade 0° - areia e brita comerciais</v>
          </cell>
          <cell r="C719" t="str">
            <v>un</v>
          </cell>
          <cell r="D719">
            <v>18830.54</v>
          </cell>
          <cell r="E719" t="str">
            <v>SICRO Abr/26</v>
          </cell>
        </row>
        <row r="720">
          <cell r="A720">
            <v>705402</v>
          </cell>
          <cell r="B720" t="str">
            <v>Boca de BTCC 1,50 x 1,50 m - esconsidade 0° - areia extraída e brita produzida</v>
          </cell>
          <cell r="C720" t="str">
            <v>un</v>
          </cell>
          <cell r="D720">
            <v>16998.759999999998</v>
          </cell>
          <cell r="E720" t="str">
            <v>SICRO Abr/26</v>
          </cell>
        </row>
        <row r="721">
          <cell r="A721">
            <v>705405</v>
          </cell>
          <cell r="B721" t="str">
            <v>Boca de BTCC 1,50 x 1,50 m - esconsidade 15° - areia e brita comerciais</v>
          </cell>
          <cell r="C721" t="str">
            <v>un</v>
          </cell>
          <cell r="D721">
            <v>20343.47</v>
          </cell>
          <cell r="E721" t="str">
            <v>SICRO Abr/26</v>
          </cell>
        </row>
        <row r="722">
          <cell r="A722">
            <v>705404</v>
          </cell>
          <cell r="B722" t="str">
            <v>Boca de BTCC 1,50 x 1,50 m - esconsidade 15° - areia extraída e brita produzida</v>
          </cell>
          <cell r="C722" t="str">
            <v>un</v>
          </cell>
          <cell r="D722">
            <v>18491.96</v>
          </cell>
          <cell r="E722" t="str">
            <v>SICRO Abr/26</v>
          </cell>
        </row>
        <row r="723">
          <cell r="A723">
            <v>705407</v>
          </cell>
          <cell r="B723" t="str">
            <v>Boca de BTCC 1,50 x 1,50 m - esconsidade 30° - areia e brita comerciais</v>
          </cell>
          <cell r="C723" t="str">
            <v>un</v>
          </cell>
          <cell r="D723">
            <v>21353.33</v>
          </cell>
          <cell r="E723" t="str">
            <v>SICRO Abr/26</v>
          </cell>
        </row>
        <row r="724">
          <cell r="A724">
            <v>705406</v>
          </cell>
          <cell r="B724" t="str">
            <v>Boca de BTCC 1,50 x 1,50 m - esconsidade 30° - areia extraída e brita produzida</v>
          </cell>
          <cell r="C724" t="str">
            <v>un</v>
          </cell>
          <cell r="D724">
            <v>19291.009999999998</v>
          </cell>
          <cell r="E724" t="str">
            <v>SICRO Abr/26</v>
          </cell>
        </row>
        <row r="725">
          <cell r="A725">
            <v>705409</v>
          </cell>
          <cell r="B725" t="str">
            <v>Boca de BTCC 1,50 x 1,50 m - esconsidade 45° - areia e brita comerciais</v>
          </cell>
          <cell r="C725" t="str">
            <v>un</v>
          </cell>
          <cell r="D725">
            <v>26872.9</v>
          </cell>
          <cell r="E725" t="str">
            <v>SICRO Abr/26</v>
          </cell>
        </row>
        <row r="726">
          <cell r="A726">
            <v>705408</v>
          </cell>
          <cell r="B726" t="str">
            <v>Boca de BTCC 1,50 x 1,50 m - esconsidade 45° - areia extraída e brita produzida</v>
          </cell>
          <cell r="C726" t="str">
            <v>un</v>
          </cell>
          <cell r="D726">
            <v>24332.38</v>
          </cell>
          <cell r="E726" t="str">
            <v>SICRO Abr/26</v>
          </cell>
        </row>
        <row r="727">
          <cell r="A727">
            <v>705411</v>
          </cell>
          <cell r="B727" t="str">
            <v>Boca de BTCC 2,00 x 2,00 m - esconsidade 0° - areia e brita comerciais</v>
          </cell>
          <cell r="C727" t="str">
            <v>un</v>
          </cell>
          <cell r="D727">
            <v>28521.14</v>
          </cell>
          <cell r="E727" t="str">
            <v>SICRO Abr/26</v>
          </cell>
        </row>
        <row r="728">
          <cell r="A728">
            <v>705410</v>
          </cell>
          <cell r="B728" t="str">
            <v>Boca de BTCC 2,00 x 2,00 m - esconsidade 0° - areia extraída e brita produzida</v>
          </cell>
          <cell r="C728" t="str">
            <v>un</v>
          </cell>
          <cell r="D728">
            <v>25568.14</v>
          </cell>
          <cell r="E728" t="str">
            <v>SICRO Abr/26</v>
          </cell>
        </row>
        <row r="729">
          <cell r="A729">
            <v>705413</v>
          </cell>
          <cell r="B729" t="str">
            <v>Boca de BTCC 2,00 x 2,00 m - esconsidade 15° - areia e brita comerciais</v>
          </cell>
          <cell r="C729" t="str">
            <v>un</v>
          </cell>
          <cell r="D729">
            <v>30674.36</v>
          </cell>
          <cell r="E729" t="str">
            <v>SICRO Abr/26</v>
          </cell>
        </row>
        <row r="730">
          <cell r="A730">
            <v>705412</v>
          </cell>
          <cell r="B730" t="str">
            <v>Boca de BTCC 2,00 x 2,00 m - esconsidade 15° - areia extraída e brita produzida</v>
          </cell>
          <cell r="C730" t="str">
            <v>un</v>
          </cell>
          <cell r="D730">
            <v>27719.87</v>
          </cell>
          <cell r="E730" t="str">
            <v>SICRO Abr/26</v>
          </cell>
        </row>
        <row r="731">
          <cell r="A731">
            <v>705415</v>
          </cell>
          <cell r="B731" t="str">
            <v>Boca de BTCC 2,00 x 2,00 m - esconsidade 30° - areia e brita comerciais</v>
          </cell>
          <cell r="C731" t="str">
            <v>un</v>
          </cell>
          <cell r="D731">
            <v>33799.78</v>
          </cell>
          <cell r="E731" t="str">
            <v>SICRO Abr/26</v>
          </cell>
        </row>
        <row r="732">
          <cell r="A732">
            <v>705414</v>
          </cell>
          <cell r="B732" t="str">
            <v>Boca de BTCC 2,00 x 2,00 m - esconsidade 30° - areia extraída e brita produzida</v>
          </cell>
          <cell r="C732" t="str">
            <v>un</v>
          </cell>
          <cell r="D732">
            <v>30470.639999999999</v>
          </cell>
          <cell r="E732" t="str">
            <v>SICRO Abr/26</v>
          </cell>
        </row>
        <row r="733">
          <cell r="A733">
            <v>705417</v>
          </cell>
          <cell r="B733" t="str">
            <v>Boca de BTCC 2,00 x 2,00 m - esconsidade 45° - areia e brita comerciais</v>
          </cell>
          <cell r="C733" t="str">
            <v>un</v>
          </cell>
          <cell r="D733">
            <v>42774.8</v>
          </cell>
          <cell r="E733" t="str">
            <v>SICRO Abr/26</v>
          </cell>
        </row>
        <row r="734">
          <cell r="A734">
            <v>705416</v>
          </cell>
          <cell r="B734" t="str">
            <v>Boca de BTCC 2,00 x 2,00 m - esconsidade 45° - areia extraída e brita produzida</v>
          </cell>
          <cell r="C734" t="str">
            <v>un</v>
          </cell>
          <cell r="D734">
            <v>38677.22</v>
          </cell>
          <cell r="E734" t="str">
            <v>SICRO Abr/26</v>
          </cell>
        </row>
        <row r="735">
          <cell r="A735">
            <v>705419</v>
          </cell>
          <cell r="B735" t="str">
            <v>Boca de BTCC 2,50 x 2,50 m - esconsidade 0° - areia e brita comerciais</v>
          </cell>
          <cell r="C735" t="str">
            <v>un</v>
          </cell>
          <cell r="D735">
            <v>40309.43</v>
          </cell>
          <cell r="E735" t="str">
            <v>SICRO Abr/26</v>
          </cell>
        </row>
        <row r="736">
          <cell r="A736">
            <v>705418</v>
          </cell>
          <cell r="B736" t="str">
            <v>Boca de BTCC 2,50 x 2,50 m - esconsidade 0° - areia extraída e brita produzida</v>
          </cell>
          <cell r="C736" t="str">
            <v>un</v>
          </cell>
          <cell r="D736">
            <v>36182.76</v>
          </cell>
          <cell r="E736" t="str">
            <v>SICRO Abr/26</v>
          </cell>
        </row>
        <row r="737">
          <cell r="A737">
            <v>705421</v>
          </cell>
          <cell r="B737" t="str">
            <v>Boca de BTCC 2,50 x 2,50 m - esconsidade 15° - areia e brita comerciais</v>
          </cell>
          <cell r="C737" t="str">
            <v>un</v>
          </cell>
          <cell r="D737">
            <v>43352.61</v>
          </cell>
          <cell r="E737" t="str">
            <v>SICRO Abr/26</v>
          </cell>
        </row>
        <row r="738">
          <cell r="A738">
            <v>705420</v>
          </cell>
          <cell r="B738" t="str">
            <v>Boca de BTCC 2,50 x 2,50 m - esconsidade 15° - areia extraída e brita produzida</v>
          </cell>
          <cell r="C738" t="str">
            <v>un</v>
          </cell>
          <cell r="D738">
            <v>39208.75</v>
          </cell>
          <cell r="E738" t="str">
            <v>SICRO Abr/26</v>
          </cell>
        </row>
        <row r="739">
          <cell r="A739">
            <v>705423</v>
          </cell>
          <cell r="B739" t="str">
            <v>Boca de BTCC 2,50 x 2,50 m - esconsidade 30° - areia e brita comerciais</v>
          </cell>
          <cell r="C739" t="str">
            <v>un</v>
          </cell>
          <cell r="D739">
            <v>49313.78</v>
          </cell>
          <cell r="E739" t="str">
            <v>SICRO Abr/26</v>
          </cell>
        </row>
        <row r="740">
          <cell r="A740">
            <v>705422</v>
          </cell>
          <cell r="B740" t="str">
            <v>Boca de BTCC 2,50 x 2,50 m - esconsidade 30° - areia extraída e brita produzida</v>
          </cell>
          <cell r="C740" t="str">
            <v>un</v>
          </cell>
          <cell r="D740">
            <v>44677.23</v>
          </cell>
          <cell r="E740" t="str">
            <v>SICRO Abr/26</v>
          </cell>
        </row>
        <row r="741">
          <cell r="A741">
            <v>705425</v>
          </cell>
          <cell r="B741" t="str">
            <v>Boca de BTCC 2,50 x 2,50 m - esconsidade 45° - areia e brita comerciais</v>
          </cell>
          <cell r="C741" t="str">
            <v>un</v>
          </cell>
          <cell r="D741">
            <v>62384.92</v>
          </cell>
          <cell r="E741" t="str">
            <v>SICRO Abr/26</v>
          </cell>
        </row>
        <row r="742">
          <cell r="A742">
            <v>705424</v>
          </cell>
          <cell r="B742" t="str">
            <v>Boca de BTCC 2,50 x 2,50 m - esconsidade 45° - areia extraída e brita produzida</v>
          </cell>
          <cell r="C742" t="str">
            <v>un</v>
          </cell>
          <cell r="D742">
            <v>56695.59</v>
          </cell>
          <cell r="E742" t="str">
            <v>SICRO Abr/26</v>
          </cell>
        </row>
        <row r="743">
          <cell r="A743">
            <v>705427</v>
          </cell>
          <cell r="B743" t="str">
            <v>Boca de BTCC 3,00 x 3,00 m - esconsidade 0° - areia e brita comerciais</v>
          </cell>
          <cell r="C743" t="str">
            <v>un</v>
          </cell>
          <cell r="D743">
            <v>56888.21</v>
          </cell>
          <cell r="E743" t="str">
            <v>SICRO Abr/26</v>
          </cell>
        </row>
        <row r="744">
          <cell r="A744">
            <v>705426</v>
          </cell>
          <cell r="B744" t="str">
            <v>Boca de BTCC 3,00 x 3,00 m - esconsidade 0° - areia extraída e brita produzida</v>
          </cell>
          <cell r="C744" t="str">
            <v>un</v>
          </cell>
          <cell r="D744">
            <v>50919.48</v>
          </cell>
          <cell r="E744" t="str">
            <v>SICRO Abr/26</v>
          </cell>
        </row>
        <row r="745">
          <cell r="A745">
            <v>705429</v>
          </cell>
          <cell r="B745" t="str">
            <v>Boca de BTCC 3,00 x 3,00 m - esconsidade 15° - areia e brita comerciais</v>
          </cell>
          <cell r="C745" t="str">
            <v>un</v>
          </cell>
          <cell r="D745">
            <v>58874.38</v>
          </cell>
          <cell r="E745" t="str">
            <v>SICRO Abr/26</v>
          </cell>
        </row>
        <row r="746">
          <cell r="A746">
            <v>705428</v>
          </cell>
          <cell r="B746" t="str">
            <v>Boca de BTCC 3,00 x 3,00 m - esconsidade 15° - areia extraída e brita produzida</v>
          </cell>
          <cell r="C746" t="str">
            <v>un</v>
          </cell>
          <cell r="D746">
            <v>53005.43</v>
          </cell>
          <cell r="E746" t="str">
            <v>SICRO Abr/26</v>
          </cell>
        </row>
        <row r="747">
          <cell r="A747">
            <v>705431</v>
          </cell>
          <cell r="B747" t="str">
            <v>Boca de BTCC 3,00 x 3,00 m - esconsidade 30° - areia e brita comerciais</v>
          </cell>
          <cell r="C747" t="str">
            <v>un</v>
          </cell>
          <cell r="D747">
            <v>70716.639999999999</v>
          </cell>
          <cell r="E747" t="str">
            <v>SICRO Abr/26</v>
          </cell>
        </row>
        <row r="748">
          <cell r="A748">
            <v>705430</v>
          </cell>
          <cell r="B748" t="str">
            <v>Boca de BTCC 3,00 x 3,00 m - esconsidade 30° - areia extraída e brita produzida</v>
          </cell>
          <cell r="C748" t="str">
            <v>un</v>
          </cell>
          <cell r="D748">
            <v>64167.03</v>
          </cell>
          <cell r="E748" t="str">
            <v>SICRO Abr/26</v>
          </cell>
        </row>
        <row r="749">
          <cell r="A749">
            <v>705433</v>
          </cell>
          <cell r="B749" t="str">
            <v>Boca de BTCC 3,00 x 3,00 m - esconsidade 45° - areia e brita comerciais</v>
          </cell>
          <cell r="C749" t="str">
            <v>un</v>
          </cell>
          <cell r="D749">
            <v>89614.2</v>
          </cell>
          <cell r="E749" t="str">
            <v>SICRO Abr/26</v>
          </cell>
        </row>
        <row r="750">
          <cell r="A750">
            <v>705432</v>
          </cell>
          <cell r="B750" t="str">
            <v>Boca de BTCC 3,00 x 3,00 m - esconsidade 45° - areia extraída e brita produzida</v>
          </cell>
          <cell r="C750" t="str">
            <v>un</v>
          </cell>
          <cell r="D750">
            <v>81501.94</v>
          </cell>
          <cell r="E750" t="str">
            <v>SICRO Abr/26</v>
          </cell>
        </row>
        <row r="751">
          <cell r="A751">
            <v>705257</v>
          </cell>
          <cell r="B751" t="str">
            <v>Corpo de BDCC 1,50 x 1,50 m - moldado no local - altura do aterro 0,00 a 1,00 m - areia e brita comerciais</v>
          </cell>
          <cell r="C751" t="str">
            <v>m</v>
          </cell>
          <cell r="D751">
            <v>4309.47</v>
          </cell>
          <cell r="E751" t="str">
            <v>SICRO Abr/26</v>
          </cell>
        </row>
        <row r="752">
          <cell r="A752">
            <v>705256</v>
          </cell>
          <cell r="B752" t="str">
            <v>Corpo de BDCC 1,50 x 1,50 m - moldado no local - altura do aterro 0,00 a 1,00 m - areia extraída e brita produzida</v>
          </cell>
          <cell r="C752" t="str">
            <v>m</v>
          </cell>
          <cell r="D752">
            <v>3937.9</v>
          </cell>
          <cell r="E752" t="str">
            <v>SICRO Abr/26</v>
          </cell>
        </row>
        <row r="753">
          <cell r="A753">
            <v>705259</v>
          </cell>
          <cell r="B753" t="str">
            <v>Corpo de BDCC 1,50 x 1,50 m - moldado no local - altura do aterro 1,00 a 2,50 m - areia e brita comerciais</v>
          </cell>
          <cell r="C753" t="str">
            <v>m</v>
          </cell>
          <cell r="D753">
            <v>3758.69</v>
          </cell>
          <cell r="E753" t="str">
            <v>SICRO Abr/26</v>
          </cell>
        </row>
        <row r="754">
          <cell r="A754">
            <v>705258</v>
          </cell>
          <cell r="B754" t="str">
            <v>Corpo de BDCC 1,50 x 1,50 m - moldado no local - altura do aterro 1,00 a 2,50 m - areia extraída e brita produzida</v>
          </cell>
          <cell r="C754" t="str">
            <v>m</v>
          </cell>
          <cell r="D754">
            <v>3387.13</v>
          </cell>
          <cell r="E754" t="str">
            <v>SICRO Abr/26</v>
          </cell>
        </row>
        <row r="755">
          <cell r="A755">
            <v>705267</v>
          </cell>
          <cell r="B755" t="str">
            <v>Corpo de BDCC 1,50 x 1,50 m - moldado no local - altura do aterro 10,00 a 12,50 m - areia e brita comerciais</v>
          </cell>
          <cell r="C755" t="str">
            <v>m</v>
          </cell>
          <cell r="D755">
            <v>5428.2</v>
          </cell>
          <cell r="E755" t="str">
            <v>SICRO Abr/26</v>
          </cell>
        </row>
        <row r="756">
          <cell r="A756">
            <v>705266</v>
          </cell>
          <cell r="B756" t="str">
            <v>Corpo de BDCC 1,50 x 1,50 m - moldado no local - altura do aterro 10,00 a 12,50 m - areia extraída e brita produzida</v>
          </cell>
          <cell r="C756" t="str">
            <v>m</v>
          </cell>
          <cell r="D756">
            <v>4936.38</v>
          </cell>
          <cell r="E756" t="str">
            <v>SICRO Abr/26</v>
          </cell>
        </row>
        <row r="757">
          <cell r="A757">
            <v>705269</v>
          </cell>
          <cell r="B757" t="str">
            <v>Corpo de BDCC 1,50 x 1,50 m - moldado no local - altura do aterro 12,50 a 15,00 m - areia e brita comerciais</v>
          </cell>
          <cell r="C757" t="str">
            <v>m</v>
          </cell>
          <cell r="D757">
            <v>5697.39</v>
          </cell>
          <cell r="E757" t="str">
            <v>SICRO Abr/26</v>
          </cell>
        </row>
        <row r="758">
          <cell r="A758">
            <v>705268</v>
          </cell>
          <cell r="B758" t="str">
            <v>Corpo de BDCC 1,50 x 1,50 m - moldado no local - altura do aterro 12,50 a 15,00 m - areia extraída e brita produzida</v>
          </cell>
          <cell r="C758" t="str">
            <v>m</v>
          </cell>
          <cell r="D758">
            <v>5205.57</v>
          </cell>
          <cell r="E758" t="str">
            <v>SICRO Abr/26</v>
          </cell>
        </row>
        <row r="759">
          <cell r="A759">
            <v>705261</v>
          </cell>
          <cell r="B759" t="str">
            <v>Corpo de BDCC 1,50 x 1,50 m - moldado no local - altura do aterro 2,50 a 5,00 m - areia e brita comerciais</v>
          </cell>
          <cell r="C759" t="str">
            <v>m</v>
          </cell>
          <cell r="D759">
            <v>4014.84</v>
          </cell>
          <cell r="E759" t="str">
            <v>SICRO Abr/26</v>
          </cell>
        </row>
        <row r="760">
          <cell r="A760">
            <v>705260</v>
          </cell>
          <cell r="B760" t="str">
            <v>Corpo de BDCC 1,50 x 1,50 m - moldado no local - altura do aterro 2,50 a 5,00 m - areia extraída e brita produzida</v>
          </cell>
          <cell r="C760" t="str">
            <v>m</v>
          </cell>
          <cell r="D760">
            <v>3643.27</v>
          </cell>
          <cell r="E760" t="str">
            <v>SICRO Abr/26</v>
          </cell>
        </row>
        <row r="761">
          <cell r="A761">
            <v>705263</v>
          </cell>
          <cell r="B761" t="str">
            <v>Corpo de BDCC 1,50 x 1,50 m - moldado no local - altura do aterro 5,00 a 7,50 m - areia e brita comerciais</v>
          </cell>
          <cell r="C761" t="str">
            <v>m</v>
          </cell>
          <cell r="D761">
            <v>4521.09</v>
          </cell>
          <cell r="E761" t="str">
            <v>SICRO Abr/26</v>
          </cell>
        </row>
        <row r="762">
          <cell r="A762">
            <v>705262</v>
          </cell>
          <cell r="B762" t="str">
            <v>Corpo de BDCC 1,50 x 1,50 m - moldado no local - altura do aterro 5,00 a 7,50 m - areia extraída e brita produzida</v>
          </cell>
          <cell r="C762" t="str">
            <v>m</v>
          </cell>
          <cell r="D762">
            <v>4149.5200000000004</v>
          </cell>
          <cell r="E762" t="str">
            <v>SICRO Abr/26</v>
          </cell>
        </row>
        <row r="763">
          <cell r="A763">
            <v>705265</v>
          </cell>
          <cell r="B763" t="str">
            <v>Corpo de BDCC 1,50 x 1,50 m - moldado no local - altura do aterro 7,50 a 10,00 m - areia e brita comerciais</v>
          </cell>
          <cell r="C763" t="str">
            <v>m</v>
          </cell>
          <cell r="D763">
            <v>4956.22</v>
          </cell>
          <cell r="E763" t="str">
            <v>SICRO Abr/26</v>
          </cell>
        </row>
        <row r="764">
          <cell r="A764">
            <v>705264</v>
          </cell>
          <cell r="B764" t="str">
            <v>Corpo de BDCC 1,50 x 1,50 m - moldado no local - altura do aterro 7,50 a 10,00 m - areia extraída e brita produzida</v>
          </cell>
          <cell r="C764" t="str">
            <v>m</v>
          </cell>
          <cell r="D764">
            <v>4584.6499999999996</v>
          </cell>
          <cell r="E764" t="str">
            <v>SICRO Abr/26</v>
          </cell>
        </row>
        <row r="765">
          <cell r="A765">
            <v>705271</v>
          </cell>
          <cell r="B765" t="str">
            <v>Corpo de BDCC 2,00 x 2,00 m - moldado no local - altura do aterro 0,00 a 1,00 m - areia e brita comerciais</v>
          </cell>
          <cell r="C765" t="str">
            <v>m</v>
          </cell>
          <cell r="D765">
            <v>6173.81</v>
          </cell>
          <cell r="E765" t="str">
            <v>SICRO Abr/26</v>
          </cell>
        </row>
        <row r="766">
          <cell r="A766">
            <v>705270</v>
          </cell>
          <cell r="B766" t="str">
            <v>Corpo de BDCC 2,00 x 2,00 m - moldado no local - altura do aterro 0,00 a 1,00 m - areia extraída e brita produzida</v>
          </cell>
          <cell r="C766" t="str">
            <v>m</v>
          </cell>
          <cell r="D766">
            <v>5693.42</v>
          </cell>
          <cell r="E766" t="str">
            <v>SICRO Abr/26</v>
          </cell>
        </row>
        <row r="767">
          <cell r="A767">
            <v>705273</v>
          </cell>
          <cell r="B767" t="str">
            <v>Corpo de BDCC 2,00 x 2,00 m - moldado no local - altura do aterro 1,00 a 2,50 m - areia e brita comerciais</v>
          </cell>
          <cell r="C767" t="str">
            <v>m</v>
          </cell>
          <cell r="D767">
            <v>5499.55</v>
          </cell>
          <cell r="E767" t="str">
            <v>SICRO Abr/26</v>
          </cell>
        </row>
        <row r="768">
          <cell r="A768">
            <v>705272</v>
          </cell>
          <cell r="B768" t="str">
            <v>Corpo de BDCC 2,00 x 2,00 m - moldado no local - altura do aterro 1,00 a 2,50 m - areia extraída e brita produzida</v>
          </cell>
          <cell r="C768" t="str">
            <v>m</v>
          </cell>
          <cell r="D768">
            <v>5019.16</v>
          </cell>
          <cell r="E768" t="str">
            <v>SICRO Abr/26</v>
          </cell>
        </row>
        <row r="769">
          <cell r="A769">
            <v>705281</v>
          </cell>
          <cell r="B769" t="str">
            <v>Corpo de BDCC 2,00 x 2,00 m - moldado no local - altura do aterro 10,00 a 12,50 m - areia e brita comerciais</v>
          </cell>
          <cell r="C769" t="str">
            <v>m</v>
          </cell>
          <cell r="D769">
            <v>8517</v>
          </cell>
          <cell r="E769" t="str">
            <v>SICRO Abr/26</v>
          </cell>
        </row>
        <row r="770">
          <cell r="A770">
            <v>705280</v>
          </cell>
          <cell r="B770" t="str">
            <v>Corpo de BDCC 2,00 x 2,00 m - moldado no local - altura do aterro 10,00 a 12,50 m - areia extraída e brita produzida</v>
          </cell>
          <cell r="C770" t="str">
            <v>m</v>
          </cell>
          <cell r="D770">
            <v>7742.5</v>
          </cell>
          <cell r="E770" t="str">
            <v>SICRO Abr/26</v>
          </cell>
        </row>
        <row r="771">
          <cell r="A771">
            <v>705283</v>
          </cell>
          <cell r="B771" t="str">
            <v>Corpo de BDCC 2,00 x 2,00 m - moldado no local - altura do aterro 12,50 a 15,00 m - areia e brita comerciais</v>
          </cell>
          <cell r="C771" t="str">
            <v>m</v>
          </cell>
          <cell r="D771">
            <v>8727.98</v>
          </cell>
          <cell r="E771" t="str">
            <v>SICRO Abr/26</v>
          </cell>
        </row>
        <row r="772">
          <cell r="A772">
            <v>705282</v>
          </cell>
          <cell r="B772" t="str">
            <v>Corpo de BDCC 2,00 x 2,00 m - moldado no local - altura do aterro 12,50 a 15,00 m - areia extraída e brita produzida</v>
          </cell>
          <cell r="C772" t="str">
            <v>m</v>
          </cell>
          <cell r="D772">
            <v>7953.48</v>
          </cell>
          <cell r="E772" t="str">
            <v>SICRO Abr/26</v>
          </cell>
        </row>
        <row r="773">
          <cell r="A773">
            <v>705275</v>
          </cell>
          <cell r="B773" t="str">
            <v>Corpo de BDCC 2,00 x 2,00 m - moldado no local - altura do aterro 2,50 a 5,00 m - areia e brita comerciais</v>
          </cell>
          <cell r="C773" t="str">
            <v>m</v>
          </cell>
          <cell r="D773">
            <v>6162.52</v>
          </cell>
          <cell r="E773" t="str">
            <v>SICRO Abr/26</v>
          </cell>
        </row>
        <row r="774">
          <cell r="A774">
            <v>705274</v>
          </cell>
          <cell r="B774" t="str">
            <v>Corpo de BDCC 2,00 x 2,00 m - moldado no local - altura do aterro 2,50 a 5,00 m - areia extraída e brita produzida</v>
          </cell>
          <cell r="C774" t="str">
            <v>m</v>
          </cell>
          <cell r="D774">
            <v>5682.12</v>
          </cell>
          <cell r="E774" t="str">
            <v>SICRO Abr/26</v>
          </cell>
        </row>
        <row r="775">
          <cell r="A775">
            <v>705277</v>
          </cell>
          <cell r="B775" t="str">
            <v>Corpo de BDCC 2,00 x 2,00 m - moldado no local - altura do aterro 5,00 a 7,50 m - areia e brita comerciais</v>
          </cell>
          <cell r="C775" t="str">
            <v>m</v>
          </cell>
          <cell r="D775">
            <v>6953.29</v>
          </cell>
          <cell r="E775" t="str">
            <v>SICRO Abr/26</v>
          </cell>
        </row>
        <row r="776">
          <cell r="A776">
            <v>705276</v>
          </cell>
          <cell r="B776" t="str">
            <v>Corpo de BDCC 2,00 x 2,00 m - moldado no local - altura do aterro 5,00 a 7,50 m - areia extraída e brita produzida</v>
          </cell>
          <cell r="C776" t="str">
            <v>m</v>
          </cell>
          <cell r="D776">
            <v>6325</v>
          </cell>
          <cell r="E776" t="str">
            <v>SICRO Abr/26</v>
          </cell>
        </row>
        <row r="777">
          <cell r="A777">
            <v>705279</v>
          </cell>
          <cell r="B777" t="str">
            <v>Corpo de BDCC 2,00 x 2,00 m - moldado no local - altura do aterro 7,50 a 10,00 m - areia e brita comerciais</v>
          </cell>
          <cell r="C777" t="str">
            <v>m</v>
          </cell>
          <cell r="D777">
            <v>7881.38</v>
          </cell>
          <cell r="E777" t="str">
            <v>SICRO Abr/26</v>
          </cell>
        </row>
        <row r="778">
          <cell r="A778">
            <v>705278</v>
          </cell>
          <cell r="B778" t="str">
            <v>Corpo de BDCC 2,00 x 2,00 m - moldado no local - altura do aterro 7,50 a 10,00 m - areia extraída e brita produzida</v>
          </cell>
          <cell r="C778" t="str">
            <v>m</v>
          </cell>
          <cell r="D778">
            <v>7253.1</v>
          </cell>
          <cell r="E778" t="str">
            <v>SICRO Abr/26</v>
          </cell>
        </row>
        <row r="779">
          <cell r="A779">
            <v>705285</v>
          </cell>
          <cell r="B779" t="str">
            <v>Corpo de BDCC 2,50 x 2,50 m - moldado no local - altura do aterro 0,00 a 1,00 m - areia e brita comerciais</v>
          </cell>
          <cell r="C779" t="str">
            <v>m</v>
          </cell>
          <cell r="D779">
            <v>7930.31</v>
          </cell>
          <cell r="E779" t="str">
            <v>SICRO Abr/26</v>
          </cell>
        </row>
        <row r="780">
          <cell r="A780">
            <v>705284</v>
          </cell>
          <cell r="B780" t="str">
            <v>Corpo de BDCC 2,50 x 2,50 m - moldado no local - altura do aterro 0,00 a 1,00 m - areia extraída e brita produzida</v>
          </cell>
          <cell r="C780" t="str">
            <v>m</v>
          </cell>
          <cell r="D780">
            <v>7326.46</v>
          </cell>
          <cell r="E780" t="str">
            <v>SICRO Abr/26</v>
          </cell>
        </row>
        <row r="781">
          <cell r="A781">
            <v>705287</v>
          </cell>
          <cell r="B781" t="str">
            <v>Corpo de BDCC 2,50 x 2,50 m - moldado no local - altura do aterro 1,00 a 2,50 m - areia e brita comerciais</v>
          </cell>
          <cell r="C781" t="str">
            <v>m</v>
          </cell>
          <cell r="D781">
            <v>7263.73</v>
          </cell>
          <cell r="E781" t="str">
            <v>SICRO Abr/26</v>
          </cell>
        </row>
        <row r="782">
          <cell r="A782">
            <v>705286</v>
          </cell>
          <cell r="B782" t="str">
            <v>Corpo de BDCC 2,50 x 2,50 m - moldado no local - altura do aterro 1,00 a 2,50 m - areia extraída e brita produzida</v>
          </cell>
          <cell r="C782" t="str">
            <v>m</v>
          </cell>
          <cell r="D782">
            <v>6659.88</v>
          </cell>
          <cell r="E782" t="str">
            <v>SICRO Abr/26</v>
          </cell>
        </row>
        <row r="783">
          <cell r="A783">
            <v>705295</v>
          </cell>
          <cell r="B783" t="str">
            <v>Corpo de BDCC 2,50 x 2,50 m - moldado no local - altura do aterro 10,00 a 12,50 m - areia e brita comerciais</v>
          </cell>
          <cell r="C783" t="str">
            <v>m</v>
          </cell>
          <cell r="D783">
            <v>11134.13</v>
          </cell>
          <cell r="E783" t="str">
            <v>SICRO Abr/26</v>
          </cell>
        </row>
        <row r="784">
          <cell r="A784">
            <v>705294</v>
          </cell>
          <cell r="B784" t="str">
            <v>Corpo de BDCC 2,50 x 2,50 m - moldado no local - altura do aterro 10,00 a 12,50 m - areia extraída e brita produzida</v>
          </cell>
          <cell r="C784" t="str">
            <v>m</v>
          </cell>
          <cell r="D784">
            <v>10202.030000000001</v>
          </cell>
          <cell r="E784" t="str">
            <v>SICRO Abr/26</v>
          </cell>
        </row>
        <row r="785">
          <cell r="A785">
            <v>705297</v>
          </cell>
          <cell r="B785" t="str">
            <v>Corpo de BDCC 2,50 x 2,50 m - moldado no local - altura do aterro 12,50 a 15,00 m - areia e brita comerciais</v>
          </cell>
          <cell r="C785" t="str">
            <v>m</v>
          </cell>
          <cell r="D785">
            <v>12007.17</v>
          </cell>
          <cell r="E785" t="str">
            <v>SICRO Abr/26</v>
          </cell>
        </row>
        <row r="786">
          <cell r="A786">
            <v>705296</v>
          </cell>
          <cell r="B786" t="str">
            <v>Corpo de BDCC 2,50 x 2,50 m - moldado no local - altura do aterro 12,50 a 15,00 m - areia extraída e brita produzida</v>
          </cell>
          <cell r="C786" t="str">
            <v>m</v>
          </cell>
          <cell r="D786">
            <v>11075.06</v>
          </cell>
          <cell r="E786" t="str">
            <v>SICRO Abr/26</v>
          </cell>
        </row>
        <row r="787">
          <cell r="A787">
            <v>705289</v>
          </cell>
          <cell r="B787" t="str">
            <v>Corpo de BDCC 2,50 x 2,50 m - moldado no local - altura do aterro 2,50 a 5,00 m - areia e brita comerciais</v>
          </cell>
          <cell r="C787" t="str">
            <v>m</v>
          </cell>
          <cell r="D787">
            <v>8226.06</v>
          </cell>
          <cell r="E787" t="str">
            <v>SICRO Abr/26</v>
          </cell>
        </row>
        <row r="788">
          <cell r="A788">
            <v>705288</v>
          </cell>
          <cell r="B788" t="str">
            <v>Corpo de BDCC 2,50 x 2,50 m - moldado no local - altura do aterro 2,50 a 5,00 m - areia extraída e brita produzida</v>
          </cell>
          <cell r="C788" t="str">
            <v>m</v>
          </cell>
          <cell r="D788">
            <v>7461.31</v>
          </cell>
          <cell r="E788" t="str">
            <v>SICRO Abr/26</v>
          </cell>
        </row>
        <row r="789">
          <cell r="A789">
            <v>705291</v>
          </cell>
          <cell r="B789" t="str">
            <v>Corpo de BDCC 2,50 x 2,50 m - moldado no local - altura do aterro 5,00 a 7,50 m - areia e brita comerciais</v>
          </cell>
          <cell r="C789" t="str">
            <v>m</v>
          </cell>
          <cell r="D789">
            <v>9343.2199999999993</v>
          </cell>
          <cell r="E789" t="str">
            <v>SICRO Abr/26</v>
          </cell>
        </row>
        <row r="790">
          <cell r="A790">
            <v>705290</v>
          </cell>
          <cell r="B790" t="str">
            <v>Corpo de BDCC 2,50 x 2,50 m - moldado no local - altura do aterro 5,00 a 7,50 m - areia extraída e brita produzida</v>
          </cell>
          <cell r="C790" t="str">
            <v>m</v>
          </cell>
          <cell r="D790">
            <v>8578.4599999999991</v>
          </cell>
          <cell r="E790" t="str">
            <v>SICRO Abr/26</v>
          </cell>
        </row>
        <row r="791">
          <cell r="A791">
            <v>705293</v>
          </cell>
          <cell r="B791" t="str">
            <v>Corpo de BDCC 2,50 x 2,50 m - moldado no local - altura do aterro 7,50 a 10,00 m - areia e brita comerciais</v>
          </cell>
          <cell r="C791" t="str">
            <v>m</v>
          </cell>
          <cell r="D791">
            <v>10107.42</v>
          </cell>
          <cell r="E791" t="str">
            <v>SICRO Abr/26</v>
          </cell>
        </row>
        <row r="792">
          <cell r="A792">
            <v>705292</v>
          </cell>
          <cell r="B792" t="str">
            <v>Corpo de BDCC 2,50 x 2,50 m - moldado no local - altura do aterro 7,50 a 10,00 m - areia extraída e brita produzida</v>
          </cell>
          <cell r="C792" t="str">
            <v>m</v>
          </cell>
          <cell r="D792">
            <v>9175.32</v>
          </cell>
          <cell r="E792" t="str">
            <v>SICRO Abr/26</v>
          </cell>
        </row>
        <row r="793">
          <cell r="A793">
            <v>705299</v>
          </cell>
          <cell r="B793" t="str">
            <v>Corpo de BDCC 3,00 x 3,00 m - moldado no local - altura do aterro 0,00 a 1,00 m - areia e brita comerciais</v>
          </cell>
          <cell r="C793" t="str">
            <v>m</v>
          </cell>
          <cell r="D793">
            <v>10218.08</v>
          </cell>
          <cell r="E793" t="str">
            <v>SICRO Abr/26</v>
          </cell>
        </row>
        <row r="794">
          <cell r="A794">
            <v>705298</v>
          </cell>
          <cell r="B794" t="str">
            <v>Corpo de BDCC 3,00 x 3,00 m - moldado no local - altura do aterro 0,00 a 1,00 m - areia extraída e brita produzida</v>
          </cell>
          <cell r="C794" t="str">
            <v>m</v>
          </cell>
          <cell r="D794">
            <v>9316.86</v>
          </cell>
          <cell r="E794" t="str">
            <v>SICRO Abr/26</v>
          </cell>
        </row>
        <row r="795">
          <cell r="A795">
            <v>705301</v>
          </cell>
          <cell r="B795" t="str">
            <v>Corpo de BDCC 3,00 x 3,00 m - moldado no local - altura do aterro 1,00 a 2,50 m - areia e brita comerciais</v>
          </cell>
          <cell r="C795" t="str">
            <v>m</v>
          </cell>
          <cell r="D795">
            <v>9583.08</v>
          </cell>
          <cell r="E795" t="str">
            <v>SICRO Abr/26</v>
          </cell>
        </row>
        <row r="796">
          <cell r="A796">
            <v>705300</v>
          </cell>
          <cell r="B796" t="str">
            <v>Corpo de BDCC 3,00 x 3,00 m - moldado no local - altura do aterro 1,00 a 2,50 m - areia extraída e brita produzida</v>
          </cell>
          <cell r="C796" t="str">
            <v>m</v>
          </cell>
          <cell r="D796">
            <v>8681.86</v>
          </cell>
          <cell r="E796" t="str">
            <v>SICRO Abr/26</v>
          </cell>
        </row>
        <row r="797">
          <cell r="A797">
            <v>705309</v>
          </cell>
          <cell r="B797" t="str">
            <v>Corpo de BDCC 3,00 x 3,00 m - moldado no local - altura do aterro 10,00 a 12,50 m - areia e brita comerciais</v>
          </cell>
          <cell r="C797" t="str">
            <v>m</v>
          </cell>
          <cell r="D797">
            <v>15461.52</v>
          </cell>
          <cell r="E797" t="str">
            <v>SICRO Abr/26</v>
          </cell>
        </row>
        <row r="798">
          <cell r="A798">
            <v>705308</v>
          </cell>
          <cell r="B798" t="str">
            <v>Corpo de BDCC 3,00 x 3,00 m - moldado no local - altura do aterro 10,00 a 12,50 m - areia extraída e brita produzida</v>
          </cell>
          <cell r="C798" t="str">
            <v>m</v>
          </cell>
          <cell r="D798">
            <v>14113.37</v>
          </cell>
          <cell r="E798" t="str">
            <v>SICRO Abr/26</v>
          </cell>
        </row>
        <row r="799">
          <cell r="A799">
            <v>705311</v>
          </cell>
          <cell r="B799" t="str">
            <v>Corpo de BDCC 3,00 x 3,00 m - moldado no local - altura do aterro 12,50 a 15,00 m - areia e brita comerciais</v>
          </cell>
          <cell r="C799" t="str">
            <v>m</v>
          </cell>
          <cell r="D799">
            <v>15361.75</v>
          </cell>
          <cell r="E799" t="str">
            <v>SICRO Abr/26</v>
          </cell>
        </row>
        <row r="800">
          <cell r="A800">
            <v>705310</v>
          </cell>
          <cell r="B800" t="str">
            <v>Corpo de BDCC 3,00 x 3,00 m - moldado no local - altura do aterro 12,50 a 15,00 m - areia extraída e brita produzida</v>
          </cell>
          <cell r="C800" t="str">
            <v>m</v>
          </cell>
          <cell r="D800">
            <v>14013.6</v>
          </cell>
          <cell r="E800" t="str">
            <v>SICRO Abr/26</v>
          </cell>
        </row>
        <row r="801">
          <cell r="A801">
            <v>705303</v>
          </cell>
          <cell r="B801" t="str">
            <v>Corpo de BDCC 3,00 x 3,00 m - moldado no local - altura do aterro 2,50 a 5,00 m - areia e brita comerciais</v>
          </cell>
          <cell r="C801" t="str">
            <v>m</v>
          </cell>
          <cell r="D801">
            <v>10342.950000000001</v>
          </cell>
          <cell r="E801" t="str">
            <v>SICRO Abr/26</v>
          </cell>
        </row>
        <row r="802">
          <cell r="A802">
            <v>705302</v>
          </cell>
          <cell r="B802" t="str">
            <v>Corpo de BDCC 3,00 x 3,00 m - moldado no local - altura do aterro 2,50 a 5,00 m - areia extraída e brita produzida</v>
          </cell>
          <cell r="C802" t="str">
            <v>m</v>
          </cell>
          <cell r="D802">
            <v>9245.1200000000008</v>
          </cell>
          <cell r="E802" t="str">
            <v>SICRO Abr/26</v>
          </cell>
        </row>
        <row r="803">
          <cell r="A803">
            <v>705305</v>
          </cell>
          <cell r="B803" t="str">
            <v>Corpo de BDCC 3,00 x 3,00 m - moldado no local - altura do aterro 5,00 a 7,50 m - areia e brita comerciais</v>
          </cell>
          <cell r="C803" t="str">
            <v>m</v>
          </cell>
          <cell r="D803">
            <v>12544.95</v>
          </cell>
          <cell r="E803" t="str">
            <v>SICRO Abr/26</v>
          </cell>
        </row>
        <row r="804">
          <cell r="A804">
            <v>705304</v>
          </cell>
          <cell r="B804" t="str">
            <v>Corpo de BDCC 3,00 x 3,00 m - moldado no local - altura do aterro 5,00 a 7,50 m - areia extraída e brita produzida</v>
          </cell>
          <cell r="C804" t="str">
            <v>m</v>
          </cell>
          <cell r="D804">
            <v>11447.12</v>
          </cell>
          <cell r="E804" t="str">
            <v>SICRO Abr/26</v>
          </cell>
        </row>
        <row r="805">
          <cell r="A805">
            <v>705307</v>
          </cell>
          <cell r="B805" t="str">
            <v>Corpo de BDCC 3,00 x 3,00 m - moldado no local - altura do aterro 7,50 a 10,00 m - areia e brita comerciais</v>
          </cell>
          <cell r="C805" t="str">
            <v>m</v>
          </cell>
          <cell r="D805">
            <v>13875.38</v>
          </cell>
          <cell r="E805" t="str">
            <v>SICRO Abr/26</v>
          </cell>
        </row>
        <row r="806">
          <cell r="A806">
            <v>705306</v>
          </cell>
          <cell r="B806" t="str">
            <v>Corpo de BDCC 3,00 x 3,00 m - moldado no local - altura do aterro 7,50 a 10,00 m - areia extraída e brita produzida</v>
          </cell>
          <cell r="C806" t="str">
            <v>m</v>
          </cell>
          <cell r="D806">
            <v>12527.23</v>
          </cell>
          <cell r="E806" t="str">
            <v>SICRO Abr/26</v>
          </cell>
        </row>
        <row r="807">
          <cell r="A807">
            <v>705169</v>
          </cell>
          <cell r="B807" t="str">
            <v>Corpo de BSCC 1,50 x 1,50 m - moldado no local - altura do aterro 0,00 a 1,00 m - areia e brita comerciais</v>
          </cell>
          <cell r="C807" t="str">
            <v>m</v>
          </cell>
          <cell r="D807">
            <v>2581.96</v>
          </cell>
          <cell r="E807" t="str">
            <v>SICRO Abr/26</v>
          </cell>
        </row>
        <row r="808">
          <cell r="A808">
            <v>705168</v>
          </cell>
          <cell r="B808" t="str">
            <v>Corpo de BSCC 1,50 x 1,50 m - moldado no local - altura do aterro 0,00 a 1,00 m - areia extraída e brita produzida</v>
          </cell>
          <cell r="C808" t="str">
            <v>m</v>
          </cell>
          <cell r="D808">
            <v>2373.65</v>
          </cell>
          <cell r="E808" t="str">
            <v>SICRO Abr/26</v>
          </cell>
        </row>
        <row r="809">
          <cell r="A809">
            <v>705171</v>
          </cell>
          <cell r="B809" t="str">
            <v>Corpo de BSCC 1,50 x 1,50 m - moldado no local - altura do aterro 1,00 a 2,50 m - areia e brita comerciais</v>
          </cell>
          <cell r="C809" t="str">
            <v>m</v>
          </cell>
          <cell r="D809">
            <v>2289.31</v>
          </cell>
          <cell r="E809" t="str">
            <v>SICRO Abr/26</v>
          </cell>
        </row>
        <row r="810">
          <cell r="A810">
            <v>705170</v>
          </cell>
          <cell r="B810" t="str">
            <v>Corpo de BSCC 1,50 x 1,50 m - moldado no local - altura do aterro 1,00 a 2,50 m - areia extraída e brita produzida</v>
          </cell>
          <cell r="C810" t="str">
            <v>m</v>
          </cell>
          <cell r="D810">
            <v>2080.9899999999998</v>
          </cell>
          <cell r="E810" t="str">
            <v>SICRO Abr/26</v>
          </cell>
        </row>
        <row r="811">
          <cell r="A811">
            <v>705179</v>
          </cell>
          <cell r="B811" t="str">
            <v>Corpo de BSCC 1,50 x 1,50 m - moldado no local - altura do aterro 10,00 a 12,50 m - areia e brita comerciais</v>
          </cell>
          <cell r="C811" t="str">
            <v>m</v>
          </cell>
          <cell r="D811">
            <v>3251.77</v>
          </cell>
          <cell r="E811" t="str">
            <v>SICRO Abr/26</v>
          </cell>
        </row>
        <row r="812">
          <cell r="A812">
            <v>705178</v>
          </cell>
          <cell r="B812" t="str">
            <v>Corpo de BSCC 1,50 x 1,50 m - moldado no local - altura do aterro 10,00 a 12,50 m - areia extraída e brita produzida</v>
          </cell>
          <cell r="C812" t="str">
            <v>m</v>
          </cell>
          <cell r="D812">
            <v>2976.85</v>
          </cell>
          <cell r="E812" t="str">
            <v>SICRO Abr/26</v>
          </cell>
        </row>
        <row r="813">
          <cell r="A813">
            <v>705181</v>
          </cell>
          <cell r="B813" t="str">
            <v>Corpo de BSCC 1,50 x 1,50 m - moldado no local - altura do aterro 12,50 a 15,00 m - areia e brita comerciais</v>
          </cell>
          <cell r="C813" t="str">
            <v>m</v>
          </cell>
          <cell r="D813">
            <v>3395.42</v>
          </cell>
          <cell r="E813" t="str">
            <v>SICRO Abr/26</v>
          </cell>
        </row>
        <row r="814">
          <cell r="A814">
            <v>705180</v>
          </cell>
          <cell r="B814" t="str">
            <v>Corpo de BSCC 1,50 x 1,50 m - moldado no local - altura do aterro 12,50 a 15,00 m - areia extraída e brita produzida</v>
          </cell>
          <cell r="C814" t="str">
            <v>m</v>
          </cell>
          <cell r="D814">
            <v>3120.49</v>
          </cell>
          <cell r="E814" t="str">
            <v>SICRO Abr/26</v>
          </cell>
        </row>
        <row r="815">
          <cell r="A815">
            <v>705173</v>
          </cell>
          <cell r="B815" t="str">
            <v>Corpo de BSCC 1,50 x 1,50 m - moldado no local - altura do aterro 2,50 a 5,00 m - areia e brita comerciais</v>
          </cell>
          <cell r="C815" t="str">
            <v>m</v>
          </cell>
          <cell r="D815">
            <v>2493.42</v>
          </cell>
          <cell r="E815" t="str">
            <v>SICRO Abr/26</v>
          </cell>
        </row>
        <row r="816">
          <cell r="A816">
            <v>705172</v>
          </cell>
          <cell r="B816" t="str">
            <v>Corpo de BSCC 1,50 x 1,50 m - moldado no local - altura do aterro 2,50 a 5,00 m - areia extraída e brita produzida</v>
          </cell>
          <cell r="C816" t="str">
            <v>m</v>
          </cell>
          <cell r="D816">
            <v>2285.1</v>
          </cell>
          <cell r="E816" t="str">
            <v>SICRO Abr/26</v>
          </cell>
        </row>
        <row r="817">
          <cell r="A817">
            <v>705175</v>
          </cell>
          <cell r="B817" t="str">
            <v>Corpo de BSCC 1,50 x 1,50 m - moldado no local - altura do aterro 5,00 a 7,50 m - areia e brita comerciais</v>
          </cell>
          <cell r="C817" t="str">
            <v>m</v>
          </cell>
          <cell r="D817">
            <v>2774.57</v>
          </cell>
          <cell r="E817" t="str">
            <v>SICRO Abr/26</v>
          </cell>
        </row>
        <row r="818">
          <cell r="A818">
            <v>705174</v>
          </cell>
          <cell r="B818" t="str">
            <v>Corpo de BSCC 1,50 x 1,50 m - moldado no local - altura do aterro 5,00 a 7,50 m - areia extraída e brita produzida</v>
          </cell>
          <cell r="C818" t="str">
            <v>m</v>
          </cell>
          <cell r="D818">
            <v>2566.25</v>
          </cell>
          <cell r="E818" t="str">
            <v>SICRO Abr/26</v>
          </cell>
        </row>
        <row r="819">
          <cell r="A819">
            <v>705177</v>
          </cell>
          <cell r="B819" t="str">
            <v>Corpo de BSCC 1,50 x 1,50 m - moldado no local - altura do aterro 7,50 a 10,00 m - areia e brita comerciais</v>
          </cell>
          <cell r="C819" t="str">
            <v>m</v>
          </cell>
          <cell r="D819">
            <v>3132.67</v>
          </cell>
          <cell r="E819" t="str">
            <v>SICRO Abr/26</v>
          </cell>
        </row>
        <row r="820">
          <cell r="A820">
            <v>705176</v>
          </cell>
          <cell r="B820" t="str">
            <v>Corpo de BSCC 1,50 x 1,50 m - moldado no local - altura do aterro 7,50 a 10,00 m - areia extraída e brita produzida</v>
          </cell>
          <cell r="C820" t="str">
            <v>m</v>
          </cell>
          <cell r="D820">
            <v>2857.75</v>
          </cell>
          <cell r="E820" t="str">
            <v>SICRO Abr/26</v>
          </cell>
        </row>
        <row r="821">
          <cell r="A821">
            <v>705183</v>
          </cell>
          <cell r="B821" t="str">
            <v>Corpo de BSCC 2,00 x 2,00 m - moldado no local - altura do aterro 0,00 a 1,00 m - areia e brita comerciais</v>
          </cell>
          <cell r="C821" t="str">
            <v>m</v>
          </cell>
          <cell r="D821">
            <v>3598.15</v>
          </cell>
          <cell r="E821" t="str">
            <v>SICRO Abr/26</v>
          </cell>
        </row>
        <row r="822">
          <cell r="A822">
            <v>705182</v>
          </cell>
          <cell r="B822" t="str">
            <v>Corpo de BSCC 2,00 x 2,00 m - moldado no local - altura do aterro 0,00 a 1,00 m - areia extraída e brita produzida</v>
          </cell>
          <cell r="C822" t="str">
            <v>m</v>
          </cell>
          <cell r="D822">
            <v>3330.42</v>
          </cell>
          <cell r="E822" t="str">
            <v>SICRO Abr/26</v>
          </cell>
        </row>
        <row r="823">
          <cell r="A823">
            <v>705185</v>
          </cell>
          <cell r="B823" t="str">
            <v>Corpo de BSCC 2,00 x 2,00 m - moldado no local - altura do aterro 1,00 a 2,50 m - areia e brita comerciais</v>
          </cell>
          <cell r="C823" t="str">
            <v>m</v>
          </cell>
          <cell r="D823">
            <v>3258.94</v>
          </cell>
          <cell r="E823" t="str">
            <v>SICRO Abr/26</v>
          </cell>
        </row>
        <row r="824">
          <cell r="A824">
            <v>705184</v>
          </cell>
          <cell r="B824" t="str">
            <v>Corpo de BSCC 2,00 x 2,00 m - moldado no local - altura do aterro 1,00 a 2,50 m - areia extraída e brita produzida</v>
          </cell>
          <cell r="C824" t="str">
            <v>m</v>
          </cell>
          <cell r="D824">
            <v>2991.21</v>
          </cell>
          <cell r="E824" t="str">
            <v>SICRO Abr/26</v>
          </cell>
        </row>
        <row r="825">
          <cell r="A825">
            <v>705193</v>
          </cell>
          <cell r="B825" t="str">
            <v>Corpo de BSCC 2,00 x 2,00 m - moldado no local - altura do aterro 10,00 a 12,50 m - areia e brita comerciais</v>
          </cell>
          <cell r="C825" t="str">
            <v>m</v>
          </cell>
          <cell r="D825">
            <v>4956.8500000000004</v>
          </cell>
          <cell r="E825" t="str">
            <v>SICRO Abr/26</v>
          </cell>
        </row>
        <row r="826">
          <cell r="A826">
            <v>705192</v>
          </cell>
          <cell r="B826" t="str">
            <v>Corpo de BSCC 2,00 x 2,00 m - moldado no local - altura do aterro 10,00 a 12,50 m - areia extraída e brita produzida</v>
          </cell>
          <cell r="C826" t="str">
            <v>m</v>
          </cell>
          <cell r="D826">
            <v>4525.0200000000004</v>
          </cell>
          <cell r="E826" t="str">
            <v>SICRO Abr/26</v>
          </cell>
        </row>
        <row r="827">
          <cell r="A827">
            <v>705195</v>
          </cell>
          <cell r="B827" t="str">
            <v>Corpo de BSCC 2,00 x 2,00 m - moldado no local - altura do aterro 12,50 a 15,00 m - areia e brita comerciais</v>
          </cell>
          <cell r="C827" t="str">
            <v>m</v>
          </cell>
          <cell r="D827">
            <v>5301.18</v>
          </cell>
          <cell r="E827" t="str">
            <v>SICRO Abr/26</v>
          </cell>
        </row>
        <row r="828">
          <cell r="A828">
            <v>705194</v>
          </cell>
          <cell r="B828" t="str">
            <v>Corpo de BSCC 2,00 x 2,00 m - moldado no local - altura do aterro 12,50 a 15,00 m - areia extraída e brita produzida</v>
          </cell>
          <cell r="C828" t="str">
            <v>m</v>
          </cell>
          <cell r="D828">
            <v>4869.3500000000004</v>
          </cell>
          <cell r="E828" t="str">
            <v>SICRO Abr/26</v>
          </cell>
        </row>
        <row r="829">
          <cell r="A829">
            <v>705187</v>
          </cell>
          <cell r="B829" t="str">
            <v>Corpo de BSCC 2,00 x 2,00 m - moldado no local - altura do aterro 2,50 a 5,00 m - areia e brita comerciais</v>
          </cell>
          <cell r="C829" t="str">
            <v>m</v>
          </cell>
          <cell r="D829">
            <v>3710.22</v>
          </cell>
          <cell r="E829" t="str">
            <v>SICRO Abr/26</v>
          </cell>
        </row>
        <row r="830">
          <cell r="A830">
            <v>705186</v>
          </cell>
          <cell r="B830" t="str">
            <v>Corpo de BSCC 2,00 x 2,00 m - moldado no local - altura do aterro 2,50 a 5,00 m - areia extraída e brita produzida</v>
          </cell>
          <cell r="C830" t="str">
            <v>m</v>
          </cell>
          <cell r="D830">
            <v>3359.63</v>
          </cell>
          <cell r="E830" t="str">
            <v>SICRO Abr/26</v>
          </cell>
        </row>
        <row r="831">
          <cell r="A831">
            <v>705189</v>
          </cell>
          <cell r="B831" t="str">
            <v>Corpo de BSCC 2,00 x 2,00 m - moldado no local - altura do aterro 5,00 a 7,50 m - areia e brita comerciais</v>
          </cell>
          <cell r="C831" t="str">
            <v>m</v>
          </cell>
          <cell r="D831">
            <v>4157.59</v>
          </cell>
          <cell r="E831" t="str">
            <v>SICRO Abr/26</v>
          </cell>
        </row>
        <row r="832">
          <cell r="A832">
            <v>705188</v>
          </cell>
          <cell r="B832" t="str">
            <v>Corpo de BSCC 2,00 x 2,00 m - moldado no local - altura do aterro 5,00 a 7,50 m - areia extraída e brita produzida</v>
          </cell>
          <cell r="C832" t="str">
            <v>m</v>
          </cell>
          <cell r="D832">
            <v>3807</v>
          </cell>
          <cell r="E832" t="str">
            <v>SICRO Abr/26</v>
          </cell>
        </row>
        <row r="833">
          <cell r="A833">
            <v>705191</v>
          </cell>
          <cell r="B833" t="str">
            <v>Corpo de BSCC 2,00 x 2,00 m - moldado no local - altura do aterro 7,50 a 10,00 m - areia e brita comerciais</v>
          </cell>
          <cell r="C833" t="str">
            <v>m</v>
          </cell>
          <cell r="D833">
            <v>4566.47</v>
          </cell>
          <cell r="E833" t="str">
            <v>SICRO Abr/26</v>
          </cell>
        </row>
        <row r="834">
          <cell r="A834">
            <v>705190</v>
          </cell>
          <cell r="B834" t="str">
            <v>Corpo de BSCC 2,00 x 2,00 m - moldado no local - altura do aterro 7,50 a 10,00 m - areia extraída e brita produzida</v>
          </cell>
          <cell r="C834" t="str">
            <v>m</v>
          </cell>
          <cell r="D834">
            <v>4134.6499999999996</v>
          </cell>
          <cell r="E834" t="str">
            <v>SICRO Abr/26</v>
          </cell>
        </row>
        <row r="835">
          <cell r="A835">
            <v>705197</v>
          </cell>
          <cell r="B835" t="str">
            <v>Corpo de BSCC 2,50 x 2,50 m - moldado no local - altura do aterro 0,00 a 1,00 m - areia e brita comerciais</v>
          </cell>
          <cell r="C835" t="str">
            <v>m</v>
          </cell>
          <cell r="D835">
            <v>4918.53</v>
          </cell>
          <cell r="E835" t="str">
            <v>SICRO Abr/26</v>
          </cell>
        </row>
        <row r="836">
          <cell r="A836">
            <v>705196</v>
          </cell>
          <cell r="B836" t="str">
            <v>Corpo de BSCC 2,50 x 2,50 m - moldado no local - altura do aterro 0,00 a 1,00 m - areia extraída e brita produzida</v>
          </cell>
          <cell r="C836" t="str">
            <v>m</v>
          </cell>
          <cell r="D836">
            <v>4490.88</v>
          </cell>
          <cell r="E836" t="str">
            <v>SICRO Abr/26</v>
          </cell>
        </row>
        <row r="837">
          <cell r="A837">
            <v>705199</v>
          </cell>
          <cell r="B837" t="str">
            <v>Corpo de BSCC 2,50 x 2,50 m - moldado no local - altura do aterro 1,00 a 2,50 m - areia e brita comerciais</v>
          </cell>
          <cell r="C837" t="str">
            <v>m</v>
          </cell>
          <cell r="D837">
            <v>4661.92</v>
          </cell>
          <cell r="E837" t="str">
            <v>SICRO Abr/26</v>
          </cell>
        </row>
        <row r="838">
          <cell r="A838">
            <v>705198</v>
          </cell>
          <cell r="B838" t="str">
            <v>Corpo de BSCC 2,50 x 2,50 m - moldado no local - altura do aterro 1,00 a 2,50 m - areia extraída e brita produzida</v>
          </cell>
          <cell r="C838" t="str">
            <v>m</v>
          </cell>
          <cell r="D838">
            <v>4234.2700000000004</v>
          </cell>
          <cell r="E838" t="str">
            <v>SICRO Abr/26</v>
          </cell>
        </row>
        <row r="839">
          <cell r="A839">
            <v>705207</v>
          </cell>
          <cell r="B839" t="str">
            <v>Corpo de BSCC 2,50 x 2,50 m - moldado no local - altura do aterro 10,00 a 12,50 m - areia e brita comerciais</v>
          </cell>
          <cell r="C839" t="str">
            <v>m</v>
          </cell>
          <cell r="D839">
            <v>7016.13</v>
          </cell>
          <cell r="E839" t="str">
            <v>SICRO Abr/26</v>
          </cell>
        </row>
        <row r="840">
          <cell r="A840">
            <v>705206</v>
          </cell>
          <cell r="B840" t="str">
            <v>Corpo de BSCC 2,50 x 2,50 m - moldado no local - altura do aterro 10,00 a 12,50 m - areia extraída e brita produzida</v>
          </cell>
          <cell r="C840" t="str">
            <v>m</v>
          </cell>
          <cell r="D840">
            <v>6378.86</v>
          </cell>
          <cell r="E840" t="str">
            <v>SICRO Abr/26</v>
          </cell>
        </row>
        <row r="841">
          <cell r="A841">
            <v>705209</v>
          </cell>
          <cell r="B841" t="str">
            <v>Corpo de BSCC 2,50 x 2,50 m - moldado no local - altura do aterro 12,50 a 15,00 m - areia e brita comerciais</v>
          </cell>
          <cell r="C841" t="str">
            <v>m</v>
          </cell>
          <cell r="D841">
            <v>7965.64</v>
          </cell>
          <cell r="E841" t="str">
            <v>SICRO Abr/26</v>
          </cell>
        </row>
        <row r="842">
          <cell r="A842">
            <v>705208</v>
          </cell>
          <cell r="B842" t="str">
            <v>Corpo de BSCC 2,50 x 2,50 m - moldado no local - altura do aterro 12,50 a 15,00 m - areia extraída e brita produzida</v>
          </cell>
          <cell r="C842" t="str">
            <v>m</v>
          </cell>
          <cell r="D842">
            <v>7222.75</v>
          </cell>
          <cell r="E842" t="str">
            <v>SICRO Abr/26</v>
          </cell>
        </row>
        <row r="843">
          <cell r="A843">
            <v>705201</v>
          </cell>
          <cell r="B843" t="str">
            <v>Corpo de BSCC 2,50 x 2,50 m - moldado no local - altura do aterro 2,50 a 5,00 m - areia e brita comerciais</v>
          </cell>
          <cell r="C843" t="str">
            <v>m</v>
          </cell>
          <cell r="D843">
            <v>5336.36</v>
          </cell>
          <cell r="E843" t="str">
            <v>SICRO Abr/26</v>
          </cell>
        </row>
        <row r="844">
          <cell r="A844">
            <v>705200</v>
          </cell>
          <cell r="B844" t="str">
            <v>Corpo de BSCC 2,50 x 2,50 m - moldado no local - altura do aterro 2,50 a 5,00 m - areia extraída e brita produzida</v>
          </cell>
          <cell r="C844" t="str">
            <v>m</v>
          </cell>
          <cell r="D844">
            <v>4908.72</v>
          </cell>
          <cell r="E844" t="str">
            <v>SICRO Abr/26</v>
          </cell>
        </row>
        <row r="845">
          <cell r="A845">
            <v>705203</v>
          </cell>
          <cell r="B845" t="str">
            <v>Corpo de BSCC 2,50 x 2,50 m - moldado no local - altura do aterro 5,00 a 7,50 m - areia e brita comerciais</v>
          </cell>
          <cell r="C845" t="str">
            <v>m</v>
          </cell>
          <cell r="D845">
            <v>5877.6</v>
          </cell>
          <cell r="E845" t="str">
            <v>SICRO Abr/26</v>
          </cell>
        </row>
        <row r="846">
          <cell r="A846">
            <v>705202</v>
          </cell>
          <cell r="B846" t="str">
            <v>Corpo de BSCC 2,50 x 2,50 m - moldado no local - altura do aterro 5,00 a 7,50 m - areia extraída e brita produzida</v>
          </cell>
          <cell r="C846" t="str">
            <v>m</v>
          </cell>
          <cell r="D846">
            <v>5352.46</v>
          </cell>
          <cell r="E846" t="str">
            <v>SICRO Abr/26</v>
          </cell>
        </row>
        <row r="847">
          <cell r="A847">
            <v>705205</v>
          </cell>
          <cell r="B847" t="str">
            <v>Corpo de BSCC 2,50 x 2,50 m - moldado no local - altura do aterro 7,50 a 10,00 m - areia e brita comerciais</v>
          </cell>
          <cell r="C847" t="str">
            <v>m</v>
          </cell>
          <cell r="D847">
            <v>6418.12</v>
          </cell>
          <cell r="E847" t="str">
            <v>SICRO Abr/26</v>
          </cell>
        </row>
        <row r="848">
          <cell r="A848">
            <v>705204</v>
          </cell>
          <cell r="B848" t="str">
            <v>Corpo de BSCC 2,50 x 2,50 m - moldado no local - altura do aterro 7,50 a 10,00 m - areia extraída e brita produzida</v>
          </cell>
          <cell r="C848" t="str">
            <v>m</v>
          </cell>
          <cell r="D848">
            <v>5892.98</v>
          </cell>
          <cell r="E848" t="str">
            <v>SICRO Abr/26</v>
          </cell>
        </row>
        <row r="849">
          <cell r="A849">
            <v>705211</v>
          </cell>
          <cell r="B849" t="str">
            <v>Corpo de BSCC 3,00 x 3,00 m - moldado no local - altura do aterro 0,00 a 1,00 m - areia e brita comerciais</v>
          </cell>
          <cell r="C849" t="str">
            <v>m</v>
          </cell>
          <cell r="D849">
            <v>6293.56</v>
          </cell>
          <cell r="E849" t="str">
            <v>SICRO Abr/26</v>
          </cell>
        </row>
        <row r="850">
          <cell r="A850">
            <v>705210</v>
          </cell>
          <cell r="B850" t="str">
            <v>Corpo de BSCC 3,00 x 3,00 m - moldado no local - altura do aterro 0,00 a 1,00 m - areia extraída e brita produzida</v>
          </cell>
          <cell r="C850" t="str">
            <v>m</v>
          </cell>
          <cell r="D850">
            <v>5676.49</v>
          </cell>
          <cell r="E850" t="str">
            <v>SICRO Abr/26</v>
          </cell>
        </row>
        <row r="851">
          <cell r="A851">
            <v>705213</v>
          </cell>
          <cell r="B851" t="str">
            <v>Corpo de BSCC 3,00 x 3,00 m - moldado no local - altura do aterro 1,00 a 2,50 m - areia e brita comerciais</v>
          </cell>
          <cell r="C851" t="str">
            <v>m</v>
          </cell>
          <cell r="D851">
            <v>6216.36</v>
          </cell>
          <cell r="E851" t="str">
            <v>SICRO Abr/26</v>
          </cell>
        </row>
        <row r="852">
          <cell r="A852">
            <v>705212</v>
          </cell>
          <cell r="B852" t="str">
            <v>Corpo de BSCC 3,00 x 3,00 m - moldado no local - altura do aterro 1,00 a 2,50 m - areia extraída e brita produzida</v>
          </cell>
          <cell r="C852" t="str">
            <v>m</v>
          </cell>
          <cell r="D852">
            <v>5599.29</v>
          </cell>
          <cell r="E852" t="str">
            <v>SICRO Abr/26</v>
          </cell>
        </row>
        <row r="853">
          <cell r="A853">
            <v>705221</v>
          </cell>
          <cell r="B853" t="str">
            <v>Corpo de BSCC 3,00 x 3,00 m - moldado no local - altura do aterro 10,00 a 12,50 m - areia e brita comerciais</v>
          </cell>
          <cell r="C853" t="str">
            <v>m</v>
          </cell>
          <cell r="D853">
            <v>9644.1299999999992</v>
          </cell>
          <cell r="E853" t="str">
            <v>SICRO Abr/26</v>
          </cell>
        </row>
        <row r="854">
          <cell r="A854">
            <v>705220</v>
          </cell>
          <cell r="B854" t="str">
            <v>Corpo de BSCC 3,00 x 3,00 m - moldado no local - altura do aterro 10,00 a 12,50 m - areia extraída e brita produzida</v>
          </cell>
          <cell r="C854" t="str">
            <v>m</v>
          </cell>
          <cell r="D854">
            <v>8776.7999999999993</v>
          </cell>
          <cell r="E854" t="str">
            <v>SICRO Abr/26</v>
          </cell>
        </row>
        <row r="855">
          <cell r="A855">
            <v>705223</v>
          </cell>
          <cell r="B855" t="str">
            <v>Corpo de BSCC 3,00 x 3,00 m - moldado no local - altura do aterro 12,50 a 15,00 m - areia e brita comerciais</v>
          </cell>
          <cell r="C855" t="str">
            <v>m</v>
          </cell>
          <cell r="D855">
            <v>10434.540000000001</v>
          </cell>
          <cell r="E855" t="str">
            <v>SICRO Abr/26</v>
          </cell>
        </row>
        <row r="856">
          <cell r="A856">
            <v>705222</v>
          </cell>
          <cell r="B856" t="str">
            <v>Corpo de BSCC 3,00 x 3,00 m - moldado no local - altura do aterro 12,50 a 15,00 m - areia extraída e brita produzida</v>
          </cell>
          <cell r="C856" t="str">
            <v>m</v>
          </cell>
          <cell r="D856">
            <v>9435.58</v>
          </cell>
          <cell r="E856" t="str">
            <v>SICRO Abr/26</v>
          </cell>
        </row>
        <row r="857">
          <cell r="A857">
            <v>705215</v>
          </cell>
          <cell r="B857" t="str">
            <v>Corpo de BSCC 3,00 x 3,00 m - moldado no local - altura do aterro 2,50 a 5,00 m - areia e brita comerciais</v>
          </cell>
          <cell r="C857" t="str">
            <v>m</v>
          </cell>
          <cell r="D857">
            <v>7368.08</v>
          </cell>
          <cell r="E857" t="str">
            <v>SICRO Abr/26</v>
          </cell>
        </row>
        <row r="858">
          <cell r="A858">
            <v>705214</v>
          </cell>
          <cell r="B858" t="str">
            <v>Corpo de BSCC 3,00 x 3,00 m - moldado no local - altura do aterro 2,50 a 5,00 m - areia extraída e brita produzida</v>
          </cell>
          <cell r="C858" t="str">
            <v>m</v>
          </cell>
          <cell r="D858">
            <v>6621</v>
          </cell>
          <cell r="E858" t="str">
            <v>SICRO Abr/26</v>
          </cell>
        </row>
        <row r="859">
          <cell r="A859">
            <v>705217</v>
          </cell>
          <cell r="B859" t="str">
            <v>Corpo de BSCC 3,00 x 3,00 m - moldado no local - altura do aterro 5,00 a 7,50 m - areia e brita comerciais</v>
          </cell>
          <cell r="C859" t="str">
            <v>m</v>
          </cell>
          <cell r="D859">
            <v>8166.08</v>
          </cell>
          <cell r="E859" t="str">
            <v>SICRO Abr/26</v>
          </cell>
        </row>
        <row r="860">
          <cell r="A860">
            <v>705216</v>
          </cell>
          <cell r="B860" t="str">
            <v>Corpo de BSCC 3,00 x 3,00 m - moldado no local - altura do aterro 5,00 a 7,50 m - areia extraída e brita produzida</v>
          </cell>
          <cell r="C860" t="str">
            <v>m</v>
          </cell>
          <cell r="D860">
            <v>7419</v>
          </cell>
          <cell r="E860" t="str">
            <v>SICRO Abr/26</v>
          </cell>
        </row>
        <row r="861">
          <cell r="A861">
            <v>705219</v>
          </cell>
          <cell r="B861" t="str">
            <v>Corpo de BSCC 3,00 x 3,00 m - moldado no local - altura do aterro 7,50 a 10,00 m - areia e brita comerciais</v>
          </cell>
          <cell r="C861" t="str">
            <v>m</v>
          </cell>
          <cell r="D861">
            <v>8904.89</v>
          </cell>
          <cell r="E861" t="str">
            <v>SICRO Abr/26</v>
          </cell>
        </row>
        <row r="862">
          <cell r="A862">
            <v>705218</v>
          </cell>
          <cell r="B862" t="str">
            <v>Corpo de BSCC 3,00 x 3,00 m - moldado no local - altura do aterro 7,50 a 10,00 m - areia extraída e brita produzida</v>
          </cell>
          <cell r="C862" t="str">
            <v>m</v>
          </cell>
          <cell r="D862">
            <v>8037.57</v>
          </cell>
          <cell r="E862" t="str">
            <v>SICRO Abr/26</v>
          </cell>
        </row>
        <row r="863">
          <cell r="A863">
            <v>705346</v>
          </cell>
          <cell r="B863" t="str">
            <v>Corpo de BTCC 1,50 x 1,50 m - moldado no local - altura do aterro 0,00 a 1,00 m - areia e brita comerciais</v>
          </cell>
          <cell r="C863" t="str">
            <v>m</v>
          </cell>
          <cell r="D863">
            <v>5928.29</v>
          </cell>
          <cell r="E863" t="str">
            <v>SICRO Abr/26</v>
          </cell>
        </row>
        <row r="864">
          <cell r="A864">
            <v>705345</v>
          </cell>
          <cell r="B864" t="str">
            <v>Corpo de BTCC 1,50 x 1,50 m - moldado no local - altura do aterro 0,00 a 1,00 m - areia extraída e brita produzida</v>
          </cell>
          <cell r="C864" t="str">
            <v>m</v>
          </cell>
          <cell r="D864">
            <v>5393.65</v>
          </cell>
          <cell r="E864" t="str">
            <v>SICRO Abr/26</v>
          </cell>
        </row>
        <row r="865">
          <cell r="A865">
            <v>705348</v>
          </cell>
          <cell r="B865" t="str">
            <v>Corpo de BTCC 1,50 x 1,50 m - moldado no local - altura do aterro 1,00 a 2,50 m - areia e brita comerciais</v>
          </cell>
          <cell r="C865" t="str">
            <v>m</v>
          </cell>
          <cell r="D865">
            <v>5335.07</v>
          </cell>
          <cell r="E865" t="str">
            <v>SICRO Abr/26</v>
          </cell>
        </row>
        <row r="866">
          <cell r="A866">
            <v>705347</v>
          </cell>
          <cell r="B866" t="str">
            <v>Corpo de BTCC 1,50 x 1,50 m - moldado no local - altura do aterro 1,00 a 2,50 m - areia extraída e brita produzida</v>
          </cell>
          <cell r="C866" t="str">
            <v>m</v>
          </cell>
          <cell r="D866">
            <v>4800.4399999999996</v>
          </cell>
          <cell r="E866" t="str">
            <v>SICRO Abr/26</v>
          </cell>
        </row>
        <row r="867">
          <cell r="A867">
            <v>705356</v>
          </cell>
          <cell r="B867" t="str">
            <v>Corpo de BTCC 1,50 x 1,50 m - moldado no local - altura do aterro 10,00 a 12,50 m - areia e brita comerciais</v>
          </cell>
          <cell r="C867" t="str">
            <v>m</v>
          </cell>
          <cell r="D867">
            <v>7902.86</v>
          </cell>
          <cell r="E867" t="str">
            <v>SICRO Abr/26</v>
          </cell>
        </row>
        <row r="868">
          <cell r="A868">
            <v>705355</v>
          </cell>
          <cell r="B868" t="str">
            <v>Corpo de BTCC 1,50 x 1,50 m - moldado no local - altura do aterro 10,00 a 12,50 m - areia extraída e brita produzida</v>
          </cell>
          <cell r="C868" t="str">
            <v>m</v>
          </cell>
          <cell r="D868">
            <v>7191.12</v>
          </cell>
          <cell r="E868" t="str">
            <v>SICRO Abr/26</v>
          </cell>
        </row>
        <row r="869">
          <cell r="A869">
            <v>705358</v>
          </cell>
          <cell r="B869" t="str">
            <v>Corpo de BTCC 1,50 x 1,50 m - moldado no local - altura do aterro 12,50 a 15,00 m - areia e brita comerciais</v>
          </cell>
          <cell r="C869" t="str">
            <v>m</v>
          </cell>
          <cell r="D869">
            <v>8023.12</v>
          </cell>
          <cell r="E869" t="str">
            <v>SICRO Abr/26</v>
          </cell>
        </row>
        <row r="870">
          <cell r="A870">
            <v>705357</v>
          </cell>
          <cell r="B870" t="str">
            <v>Corpo de BTCC 1,50 x 1,50 m - moldado no local - altura do aterro 12,50 a 15,00 m - areia extraída e brita produzida</v>
          </cell>
          <cell r="C870" t="str">
            <v>m</v>
          </cell>
          <cell r="D870">
            <v>7311.38</v>
          </cell>
          <cell r="E870" t="str">
            <v>SICRO Abr/26</v>
          </cell>
        </row>
        <row r="871">
          <cell r="A871">
            <v>705350</v>
          </cell>
          <cell r="B871" t="str">
            <v>Corpo de BTCC 1,50 x 1,50 m - moldado no local - altura do aterro 2,50 a 5,00 m - areia e brita comerciais</v>
          </cell>
          <cell r="C871" t="str">
            <v>m</v>
          </cell>
          <cell r="D871">
            <v>5819.92</v>
          </cell>
          <cell r="E871" t="str">
            <v>SICRO Abr/26</v>
          </cell>
        </row>
        <row r="872">
          <cell r="A872">
            <v>705349</v>
          </cell>
          <cell r="B872" t="str">
            <v>Corpo de BTCC 1,50 x 1,50 m - moldado no local - altura do aterro 2,50 a 5,00 m - areia extraída e brita produzida</v>
          </cell>
          <cell r="C872" t="str">
            <v>m</v>
          </cell>
          <cell r="D872">
            <v>5285.29</v>
          </cell>
          <cell r="E872" t="str">
            <v>SICRO Abr/26</v>
          </cell>
        </row>
        <row r="873">
          <cell r="A873">
            <v>705352</v>
          </cell>
          <cell r="B873" t="str">
            <v>Corpo de BTCC 1,50 x 1,50 m - moldado no local - altura do aterro 5,00 a 7,50 m - areia e brita comerciais</v>
          </cell>
          <cell r="C873" t="str">
            <v>m</v>
          </cell>
          <cell r="D873">
            <v>6234.03</v>
          </cell>
          <cell r="E873" t="str">
            <v>SICRO Abr/26</v>
          </cell>
        </row>
        <row r="874">
          <cell r="A874">
            <v>705351</v>
          </cell>
          <cell r="B874" t="str">
            <v>Corpo de BTCC 1,50 x 1,50 m - moldado no local - altura do aterro 5,00 a 7,50 m - areia extraída e brita produzida</v>
          </cell>
          <cell r="C874" t="str">
            <v>m</v>
          </cell>
          <cell r="D874">
            <v>5699.4</v>
          </cell>
          <cell r="E874" t="str">
            <v>SICRO Abr/26</v>
          </cell>
        </row>
        <row r="875">
          <cell r="A875">
            <v>705354</v>
          </cell>
          <cell r="B875" t="str">
            <v>Corpo de BTCC 1,50 x 1,50 m - moldado no local - altura do aterro 7,50 a 10,00 m - areia e brita comerciais</v>
          </cell>
          <cell r="C875" t="str">
            <v>m</v>
          </cell>
          <cell r="D875">
            <v>6860.01</v>
          </cell>
          <cell r="E875" t="str">
            <v>SICRO Abr/26</v>
          </cell>
        </row>
        <row r="876">
          <cell r="A876">
            <v>705353</v>
          </cell>
          <cell r="B876" t="str">
            <v>Corpo de BTCC 1,50 x 1,50 m - moldado no local - altura do aterro 7,50 a 10,00 m - areia extraída e brita produzida</v>
          </cell>
          <cell r="C876" t="str">
            <v>m</v>
          </cell>
          <cell r="D876">
            <v>6325.38</v>
          </cell>
          <cell r="E876" t="str">
            <v>SICRO Abr/26</v>
          </cell>
        </row>
        <row r="877">
          <cell r="A877">
            <v>705360</v>
          </cell>
          <cell r="B877" t="str">
            <v>Corpo de BTCC 2,00 x 2,00 m - moldado no local - altura do aterro 0,00 a 1,00 m - areia e brita comerciais</v>
          </cell>
          <cell r="C877" t="str">
            <v>m</v>
          </cell>
          <cell r="D877">
            <v>8497.91</v>
          </cell>
          <cell r="E877" t="str">
            <v>SICRO Abr/26</v>
          </cell>
        </row>
        <row r="878">
          <cell r="A878">
            <v>705359</v>
          </cell>
          <cell r="B878" t="str">
            <v>Corpo de BTCC 2,00 x 2,00 m - moldado no local - altura do aterro 0,00 a 1,00 m - areia extraída e brita produzida</v>
          </cell>
          <cell r="C878" t="str">
            <v>m</v>
          </cell>
          <cell r="D878">
            <v>7808.05</v>
          </cell>
          <cell r="E878" t="str">
            <v>SICRO Abr/26</v>
          </cell>
        </row>
        <row r="879">
          <cell r="A879">
            <v>705362</v>
          </cell>
          <cell r="B879" t="str">
            <v>Corpo de BTCC 2,00 x 2,00 m - moldado no local - altura do aterro 1,00 a 2,50 m - areia e brita comerciais</v>
          </cell>
          <cell r="C879" t="str">
            <v>m</v>
          </cell>
          <cell r="D879">
            <v>7732.43</v>
          </cell>
          <cell r="E879" t="str">
            <v>SICRO Abr/26</v>
          </cell>
        </row>
        <row r="880">
          <cell r="A880">
            <v>705361</v>
          </cell>
          <cell r="B880" t="str">
            <v>Corpo de BTCC 2,00 x 2,00 m - moldado no local - altura do aterro 1,00 a 2,50 m - areia extraída e brita produzida</v>
          </cell>
          <cell r="C880" t="str">
            <v>m</v>
          </cell>
          <cell r="D880">
            <v>7042.56</v>
          </cell>
          <cell r="E880" t="str">
            <v>SICRO Abr/26</v>
          </cell>
        </row>
        <row r="881">
          <cell r="A881">
            <v>705370</v>
          </cell>
          <cell r="B881" t="str">
            <v>Corpo de BTCC 2,00 x 2,00 m - moldado no local - altura do aterro 10,00 a 12,50 m - areia e brita comerciais</v>
          </cell>
          <cell r="C881" t="str">
            <v>m</v>
          </cell>
          <cell r="D881">
            <v>11602.71</v>
          </cell>
          <cell r="E881" t="str">
            <v>SICRO Abr/26</v>
          </cell>
        </row>
        <row r="882">
          <cell r="A882">
            <v>705369</v>
          </cell>
          <cell r="B882" t="str">
            <v>Corpo de BTCC 2,00 x 2,00 m - moldado no local - altura do aterro 10,00 a 12,50 m - areia extraída e brita produzida</v>
          </cell>
          <cell r="C882" t="str">
            <v>m</v>
          </cell>
          <cell r="D882">
            <v>10500.11</v>
          </cell>
          <cell r="E882" t="str">
            <v>SICRO Abr/26</v>
          </cell>
        </row>
        <row r="883">
          <cell r="A883">
            <v>705372</v>
          </cell>
          <cell r="B883" t="str">
            <v>Corpo de BTCC 2,00 x 2,00 m - moldado no local - altura do aterro 12,50 a 15,00 m - areia e brita comerciais</v>
          </cell>
          <cell r="C883" t="str">
            <v>m</v>
          </cell>
          <cell r="D883">
            <v>12352.32</v>
          </cell>
          <cell r="E883" t="str">
            <v>SICRO Abr/26</v>
          </cell>
        </row>
        <row r="884">
          <cell r="A884">
            <v>705371</v>
          </cell>
          <cell r="B884" t="str">
            <v>Corpo de BTCC 2,00 x 2,00 m - moldado no local - altura do aterro 12,50 a 15,00 m - areia extraída e brita produzida</v>
          </cell>
          <cell r="C884" t="str">
            <v>m</v>
          </cell>
          <cell r="D884">
            <v>11249.72</v>
          </cell>
          <cell r="E884" t="str">
            <v>SICRO Abr/26</v>
          </cell>
        </row>
        <row r="885">
          <cell r="A885">
            <v>705364</v>
          </cell>
          <cell r="B885" t="str">
            <v>Corpo de BTCC 2,00 x 2,00 m - moldado no local - altura do aterro 2,50 a 5,00 m - areia e brita comerciais</v>
          </cell>
          <cell r="C885" t="str">
            <v>m</v>
          </cell>
          <cell r="D885">
            <v>8756.2999999999993</v>
          </cell>
          <cell r="E885" t="str">
            <v>SICRO Abr/26</v>
          </cell>
        </row>
        <row r="886">
          <cell r="A886">
            <v>705363</v>
          </cell>
          <cell r="B886" t="str">
            <v>Corpo de BTCC 2,00 x 2,00 m - moldado no local - altura do aterro 2,50 a 5,00 m - areia extraída e brita produzida</v>
          </cell>
          <cell r="C886" t="str">
            <v>m</v>
          </cell>
          <cell r="D886">
            <v>8066.44</v>
          </cell>
          <cell r="E886" t="str">
            <v>SICRO Abr/26</v>
          </cell>
        </row>
        <row r="887">
          <cell r="A887">
            <v>705366</v>
          </cell>
          <cell r="B887" t="str">
            <v>Corpo de BTCC 2,00 x 2,00 m - moldado no local - altura do aterro 5,00 a 7,50 m - areia e brita comerciais</v>
          </cell>
          <cell r="C887" t="str">
            <v>m</v>
          </cell>
          <cell r="D887">
            <v>9601.4500000000007</v>
          </cell>
          <cell r="E887" t="str">
            <v>SICRO Abr/26</v>
          </cell>
        </row>
        <row r="888">
          <cell r="A888">
            <v>705365</v>
          </cell>
          <cell r="B888" t="str">
            <v>Corpo de BTCC 2,00 x 2,00 m - moldado no local - altura do aterro 5,00 a 7,50 m - areia extraída e brita produzida</v>
          </cell>
          <cell r="C888" t="str">
            <v>m</v>
          </cell>
          <cell r="D888">
            <v>8693.84</v>
          </cell>
          <cell r="E888" t="str">
            <v>SICRO Abr/26</v>
          </cell>
        </row>
        <row r="889">
          <cell r="A889">
            <v>705368</v>
          </cell>
          <cell r="B889" t="str">
            <v>Corpo de BTCC 2,00 x 2,00 m - moldado no local - altura do aterro 7,50 a 10,00 m - areia e brita comerciais</v>
          </cell>
          <cell r="C889" t="str">
            <v>m</v>
          </cell>
          <cell r="D889">
            <v>10759.48</v>
          </cell>
          <cell r="E889" t="str">
            <v>SICRO Abr/26</v>
          </cell>
        </row>
        <row r="890">
          <cell r="A890">
            <v>705367</v>
          </cell>
          <cell r="B890" t="str">
            <v>Corpo de BTCC 2,00 x 2,00 m - moldado no local - altura do aterro 7,50 a 10,00 m - areia extraída e brita produzida</v>
          </cell>
          <cell r="C890" t="str">
            <v>m</v>
          </cell>
          <cell r="D890">
            <v>9851.8700000000008</v>
          </cell>
          <cell r="E890" t="str">
            <v>SICRO Abr/26</v>
          </cell>
        </row>
        <row r="891">
          <cell r="A891">
            <v>705374</v>
          </cell>
          <cell r="B891" t="str">
            <v>Corpo de BTCC 2,50 x 2,50 m - moldado no local - altura do aterro 0,00 a 1,00 m - areia e brita comerciais</v>
          </cell>
          <cell r="C891" t="str">
            <v>m</v>
          </cell>
          <cell r="D891">
            <v>11210.82</v>
          </cell>
          <cell r="E891" t="str">
            <v>SICRO Abr/26</v>
          </cell>
        </row>
        <row r="892">
          <cell r="A892">
            <v>705373</v>
          </cell>
          <cell r="B892" t="str">
            <v>Corpo de BTCC 2,50 x 2,50 m - moldado no local - altura do aterro 0,00 a 1,00 m - areia extraída e brita produzida</v>
          </cell>
          <cell r="C892" t="str">
            <v>m</v>
          </cell>
          <cell r="D892">
            <v>10335.07</v>
          </cell>
          <cell r="E892" t="str">
            <v>SICRO Abr/26</v>
          </cell>
        </row>
        <row r="893">
          <cell r="A893">
            <v>705376</v>
          </cell>
          <cell r="B893" t="str">
            <v>Corpo de BTCC 2,50 x 2,50 m - moldado no local - altura do aterro 1,00 a 2,50 m - areia e brita comerciais</v>
          </cell>
          <cell r="C893" t="str">
            <v>m</v>
          </cell>
          <cell r="D893">
            <v>10048.11</v>
          </cell>
          <cell r="E893" t="str">
            <v>SICRO Abr/26</v>
          </cell>
        </row>
        <row r="894">
          <cell r="A894">
            <v>705375</v>
          </cell>
          <cell r="B894" t="str">
            <v>Corpo de BTCC 2,50 x 2,50 m - moldado no local - altura do aterro 1,00 a 2,50 m - areia extraída e brita produzida</v>
          </cell>
          <cell r="C894" t="str">
            <v>m</v>
          </cell>
          <cell r="D894">
            <v>9172.36</v>
          </cell>
          <cell r="E894" t="str">
            <v>SICRO Abr/26</v>
          </cell>
        </row>
        <row r="895">
          <cell r="A895">
            <v>705384</v>
          </cell>
          <cell r="B895" t="str">
            <v>Corpo de BTCC 2,50 x 2,50 m - moldado no local - altura do aterro 10,00 a 12,50 m - areia e brita comerciais</v>
          </cell>
          <cell r="C895" t="str">
            <v>m</v>
          </cell>
          <cell r="D895">
            <v>15329.19</v>
          </cell>
          <cell r="E895" t="str">
            <v>SICRO Abr/26</v>
          </cell>
        </row>
        <row r="896">
          <cell r="A896">
            <v>705383</v>
          </cell>
          <cell r="B896" t="str">
            <v>Corpo de BTCC 2,50 x 2,50 m - moldado no local - altura do aterro 10,00 a 12,50 m - areia extraída e brita produzida</v>
          </cell>
          <cell r="C896" t="str">
            <v>m</v>
          </cell>
          <cell r="D896">
            <v>13988.68</v>
          </cell>
          <cell r="E896" t="str">
            <v>SICRO Abr/26</v>
          </cell>
        </row>
        <row r="897">
          <cell r="A897">
            <v>705386</v>
          </cell>
          <cell r="B897" t="str">
            <v>Corpo de BTCC 2,50 x 2,50 m - moldado no local - altura do aterro 12,50 a 15,00 m - areia e brita comerciais</v>
          </cell>
          <cell r="C897" t="str">
            <v>m</v>
          </cell>
          <cell r="D897">
            <v>16519.39</v>
          </cell>
          <cell r="E897" t="str">
            <v>SICRO Abr/26</v>
          </cell>
        </row>
        <row r="898">
          <cell r="A898">
            <v>705385</v>
          </cell>
          <cell r="B898" t="str">
            <v>Corpo de BTCC 2,50 x 2,50 m - moldado no local - altura do aterro 12,50 a 15,00 m - areia extraída e brita produzida</v>
          </cell>
          <cell r="C898" t="str">
            <v>m</v>
          </cell>
          <cell r="D898">
            <v>15178.88</v>
          </cell>
          <cell r="E898" t="str">
            <v>SICRO Abr/26</v>
          </cell>
        </row>
        <row r="899">
          <cell r="A899">
            <v>705378</v>
          </cell>
          <cell r="B899" t="str">
            <v>Corpo de BTCC 2,50 x 2,50 m - moldado no local - altura do aterro 2,50 a 5,00 m - areia e brita comerciais</v>
          </cell>
          <cell r="C899" t="str">
            <v>m</v>
          </cell>
          <cell r="D899">
            <v>11453.73</v>
          </cell>
          <cell r="E899" t="str">
            <v>SICRO Abr/26</v>
          </cell>
        </row>
        <row r="900">
          <cell r="A900">
            <v>705377</v>
          </cell>
          <cell r="B900" t="str">
            <v>Corpo de BTCC 2,50 x 2,50 m - moldado no local - altura do aterro 2,50 a 5,00 m - areia extraída e brita produzida</v>
          </cell>
          <cell r="C900" t="str">
            <v>m</v>
          </cell>
          <cell r="D900">
            <v>10348.86</v>
          </cell>
          <cell r="E900" t="str">
            <v>SICRO Abr/26</v>
          </cell>
        </row>
        <row r="901">
          <cell r="A901">
            <v>705380</v>
          </cell>
          <cell r="B901" t="str">
            <v>Corpo de BTCC 2,50 x 2,50 m - moldado no local - altura do aterro 5,00 a 7,50 m - areia e brita comerciais</v>
          </cell>
          <cell r="C901" t="str">
            <v>m</v>
          </cell>
          <cell r="D901">
            <v>12988.97</v>
          </cell>
          <cell r="E901" t="str">
            <v>SICRO Abr/26</v>
          </cell>
        </row>
        <row r="902">
          <cell r="A902">
            <v>705379</v>
          </cell>
          <cell r="B902" t="str">
            <v>Corpo de BTCC 2,50 x 2,50 m - moldado no local - altura do aterro 5,00 a 7,50 m - areia extraída e brita produzida</v>
          </cell>
          <cell r="C902" t="str">
            <v>m</v>
          </cell>
          <cell r="D902">
            <v>11884.09</v>
          </cell>
          <cell r="E902" t="str">
            <v>SICRO Abr/26</v>
          </cell>
        </row>
        <row r="903">
          <cell r="A903">
            <v>705382</v>
          </cell>
          <cell r="B903" t="str">
            <v>Corpo de BTCC 2,50 x 2,50 m - moldado no local - altura do aterro 7,50 a 10,00 m - areia e brita comerciais</v>
          </cell>
          <cell r="C903" t="str">
            <v>m</v>
          </cell>
          <cell r="D903">
            <v>14341</v>
          </cell>
          <cell r="E903" t="str">
            <v>SICRO Abr/26</v>
          </cell>
        </row>
        <row r="904">
          <cell r="A904">
            <v>705381</v>
          </cell>
          <cell r="B904" t="str">
            <v>Corpo de BTCC 2,50 x 2,50 m - moldado no local - altura do aterro 7,50 a 10,00 m - areia extraída e brita produzida</v>
          </cell>
          <cell r="C904" t="str">
            <v>m</v>
          </cell>
          <cell r="D904">
            <v>13000.49</v>
          </cell>
          <cell r="E904" t="str">
            <v>SICRO Abr/26</v>
          </cell>
        </row>
        <row r="905">
          <cell r="A905">
            <v>705388</v>
          </cell>
          <cell r="B905" t="str">
            <v>Corpo de BTCC 3,00 x 3,00 m - moldado no local - altura do aterro 0,00 a 1,00 m - areia e brita comerciais</v>
          </cell>
          <cell r="C905" t="str">
            <v>m</v>
          </cell>
          <cell r="D905">
            <v>14110.85</v>
          </cell>
          <cell r="E905" t="str">
            <v>SICRO Abr/26</v>
          </cell>
        </row>
        <row r="906">
          <cell r="A906">
            <v>705387</v>
          </cell>
          <cell r="B906" t="str">
            <v>Corpo de BTCC 3,00 x 3,00 m - moldado no local - altura do aterro 0,00 a 1,00 m - areia extraída e brita produzida</v>
          </cell>
          <cell r="C906" t="str">
            <v>m</v>
          </cell>
          <cell r="D906">
            <v>12810.1</v>
          </cell>
          <cell r="E906" t="str">
            <v>SICRO Abr/26</v>
          </cell>
        </row>
        <row r="907">
          <cell r="A907">
            <v>705390</v>
          </cell>
          <cell r="B907" t="str">
            <v>Corpo de BTCC 3,00 x 3,00 m - moldado no local - altura do aterro 1,00 a 2,50 m - areia e brita comerciais</v>
          </cell>
          <cell r="C907" t="str">
            <v>m</v>
          </cell>
          <cell r="D907">
            <v>13288.33</v>
          </cell>
          <cell r="E907" t="str">
            <v>SICRO Abr/26</v>
          </cell>
        </row>
        <row r="908">
          <cell r="A908">
            <v>705389</v>
          </cell>
          <cell r="B908" t="str">
            <v>Corpo de BTCC 3,00 x 3,00 m - moldado no local - altura do aterro 1,00 a 2,50 m - areia extraída e brita produzida</v>
          </cell>
          <cell r="C908" t="str">
            <v>m</v>
          </cell>
          <cell r="D908">
            <v>11987.58</v>
          </cell>
          <cell r="E908" t="str">
            <v>SICRO Abr/26</v>
          </cell>
        </row>
        <row r="909">
          <cell r="A909">
            <v>705399</v>
          </cell>
          <cell r="B909" t="str">
            <v>Corpo de BTCC 3,00 x 3,00 m - moldado no local - altura do aterro 10,00 a 12,50 m - areia e brita comerciais</v>
          </cell>
          <cell r="C909" t="str">
            <v>m</v>
          </cell>
          <cell r="D909">
            <v>20583.939999999999</v>
          </cell>
          <cell r="E909" t="str">
            <v>SICRO Abr/26</v>
          </cell>
        </row>
        <row r="910">
          <cell r="A910">
            <v>705398</v>
          </cell>
          <cell r="B910" t="str">
            <v>Corpo de BTCC 3,00 x 3,00 m - moldado no local - altura do aterro 10,00 a 12,50 m - areia extraída e brita produzida</v>
          </cell>
          <cell r="C910" t="str">
            <v>m</v>
          </cell>
          <cell r="D910">
            <v>18633.09</v>
          </cell>
          <cell r="E910" t="str">
            <v>SICRO Abr/26</v>
          </cell>
        </row>
        <row r="911">
          <cell r="A911">
            <v>705401</v>
          </cell>
          <cell r="B911" t="str">
            <v>Corpo de BTCC 3,00 x 3,00 m - moldado no local - altura do aterro 12,50 a 15,00 m - areia e brita comerciais</v>
          </cell>
          <cell r="C911" t="str">
            <v>m</v>
          </cell>
          <cell r="D911">
            <v>22195.8</v>
          </cell>
          <cell r="E911" t="str">
            <v>SICRO Abr/26</v>
          </cell>
        </row>
        <row r="912">
          <cell r="A912">
            <v>705400</v>
          </cell>
          <cell r="B912" t="str">
            <v>Corpo de BTCC 3,00 x 3,00 m - moldado no local - altura do aterro 12,50 a 15,00 m - areia extraída e brita produzida</v>
          </cell>
          <cell r="C912" t="str">
            <v>m</v>
          </cell>
          <cell r="D912">
            <v>20244.95</v>
          </cell>
          <cell r="E912" t="str">
            <v>SICRO Abr/26</v>
          </cell>
        </row>
        <row r="913">
          <cell r="A913">
            <v>705392</v>
          </cell>
          <cell r="B913" t="str">
            <v>Corpo de BTCC 3,00 x 3,00 m - moldado no local - altura do aterro 2,50 a 5,00 m - areia e brita comerciais</v>
          </cell>
          <cell r="C913" t="str">
            <v>m</v>
          </cell>
          <cell r="D913">
            <v>15194.93</v>
          </cell>
          <cell r="E913" t="str">
            <v>SICRO Abr/26</v>
          </cell>
        </row>
        <row r="914">
          <cell r="A914">
            <v>705391</v>
          </cell>
          <cell r="B914" t="str">
            <v>Corpo de BTCC 3,00 x 3,00 m - moldado no local - altura do aterro 2,50 a 5,00 m - areia extraída e brita produzida</v>
          </cell>
          <cell r="C914" t="str">
            <v>m</v>
          </cell>
          <cell r="D914">
            <v>13617.9</v>
          </cell>
          <cell r="E914" t="str">
            <v>SICRO Abr/26</v>
          </cell>
        </row>
        <row r="915">
          <cell r="A915">
            <v>705395</v>
          </cell>
          <cell r="B915" t="str">
            <v>Corpo de BTCC 3,00 x 3,00 m - moldado no local - altura do aterro 5,00 a 7,50 m - areia e brita comerciais</v>
          </cell>
          <cell r="C915" t="str">
            <v>m</v>
          </cell>
          <cell r="D915">
            <v>17333.22</v>
          </cell>
          <cell r="E915" t="str">
            <v>SICRO Abr/26</v>
          </cell>
        </row>
        <row r="916">
          <cell r="A916">
            <v>705394</v>
          </cell>
          <cell r="B916" t="str">
            <v>Corpo de BTCC 3,00 x 3,00 m - moldado no local - altura do aterro 5,00 a 7,50 m - areia extraída e brita produzida</v>
          </cell>
          <cell r="C916" t="str">
            <v>m</v>
          </cell>
          <cell r="D916">
            <v>15756.19</v>
          </cell>
          <cell r="E916" t="str">
            <v>SICRO Abr/26</v>
          </cell>
        </row>
        <row r="917">
          <cell r="A917">
            <v>705397</v>
          </cell>
          <cell r="B917" t="str">
            <v>Corpo de BTCC 3,00 x 3,00 m - moldado no local - altura do aterro 7,50 a 10,00 m - areia e brita comerciais</v>
          </cell>
          <cell r="C917" t="str">
            <v>m</v>
          </cell>
          <cell r="D917">
            <v>19045.13</v>
          </cell>
          <cell r="E917" t="str">
            <v>SICRO Abr/26</v>
          </cell>
        </row>
        <row r="918">
          <cell r="A918">
            <v>705396</v>
          </cell>
          <cell r="B918" t="str">
            <v>Corpo de BTCC 3,00 x 3,00 m - moldado no local - altura do aterro 7,50 a 10,00 m - areia extraída e brita produzida</v>
          </cell>
          <cell r="C918" t="str">
            <v>m</v>
          </cell>
          <cell r="D918">
            <v>17094.28</v>
          </cell>
          <cell r="E918" t="str">
            <v>SICRO Abr/26</v>
          </cell>
        </row>
        <row r="919">
          <cell r="A919">
            <v>804379</v>
          </cell>
          <cell r="B919" t="str">
            <v>Boca esconsa 15° com alas abertas - BEAA 01 - adaptável em BSTC D = 0,60 m - areia e brita comerciais</v>
          </cell>
          <cell r="C919" t="str">
            <v>un</v>
          </cell>
          <cell r="D919">
            <v>2129.5100000000002</v>
          </cell>
          <cell r="E919" t="str">
            <v>SICRO Abr/26</v>
          </cell>
        </row>
        <row r="920">
          <cell r="A920">
            <v>804378</v>
          </cell>
          <cell r="B920" t="str">
            <v>Boca esconsa 15° com alas abertas - BEAA 01 - adaptável em BSTC D = 0,60 m - areia extraída e brita produzida</v>
          </cell>
          <cell r="C920" t="str">
            <v>un</v>
          </cell>
          <cell r="D920">
            <v>1903.55</v>
          </cell>
          <cell r="E920" t="str">
            <v>SICRO Abr/26</v>
          </cell>
        </row>
        <row r="921">
          <cell r="A921">
            <v>804387</v>
          </cell>
          <cell r="B921" t="str">
            <v>Boca esconsa 15° com alas abertas - BEAA 02 - adaptável em BSTC D = 0,80 m - areia e brita comerciais</v>
          </cell>
          <cell r="C921" t="str">
            <v>un</v>
          </cell>
          <cell r="D921">
            <v>3282.13</v>
          </cell>
          <cell r="E921" t="str">
            <v>SICRO Abr/26</v>
          </cell>
        </row>
        <row r="922">
          <cell r="A922">
            <v>804386</v>
          </cell>
          <cell r="B922" t="str">
            <v>Boca esconsa 15° com alas abertas - BEAA 02 - adaptável em BSTC D = 0,80 m - areia extraída e brita produzida</v>
          </cell>
          <cell r="C922" t="str">
            <v>un</v>
          </cell>
          <cell r="D922">
            <v>2956.83</v>
          </cell>
          <cell r="E922" t="str">
            <v>SICRO Abr/26</v>
          </cell>
        </row>
        <row r="923">
          <cell r="A923">
            <v>804395</v>
          </cell>
          <cell r="B923" t="str">
            <v>Boca esconsa 15° com alas abertas - BEAA 03 - adaptável em BSTC D = 1,00 m - areia e brita comerciais</v>
          </cell>
          <cell r="C923" t="str">
            <v>un</v>
          </cell>
          <cell r="D923">
            <v>5180.3100000000004</v>
          </cell>
          <cell r="E923" t="str">
            <v>SICRO Abr/26</v>
          </cell>
        </row>
        <row r="924">
          <cell r="A924">
            <v>804394</v>
          </cell>
          <cell r="B924" t="str">
            <v>Boca esconsa 15° com alas abertas - BEAA 03 - adaptável em BSTC D = 1,00 m - areia extraída e brita produzida</v>
          </cell>
          <cell r="C924" t="str">
            <v>un</v>
          </cell>
          <cell r="D924">
            <v>4627.87</v>
          </cell>
          <cell r="E924" t="str">
            <v>SICRO Abr/26</v>
          </cell>
        </row>
        <row r="925">
          <cell r="A925">
            <v>804403</v>
          </cell>
          <cell r="B925" t="str">
            <v>Boca esconsa 15° com alas abertas - BEAA 04 - adaptável em BSTC D = 1,20 m - areia e brita comerciais</v>
          </cell>
          <cell r="C925" t="str">
            <v>un</v>
          </cell>
          <cell r="D925">
            <v>7126.44</v>
          </cell>
          <cell r="E925" t="str">
            <v>SICRO Abr/26</v>
          </cell>
        </row>
        <row r="926">
          <cell r="A926">
            <v>804402</v>
          </cell>
          <cell r="B926" t="str">
            <v>Boca esconsa 15° com alas abertas - BEAA 04 - adaptável em BSTC D = 1,20 m - areia extraída e brita produzida</v>
          </cell>
          <cell r="C926" t="str">
            <v>un</v>
          </cell>
          <cell r="D926">
            <v>6401.01</v>
          </cell>
          <cell r="E926" t="str">
            <v>SICRO Abr/26</v>
          </cell>
        </row>
        <row r="927">
          <cell r="A927">
            <v>804411</v>
          </cell>
          <cell r="B927" t="str">
            <v>Boca esconsa 15° com alas abertas - BEAA 05 - adaptável em BSTC D = 1,50 m - areia e brita comerciais</v>
          </cell>
          <cell r="C927" t="str">
            <v>un</v>
          </cell>
          <cell r="D927">
            <v>12489.59</v>
          </cell>
          <cell r="E927" t="str">
            <v>SICRO Abr/26</v>
          </cell>
        </row>
        <row r="928">
          <cell r="A928">
            <v>804410</v>
          </cell>
          <cell r="B928" t="str">
            <v>Boca esconsa 15° com alas abertas - BEAA 05 - adaptável em BSTC D = 1,50 m - areia extraída e brita produzida</v>
          </cell>
          <cell r="C928" t="str">
            <v>un</v>
          </cell>
          <cell r="D928">
            <v>11140.76</v>
          </cell>
          <cell r="E928" t="str">
            <v>SICRO Abr/26</v>
          </cell>
        </row>
        <row r="929">
          <cell r="A929">
            <v>804419</v>
          </cell>
          <cell r="B929" t="str">
            <v>Boca esconsa 15° com alas abertas - BEAA 06 - adaptável em BDTC D = 1,00 m - areia e brita comerciais</v>
          </cell>
          <cell r="C929" t="str">
            <v>un</v>
          </cell>
          <cell r="D929">
            <v>7528.4</v>
          </cell>
          <cell r="E929" t="str">
            <v>SICRO Abr/26</v>
          </cell>
        </row>
        <row r="930">
          <cell r="A930">
            <v>804418</v>
          </cell>
          <cell r="B930" t="str">
            <v>Boca esconsa 15° com alas abertas - BEAA 06 - adaptável em BDTC D = 1,00 m - areia extraída e brita produzida</v>
          </cell>
          <cell r="C930" t="str">
            <v>un</v>
          </cell>
          <cell r="D930">
            <v>6716.41</v>
          </cell>
          <cell r="E930" t="str">
            <v>SICRO Abr/26</v>
          </cell>
        </row>
        <row r="931">
          <cell r="A931">
            <v>804427</v>
          </cell>
          <cell r="B931" t="str">
            <v>Boca esconsa 15° com alas abertas - BEAA 07 - adaptável em BDTC D = 1,20 m - areia e brita comerciais</v>
          </cell>
          <cell r="C931" t="str">
            <v>un</v>
          </cell>
          <cell r="D931">
            <v>10534.16</v>
          </cell>
          <cell r="E931" t="str">
            <v>SICRO Abr/26</v>
          </cell>
        </row>
        <row r="932">
          <cell r="A932">
            <v>804426</v>
          </cell>
          <cell r="B932" t="str">
            <v>Boca esconsa 15° com alas abertas - BEAA 07 - adaptável em BDTC D = 1,20 m - areia extraída e brita produzida</v>
          </cell>
          <cell r="C932" t="str">
            <v>un</v>
          </cell>
          <cell r="D932">
            <v>9460.41</v>
          </cell>
          <cell r="E932" t="str">
            <v>SICRO Abr/26</v>
          </cell>
        </row>
        <row r="933">
          <cell r="A933">
            <v>804435</v>
          </cell>
          <cell r="B933" t="str">
            <v>Boca esconsa 15° com alas abertas - BEAA 08 - adaptável em BDTC D = 1,50 m - areia e brita comerciais</v>
          </cell>
          <cell r="C933" t="str">
            <v>un</v>
          </cell>
          <cell r="D933">
            <v>17341.650000000001</v>
          </cell>
          <cell r="E933" t="str">
            <v>SICRO Abr/26</v>
          </cell>
        </row>
        <row r="934">
          <cell r="A934">
            <v>804434</v>
          </cell>
          <cell r="B934" t="str">
            <v>Boca esconsa 15° com alas abertas - BEAA 08 - adaptável em BDTC D = 1,50 m - areia extraída e brita produzida</v>
          </cell>
          <cell r="C934" t="str">
            <v>un</v>
          </cell>
          <cell r="D934">
            <v>15396.6</v>
          </cell>
          <cell r="E934" t="str">
            <v>SICRO Abr/26</v>
          </cell>
        </row>
        <row r="935">
          <cell r="A935">
            <v>804443</v>
          </cell>
          <cell r="B935" t="str">
            <v>Boca esconsa 15° com alas abertas - BEAA 09 - adaptável em BTTC D = 1,00 m - areia e brita comerciais</v>
          </cell>
          <cell r="C935" t="str">
            <v>un</v>
          </cell>
          <cell r="D935">
            <v>9707.19</v>
          </cell>
          <cell r="E935" t="str">
            <v>SICRO Abr/26</v>
          </cell>
        </row>
        <row r="936">
          <cell r="A936">
            <v>804442</v>
          </cell>
          <cell r="B936" t="str">
            <v>Boca esconsa 15° com alas abertas - BEAA 09 - adaptável em BTTC D = 1,00 m - areia extraída e brita produzida</v>
          </cell>
          <cell r="C936" t="str">
            <v>un</v>
          </cell>
          <cell r="D936">
            <v>8644.91</v>
          </cell>
          <cell r="E936" t="str">
            <v>SICRO Abr/26</v>
          </cell>
        </row>
        <row r="937">
          <cell r="A937">
            <v>804451</v>
          </cell>
          <cell r="B937" t="str">
            <v>Boca esconsa 15° com alas abertas - BEAA 10 - adaptável em BTTC D = 1,20 m - areia e brita comerciais</v>
          </cell>
          <cell r="C937" t="str">
            <v>un</v>
          </cell>
          <cell r="D937">
            <v>13802.74</v>
          </cell>
          <cell r="E937" t="str">
            <v>SICRO Abr/26</v>
          </cell>
        </row>
        <row r="938">
          <cell r="A938">
            <v>804450</v>
          </cell>
          <cell r="B938" t="str">
            <v>Boca esconsa 15° com alas abertas - BEAA 10 - adaptável em BTTC D = 1,20 m - areia extraída e brita produzida</v>
          </cell>
          <cell r="C938" t="str">
            <v>un</v>
          </cell>
          <cell r="D938">
            <v>12368.99</v>
          </cell>
          <cell r="E938" t="str">
            <v>SICRO Abr/26</v>
          </cell>
        </row>
        <row r="939">
          <cell r="A939">
            <v>804459</v>
          </cell>
          <cell r="B939" t="str">
            <v>Boca esconsa 15° com alas abertas - BEAA 11 - adaptável em BTTC D = 1,50 m - areia e brita comerciais</v>
          </cell>
          <cell r="C939" t="str">
            <v>un</v>
          </cell>
          <cell r="D939">
            <v>22512.02</v>
          </cell>
          <cell r="E939" t="str">
            <v>SICRO Abr/26</v>
          </cell>
        </row>
        <row r="940">
          <cell r="A940">
            <v>804458</v>
          </cell>
          <cell r="B940" t="str">
            <v>Boca esconsa 15° com alas abertas - BEAA 11 - adaptável em BTTC D = 1,50 m - areia extraída e brita produzida</v>
          </cell>
          <cell r="C940" t="str">
            <v>un</v>
          </cell>
          <cell r="D940">
            <v>19953.939999999999</v>
          </cell>
          <cell r="E940" t="str">
            <v>SICRO Abr/26</v>
          </cell>
        </row>
        <row r="941">
          <cell r="A941">
            <v>804381</v>
          </cell>
          <cell r="B941" t="str">
            <v>Boca esconsa 30° com alas abertas - BEAA 12 - adaptável em BSTC D = 0,60 m - areia e brita comerciais</v>
          </cell>
          <cell r="C941" t="str">
            <v>un</v>
          </cell>
          <cell r="D941">
            <v>2341.79</v>
          </cell>
          <cell r="E941" t="str">
            <v>SICRO Abr/26</v>
          </cell>
        </row>
        <row r="942">
          <cell r="A942">
            <v>804380</v>
          </cell>
          <cell r="B942" t="str">
            <v>Boca esconsa 30° com alas abertas - BEAA 12 - adaptável em BSTC D = 0,60 m - areia extraída e brita produzida</v>
          </cell>
          <cell r="C942" t="str">
            <v>un</v>
          </cell>
          <cell r="D942">
            <v>2103.3200000000002</v>
          </cell>
          <cell r="E942" t="str">
            <v>SICRO Abr/26</v>
          </cell>
        </row>
        <row r="943">
          <cell r="A943">
            <v>804389</v>
          </cell>
          <cell r="B943" t="str">
            <v>Boca esconsa 30° com alas abertas - BEAA 13 - adaptável em BSTC D = 0,80 m - areia e brita comerciais</v>
          </cell>
          <cell r="C943" t="str">
            <v>un</v>
          </cell>
          <cell r="D943">
            <v>3673.46</v>
          </cell>
          <cell r="E943" t="str">
            <v>SICRO Abr/26</v>
          </cell>
        </row>
        <row r="944">
          <cell r="A944">
            <v>804388</v>
          </cell>
          <cell r="B944" t="str">
            <v>Boca esconsa 30° com alas abertas - BEAA 13 - adaptável em BSTC D = 0,80 m - areia extraída e brita produzida</v>
          </cell>
          <cell r="C944" t="str">
            <v>un</v>
          </cell>
          <cell r="D944">
            <v>3300.2</v>
          </cell>
          <cell r="E944" t="str">
            <v>SICRO Abr/26</v>
          </cell>
        </row>
        <row r="945">
          <cell r="A945">
            <v>804397</v>
          </cell>
          <cell r="B945" t="str">
            <v>Boca esconsa 30° com alas abertas - BEAA 14 - adaptável em BSTC D = 1,00 m - areia e brita comerciais</v>
          </cell>
          <cell r="C945" t="str">
            <v>un</v>
          </cell>
          <cell r="D945">
            <v>5925.55</v>
          </cell>
          <cell r="E945" t="str">
            <v>SICRO Abr/26</v>
          </cell>
        </row>
        <row r="946">
          <cell r="A946">
            <v>804396</v>
          </cell>
          <cell r="B946" t="str">
            <v>Boca esconsa 30° com alas abertas - BEAA 14 - adaptável em BSTC D = 1,00 m - areia extraída e brita produzida</v>
          </cell>
          <cell r="C946" t="str">
            <v>un</v>
          </cell>
          <cell r="D946">
            <v>5293.11</v>
          </cell>
          <cell r="E946" t="str">
            <v>SICRO Abr/26</v>
          </cell>
        </row>
        <row r="947">
          <cell r="A947">
            <v>804405</v>
          </cell>
          <cell r="B947" t="str">
            <v>Boca esconsa 30° com alas abertas - BEAA 15 - adaptável em BSTC D = 1,20 m - areia e brita comerciais</v>
          </cell>
          <cell r="C947" t="str">
            <v>un</v>
          </cell>
          <cell r="D947">
            <v>8109.09</v>
          </cell>
          <cell r="E947" t="str">
            <v>SICRO Abr/26</v>
          </cell>
        </row>
        <row r="948">
          <cell r="A948">
            <v>804404</v>
          </cell>
          <cell r="B948" t="str">
            <v>Boca esconsa 30° com alas abertas - BEAA 15 - adaptável em BSTC D = 1,20 m - areia extraída e brita produzida</v>
          </cell>
          <cell r="C948" t="str">
            <v>un</v>
          </cell>
          <cell r="D948">
            <v>7275.47</v>
          </cell>
          <cell r="E948" t="str">
            <v>SICRO Abr/26</v>
          </cell>
        </row>
        <row r="949">
          <cell r="A949">
            <v>804413</v>
          </cell>
          <cell r="B949" t="str">
            <v>Boca esconsa 30° com alas abertas - BEAA 16 - adaptável em BSTC D = 1,50 m - areia e brita comerciais</v>
          </cell>
          <cell r="C949" t="str">
            <v>un</v>
          </cell>
          <cell r="D949">
            <v>14134.11</v>
          </cell>
          <cell r="E949" t="str">
            <v>SICRO Abr/26</v>
          </cell>
        </row>
        <row r="950">
          <cell r="A950">
            <v>804412</v>
          </cell>
          <cell r="B950" t="str">
            <v>Boca esconsa 30° com alas abertas - BEAA 16 - adaptável em BSTC D = 1,50 m - areia extraída e brita produzida</v>
          </cell>
          <cell r="C950" t="str">
            <v>un</v>
          </cell>
          <cell r="D950">
            <v>12589.93</v>
          </cell>
          <cell r="E950" t="str">
            <v>SICRO Abr/26</v>
          </cell>
        </row>
        <row r="951">
          <cell r="A951">
            <v>804421</v>
          </cell>
          <cell r="B951" t="str">
            <v>Boca esconsa 30° com alas abertas - BEAA 17 - adaptável em BDTC D = 1,00 m - areia e brita comerciais</v>
          </cell>
          <cell r="C951" t="str">
            <v>un</v>
          </cell>
          <cell r="D951">
            <v>8462.4</v>
          </cell>
          <cell r="E951" t="str">
            <v>SICRO Abr/26</v>
          </cell>
        </row>
        <row r="952">
          <cell r="A952">
            <v>804420</v>
          </cell>
          <cell r="B952" t="str">
            <v>Boca esconsa 30° com alas abertas - BEAA 17 - adaptável em BDTC D = 1,00 m - areia extraída e brita produzida</v>
          </cell>
          <cell r="C952" t="str">
            <v>un</v>
          </cell>
          <cell r="D952">
            <v>7546.86</v>
          </cell>
          <cell r="E952" t="str">
            <v>SICRO Abr/26</v>
          </cell>
        </row>
        <row r="953">
          <cell r="A953">
            <v>804429</v>
          </cell>
          <cell r="B953" t="str">
            <v>Boca esconsa 30° com alas abertas - BEAA 18 - adaptável em BDTC D = 1,20 m - areia e brita comerciais</v>
          </cell>
          <cell r="C953" t="str">
            <v>un</v>
          </cell>
          <cell r="D953">
            <v>11855.12</v>
          </cell>
          <cell r="E953" t="str">
            <v>SICRO Abr/26</v>
          </cell>
        </row>
        <row r="954">
          <cell r="A954">
            <v>804428</v>
          </cell>
          <cell r="B954" t="str">
            <v>Boca esconsa 30° com alas abertas - BEAA 18 - adaptável em BDTC D = 1,20 m - areia extraída e brita produzida</v>
          </cell>
          <cell r="C954" t="str">
            <v>un</v>
          </cell>
          <cell r="D954">
            <v>10623.08</v>
          </cell>
          <cell r="E954" t="str">
            <v>SICRO Abr/26</v>
          </cell>
        </row>
        <row r="955">
          <cell r="A955">
            <v>804437</v>
          </cell>
          <cell r="B955" t="str">
            <v>Boca esconsa 30° com alas abertas - BEAA 19 - adaptável em BDTC D = 1,50 m - areia e brita comerciais</v>
          </cell>
          <cell r="C955" t="str">
            <v>un</v>
          </cell>
          <cell r="D955">
            <v>19658.330000000002</v>
          </cell>
          <cell r="E955" t="str">
            <v>SICRO Abr/26</v>
          </cell>
        </row>
        <row r="956">
          <cell r="A956">
            <v>804436</v>
          </cell>
          <cell r="B956" t="str">
            <v>Boca esconsa 30° com alas abertas - BEAA 19 - adaptável em BDTC D = 1,50 m - areia extraída e brita produzida</v>
          </cell>
          <cell r="C956" t="str">
            <v>un</v>
          </cell>
          <cell r="D956">
            <v>17427.580000000002</v>
          </cell>
          <cell r="E956" t="str">
            <v>SICRO Abr/26</v>
          </cell>
        </row>
        <row r="957">
          <cell r="A957">
            <v>804445</v>
          </cell>
          <cell r="B957" t="str">
            <v>Boca esconsa 30° com alas abertas - BEAA 20 - adaptável em BTTC D = 1,00 m - areia e brita comerciais</v>
          </cell>
          <cell r="C957" t="str">
            <v>un</v>
          </cell>
          <cell r="D957">
            <v>11468.86</v>
          </cell>
          <cell r="E957" t="str">
            <v>SICRO Abr/26</v>
          </cell>
        </row>
        <row r="958">
          <cell r="A958">
            <v>804444</v>
          </cell>
          <cell r="B958" t="str">
            <v>Boca esconsa 30° com alas abertas - BEAA 20 - adaptável em BTTC D = 1,00 m - areia extraída e brita produzida</v>
          </cell>
          <cell r="C958" t="str">
            <v>un</v>
          </cell>
          <cell r="D958">
            <v>10260.959999999999</v>
          </cell>
          <cell r="E958" t="str">
            <v>SICRO Abr/26</v>
          </cell>
        </row>
        <row r="959">
          <cell r="A959">
            <v>804453</v>
          </cell>
          <cell r="B959" t="str">
            <v>Boca esconsa 30° com alas abertas - BEAA 21 - adaptável em BTTC D = 1,20 m - areia e brita comerciais</v>
          </cell>
          <cell r="C959" t="str">
            <v>un</v>
          </cell>
          <cell r="D959">
            <v>15618.47</v>
          </cell>
          <cell r="E959" t="str">
            <v>SICRO Abr/26</v>
          </cell>
        </row>
        <row r="960">
          <cell r="A960">
            <v>804452</v>
          </cell>
          <cell r="B960" t="str">
            <v>Boca esconsa 30° com alas abertas - BEAA 21 - adaptável em BTTC D = 1,20 m - areia extraída e brita produzida</v>
          </cell>
          <cell r="C960" t="str">
            <v>un</v>
          </cell>
          <cell r="D960">
            <v>13988.02</v>
          </cell>
          <cell r="E960" t="str">
            <v>SICRO Abr/26</v>
          </cell>
        </row>
        <row r="961">
          <cell r="A961">
            <v>804461</v>
          </cell>
          <cell r="B961" t="str">
            <v>Boca esconsa 30° com alas abertas - BEAA 22 - adaptável em BTTC D = 1,50 m - areia e brita comerciais</v>
          </cell>
          <cell r="C961" t="str">
            <v>un</v>
          </cell>
          <cell r="D961">
            <v>25511.08</v>
          </cell>
          <cell r="E961" t="str">
            <v>SICRO Abr/26</v>
          </cell>
        </row>
        <row r="962">
          <cell r="A962">
            <v>804460</v>
          </cell>
          <cell r="B962" t="str">
            <v>Boca esconsa 30° com alas abertas - BEAA 22 - adaptável em BTTC D = 1,50 m - areia extraída e brita produzida</v>
          </cell>
          <cell r="C962" t="str">
            <v>un</v>
          </cell>
          <cell r="D962">
            <v>22570.21</v>
          </cell>
          <cell r="E962" t="str">
            <v>SICRO Abr/26</v>
          </cell>
        </row>
        <row r="963">
          <cell r="A963">
            <v>804383</v>
          </cell>
          <cell r="B963" t="str">
            <v>Boca esconsa 45° com alas abertas - BEAA 23 - adaptável em BSTC D = 0,60 m - areia e brita comerciais</v>
          </cell>
          <cell r="C963" t="str">
            <v>un</v>
          </cell>
          <cell r="D963">
            <v>2966.85</v>
          </cell>
          <cell r="E963" t="str">
            <v>SICRO Abr/26</v>
          </cell>
        </row>
        <row r="964">
          <cell r="A964">
            <v>804382</v>
          </cell>
          <cell r="B964" t="str">
            <v>Boca esconsa 45° com alas abertas - BEAA 23 - adaptável em BSTC D = 0,60 m - areia extraída e brita produzida</v>
          </cell>
          <cell r="C964" t="str">
            <v>un</v>
          </cell>
          <cell r="D964">
            <v>2644.1</v>
          </cell>
          <cell r="E964" t="str">
            <v>SICRO Abr/26</v>
          </cell>
        </row>
        <row r="965">
          <cell r="A965">
            <v>804391</v>
          </cell>
          <cell r="B965" t="str">
            <v>Boca esconsa 45° com alas abertas - BEAA 24 - adaptável em BSTC D = 0,80 m - areia e brita comerciais</v>
          </cell>
          <cell r="C965" t="str">
            <v>un</v>
          </cell>
          <cell r="D965">
            <v>4671.78</v>
          </cell>
          <cell r="E965" t="str">
            <v>SICRO Abr/26</v>
          </cell>
        </row>
        <row r="966">
          <cell r="A966">
            <v>804390</v>
          </cell>
          <cell r="B966" t="str">
            <v>Boca esconsa 45° com alas abertas - BEAA 24 - adaptável em BSTC D = 0,80 m - areia extraída e brita produzida</v>
          </cell>
          <cell r="C966" t="str">
            <v>un</v>
          </cell>
          <cell r="D966">
            <v>4200.07</v>
          </cell>
          <cell r="E966" t="str">
            <v>SICRO Abr/26</v>
          </cell>
        </row>
        <row r="967">
          <cell r="A967">
            <v>804399</v>
          </cell>
          <cell r="B967" t="str">
            <v>Boca esconsa 45° com alas abertas - BEAA 25 - adaptável em BSTC D = 1,00 m - areia e brita comerciais</v>
          </cell>
          <cell r="C967" t="str">
            <v>un</v>
          </cell>
          <cell r="D967">
            <v>7324.93</v>
          </cell>
          <cell r="E967" t="str">
            <v>SICRO Abr/26</v>
          </cell>
        </row>
        <row r="968">
          <cell r="A968">
            <v>804398</v>
          </cell>
          <cell r="B968" t="str">
            <v>Boca esconsa 45° com alas abertas - BEAA 25 - adaptável em BSTC D = 1,00 m - areia extraída e brita produzida</v>
          </cell>
          <cell r="C968" t="str">
            <v>un</v>
          </cell>
          <cell r="D968">
            <v>6527.84</v>
          </cell>
          <cell r="E968" t="str">
            <v>SICRO Abr/26</v>
          </cell>
        </row>
        <row r="969">
          <cell r="A969">
            <v>804407</v>
          </cell>
          <cell r="B969" t="str">
            <v>Boca esconsa 45° com alas abertas - BEAA 26 - adaptável em BSTC D = 1,20 m - areia e brita comerciais</v>
          </cell>
          <cell r="C969" t="str">
            <v>un</v>
          </cell>
          <cell r="D969">
            <v>10078.209999999999</v>
          </cell>
          <cell r="E969" t="str">
            <v>SICRO Abr/26</v>
          </cell>
        </row>
        <row r="970">
          <cell r="A970">
            <v>804406</v>
          </cell>
          <cell r="B970" t="str">
            <v>Boca esconsa 45° com alas abertas - BEAA 26 - adaptável em BSTC D = 1,20 m - areia extraída e brita produzida</v>
          </cell>
          <cell r="C970" t="str">
            <v>un</v>
          </cell>
          <cell r="D970">
            <v>9011.6299999999992</v>
          </cell>
          <cell r="E970" t="str">
            <v>SICRO Abr/26</v>
          </cell>
        </row>
        <row r="971">
          <cell r="A971">
            <v>804415</v>
          </cell>
          <cell r="B971" t="str">
            <v>Boca esconsa 45° com alas abertas - BEAA 27 - adaptável em BSTC D = 1,50 m - areia e brita comerciais</v>
          </cell>
          <cell r="C971" t="str">
            <v>un</v>
          </cell>
          <cell r="D971">
            <v>17727.04</v>
          </cell>
          <cell r="E971" t="str">
            <v>SICRO Abr/26</v>
          </cell>
        </row>
        <row r="972">
          <cell r="A972">
            <v>804414</v>
          </cell>
          <cell r="B972" t="str">
            <v>Boca esconsa 45° com alas abertas - BEAA 27 - adaptável em BSTC D = 1,50 m - areia extraída e brita produzida</v>
          </cell>
          <cell r="C972" t="str">
            <v>un</v>
          </cell>
          <cell r="D972">
            <v>15740.87</v>
          </cell>
          <cell r="E972" t="str">
            <v>SICRO Abr/26</v>
          </cell>
        </row>
        <row r="973">
          <cell r="A973">
            <v>804423</v>
          </cell>
          <cell r="B973" t="str">
            <v>Boca esconsa 45° com alas abertas - BEAA 28 - adaptável em BDTC D = 1,00 m - areia e brita comerciais</v>
          </cell>
          <cell r="C973" t="str">
            <v>un</v>
          </cell>
          <cell r="D973">
            <v>10667.85</v>
          </cell>
          <cell r="E973" t="str">
            <v>SICRO Abr/26</v>
          </cell>
        </row>
        <row r="974">
          <cell r="A974">
            <v>804422</v>
          </cell>
          <cell r="B974" t="str">
            <v>Boca esconsa 45° com alas abertas - BEAA 28 - adaptável em BDTC D = 1,00 m - areia extraída e brita produzida</v>
          </cell>
          <cell r="C974" t="str">
            <v>un</v>
          </cell>
          <cell r="D974">
            <v>9513.74</v>
          </cell>
          <cell r="E974" t="str">
            <v>SICRO Abr/26</v>
          </cell>
        </row>
        <row r="975">
          <cell r="A975">
            <v>804431</v>
          </cell>
          <cell r="B975" t="str">
            <v>Boca esconsa 45° com alas abertas - BEAA 29 - adaptável em BDTC D = 1,20 m - areia e brita comerciais</v>
          </cell>
          <cell r="C975" t="str">
            <v>un</v>
          </cell>
          <cell r="D975">
            <v>14566.48</v>
          </cell>
          <cell r="E975" t="str">
            <v>SICRO Abr/26</v>
          </cell>
        </row>
        <row r="976">
          <cell r="A976">
            <v>804430</v>
          </cell>
          <cell r="B976" t="str">
            <v>Boca esconsa 45° com alas abertas - BEAA 29 - adaptável em BDTC D = 1,20 m - areia extraída e brita produzida</v>
          </cell>
          <cell r="C976" t="str">
            <v>un</v>
          </cell>
          <cell r="D976">
            <v>13014.44</v>
          </cell>
          <cell r="E976" t="str">
            <v>SICRO Abr/26</v>
          </cell>
        </row>
        <row r="977">
          <cell r="A977">
            <v>804439</v>
          </cell>
          <cell r="B977" t="str">
            <v>Boca esconsa 45° com alas abertas - BEAA 30 - adaptável em BDTC D = 1,50 m - areia e brita comerciais</v>
          </cell>
          <cell r="C977" t="str">
            <v>un</v>
          </cell>
          <cell r="D977">
            <v>24352.99</v>
          </cell>
          <cell r="E977" t="str">
            <v>SICRO Abr/26</v>
          </cell>
        </row>
        <row r="978">
          <cell r="A978">
            <v>804438</v>
          </cell>
          <cell r="B978" t="str">
            <v>Boca esconsa 45° com alas abertas - BEAA 30 - adaptável em BDTC D = 1,50 m - areia extraída e brita produzida</v>
          </cell>
          <cell r="C978" t="str">
            <v>un</v>
          </cell>
          <cell r="D978">
            <v>21539.95</v>
          </cell>
          <cell r="E978" t="str">
            <v>SICRO Abr/26</v>
          </cell>
        </row>
        <row r="979">
          <cell r="A979">
            <v>804447</v>
          </cell>
          <cell r="B979" t="str">
            <v>Boca esconsa 45° com alas abertas - BEAA 31 - adaptável em BTTC D = 1,00 m - areia e brita comerciais</v>
          </cell>
          <cell r="C979" t="str">
            <v>un</v>
          </cell>
          <cell r="D979">
            <v>13501.51</v>
          </cell>
          <cell r="E979" t="str">
            <v>SICRO Abr/26</v>
          </cell>
        </row>
        <row r="980">
          <cell r="A980">
            <v>804446</v>
          </cell>
          <cell r="B980" t="str">
            <v>Boca esconsa 45° com alas abertas - BEAA 31 - adaptável em BTTC D = 1,00 m - areia extraída e brita produzida</v>
          </cell>
          <cell r="C980" t="str">
            <v>un</v>
          </cell>
          <cell r="D980">
            <v>11999.64</v>
          </cell>
          <cell r="E980" t="str">
            <v>SICRO Abr/26</v>
          </cell>
        </row>
        <row r="981">
          <cell r="A981">
            <v>804455</v>
          </cell>
          <cell r="B981" t="str">
            <v>Boca esconsa 45° com alas abertas - BEAA 32 - adaptável em BTTC D = 1,20 m - areia e brita comerciais</v>
          </cell>
          <cell r="C981" t="str">
            <v>un</v>
          </cell>
          <cell r="D981">
            <v>21502.42</v>
          </cell>
          <cell r="E981" t="str">
            <v>SICRO Abr/26</v>
          </cell>
        </row>
        <row r="982">
          <cell r="A982">
            <v>804454</v>
          </cell>
          <cell r="B982" t="str">
            <v>Boca esconsa 45° com alas abertas - BEAA 32 - adaptável em BTTC D = 1,20 m - areia extraída e brita produzida</v>
          </cell>
          <cell r="C982" t="str">
            <v>un</v>
          </cell>
          <cell r="D982">
            <v>19464.91</v>
          </cell>
          <cell r="E982" t="str">
            <v>SICRO Abr/26</v>
          </cell>
        </row>
        <row r="983">
          <cell r="A983">
            <v>804463</v>
          </cell>
          <cell r="B983" t="str">
            <v>Boca esconsa 45° com alas abertas - BEAA 33 - adaptável em BTTC D = 1,50 m - areia e brita comerciais</v>
          </cell>
          <cell r="C983" t="str">
            <v>un</v>
          </cell>
          <cell r="D983">
            <v>30134.959999999999</v>
          </cell>
          <cell r="E983" t="str">
            <v>SICRO Abr/26</v>
          </cell>
        </row>
        <row r="984">
          <cell r="A984">
            <v>804462</v>
          </cell>
          <cell r="B984" t="str">
            <v>Boca esconsa 45° com alas abertas - BEAA 33 - adaptável em BTTC D = 1,50 m - areia extraída e brita produzida</v>
          </cell>
          <cell r="C984" t="str">
            <v>un</v>
          </cell>
          <cell r="D984">
            <v>26452.38</v>
          </cell>
          <cell r="E984" t="str">
            <v>SICRO Abr/26</v>
          </cell>
        </row>
        <row r="985">
          <cell r="A985">
            <v>804377</v>
          </cell>
          <cell r="B985" t="str">
            <v>Boca normal com alas abertas - BNAA 01 - adaptável em BSTC D = 0,60 m - areia e brita comerciais</v>
          </cell>
          <cell r="C985" t="str">
            <v>un</v>
          </cell>
          <cell r="D985">
            <v>1974.24</v>
          </cell>
          <cell r="E985" t="str">
            <v>SICRO Abr/26</v>
          </cell>
        </row>
        <row r="986">
          <cell r="A986">
            <v>804376</v>
          </cell>
          <cell r="B986" t="str">
            <v>Boca normal com alas abertas - BNAA 01 - adaptável em BSTC D = 0,60 m - areia extraída e brita produzida</v>
          </cell>
          <cell r="C986" t="str">
            <v>un</v>
          </cell>
          <cell r="D986">
            <v>1765.74</v>
          </cell>
          <cell r="E986" t="str">
            <v>SICRO Abr/26</v>
          </cell>
        </row>
        <row r="987">
          <cell r="A987">
            <v>804385</v>
          </cell>
          <cell r="B987" t="str">
            <v>Boca normal com alas abertas - BNAA 02 - adaptável em BSTC D = 0,80 m - areia e brita comerciais</v>
          </cell>
          <cell r="C987" t="str">
            <v>un</v>
          </cell>
          <cell r="D987">
            <v>3033.43</v>
          </cell>
          <cell r="E987" t="str">
            <v>SICRO Abr/26</v>
          </cell>
        </row>
        <row r="988">
          <cell r="A988">
            <v>804384</v>
          </cell>
          <cell r="B988" t="str">
            <v>Boca normal com alas abertas - BNAA 02 - adaptável em BSTC D = 0,80 m - areia extraída e brita produzida</v>
          </cell>
          <cell r="C988" t="str">
            <v>un</v>
          </cell>
          <cell r="D988">
            <v>2724.68</v>
          </cell>
          <cell r="E988" t="str">
            <v>SICRO Abr/26</v>
          </cell>
        </row>
        <row r="989">
          <cell r="A989">
            <v>804393</v>
          </cell>
          <cell r="B989" t="str">
            <v>Boca normal com alas abertas - BNAA 03 - adaptável em BSTC D = 1,00 m - areia e brita comerciais</v>
          </cell>
          <cell r="C989" t="str">
            <v>un</v>
          </cell>
          <cell r="D989">
            <v>4915.63</v>
          </cell>
          <cell r="E989" t="str">
            <v>SICRO Abr/26</v>
          </cell>
        </row>
        <row r="990">
          <cell r="A990">
            <v>804392</v>
          </cell>
          <cell r="B990" t="str">
            <v>Boca normal com alas abertas - BNAA 03 - adaptável em BSTC D = 1,00 m - areia extraída e brita produzida</v>
          </cell>
          <cell r="C990" t="str">
            <v>un</v>
          </cell>
          <cell r="D990">
            <v>4397.3500000000004</v>
          </cell>
          <cell r="E990" t="str">
            <v>SICRO Abr/26</v>
          </cell>
        </row>
        <row r="991">
          <cell r="A991">
            <v>804401</v>
          </cell>
          <cell r="B991" t="str">
            <v>Boca normal com alas abertas - BNAA 04 - adaptável em BSTC D = 1,20 m - areia e brita comerciais</v>
          </cell>
          <cell r="C991" t="str">
            <v>un</v>
          </cell>
          <cell r="D991">
            <v>6645.18</v>
          </cell>
          <cell r="E991" t="str">
            <v>SICRO Abr/26</v>
          </cell>
        </row>
        <row r="992">
          <cell r="A992">
            <v>804400</v>
          </cell>
          <cell r="B992" t="str">
            <v>Boca normal com alas abertas - BNAA 04 - adaptável em BSTC D = 1,20 m - areia extraída e brita produzida</v>
          </cell>
          <cell r="C992" t="str">
            <v>un</v>
          </cell>
          <cell r="D992">
            <v>5961.31</v>
          </cell>
          <cell r="E992" t="str">
            <v>SICRO Abr/26</v>
          </cell>
        </row>
        <row r="993">
          <cell r="A993">
            <v>804409</v>
          </cell>
          <cell r="B993" t="str">
            <v>Boca normal com alas abertas - BNAA 05 - adaptável em BSTC D = 1,50 m - areia e brita comerciais</v>
          </cell>
          <cell r="C993" t="str">
            <v>un</v>
          </cell>
          <cell r="D993">
            <v>11868.58</v>
          </cell>
          <cell r="E993" t="str">
            <v>SICRO Abr/26</v>
          </cell>
        </row>
        <row r="994">
          <cell r="A994">
            <v>804408</v>
          </cell>
          <cell r="B994" t="str">
            <v>Boca normal com alas abertas - BNAA 05 - adaptável em BSTC D = 1,50 m - areia extraída e brita produzida</v>
          </cell>
          <cell r="C994" t="str">
            <v>un</v>
          </cell>
          <cell r="D994">
            <v>10591.6</v>
          </cell>
          <cell r="E994" t="str">
            <v>SICRO Abr/26</v>
          </cell>
        </row>
        <row r="995">
          <cell r="A995">
            <v>804417</v>
          </cell>
          <cell r="B995" t="str">
            <v>Boca normal com alas abertas - BNAA 06 - adaptável em BDTC D = 1,00 m - areia e brita comerciais</v>
          </cell>
          <cell r="C995" t="str">
            <v>un</v>
          </cell>
          <cell r="D995">
            <v>6982.87</v>
          </cell>
          <cell r="E995" t="str">
            <v>SICRO Abr/26</v>
          </cell>
        </row>
        <row r="996">
          <cell r="A996">
            <v>804416</v>
          </cell>
          <cell r="B996" t="str">
            <v>Boca normal com alas abertas - BNAA 06 - adaptável em BDTC D = 1,00 m - areia extraída e brita produzida</v>
          </cell>
          <cell r="C996" t="str">
            <v>un</v>
          </cell>
          <cell r="D996">
            <v>6231.63</v>
          </cell>
          <cell r="E996" t="str">
            <v>SICRO Abr/26</v>
          </cell>
        </row>
        <row r="997">
          <cell r="A997">
            <v>804425</v>
          </cell>
          <cell r="B997" t="str">
            <v>Boca normal com alas abertas - BNAA 07 - adaptável em BDTC D = 1,20 m - areia e brita comerciais</v>
          </cell>
          <cell r="C997" t="str">
            <v>un</v>
          </cell>
          <cell r="D997">
            <v>9837.2099999999991</v>
          </cell>
          <cell r="E997" t="str">
            <v>SICRO Abr/26</v>
          </cell>
        </row>
        <row r="998">
          <cell r="A998">
            <v>804424</v>
          </cell>
          <cell r="B998" t="str">
            <v>Boca normal com alas abertas - BNAA 07 - adaptável em BDTC D = 1,20 m - areia extraída e brita produzida</v>
          </cell>
          <cell r="C998" t="str">
            <v>un</v>
          </cell>
          <cell r="D998">
            <v>8826.01</v>
          </cell>
          <cell r="E998" t="str">
            <v>SICRO Abr/26</v>
          </cell>
        </row>
        <row r="999">
          <cell r="A999">
            <v>804433</v>
          </cell>
          <cell r="B999" t="str">
            <v>Boca normal com alas abertas - BNAA 08 - adaptável em BDTC D = 1,50 m - areia e brita comerciais</v>
          </cell>
          <cell r="C999" t="str">
            <v>un</v>
          </cell>
          <cell r="D999">
            <v>16380.1</v>
          </cell>
          <cell r="E999" t="str">
            <v>SICRO Abr/26</v>
          </cell>
        </row>
        <row r="1000">
          <cell r="A1000">
            <v>804432</v>
          </cell>
          <cell r="B1000" t="str">
            <v>Boca normal com alas abertas - BNAA 08 - adaptável em BDTC D = 1,50 m - areia extraída e brita produzida</v>
          </cell>
          <cell r="C1000" t="str">
            <v>un</v>
          </cell>
          <cell r="D1000">
            <v>14554.15</v>
          </cell>
          <cell r="E1000" t="str">
            <v>SICRO Abr/26</v>
          </cell>
        </row>
        <row r="1001">
          <cell r="A1001">
            <v>804441</v>
          </cell>
          <cell r="B1001" t="str">
            <v>Boca normal com alas abertas - BNAA 09 - adaptável em BTTC D = 1,00 m - areia e brita comerciais</v>
          </cell>
          <cell r="C1001" t="str">
            <v>un</v>
          </cell>
          <cell r="D1001">
            <v>9234.61</v>
          </cell>
          <cell r="E1001" t="str">
            <v>SICRO Abr/26</v>
          </cell>
        </row>
        <row r="1002">
          <cell r="A1002">
            <v>804440</v>
          </cell>
          <cell r="B1002" t="str">
            <v>Boca normal com alas abertas - BNAA 09 - adaptável em BTTC D = 1,00 m - areia extraída e brita produzida</v>
          </cell>
          <cell r="C1002" t="str">
            <v>un</v>
          </cell>
          <cell r="D1002">
            <v>8231.8799999999992</v>
          </cell>
          <cell r="E1002" t="str">
            <v>SICRO Abr/26</v>
          </cell>
        </row>
        <row r="1003">
          <cell r="A1003">
            <v>804449</v>
          </cell>
          <cell r="B1003" t="str">
            <v>Boca normal com alas abertas - BNAA 10 - adaptável em BTTC D = 1,20 m - areia e brita comerciais</v>
          </cell>
          <cell r="C1003" t="str">
            <v>un</v>
          </cell>
          <cell r="D1003">
            <v>12886.78</v>
          </cell>
          <cell r="E1003" t="str">
            <v>SICRO Abr/26</v>
          </cell>
        </row>
        <row r="1004">
          <cell r="A1004">
            <v>804448</v>
          </cell>
          <cell r="B1004" t="str">
            <v>Boca normal com alas abertas - BNAA 10 - adaptável em BTTC D = 1,20 m - areia extraída e brita produzida</v>
          </cell>
          <cell r="C1004" t="str">
            <v>un</v>
          </cell>
          <cell r="D1004">
            <v>11548.25</v>
          </cell>
          <cell r="E1004" t="str">
            <v>SICRO Abr/26</v>
          </cell>
        </row>
        <row r="1005">
          <cell r="A1005">
            <v>804457</v>
          </cell>
          <cell r="B1005" t="str">
            <v>Boca normal com alas abertas - BNAA 11 - adaptável em BTTC D = 1,50 m - areia e brita comerciais</v>
          </cell>
          <cell r="C1005" t="str">
            <v>un</v>
          </cell>
          <cell r="D1005">
            <v>21358.69</v>
          </cell>
          <cell r="E1005" t="str">
            <v>SICRO Abr/26</v>
          </cell>
        </row>
        <row r="1006">
          <cell r="A1006">
            <v>804456</v>
          </cell>
          <cell r="B1006" t="str">
            <v>Boca normal com alas abertas - BNAA 11 - adaptável em BTTC D = 1,50 m - areia extraída e brita produzida</v>
          </cell>
          <cell r="C1006" t="str">
            <v>un</v>
          </cell>
          <cell r="D1006">
            <v>18925.64</v>
          </cell>
          <cell r="E1006" t="str">
            <v>SICRO Abr/26</v>
          </cell>
        </row>
        <row r="1007">
          <cell r="A1007">
            <v>804081</v>
          </cell>
          <cell r="B1007" t="str">
            <v>Boca normal com alas retas - BNAR 01 - adaptável em BSTC D = 0,60 m - areia e brita comerciais</v>
          </cell>
          <cell r="C1007" t="str">
            <v>un</v>
          </cell>
          <cell r="D1007">
            <v>1694.6</v>
          </cell>
          <cell r="E1007" t="str">
            <v>SICRO Abr/26</v>
          </cell>
        </row>
        <row r="1008">
          <cell r="A1008">
            <v>804080</v>
          </cell>
          <cell r="B1008" t="str">
            <v>Boca normal com alas retas - BNAR 01 - adaptável em BSTC D = 0,60 m - areia extraída e brita produzida</v>
          </cell>
          <cell r="C1008" t="str">
            <v>un</v>
          </cell>
          <cell r="D1008">
            <v>1538.94</v>
          </cell>
          <cell r="E1008" t="str">
            <v>SICRO Abr/26</v>
          </cell>
        </row>
        <row r="1009">
          <cell r="A1009">
            <v>804101</v>
          </cell>
          <cell r="B1009" t="str">
            <v>Boca normal com alas retas - BNAR 02 - adaptável em BSTC D = 0,80 m - areia e brita comerciais</v>
          </cell>
          <cell r="C1009" t="str">
            <v>un</v>
          </cell>
          <cell r="D1009">
            <v>2468.38</v>
          </cell>
          <cell r="E1009" t="str">
            <v>SICRO Abr/26</v>
          </cell>
        </row>
        <row r="1010">
          <cell r="A1010">
            <v>804100</v>
          </cell>
          <cell r="B1010" t="str">
            <v>Boca normal com alas retas - BNAR 02 - adaptável em BSTC D = 0,80 m - areia extraída e brita produzida</v>
          </cell>
          <cell r="C1010" t="str">
            <v>un</v>
          </cell>
          <cell r="D1010">
            <v>2249.62</v>
          </cell>
          <cell r="E1010" t="str">
            <v>SICRO Abr/26</v>
          </cell>
        </row>
        <row r="1011">
          <cell r="A1011">
            <v>804121</v>
          </cell>
          <cell r="B1011" t="str">
            <v>Boca normal com alas retas - BNAR 03 - adaptável em BSTC D = 1,00 m - areia e brita comerciais</v>
          </cell>
          <cell r="C1011" t="str">
            <v>un</v>
          </cell>
          <cell r="D1011">
            <v>4217.95</v>
          </cell>
          <cell r="E1011" t="str">
            <v>SICRO Abr/26</v>
          </cell>
        </row>
        <row r="1012">
          <cell r="A1012">
            <v>804120</v>
          </cell>
          <cell r="B1012" t="str">
            <v>Boca normal com alas retas - BNAR 03 - adaptável em BSTC D = 1,00 m - areia extraída e brita produzida</v>
          </cell>
          <cell r="C1012" t="str">
            <v>un</v>
          </cell>
          <cell r="D1012">
            <v>3814.6</v>
          </cell>
          <cell r="E1012" t="str">
            <v>SICRO Abr/26</v>
          </cell>
        </row>
        <row r="1013">
          <cell r="A1013">
            <v>804141</v>
          </cell>
          <cell r="B1013" t="str">
            <v>Boca normal com alas retas - BNAR 04 - adaptável em BSTC D = 1,20 m - areia e brita comerciais</v>
          </cell>
          <cell r="C1013" t="str">
            <v>un</v>
          </cell>
          <cell r="D1013">
            <v>5905.51</v>
          </cell>
          <cell r="E1013" t="str">
            <v>SICRO Abr/26</v>
          </cell>
        </row>
        <row r="1014">
          <cell r="A1014">
            <v>804140</v>
          </cell>
          <cell r="B1014" t="str">
            <v>Boca normal com alas retas - BNAR 04 - adaptável em BSTC D = 1,20 m - areia extraída e brita produzida</v>
          </cell>
          <cell r="C1014" t="str">
            <v>un</v>
          </cell>
          <cell r="D1014">
            <v>5356.51</v>
          </cell>
          <cell r="E1014" t="str">
            <v>SICRO Abr/26</v>
          </cell>
        </row>
        <row r="1015">
          <cell r="A1015">
            <v>804161</v>
          </cell>
          <cell r="B1015" t="str">
            <v>Boca normal com alas retas - BNAR 05 - adaptável em BSTC D = 1,50 m - areia e brita comerciais</v>
          </cell>
          <cell r="C1015" t="str">
            <v>un</v>
          </cell>
          <cell r="D1015">
            <v>10080.280000000001</v>
          </cell>
          <cell r="E1015" t="str">
            <v>SICRO Abr/26</v>
          </cell>
        </row>
        <row r="1016">
          <cell r="A1016">
            <v>804160</v>
          </cell>
          <cell r="B1016" t="str">
            <v>Boca normal com alas retas - BNAR 05 - adaptável em BSTC D = 1,50 m - areia extraída e brita produzida</v>
          </cell>
          <cell r="C1016" t="str">
            <v>un</v>
          </cell>
          <cell r="D1016">
            <v>9104.59</v>
          </cell>
          <cell r="E1016" t="str">
            <v>SICRO Abr/26</v>
          </cell>
        </row>
        <row r="1017">
          <cell r="A1017">
            <v>804213</v>
          </cell>
          <cell r="B1017" t="str">
            <v>Boca normal com alas retas - BNAR 06 - adaptável em BDTC D = 0,80 m - areia e brita comerciais</v>
          </cell>
          <cell r="C1017" t="str">
            <v>un</v>
          </cell>
          <cell r="D1017">
            <v>3908.9</v>
          </cell>
          <cell r="E1017" t="str">
            <v>SICRO Abr/26</v>
          </cell>
        </row>
        <row r="1018">
          <cell r="A1018">
            <v>804212</v>
          </cell>
          <cell r="B1018" t="str">
            <v>Boca normal com alas retas - BNAR 06 - adaptável em BDTC D = 0,80 m - areia extraída e brita produzida</v>
          </cell>
          <cell r="C1018" t="str">
            <v>un</v>
          </cell>
          <cell r="D1018">
            <v>3537.36</v>
          </cell>
          <cell r="E1018" t="str">
            <v>SICRO Abr/26</v>
          </cell>
        </row>
        <row r="1019">
          <cell r="A1019">
            <v>804233</v>
          </cell>
          <cell r="B1019" t="str">
            <v>Boca normal com alas retas - BNAR 07 - adaptável em BDTC D = 1,00 m - areia e brita comerciais</v>
          </cell>
          <cell r="C1019" t="str">
            <v>un</v>
          </cell>
          <cell r="D1019">
            <v>6354.29</v>
          </cell>
          <cell r="E1019" t="str">
            <v>SICRO Abr/26</v>
          </cell>
        </row>
        <row r="1020">
          <cell r="A1020">
            <v>804232</v>
          </cell>
          <cell r="B1020" t="str">
            <v>Boca normal com alas retas - BNAR 07 - adaptável em BDTC D = 1,00 m - areia extraída e brita produzida</v>
          </cell>
          <cell r="C1020" t="str">
            <v>un</v>
          </cell>
          <cell r="D1020">
            <v>5711.86</v>
          </cell>
          <cell r="E1020" t="str">
            <v>SICRO Abr/26</v>
          </cell>
        </row>
        <row r="1021">
          <cell r="A1021">
            <v>804253</v>
          </cell>
          <cell r="B1021" t="str">
            <v>Boca normal com alas retas - BNAR 08 - adaptável em BDTC D = 1,20 m - areia e brita comerciais</v>
          </cell>
          <cell r="C1021" t="str">
            <v>un</v>
          </cell>
          <cell r="D1021">
            <v>8599.8799999999992</v>
          </cell>
          <cell r="E1021" t="str">
            <v>SICRO Abr/26</v>
          </cell>
        </row>
        <row r="1022">
          <cell r="A1022">
            <v>804252</v>
          </cell>
          <cell r="B1022" t="str">
            <v>Boca normal com alas retas - BNAR 08 - adaptável em BDTC D = 1,20 m - areia extraída e brita produzida</v>
          </cell>
          <cell r="C1022" t="str">
            <v>un</v>
          </cell>
          <cell r="D1022">
            <v>7724.02</v>
          </cell>
          <cell r="E1022" t="str">
            <v>SICRO Abr/26</v>
          </cell>
        </row>
        <row r="1023">
          <cell r="A1023">
            <v>804273</v>
          </cell>
          <cell r="B1023" t="str">
            <v>Boca normal com alas retas - BNAR 09 - adaptável em BDTC D = 1,50 m - areia e brita comerciais</v>
          </cell>
          <cell r="C1023" t="str">
            <v>un</v>
          </cell>
          <cell r="D1023">
            <v>14590.19</v>
          </cell>
          <cell r="E1023" t="str">
            <v>SICRO Abr/26</v>
          </cell>
        </row>
        <row r="1024">
          <cell r="A1024">
            <v>804272</v>
          </cell>
          <cell r="B1024" t="str">
            <v>Boca normal com alas retas - BNAR 09 - adaptável em BDTC D = 1,50 m - areia extraída e brita produzida</v>
          </cell>
          <cell r="C1024" t="str">
            <v>un</v>
          </cell>
          <cell r="D1024">
            <v>13064.7</v>
          </cell>
          <cell r="E1024" t="str">
            <v>SICRO Abr/26</v>
          </cell>
        </row>
        <row r="1025">
          <cell r="A1025">
            <v>804317</v>
          </cell>
          <cell r="B1025" t="str">
            <v>Boca normal com alas retas - BNAR 10 - adaptável em BTTC D = 1,00 m - areia e brita comerciais</v>
          </cell>
          <cell r="C1025" t="str">
            <v>un</v>
          </cell>
          <cell r="D1025">
            <v>8493.49</v>
          </cell>
          <cell r="E1025" t="str">
            <v>SICRO Abr/26</v>
          </cell>
        </row>
        <row r="1026">
          <cell r="A1026">
            <v>804316</v>
          </cell>
          <cell r="B1026" t="str">
            <v>Boca normal com alas retas - BNAR 10 - adaptável em BTTC D = 1,00 m - areia extraída e brita produzida</v>
          </cell>
          <cell r="C1026" t="str">
            <v>un</v>
          </cell>
          <cell r="D1026">
            <v>7611.92</v>
          </cell>
          <cell r="E1026" t="str">
            <v>SICRO Abr/26</v>
          </cell>
        </row>
        <row r="1027">
          <cell r="A1027">
            <v>804337</v>
          </cell>
          <cell r="B1027" t="str">
            <v>Boca normal com alas retas - BNAR 11 - adaptável em BTTC D = 1,20 m - areia e brita comerciais</v>
          </cell>
          <cell r="C1027" t="str">
            <v>un</v>
          </cell>
          <cell r="D1027">
            <v>12120.24</v>
          </cell>
          <cell r="E1027" t="str">
            <v>SICRO Abr/26</v>
          </cell>
        </row>
        <row r="1028">
          <cell r="A1028">
            <v>804336</v>
          </cell>
          <cell r="B1028" t="str">
            <v>Boca normal com alas retas - BNAR 11 - adaptável em BTTC D = 1,20 m - areia extraída e brita produzida</v>
          </cell>
          <cell r="C1028" t="str">
            <v>un</v>
          </cell>
          <cell r="D1028">
            <v>10910.49</v>
          </cell>
          <cell r="E1028" t="str">
            <v>SICRO Abr/26</v>
          </cell>
        </row>
        <row r="1029">
          <cell r="A1029">
            <v>804357</v>
          </cell>
          <cell r="B1029" t="str">
            <v>Boca normal com alas retas - BNAR 12 - adaptável em BTTC D = 1,50 m - areia e brita comerciais</v>
          </cell>
          <cell r="C1029" t="str">
            <v>un</v>
          </cell>
          <cell r="D1029">
            <v>19679.36</v>
          </cell>
          <cell r="E1029" t="str">
            <v>SICRO Abr/26</v>
          </cell>
        </row>
        <row r="1030">
          <cell r="A1030">
            <v>804356</v>
          </cell>
          <cell r="B1030" t="str">
            <v>Boca normal com alas retas - BNAR 12 - adaptável em BTTC D = 1,50 m - areia extraída e brita produzida</v>
          </cell>
          <cell r="C1030" t="str">
            <v>un</v>
          </cell>
          <cell r="D1030">
            <v>17530.490000000002</v>
          </cell>
          <cell r="E1030" t="str">
            <v>SICRO Abr/26</v>
          </cell>
        </row>
        <row r="1031">
          <cell r="A1031">
            <v>819983</v>
          </cell>
          <cell r="B1031" t="str">
            <v>Corpo de BDTC D = 0,80 m PA1 com berço de areia comercial - assentamento em aterro</v>
          </cell>
          <cell r="C1031" t="str">
            <v>m</v>
          </cell>
          <cell r="D1031">
            <v>950.34</v>
          </cell>
          <cell r="E1031" t="str">
            <v>SICRO Abr/26</v>
          </cell>
        </row>
        <row r="1032">
          <cell r="A1032">
            <v>819792</v>
          </cell>
          <cell r="B1032" t="str">
            <v>Corpo de BDTC D = 0,80 m PA1 com berço de areia comercial - assentamento em vala</v>
          </cell>
          <cell r="C1032" t="str">
            <v>m</v>
          </cell>
          <cell r="D1032">
            <v>952.13</v>
          </cell>
          <cell r="E1032" t="str">
            <v>SICRO Abr/26</v>
          </cell>
        </row>
        <row r="1033">
          <cell r="A1033">
            <v>819984</v>
          </cell>
          <cell r="B1033" t="str">
            <v>Corpo de BDTC D = 0,80 m PA1 com berço de areia extraída - assentamento em aterro</v>
          </cell>
          <cell r="C1033" t="str">
            <v>m</v>
          </cell>
          <cell r="D1033">
            <v>882.39</v>
          </cell>
          <cell r="E1033" t="str">
            <v>SICRO Abr/26</v>
          </cell>
        </row>
        <row r="1034">
          <cell r="A1034">
            <v>819791</v>
          </cell>
          <cell r="B1034" t="str">
            <v>Corpo de BDTC D = 0,80 m PA1 com berço de areia extraída - assentamento em vala</v>
          </cell>
          <cell r="C1034" t="str">
            <v>m</v>
          </cell>
          <cell r="D1034">
            <v>882.65</v>
          </cell>
          <cell r="E1034" t="str">
            <v>SICRO Abr/26</v>
          </cell>
        </row>
        <row r="1035">
          <cell r="A1035">
            <v>820079</v>
          </cell>
          <cell r="B1035" t="str">
            <v>Corpo de BDTC D = 0,80 m PA1 com berço de brita comercial - assentamento em aterro</v>
          </cell>
          <cell r="C1035" t="str">
            <v>m</v>
          </cell>
          <cell r="D1035">
            <v>982.24</v>
          </cell>
          <cell r="E1035" t="str">
            <v>SICRO Abr/26</v>
          </cell>
        </row>
        <row r="1036">
          <cell r="A1036">
            <v>819887</v>
          </cell>
          <cell r="B1036" t="str">
            <v>Corpo de BDTC D = 0,80 m PA1 com berço de brita comercial - assentamento em vala</v>
          </cell>
          <cell r="C1036" t="str">
            <v>m</v>
          </cell>
          <cell r="D1036">
            <v>984.76</v>
          </cell>
          <cell r="E1036" t="str">
            <v>SICRO Abr/26</v>
          </cell>
        </row>
        <row r="1037">
          <cell r="A1037">
            <v>820080</v>
          </cell>
          <cell r="B1037" t="str">
            <v>Corpo de BDTC D = 0,80 m PA1 com berço de brita produzida - assentamento em aterro</v>
          </cell>
          <cell r="C1037" t="str">
            <v>m</v>
          </cell>
          <cell r="D1037">
            <v>918.25</v>
          </cell>
          <cell r="E1037" t="str">
            <v>SICRO Abr/26</v>
          </cell>
        </row>
        <row r="1038">
          <cell r="A1038">
            <v>819888</v>
          </cell>
          <cell r="B1038" t="str">
            <v>Corpo de BDTC D = 0,80 m PA1 com berço de brita produzida - assentamento em vala</v>
          </cell>
          <cell r="C1038" t="str">
            <v>m</v>
          </cell>
          <cell r="D1038">
            <v>919.33</v>
          </cell>
          <cell r="E1038" t="str">
            <v>SICRO Abr/26</v>
          </cell>
        </row>
        <row r="1039">
          <cell r="A1039">
            <v>804180</v>
          </cell>
          <cell r="B1039" t="str">
            <v>Corpo de BDTC D = 0,80 m PA1 com berço de concreto - areia extraída e brita e pedra de mão produzidas</v>
          </cell>
          <cell r="C1039" t="str">
            <v>m</v>
          </cell>
          <cell r="D1039">
            <v>1205.1400000000001</v>
          </cell>
          <cell r="E1039" t="str">
            <v>SICRO Abr/26</v>
          </cell>
        </row>
        <row r="1040">
          <cell r="A1040">
            <v>804181</v>
          </cell>
          <cell r="B1040" t="str">
            <v>Corpo de BDTC D = 0,80 m PA1 com berço de concreto - areia, brita e pedra de mão comerciais</v>
          </cell>
          <cell r="C1040" t="str">
            <v>m</v>
          </cell>
          <cell r="D1040">
            <v>1345.59</v>
          </cell>
          <cell r="E1040" t="str">
            <v>SICRO Abr/26</v>
          </cell>
        </row>
        <row r="1041">
          <cell r="A1041">
            <v>819985</v>
          </cell>
          <cell r="B1041" t="str">
            <v>Corpo de BDTC D = 0,80 m PA2 com berço de areia comercial - assentamento em aterro</v>
          </cell>
          <cell r="C1041" t="str">
            <v>m</v>
          </cell>
          <cell r="D1041">
            <v>1090.1099999999999</v>
          </cell>
          <cell r="E1041" t="str">
            <v>SICRO Abr/26</v>
          </cell>
        </row>
        <row r="1042">
          <cell r="A1042">
            <v>819794</v>
          </cell>
          <cell r="B1042" t="str">
            <v>Corpo de BDTC D = 0,80 m PA2 com berço de areia comercial - assentamento em vala</v>
          </cell>
          <cell r="C1042" t="str">
            <v>m</v>
          </cell>
          <cell r="D1042">
            <v>1091.9000000000001</v>
          </cell>
          <cell r="E1042" t="str">
            <v>SICRO Abr/26</v>
          </cell>
        </row>
        <row r="1043">
          <cell r="A1043">
            <v>819986</v>
          </cell>
          <cell r="B1043" t="str">
            <v>Corpo de BDTC D = 0,80 m PA2 com berço de areia extraída - assentamento em aterro</v>
          </cell>
          <cell r="C1043" t="str">
            <v>m</v>
          </cell>
          <cell r="D1043">
            <v>1022.16</v>
          </cell>
          <cell r="E1043" t="str">
            <v>SICRO Abr/26</v>
          </cell>
        </row>
        <row r="1044">
          <cell r="A1044">
            <v>819793</v>
          </cell>
          <cell r="B1044" t="str">
            <v>Corpo de BDTC D = 0,80 m PA2 com berço de areia extraída - assentamento em vala</v>
          </cell>
          <cell r="C1044" t="str">
            <v>m</v>
          </cell>
          <cell r="D1044">
            <v>1022.42</v>
          </cell>
          <cell r="E1044" t="str">
            <v>SICRO Abr/26</v>
          </cell>
        </row>
        <row r="1045">
          <cell r="A1045">
            <v>820081</v>
          </cell>
          <cell r="B1045" t="str">
            <v>Corpo de BDTC D = 0,80 m PA2 com berço de brita comercial - assentamento em aterro</v>
          </cell>
          <cell r="C1045" t="str">
            <v>m</v>
          </cell>
          <cell r="D1045">
            <v>1122.01</v>
          </cell>
          <cell r="E1045" t="str">
            <v>SICRO Abr/26</v>
          </cell>
        </row>
        <row r="1046">
          <cell r="A1046">
            <v>819889</v>
          </cell>
          <cell r="B1046" t="str">
            <v>Corpo de BDTC D = 0,80 m PA2 com berço de brita comercial - assentamento em vala</v>
          </cell>
          <cell r="C1046" t="str">
            <v>m</v>
          </cell>
          <cell r="D1046">
            <v>1124.53</v>
          </cell>
          <cell r="E1046" t="str">
            <v>SICRO Abr/26</v>
          </cell>
        </row>
        <row r="1047">
          <cell r="A1047">
            <v>820082</v>
          </cell>
          <cell r="B1047" t="str">
            <v>Corpo de BDTC D = 0,80 m PA2 com berço de brita produzida - assentamento em aterro</v>
          </cell>
          <cell r="C1047" t="str">
            <v>m</v>
          </cell>
          <cell r="D1047">
            <v>1058.02</v>
          </cell>
          <cell r="E1047" t="str">
            <v>SICRO Abr/26</v>
          </cell>
        </row>
        <row r="1048">
          <cell r="A1048">
            <v>819890</v>
          </cell>
          <cell r="B1048" t="str">
            <v>Corpo de BDTC D = 0,80 m PA2 com berço de brita produzida - assentamento em vala</v>
          </cell>
          <cell r="C1048" t="str">
            <v>m</v>
          </cell>
          <cell r="D1048">
            <v>1059.0999999999999</v>
          </cell>
          <cell r="E1048" t="str">
            <v>SICRO Abr/26</v>
          </cell>
        </row>
        <row r="1049">
          <cell r="A1049">
            <v>804182</v>
          </cell>
          <cell r="B1049" t="str">
            <v>Corpo de BDTC D = 0,80 m PA2 com berço de concreto - areia extraída e brita e pedra de mão produzidas</v>
          </cell>
          <cell r="C1049" t="str">
            <v>m</v>
          </cell>
          <cell r="D1049">
            <v>1344.91</v>
          </cell>
          <cell r="E1049" t="str">
            <v>SICRO Abr/26</v>
          </cell>
        </row>
        <row r="1050">
          <cell r="A1050">
            <v>804183</v>
          </cell>
          <cell r="B1050" t="str">
            <v>Corpo de BDTC D = 0,80 m PA2 com berço de concreto - areia, brita e pedra de mão comerciais</v>
          </cell>
          <cell r="C1050" t="str">
            <v>m</v>
          </cell>
          <cell r="D1050">
            <v>1485.36</v>
          </cell>
          <cell r="E1050" t="str">
            <v>SICRO Abr/26</v>
          </cell>
        </row>
        <row r="1051">
          <cell r="A1051">
            <v>819987</v>
          </cell>
          <cell r="B1051" t="str">
            <v>Corpo de BDTC D = 0,80 m PA3 com berço de areia comercial - assentamento em aterro</v>
          </cell>
          <cell r="C1051" t="str">
            <v>m</v>
          </cell>
          <cell r="D1051">
            <v>1107.54</v>
          </cell>
          <cell r="E1051" t="str">
            <v>SICRO Abr/26</v>
          </cell>
        </row>
        <row r="1052">
          <cell r="A1052">
            <v>819796</v>
          </cell>
          <cell r="B1052" t="str">
            <v>Corpo de BDTC D = 0,80 m PA3 com berço de areia comercial - assentamento em vala</v>
          </cell>
          <cell r="C1052" t="str">
            <v>m</v>
          </cell>
          <cell r="D1052">
            <v>1109.32</v>
          </cell>
          <cell r="E1052" t="str">
            <v>SICRO Abr/26</v>
          </cell>
        </row>
        <row r="1053">
          <cell r="A1053">
            <v>819988</v>
          </cell>
          <cell r="B1053" t="str">
            <v>Corpo de BDTC D = 0,80 m PA3 com berço de areia extraída - assentamento em aterro</v>
          </cell>
          <cell r="C1053" t="str">
            <v>m</v>
          </cell>
          <cell r="D1053">
            <v>1039.42</v>
          </cell>
          <cell r="E1053" t="str">
            <v>SICRO Abr/26</v>
          </cell>
        </row>
        <row r="1054">
          <cell r="A1054">
            <v>819795</v>
          </cell>
          <cell r="B1054" t="str">
            <v>Corpo de BDTC D = 0,80 m PA3 com berço de areia extraída - assentamento em vala</v>
          </cell>
          <cell r="C1054" t="str">
            <v>m</v>
          </cell>
          <cell r="D1054">
            <v>1039.68</v>
          </cell>
          <cell r="E1054" t="str">
            <v>SICRO Abr/26</v>
          </cell>
        </row>
        <row r="1055">
          <cell r="A1055">
            <v>820083</v>
          </cell>
          <cell r="B1055" t="str">
            <v>Corpo de BDTC D = 0,80 m PA3 com berço de brita comercial - assentamento em aterro</v>
          </cell>
          <cell r="C1055" t="str">
            <v>m</v>
          </cell>
          <cell r="D1055">
            <v>1139.44</v>
          </cell>
          <cell r="E1055" t="str">
            <v>SICRO Abr/26</v>
          </cell>
        </row>
        <row r="1056">
          <cell r="A1056">
            <v>819891</v>
          </cell>
          <cell r="B1056" t="str">
            <v>Corpo de BDTC D = 0,80 m PA3 com berço de brita comercial - assentamento em vala</v>
          </cell>
          <cell r="C1056" t="str">
            <v>m</v>
          </cell>
          <cell r="D1056">
            <v>1141.95</v>
          </cell>
          <cell r="E1056" t="str">
            <v>SICRO Abr/26</v>
          </cell>
        </row>
        <row r="1057">
          <cell r="A1057">
            <v>820084</v>
          </cell>
          <cell r="B1057" t="str">
            <v>Corpo de BDTC D = 0,80 m PA3 com berço de brita produzida - assentamento em aterro</v>
          </cell>
          <cell r="C1057" t="str">
            <v>m</v>
          </cell>
          <cell r="D1057">
            <v>1075.28</v>
          </cell>
          <cell r="E1057" t="str">
            <v>SICRO Abr/26</v>
          </cell>
        </row>
        <row r="1058">
          <cell r="A1058">
            <v>819892</v>
          </cell>
          <cell r="B1058" t="str">
            <v>Corpo de BDTC D = 0,80 m PA3 com berço de brita produzida - assentamento em vala</v>
          </cell>
          <cell r="C1058" t="str">
            <v>m</v>
          </cell>
          <cell r="D1058">
            <v>1076.3599999999999</v>
          </cell>
          <cell r="E1058" t="str">
            <v>SICRO Abr/26</v>
          </cell>
        </row>
        <row r="1059">
          <cell r="A1059">
            <v>804184</v>
          </cell>
          <cell r="B1059" t="str">
            <v>Corpo de BDTC D = 0,80 m PA3 com berço de concreto - areia extraída e brita e pedra de mão produzidas</v>
          </cell>
          <cell r="C1059" t="str">
            <v>m</v>
          </cell>
          <cell r="D1059">
            <v>1362.17</v>
          </cell>
          <cell r="E1059" t="str">
            <v>SICRO Abr/26</v>
          </cell>
        </row>
        <row r="1060">
          <cell r="A1060">
            <v>804185</v>
          </cell>
          <cell r="B1060" t="str">
            <v>Corpo de BDTC D = 0,80 m PA3 com berço de concreto - areia, brita e pedra de mão comerciais</v>
          </cell>
          <cell r="C1060" t="str">
            <v>m</v>
          </cell>
          <cell r="D1060">
            <v>1502.79</v>
          </cell>
          <cell r="E1060" t="str">
            <v>SICRO Abr/26</v>
          </cell>
        </row>
        <row r="1061">
          <cell r="A1061">
            <v>819989</v>
          </cell>
          <cell r="B1061" t="str">
            <v>Corpo de BDTC D = 0,80 m PA4 com berço de areia comercial - assentamento em aterro</v>
          </cell>
          <cell r="C1061" t="str">
            <v>m</v>
          </cell>
          <cell r="D1061">
            <v>1188.83</v>
          </cell>
          <cell r="E1061" t="str">
            <v>SICRO Abr/26</v>
          </cell>
        </row>
        <row r="1062">
          <cell r="A1062">
            <v>819798</v>
          </cell>
          <cell r="B1062" t="str">
            <v>Corpo de BDTC D = 0,80 m PA4 com berço de areia comercial - assentamento em vala</v>
          </cell>
          <cell r="C1062" t="str">
            <v>m</v>
          </cell>
          <cell r="D1062">
            <v>1190.6099999999999</v>
          </cell>
          <cell r="E1062" t="str">
            <v>SICRO Abr/26</v>
          </cell>
        </row>
        <row r="1063">
          <cell r="A1063">
            <v>819990</v>
          </cell>
          <cell r="B1063" t="str">
            <v>Corpo de BDTC D = 0,80 m PA4 com berço de areia extraída - assentamento em aterro</v>
          </cell>
          <cell r="C1063" t="str">
            <v>m</v>
          </cell>
          <cell r="D1063">
            <v>1120.3499999999999</v>
          </cell>
          <cell r="E1063" t="str">
            <v>SICRO Abr/26</v>
          </cell>
        </row>
        <row r="1064">
          <cell r="A1064">
            <v>819797</v>
          </cell>
          <cell r="B1064" t="str">
            <v>Corpo de BDTC D = 0,80 m PA4 com berço de areia extraída - assentamento em vala</v>
          </cell>
          <cell r="C1064" t="str">
            <v>m</v>
          </cell>
          <cell r="D1064">
            <v>1120.6099999999999</v>
          </cell>
          <cell r="E1064" t="str">
            <v>SICRO Abr/26</v>
          </cell>
        </row>
        <row r="1065">
          <cell r="A1065">
            <v>820085</v>
          </cell>
          <cell r="B1065" t="str">
            <v>Corpo de BDTC D = 0,80 m PA4 com berço de brita comercial - assentamento em aterro</v>
          </cell>
          <cell r="C1065" t="str">
            <v>m</v>
          </cell>
          <cell r="D1065">
            <v>1220.73</v>
          </cell>
          <cell r="E1065" t="str">
            <v>SICRO Abr/26</v>
          </cell>
        </row>
        <row r="1066">
          <cell r="A1066">
            <v>819893</v>
          </cell>
          <cell r="B1066" t="str">
            <v>Corpo de BDTC D = 0,80 m PA4 com berço de brita comercial - assentamento em vala</v>
          </cell>
          <cell r="C1066" t="str">
            <v>m</v>
          </cell>
          <cell r="D1066">
            <v>1223.24</v>
          </cell>
          <cell r="E1066" t="str">
            <v>SICRO Abr/26</v>
          </cell>
        </row>
        <row r="1067">
          <cell r="A1067">
            <v>820086</v>
          </cell>
          <cell r="B1067" t="str">
            <v>Corpo de BDTC D = 0,80 m PA4 com berço de brita produzida - assentamento em aterro</v>
          </cell>
          <cell r="C1067" t="str">
            <v>m</v>
          </cell>
          <cell r="D1067">
            <v>1156.21</v>
          </cell>
          <cell r="E1067" t="str">
            <v>SICRO Abr/26</v>
          </cell>
        </row>
        <row r="1068">
          <cell r="A1068">
            <v>819894</v>
          </cell>
          <cell r="B1068" t="str">
            <v>Corpo de BDTC D = 0,80 m PA4 com berço de brita produzida - assentamento em vala</v>
          </cell>
          <cell r="C1068" t="str">
            <v>m</v>
          </cell>
          <cell r="D1068">
            <v>1157.29</v>
          </cell>
          <cell r="E1068" t="str">
            <v>SICRO Abr/26</v>
          </cell>
        </row>
        <row r="1069">
          <cell r="A1069">
            <v>804186</v>
          </cell>
          <cell r="B1069" t="str">
            <v>Corpo de BDTC D = 0,80 m PA4 com berço de concreto - areia extraída e brita e pedra de mão produzidas</v>
          </cell>
          <cell r="C1069" t="str">
            <v>m</v>
          </cell>
          <cell r="D1069">
            <v>1443.1</v>
          </cell>
          <cell r="E1069" t="str">
            <v>SICRO Abr/26</v>
          </cell>
        </row>
        <row r="1070">
          <cell r="A1070">
            <v>804187</v>
          </cell>
          <cell r="B1070" t="str">
            <v>Corpo de BDTC D = 0,80 m PA4 com berço de concreto - areia, brita e pedra de mão comerciais</v>
          </cell>
          <cell r="C1070" t="str">
            <v>m</v>
          </cell>
          <cell r="D1070">
            <v>1584.08</v>
          </cell>
          <cell r="E1070" t="str">
            <v>SICRO Abr/26</v>
          </cell>
        </row>
        <row r="1071">
          <cell r="A1071">
            <v>819991</v>
          </cell>
          <cell r="B1071" t="str">
            <v>Corpo de BDTC D = 1,00 m PA1 com berço de areia comercial - assentamento em aterro</v>
          </cell>
          <cell r="C1071" t="str">
            <v>m</v>
          </cell>
          <cell r="D1071">
            <v>1225.6199999999999</v>
          </cell>
          <cell r="E1071" t="str">
            <v>SICRO Abr/26</v>
          </cell>
        </row>
        <row r="1072">
          <cell r="A1072">
            <v>819800</v>
          </cell>
          <cell r="B1072" t="str">
            <v>Corpo de BDTC D = 1,00 m PA1 com berço de areia comercial - assentamento em vala</v>
          </cell>
          <cell r="C1072" t="str">
            <v>m</v>
          </cell>
          <cell r="D1072">
            <v>1192.29</v>
          </cell>
          <cell r="E1072" t="str">
            <v>SICRO Abr/26</v>
          </cell>
        </row>
        <row r="1073">
          <cell r="A1073">
            <v>819992</v>
          </cell>
          <cell r="B1073" t="str">
            <v>Corpo de BDTC D = 1,00 m PA1 com berço de areia extraída - assentamento em aterro</v>
          </cell>
          <cell r="C1073" t="str">
            <v>m</v>
          </cell>
          <cell r="D1073">
            <v>1116.21</v>
          </cell>
          <cell r="E1073" t="str">
            <v>SICRO Abr/26</v>
          </cell>
        </row>
        <row r="1074">
          <cell r="A1074">
            <v>819799</v>
          </cell>
          <cell r="B1074" t="str">
            <v>Corpo de BDTC D = 1,00 m PA1 com berço de areia extraída - assentamento em vala</v>
          </cell>
          <cell r="C1074" t="str">
            <v>m</v>
          </cell>
          <cell r="D1074">
            <v>1111.3399999999999</v>
          </cell>
          <cell r="E1074" t="str">
            <v>SICRO Abr/26</v>
          </cell>
        </row>
        <row r="1075">
          <cell r="A1075">
            <v>820087</v>
          </cell>
          <cell r="B1075" t="str">
            <v>Corpo de BDTC D = 1,00 m PA1 com berço de brita comercial - assentamento em aterro</v>
          </cell>
          <cell r="C1075" t="str">
            <v>m</v>
          </cell>
          <cell r="D1075">
            <v>1277.18</v>
          </cell>
          <cell r="E1075" t="str">
            <v>SICRO Abr/26</v>
          </cell>
        </row>
        <row r="1076">
          <cell r="A1076">
            <v>819895</v>
          </cell>
          <cell r="B1076" t="str">
            <v>Corpo de BDTC D = 1,00 m PA1 com berço de brita comercial - assentamento em vala</v>
          </cell>
          <cell r="C1076" t="str">
            <v>m</v>
          </cell>
          <cell r="D1076">
            <v>1230.18</v>
          </cell>
          <cell r="E1076" t="str">
            <v>SICRO Abr/26</v>
          </cell>
        </row>
        <row r="1077">
          <cell r="A1077">
            <v>820088</v>
          </cell>
          <cell r="B1077" t="str">
            <v>Corpo de BDTC D = 1,00 m PA1 com berço de brita produzida - assentamento em aterro</v>
          </cell>
          <cell r="C1077" t="str">
            <v>m</v>
          </cell>
          <cell r="D1077">
            <v>1174.17</v>
          </cell>
          <cell r="E1077" t="str">
            <v>SICRO Abr/26</v>
          </cell>
        </row>
        <row r="1078">
          <cell r="A1078">
            <v>819896</v>
          </cell>
          <cell r="B1078" t="str">
            <v>Corpo de BDTC D = 1,00 m PA1 com berço de brita produzida - assentamento em vala</v>
          </cell>
          <cell r="C1078" t="str">
            <v>m</v>
          </cell>
          <cell r="D1078">
            <v>1153.94</v>
          </cell>
          <cell r="E1078" t="str">
            <v>SICRO Abr/26</v>
          </cell>
        </row>
        <row r="1079">
          <cell r="A1079">
            <v>804188</v>
          </cell>
          <cell r="B1079" t="str">
            <v>Corpo de BDTC D = 1,00 m PA1 com berço de concreto - areia extraída e brita e pedra de mão produzidas</v>
          </cell>
          <cell r="C1079" t="str">
            <v>m</v>
          </cell>
          <cell r="D1079">
            <v>1567.83</v>
          </cell>
          <cell r="E1079" t="str">
            <v>SICRO Abr/26</v>
          </cell>
        </row>
        <row r="1080">
          <cell r="A1080">
            <v>804189</v>
          </cell>
          <cell r="B1080" t="str">
            <v>Corpo de BDTC D = 1,00 m PA1 com berço de concreto - areia, brita e pedra de mão comerciais</v>
          </cell>
          <cell r="C1080" t="str">
            <v>m</v>
          </cell>
          <cell r="D1080">
            <v>1773.46</v>
          </cell>
          <cell r="E1080" t="str">
            <v>SICRO Abr/26</v>
          </cell>
        </row>
        <row r="1081">
          <cell r="A1081">
            <v>819993</v>
          </cell>
          <cell r="B1081" t="str">
            <v>Corpo de BDTC D = 1,00 m PA2 com berço de areia comercial - assentamento em aterro</v>
          </cell>
          <cell r="C1081" t="str">
            <v>m</v>
          </cell>
          <cell r="D1081">
            <v>1534.27</v>
          </cell>
          <cell r="E1081" t="str">
            <v>SICRO Abr/26</v>
          </cell>
        </row>
        <row r="1082">
          <cell r="A1082">
            <v>819802</v>
          </cell>
          <cell r="B1082" t="str">
            <v>Corpo de BDTC D = 1,00 m PA2 com berço de areia comercial - assentamento em vala</v>
          </cell>
          <cell r="C1082" t="str">
            <v>m</v>
          </cell>
          <cell r="D1082">
            <v>1500.93</v>
          </cell>
          <cell r="E1082" t="str">
            <v>SICRO Abr/26</v>
          </cell>
        </row>
        <row r="1083">
          <cell r="A1083">
            <v>819994</v>
          </cell>
          <cell r="B1083" t="str">
            <v>Corpo de BDTC D = 1,00 m PA2 com berço de areia extraída - assentamento em aterro</v>
          </cell>
          <cell r="C1083" t="str">
            <v>m</v>
          </cell>
          <cell r="D1083">
            <v>1424.86</v>
          </cell>
          <cell r="E1083" t="str">
            <v>SICRO Abr/26</v>
          </cell>
        </row>
        <row r="1084">
          <cell r="A1084">
            <v>819801</v>
          </cell>
          <cell r="B1084" t="str">
            <v>Corpo de BDTC D = 1,00 m PA2 com berço de areia extraída - assentamento em vala</v>
          </cell>
          <cell r="C1084" t="str">
            <v>m</v>
          </cell>
          <cell r="D1084">
            <v>1419.99</v>
          </cell>
          <cell r="E1084" t="str">
            <v>SICRO Abr/26</v>
          </cell>
        </row>
        <row r="1085">
          <cell r="A1085">
            <v>820089</v>
          </cell>
          <cell r="B1085" t="str">
            <v>Corpo de BDTC D = 1,00 m PA2 com berço de brita comercial - assentamento em aterro</v>
          </cell>
          <cell r="C1085" t="str">
            <v>m</v>
          </cell>
          <cell r="D1085">
            <v>1585.83</v>
          </cell>
          <cell r="E1085" t="str">
            <v>SICRO Abr/26</v>
          </cell>
        </row>
        <row r="1086">
          <cell r="A1086">
            <v>819897</v>
          </cell>
          <cell r="B1086" t="str">
            <v>Corpo de BDTC D = 1,00 m PA2 com berço de brita comercial - assentamento em vala</v>
          </cell>
          <cell r="C1086" t="str">
            <v>m</v>
          </cell>
          <cell r="D1086">
            <v>1538.83</v>
          </cell>
          <cell r="E1086" t="str">
            <v>SICRO Abr/26</v>
          </cell>
        </row>
        <row r="1087">
          <cell r="A1087">
            <v>820090</v>
          </cell>
          <cell r="B1087" t="str">
            <v>Corpo de BDTC D = 1,00 m PA2 com berço de brita produzida - assentamento em aterro</v>
          </cell>
          <cell r="C1087" t="str">
            <v>m</v>
          </cell>
          <cell r="D1087">
            <v>1482.82</v>
          </cell>
          <cell r="E1087" t="str">
            <v>SICRO Abr/26</v>
          </cell>
        </row>
        <row r="1088">
          <cell r="A1088">
            <v>819898</v>
          </cell>
          <cell r="B1088" t="str">
            <v>Corpo de BDTC D = 1,00 m PA2 com berço de brita produzida - assentamento em vala</v>
          </cell>
          <cell r="C1088" t="str">
            <v>m</v>
          </cell>
          <cell r="D1088">
            <v>1462.58</v>
          </cell>
          <cell r="E1088" t="str">
            <v>SICRO Abr/26</v>
          </cell>
        </row>
        <row r="1089">
          <cell r="A1089">
            <v>804190</v>
          </cell>
          <cell r="B1089" t="str">
            <v>Corpo de BDTC D = 1,00 m PA2 com berço de concreto - areia extraída e brita e pedra de mão produzidas</v>
          </cell>
          <cell r="C1089" t="str">
            <v>m</v>
          </cell>
          <cell r="D1089">
            <v>1876.47</v>
          </cell>
          <cell r="E1089" t="str">
            <v>SICRO Abr/26</v>
          </cell>
        </row>
        <row r="1090">
          <cell r="A1090">
            <v>804191</v>
          </cell>
          <cell r="B1090" t="str">
            <v>Corpo de BDTC D = 1,00 m PA2 com berço de concreto - areia, brita e pedra de mão comerciais</v>
          </cell>
          <cell r="C1090" t="str">
            <v>m</v>
          </cell>
          <cell r="D1090">
            <v>2082.11</v>
          </cell>
          <cell r="E1090" t="str">
            <v>SICRO Abr/26</v>
          </cell>
        </row>
        <row r="1091">
          <cell r="A1091">
            <v>819995</v>
          </cell>
          <cell r="B1091" t="str">
            <v>Corpo de BDTC D = 1,00 m PA3 com berço de areia comercial - assentamento em aterro</v>
          </cell>
          <cell r="C1091" t="str">
            <v>m</v>
          </cell>
          <cell r="D1091">
            <v>1656.73</v>
          </cell>
          <cell r="E1091" t="str">
            <v>SICRO Abr/26</v>
          </cell>
        </row>
        <row r="1092">
          <cell r="A1092">
            <v>819804</v>
          </cell>
          <cell r="B1092" t="str">
            <v>Corpo de BDTC D = 1,00 m PA3 com berço de areia comercial - assentamento em vala</v>
          </cell>
          <cell r="C1092" t="str">
            <v>m</v>
          </cell>
          <cell r="D1092">
            <v>1623.4</v>
          </cell>
          <cell r="E1092" t="str">
            <v>SICRO Abr/26</v>
          </cell>
        </row>
        <row r="1093">
          <cell r="A1093">
            <v>819996</v>
          </cell>
          <cell r="B1093" t="str">
            <v>Corpo de BDTC D = 1,00 m PA3 com berço de areia extraída - assentamento em aterro</v>
          </cell>
          <cell r="C1093" t="str">
            <v>m</v>
          </cell>
          <cell r="D1093">
            <v>1546.75</v>
          </cell>
          <cell r="E1093" t="str">
            <v>SICRO Abr/26</v>
          </cell>
        </row>
        <row r="1094">
          <cell r="A1094">
            <v>819803</v>
          </cell>
          <cell r="B1094" t="str">
            <v>Corpo de BDTC D = 1,00 m PA3 com berço de areia extraída - assentamento em vala</v>
          </cell>
          <cell r="C1094" t="str">
            <v>m</v>
          </cell>
          <cell r="D1094">
            <v>1541.88</v>
          </cell>
          <cell r="E1094" t="str">
            <v>SICRO Abr/26</v>
          </cell>
        </row>
        <row r="1095">
          <cell r="A1095">
            <v>820091</v>
          </cell>
          <cell r="B1095" t="str">
            <v>Corpo de BDTC D = 1,00 m PA3 com berço de brita comercial - assentamento em aterro</v>
          </cell>
          <cell r="C1095" t="str">
            <v>m</v>
          </cell>
          <cell r="D1095">
            <v>1708.29</v>
          </cell>
          <cell r="E1095" t="str">
            <v>SICRO Abr/26</v>
          </cell>
        </row>
        <row r="1096">
          <cell r="A1096">
            <v>819899</v>
          </cell>
          <cell r="B1096" t="str">
            <v>Corpo de BDTC D = 1,00 m PA3 com berço de brita comercial - assentamento em vala</v>
          </cell>
          <cell r="C1096" t="str">
            <v>m</v>
          </cell>
          <cell r="D1096">
            <v>1661.29</v>
          </cell>
          <cell r="E1096" t="str">
            <v>SICRO Abr/26</v>
          </cell>
        </row>
        <row r="1097">
          <cell r="A1097">
            <v>820092</v>
          </cell>
          <cell r="B1097" t="str">
            <v>Corpo de BDTC D = 1,00 m PA3 com berço de brita produzida - assentamento em aterro</v>
          </cell>
          <cell r="C1097" t="str">
            <v>m</v>
          </cell>
          <cell r="D1097">
            <v>1604.71</v>
          </cell>
          <cell r="E1097" t="str">
            <v>SICRO Abr/26</v>
          </cell>
        </row>
        <row r="1098">
          <cell r="A1098">
            <v>819900</v>
          </cell>
          <cell r="B1098" t="str">
            <v>Corpo de BDTC D = 1,00 m PA3 com berço de brita produzida - assentamento em vala</v>
          </cell>
          <cell r="C1098" t="str">
            <v>m</v>
          </cell>
          <cell r="D1098">
            <v>1584.47</v>
          </cell>
          <cell r="E1098" t="str">
            <v>SICRO Abr/26</v>
          </cell>
        </row>
        <row r="1099">
          <cell r="A1099">
            <v>804192</v>
          </cell>
          <cell r="B1099" t="str">
            <v>Corpo de BDTC D = 1,00 m PA3 com berço de concreto - areia extraída e brita e pedra de mão produzidas</v>
          </cell>
          <cell r="C1099" t="str">
            <v>m</v>
          </cell>
          <cell r="D1099">
            <v>1998.36</v>
          </cell>
          <cell r="E1099" t="str">
            <v>SICRO Abr/26</v>
          </cell>
        </row>
        <row r="1100">
          <cell r="A1100">
            <v>804193</v>
          </cell>
          <cell r="B1100" t="str">
            <v>Corpo de BDTC D = 1,00 m PA3 com berço de concreto - areia, brita e pedra de mão comerciais</v>
          </cell>
          <cell r="C1100" t="str">
            <v>m</v>
          </cell>
          <cell r="D1100">
            <v>2204.58</v>
          </cell>
          <cell r="E1100" t="str">
            <v>SICRO Abr/26</v>
          </cell>
        </row>
        <row r="1101">
          <cell r="A1101">
            <v>819997</v>
          </cell>
          <cell r="B1101" t="str">
            <v>Corpo de BDTC D = 1,00 m PA4 com berço de areia comercial - assentamento em aterro</v>
          </cell>
          <cell r="C1101" t="str">
            <v>m</v>
          </cell>
          <cell r="D1101">
            <v>1720.98</v>
          </cell>
          <cell r="E1101" t="str">
            <v>SICRO Abr/26</v>
          </cell>
        </row>
        <row r="1102">
          <cell r="A1102">
            <v>819806</v>
          </cell>
          <cell r="B1102" t="str">
            <v>Corpo de BDTC D = 1,00 m PA4 com berço de areia comercial - assentamento em vala</v>
          </cell>
          <cell r="C1102" t="str">
            <v>m</v>
          </cell>
          <cell r="D1102">
            <v>1687.64</v>
          </cell>
          <cell r="E1102" t="str">
            <v>SICRO Abr/26</v>
          </cell>
        </row>
        <row r="1103">
          <cell r="A1103">
            <v>819998</v>
          </cell>
          <cell r="B1103" t="str">
            <v>Corpo de BDTC D = 1,00 m PA4 com berço de areia extraída - assentamento em aterro</v>
          </cell>
          <cell r="C1103" t="str">
            <v>m</v>
          </cell>
          <cell r="D1103">
            <v>1610.46</v>
          </cell>
          <cell r="E1103" t="str">
            <v>SICRO Abr/26</v>
          </cell>
        </row>
        <row r="1104">
          <cell r="A1104">
            <v>819805</v>
          </cell>
          <cell r="B1104" t="str">
            <v>Corpo de BDTC D = 1,00 m PA4 com berço de areia extraída - assentamento em vala</v>
          </cell>
          <cell r="C1104" t="str">
            <v>m</v>
          </cell>
          <cell r="D1104">
            <v>1605.59</v>
          </cell>
          <cell r="E1104" t="str">
            <v>SICRO Abr/26</v>
          </cell>
        </row>
        <row r="1105">
          <cell r="A1105">
            <v>820093</v>
          </cell>
          <cell r="B1105" t="str">
            <v>Corpo de BDTC D = 1,00 m PA4 com berço de brita comercial - assentamento em aterro</v>
          </cell>
          <cell r="C1105" t="str">
            <v>m</v>
          </cell>
          <cell r="D1105">
            <v>1772.54</v>
          </cell>
          <cell r="E1105" t="str">
            <v>SICRO Abr/26</v>
          </cell>
        </row>
        <row r="1106">
          <cell r="A1106">
            <v>819901</v>
          </cell>
          <cell r="B1106" t="str">
            <v>Corpo de BDTC D = 1,00 m PA4 com berço de brita comercial - assentamento em vala</v>
          </cell>
          <cell r="C1106" t="str">
            <v>m</v>
          </cell>
          <cell r="D1106">
            <v>1725.54</v>
          </cell>
          <cell r="E1106" t="str">
            <v>SICRO Abr/26</v>
          </cell>
        </row>
        <row r="1107">
          <cell r="A1107">
            <v>820094</v>
          </cell>
          <cell r="B1107" t="str">
            <v>Corpo de BDTC D = 1,00 m PA4 com berço de brita produzida - assentamento em aterro</v>
          </cell>
          <cell r="C1107" t="str">
            <v>m</v>
          </cell>
          <cell r="D1107">
            <v>1668.42</v>
          </cell>
          <cell r="E1107" t="str">
            <v>SICRO Abr/26</v>
          </cell>
        </row>
        <row r="1108">
          <cell r="A1108">
            <v>819902</v>
          </cell>
          <cell r="B1108" t="str">
            <v>Corpo de BDTC D = 1,00 m PA4 com berço de brita produzida - assentamento em vala</v>
          </cell>
          <cell r="C1108" t="str">
            <v>m</v>
          </cell>
          <cell r="D1108">
            <v>1648.18</v>
          </cell>
          <cell r="E1108" t="str">
            <v>SICRO Abr/26</v>
          </cell>
        </row>
        <row r="1109">
          <cell r="A1109">
            <v>804194</v>
          </cell>
          <cell r="B1109" t="str">
            <v>Corpo de BDTC D = 1,00 m PA4 com berço de concreto - areia extraída e brita e pedra de mão produzidas</v>
          </cell>
          <cell r="C1109" t="str">
            <v>m</v>
          </cell>
          <cell r="D1109">
            <v>2062.0700000000002</v>
          </cell>
          <cell r="E1109" t="str">
            <v>SICRO Abr/26</v>
          </cell>
        </row>
        <row r="1110">
          <cell r="A1110">
            <v>804195</v>
          </cell>
          <cell r="B1110" t="str">
            <v>Corpo de BDTC D = 1,00 m PA4 com berço de concreto - areia, brita e pedra de mão comerciais</v>
          </cell>
          <cell r="C1110" t="str">
            <v>m</v>
          </cell>
          <cell r="D1110">
            <v>2268.8200000000002</v>
          </cell>
          <cell r="E1110" t="str">
            <v>SICRO Abr/26</v>
          </cell>
        </row>
        <row r="1111">
          <cell r="A1111">
            <v>819999</v>
          </cell>
          <cell r="B1111" t="str">
            <v>Corpo de BDTC D = 1,20 m PA1 com berço de areia comercial - assentamento em aterro</v>
          </cell>
          <cell r="C1111" t="str">
            <v>m</v>
          </cell>
          <cell r="D1111">
            <v>1705.74</v>
          </cell>
          <cell r="E1111" t="str">
            <v>SICRO Abr/26</v>
          </cell>
        </row>
        <row r="1112">
          <cell r="A1112">
            <v>819808</v>
          </cell>
          <cell r="B1112" t="str">
            <v>Corpo de BDTC D = 1,20 m PA1 com berço de areia comercial - assentamento em vala</v>
          </cell>
          <cell r="C1112" t="str">
            <v>m</v>
          </cell>
          <cell r="D1112">
            <v>1653.68</v>
          </cell>
          <cell r="E1112" t="str">
            <v>SICRO Abr/26</v>
          </cell>
        </row>
        <row r="1113">
          <cell r="A1113">
            <v>820000</v>
          </cell>
          <cell r="B1113" t="str">
            <v>Corpo de BDTC D = 1,20 m PA1 com berço de areia extraída - assentamento em aterro</v>
          </cell>
          <cell r="C1113" t="str">
            <v>m</v>
          </cell>
          <cell r="D1113">
            <v>1569.05</v>
          </cell>
          <cell r="E1113" t="str">
            <v>SICRO Abr/26</v>
          </cell>
        </row>
        <row r="1114">
          <cell r="A1114">
            <v>819807</v>
          </cell>
          <cell r="B1114" t="str">
            <v>Corpo de BDTC D = 1,20 m PA1 com berço de areia extraída - assentamento em vala</v>
          </cell>
          <cell r="C1114" t="str">
            <v>m</v>
          </cell>
          <cell r="D1114">
            <v>1561.44</v>
          </cell>
          <cell r="E1114" t="str">
            <v>SICRO Abr/26</v>
          </cell>
        </row>
        <row r="1115">
          <cell r="A1115">
            <v>820095</v>
          </cell>
          <cell r="B1115" t="str">
            <v>Corpo de BDTC D = 1,20 m PA1 com berço de brita comercial - assentamento em aterro</v>
          </cell>
          <cell r="C1115" t="str">
            <v>m</v>
          </cell>
          <cell r="D1115">
            <v>1769.72</v>
          </cell>
          <cell r="E1115" t="str">
            <v>SICRO Abr/26</v>
          </cell>
        </row>
        <row r="1116">
          <cell r="A1116">
            <v>819903</v>
          </cell>
          <cell r="B1116" t="str">
            <v>Corpo de BDTC D = 1,20 m PA1 com berço de brita comercial - assentamento em vala</v>
          </cell>
          <cell r="C1116" t="str">
            <v>m</v>
          </cell>
          <cell r="D1116">
            <v>1696.31</v>
          </cell>
          <cell r="E1116" t="str">
            <v>SICRO Abr/26</v>
          </cell>
        </row>
        <row r="1117">
          <cell r="A1117">
            <v>820096</v>
          </cell>
          <cell r="B1117" t="str">
            <v>Corpo de BDTC D = 1,20 m PA1 com berço de brita produzida - assentamento em aterro</v>
          </cell>
          <cell r="C1117" t="str">
            <v>m</v>
          </cell>
          <cell r="D1117">
            <v>1640.96</v>
          </cell>
          <cell r="E1117" t="str">
            <v>SICRO Abr/26</v>
          </cell>
        </row>
        <row r="1118">
          <cell r="A1118">
            <v>819904</v>
          </cell>
          <cell r="B1118" t="str">
            <v>Corpo de BDTC D = 1,20 m PA1 com berço de brita produzida - assentamento em vala</v>
          </cell>
          <cell r="C1118" t="str">
            <v>m</v>
          </cell>
          <cell r="D1118">
            <v>1609.36</v>
          </cell>
          <cell r="E1118" t="str">
            <v>SICRO Abr/26</v>
          </cell>
        </row>
        <row r="1119">
          <cell r="A1119">
            <v>804196</v>
          </cell>
          <cell r="B1119" t="str">
            <v>Corpo de BDTC D = 1,20 m PA1 com berço de concreto - areia extraída e brita e pedra de mão produzidas</v>
          </cell>
          <cell r="C1119" t="str">
            <v>m</v>
          </cell>
          <cell r="D1119">
            <v>2197.09</v>
          </cell>
          <cell r="E1119" t="str">
            <v>SICRO Abr/26</v>
          </cell>
        </row>
        <row r="1120">
          <cell r="A1120">
            <v>804197</v>
          </cell>
          <cell r="B1120" t="str">
            <v>Corpo de BDTC D = 1,20 m PA1 com berço de concreto - areia, brita e pedra de mão comerciais</v>
          </cell>
          <cell r="C1120" t="str">
            <v>m</v>
          </cell>
          <cell r="D1120">
            <v>2488.58</v>
          </cell>
          <cell r="E1120" t="str">
            <v>SICRO Abr/26</v>
          </cell>
        </row>
        <row r="1121">
          <cell r="A1121">
            <v>820001</v>
          </cell>
          <cell r="B1121" t="str">
            <v>Corpo de BDTC D = 1,20 m PA2 com berço de areia comercial - assentamento em aterro</v>
          </cell>
          <cell r="C1121" t="str">
            <v>m</v>
          </cell>
          <cell r="D1121">
            <v>1885.81</v>
          </cell>
          <cell r="E1121" t="str">
            <v>SICRO Abr/26</v>
          </cell>
        </row>
        <row r="1122">
          <cell r="A1122">
            <v>819810</v>
          </cell>
          <cell r="B1122" t="str">
            <v>Corpo de BDTC D = 1,20 m PA2 com berço de areia comercial - assentamento em vala</v>
          </cell>
          <cell r="C1122" t="str">
            <v>m</v>
          </cell>
          <cell r="D1122">
            <v>1833.75</v>
          </cell>
          <cell r="E1122" t="str">
            <v>SICRO Abr/26</v>
          </cell>
        </row>
        <row r="1123">
          <cell r="A1123">
            <v>820002</v>
          </cell>
          <cell r="B1123" t="str">
            <v>Corpo de BDTC D = 1,20 m PA2 com berço de areia extraída - assentamento em aterro</v>
          </cell>
          <cell r="C1123" t="str">
            <v>m</v>
          </cell>
          <cell r="D1123">
            <v>1749.11</v>
          </cell>
          <cell r="E1123" t="str">
            <v>SICRO Abr/26</v>
          </cell>
        </row>
        <row r="1124">
          <cell r="A1124">
            <v>819809</v>
          </cell>
          <cell r="B1124" t="str">
            <v>Corpo de BDTC D = 1,20 m PA2 com berço de areia extraída - assentamento em vala</v>
          </cell>
          <cell r="C1124" t="str">
            <v>m</v>
          </cell>
          <cell r="D1124">
            <v>1741.5</v>
          </cell>
          <cell r="E1124" t="str">
            <v>SICRO Abr/26</v>
          </cell>
        </row>
        <row r="1125">
          <cell r="A1125">
            <v>820097</v>
          </cell>
          <cell r="B1125" t="str">
            <v>Corpo de BDTC D = 1,20 m PA2 com berço de brita comercial - assentamento em aterro</v>
          </cell>
          <cell r="C1125" t="str">
            <v>m</v>
          </cell>
          <cell r="D1125">
            <v>1949.78</v>
          </cell>
          <cell r="E1125" t="str">
            <v>SICRO Abr/26</v>
          </cell>
        </row>
        <row r="1126">
          <cell r="A1126">
            <v>819905</v>
          </cell>
          <cell r="B1126" t="str">
            <v>Corpo de BDTC D = 1,20 m PA2 com berço de brita comercial - assentamento em vala</v>
          </cell>
          <cell r="C1126" t="str">
            <v>m</v>
          </cell>
          <cell r="D1126">
            <v>1876.38</v>
          </cell>
          <cell r="E1126" t="str">
            <v>SICRO Abr/26</v>
          </cell>
        </row>
        <row r="1127">
          <cell r="A1127">
            <v>820098</v>
          </cell>
          <cell r="B1127" t="str">
            <v>Corpo de BDTC D = 1,20 m PA2 com berço de brita produzida - assentamento em aterro</v>
          </cell>
          <cell r="C1127" t="str">
            <v>m</v>
          </cell>
          <cell r="D1127">
            <v>1821.03</v>
          </cell>
          <cell r="E1127" t="str">
            <v>SICRO Abr/26</v>
          </cell>
        </row>
        <row r="1128">
          <cell r="A1128">
            <v>819906</v>
          </cell>
          <cell r="B1128" t="str">
            <v>Corpo de BDTC D = 1,20 m PA2 com berço de brita produzida - assentamento em vala</v>
          </cell>
          <cell r="C1128" t="str">
            <v>m</v>
          </cell>
          <cell r="D1128">
            <v>1789.42</v>
          </cell>
          <cell r="E1128" t="str">
            <v>SICRO Abr/26</v>
          </cell>
        </row>
        <row r="1129">
          <cell r="A1129">
            <v>804198</v>
          </cell>
          <cell r="B1129" t="str">
            <v>Corpo de BDTC D = 1,20 m PA2 com berço de concreto - areia extraída e brita e pedra de mão produzidas</v>
          </cell>
          <cell r="C1129" t="str">
            <v>m</v>
          </cell>
          <cell r="D1129">
            <v>2377.16</v>
          </cell>
          <cell r="E1129" t="str">
            <v>SICRO Abr/26</v>
          </cell>
        </row>
        <row r="1130">
          <cell r="A1130">
            <v>804199</v>
          </cell>
          <cell r="B1130" t="str">
            <v>Corpo de BDTC D = 1,20 m PA2 com berço de concreto - areia, brita e pedra de mão comerciais</v>
          </cell>
          <cell r="C1130" t="str">
            <v>m</v>
          </cell>
          <cell r="D1130">
            <v>2668.65</v>
          </cell>
          <cell r="E1130" t="str">
            <v>SICRO Abr/26</v>
          </cell>
        </row>
        <row r="1131">
          <cell r="A1131">
            <v>820003</v>
          </cell>
          <cell r="B1131" t="str">
            <v>Corpo de BDTC D = 1,20 m PA3 com berço de areia comercial - assentamento em aterro</v>
          </cell>
          <cell r="C1131" t="str">
            <v>m</v>
          </cell>
          <cell r="D1131">
            <v>2311.75</v>
          </cell>
          <cell r="E1131" t="str">
            <v>SICRO Abr/26</v>
          </cell>
        </row>
        <row r="1132">
          <cell r="A1132">
            <v>819812</v>
          </cell>
          <cell r="B1132" t="str">
            <v>Corpo de BDTC D = 1,20 m PA3 com berço de areia comercial - assentamento em vala</v>
          </cell>
          <cell r="C1132" t="str">
            <v>m</v>
          </cell>
          <cell r="D1132">
            <v>2259.69</v>
          </cell>
          <cell r="E1132" t="str">
            <v>SICRO Abr/26</v>
          </cell>
        </row>
        <row r="1133">
          <cell r="A1133">
            <v>820004</v>
          </cell>
          <cell r="B1133" t="str">
            <v>Corpo de BDTC D = 1,20 m PA3 com berço de areia extraída - assentamento em aterro</v>
          </cell>
          <cell r="C1133" t="str">
            <v>m</v>
          </cell>
          <cell r="D1133">
            <v>2173.8200000000002</v>
          </cell>
          <cell r="E1133" t="str">
            <v>SICRO Abr/26</v>
          </cell>
        </row>
        <row r="1134">
          <cell r="A1134">
            <v>819811</v>
          </cell>
          <cell r="B1134" t="str">
            <v>Corpo de BDTC D = 1,20 m PA3 com berço de areia extraída - assentamento em vala</v>
          </cell>
          <cell r="C1134" t="str">
            <v>m</v>
          </cell>
          <cell r="D1134">
            <v>2166.21</v>
          </cell>
          <cell r="E1134" t="str">
            <v>SICRO Abr/26</v>
          </cell>
        </row>
        <row r="1135">
          <cell r="A1135">
            <v>820099</v>
          </cell>
          <cell r="B1135" t="str">
            <v>Corpo de BDTC D = 1,20 m PA3 com berço de brita comercial - assentamento em aterro</v>
          </cell>
          <cell r="C1135" t="str">
            <v>m</v>
          </cell>
          <cell r="D1135">
            <v>2375.73</v>
          </cell>
          <cell r="E1135" t="str">
            <v>SICRO Abr/26</v>
          </cell>
        </row>
        <row r="1136">
          <cell r="A1136">
            <v>819907</v>
          </cell>
          <cell r="B1136" t="str">
            <v>Corpo de BDTC D = 1,20 m PA3 com berço de brita comercial - assentamento em vala</v>
          </cell>
          <cell r="C1136" t="str">
            <v>m</v>
          </cell>
          <cell r="D1136">
            <v>2302.3200000000002</v>
          </cell>
          <cell r="E1136" t="str">
            <v>SICRO Abr/26</v>
          </cell>
        </row>
        <row r="1137">
          <cell r="A1137">
            <v>820100</v>
          </cell>
          <cell r="B1137" t="str">
            <v>Corpo de BDTC D = 1,20 m PA3 com berço de brita produzida - assentamento em aterro</v>
          </cell>
          <cell r="C1137" t="str">
            <v>m</v>
          </cell>
          <cell r="D1137">
            <v>2245.73</v>
          </cell>
          <cell r="E1137" t="str">
            <v>SICRO Abr/26</v>
          </cell>
        </row>
        <row r="1138">
          <cell r="A1138">
            <v>819908</v>
          </cell>
          <cell r="B1138" t="str">
            <v>Corpo de BDTC D = 1,20 m PA3 com berço de brita produzida - assentamento em vala</v>
          </cell>
          <cell r="C1138" t="str">
            <v>m</v>
          </cell>
          <cell r="D1138">
            <v>2214.13</v>
          </cell>
          <cell r="E1138" t="str">
            <v>SICRO Abr/26</v>
          </cell>
        </row>
        <row r="1139">
          <cell r="A1139">
            <v>804200</v>
          </cell>
          <cell r="B1139" t="str">
            <v>Corpo de BDTC D = 1,20 m PA3 com berço de concreto - areia extraída e brita e pedra de mão produzidas</v>
          </cell>
          <cell r="C1139" t="str">
            <v>m</v>
          </cell>
          <cell r="D1139">
            <v>2801.86</v>
          </cell>
          <cell r="E1139" t="str">
            <v>SICRO Abr/26</v>
          </cell>
        </row>
        <row r="1140">
          <cell r="A1140">
            <v>804201</v>
          </cell>
          <cell r="B1140" t="str">
            <v>Corpo de BDTC D = 1,20 m PA3 com berço de concreto - areia, brita e pedra de mão comerciais</v>
          </cell>
          <cell r="C1140" t="str">
            <v>m</v>
          </cell>
          <cell r="D1140">
            <v>3094.59</v>
          </cell>
          <cell r="E1140" t="str">
            <v>SICRO Abr/26</v>
          </cell>
        </row>
        <row r="1141">
          <cell r="A1141">
            <v>820005</v>
          </cell>
          <cell r="B1141" t="str">
            <v>Corpo de BDTC D = 1,20 m PA4 com berço de areia comercial - assentamento em aterro</v>
          </cell>
          <cell r="C1141" t="str">
            <v>m</v>
          </cell>
          <cell r="D1141">
            <v>2576.86</v>
          </cell>
          <cell r="E1141" t="str">
            <v>SICRO Abr/26</v>
          </cell>
        </row>
        <row r="1142">
          <cell r="A1142">
            <v>819814</v>
          </cell>
          <cell r="B1142" t="str">
            <v>Corpo de BDTC D = 1,20 m PA4 com berço de areia comercial - assentamento em vala</v>
          </cell>
          <cell r="C1142" t="str">
            <v>m</v>
          </cell>
          <cell r="D1142">
            <v>2524.8000000000002</v>
          </cell>
          <cell r="E1142" t="str">
            <v>SICRO Abr/26</v>
          </cell>
        </row>
        <row r="1143">
          <cell r="A1143">
            <v>820006</v>
          </cell>
          <cell r="B1143" t="str">
            <v>Corpo de BDTC D = 1,20 m PA4 com berço de areia extraída - assentamento em aterro</v>
          </cell>
          <cell r="C1143" t="str">
            <v>m</v>
          </cell>
          <cell r="D1143">
            <v>2438.14</v>
          </cell>
          <cell r="E1143" t="str">
            <v>SICRO Abr/26</v>
          </cell>
        </row>
        <row r="1144">
          <cell r="A1144">
            <v>819813</v>
          </cell>
          <cell r="B1144" t="str">
            <v>Corpo de BDTC D = 1,20 m PA4 com berço de areia extraída - assentamento em vala</v>
          </cell>
          <cell r="C1144" t="str">
            <v>m</v>
          </cell>
          <cell r="D1144">
            <v>2430.5300000000002</v>
          </cell>
          <cell r="E1144" t="str">
            <v>SICRO Abr/26</v>
          </cell>
        </row>
        <row r="1145">
          <cell r="A1145">
            <v>820101</v>
          </cell>
          <cell r="B1145" t="str">
            <v>Corpo de BDTC D = 1,20 m PA4 com berço de brita comercial - assentamento em aterro</v>
          </cell>
          <cell r="C1145" t="str">
            <v>m</v>
          </cell>
          <cell r="D1145">
            <v>2640.84</v>
          </cell>
          <cell r="E1145" t="str">
            <v>SICRO Abr/26</v>
          </cell>
        </row>
        <row r="1146">
          <cell r="A1146">
            <v>819909</v>
          </cell>
          <cell r="B1146" t="str">
            <v>Corpo de BDTC D = 1,20 m PA4 com berço de brita comercial - assentamento em vala</v>
          </cell>
          <cell r="C1146" t="str">
            <v>m</v>
          </cell>
          <cell r="D1146">
            <v>2567.4299999999998</v>
          </cell>
          <cell r="E1146" t="str">
            <v>SICRO Abr/26</v>
          </cell>
        </row>
        <row r="1147">
          <cell r="A1147">
            <v>820102</v>
          </cell>
          <cell r="B1147" t="str">
            <v>Corpo de BDTC D = 1,20 m PA4 com berço de brita produzida - assentamento em aterro</v>
          </cell>
          <cell r="C1147" t="str">
            <v>m</v>
          </cell>
          <cell r="D1147">
            <v>2510.0500000000002</v>
          </cell>
          <cell r="E1147" t="str">
            <v>SICRO Abr/26</v>
          </cell>
        </row>
        <row r="1148">
          <cell r="A1148">
            <v>819910</v>
          </cell>
          <cell r="B1148" t="str">
            <v>Corpo de BDTC D = 1,20 m PA4 com berço de brita produzida - assentamento em vala</v>
          </cell>
          <cell r="C1148" t="str">
            <v>m</v>
          </cell>
          <cell r="D1148">
            <v>2478.4499999999998</v>
          </cell>
          <cell r="E1148" t="str">
            <v>SICRO Abr/26</v>
          </cell>
        </row>
        <row r="1149">
          <cell r="A1149">
            <v>804202</v>
          </cell>
          <cell r="B1149" t="str">
            <v>Corpo de BDTC D = 1,20 m PA4 com berço de concreto - areia extraída e brita e pedra de mão produzidas</v>
          </cell>
          <cell r="C1149" t="str">
            <v>m</v>
          </cell>
          <cell r="D1149">
            <v>3066.18</v>
          </cell>
          <cell r="E1149" t="str">
            <v>SICRO Abr/26</v>
          </cell>
        </row>
        <row r="1150">
          <cell r="A1150">
            <v>804203</v>
          </cell>
          <cell r="B1150" t="str">
            <v>Corpo de BDTC D = 1,20 m PA4 com berço de concreto - areia, brita e pedra de mão comerciais</v>
          </cell>
          <cell r="C1150" t="str">
            <v>m</v>
          </cell>
          <cell r="D1150">
            <v>3359.7</v>
          </cell>
          <cell r="E1150" t="str">
            <v>SICRO Abr/26</v>
          </cell>
        </row>
        <row r="1151">
          <cell r="A1151">
            <v>820007</v>
          </cell>
          <cell r="B1151" t="str">
            <v>Corpo de BDTC D = 1,50 m PA1 com berço de areia comercial - assentamento em aterro</v>
          </cell>
          <cell r="C1151" t="str">
            <v>m</v>
          </cell>
          <cell r="D1151">
            <v>2897.24</v>
          </cell>
          <cell r="E1151" t="str">
            <v>SICRO Abr/26</v>
          </cell>
        </row>
        <row r="1152">
          <cell r="A1152">
            <v>819816</v>
          </cell>
          <cell r="B1152" t="str">
            <v>Corpo de BDTC D = 1,50 m PA1 com berço de areia comercial - assentamento em vala</v>
          </cell>
          <cell r="C1152" t="str">
            <v>m</v>
          </cell>
          <cell r="D1152">
            <v>2789.9</v>
          </cell>
          <cell r="E1152" t="str">
            <v>SICRO Abr/26</v>
          </cell>
        </row>
        <row r="1153">
          <cell r="A1153">
            <v>820008</v>
          </cell>
          <cell r="B1153" t="str">
            <v>Corpo de BDTC D = 1,50 m PA1 com berço de areia extraída - assentamento em aterro</v>
          </cell>
          <cell r="C1153" t="str">
            <v>m</v>
          </cell>
          <cell r="D1153">
            <v>2695.6</v>
          </cell>
          <cell r="E1153" t="str">
            <v>SICRO Abr/26</v>
          </cell>
        </row>
        <row r="1154">
          <cell r="A1154">
            <v>819815</v>
          </cell>
          <cell r="B1154" t="str">
            <v>Corpo de BDTC D = 1,50 m PA1 com berço de areia extraída - assentamento em vala</v>
          </cell>
          <cell r="C1154" t="str">
            <v>m</v>
          </cell>
          <cell r="D1154">
            <v>2679.91</v>
          </cell>
          <cell r="E1154" t="str">
            <v>SICRO Abr/26</v>
          </cell>
        </row>
        <row r="1155">
          <cell r="A1155">
            <v>820103</v>
          </cell>
          <cell r="B1155" t="str">
            <v>Corpo de BDTC D = 1,50 m PA1 com berço de brita comercial - assentamento em aterro</v>
          </cell>
          <cell r="C1155" t="str">
            <v>m</v>
          </cell>
          <cell r="D1155">
            <v>2991.25</v>
          </cell>
          <cell r="E1155" t="str">
            <v>SICRO Abr/26</v>
          </cell>
        </row>
        <row r="1156">
          <cell r="A1156">
            <v>819911</v>
          </cell>
          <cell r="B1156" t="str">
            <v>Corpo de BDTC D = 1,50 m PA1 com berço de brita comercial - assentamento em vala</v>
          </cell>
          <cell r="C1156" t="str">
            <v>m</v>
          </cell>
          <cell r="D1156">
            <v>2839.9</v>
          </cell>
          <cell r="E1156" t="str">
            <v>SICRO Abr/26</v>
          </cell>
        </row>
        <row r="1157">
          <cell r="A1157">
            <v>820104</v>
          </cell>
          <cell r="B1157" t="str">
            <v>Corpo de BDTC D = 1,50 m PA1 com berço de brita produzida - assentamento em aterro</v>
          </cell>
          <cell r="C1157" t="str">
            <v>m</v>
          </cell>
          <cell r="D1157">
            <v>2801.28</v>
          </cell>
          <cell r="E1157" t="str">
            <v>SICRO Abr/26</v>
          </cell>
        </row>
        <row r="1158">
          <cell r="A1158">
            <v>819912</v>
          </cell>
          <cell r="B1158" t="str">
            <v>Corpo de BDTC D = 1,50 m PA1 com berço de brita produzida - assentamento em vala</v>
          </cell>
          <cell r="C1158" t="str">
            <v>m</v>
          </cell>
          <cell r="D1158">
            <v>2736.11</v>
          </cell>
          <cell r="E1158" t="str">
            <v>SICRO Abr/26</v>
          </cell>
        </row>
        <row r="1159">
          <cell r="A1159">
            <v>804204</v>
          </cell>
          <cell r="B1159" t="str">
            <v>Corpo de BDTC D = 1,50 m PA1 com berço de concreto - areia extraída e brita e pedra de mão produzidas</v>
          </cell>
          <cell r="C1159" t="str">
            <v>m</v>
          </cell>
          <cell r="D1159">
            <v>3595.31</v>
          </cell>
          <cell r="E1159" t="str">
            <v>SICRO Abr/26</v>
          </cell>
        </row>
        <row r="1160">
          <cell r="A1160">
            <v>804205</v>
          </cell>
          <cell r="B1160" t="str">
            <v>Corpo de BDTC D = 1,50 m PA1 com berço de concreto - areia, brita e pedra de mão comerciais</v>
          </cell>
          <cell r="C1160" t="str">
            <v>m</v>
          </cell>
          <cell r="D1160">
            <v>4029.29</v>
          </cell>
          <cell r="E1160" t="str">
            <v>SICRO Abr/26</v>
          </cell>
        </row>
        <row r="1161">
          <cell r="A1161">
            <v>820009</v>
          </cell>
          <cell r="B1161" t="str">
            <v>Corpo de BDTC D = 1,50 m PA2 com berço de areia comercial - assentamento em aterro</v>
          </cell>
          <cell r="C1161" t="str">
            <v>m</v>
          </cell>
          <cell r="D1161">
            <v>3059.13</v>
          </cell>
          <cell r="E1161" t="str">
            <v>SICRO Abr/26</v>
          </cell>
        </row>
        <row r="1162">
          <cell r="A1162">
            <v>819818</v>
          </cell>
          <cell r="B1162" t="str">
            <v>Corpo de BDTC D = 1,50 m PA2 com berço de areia comercial - assentamento em vala</v>
          </cell>
          <cell r="C1162" t="str">
            <v>m</v>
          </cell>
          <cell r="D1162">
            <v>2951.79</v>
          </cell>
          <cell r="E1162" t="str">
            <v>SICRO Abr/26</v>
          </cell>
        </row>
        <row r="1163">
          <cell r="A1163">
            <v>820010</v>
          </cell>
          <cell r="B1163" t="str">
            <v>Corpo de BDTC D = 1,50 m PA2 com berço de areia extraída - assentamento em aterro</v>
          </cell>
          <cell r="C1163" t="str">
            <v>m</v>
          </cell>
          <cell r="D1163">
            <v>2857.49</v>
          </cell>
          <cell r="E1163" t="str">
            <v>SICRO Abr/26</v>
          </cell>
        </row>
        <row r="1164">
          <cell r="A1164">
            <v>819817</v>
          </cell>
          <cell r="B1164" t="str">
            <v>Corpo de BDTC D = 1,50 m PA2 com berço de areia extraída - assentamento em vala</v>
          </cell>
          <cell r="C1164" t="str">
            <v>m</v>
          </cell>
          <cell r="D1164">
            <v>2841.8</v>
          </cell>
          <cell r="E1164" t="str">
            <v>SICRO Abr/26</v>
          </cell>
        </row>
        <row r="1165">
          <cell r="A1165">
            <v>820105</v>
          </cell>
          <cell r="B1165" t="str">
            <v>Corpo de BDTC D = 1,50 m PA2 com berço de brita comercial - assentamento em aterro</v>
          </cell>
          <cell r="C1165" t="str">
            <v>m</v>
          </cell>
          <cell r="D1165">
            <v>3153.14</v>
          </cell>
          <cell r="E1165" t="str">
            <v>SICRO Abr/26</v>
          </cell>
        </row>
        <row r="1166">
          <cell r="A1166">
            <v>819913</v>
          </cell>
          <cell r="B1166" t="str">
            <v>Corpo de BDTC D = 1,50 m PA2 com berço de brita comercial - assentamento em vala</v>
          </cell>
          <cell r="C1166" t="str">
            <v>m</v>
          </cell>
          <cell r="D1166">
            <v>3001.79</v>
          </cell>
          <cell r="E1166" t="str">
            <v>SICRO Abr/26</v>
          </cell>
        </row>
        <row r="1167">
          <cell r="A1167">
            <v>820106</v>
          </cell>
          <cell r="B1167" t="str">
            <v>Corpo de BDTC D = 1,50 m PA2 com berço de brita produzida - assentamento em aterro</v>
          </cell>
          <cell r="C1167" t="str">
            <v>m</v>
          </cell>
          <cell r="D1167">
            <v>2963.16</v>
          </cell>
          <cell r="E1167" t="str">
            <v>SICRO Abr/26</v>
          </cell>
        </row>
        <row r="1168">
          <cell r="A1168">
            <v>819914</v>
          </cell>
          <cell r="B1168" t="str">
            <v>Corpo de BDTC D = 1,50 m PA2 com berço de brita produzida - assentamento em vala</v>
          </cell>
          <cell r="C1168" t="str">
            <v>m</v>
          </cell>
          <cell r="D1168">
            <v>2898</v>
          </cell>
          <cell r="E1168" t="str">
            <v>SICRO Abr/26</v>
          </cell>
        </row>
        <row r="1169">
          <cell r="A1169">
            <v>804206</v>
          </cell>
          <cell r="B1169" t="str">
            <v>Corpo de BDTC D = 1,50 m PA2 com berço de concreto - areia extraída e brita e pedra de mão produzidas</v>
          </cell>
          <cell r="C1169" t="str">
            <v>m</v>
          </cell>
          <cell r="D1169">
            <v>3757.19</v>
          </cell>
          <cell r="E1169" t="str">
            <v>SICRO Abr/26</v>
          </cell>
        </row>
        <row r="1170">
          <cell r="A1170">
            <v>804207</v>
          </cell>
          <cell r="B1170" t="str">
            <v>Corpo de BDTC D = 1,50 m PA2 com berço de concreto - areia, brita e pedra de mão comerciais</v>
          </cell>
          <cell r="C1170" t="str">
            <v>m</v>
          </cell>
          <cell r="D1170">
            <v>4191.18</v>
          </cell>
          <cell r="E1170" t="str">
            <v>SICRO Abr/26</v>
          </cell>
        </row>
        <row r="1171">
          <cell r="A1171">
            <v>820011</v>
          </cell>
          <cell r="B1171" t="str">
            <v>Corpo de BDTC D = 1,50 m PA3 com berço de areia comercial - assentamento em aterro</v>
          </cell>
          <cell r="C1171" t="str">
            <v>m</v>
          </cell>
          <cell r="D1171">
            <v>3187.17</v>
          </cell>
          <cell r="E1171" t="str">
            <v>SICRO Abr/26</v>
          </cell>
        </row>
        <row r="1172">
          <cell r="A1172">
            <v>819820</v>
          </cell>
          <cell r="B1172" t="str">
            <v>Corpo de BDTC D = 1,50 m PA3 com berço de areia comercial - assentamento em vala</v>
          </cell>
          <cell r="C1172" t="str">
            <v>m</v>
          </cell>
          <cell r="D1172">
            <v>3079.83</v>
          </cell>
          <cell r="E1172" t="str">
            <v>SICRO Abr/26</v>
          </cell>
        </row>
        <row r="1173">
          <cell r="A1173">
            <v>820012</v>
          </cell>
          <cell r="B1173" t="str">
            <v>Corpo de BDTC D = 1,50 m PA3 com berço de areia extraída - assentamento em aterro</v>
          </cell>
          <cell r="C1173" t="str">
            <v>m</v>
          </cell>
          <cell r="D1173">
            <v>2983.25</v>
          </cell>
          <cell r="E1173" t="str">
            <v>SICRO Abr/26</v>
          </cell>
        </row>
        <row r="1174">
          <cell r="A1174">
            <v>819819</v>
          </cell>
          <cell r="B1174" t="str">
            <v>Corpo de BDTC D = 1,50 m PA3 com berço de areia extraída - assentamento em vala</v>
          </cell>
          <cell r="C1174" t="str">
            <v>m</v>
          </cell>
          <cell r="D1174">
            <v>2967.56</v>
          </cell>
          <cell r="E1174" t="str">
            <v>SICRO Abr/26</v>
          </cell>
        </row>
        <row r="1175">
          <cell r="A1175">
            <v>820107</v>
          </cell>
          <cell r="B1175" t="str">
            <v>Corpo de BDTC D = 1,50 m PA3 com berço de brita comercial - assentamento em aterro</v>
          </cell>
          <cell r="C1175" t="str">
            <v>m</v>
          </cell>
          <cell r="D1175">
            <v>3281.18</v>
          </cell>
          <cell r="E1175" t="str">
            <v>SICRO Abr/26</v>
          </cell>
        </row>
        <row r="1176">
          <cell r="A1176">
            <v>819915</v>
          </cell>
          <cell r="B1176" t="str">
            <v>Corpo de BDTC D = 1,50 m PA3 com berço de brita comercial - assentamento em vala</v>
          </cell>
          <cell r="C1176" t="str">
            <v>m</v>
          </cell>
          <cell r="D1176">
            <v>3129.83</v>
          </cell>
          <cell r="E1176" t="str">
            <v>SICRO Abr/26</v>
          </cell>
        </row>
        <row r="1177">
          <cell r="A1177">
            <v>820108</v>
          </cell>
          <cell r="B1177" t="str">
            <v>Corpo de BDTC D = 1,50 m PA3 com berço de brita produzida - assentamento em aterro</v>
          </cell>
          <cell r="C1177" t="str">
            <v>m</v>
          </cell>
          <cell r="D1177">
            <v>3088.93</v>
          </cell>
          <cell r="E1177" t="str">
            <v>SICRO Abr/26</v>
          </cell>
        </row>
        <row r="1178">
          <cell r="A1178">
            <v>819916</v>
          </cell>
          <cell r="B1178" t="str">
            <v>Corpo de BDTC D = 1,50 m PA3 com berço de brita produzida - assentamento em vala</v>
          </cell>
          <cell r="C1178" t="str">
            <v>m</v>
          </cell>
          <cell r="D1178">
            <v>3023.76</v>
          </cell>
          <cell r="E1178" t="str">
            <v>SICRO Abr/26</v>
          </cell>
        </row>
        <row r="1179">
          <cell r="A1179">
            <v>804208</v>
          </cell>
          <cell r="B1179" t="str">
            <v>Corpo de BDTC D = 1,50 m PA3 com berço de concreto - areia extraída e brita e pedra de mão produzidas</v>
          </cell>
          <cell r="C1179" t="str">
            <v>m</v>
          </cell>
          <cell r="D1179">
            <v>3882.96</v>
          </cell>
          <cell r="E1179" t="str">
            <v>SICRO Abr/26</v>
          </cell>
        </row>
        <row r="1180">
          <cell r="A1180">
            <v>804209</v>
          </cell>
          <cell r="B1180" t="str">
            <v>Corpo de BDTC D = 1,50 m PA3 com berço de concreto - areia, brita e pedra de mão comerciais</v>
          </cell>
          <cell r="C1180" t="str">
            <v>m</v>
          </cell>
          <cell r="D1180">
            <v>4319.22</v>
          </cell>
          <cell r="E1180" t="str">
            <v>SICRO Abr/26</v>
          </cell>
        </row>
        <row r="1181">
          <cell r="A1181">
            <v>820013</v>
          </cell>
          <cell r="B1181" t="str">
            <v>Corpo de BDTC D = 1,50 m PA4 com berço de areia comercial - assentamento em aterro</v>
          </cell>
          <cell r="C1181" t="str">
            <v>m</v>
          </cell>
          <cell r="D1181">
            <v>3506.67</v>
          </cell>
          <cell r="E1181" t="str">
            <v>SICRO Abr/26</v>
          </cell>
        </row>
        <row r="1182">
          <cell r="A1182">
            <v>819822</v>
          </cell>
          <cell r="B1182" t="str">
            <v>Corpo de BDTC D = 1,50 m PA4 com berço de areia comercial - assentamento em vala</v>
          </cell>
          <cell r="C1182" t="str">
            <v>m</v>
          </cell>
          <cell r="D1182">
            <v>3399.33</v>
          </cell>
          <cell r="E1182" t="str">
            <v>SICRO Abr/26</v>
          </cell>
        </row>
        <row r="1183">
          <cell r="A1183">
            <v>820014</v>
          </cell>
          <cell r="B1183" t="str">
            <v>Corpo de BDTC D = 1,50 m PA4 com berço de areia extraída - assentamento em aterro</v>
          </cell>
          <cell r="C1183" t="str">
            <v>m</v>
          </cell>
          <cell r="D1183">
            <v>3302.37</v>
          </cell>
          <cell r="E1183" t="str">
            <v>SICRO Abr/26</v>
          </cell>
        </row>
        <row r="1184">
          <cell r="A1184">
            <v>819821</v>
          </cell>
          <cell r="B1184" t="str">
            <v>Corpo de BDTC D = 1,50 m PA4 com berço de areia extraída - assentamento em vala</v>
          </cell>
          <cell r="C1184" t="str">
            <v>m</v>
          </cell>
          <cell r="D1184">
            <v>3286.68</v>
          </cell>
          <cell r="E1184" t="str">
            <v>SICRO Abr/26</v>
          </cell>
        </row>
        <row r="1185">
          <cell r="A1185">
            <v>820109</v>
          </cell>
          <cell r="B1185" t="str">
            <v>Corpo de BDTC D = 1,50 m PA4 com berço de brita comercial - assentamento em aterro</v>
          </cell>
          <cell r="C1185" t="str">
            <v>m</v>
          </cell>
          <cell r="D1185">
            <v>3600.68</v>
          </cell>
          <cell r="E1185" t="str">
            <v>SICRO Abr/26</v>
          </cell>
        </row>
        <row r="1186">
          <cell r="A1186">
            <v>819917</v>
          </cell>
          <cell r="B1186" t="str">
            <v>Corpo de BDTC D = 1,50 m PA4 com berço de brita comercial - assentamento em vala</v>
          </cell>
          <cell r="C1186" t="str">
            <v>m</v>
          </cell>
          <cell r="D1186">
            <v>3449.33</v>
          </cell>
          <cell r="E1186" t="str">
            <v>SICRO Abr/26</v>
          </cell>
        </row>
        <row r="1187">
          <cell r="A1187">
            <v>820110</v>
          </cell>
          <cell r="B1187" t="str">
            <v>Corpo de BDTC D = 1,50 m PA4 com berço de brita produzida - assentamento em aterro</v>
          </cell>
          <cell r="C1187" t="str">
            <v>m</v>
          </cell>
          <cell r="D1187">
            <v>3408.05</v>
          </cell>
          <cell r="E1187" t="str">
            <v>SICRO Abr/26</v>
          </cell>
        </row>
        <row r="1188">
          <cell r="A1188">
            <v>819918</v>
          </cell>
          <cell r="B1188" t="str">
            <v>Corpo de BDTC D = 1,50 m PA4 com berço de brita produzida - assentamento em vala</v>
          </cell>
          <cell r="C1188" t="str">
            <v>m</v>
          </cell>
          <cell r="D1188">
            <v>3342.88</v>
          </cell>
          <cell r="E1188" t="str">
            <v>SICRO Abr/26</v>
          </cell>
        </row>
        <row r="1189">
          <cell r="A1189">
            <v>804210</v>
          </cell>
          <cell r="B1189" t="str">
            <v>Corpo de BDTC D = 1,50 m PA4 com berço de concreto - areia extraída e brita e pedra de mão produzidas</v>
          </cell>
          <cell r="C1189" t="str">
            <v>m</v>
          </cell>
          <cell r="D1189">
            <v>4202.08</v>
          </cell>
          <cell r="E1189" t="str">
            <v>SICRO Abr/26</v>
          </cell>
        </row>
        <row r="1190">
          <cell r="A1190">
            <v>804211</v>
          </cell>
          <cell r="B1190" t="str">
            <v>Corpo de BDTC D = 1,50 m PA4 com berço de concreto - areia, brita e pedra de mão comerciais</v>
          </cell>
          <cell r="C1190" t="str">
            <v>m</v>
          </cell>
          <cell r="D1190">
            <v>4638.72</v>
          </cell>
          <cell r="E1190" t="str">
            <v>SICRO Abr/26</v>
          </cell>
        </row>
        <row r="1191">
          <cell r="A1191">
            <v>820015</v>
          </cell>
          <cell r="B1191" t="str">
            <v>Corpo de BSTC D = 0,60 m PA1 com berço de areia comercial - assentamento em aterro</v>
          </cell>
          <cell r="C1191" t="str">
            <v>m</v>
          </cell>
          <cell r="D1191">
            <v>282.26</v>
          </cell>
          <cell r="E1191" t="str">
            <v>SICRO Abr/26</v>
          </cell>
        </row>
        <row r="1192">
          <cell r="A1192">
            <v>819824</v>
          </cell>
          <cell r="B1192" t="str">
            <v>Corpo de BSTC D = 0,60 m PA1 com berço de areia comercial - assentamento em vala</v>
          </cell>
          <cell r="C1192" t="str">
            <v>m</v>
          </cell>
          <cell r="D1192">
            <v>295.77</v>
          </cell>
          <cell r="E1192" t="str">
            <v>SICRO Abr/26</v>
          </cell>
        </row>
        <row r="1193">
          <cell r="A1193">
            <v>820016</v>
          </cell>
          <cell r="B1193" t="str">
            <v>Corpo de BSTC D = 0,60 m PA1 com berço de areia extraída - assentamento em aterro</v>
          </cell>
          <cell r="C1193" t="str">
            <v>m</v>
          </cell>
          <cell r="D1193">
            <v>259.23</v>
          </cell>
          <cell r="E1193" t="str">
            <v>SICRO Abr/26</v>
          </cell>
        </row>
        <row r="1194">
          <cell r="A1194">
            <v>819823</v>
          </cell>
          <cell r="B1194" t="str">
            <v>Corpo de BSTC D = 0,60 m PA1 com berço de areia extraída - assentamento em vala</v>
          </cell>
          <cell r="C1194" t="str">
            <v>m</v>
          </cell>
          <cell r="D1194">
            <v>261.2</v>
          </cell>
          <cell r="E1194" t="str">
            <v>SICRO Abr/26</v>
          </cell>
        </row>
        <row r="1195">
          <cell r="A1195">
            <v>820111</v>
          </cell>
          <cell r="B1195" t="str">
            <v>Corpo de BSTC D = 0,60 m PA1 com berço de brita comercial - assentamento em aterro</v>
          </cell>
          <cell r="C1195" t="str">
            <v>m</v>
          </cell>
          <cell r="D1195">
            <v>293.02999999999997</v>
          </cell>
          <cell r="E1195" t="str">
            <v>SICRO Abr/26</v>
          </cell>
        </row>
        <row r="1196">
          <cell r="A1196">
            <v>819919</v>
          </cell>
          <cell r="B1196" t="str">
            <v>Corpo de BSTC D = 0,60 m PA1 com berço de brita comercial - assentamento em vala</v>
          </cell>
          <cell r="C1196" t="str">
            <v>m</v>
          </cell>
          <cell r="D1196">
            <v>312.08999999999997</v>
          </cell>
          <cell r="E1196" t="str">
            <v>SICRO Abr/26</v>
          </cell>
        </row>
        <row r="1197">
          <cell r="A1197">
            <v>820112</v>
          </cell>
          <cell r="B1197" t="str">
            <v>Corpo de BSTC D = 0,60 m PA1 com berço de brita produzida - assentamento em aterro</v>
          </cell>
          <cell r="C1197" t="str">
            <v>m</v>
          </cell>
          <cell r="D1197">
            <v>271.33999999999997</v>
          </cell>
          <cell r="E1197" t="str">
            <v>SICRO Abr/26</v>
          </cell>
        </row>
        <row r="1198">
          <cell r="A1198">
            <v>819920</v>
          </cell>
          <cell r="B1198" t="str">
            <v>Corpo de BSTC D = 0,60 m PA1 com berço de brita produzida - assentamento em vala</v>
          </cell>
          <cell r="C1198" t="str">
            <v>m</v>
          </cell>
          <cell r="D1198">
            <v>279.54000000000002</v>
          </cell>
          <cell r="E1198" t="str">
            <v>SICRO Abr/26</v>
          </cell>
        </row>
        <row r="1199">
          <cell r="A1199">
            <v>804020</v>
          </cell>
          <cell r="B1199" t="str">
            <v>Corpo de BSTC D = 0,60 m PA1 com berço de concreto - areia extraída e brita e pedra de mão produzidas</v>
          </cell>
          <cell r="C1199" t="str">
            <v>m</v>
          </cell>
          <cell r="D1199">
            <v>392.01</v>
          </cell>
          <cell r="E1199" t="str">
            <v>SICRO Abr/26</v>
          </cell>
        </row>
        <row r="1200">
          <cell r="A1200">
            <v>804021</v>
          </cell>
          <cell r="B1200" t="str">
            <v>Corpo de BSTC D = 0,60 m PA1 com berço de concreto - areia, brita e pedra de mão comerciais</v>
          </cell>
          <cell r="C1200" t="str">
            <v>m</v>
          </cell>
          <cell r="D1200">
            <v>433.06</v>
          </cell>
          <cell r="E1200" t="str">
            <v>SICRO Abr/26</v>
          </cell>
        </row>
        <row r="1201">
          <cell r="A1201">
            <v>820017</v>
          </cell>
          <cell r="B1201" t="str">
            <v>Corpo de BSTC D = 0,60 m PA2 com berço de areia comercial - assentamento em aterro</v>
          </cell>
          <cell r="C1201" t="str">
            <v>m</v>
          </cell>
          <cell r="D1201">
            <v>341.78</v>
          </cell>
          <cell r="E1201" t="str">
            <v>SICRO Abr/26</v>
          </cell>
        </row>
        <row r="1202">
          <cell r="A1202">
            <v>819826</v>
          </cell>
          <cell r="B1202" t="str">
            <v>Corpo de BSTC D = 0,60 m PA2 com berço de areia comercial - assentamento em vala</v>
          </cell>
          <cell r="C1202" t="str">
            <v>m</v>
          </cell>
          <cell r="D1202">
            <v>355.3</v>
          </cell>
          <cell r="E1202" t="str">
            <v>SICRO Abr/26</v>
          </cell>
        </row>
        <row r="1203">
          <cell r="A1203">
            <v>820018</v>
          </cell>
          <cell r="B1203" t="str">
            <v>Corpo de BSTC D = 0,60 m PA2 com berço de areia extraída - assentamento em aterro</v>
          </cell>
          <cell r="C1203" t="str">
            <v>m</v>
          </cell>
          <cell r="D1203">
            <v>318.75</v>
          </cell>
          <cell r="E1203" t="str">
            <v>SICRO Abr/26</v>
          </cell>
        </row>
        <row r="1204">
          <cell r="A1204">
            <v>819825</v>
          </cell>
          <cell r="B1204" t="str">
            <v>Corpo de BSTC D = 0,60 m PA2 com berço de areia extraída - assentamento em vala</v>
          </cell>
          <cell r="C1204" t="str">
            <v>m</v>
          </cell>
          <cell r="D1204">
            <v>320.73</v>
          </cell>
          <cell r="E1204" t="str">
            <v>SICRO Abr/26</v>
          </cell>
        </row>
        <row r="1205">
          <cell r="A1205">
            <v>820113</v>
          </cell>
          <cell r="B1205" t="str">
            <v>Corpo de BSTC D = 0,60 m PA2 com berço de brita comercial - assentamento em aterro</v>
          </cell>
          <cell r="C1205" t="str">
            <v>m</v>
          </cell>
          <cell r="D1205">
            <v>352.56</v>
          </cell>
          <cell r="E1205" t="str">
            <v>SICRO Abr/26</v>
          </cell>
        </row>
        <row r="1206">
          <cell r="A1206">
            <v>819921</v>
          </cell>
          <cell r="B1206" t="str">
            <v>Corpo de BSTC D = 0,60 m PA2 com berço de brita comercial - assentamento em vala</v>
          </cell>
          <cell r="C1206" t="str">
            <v>m</v>
          </cell>
          <cell r="D1206">
            <v>371.61</v>
          </cell>
          <cell r="E1206" t="str">
            <v>SICRO Abr/26</v>
          </cell>
        </row>
        <row r="1207">
          <cell r="A1207">
            <v>820114</v>
          </cell>
          <cell r="B1207" t="str">
            <v>Corpo de BSTC D = 0,60 m PA2 com berço de brita produzida - assentamento em aterro</v>
          </cell>
          <cell r="C1207" t="str">
            <v>m</v>
          </cell>
          <cell r="D1207">
            <v>330.86</v>
          </cell>
          <cell r="E1207" t="str">
            <v>SICRO Abr/26</v>
          </cell>
        </row>
        <row r="1208">
          <cell r="A1208">
            <v>819922</v>
          </cell>
          <cell r="B1208" t="str">
            <v>Corpo de BSTC D = 0,60 m PA2 com berço de brita produzida - assentamento em vala</v>
          </cell>
          <cell r="C1208" t="str">
            <v>m</v>
          </cell>
          <cell r="D1208">
            <v>339.07</v>
          </cell>
          <cell r="E1208" t="str">
            <v>SICRO Abr/26</v>
          </cell>
        </row>
        <row r="1209">
          <cell r="A1209">
            <v>804022</v>
          </cell>
          <cell r="B1209" t="str">
            <v>Corpo de BSTC D = 0,60 m PA2 com berço de concreto - areia extraída e brita e pedra de mão produzidas</v>
          </cell>
          <cell r="C1209" t="str">
            <v>m</v>
          </cell>
          <cell r="D1209">
            <v>451.53</v>
          </cell>
          <cell r="E1209" t="str">
            <v>SICRO Abr/26</v>
          </cell>
        </row>
        <row r="1210">
          <cell r="A1210">
            <v>804023</v>
          </cell>
          <cell r="B1210" t="str">
            <v>Corpo de BSTC D = 0,60 m PA2 com berço de concreto - areia, brita e pedra de mão comerciais</v>
          </cell>
          <cell r="C1210" t="str">
            <v>m</v>
          </cell>
          <cell r="D1210">
            <v>492.59</v>
          </cell>
          <cell r="E1210" t="str">
            <v>SICRO Abr/26</v>
          </cell>
        </row>
        <row r="1211">
          <cell r="A1211">
            <v>820019</v>
          </cell>
          <cell r="B1211" t="str">
            <v>Corpo de BSTC D = 0,60 m PA3 com berço de areia comercial - assentamento em aterro</v>
          </cell>
          <cell r="C1211" t="str">
            <v>m</v>
          </cell>
          <cell r="D1211">
            <v>424.71</v>
          </cell>
          <cell r="E1211" t="str">
            <v>SICRO Abr/26</v>
          </cell>
        </row>
        <row r="1212">
          <cell r="A1212">
            <v>819828</v>
          </cell>
          <cell r="B1212" t="str">
            <v>Corpo de BSTC D = 0,60 m PA3 com berço de areia comercial - assentamento em vala</v>
          </cell>
          <cell r="C1212" t="str">
            <v>m</v>
          </cell>
          <cell r="D1212">
            <v>438.22</v>
          </cell>
          <cell r="E1212" t="str">
            <v>SICRO Abr/26</v>
          </cell>
        </row>
        <row r="1213">
          <cell r="A1213">
            <v>820020</v>
          </cell>
          <cell r="B1213" t="str">
            <v>Corpo de BSTC D = 0,60 m PA3 com berço de areia extraída - assentamento em aterro</v>
          </cell>
          <cell r="C1213" t="str">
            <v>m</v>
          </cell>
          <cell r="D1213">
            <v>401.68</v>
          </cell>
          <cell r="E1213" t="str">
            <v>SICRO Abr/26</v>
          </cell>
        </row>
        <row r="1214">
          <cell r="A1214">
            <v>819827</v>
          </cell>
          <cell r="B1214" t="str">
            <v>Corpo de BSTC D = 0,60 m PA3 com berço de areia extraída - assentamento em vala</v>
          </cell>
          <cell r="C1214" t="str">
            <v>m</v>
          </cell>
          <cell r="D1214">
            <v>403.65</v>
          </cell>
          <cell r="E1214" t="str">
            <v>SICRO Abr/26</v>
          </cell>
        </row>
        <row r="1215">
          <cell r="A1215">
            <v>820115</v>
          </cell>
          <cell r="B1215" t="str">
            <v>Corpo de BSTC D = 0,60 m PA3 com berço de brita comercial - assentamento em aterro</v>
          </cell>
          <cell r="C1215" t="str">
            <v>m</v>
          </cell>
          <cell r="D1215">
            <v>435.48</v>
          </cell>
          <cell r="E1215" t="str">
            <v>SICRO Abr/26</v>
          </cell>
        </row>
        <row r="1216">
          <cell r="A1216">
            <v>819923</v>
          </cell>
          <cell r="B1216" t="str">
            <v>Corpo de BSTC D = 0,60 m PA3 com berço de brita comercial - assentamento em vala</v>
          </cell>
          <cell r="C1216" t="str">
            <v>m</v>
          </cell>
          <cell r="D1216">
            <v>454.54</v>
          </cell>
          <cell r="E1216" t="str">
            <v>SICRO Abr/26</v>
          </cell>
        </row>
        <row r="1217">
          <cell r="A1217">
            <v>820116</v>
          </cell>
          <cell r="B1217" t="str">
            <v>Corpo de BSTC D = 0,60 m PA3 com berço de brita produzida - assentamento em aterro</v>
          </cell>
          <cell r="C1217" t="str">
            <v>m</v>
          </cell>
          <cell r="D1217">
            <v>413.79</v>
          </cell>
          <cell r="E1217" t="str">
            <v>SICRO Abr/26</v>
          </cell>
        </row>
        <row r="1218">
          <cell r="A1218">
            <v>819924</v>
          </cell>
          <cell r="B1218" t="str">
            <v>Corpo de BSTC D = 0,60 m PA3 com berço de brita produzida - assentamento em vala</v>
          </cell>
          <cell r="C1218" t="str">
            <v>m</v>
          </cell>
          <cell r="D1218">
            <v>421.99</v>
          </cell>
          <cell r="E1218" t="str">
            <v>SICRO Abr/26</v>
          </cell>
        </row>
        <row r="1219">
          <cell r="A1219">
            <v>804024</v>
          </cell>
          <cell r="B1219" t="str">
            <v>Corpo de BSTC D = 0,60 m PA3 com berço de concreto - areia extraída e brita e pedra de mão produzidas</v>
          </cell>
          <cell r="C1219" t="str">
            <v>m</v>
          </cell>
          <cell r="D1219">
            <v>534.46</v>
          </cell>
          <cell r="E1219" t="str">
            <v>SICRO Abr/26</v>
          </cell>
        </row>
        <row r="1220">
          <cell r="A1220">
            <v>804025</v>
          </cell>
          <cell r="B1220" t="str">
            <v>Corpo de BSTC D = 0,60 m PA3 com berço de concreto - areia, brita e pedra de mão comerciais</v>
          </cell>
          <cell r="C1220" t="str">
            <v>m</v>
          </cell>
          <cell r="D1220">
            <v>575.51</v>
          </cell>
          <cell r="E1220" t="str">
            <v>SICRO Abr/26</v>
          </cell>
        </row>
        <row r="1221">
          <cell r="A1221">
            <v>820021</v>
          </cell>
          <cell r="B1221" t="str">
            <v>Corpo de BSTC D = 0,60 m PA4 com berço de areia comercial - assentamento em aterro</v>
          </cell>
          <cell r="C1221" t="str">
            <v>m</v>
          </cell>
          <cell r="D1221">
            <v>441.93</v>
          </cell>
          <cell r="E1221" t="str">
            <v>SICRO Abr/26</v>
          </cell>
        </row>
        <row r="1222">
          <cell r="A1222">
            <v>819830</v>
          </cell>
          <cell r="B1222" t="str">
            <v>Corpo de BSTC D = 0,60 m PA4 com berço de areia comercial - assentamento em vala</v>
          </cell>
          <cell r="C1222" t="str">
            <v>m</v>
          </cell>
          <cell r="D1222">
            <v>455.45</v>
          </cell>
          <cell r="E1222" t="str">
            <v>SICRO Abr/26</v>
          </cell>
        </row>
        <row r="1223">
          <cell r="A1223">
            <v>820022</v>
          </cell>
          <cell r="B1223" t="str">
            <v>Corpo de BSTC D = 0,60 m PA4 com berço de areia extraída - assentamento em aterro</v>
          </cell>
          <cell r="C1223" t="str">
            <v>m</v>
          </cell>
          <cell r="D1223">
            <v>418.66</v>
          </cell>
          <cell r="E1223" t="str">
            <v>SICRO Abr/26</v>
          </cell>
        </row>
        <row r="1224">
          <cell r="A1224">
            <v>819829</v>
          </cell>
          <cell r="B1224" t="str">
            <v>Corpo de BSTC D = 0,60 m PA4 com berço de areia extraída - assentamento em vala</v>
          </cell>
          <cell r="C1224" t="str">
            <v>m</v>
          </cell>
          <cell r="D1224">
            <v>420.63</v>
          </cell>
          <cell r="E1224" t="str">
            <v>SICRO Abr/26</v>
          </cell>
        </row>
        <row r="1225">
          <cell r="A1225">
            <v>820117</v>
          </cell>
          <cell r="B1225" t="str">
            <v>Corpo de BSTC D = 0,60 m PA4 com berço de brita comercial - assentamento em aterro</v>
          </cell>
          <cell r="C1225" t="str">
            <v>m</v>
          </cell>
          <cell r="D1225">
            <v>452.71</v>
          </cell>
          <cell r="E1225" t="str">
            <v>SICRO Abr/26</v>
          </cell>
        </row>
        <row r="1226">
          <cell r="A1226">
            <v>819925</v>
          </cell>
          <cell r="B1226" t="str">
            <v>Corpo de BSTC D = 0,60 m PA4 com berço de brita comercial - assentamento em vala</v>
          </cell>
          <cell r="C1226" t="str">
            <v>m</v>
          </cell>
          <cell r="D1226">
            <v>471.76</v>
          </cell>
          <cell r="E1226" t="str">
            <v>SICRO Abr/26</v>
          </cell>
        </row>
        <row r="1227">
          <cell r="A1227">
            <v>820118</v>
          </cell>
          <cell r="B1227" t="str">
            <v>Corpo de BSTC D = 0,60 m PA4 com berço de brita produzida - assentamento em aterro</v>
          </cell>
          <cell r="C1227" t="str">
            <v>m</v>
          </cell>
          <cell r="D1227">
            <v>430.77</v>
          </cell>
          <cell r="E1227" t="str">
            <v>SICRO Abr/26</v>
          </cell>
        </row>
        <row r="1228">
          <cell r="A1228">
            <v>819926</v>
          </cell>
          <cell r="B1228" t="str">
            <v>Corpo de BSTC D = 0,60 m PA4 com berço de brita produzida - assentamento em vala</v>
          </cell>
          <cell r="C1228" t="str">
            <v>m</v>
          </cell>
          <cell r="D1228">
            <v>438.97</v>
          </cell>
          <cell r="E1228" t="str">
            <v>SICRO Abr/26</v>
          </cell>
        </row>
        <row r="1229">
          <cell r="A1229">
            <v>804026</v>
          </cell>
          <cell r="B1229" t="str">
            <v>Corpo de BSTC D = 0,60 m PA4 com berço de concreto - areia extraída e brita e pedra de mão produzidas</v>
          </cell>
          <cell r="C1229" t="str">
            <v>m</v>
          </cell>
          <cell r="D1229">
            <v>551.44000000000005</v>
          </cell>
          <cell r="E1229" t="str">
            <v>SICRO Abr/26</v>
          </cell>
        </row>
        <row r="1230">
          <cell r="A1230">
            <v>804027</v>
          </cell>
          <cell r="B1230" t="str">
            <v>Corpo de BSTC D = 0,60 m PA4 com berço de concreto - areia, brita e pedra de mão comerciais</v>
          </cell>
          <cell r="C1230" t="str">
            <v>m</v>
          </cell>
          <cell r="D1230">
            <v>592.73</v>
          </cell>
          <cell r="E1230" t="str">
            <v>SICRO Abr/26</v>
          </cell>
        </row>
        <row r="1231">
          <cell r="A1231">
            <v>820023</v>
          </cell>
          <cell r="B1231" t="str">
            <v>Corpo de BSTC D = 0,80 m PA1 com berço de areia comercial - assentamento em aterro</v>
          </cell>
          <cell r="C1231" t="str">
            <v>m</v>
          </cell>
          <cell r="D1231">
            <v>472.6</v>
          </cell>
          <cell r="E1231" t="str">
            <v>SICRO Abr/26</v>
          </cell>
        </row>
        <row r="1232">
          <cell r="A1232">
            <v>819832</v>
          </cell>
          <cell r="B1232" t="str">
            <v>Corpo de BSTC D = 0,80 m PA1 com berço de areia comercial - assentamento em vala</v>
          </cell>
          <cell r="C1232" t="str">
            <v>m</v>
          </cell>
          <cell r="D1232">
            <v>482.48</v>
          </cell>
          <cell r="E1232" t="str">
            <v>SICRO Abr/26</v>
          </cell>
        </row>
        <row r="1233">
          <cell r="A1233">
            <v>820024</v>
          </cell>
          <cell r="B1233" t="str">
            <v>Corpo de BSTC D = 0,80 m PA1 com berço de areia extraída - assentamento em aterro</v>
          </cell>
          <cell r="C1233" t="str">
            <v>m</v>
          </cell>
          <cell r="D1233">
            <v>440.82</v>
          </cell>
          <cell r="E1233" t="str">
            <v>SICRO Abr/26</v>
          </cell>
        </row>
        <row r="1234">
          <cell r="A1234">
            <v>819831</v>
          </cell>
          <cell r="B1234" t="str">
            <v>Corpo de BSTC D = 0,80 m PA1 com berço de areia extraída - assentamento em vala</v>
          </cell>
          <cell r="C1234" t="str">
            <v>m</v>
          </cell>
          <cell r="D1234">
            <v>442.26</v>
          </cell>
          <cell r="E1234" t="str">
            <v>SICRO Abr/26</v>
          </cell>
        </row>
        <row r="1235">
          <cell r="A1235">
            <v>820119</v>
          </cell>
          <cell r="B1235" t="str">
            <v>Corpo de BSTC D = 0,80 m PA1 com berço de brita comercial - assentamento em aterro</v>
          </cell>
          <cell r="C1235" t="str">
            <v>m</v>
          </cell>
          <cell r="D1235">
            <v>487.49</v>
          </cell>
          <cell r="E1235" t="str">
            <v>SICRO Abr/26</v>
          </cell>
        </row>
        <row r="1236">
          <cell r="A1236">
            <v>819927</v>
          </cell>
          <cell r="B1236" t="str">
            <v>Corpo de BSTC D = 0,80 m PA1 com berço de brita comercial - assentamento em vala</v>
          </cell>
          <cell r="C1236" t="str">
            <v>m</v>
          </cell>
          <cell r="D1236">
            <v>501.43</v>
          </cell>
          <cell r="E1236" t="str">
            <v>SICRO Abr/26</v>
          </cell>
        </row>
        <row r="1237">
          <cell r="A1237">
            <v>820120</v>
          </cell>
          <cell r="B1237" t="str">
            <v>Corpo de BSTC D = 0,80 m PA1 com berço de brita produzida - assentamento em aterro</v>
          </cell>
          <cell r="C1237" t="str">
            <v>m</v>
          </cell>
          <cell r="D1237">
            <v>457.56</v>
          </cell>
          <cell r="E1237" t="str">
            <v>SICRO Abr/26</v>
          </cell>
        </row>
        <row r="1238">
          <cell r="A1238">
            <v>819928</v>
          </cell>
          <cell r="B1238" t="str">
            <v>Corpo de BSTC D = 0,80 m PA1 com berço de brita produzida - assentamento em vala</v>
          </cell>
          <cell r="C1238" t="str">
            <v>m</v>
          </cell>
          <cell r="D1238">
            <v>463.56</v>
          </cell>
          <cell r="E1238" t="str">
            <v>SICRO Abr/26</v>
          </cell>
        </row>
        <row r="1239">
          <cell r="A1239">
            <v>804028</v>
          </cell>
          <cell r="B1239" t="str">
            <v>Corpo de BSTC D = 0,80 m PA1 com berço de concreto - areia extraída e brita e pedra de mão produzidas</v>
          </cell>
          <cell r="C1239" t="str">
            <v>m</v>
          </cell>
          <cell r="D1239">
            <v>636.04</v>
          </cell>
          <cell r="E1239" t="str">
            <v>SICRO Abr/26</v>
          </cell>
        </row>
        <row r="1240">
          <cell r="A1240">
            <v>804029</v>
          </cell>
          <cell r="B1240" t="str">
            <v>Corpo de BSTC D = 0,80 m PA1 com berço de concreto - areia, brita e pedra de mão comerciais</v>
          </cell>
          <cell r="C1240" t="str">
            <v>m</v>
          </cell>
          <cell r="D1240">
            <v>702.46</v>
          </cell>
          <cell r="E1240" t="str">
            <v>SICRO Abr/26</v>
          </cell>
        </row>
        <row r="1241">
          <cell r="A1241">
            <v>820025</v>
          </cell>
          <cell r="B1241" t="str">
            <v>Corpo de BSTC D = 0,80 m PA2 com berço de areia comercial - assentamento em aterro</v>
          </cell>
          <cell r="C1241" t="str">
            <v>m</v>
          </cell>
          <cell r="D1241">
            <v>542.48</v>
          </cell>
          <cell r="E1241" t="str">
            <v>SICRO Abr/26</v>
          </cell>
        </row>
        <row r="1242">
          <cell r="A1242">
            <v>819834</v>
          </cell>
          <cell r="B1242" t="str">
            <v>Corpo de BSTC D = 0,80 m PA2 com berço de areia comercial - assentamento em vala</v>
          </cell>
          <cell r="C1242" t="str">
            <v>m</v>
          </cell>
          <cell r="D1242">
            <v>552.36</v>
          </cell>
          <cell r="E1242" t="str">
            <v>SICRO Abr/26</v>
          </cell>
        </row>
        <row r="1243">
          <cell r="A1243">
            <v>820026</v>
          </cell>
          <cell r="B1243" t="str">
            <v>Corpo de BSTC D = 0,80 m PA2 com berço de areia extraída - assentamento em aterro</v>
          </cell>
          <cell r="C1243" t="str">
            <v>m</v>
          </cell>
          <cell r="D1243">
            <v>510.7</v>
          </cell>
          <cell r="E1243" t="str">
            <v>SICRO Abr/26</v>
          </cell>
        </row>
        <row r="1244">
          <cell r="A1244">
            <v>819833</v>
          </cell>
          <cell r="B1244" t="str">
            <v>Corpo de BSTC D = 0,80 m PA2 com berço de areia extraída - assentamento em vala</v>
          </cell>
          <cell r="C1244" t="str">
            <v>m</v>
          </cell>
          <cell r="D1244">
            <v>512.15</v>
          </cell>
          <cell r="E1244" t="str">
            <v>SICRO Abr/26</v>
          </cell>
        </row>
        <row r="1245">
          <cell r="A1245">
            <v>820121</v>
          </cell>
          <cell r="B1245" t="str">
            <v>Corpo de BSTC D = 0,80 m PA2 com berço de brita comercial - assentamento em aterro</v>
          </cell>
          <cell r="C1245" t="str">
            <v>m</v>
          </cell>
          <cell r="D1245">
            <v>557.37</v>
          </cell>
          <cell r="E1245" t="str">
            <v>SICRO Abr/26</v>
          </cell>
        </row>
        <row r="1246">
          <cell r="A1246">
            <v>819929</v>
          </cell>
          <cell r="B1246" t="str">
            <v>Corpo de BSTC D = 0,80 m PA2 com berço de brita comercial - assentamento em vala</v>
          </cell>
          <cell r="C1246" t="str">
            <v>m</v>
          </cell>
          <cell r="D1246">
            <v>571.30999999999995</v>
          </cell>
          <cell r="E1246" t="str">
            <v>SICRO Abr/26</v>
          </cell>
        </row>
        <row r="1247">
          <cell r="A1247">
            <v>820122</v>
          </cell>
          <cell r="B1247" t="str">
            <v>Corpo de BSTC D = 0,80 m PA2 com berço de brita produzida - assentamento em aterro</v>
          </cell>
          <cell r="C1247" t="str">
            <v>m</v>
          </cell>
          <cell r="D1247">
            <v>527.44000000000005</v>
          </cell>
          <cell r="E1247" t="str">
            <v>SICRO Abr/26</v>
          </cell>
        </row>
        <row r="1248">
          <cell r="A1248">
            <v>819930</v>
          </cell>
          <cell r="B1248" t="str">
            <v>Corpo de BSTC D = 0,80 m PA2 com berço de brita produzida - assentamento em vala</v>
          </cell>
          <cell r="C1248" t="str">
            <v>m</v>
          </cell>
          <cell r="D1248">
            <v>533.44000000000005</v>
          </cell>
          <cell r="E1248" t="str">
            <v>SICRO Abr/26</v>
          </cell>
        </row>
        <row r="1249">
          <cell r="A1249">
            <v>804030</v>
          </cell>
          <cell r="B1249" t="str">
            <v>Corpo de BSTC D = 0,80 m PA2 com berço de concreto - areia extraída e brita e pedra de mão produzidas</v>
          </cell>
          <cell r="C1249" t="str">
            <v>m</v>
          </cell>
          <cell r="D1249">
            <v>705.92</v>
          </cell>
          <cell r="E1249" t="str">
            <v>SICRO Abr/26</v>
          </cell>
        </row>
        <row r="1250">
          <cell r="A1250">
            <v>804031</v>
          </cell>
          <cell r="B1250" t="str">
            <v>Corpo de BSTC D = 0,80 m PA2 com berço de concreto - areia, brita e pedra de mão comerciais</v>
          </cell>
          <cell r="C1250" t="str">
            <v>m</v>
          </cell>
          <cell r="D1250">
            <v>772.34</v>
          </cell>
          <cell r="E1250" t="str">
            <v>SICRO Abr/26</v>
          </cell>
        </row>
        <row r="1251">
          <cell r="A1251">
            <v>820027</v>
          </cell>
          <cell r="B1251" t="str">
            <v>Corpo de BSTC D = 0,80 m PA3 com berço de areia comercial - assentamento em aterro</v>
          </cell>
          <cell r="C1251" t="str">
            <v>m</v>
          </cell>
          <cell r="D1251">
            <v>551.20000000000005</v>
          </cell>
          <cell r="E1251" t="str">
            <v>SICRO Abr/26</v>
          </cell>
        </row>
        <row r="1252">
          <cell r="A1252">
            <v>819836</v>
          </cell>
          <cell r="B1252" t="str">
            <v>Corpo de BSTC D = 0,80 m PA3 com berço de areia comercial - assentamento em vala</v>
          </cell>
          <cell r="C1252" t="str">
            <v>m</v>
          </cell>
          <cell r="D1252">
            <v>561.08000000000004</v>
          </cell>
          <cell r="E1252" t="str">
            <v>SICRO Abr/26</v>
          </cell>
        </row>
        <row r="1253">
          <cell r="A1253">
            <v>820028</v>
          </cell>
          <cell r="B1253" t="str">
            <v>Corpo de BSTC D = 0,80 m PA3 com berço de areia extraída - assentamento em aterro</v>
          </cell>
          <cell r="C1253" t="str">
            <v>m</v>
          </cell>
          <cell r="D1253">
            <v>519.34</v>
          </cell>
          <cell r="E1253" t="str">
            <v>SICRO Abr/26</v>
          </cell>
        </row>
        <row r="1254">
          <cell r="A1254">
            <v>819835</v>
          </cell>
          <cell r="B1254" t="str">
            <v>Corpo de BSTC D = 0,80 m PA3 com berço de areia extraída - assentamento em vala</v>
          </cell>
          <cell r="C1254" t="str">
            <v>m</v>
          </cell>
          <cell r="D1254">
            <v>520.78</v>
          </cell>
          <cell r="E1254" t="str">
            <v>SICRO Abr/26</v>
          </cell>
        </row>
        <row r="1255">
          <cell r="A1255">
            <v>820123</v>
          </cell>
          <cell r="B1255" t="str">
            <v>Corpo de BSTC D = 0,80 m PA3 com berço de brita comercial - assentamento em aterro</v>
          </cell>
          <cell r="C1255" t="str">
            <v>m</v>
          </cell>
          <cell r="D1255">
            <v>566.09</v>
          </cell>
          <cell r="E1255" t="str">
            <v>SICRO Abr/26</v>
          </cell>
        </row>
        <row r="1256">
          <cell r="A1256">
            <v>819931</v>
          </cell>
          <cell r="B1256" t="str">
            <v>Corpo de BSTC D = 0,80 m PA3 com berço de brita comercial - assentamento em vala</v>
          </cell>
          <cell r="C1256" t="str">
            <v>m</v>
          </cell>
          <cell r="D1256">
            <v>580.03</v>
          </cell>
          <cell r="E1256" t="str">
            <v>SICRO Abr/26</v>
          </cell>
        </row>
        <row r="1257">
          <cell r="A1257">
            <v>820124</v>
          </cell>
          <cell r="B1257" t="str">
            <v>Corpo de BSTC D = 0,80 m PA3 com berço de brita produzida - assentamento em aterro</v>
          </cell>
          <cell r="C1257" t="str">
            <v>m</v>
          </cell>
          <cell r="D1257">
            <v>536.08000000000004</v>
          </cell>
          <cell r="E1257" t="str">
            <v>SICRO Abr/26</v>
          </cell>
        </row>
        <row r="1258">
          <cell r="A1258">
            <v>819932</v>
          </cell>
          <cell r="B1258" t="str">
            <v>Corpo de BSTC D = 0,80 m PA3 com berço de brita produzida - assentamento em vala</v>
          </cell>
          <cell r="C1258" t="str">
            <v>m</v>
          </cell>
          <cell r="D1258">
            <v>542.08000000000004</v>
          </cell>
          <cell r="E1258" t="str">
            <v>SICRO Abr/26</v>
          </cell>
        </row>
        <row r="1259">
          <cell r="A1259">
            <v>804032</v>
          </cell>
          <cell r="B1259" t="str">
            <v>Corpo de BSTC D = 0,80 m PA3 com berço de concreto - areia extraída e brita e pedra de mão produzidas</v>
          </cell>
          <cell r="C1259" t="str">
            <v>m</v>
          </cell>
          <cell r="D1259">
            <v>714.56</v>
          </cell>
          <cell r="E1259" t="str">
            <v>SICRO Abr/26</v>
          </cell>
        </row>
        <row r="1260">
          <cell r="A1260">
            <v>804033</v>
          </cell>
          <cell r="B1260" t="str">
            <v>Corpo de BSTC D = 0,80 m PA3 com berço de concreto - areia, brita e pedra de mão comerciais</v>
          </cell>
          <cell r="C1260" t="str">
            <v>m</v>
          </cell>
          <cell r="D1260">
            <v>781.06</v>
          </cell>
          <cell r="E1260" t="str">
            <v>SICRO Abr/26</v>
          </cell>
        </row>
        <row r="1261">
          <cell r="A1261">
            <v>820029</v>
          </cell>
          <cell r="B1261" t="str">
            <v>Corpo de BSTC D = 0,80 m PA4 com berço de areia comercial - assentamento em aterro</v>
          </cell>
          <cell r="C1261" t="str">
            <v>m</v>
          </cell>
          <cell r="D1261">
            <v>591.84</v>
          </cell>
          <cell r="E1261" t="str">
            <v>SICRO Abr/26</v>
          </cell>
        </row>
        <row r="1262">
          <cell r="A1262">
            <v>819838</v>
          </cell>
          <cell r="B1262" t="str">
            <v>Corpo de BSTC D = 0,80 m PA4 com berço de areia comercial - assentamento em vala</v>
          </cell>
          <cell r="C1262" t="str">
            <v>m</v>
          </cell>
          <cell r="D1262">
            <v>601.72</v>
          </cell>
          <cell r="E1262" t="str">
            <v>SICRO Abr/26</v>
          </cell>
        </row>
        <row r="1263">
          <cell r="A1263">
            <v>820030</v>
          </cell>
          <cell r="B1263" t="str">
            <v>Corpo de BSTC D = 0,80 m PA4 com berço de areia extraída - assentamento em aterro</v>
          </cell>
          <cell r="C1263" t="str">
            <v>m</v>
          </cell>
          <cell r="D1263">
            <v>559.79999999999995</v>
          </cell>
          <cell r="E1263" t="str">
            <v>SICRO Abr/26</v>
          </cell>
        </row>
        <row r="1264">
          <cell r="A1264">
            <v>819837</v>
          </cell>
          <cell r="B1264" t="str">
            <v>Corpo de BSTC D = 0,80 m PA4 com berço de areia extraída - assentamento em vala</v>
          </cell>
          <cell r="C1264" t="str">
            <v>m</v>
          </cell>
          <cell r="D1264">
            <v>561.25</v>
          </cell>
          <cell r="E1264" t="str">
            <v>SICRO Abr/26</v>
          </cell>
        </row>
        <row r="1265">
          <cell r="A1265">
            <v>820125</v>
          </cell>
          <cell r="B1265" t="str">
            <v>Corpo de BSTC D = 0,80 m PA4 com berço de brita comercial - assentamento em aterro</v>
          </cell>
          <cell r="C1265" t="str">
            <v>m</v>
          </cell>
          <cell r="D1265">
            <v>606.74</v>
          </cell>
          <cell r="E1265" t="str">
            <v>SICRO Abr/26</v>
          </cell>
        </row>
        <row r="1266">
          <cell r="A1266">
            <v>819933</v>
          </cell>
          <cell r="B1266" t="str">
            <v>Corpo de BSTC D = 0,80 m PA4 com berço de brita comercial - assentamento em vala</v>
          </cell>
          <cell r="C1266" t="str">
            <v>m</v>
          </cell>
          <cell r="D1266">
            <v>620.66999999999996</v>
          </cell>
          <cell r="E1266" t="str">
            <v>SICRO Abr/26</v>
          </cell>
        </row>
        <row r="1267">
          <cell r="A1267">
            <v>820126</v>
          </cell>
          <cell r="B1267" t="str">
            <v>Corpo de BSTC D = 0,80 m PA4 com berço de brita produzida - assentamento em aterro</v>
          </cell>
          <cell r="C1267" t="str">
            <v>m</v>
          </cell>
          <cell r="D1267">
            <v>576.54</v>
          </cell>
          <cell r="E1267" t="str">
            <v>SICRO Abr/26</v>
          </cell>
        </row>
        <row r="1268">
          <cell r="A1268">
            <v>819934</v>
          </cell>
          <cell r="B1268" t="str">
            <v>Corpo de BSTC D = 0,80 m PA4 com berço de brita produzida - assentamento em vala</v>
          </cell>
          <cell r="C1268" t="str">
            <v>m</v>
          </cell>
          <cell r="D1268">
            <v>582.54</v>
          </cell>
          <cell r="E1268" t="str">
            <v>SICRO Abr/26</v>
          </cell>
        </row>
        <row r="1269">
          <cell r="A1269">
            <v>804034</v>
          </cell>
          <cell r="B1269" t="str">
            <v>Corpo de BSTC D = 0,80 m PA4 com berço de concreto - areia extraída e brita e pedra de mão produzidas</v>
          </cell>
          <cell r="C1269" t="str">
            <v>m</v>
          </cell>
          <cell r="D1269">
            <v>755.02</v>
          </cell>
          <cell r="E1269" t="str">
            <v>SICRO Abr/26</v>
          </cell>
        </row>
        <row r="1270">
          <cell r="A1270">
            <v>804035</v>
          </cell>
          <cell r="B1270" t="str">
            <v>Corpo de BSTC D = 0,80 m PA4 com berço de concreto - areia, brita e pedra de mão comerciais</v>
          </cell>
          <cell r="C1270" t="str">
            <v>m</v>
          </cell>
          <cell r="D1270">
            <v>821.7</v>
          </cell>
          <cell r="E1270" t="str">
            <v>SICRO Abr/26</v>
          </cell>
        </row>
        <row r="1271">
          <cell r="A1271">
            <v>820031</v>
          </cell>
          <cell r="B1271" t="str">
            <v>Corpo de BSTC D = 1,00 m PA1 com berço de areia comercial - assentamento em aterro</v>
          </cell>
          <cell r="C1271" t="str">
            <v>m</v>
          </cell>
          <cell r="D1271">
            <v>609.28</v>
          </cell>
          <cell r="E1271" t="str">
            <v>SICRO Abr/26</v>
          </cell>
        </row>
        <row r="1272">
          <cell r="A1272">
            <v>819840</v>
          </cell>
          <cell r="B1272" t="str">
            <v>Corpo de BSTC D = 1,00 m PA1 com berço de areia comercial - assentamento em vala</v>
          </cell>
          <cell r="C1272" t="str">
            <v>m</v>
          </cell>
          <cell r="D1272">
            <v>601.28</v>
          </cell>
          <cell r="E1272" t="str">
            <v>SICRO Abr/26</v>
          </cell>
        </row>
        <row r="1273">
          <cell r="A1273">
            <v>820032</v>
          </cell>
          <cell r="B1273" t="str">
            <v>Corpo de BSTC D = 1,00 m PA1 com berço de areia extraída - assentamento em aterro</v>
          </cell>
          <cell r="C1273" t="str">
            <v>m</v>
          </cell>
          <cell r="D1273">
            <v>557.59</v>
          </cell>
          <cell r="E1273" t="str">
            <v>SICRO Abr/26</v>
          </cell>
        </row>
        <row r="1274">
          <cell r="A1274">
            <v>819839</v>
          </cell>
          <cell r="B1274" t="str">
            <v>Corpo de BSTC D = 1,00 m PA1 com berço de areia extraída - assentamento em vala</v>
          </cell>
          <cell r="C1274" t="str">
            <v>m</v>
          </cell>
          <cell r="D1274">
            <v>556.41999999999996</v>
          </cell>
          <cell r="E1274" t="str">
            <v>SICRO Abr/26</v>
          </cell>
        </row>
        <row r="1275">
          <cell r="A1275">
            <v>820127</v>
          </cell>
          <cell r="B1275" t="str">
            <v>Corpo de BSTC D = 1,00 m PA1 com berço de brita comercial - assentamento em aterro</v>
          </cell>
          <cell r="C1275" t="str">
            <v>m</v>
          </cell>
          <cell r="D1275">
            <v>633.61</v>
          </cell>
          <cell r="E1275" t="str">
            <v>SICRO Abr/26</v>
          </cell>
        </row>
        <row r="1276">
          <cell r="A1276">
            <v>819935</v>
          </cell>
          <cell r="B1276" t="str">
            <v>Corpo de BSTC D = 1,00 m PA1 com berço de brita comercial - assentamento em vala</v>
          </cell>
          <cell r="C1276" t="str">
            <v>m</v>
          </cell>
          <cell r="D1276">
            <v>622.33000000000004</v>
          </cell>
          <cell r="E1276" t="str">
            <v>SICRO Abr/26</v>
          </cell>
        </row>
        <row r="1277">
          <cell r="A1277">
            <v>820128</v>
          </cell>
          <cell r="B1277" t="str">
            <v>Corpo de BSTC D = 1,00 m PA1 com berço de brita produzida - assentamento em aterro</v>
          </cell>
          <cell r="C1277" t="str">
            <v>m</v>
          </cell>
          <cell r="D1277">
            <v>584.94000000000005</v>
          </cell>
          <cell r="E1277" t="str">
            <v>SICRO Abr/26</v>
          </cell>
        </row>
        <row r="1278">
          <cell r="A1278">
            <v>819936</v>
          </cell>
          <cell r="B1278" t="str">
            <v>Corpo de BSTC D = 1,00 m PA1 com berço de brita produzida - assentamento em vala</v>
          </cell>
          <cell r="C1278" t="str">
            <v>m</v>
          </cell>
          <cell r="D1278">
            <v>580.09</v>
          </cell>
          <cell r="E1278" t="str">
            <v>SICRO Abr/26</v>
          </cell>
        </row>
        <row r="1279">
          <cell r="A1279">
            <v>804036</v>
          </cell>
          <cell r="B1279" t="str">
            <v>Corpo de BSTC D = 1,00 m PA1 com berço de concreto - areia extraída e brita e pedra de mão produzidas</v>
          </cell>
          <cell r="C1279" t="str">
            <v>m</v>
          </cell>
          <cell r="D1279">
            <v>824.82</v>
          </cell>
          <cell r="E1279" t="str">
            <v>SICRO Abr/26</v>
          </cell>
        </row>
        <row r="1280">
          <cell r="A1280">
            <v>804037</v>
          </cell>
          <cell r="B1280" t="str">
            <v>Corpo de BSTC D = 1,00 m PA1 com berço de concreto - areia, brita e pedra de mão comerciais</v>
          </cell>
          <cell r="C1280" t="str">
            <v>m</v>
          </cell>
          <cell r="D1280">
            <v>922.99</v>
          </cell>
          <cell r="E1280" t="str">
            <v>SICRO Abr/26</v>
          </cell>
        </row>
        <row r="1281">
          <cell r="A1281">
            <v>820033</v>
          </cell>
          <cell r="B1281" t="str">
            <v>Corpo de BSTC D = 1,00 m PA2 com berço de areia comercial - assentamento em aterro</v>
          </cell>
          <cell r="C1281" t="str">
            <v>m</v>
          </cell>
          <cell r="D1281">
            <v>763.6</v>
          </cell>
          <cell r="E1281" t="str">
            <v>SICRO Abr/26</v>
          </cell>
        </row>
        <row r="1282">
          <cell r="A1282">
            <v>819842</v>
          </cell>
          <cell r="B1282" t="str">
            <v>Corpo de BSTC D = 1,00 m PA2 com berço de areia comercial - assentamento em vala</v>
          </cell>
          <cell r="C1282" t="str">
            <v>m</v>
          </cell>
          <cell r="D1282">
            <v>755.6</v>
          </cell>
          <cell r="E1282" t="str">
            <v>SICRO Abr/26</v>
          </cell>
        </row>
        <row r="1283">
          <cell r="A1283">
            <v>820034</v>
          </cell>
          <cell r="B1283" t="str">
            <v>Corpo de BSTC D = 1,00 m PA2 com berço de areia extraída - assentamento em aterro</v>
          </cell>
          <cell r="C1283" t="str">
            <v>m</v>
          </cell>
          <cell r="D1283">
            <v>711.92</v>
          </cell>
          <cell r="E1283" t="str">
            <v>SICRO Abr/26</v>
          </cell>
        </row>
        <row r="1284">
          <cell r="A1284">
            <v>819841</v>
          </cell>
          <cell r="B1284" t="str">
            <v>Corpo de BSTC D = 1,00 m PA2 com berço de areia extraída - assentamento em vala</v>
          </cell>
          <cell r="C1284" t="str">
            <v>m</v>
          </cell>
          <cell r="D1284">
            <v>710.75</v>
          </cell>
          <cell r="E1284" t="str">
            <v>SICRO Abr/26</v>
          </cell>
        </row>
        <row r="1285">
          <cell r="A1285">
            <v>820129</v>
          </cell>
          <cell r="B1285" t="str">
            <v>Corpo de BSTC D = 1,00 m PA2 com berço de brita comercial - assentamento em aterro</v>
          </cell>
          <cell r="C1285" t="str">
            <v>m</v>
          </cell>
          <cell r="D1285">
            <v>787.93</v>
          </cell>
          <cell r="E1285" t="str">
            <v>SICRO Abr/26</v>
          </cell>
        </row>
        <row r="1286">
          <cell r="A1286">
            <v>819937</v>
          </cell>
          <cell r="B1286" t="str">
            <v>Corpo de BSTC D = 1,00 m PA2 com berço de brita comercial - assentamento em vala</v>
          </cell>
          <cell r="C1286" t="str">
            <v>m</v>
          </cell>
          <cell r="D1286">
            <v>776.66</v>
          </cell>
          <cell r="E1286" t="str">
            <v>SICRO Abr/26</v>
          </cell>
        </row>
        <row r="1287">
          <cell r="A1287">
            <v>820130</v>
          </cell>
          <cell r="B1287" t="str">
            <v>Corpo de BSTC D = 1,00 m PA2 com berço de brita produzida - assentamento em aterro</v>
          </cell>
          <cell r="C1287" t="str">
            <v>m</v>
          </cell>
          <cell r="D1287">
            <v>739.26</v>
          </cell>
          <cell r="E1287" t="str">
            <v>SICRO Abr/26</v>
          </cell>
        </row>
        <row r="1288">
          <cell r="A1288">
            <v>819938</v>
          </cell>
          <cell r="B1288" t="str">
            <v>Corpo de BSTC D = 1,00 m PA2 com berço de brita produzida - assentamento em vala</v>
          </cell>
          <cell r="C1288" t="str">
            <v>m</v>
          </cell>
          <cell r="D1288">
            <v>734.41</v>
          </cell>
          <cell r="E1288" t="str">
            <v>SICRO Abr/26</v>
          </cell>
        </row>
        <row r="1289">
          <cell r="A1289">
            <v>804038</v>
          </cell>
          <cell r="B1289" t="str">
            <v>Corpo de BSTC D = 1,00 m PA2 com berço de concreto - areia extraída e brita e pedra de mão produzidas</v>
          </cell>
          <cell r="C1289" t="str">
            <v>m</v>
          </cell>
          <cell r="D1289">
            <v>979.15</v>
          </cell>
          <cell r="E1289" t="str">
            <v>SICRO Abr/26</v>
          </cell>
        </row>
        <row r="1290">
          <cell r="A1290">
            <v>804039</v>
          </cell>
          <cell r="B1290" t="str">
            <v>Corpo de BSTC D = 1,00 m PA2 com berço de concreto - areia, brita e pedra de mão comerciais</v>
          </cell>
          <cell r="C1290" t="str">
            <v>m</v>
          </cell>
          <cell r="D1290">
            <v>1077.31</v>
          </cell>
          <cell r="E1290" t="str">
            <v>SICRO Abr/26</v>
          </cell>
        </row>
        <row r="1291">
          <cell r="A1291">
            <v>820035</v>
          </cell>
          <cell r="B1291" t="str">
            <v>Corpo de BSTC D = 1,00 m PA3 com berço de areia comercial - assentamento em aterro</v>
          </cell>
          <cell r="C1291" t="str">
            <v>m</v>
          </cell>
          <cell r="D1291">
            <v>824.83</v>
          </cell>
          <cell r="E1291" t="str">
            <v>SICRO Abr/26</v>
          </cell>
        </row>
        <row r="1292">
          <cell r="A1292">
            <v>819844</v>
          </cell>
          <cell r="B1292" t="str">
            <v>Corpo de BSTC D = 1,00 m PA3 com berço de areia comercial - assentamento em vala</v>
          </cell>
          <cell r="C1292" t="str">
            <v>m</v>
          </cell>
          <cell r="D1292">
            <v>816.83</v>
          </cell>
          <cell r="E1292" t="str">
            <v>SICRO Abr/26</v>
          </cell>
        </row>
        <row r="1293">
          <cell r="A1293">
            <v>820036</v>
          </cell>
          <cell r="B1293" t="str">
            <v>Corpo de BSTC D = 1,00 m PA3 com berço de areia extraída - assentamento em aterro</v>
          </cell>
          <cell r="C1293" t="str">
            <v>m</v>
          </cell>
          <cell r="D1293">
            <v>772.86</v>
          </cell>
          <cell r="E1293" t="str">
            <v>SICRO Abr/26</v>
          </cell>
        </row>
        <row r="1294">
          <cell r="A1294">
            <v>819843</v>
          </cell>
          <cell r="B1294" t="str">
            <v>Corpo de BSTC D = 1,00 m PA3 com berço de areia extraída - assentamento em vala</v>
          </cell>
          <cell r="C1294" t="str">
            <v>m</v>
          </cell>
          <cell r="D1294">
            <v>771.69</v>
          </cell>
          <cell r="E1294" t="str">
            <v>SICRO Abr/26</v>
          </cell>
        </row>
        <row r="1295">
          <cell r="A1295">
            <v>820131</v>
          </cell>
          <cell r="B1295" t="str">
            <v>Corpo de BSTC D = 1,00 m PA3 com berço de brita comercial - assentamento em aterro</v>
          </cell>
          <cell r="C1295" t="str">
            <v>m</v>
          </cell>
          <cell r="D1295">
            <v>849.16</v>
          </cell>
          <cell r="E1295" t="str">
            <v>SICRO Abr/26</v>
          </cell>
        </row>
        <row r="1296">
          <cell r="A1296">
            <v>819939</v>
          </cell>
          <cell r="B1296" t="str">
            <v>Corpo de BSTC D = 1,00 m PA3 com berço de brita comercial - assentamento em vala</v>
          </cell>
          <cell r="C1296" t="str">
            <v>m</v>
          </cell>
          <cell r="D1296">
            <v>837.88</v>
          </cell>
          <cell r="E1296" t="str">
            <v>SICRO Abr/26</v>
          </cell>
        </row>
        <row r="1297">
          <cell r="A1297">
            <v>820132</v>
          </cell>
          <cell r="B1297" t="str">
            <v>Corpo de BSTC D = 1,00 m PA3 com berço de brita produzida - assentamento em aterro</v>
          </cell>
          <cell r="C1297" t="str">
            <v>m</v>
          </cell>
          <cell r="D1297">
            <v>800.21</v>
          </cell>
          <cell r="E1297" t="str">
            <v>SICRO Abr/26</v>
          </cell>
        </row>
        <row r="1298">
          <cell r="A1298">
            <v>819940</v>
          </cell>
          <cell r="B1298" t="str">
            <v>Corpo de BSTC D = 1,00 m PA3 com berço de brita produzida - assentamento em vala</v>
          </cell>
          <cell r="C1298" t="str">
            <v>m</v>
          </cell>
          <cell r="D1298">
            <v>795.35</v>
          </cell>
          <cell r="E1298" t="str">
            <v>SICRO Abr/26</v>
          </cell>
        </row>
        <row r="1299">
          <cell r="A1299">
            <v>804040</v>
          </cell>
          <cell r="B1299" t="str">
            <v>Corpo de BSTC D = 1,00 m PA3 com berço de concreto - areia extraída e brita e pedra de mão produzidas</v>
          </cell>
          <cell r="C1299" t="str">
            <v>m</v>
          </cell>
          <cell r="D1299">
            <v>1040.0899999999999</v>
          </cell>
          <cell r="E1299" t="str">
            <v>SICRO Abr/26</v>
          </cell>
        </row>
        <row r="1300">
          <cell r="A1300">
            <v>804041</v>
          </cell>
          <cell r="B1300" t="str">
            <v>Corpo de BSTC D = 1,00 m PA3 com berço de concreto - areia, brita e pedra de mão comerciais</v>
          </cell>
          <cell r="C1300" t="str">
            <v>m</v>
          </cell>
          <cell r="D1300">
            <v>1138.54</v>
          </cell>
          <cell r="E1300" t="str">
            <v>SICRO Abr/26</v>
          </cell>
        </row>
        <row r="1301">
          <cell r="A1301">
            <v>820037</v>
          </cell>
          <cell r="B1301" t="str">
            <v>Corpo de BSTC D = 1,00 m PA4 com berço de areia comercial - assentamento em aterro</v>
          </cell>
          <cell r="C1301" t="str">
            <v>m</v>
          </cell>
          <cell r="D1301">
            <v>856.95</v>
          </cell>
          <cell r="E1301" t="str">
            <v>SICRO Abr/26</v>
          </cell>
        </row>
        <row r="1302">
          <cell r="A1302">
            <v>819846</v>
          </cell>
          <cell r="B1302" t="str">
            <v>Corpo de BSTC D = 1,00 m PA4 com berço de areia comercial - assentamento em vala</v>
          </cell>
          <cell r="C1302" t="str">
            <v>m</v>
          </cell>
          <cell r="D1302">
            <v>848.96</v>
          </cell>
          <cell r="E1302" t="str">
            <v>SICRO Abr/26</v>
          </cell>
        </row>
        <row r="1303">
          <cell r="A1303">
            <v>820038</v>
          </cell>
          <cell r="B1303" t="str">
            <v>Corpo de BSTC D = 1,00 m PA4 com berço de areia extraída - assentamento em aterro</v>
          </cell>
          <cell r="C1303" t="str">
            <v>m</v>
          </cell>
          <cell r="D1303">
            <v>804.71</v>
          </cell>
          <cell r="E1303" t="str">
            <v>SICRO Abr/26</v>
          </cell>
        </row>
        <row r="1304">
          <cell r="A1304">
            <v>819845</v>
          </cell>
          <cell r="B1304" t="str">
            <v>Corpo de BSTC D = 1,00 m PA4 com berço de areia extraída - assentamento em vala</v>
          </cell>
          <cell r="C1304" t="str">
            <v>m</v>
          </cell>
          <cell r="D1304">
            <v>803.54</v>
          </cell>
          <cell r="E1304" t="str">
            <v>SICRO Abr/26</v>
          </cell>
        </row>
        <row r="1305">
          <cell r="A1305">
            <v>820133</v>
          </cell>
          <cell r="B1305" t="str">
            <v>Corpo de BSTC D = 1,00 m PA4 com berço de brita comercial - assentamento em aterro</v>
          </cell>
          <cell r="C1305" t="str">
            <v>m</v>
          </cell>
          <cell r="D1305">
            <v>881.28</v>
          </cell>
          <cell r="E1305" t="str">
            <v>SICRO Abr/26</v>
          </cell>
        </row>
        <row r="1306">
          <cell r="A1306">
            <v>819941</v>
          </cell>
          <cell r="B1306" t="str">
            <v>Corpo de BSTC D = 1,00 m PA4 com berço de brita comercial - assentamento em vala</v>
          </cell>
          <cell r="C1306" t="str">
            <v>m</v>
          </cell>
          <cell r="D1306">
            <v>870.01</v>
          </cell>
          <cell r="E1306" t="str">
            <v>SICRO Abr/26</v>
          </cell>
        </row>
        <row r="1307">
          <cell r="A1307">
            <v>820134</v>
          </cell>
          <cell r="B1307" t="str">
            <v>Corpo de BSTC D = 1,00 m PA4 com berço de brita produzida - assentamento em aterro</v>
          </cell>
          <cell r="C1307" t="str">
            <v>m</v>
          </cell>
          <cell r="D1307">
            <v>832.06</v>
          </cell>
          <cell r="E1307" t="str">
            <v>SICRO Abr/26</v>
          </cell>
        </row>
        <row r="1308">
          <cell r="A1308">
            <v>819942</v>
          </cell>
          <cell r="B1308" t="str">
            <v>Corpo de BSTC D = 1,00 m PA4 com berço de brita produzida - assentamento em vala</v>
          </cell>
          <cell r="C1308" t="str">
            <v>m</v>
          </cell>
          <cell r="D1308">
            <v>827.21</v>
          </cell>
          <cell r="E1308" t="str">
            <v>SICRO Abr/26</v>
          </cell>
        </row>
        <row r="1309">
          <cell r="A1309">
            <v>804042</v>
          </cell>
          <cell r="B1309" t="str">
            <v>Corpo de BSTC D = 1,00 m PA4 com berço de concreto - areia extraída e brita e pedra de mão produzidas</v>
          </cell>
          <cell r="C1309" t="str">
            <v>m</v>
          </cell>
          <cell r="D1309">
            <v>1071.95</v>
          </cell>
          <cell r="E1309" t="str">
            <v>SICRO Abr/26</v>
          </cell>
        </row>
        <row r="1310">
          <cell r="A1310">
            <v>804043</v>
          </cell>
          <cell r="B1310" t="str">
            <v>Corpo de BSTC D = 1,00 m PA4 com berço de concreto - areia, brita e pedra de mão comerciais</v>
          </cell>
          <cell r="C1310" t="str">
            <v>m</v>
          </cell>
          <cell r="D1310">
            <v>1170.67</v>
          </cell>
          <cell r="E1310" t="str">
            <v>SICRO Abr/26</v>
          </cell>
        </row>
        <row r="1311">
          <cell r="A1311">
            <v>820039</v>
          </cell>
          <cell r="B1311" t="str">
            <v>Corpo de BSTC D = 1,20 m PA1 com berço de areia comercial - assentamento em aterro</v>
          </cell>
          <cell r="C1311" t="str">
            <v>m</v>
          </cell>
          <cell r="D1311">
            <v>849.02</v>
          </cell>
          <cell r="E1311" t="str">
            <v>SICRO Abr/26</v>
          </cell>
        </row>
        <row r="1312">
          <cell r="A1312">
            <v>819848</v>
          </cell>
          <cell r="B1312" t="str">
            <v>Corpo de BSTC D = 1,20 m PA1 com berço de areia comercial - assentamento em vala</v>
          </cell>
          <cell r="C1312" t="str">
            <v>m</v>
          </cell>
          <cell r="D1312">
            <v>833.9</v>
          </cell>
          <cell r="E1312" t="str">
            <v>SICRO Abr/26</v>
          </cell>
        </row>
        <row r="1313">
          <cell r="A1313">
            <v>820040</v>
          </cell>
          <cell r="B1313" t="str">
            <v>Corpo de BSTC D = 1,20 m PA1 com berço de areia extraída - assentamento em aterro</v>
          </cell>
          <cell r="C1313" t="str">
            <v>m</v>
          </cell>
          <cell r="D1313">
            <v>783.96</v>
          </cell>
          <cell r="E1313" t="str">
            <v>SICRO Abr/26</v>
          </cell>
        </row>
        <row r="1314">
          <cell r="A1314">
            <v>819847</v>
          </cell>
          <cell r="B1314" t="str">
            <v>Corpo de BSTC D = 1,20 m PA1 com berço de areia extraída - assentamento em vala</v>
          </cell>
          <cell r="C1314" t="str">
            <v>m</v>
          </cell>
          <cell r="D1314">
            <v>781.75</v>
          </cell>
          <cell r="E1314" t="str">
            <v>SICRO Abr/26</v>
          </cell>
        </row>
        <row r="1315">
          <cell r="A1315">
            <v>820135</v>
          </cell>
          <cell r="B1315" t="str">
            <v>Corpo de BSTC D = 1,20 m PA1 com berço de brita comercial - assentamento em aterro</v>
          </cell>
          <cell r="C1315" t="str">
            <v>m</v>
          </cell>
          <cell r="D1315">
            <v>879.43</v>
          </cell>
          <cell r="E1315" t="str">
            <v>SICRO Abr/26</v>
          </cell>
        </row>
        <row r="1316">
          <cell r="A1316">
            <v>819943</v>
          </cell>
          <cell r="B1316" t="str">
            <v>Corpo de BSTC D = 1,20 m PA1 com berço de brita comercial - assentamento em vala</v>
          </cell>
          <cell r="C1316" t="str">
            <v>m</v>
          </cell>
          <cell r="D1316">
            <v>858.11</v>
          </cell>
          <cell r="E1316" t="str">
            <v>SICRO Abr/26</v>
          </cell>
        </row>
        <row r="1317">
          <cell r="A1317">
            <v>820136</v>
          </cell>
          <cell r="B1317" t="str">
            <v>Corpo de BSTC D = 1,20 m PA1 com berço de brita produzida - assentamento em aterro</v>
          </cell>
          <cell r="C1317" t="str">
            <v>m</v>
          </cell>
          <cell r="D1317">
            <v>818.15</v>
          </cell>
          <cell r="E1317" t="str">
            <v>SICRO Abr/26</v>
          </cell>
        </row>
        <row r="1318">
          <cell r="A1318">
            <v>819944</v>
          </cell>
          <cell r="B1318" t="str">
            <v>Corpo de BSTC D = 1,20 m PA1 com berço de brita produzida - assentamento em vala</v>
          </cell>
          <cell r="C1318" t="str">
            <v>m</v>
          </cell>
          <cell r="D1318">
            <v>808.97</v>
          </cell>
          <cell r="E1318" t="str">
            <v>SICRO Abr/26</v>
          </cell>
        </row>
        <row r="1319">
          <cell r="A1319">
            <v>804044</v>
          </cell>
          <cell r="B1319" t="str">
            <v>Corpo de BSTC D = 1,20 m PA1 com berço de concreto - areia extraída e brita e pedra de mão produzidas</v>
          </cell>
          <cell r="C1319" t="str">
            <v>m</v>
          </cell>
          <cell r="D1319">
            <v>1150.5899999999999</v>
          </cell>
          <cell r="E1319" t="str">
            <v>SICRO Abr/26</v>
          </cell>
        </row>
        <row r="1320">
          <cell r="A1320">
            <v>804045</v>
          </cell>
          <cell r="B1320" t="str">
            <v>Corpo de BSTC D = 1,20 m PA1 com berço de concreto - areia, brita e pedra de mão comerciais</v>
          </cell>
          <cell r="C1320" t="str">
            <v>m</v>
          </cell>
          <cell r="D1320">
            <v>1290.4100000000001</v>
          </cell>
          <cell r="E1320" t="str">
            <v>SICRO Abr/26</v>
          </cell>
        </row>
        <row r="1321">
          <cell r="A1321">
            <v>820041</v>
          </cell>
          <cell r="B1321" t="str">
            <v>Corpo de BSTC D = 1,20 m PA2 com berço de areia comercial - assentamento em aterro</v>
          </cell>
          <cell r="C1321" t="str">
            <v>m</v>
          </cell>
          <cell r="D1321">
            <v>939.06</v>
          </cell>
          <cell r="E1321" t="str">
            <v>SICRO Abr/26</v>
          </cell>
        </row>
        <row r="1322">
          <cell r="A1322">
            <v>819850</v>
          </cell>
          <cell r="B1322" t="str">
            <v>Corpo de BSTC D = 1,20 m PA2 com berço de areia comercial - assentamento em vala</v>
          </cell>
          <cell r="C1322" t="str">
            <v>m</v>
          </cell>
          <cell r="D1322">
            <v>923.94</v>
          </cell>
          <cell r="E1322" t="str">
            <v>SICRO Abr/26</v>
          </cell>
        </row>
        <row r="1323">
          <cell r="A1323">
            <v>820042</v>
          </cell>
          <cell r="B1323" t="str">
            <v>Corpo de BSTC D = 1,20 m PA2 com berço de areia extraída - assentamento em aterro</v>
          </cell>
          <cell r="C1323" t="str">
            <v>m</v>
          </cell>
          <cell r="D1323">
            <v>874</v>
          </cell>
          <cell r="E1323" t="str">
            <v>SICRO Abr/26</v>
          </cell>
        </row>
        <row r="1324">
          <cell r="A1324">
            <v>819849</v>
          </cell>
          <cell r="B1324" t="str">
            <v>Corpo de BSTC D = 1,20 m PA2 com berço de areia extraída - assentamento em vala</v>
          </cell>
          <cell r="C1324" t="str">
            <v>m</v>
          </cell>
          <cell r="D1324">
            <v>871.79</v>
          </cell>
          <cell r="E1324" t="str">
            <v>SICRO Abr/26</v>
          </cell>
        </row>
        <row r="1325">
          <cell r="A1325">
            <v>820137</v>
          </cell>
          <cell r="B1325" t="str">
            <v>Corpo de BSTC D = 1,20 m PA2 com berço de brita comercial - assentamento em aterro</v>
          </cell>
          <cell r="C1325" t="str">
            <v>m</v>
          </cell>
          <cell r="D1325">
            <v>969.46</v>
          </cell>
          <cell r="E1325" t="str">
            <v>SICRO Abr/26</v>
          </cell>
        </row>
        <row r="1326">
          <cell r="A1326">
            <v>819945</v>
          </cell>
          <cell r="B1326" t="str">
            <v>Corpo de BSTC D = 1,20 m PA2 com berço de brita comercial - assentamento em vala</v>
          </cell>
          <cell r="C1326" t="str">
            <v>m</v>
          </cell>
          <cell r="D1326">
            <v>948.15</v>
          </cell>
          <cell r="E1326" t="str">
            <v>SICRO Abr/26</v>
          </cell>
        </row>
        <row r="1327">
          <cell r="A1327">
            <v>820138</v>
          </cell>
          <cell r="B1327" t="str">
            <v>Corpo de BSTC D = 1,20 m PA2 com berço de brita produzida - assentamento em aterro</v>
          </cell>
          <cell r="C1327" t="str">
            <v>m</v>
          </cell>
          <cell r="D1327">
            <v>908.18</v>
          </cell>
          <cell r="E1327" t="str">
            <v>SICRO Abr/26</v>
          </cell>
        </row>
        <row r="1328">
          <cell r="A1328">
            <v>819946</v>
          </cell>
          <cell r="B1328" t="str">
            <v>Corpo de BSTC D = 1,20 m PA2 com berço de brita produzida - assentamento em vala</v>
          </cell>
          <cell r="C1328" t="str">
            <v>m</v>
          </cell>
          <cell r="D1328">
            <v>899</v>
          </cell>
          <cell r="E1328" t="str">
            <v>SICRO Abr/26</v>
          </cell>
        </row>
        <row r="1329">
          <cell r="A1329">
            <v>804046</v>
          </cell>
          <cell r="B1329" t="str">
            <v>Corpo de BSTC D = 1,20 m PA2 com berço de concreto - areia extraída e brita e pedra de mão produzidas</v>
          </cell>
          <cell r="C1329" t="str">
            <v>m</v>
          </cell>
          <cell r="D1329">
            <v>1240.6300000000001</v>
          </cell>
          <cell r="E1329" t="str">
            <v>SICRO Abr/26</v>
          </cell>
        </row>
        <row r="1330">
          <cell r="A1330">
            <v>804047</v>
          </cell>
          <cell r="B1330" t="str">
            <v>Corpo de BSTC D = 1,20 m PA2 com berço de concreto - areia, brita e pedra de mão comerciais</v>
          </cell>
          <cell r="C1330" t="str">
            <v>m</v>
          </cell>
          <cell r="D1330">
            <v>1380.44</v>
          </cell>
          <cell r="E1330" t="str">
            <v>SICRO Abr/26</v>
          </cell>
        </row>
        <row r="1331">
          <cell r="A1331">
            <v>820043</v>
          </cell>
          <cell r="B1331" t="str">
            <v>Corpo de BSTC D = 1,20 m PA3 com berço de areia comercial - assentamento em aterro</v>
          </cell>
          <cell r="C1331" t="str">
            <v>m</v>
          </cell>
          <cell r="D1331">
            <v>1152.02</v>
          </cell>
          <cell r="E1331" t="str">
            <v>SICRO Abr/26</v>
          </cell>
        </row>
        <row r="1332">
          <cell r="A1332">
            <v>819852</v>
          </cell>
          <cell r="B1332" t="str">
            <v>Corpo de BSTC D = 1,20 m PA3 com berço de areia comercial - assentamento em vala</v>
          </cell>
          <cell r="C1332" t="str">
            <v>m</v>
          </cell>
          <cell r="D1332">
            <v>1136.9000000000001</v>
          </cell>
          <cell r="E1332" t="str">
            <v>SICRO Abr/26</v>
          </cell>
        </row>
        <row r="1333">
          <cell r="A1333">
            <v>820044</v>
          </cell>
          <cell r="B1333" t="str">
            <v>Corpo de BSTC D = 1,20 m PA3 com berço de areia extraída - assentamento em aterro</v>
          </cell>
          <cell r="C1333" t="str">
            <v>m</v>
          </cell>
          <cell r="D1333">
            <v>1086.3399999999999</v>
          </cell>
          <cell r="E1333" t="str">
            <v>SICRO Abr/26</v>
          </cell>
        </row>
        <row r="1334">
          <cell r="A1334">
            <v>819851</v>
          </cell>
          <cell r="B1334" t="str">
            <v>Corpo de BSTC D = 1,20 m PA3 com berço de areia extraída - assentamento em vala</v>
          </cell>
          <cell r="C1334" t="str">
            <v>m</v>
          </cell>
          <cell r="D1334">
            <v>1084.1300000000001</v>
          </cell>
          <cell r="E1334" t="str">
            <v>SICRO Abr/26</v>
          </cell>
        </row>
        <row r="1335">
          <cell r="A1335">
            <v>820139</v>
          </cell>
          <cell r="B1335" t="str">
            <v>Corpo de BSTC D = 1,20 m PA3 com berço de brita comercial - assentamento em aterro</v>
          </cell>
          <cell r="C1335" t="str">
            <v>m</v>
          </cell>
          <cell r="D1335">
            <v>1182.43</v>
          </cell>
          <cell r="E1335" t="str">
            <v>SICRO Abr/26</v>
          </cell>
        </row>
        <row r="1336">
          <cell r="A1336">
            <v>819947</v>
          </cell>
          <cell r="B1336" t="str">
            <v>Corpo de BSTC D = 1,20 m PA3 com berço de brita comercial - assentamento em vala</v>
          </cell>
          <cell r="C1336" t="str">
            <v>m</v>
          </cell>
          <cell r="D1336">
            <v>1161.1099999999999</v>
          </cell>
          <cell r="E1336" t="str">
            <v>SICRO Abr/26</v>
          </cell>
        </row>
        <row r="1337">
          <cell r="A1337">
            <v>820140</v>
          </cell>
          <cell r="B1337" t="str">
            <v>Corpo de BSTC D = 1,20 m PA3 com berço de brita produzida - assentamento em aterro</v>
          </cell>
          <cell r="C1337" t="str">
            <v>m</v>
          </cell>
          <cell r="D1337">
            <v>1120.53</v>
          </cell>
          <cell r="E1337" t="str">
            <v>SICRO Abr/26</v>
          </cell>
        </row>
        <row r="1338">
          <cell r="A1338">
            <v>819948</v>
          </cell>
          <cell r="B1338" t="str">
            <v>Corpo de BSTC D = 1,20 m PA3 com berço de brita produzida - assentamento em vala</v>
          </cell>
          <cell r="C1338" t="str">
            <v>m</v>
          </cell>
          <cell r="D1338">
            <v>1111.3499999999999</v>
          </cell>
          <cell r="E1338" t="str">
            <v>SICRO Abr/26</v>
          </cell>
        </row>
        <row r="1339">
          <cell r="A1339">
            <v>804048</v>
          </cell>
          <cell r="B1339" t="str">
            <v>Corpo de BSTC D = 1,20 m PA3 com berço de concreto - areia extraída e brita e pedra de mão produzidas</v>
          </cell>
          <cell r="C1339" t="str">
            <v>m</v>
          </cell>
          <cell r="D1339">
            <v>1452.98</v>
          </cell>
          <cell r="E1339" t="str">
            <v>SICRO Abr/26</v>
          </cell>
        </row>
        <row r="1340">
          <cell r="A1340">
            <v>804049</v>
          </cell>
          <cell r="B1340" t="str">
            <v>Corpo de BSTC D = 1,20 m PA3 com berço de concreto - areia, brita e pedra de mão comerciais</v>
          </cell>
          <cell r="C1340" t="str">
            <v>m</v>
          </cell>
          <cell r="D1340">
            <v>1593.41</v>
          </cell>
          <cell r="E1340" t="str">
            <v>SICRO Abr/26</v>
          </cell>
        </row>
        <row r="1341">
          <cell r="A1341">
            <v>820045</v>
          </cell>
          <cell r="B1341" t="str">
            <v>Corpo de BSTC D = 1,20 m PA4 com berço de areia comercial - assentamento em aterro</v>
          </cell>
          <cell r="C1341" t="str">
            <v>m</v>
          </cell>
          <cell r="D1341">
            <v>1284.58</v>
          </cell>
          <cell r="E1341" t="str">
            <v>SICRO Abr/26</v>
          </cell>
        </row>
        <row r="1342">
          <cell r="A1342">
            <v>819854</v>
          </cell>
          <cell r="B1342" t="str">
            <v>Corpo de BSTC D = 1,20 m PA4 com berço de areia comercial - assentamento em vala</v>
          </cell>
          <cell r="C1342" t="str">
            <v>m</v>
          </cell>
          <cell r="D1342">
            <v>1269.46</v>
          </cell>
          <cell r="E1342" t="str">
            <v>SICRO Abr/26</v>
          </cell>
        </row>
        <row r="1343">
          <cell r="A1343">
            <v>820046</v>
          </cell>
          <cell r="B1343" t="str">
            <v>Corpo de BSTC D = 1,20 m PA4 com berço de areia extraída - assentamento em aterro</v>
          </cell>
          <cell r="C1343" t="str">
            <v>m</v>
          </cell>
          <cell r="D1343">
            <v>1218.5</v>
          </cell>
          <cell r="E1343" t="str">
            <v>SICRO Abr/26</v>
          </cell>
        </row>
        <row r="1344">
          <cell r="A1344">
            <v>819853</v>
          </cell>
          <cell r="B1344" t="str">
            <v>Corpo de BSTC D = 1,20 m PA4 com berço de areia extraída - assentamento em vala</v>
          </cell>
          <cell r="C1344" t="str">
            <v>m</v>
          </cell>
          <cell r="D1344">
            <v>1216.29</v>
          </cell>
          <cell r="E1344" t="str">
            <v>SICRO Abr/26</v>
          </cell>
        </row>
        <row r="1345">
          <cell r="A1345">
            <v>820141</v>
          </cell>
          <cell r="B1345" t="str">
            <v>Corpo de BSTC D = 1,20 m PA4 com berço de brita comercial - assentamento em aterro</v>
          </cell>
          <cell r="C1345" t="str">
            <v>m</v>
          </cell>
          <cell r="D1345">
            <v>1314.99</v>
          </cell>
          <cell r="E1345" t="str">
            <v>SICRO Abr/26</v>
          </cell>
        </row>
        <row r="1346">
          <cell r="A1346">
            <v>819949</v>
          </cell>
          <cell r="B1346" t="str">
            <v>Corpo de BSTC D = 1,20 m PA4 com berço de brita comercial - assentamento em vala</v>
          </cell>
          <cell r="C1346" t="str">
            <v>m</v>
          </cell>
          <cell r="D1346">
            <v>1293.67</v>
          </cell>
          <cell r="E1346" t="str">
            <v>SICRO Abr/26</v>
          </cell>
        </row>
        <row r="1347">
          <cell r="A1347">
            <v>820142</v>
          </cell>
          <cell r="B1347" t="str">
            <v>Corpo de BSTC D = 1,20 m PA4 com berço de brita produzida - assentamento em aterro</v>
          </cell>
          <cell r="C1347" t="str">
            <v>m</v>
          </cell>
          <cell r="D1347">
            <v>1252.69</v>
          </cell>
          <cell r="E1347" t="str">
            <v>SICRO Abr/26</v>
          </cell>
        </row>
        <row r="1348">
          <cell r="A1348">
            <v>819950</v>
          </cell>
          <cell r="B1348" t="str">
            <v>Corpo de BSTC D = 1,20 m PA4 com berço de brita produzida - assentamento em vala</v>
          </cell>
          <cell r="C1348" t="str">
            <v>m</v>
          </cell>
          <cell r="D1348">
            <v>1243.51</v>
          </cell>
          <cell r="E1348" t="str">
            <v>SICRO Abr/26</v>
          </cell>
        </row>
        <row r="1349">
          <cell r="A1349">
            <v>804050</v>
          </cell>
          <cell r="B1349" t="str">
            <v>Corpo de BSTC D = 1,20 m PA4 com berço de concreto - areia extraída e brita e pedra de mão produzidas</v>
          </cell>
          <cell r="C1349" t="str">
            <v>m</v>
          </cell>
          <cell r="D1349">
            <v>1585.14</v>
          </cell>
          <cell r="E1349" t="str">
            <v>SICRO Abr/26</v>
          </cell>
        </row>
        <row r="1350">
          <cell r="A1350">
            <v>804051</v>
          </cell>
          <cell r="B1350" t="str">
            <v>Corpo de BSTC D = 1,20 m PA4 com berço de concreto - areia, brita e pedra de mão comerciais</v>
          </cell>
          <cell r="C1350" t="str">
            <v>m</v>
          </cell>
          <cell r="D1350">
            <v>1725.96</v>
          </cell>
          <cell r="E1350" t="str">
            <v>SICRO Abr/26</v>
          </cell>
        </row>
        <row r="1351">
          <cell r="A1351">
            <v>820047</v>
          </cell>
          <cell r="B1351" t="str">
            <v>Corpo de BSTC D = 1,50 m PA1 com berço de areia comercial - assentamento em aterro</v>
          </cell>
          <cell r="C1351" t="str">
            <v>m</v>
          </cell>
          <cell r="D1351">
            <v>1446.21</v>
          </cell>
          <cell r="E1351" t="str">
            <v>SICRO Abr/26</v>
          </cell>
        </row>
        <row r="1352">
          <cell r="A1352">
            <v>819856</v>
          </cell>
          <cell r="B1352" t="str">
            <v>Corpo de BSTC D = 1,50 m PA1 com berço de areia comercial - assentamento em vala</v>
          </cell>
          <cell r="C1352" t="str">
            <v>m</v>
          </cell>
          <cell r="D1352">
            <v>1402.01</v>
          </cell>
          <cell r="E1352" t="str">
            <v>SICRO Abr/26</v>
          </cell>
        </row>
        <row r="1353">
          <cell r="A1353">
            <v>820048</v>
          </cell>
          <cell r="B1353" t="str">
            <v>Corpo de BSTC D = 1,50 m PA1 com berço de areia extraída - assentamento em aterro</v>
          </cell>
          <cell r="C1353" t="str">
            <v>m</v>
          </cell>
          <cell r="D1353">
            <v>1347.45</v>
          </cell>
          <cell r="E1353" t="str">
            <v>SICRO Abr/26</v>
          </cell>
        </row>
        <row r="1354">
          <cell r="A1354">
            <v>819855</v>
          </cell>
          <cell r="B1354" t="str">
            <v>Corpo de BSTC D = 1,50 m PA1 com berço de areia extraída - assentamento em vala</v>
          </cell>
          <cell r="C1354" t="str">
            <v>m</v>
          </cell>
          <cell r="D1354">
            <v>1340.99</v>
          </cell>
          <cell r="E1354" t="str">
            <v>SICRO Abr/26</v>
          </cell>
        </row>
        <row r="1355">
          <cell r="A1355">
            <v>820143</v>
          </cell>
          <cell r="B1355" t="str">
            <v>Corpo de BSTC D = 1,50 m PA1 com berço de brita comercial - assentamento em aterro</v>
          </cell>
          <cell r="C1355" t="str">
            <v>m</v>
          </cell>
          <cell r="D1355">
            <v>1492.23</v>
          </cell>
          <cell r="E1355" t="str">
            <v>SICRO Abr/26</v>
          </cell>
        </row>
        <row r="1356">
          <cell r="A1356">
            <v>819951</v>
          </cell>
          <cell r="B1356" t="str">
            <v>Corpo de BSTC D = 1,50 m PA1 com berço de brita comercial - assentamento em vala</v>
          </cell>
          <cell r="C1356" t="str">
            <v>m</v>
          </cell>
          <cell r="D1356">
            <v>1429.9</v>
          </cell>
          <cell r="E1356" t="str">
            <v>SICRO Abr/26</v>
          </cell>
        </row>
        <row r="1357">
          <cell r="A1357">
            <v>820144</v>
          </cell>
          <cell r="B1357" t="str">
            <v>Corpo de BSTC D = 1,50 m PA1 com berço de brita produzida - assentamento em aterro</v>
          </cell>
          <cell r="C1357" t="str">
            <v>m</v>
          </cell>
          <cell r="D1357">
            <v>1399.18</v>
          </cell>
          <cell r="E1357" t="str">
            <v>SICRO Abr/26</v>
          </cell>
        </row>
        <row r="1358">
          <cell r="A1358">
            <v>819952</v>
          </cell>
          <cell r="B1358" t="str">
            <v>Corpo de BSTC D = 1,50 m PA1 com berço de brita produzida - assentamento em vala</v>
          </cell>
          <cell r="C1358" t="str">
            <v>m</v>
          </cell>
          <cell r="D1358">
            <v>1372.34</v>
          </cell>
          <cell r="E1358" t="str">
            <v>SICRO Abr/26</v>
          </cell>
        </row>
        <row r="1359">
          <cell r="A1359">
            <v>804052</v>
          </cell>
          <cell r="B1359" t="str">
            <v>Corpo de BSTC D = 1,50 m PA1 com berço de concreto - areia extraída e brita e pedra de mão produzidas</v>
          </cell>
          <cell r="C1359" t="str">
            <v>m</v>
          </cell>
          <cell r="D1359">
            <v>1867.44</v>
          </cell>
          <cell r="E1359" t="str">
            <v>SICRO Abr/26</v>
          </cell>
        </row>
        <row r="1360">
          <cell r="A1360">
            <v>804053</v>
          </cell>
          <cell r="B1360" t="str">
            <v>Corpo de BSTC D = 1,50 m PA1 com berço de concreto - areia, brita e pedra de mão comerciais</v>
          </cell>
          <cell r="C1360" t="str">
            <v>m</v>
          </cell>
          <cell r="D1360">
            <v>2080.84</v>
          </cell>
          <cell r="E1360" t="str">
            <v>SICRO Abr/26</v>
          </cell>
        </row>
        <row r="1361">
          <cell r="A1361">
            <v>820049</v>
          </cell>
          <cell r="B1361" t="str">
            <v>Corpo de BSTC D = 1,50 m PA2 com berço de areia comercial - assentamento em aterro</v>
          </cell>
          <cell r="C1361" t="str">
            <v>m</v>
          </cell>
          <cell r="D1361">
            <v>1527.16</v>
          </cell>
          <cell r="E1361" t="str">
            <v>SICRO Abr/26</v>
          </cell>
        </row>
        <row r="1362">
          <cell r="A1362">
            <v>819858</v>
          </cell>
          <cell r="B1362" t="str">
            <v>Corpo de BSTC D = 1,50 m PA2 com berço de areia comercial - assentamento em vala</v>
          </cell>
          <cell r="C1362" t="str">
            <v>m</v>
          </cell>
          <cell r="D1362">
            <v>1482.95</v>
          </cell>
          <cell r="E1362" t="str">
            <v>SICRO Abr/26</v>
          </cell>
        </row>
        <row r="1363">
          <cell r="A1363">
            <v>820050</v>
          </cell>
          <cell r="B1363" t="str">
            <v>Corpo de BSTC D = 1,50 m PA2 com berço de areia extraída - assentamento em aterro</v>
          </cell>
          <cell r="C1363" t="str">
            <v>m</v>
          </cell>
          <cell r="D1363">
            <v>1428.39</v>
          </cell>
          <cell r="E1363" t="str">
            <v>SICRO Abr/26</v>
          </cell>
        </row>
        <row r="1364">
          <cell r="A1364">
            <v>819857</v>
          </cell>
          <cell r="B1364" t="str">
            <v>Corpo de BSTC D = 1,50 m PA2 com berço de areia extraída - assentamento em vala</v>
          </cell>
          <cell r="C1364" t="str">
            <v>m</v>
          </cell>
          <cell r="D1364">
            <v>1421.93</v>
          </cell>
          <cell r="E1364" t="str">
            <v>SICRO Abr/26</v>
          </cell>
        </row>
        <row r="1365">
          <cell r="A1365">
            <v>820145</v>
          </cell>
          <cell r="B1365" t="str">
            <v>Corpo de BSTC D = 1,50 m PA2 com berço de brita comercial - assentamento em aterro</v>
          </cell>
          <cell r="C1365" t="str">
            <v>m</v>
          </cell>
          <cell r="D1365">
            <v>1573.18</v>
          </cell>
          <cell r="E1365" t="str">
            <v>SICRO Abr/26</v>
          </cell>
        </row>
        <row r="1366">
          <cell r="A1366">
            <v>819953</v>
          </cell>
          <cell r="B1366" t="str">
            <v>Corpo de BSTC D = 1,50 m PA2 com berço de brita comercial - assentamento em vala</v>
          </cell>
          <cell r="C1366" t="str">
            <v>m</v>
          </cell>
          <cell r="D1366">
            <v>1510.85</v>
          </cell>
          <cell r="E1366" t="str">
            <v>SICRO Abr/26</v>
          </cell>
        </row>
        <row r="1367">
          <cell r="A1367">
            <v>820146</v>
          </cell>
          <cell r="B1367" t="str">
            <v>Corpo de BSTC D = 1,50 m PA2 com berço de brita produzida - assentamento em aterro</v>
          </cell>
          <cell r="C1367" t="str">
            <v>m</v>
          </cell>
          <cell r="D1367">
            <v>1480.12</v>
          </cell>
          <cell r="E1367" t="str">
            <v>SICRO Abr/26</v>
          </cell>
        </row>
        <row r="1368">
          <cell r="A1368">
            <v>819954</v>
          </cell>
          <cell r="B1368" t="str">
            <v>Corpo de BSTC D = 1,50 m PA2 com berço de brita produzida - assentamento em vala</v>
          </cell>
          <cell r="C1368" t="str">
            <v>m</v>
          </cell>
          <cell r="D1368">
            <v>1453.29</v>
          </cell>
          <cell r="E1368" t="str">
            <v>SICRO Abr/26</v>
          </cell>
        </row>
        <row r="1369">
          <cell r="A1369">
            <v>804054</v>
          </cell>
          <cell r="B1369" t="str">
            <v>Corpo de BSTC D = 1,50 m PA2 com berço de concreto - areia extraída e brita e pedra de mão produzidas</v>
          </cell>
          <cell r="C1369" t="str">
            <v>m</v>
          </cell>
          <cell r="D1369">
            <v>1948.38</v>
          </cell>
          <cell r="E1369" t="str">
            <v>SICRO Abr/26</v>
          </cell>
        </row>
        <row r="1370">
          <cell r="A1370">
            <v>804055</v>
          </cell>
          <cell r="B1370" t="str">
            <v>Corpo de BSTC D = 1,50 m PA2 com berço de concreto - areia, brita e pedra de mão comerciais</v>
          </cell>
          <cell r="C1370" t="str">
            <v>m</v>
          </cell>
          <cell r="D1370">
            <v>2161.7800000000002</v>
          </cell>
          <cell r="E1370" t="str">
            <v>SICRO Abr/26</v>
          </cell>
        </row>
        <row r="1371">
          <cell r="A1371">
            <v>820051</v>
          </cell>
          <cell r="B1371" t="str">
            <v>Corpo de BSTC D = 1,50 m PA3 com berço de areia comercial - assentamento em aterro</v>
          </cell>
          <cell r="C1371" t="str">
            <v>m</v>
          </cell>
          <cell r="D1371">
            <v>1591.18</v>
          </cell>
          <cell r="E1371" t="str">
            <v>SICRO Abr/26</v>
          </cell>
        </row>
        <row r="1372">
          <cell r="A1372">
            <v>819860</v>
          </cell>
          <cell r="B1372" t="str">
            <v>Corpo de BSTC D = 1,50 m PA3 com berço de areia comercial - assentamento em vala</v>
          </cell>
          <cell r="C1372" t="str">
            <v>m</v>
          </cell>
          <cell r="D1372">
            <v>1546.98</v>
          </cell>
          <cell r="E1372" t="str">
            <v>SICRO Abr/26</v>
          </cell>
        </row>
        <row r="1373">
          <cell r="A1373">
            <v>820052</v>
          </cell>
          <cell r="B1373" t="str">
            <v>Corpo de BSTC D = 1,50 m PA3 com berço de areia extraída - assentamento em aterro</v>
          </cell>
          <cell r="C1373" t="str">
            <v>m</v>
          </cell>
          <cell r="D1373">
            <v>1491.28</v>
          </cell>
          <cell r="E1373" t="str">
            <v>SICRO Abr/26</v>
          </cell>
        </row>
        <row r="1374">
          <cell r="A1374">
            <v>819859</v>
          </cell>
          <cell r="B1374" t="str">
            <v>Corpo de BSTC D = 1,50 m PA3 com berço de areia extraída - assentamento em vala</v>
          </cell>
          <cell r="C1374" t="str">
            <v>m</v>
          </cell>
          <cell r="D1374">
            <v>1484.81</v>
          </cell>
          <cell r="E1374" t="str">
            <v>SICRO Abr/26</v>
          </cell>
        </row>
        <row r="1375">
          <cell r="A1375">
            <v>820147</v>
          </cell>
          <cell r="B1375" t="str">
            <v>Corpo de BSTC D = 1,50 m PA3 com berço de brita comercial - assentamento em aterro</v>
          </cell>
          <cell r="C1375" t="str">
            <v>m</v>
          </cell>
          <cell r="D1375">
            <v>1637.2</v>
          </cell>
          <cell r="E1375" t="str">
            <v>SICRO Abr/26</v>
          </cell>
        </row>
        <row r="1376">
          <cell r="A1376">
            <v>819955</v>
          </cell>
          <cell r="B1376" t="str">
            <v>Corpo de BSTC D = 1,50 m PA3 com berço de brita comercial - assentamento em vala</v>
          </cell>
          <cell r="C1376" t="str">
            <v>m</v>
          </cell>
          <cell r="D1376">
            <v>1574.87</v>
          </cell>
          <cell r="E1376" t="str">
            <v>SICRO Abr/26</v>
          </cell>
        </row>
        <row r="1377">
          <cell r="A1377">
            <v>820148</v>
          </cell>
          <cell r="B1377" t="str">
            <v>Corpo de BSTC D = 1,50 m PA3 com berço de brita produzida - assentamento em aterro</v>
          </cell>
          <cell r="C1377" t="str">
            <v>m</v>
          </cell>
          <cell r="D1377">
            <v>1543</v>
          </cell>
          <cell r="E1377" t="str">
            <v>SICRO Abr/26</v>
          </cell>
        </row>
        <row r="1378">
          <cell r="A1378">
            <v>819956</v>
          </cell>
          <cell r="B1378" t="str">
            <v>Corpo de BSTC D = 1,50 m PA3 com berço de brita produzida - assentamento em vala</v>
          </cell>
          <cell r="C1378" t="str">
            <v>m</v>
          </cell>
          <cell r="D1378">
            <v>1516.17</v>
          </cell>
          <cell r="E1378" t="str">
            <v>SICRO Abr/26</v>
          </cell>
        </row>
        <row r="1379">
          <cell r="A1379">
            <v>804056</v>
          </cell>
          <cell r="B1379" t="str">
            <v>Corpo de BSTC D = 1,50 m PA3 com berço de concreto - areia extraída e brita e pedra de mão produzidas</v>
          </cell>
          <cell r="C1379" t="str">
            <v>m</v>
          </cell>
          <cell r="D1379">
            <v>2011.26</v>
          </cell>
          <cell r="E1379" t="str">
            <v>SICRO Abr/26</v>
          </cell>
        </row>
        <row r="1380">
          <cell r="A1380">
            <v>804057</v>
          </cell>
          <cell r="B1380" t="str">
            <v>Corpo de BSTC D = 1,50 m PA3 com berço de concreto - areia, brita e pedra de mão comerciais</v>
          </cell>
          <cell r="C1380" t="str">
            <v>m</v>
          </cell>
          <cell r="D1380">
            <v>2225.8000000000002</v>
          </cell>
          <cell r="E1380" t="str">
            <v>SICRO Abr/26</v>
          </cell>
        </row>
        <row r="1381">
          <cell r="A1381">
            <v>820053</v>
          </cell>
          <cell r="B1381" t="str">
            <v>Corpo de BSTC D = 1,50 m PA4 com berço de areia comercial - assentamento em aterro</v>
          </cell>
          <cell r="C1381" t="str">
            <v>m</v>
          </cell>
          <cell r="D1381">
            <v>1750.93</v>
          </cell>
          <cell r="E1381" t="str">
            <v>SICRO Abr/26</v>
          </cell>
        </row>
        <row r="1382">
          <cell r="A1382">
            <v>819862</v>
          </cell>
          <cell r="B1382" t="str">
            <v>Corpo de BSTC D = 1,50 m PA4 com berço de areia comercial - assentamento em vala</v>
          </cell>
          <cell r="C1382" t="str">
            <v>m</v>
          </cell>
          <cell r="D1382">
            <v>1706.73</v>
          </cell>
          <cell r="E1382" t="str">
            <v>SICRO Abr/26</v>
          </cell>
        </row>
        <row r="1383">
          <cell r="A1383">
            <v>820054</v>
          </cell>
          <cell r="B1383" t="str">
            <v>Corpo de BSTC D = 1,50 m PA4 com berço de areia extraída - assentamento em aterro</v>
          </cell>
          <cell r="C1383" t="str">
            <v>m</v>
          </cell>
          <cell r="D1383">
            <v>1650.83</v>
          </cell>
          <cell r="E1383" t="str">
            <v>SICRO Abr/26</v>
          </cell>
        </row>
        <row r="1384">
          <cell r="A1384">
            <v>819861</v>
          </cell>
          <cell r="B1384" t="str">
            <v>Corpo de BSTC D = 1,50 m PA4 com berço de areia extraída - assentamento em vala</v>
          </cell>
          <cell r="C1384" t="str">
            <v>m</v>
          </cell>
          <cell r="D1384">
            <v>1644.37</v>
          </cell>
          <cell r="E1384" t="str">
            <v>SICRO Abr/26</v>
          </cell>
        </row>
        <row r="1385">
          <cell r="A1385">
            <v>820149</v>
          </cell>
          <cell r="B1385" t="str">
            <v>Corpo de BSTC D = 1,50 m PA4 com berço de brita comercial - assentamento em aterro</v>
          </cell>
          <cell r="C1385" t="str">
            <v>m</v>
          </cell>
          <cell r="D1385">
            <v>1796.95</v>
          </cell>
          <cell r="E1385" t="str">
            <v>SICRO Abr/26</v>
          </cell>
        </row>
        <row r="1386">
          <cell r="A1386">
            <v>819957</v>
          </cell>
          <cell r="B1386" t="str">
            <v>Corpo de BSTC D = 1,50 m PA4 com berço de brita comercial - assentamento em vala</v>
          </cell>
          <cell r="C1386" t="str">
            <v>m</v>
          </cell>
          <cell r="D1386">
            <v>1734.62</v>
          </cell>
          <cell r="E1386" t="str">
            <v>SICRO Abr/26</v>
          </cell>
        </row>
        <row r="1387">
          <cell r="A1387">
            <v>820150</v>
          </cell>
          <cell r="B1387" t="str">
            <v>Corpo de BSTC D = 1,50 m PA4 com berço de brita produzida - assentamento em aterro</v>
          </cell>
          <cell r="C1387" t="str">
            <v>m</v>
          </cell>
          <cell r="D1387">
            <v>1702.56</v>
          </cell>
          <cell r="E1387" t="str">
            <v>SICRO Abr/26</v>
          </cell>
        </row>
        <row r="1388">
          <cell r="A1388">
            <v>819958</v>
          </cell>
          <cell r="B1388" t="str">
            <v>Corpo de BSTC D = 1,50 m PA4 com berço de brita produzida - assentamento em vala</v>
          </cell>
          <cell r="C1388" t="str">
            <v>m</v>
          </cell>
          <cell r="D1388">
            <v>1675.73</v>
          </cell>
          <cell r="E1388" t="str">
            <v>SICRO Abr/26</v>
          </cell>
        </row>
        <row r="1389">
          <cell r="A1389">
            <v>804058</v>
          </cell>
          <cell r="B1389" t="str">
            <v>Corpo de BSTC D = 1,50 m PA4 com berço de concreto - areia extraída e brita e pedra de mão produzidas</v>
          </cell>
          <cell r="C1389" t="str">
            <v>m</v>
          </cell>
          <cell r="D1389">
            <v>2170.8200000000002</v>
          </cell>
          <cell r="E1389" t="str">
            <v>SICRO Abr/26</v>
          </cell>
        </row>
        <row r="1390">
          <cell r="A1390">
            <v>804059</v>
          </cell>
          <cell r="B1390" t="str">
            <v>Corpo de BSTC D = 1,50 m PA4 com berço de concreto - areia, brita e pedra de mão comerciais</v>
          </cell>
          <cell r="C1390" t="str">
            <v>m</v>
          </cell>
          <cell r="D1390">
            <v>2385.5500000000002</v>
          </cell>
          <cell r="E1390" t="str">
            <v>SICRO Abr/26</v>
          </cell>
        </row>
        <row r="1391">
          <cell r="A1391">
            <v>820055</v>
          </cell>
          <cell r="B1391" t="str">
            <v>Corpo de BTTC D = 1,00 m PA1 com berço de areia comercial - assentamento em aterro</v>
          </cell>
          <cell r="C1391" t="str">
            <v>m</v>
          </cell>
          <cell r="D1391">
            <v>1838.42</v>
          </cell>
          <cell r="E1391" t="str">
            <v>SICRO Abr/26</v>
          </cell>
        </row>
        <row r="1392">
          <cell r="A1392">
            <v>819864</v>
          </cell>
          <cell r="B1392" t="str">
            <v>Corpo de BTTC D = 1,00 m PA1 com berço de areia comercial - assentamento em vala</v>
          </cell>
          <cell r="C1392" t="str">
            <v>m</v>
          </cell>
          <cell r="D1392">
            <v>1780.73</v>
          </cell>
          <cell r="E1392" t="str">
            <v>SICRO Abr/26</v>
          </cell>
        </row>
        <row r="1393">
          <cell r="A1393">
            <v>820056</v>
          </cell>
          <cell r="B1393" t="str">
            <v>Corpo de BTTC D = 1,00 m PA1 com berço de areia extraída - assentamento em aterro</v>
          </cell>
          <cell r="C1393" t="str">
            <v>m</v>
          </cell>
          <cell r="D1393">
            <v>1674.32</v>
          </cell>
          <cell r="E1393" t="str">
            <v>SICRO Abr/26</v>
          </cell>
        </row>
        <row r="1394">
          <cell r="A1394">
            <v>819863</v>
          </cell>
          <cell r="B1394" t="str">
            <v>Corpo de BTTC D = 1,00 m PA1 com berço de areia extraída - assentamento em vala</v>
          </cell>
          <cell r="C1394" t="str">
            <v>m</v>
          </cell>
          <cell r="D1394">
            <v>1665.89</v>
          </cell>
          <cell r="E1394" t="str">
            <v>SICRO Abr/26</v>
          </cell>
        </row>
        <row r="1395">
          <cell r="A1395">
            <v>820151</v>
          </cell>
          <cell r="B1395" t="str">
            <v>Corpo de BTTC D = 1,00 m PA1 com berço de brita comercial - assentamento em aterro</v>
          </cell>
          <cell r="C1395" t="str">
            <v>m</v>
          </cell>
          <cell r="D1395">
            <v>1915.76</v>
          </cell>
          <cell r="E1395" t="str">
            <v>SICRO Abr/26</v>
          </cell>
        </row>
        <row r="1396">
          <cell r="A1396">
            <v>819959</v>
          </cell>
          <cell r="B1396" t="str">
            <v>Corpo de BTTC D = 1,00 m PA1 com berço de brita comercial - assentamento em vala</v>
          </cell>
          <cell r="C1396" t="str">
            <v>m</v>
          </cell>
          <cell r="D1396">
            <v>1834.41</v>
          </cell>
          <cell r="E1396" t="str">
            <v>SICRO Abr/26</v>
          </cell>
        </row>
        <row r="1397">
          <cell r="A1397">
            <v>820152</v>
          </cell>
          <cell r="B1397" t="str">
            <v>Corpo de BTTC D = 1,00 m PA1 com berço de brita produzida - assentamento em aterro</v>
          </cell>
          <cell r="C1397" t="str">
            <v>m</v>
          </cell>
          <cell r="D1397">
            <v>1761.26</v>
          </cell>
          <cell r="E1397" t="str">
            <v>SICRO Abr/26</v>
          </cell>
        </row>
        <row r="1398">
          <cell r="A1398">
            <v>819960</v>
          </cell>
          <cell r="B1398" t="str">
            <v>Corpo de BTTC D = 1,00 m PA1 com berço de brita produzida - assentamento em vala</v>
          </cell>
          <cell r="C1398" t="str">
            <v>m</v>
          </cell>
          <cell r="D1398">
            <v>1726.23</v>
          </cell>
          <cell r="E1398" t="str">
            <v>SICRO Abr/26</v>
          </cell>
        </row>
        <row r="1399">
          <cell r="A1399">
            <v>804292</v>
          </cell>
          <cell r="B1399" t="str">
            <v>Corpo de BTTC D = 1,00 m PA1 com berço de concreto - areia extraída e brita e pedra de mão produzidas</v>
          </cell>
          <cell r="C1399" t="str">
            <v>m</v>
          </cell>
          <cell r="D1399">
            <v>2302.37</v>
          </cell>
          <cell r="E1399" t="str">
            <v>SICRO Abr/26</v>
          </cell>
        </row>
        <row r="1400">
          <cell r="A1400">
            <v>804293</v>
          </cell>
          <cell r="B1400" t="str">
            <v>Corpo de BTTC D = 1,00 m PA1 com berço de concreto - areia, brita e pedra de mão comerciais</v>
          </cell>
          <cell r="C1400" t="str">
            <v>m</v>
          </cell>
          <cell r="D1400">
            <v>2610.83</v>
          </cell>
          <cell r="E1400" t="str">
            <v>SICRO Abr/26</v>
          </cell>
        </row>
        <row r="1401">
          <cell r="A1401">
            <v>820057</v>
          </cell>
          <cell r="B1401" t="str">
            <v>Corpo de BTTC D = 1,00 m PA2 com berço de areia comercial - assentamento em aterro</v>
          </cell>
          <cell r="C1401" t="str">
            <v>m</v>
          </cell>
          <cell r="D1401">
            <v>2301.39</v>
          </cell>
          <cell r="E1401" t="str">
            <v>SICRO Abr/26</v>
          </cell>
        </row>
        <row r="1402">
          <cell r="A1402">
            <v>819866</v>
          </cell>
          <cell r="B1402" t="str">
            <v>Corpo de BTTC D = 1,00 m PA2 com berço de areia comercial - assentamento em vala</v>
          </cell>
          <cell r="C1402" t="str">
            <v>m</v>
          </cell>
          <cell r="D1402">
            <v>2243.6999999999998</v>
          </cell>
          <cell r="E1402" t="str">
            <v>SICRO Abr/26</v>
          </cell>
        </row>
        <row r="1403">
          <cell r="A1403">
            <v>820058</v>
          </cell>
          <cell r="B1403" t="str">
            <v>Corpo de BTTC D = 1,00 m PA2 com berço de areia extraída - assentamento em aterro</v>
          </cell>
          <cell r="C1403" t="str">
            <v>m</v>
          </cell>
          <cell r="D1403">
            <v>2137.29</v>
          </cell>
          <cell r="E1403" t="str">
            <v>SICRO Abr/26</v>
          </cell>
        </row>
        <row r="1404">
          <cell r="A1404">
            <v>819865</v>
          </cell>
          <cell r="B1404" t="str">
            <v>Corpo de BTTC D = 1,00 m PA2 com berço de areia extraída - assentamento em vala</v>
          </cell>
          <cell r="C1404" t="str">
            <v>m</v>
          </cell>
          <cell r="D1404">
            <v>2128.86</v>
          </cell>
          <cell r="E1404" t="str">
            <v>SICRO Abr/26</v>
          </cell>
        </row>
        <row r="1405">
          <cell r="A1405">
            <v>820153</v>
          </cell>
          <cell r="B1405" t="str">
            <v>Corpo de BTTC D = 1,00 m PA2 com berço de brita comercial - assentamento em aterro</v>
          </cell>
          <cell r="C1405" t="str">
            <v>m</v>
          </cell>
          <cell r="D1405">
            <v>2378.73</v>
          </cell>
          <cell r="E1405" t="str">
            <v>SICRO Abr/26</v>
          </cell>
        </row>
        <row r="1406">
          <cell r="A1406">
            <v>819961</v>
          </cell>
          <cell r="B1406" t="str">
            <v>Corpo de BTTC D = 1,00 m PA2 com berço de brita comercial - assentamento em vala</v>
          </cell>
          <cell r="C1406" t="str">
            <v>m</v>
          </cell>
          <cell r="D1406">
            <v>2297.38</v>
          </cell>
          <cell r="E1406" t="str">
            <v>SICRO Abr/26</v>
          </cell>
        </row>
        <row r="1407">
          <cell r="A1407">
            <v>820154</v>
          </cell>
          <cell r="B1407" t="str">
            <v>Corpo de BTTC D = 1,00 m PA2 com berço de brita produzida - assentamento em aterro</v>
          </cell>
          <cell r="C1407" t="str">
            <v>m</v>
          </cell>
          <cell r="D1407">
            <v>2224.23</v>
          </cell>
          <cell r="E1407" t="str">
            <v>SICRO Abr/26</v>
          </cell>
        </row>
        <row r="1408">
          <cell r="A1408">
            <v>819962</v>
          </cell>
          <cell r="B1408" t="str">
            <v>Corpo de BTTC D = 1,00 m PA2 com berço de brita produzida - assentamento em vala</v>
          </cell>
          <cell r="C1408" t="str">
            <v>m</v>
          </cell>
          <cell r="D1408">
            <v>2189.1999999999998</v>
          </cell>
          <cell r="E1408" t="str">
            <v>SICRO Abr/26</v>
          </cell>
        </row>
        <row r="1409">
          <cell r="A1409">
            <v>804294</v>
          </cell>
          <cell r="B1409" t="str">
            <v>Corpo de BTTC D = 1,00 m PA2 com berço de concreto - areia extraída e brita e pedra de mão produzidas</v>
          </cell>
          <cell r="C1409" t="str">
            <v>m</v>
          </cell>
          <cell r="D1409">
            <v>2765.34</v>
          </cell>
          <cell r="E1409" t="str">
            <v>SICRO Abr/26</v>
          </cell>
        </row>
        <row r="1410">
          <cell r="A1410">
            <v>804295</v>
          </cell>
          <cell r="B1410" t="str">
            <v>Corpo de BTTC D = 1,00 m PA2 com berço de concreto - areia, brita e pedra de mão comerciais</v>
          </cell>
          <cell r="C1410" t="str">
            <v>m</v>
          </cell>
          <cell r="D1410">
            <v>3073.8</v>
          </cell>
          <cell r="E1410" t="str">
            <v>SICRO Abr/26</v>
          </cell>
        </row>
        <row r="1411">
          <cell r="A1411">
            <v>820059</v>
          </cell>
          <cell r="B1411" t="str">
            <v>Corpo de BTTC D = 1,00 m PA3 com berço de areia comercial - assentamento em aterro</v>
          </cell>
          <cell r="C1411" t="str">
            <v>m</v>
          </cell>
          <cell r="D1411">
            <v>2485.09</v>
          </cell>
          <cell r="E1411" t="str">
            <v>SICRO Abr/26</v>
          </cell>
        </row>
        <row r="1412">
          <cell r="A1412">
            <v>819868</v>
          </cell>
          <cell r="B1412" t="str">
            <v>Corpo de BTTC D = 1,00 m PA3 com berço de areia comercial - assentamento em vala</v>
          </cell>
          <cell r="C1412" t="str">
            <v>m</v>
          </cell>
          <cell r="D1412">
            <v>2427.4</v>
          </cell>
          <cell r="E1412" t="str">
            <v>SICRO Abr/26</v>
          </cell>
        </row>
        <row r="1413">
          <cell r="A1413">
            <v>820060</v>
          </cell>
          <cell r="B1413" t="str">
            <v>Corpo de BTTC D = 1,00 m PA3 com berço de areia extraída - assentamento em aterro</v>
          </cell>
          <cell r="C1413" t="str">
            <v>m</v>
          </cell>
          <cell r="D1413">
            <v>2320.12</v>
          </cell>
          <cell r="E1413" t="str">
            <v>SICRO Abr/26</v>
          </cell>
        </row>
        <row r="1414">
          <cell r="A1414">
            <v>819867</v>
          </cell>
          <cell r="B1414" t="str">
            <v>Corpo de BTTC D = 1,00 m PA3 com berço de areia extraída - assentamento em vala</v>
          </cell>
          <cell r="C1414" t="str">
            <v>m</v>
          </cell>
          <cell r="D1414">
            <v>2311.69</v>
          </cell>
          <cell r="E1414" t="str">
            <v>SICRO Abr/26</v>
          </cell>
        </row>
        <row r="1415">
          <cell r="A1415">
            <v>820155</v>
          </cell>
          <cell r="B1415" t="str">
            <v>Corpo de BTTC D = 1,00 m PA3 com berço de brita comercial - assentamento em aterro</v>
          </cell>
          <cell r="C1415" t="str">
            <v>m</v>
          </cell>
          <cell r="D1415">
            <v>2562.4299999999998</v>
          </cell>
          <cell r="E1415" t="str">
            <v>SICRO Abr/26</v>
          </cell>
        </row>
        <row r="1416">
          <cell r="A1416">
            <v>819963</v>
          </cell>
          <cell r="B1416" t="str">
            <v>Corpo de BTTC D = 1,00 m PA3 com berço de brita comercial - assentamento em vala</v>
          </cell>
          <cell r="C1416" t="str">
            <v>m</v>
          </cell>
          <cell r="D1416">
            <v>2481.08</v>
          </cell>
          <cell r="E1416" t="str">
            <v>SICRO Abr/26</v>
          </cell>
        </row>
        <row r="1417">
          <cell r="A1417">
            <v>820156</v>
          </cell>
          <cell r="B1417" t="str">
            <v>Corpo de BTTC D = 1,00 m PA3 com berço de brita produzida - assentamento em aterro</v>
          </cell>
          <cell r="C1417" t="str">
            <v>m</v>
          </cell>
          <cell r="D1417">
            <v>2407.06</v>
          </cell>
          <cell r="E1417" t="str">
            <v>SICRO Abr/26</v>
          </cell>
        </row>
        <row r="1418">
          <cell r="A1418">
            <v>819964</v>
          </cell>
          <cell r="B1418" t="str">
            <v>Corpo de BTTC D = 1,00 m PA3 com berço de brita produzida - assentamento em vala</v>
          </cell>
          <cell r="C1418" t="str">
            <v>m</v>
          </cell>
          <cell r="D1418">
            <v>2372.0300000000002</v>
          </cell>
          <cell r="E1418" t="str">
            <v>SICRO Abr/26</v>
          </cell>
        </row>
        <row r="1419">
          <cell r="A1419">
            <v>804296</v>
          </cell>
          <cell r="B1419" t="str">
            <v>Corpo de BTTC D = 1,00 m PA3 com berço de concreto - areia extraída e brita e pedra de mão produzidas</v>
          </cell>
          <cell r="C1419" t="str">
            <v>m</v>
          </cell>
          <cell r="D1419">
            <v>2948.17</v>
          </cell>
          <cell r="E1419" t="str">
            <v>SICRO Abr/26</v>
          </cell>
        </row>
        <row r="1420">
          <cell r="A1420">
            <v>804297</v>
          </cell>
          <cell r="B1420" t="str">
            <v>Corpo de BTTC D = 1,00 m PA3 com berço de concreto - areia, brita e pedra de mão comerciais</v>
          </cell>
          <cell r="C1420" t="str">
            <v>m</v>
          </cell>
          <cell r="D1420">
            <v>3257.5</v>
          </cell>
          <cell r="E1420" t="str">
            <v>SICRO Abr/26</v>
          </cell>
        </row>
        <row r="1421">
          <cell r="A1421">
            <v>820061</v>
          </cell>
          <cell r="B1421" t="str">
            <v>Corpo de BTTC D = 1,00 m PA4 com berço de areia comercial - assentamento em aterro</v>
          </cell>
          <cell r="C1421" t="str">
            <v>m</v>
          </cell>
          <cell r="D1421">
            <v>2581.4499999999998</v>
          </cell>
          <cell r="E1421" t="str">
            <v>SICRO Abr/26</v>
          </cell>
        </row>
        <row r="1422">
          <cell r="A1422">
            <v>819870</v>
          </cell>
          <cell r="B1422" t="str">
            <v>Corpo de BTTC D = 1,00 m PA4 com berço de areia comercial - assentamento em vala</v>
          </cell>
          <cell r="C1422" t="str">
            <v>m</v>
          </cell>
          <cell r="D1422">
            <v>2523.7600000000002</v>
          </cell>
          <cell r="E1422" t="str">
            <v>SICRO Abr/26</v>
          </cell>
        </row>
        <row r="1423">
          <cell r="A1423">
            <v>820062</v>
          </cell>
          <cell r="B1423" t="str">
            <v>Corpo de BTTC D = 1,00 m PA4 com berço de areia extraída - assentamento em aterro</v>
          </cell>
          <cell r="C1423" t="str">
            <v>m</v>
          </cell>
          <cell r="D1423">
            <v>2415.6799999999998</v>
          </cell>
          <cell r="E1423" t="str">
            <v>SICRO Abr/26</v>
          </cell>
        </row>
        <row r="1424">
          <cell r="A1424">
            <v>819869</v>
          </cell>
          <cell r="B1424" t="str">
            <v>Corpo de BTTC D = 1,00 m PA4 com berço de areia extraída - assentamento em vala</v>
          </cell>
          <cell r="C1424" t="str">
            <v>m</v>
          </cell>
          <cell r="D1424">
            <v>2407.25</v>
          </cell>
          <cell r="E1424" t="str">
            <v>SICRO Abr/26</v>
          </cell>
        </row>
        <row r="1425">
          <cell r="A1425">
            <v>820157</v>
          </cell>
          <cell r="B1425" t="str">
            <v>Corpo de BTTC D = 1,00 m PA4 com berço de brita comercial - assentamento em aterro</v>
          </cell>
          <cell r="C1425" t="str">
            <v>m</v>
          </cell>
          <cell r="D1425">
            <v>2658.79</v>
          </cell>
          <cell r="E1425" t="str">
            <v>SICRO Abr/26</v>
          </cell>
        </row>
        <row r="1426">
          <cell r="A1426">
            <v>819965</v>
          </cell>
          <cell r="B1426" t="str">
            <v>Corpo de BTTC D = 1,00 m PA4 com berço de brita comercial - assentamento em vala</v>
          </cell>
          <cell r="C1426" t="str">
            <v>m</v>
          </cell>
          <cell r="D1426">
            <v>2577.44</v>
          </cell>
          <cell r="E1426" t="str">
            <v>SICRO Abr/26</v>
          </cell>
        </row>
        <row r="1427">
          <cell r="A1427">
            <v>820158</v>
          </cell>
          <cell r="B1427" t="str">
            <v>Corpo de BTTC D = 1,00 m PA4 com berço de brita produzida - assentamento em aterro</v>
          </cell>
          <cell r="C1427" t="str">
            <v>m</v>
          </cell>
          <cell r="D1427">
            <v>2502.62</v>
          </cell>
          <cell r="E1427" t="str">
            <v>SICRO Abr/26</v>
          </cell>
        </row>
        <row r="1428">
          <cell r="A1428">
            <v>819966</v>
          </cell>
          <cell r="B1428" t="str">
            <v>Corpo de BTTC D = 1,00 m PA4 com berço de brita produzida - assentamento em vala</v>
          </cell>
          <cell r="C1428" t="str">
            <v>m</v>
          </cell>
          <cell r="D1428">
            <v>2467.59</v>
          </cell>
          <cell r="E1428" t="str">
            <v>SICRO Abr/26</v>
          </cell>
        </row>
        <row r="1429">
          <cell r="A1429">
            <v>804298</v>
          </cell>
          <cell r="B1429" t="str">
            <v>Corpo de BTTC D = 1,00 m PA4 com berço de concreto - areia extraída e brita e pedra de mão produzidas</v>
          </cell>
          <cell r="C1429" t="str">
            <v>m</v>
          </cell>
          <cell r="D1429">
            <v>3043.73</v>
          </cell>
          <cell r="E1429" t="str">
            <v>SICRO Abr/26</v>
          </cell>
        </row>
        <row r="1430">
          <cell r="A1430">
            <v>804299</v>
          </cell>
          <cell r="B1430" t="str">
            <v>Corpo de BTTC D = 1,00 m PA4 com berço de concreto - areia, brita e pedra de mão comerciais</v>
          </cell>
          <cell r="C1430" t="str">
            <v>m</v>
          </cell>
          <cell r="D1430">
            <v>3353.86</v>
          </cell>
          <cell r="E1430" t="str">
            <v>SICRO Abr/26</v>
          </cell>
        </row>
        <row r="1431">
          <cell r="A1431">
            <v>820063</v>
          </cell>
          <cell r="B1431" t="str">
            <v>Corpo de BTTC D = 1,20 m PA1 com berço de areia comercial - assentamento em aterro</v>
          </cell>
          <cell r="C1431" t="str">
            <v>m</v>
          </cell>
          <cell r="D1431">
            <v>2558.6</v>
          </cell>
          <cell r="E1431" t="str">
            <v>SICRO Abr/26</v>
          </cell>
        </row>
        <row r="1432">
          <cell r="A1432">
            <v>819872</v>
          </cell>
          <cell r="B1432" t="str">
            <v>Corpo de BTTC D = 1,20 m PA1 com berço de areia comercial - assentamento em vala</v>
          </cell>
          <cell r="C1432" t="str">
            <v>m</v>
          </cell>
          <cell r="D1432">
            <v>2476.04</v>
          </cell>
          <cell r="E1432" t="str">
            <v>SICRO Abr/26</v>
          </cell>
        </row>
        <row r="1433">
          <cell r="A1433">
            <v>820064</v>
          </cell>
          <cell r="B1433" t="str">
            <v>Corpo de BTTC D = 1,20 m PA1 com berço de areia extraída - assentamento em aterro</v>
          </cell>
          <cell r="C1433" t="str">
            <v>m</v>
          </cell>
          <cell r="D1433">
            <v>2353.5700000000002</v>
          </cell>
          <cell r="E1433" t="str">
            <v>SICRO Abr/26</v>
          </cell>
        </row>
        <row r="1434">
          <cell r="A1434">
            <v>819871</v>
          </cell>
          <cell r="B1434" t="str">
            <v>Corpo de BTTC D = 1,20 m PA1 com berço de areia extraída - assentamento em vala</v>
          </cell>
          <cell r="C1434" t="str">
            <v>m</v>
          </cell>
          <cell r="D1434">
            <v>2341.5100000000002</v>
          </cell>
          <cell r="E1434" t="str">
            <v>SICRO Abr/26</v>
          </cell>
        </row>
        <row r="1435">
          <cell r="A1435">
            <v>820159</v>
          </cell>
          <cell r="B1435" t="str">
            <v>Corpo de BTTC D = 1,20 m PA1 com berço de brita comercial - assentamento em aterro</v>
          </cell>
          <cell r="C1435" t="str">
            <v>m</v>
          </cell>
          <cell r="D1435">
            <v>2654.56</v>
          </cell>
          <cell r="E1435" t="str">
            <v>SICRO Abr/26</v>
          </cell>
        </row>
        <row r="1436">
          <cell r="A1436">
            <v>819967</v>
          </cell>
          <cell r="B1436" t="str">
            <v>Corpo de BTTC D = 1,20 m PA1 com berço de brita comercial - assentamento em vala</v>
          </cell>
          <cell r="C1436" t="str">
            <v>m</v>
          </cell>
          <cell r="D1436">
            <v>2538.14</v>
          </cell>
          <cell r="E1436" t="str">
            <v>SICRO Abr/26</v>
          </cell>
        </row>
        <row r="1437">
          <cell r="A1437">
            <v>820160</v>
          </cell>
          <cell r="B1437" t="str">
            <v>Corpo de BTTC D = 1,20 m PA1 com berço de brita produzida - assentamento em aterro</v>
          </cell>
          <cell r="C1437" t="str">
            <v>m</v>
          </cell>
          <cell r="D1437">
            <v>2461.44</v>
          </cell>
          <cell r="E1437" t="str">
            <v>SICRO Abr/26</v>
          </cell>
        </row>
        <row r="1438">
          <cell r="A1438">
            <v>819968</v>
          </cell>
          <cell r="B1438" t="str">
            <v>Corpo de BTTC D = 1,20 m PA1 com berço de brita produzida - assentamento em vala</v>
          </cell>
          <cell r="C1438" t="str">
            <v>m</v>
          </cell>
          <cell r="D1438">
            <v>2411.31</v>
          </cell>
          <cell r="E1438" t="str">
            <v>SICRO Abr/26</v>
          </cell>
        </row>
        <row r="1439">
          <cell r="A1439">
            <v>804300</v>
          </cell>
          <cell r="B1439" t="str">
            <v>Corpo de BTTC D = 1,20 m PA1 com berço de concreto - areia extraída e brita e pedra de mão produzidas</v>
          </cell>
          <cell r="C1439" t="str">
            <v>m</v>
          </cell>
          <cell r="D1439">
            <v>3232.82</v>
          </cell>
          <cell r="E1439" t="str">
            <v>SICRO Abr/26</v>
          </cell>
        </row>
        <row r="1440">
          <cell r="A1440">
            <v>804301</v>
          </cell>
          <cell r="B1440" t="str">
            <v>Corpo de BTTC D = 1,20 m PA1 com berço de concreto - areia, brita e pedra de mão comerciais</v>
          </cell>
          <cell r="C1440" t="str">
            <v>m</v>
          </cell>
          <cell r="D1440">
            <v>3670.07</v>
          </cell>
          <cell r="E1440" t="str">
            <v>SICRO Abr/26</v>
          </cell>
        </row>
        <row r="1441">
          <cell r="A1441">
            <v>820065</v>
          </cell>
          <cell r="B1441" t="str">
            <v>Corpo de BTTC D = 1,20 m PA2 com berço de areia comercial - assentamento em aterro</v>
          </cell>
          <cell r="C1441" t="str">
            <v>m</v>
          </cell>
          <cell r="D1441">
            <v>2828.7</v>
          </cell>
          <cell r="E1441" t="str">
            <v>SICRO Abr/26</v>
          </cell>
        </row>
        <row r="1442">
          <cell r="A1442">
            <v>819874</v>
          </cell>
          <cell r="B1442" t="str">
            <v>Corpo de BTTC D = 1,20 m PA2 com berço de areia comercial - assentamento em vala</v>
          </cell>
          <cell r="C1442" t="str">
            <v>m</v>
          </cell>
          <cell r="D1442">
            <v>2746.13</v>
          </cell>
          <cell r="E1442" t="str">
            <v>SICRO Abr/26</v>
          </cell>
        </row>
        <row r="1443">
          <cell r="A1443">
            <v>820066</v>
          </cell>
          <cell r="B1443" t="str">
            <v>Corpo de BTTC D = 1,20 m PA2 com berço de areia extraída - assentamento em aterro</v>
          </cell>
          <cell r="C1443" t="str">
            <v>m</v>
          </cell>
          <cell r="D1443">
            <v>2623.67</v>
          </cell>
          <cell r="E1443" t="str">
            <v>SICRO Abr/26</v>
          </cell>
        </row>
        <row r="1444">
          <cell r="A1444">
            <v>819873</v>
          </cell>
          <cell r="B1444" t="str">
            <v>Corpo de BTTC D = 1,20 m PA2 com berço de areia extraída - assentamento em vala</v>
          </cell>
          <cell r="C1444" t="str">
            <v>m</v>
          </cell>
          <cell r="D1444">
            <v>2611.6</v>
          </cell>
          <cell r="E1444" t="str">
            <v>SICRO Abr/26</v>
          </cell>
        </row>
        <row r="1445">
          <cell r="A1445">
            <v>820161</v>
          </cell>
          <cell r="B1445" t="str">
            <v>Corpo de BTTC D = 1,20 m PA2 com berço de brita comercial - assentamento em aterro</v>
          </cell>
          <cell r="C1445" t="str">
            <v>m</v>
          </cell>
          <cell r="D1445">
            <v>2924.66</v>
          </cell>
          <cell r="E1445" t="str">
            <v>SICRO Abr/26</v>
          </cell>
        </row>
        <row r="1446">
          <cell r="A1446">
            <v>819969</v>
          </cell>
          <cell r="B1446" t="str">
            <v>Corpo de BTTC D = 1,20 m PA2 com berço de brita comercial - assentamento em vala</v>
          </cell>
          <cell r="C1446" t="str">
            <v>m</v>
          </cell>
          <cell r="D1446">
            <v>2808.24</v>
          </cell>
          <cell r="E1446" t="str">
            <v>SICRO Abr/26</v>
          </cell>
        </row>
        <row r="1447">
          <cell r="A1447">
            <v>820162</v>
          </cell>
          <cell r="B1447" t="str">
            <v>Corpo de BTTC D = 1,20 m PA2 com berço de brita produzida - assentamento em aterro</v>
          </cell>
          <cell r="C1447" t="str">
            <v>m</v>
          </cell>
          <cell r="D1447">
            <v>2731.54</v>
          </cell>
          <cell r="E1447" t="str">
            <v>SICRO Abr/26</v>
          </cell>
        </row>
        <row r="1448">
          <cell r="A1448">
            <v>819970</v>
          </cell>
          <cell r="B1448" t="str">
            <v>Corpo de BTTC D = 1,20 m PA2 com berço de brita produzida - assentamento em vala</v>
          </cell>
          <cell r="C1448" t="str">
            <v>m</v>
          </cell>
          <cell r="D1448">
            <v>2681.41</v>
          </cell>
          <cell r="E1448" t="str">
            <v>SICRO Abr/26</v>
          </cell>
        </row>
        <row r="1449">
          <cell r="A1449">
            <v>804302</v>
          </cell>
          <cell r="B1449" t="str">
            <v>Corpo de BTTC D = 1,20 m PA2 com berço de concreto - areia extraída e brita e pedra de mão produzidas</v>
          </cell>
          <cell r="C1449" t="str">
            <v>m</v>
          </cell>
          <cell r="D1449">
            <v>3502.91</v>
          </cell>
          <cell r="E1449" t="str">
            <v>SICRO Abr/26</v>
          </cell>
        </row>
        <row r="1450">
          <cell r="A1450">
            <v>804303</v>
          </cell>
          <cell r="B1450" t="str">
            <v>Corpo de BTTC D = 1,20 m PA2 com berço de concreto - areia, brita e pedra de mão comerciais</v>
          </cell>
          <cell r="C1450" t="str">
            <v>m</v>
          </cell>
          <cell r="D1450">
            <v>3940.17</v>
          </cell>
          <cell r="E1450" t="str">
            <v>SICRO Abr/26</v>
          </cell>
        </row>
        <row r="1451">
          <cell r="A1451">
            <v>820067</v>
          </cell>
          <cell r="B1451" t="str">
            <v>Corpo de BTTC D = 1,20 m PA3 com berço de areia comercial - assentamento em aterro</v>
          </cell>
          <cell r="C1451" t="str">
            <v>m</v>
          </cell>
          <cell r="D1451">
            <v>3467.61</v>
          </cell>
          <cell r="E1451" t="str">
            <v>SICRO Abr/26</v>
          </cell>
        </row>
        <row r="1452">
          <cell r="A1452">
            <v>819876</v>
          </cell>
          <cell r="B1452" t="str">
            <v>Corpo de BTTC D = 1,20 m PA3 com berço de areia comercial - assentamento em vala</v>
          </cell>
          <cell r="C1452" t="str">
            <v>m</v>
          </cell>
          <cell r="D1452">
            <v>3385.04</v>
          </cell>
          <cell r="E1452" t="str">
            <v>SICRO Abr/26</v>
          </cell>
        </row>
        <row r="1453">
          <cell r="A1453">
            <v>820068</v>
          </cell>
          <cell r="B1453" t="str">
            <v>Corpo de BTTC D = 1,20 m PA3 com berço de areia extraída - assentamento em aterro</v>
          </cell>
          <cell r="C1453" t="str">
            <v>m</v>
          </cell>
          <cell r="D1453">
            <v>3260.73</v>
          </cell>
          <cell r="E1453" t="str">
            <v>SICRO Abr/26</v>
          </cell>
        </row>
        <row r="1454">
          <cell r="A1454">
            <v>819875</v>
          </cell>
          <cell r="B1454" t="str">
            <v>Corpo de BTTC D = 1,20 m PA3 com berço de areia extraída - assentamento em vala</v>
          </cell>
          <cell r="C1454" t="str">
            <v>m</v>
          </cell>
          <cell r="D1454">
            <v>3248.66</v>
          </cell>
          <cell r="E1454" t="str">
            <v>SICRO Abr/26</v>
          </cell>
        </row>
        <row r="1455">
          <cell r="A1455">
            <v>820163</v>
          </cell>
          <cell r="B1455" t="str">
            <v>Corpo de BTTC D = 1,20 m PA3 com berço de brita comercial - assentamento em aterro</v>
          </cell>
          <cell r="C1455" t="str">
            <v>m</v>
          </cell>
          <cell r="D1455">
            <v>3563.57</v>
          </cell>
          <cell r="E1455" t="str">
            <v>SICRO Abr/26</v>
          </cell>
        </row>
        <row r="1456">
          <cell r="A1456">
            <v>819971</v>
          </cell>
          <cell r="B1456" t="str">
            <v>Corpo de BTTC D = 1,20 m PA3 com berço de brita comercial - assentamento em vala</v>
          </cell>
          <cell r="C1456" t="str">
            <v>m</v>
          </cell>
          <cell r="D1456">
            <v>3447.14</v>
          </cell>
          <cell r="E1456" t="str">
            <v>SICRO Abr/26</v>
          </cell>
        </row>
        <row r="1457">
          <cell r="A1457">
            <v>820164</v>
          </cell>
          <cell r="B1457" t="str">
            <v>Corpo de BTTC D = 1,20 m PA3 com berço de brita produzida - assentamento em aterro</v>
          </cell>
          <cell r="C1457" t="str">
            <v>m</v>
          </cell>
          <cell r="D1457">
            <v>3368.59</v>
          </cell>
          <cell r="E1457" t="str">
            <v>SICRO Abr/26</v>
          </cell>
        </row>
        <row r="1458">
          <cell r="A1458">
            <v>819972</v>
          </cell>
          <cell r="B1458" t="str">
            <v>Corpo de BTTC D = 1,20 m PA3 com berço de brita produzida - assentamento em vala</v>
          </cell>
          <cell r="C1458" t="str">
            <v>m</v>
          </cell>
          <cell r="D1458">
            <v>3318.47</v>
          </cell>
          <cell r="E1458" t="str">
            <v>SICRO Abr/26</v>
          </cell>
        </row>
        <row r="1459">
          <cell r="A1459">
            <v>804304</v>
          </cell>
          <cell r="B1459" t="str">
            <v>Corpo de BTTC D = 1,20 m PA3 com berço de concreto - areia extraída e brita e pedra de mão produzidas</v>
          </cell>
          <cell r="C1459" t="str">
            <v>m</v>
          </cell>
          <cell r="D1459">
            <v>4139.97</v>
          </cell>
          <cell r="E1459" t="str">
            <v>SICRO Abr/26</v>
          </cell>
        </row>
        <row r="1460">
          <cell r="A1460">
            <v>804305</v>
          </cell>
          <cell r="B1460" t="str">
            <v>Corpo de BTTC D = 1,20 m PA3 com berço de concreto - areia, brita e pedra de mão comerciais</v>
          </cell>
          <cell r="C1460" t="str">
            <v>m</v>
          </cell>
          <cell r="D1460">
            <v>4579.07</v>
          </cell>
          <cell r="E1460" t="str">
            <v>SICRO Abr/26</v>
          </cell>
        </row>
        <row r="1461">
          <cell r="A1461">
            <v>820069</v>
          </cell>
          <cell r="B1461" t="str">
            <v>Corpo de BTTC D = 1,20 m PA4 com berço de areia comercial - assentamento em aterro</v>
          </cell>
          <cell r="C1461" t="str">
            <v>m</v>
          </cell>
          <cell r="D1461">
            <v>3865.28</v>
          </cell>
          <cell r="E1461" t="str">
            <v>SICRO Abr/26</v>
          </cell>
        </row>
        <row r="1462">
          <cell r="A1462">
            <v>819878</v>
          </cell>
          <cell r="B1462" t="str">
            <v>Corpo de BTTC D = 1,20 m PA4 com berço de areia comercial - assentamento em vala</v>
          </cell>
          <cell r="C1462" t="str">
            <v>m</v>
          </cell>
          <cell r="D1462">
            <v>3782.71</v>
          </cell>
          <cell r="E1462" t="str">
            <v>SICRO Abr/26</v>
          </cell>
        </row>
        <row r="1463">
          <cell r="A1463">
            <v>820070</v>
          </cell>
          <cell r="B1463" t="str">
            <v>Corpo de BTTC D = 1,20 m PA4 com berço de areia extraída - assentamento em aterro</v>
          </cell>
          <cell r="C1463" t="str">
            <v>m</v>
          </cell>
          <cell r="D1463">
            <v>3657.2</v>
          </cell>
          <cell r="E1463" t="str">
            <v>SICRO Abr/26</v>
          </cell>
        </row>
        <row r="1464">
          <cell r="A1464">
            <v>819877</v>
          </cell>
          <cell r="B1464" t="str">
            <v>Corpo de BTTC D = 1,20 m PA4 com berço de areia extraída - assentamento em vala</v>
          </cell>
          <cell r="C1464" t="str">
            <v>m</v>
          </cell>
          <cell r="D1464">
            <v>3645.14</v>
          </cell>
          <cell r="E1464" t="str">
            <v>SICRO Abr/26</v>
          </cell>
        </row>
        <row r="1465">
          <cell r="A1465">
            <v>820165</v>
          </cell>
          <cell r="B1465" t="str">
            <v>Corpo de BTTC D = 1,20 m PA4 com berço de brita comercial - assentamento em aterro</v>
          </cell>
          <cell r="C1465" t="str">
            <v>m</v>
          </cell>
          <cell r="D1465">
            <v>3961.24</v>
          </cell>
          <cell r="E1465" t="str">
            <v>SICRO Abr/26</v>
          </cell>
        </row>
        <row r="1466">
          <cell r="A1466">
            <v>819973</v>
          </cell>
          <cell r="B1466" t="str">
            <v>Corpo de BTTC D = 1,20 m PA4 com berço de brita comercial - assentamento em vala</v>
          </cell>
          <cell r="C1466" t="str">
            <v>m</v>
          </cell>
          <cell r="D1466">
            <v>3844.81</v>
          </cell>
          <cell r="E1466" t="str">
            <v>SICRO Abr/26</v>
          </cell>
        </row>
        <row r="1467">
          <cell r="A1467">
            <v>820166</v>
          </cell>
          <cell r="B1467" t="str">
            <v>Corpo de BTTC D = 1,20 m PA4 com berço de brita produzida - assentamento em aterro</v>
          </cell>
          <cell r="C1467" t="str">
            <v>m</v>
          </cell>
          <cell r="D1467">
            <v>3765.07</v>
          </cell>
          <cell r="E1467" t="str">
            <v>SICRO Abr/26</v>
          </cell>
        </row>
        <row r="1468">
          <cell r="A1468">
            <v>819974</v>
          </cell>
          <cell r="B1468" t="str">
            <v>Corpo de BTTC D = 1,20 m PA4 com berço de brita produzida - assentamento em vala</v>
          </cell>
          <cell r="C1468" t="str">
            <v>m</v>
          </cell>
          <cell r="D1468">
            <v>3714.95</v>
          </cell>
          <cell r="E1468" t="str">
            <v>SICRO Abr/26</v>
          </cell>
        </row>
        <row r="1469">
          <cell r="A1469">
            <v>804306</v>
          </cell>
          <cell r="B1469" t="str">
            <v>Corpo de BTTC D = 1,20 m PA4 com berço de concreto - areia extraída e brita e pedra de mão produzidas</v>
          </cell>
          <cell r="C1469" t="str">
            <v>m</v>
          </cell>
          <cell r="D1469">
            <v>4536.45</v>
          </cell>
          <cell r="E1469" t="str">
            <v>SICRO Abr/26</v>
          </cell>
        </row>
        <row r="1470">
          <cell r="A1470">
            <v>804307</v>
          </cell>
          <cell r="B1470" t="str">
            <v>Corpo de BTTC D = 1,20 m PA4 com berço de concreto - areia, brita e pedra de mão comerciais</v>
          </cell>
          <cell r="C1470" t="str">
            <v>m</v>
          </cell>
          <cell r="D1470">
            <v>4976.74</v>
          </cell>
          <cell r="E1470" t="str">
            <v>SICRO Abr/26</v>
          </cell>
        </row>
        <row r="1471">
          <cell r="A1471">
            <v>820071</v>
          </cell>
          <cell r="B1471" t="str">
            <v>Corpo de BTTC D = 1,50 m PA1 com berço de areia comercial - assentamento em aterro</v>
          </cell>
          <cell r="C1471" t="str">
            <v>m</v>
          </cell>
          <cell r="D1471">
            <v>4353.08</v>
          </cell>
          <cell r="E1471" t="str">
            <v>SICRO Abr/26</v>
          </cell>
        </row>
        <row r="1472">
          <cell r="A1472">
            <v>819880</v>
          </cell>
          <cell r="B1472" t="str">
            <v>Corpo de BTTC D = 1,50 m PA1 com berço de areia comercial - assentamento em vala</v>
          </cell>
          <cell r="C1472" t="str">
            <v>m</v>
          </cell>
          <cell r="D1472">
            <v>4179.08</v>
          </cell>
          <cell r="E1472" t="str">
            <v>SICRO Abr/26</v>
          </cell>
        </row>
        <row r="1473">
          <cell r="A1473">
            <v>820072</v>
          </cell>
          <cell r="B1473" t="str">
            <v>Corpo de BTTC D = 1,50 m PA1 com berço de areia extraída - assentamento em aterro</v>
          </cell>
          <cell r="C1473" t="str">
            <v>m</v>
          </cell>
          <cell r="D1473">
            <v>4044.46</v>
          </cell>
          <cell r="E1473" t="str">
            <v>SICRO Abr/26</v>
          </cell>
        </row>
        <row r="1474">
          <cell r="A1474">
            <v>819879</v>
          </cell>
          <cell r="B1474" t="str">
            <v>Corpo de BTTC D = 1,50 m PA1 com berço de areia extraída - assentamento em vala</v>
          </cell>
          <cell r="C1474" t="str">
            <v>m</v>
          </cell>
          <cell r="D1474">
            <v>4019.02</v>
          </cell>
          <cell r="E1474" t="str">
            <v>SICRO Abr/26</v>
          </cell>
        </row>
        <row r="1475">
          <cell r="A1475">
            <v>820167</v>
          </cell>
          <cell r="B1475" t="str">
            <v>Corpo de BTTC D = 1,50 m PA1 com berço de brita comercial - assentamento em aterro</v>
          </cell>
          <cell r="C1475" t="str">
            <v>m</v>
          </cell>
          <cell r="D1475">
            <v>4497.0600000000004</v>
          </cell>
          <cell r="E1475" t="str">
            <v>SICRO Abr/26</v>
          </cell>
        </row>
        <row r="1476">
          <cell r="A1476">
            <v>819975</v>
          </cell>
          <cell r="B1476" t="str">
            <v>Corpo de BTTC D = 1,50 m PA1 com berço de brita comercial - assentamento em vala</v>
          </cell>
          <cell r="C1476" t="str">
            <v>m</v>
          </cell>
          <cell r="D1476">
            <v>4251.71</v>
          </cell>
          <cell r="E1476" t="str">
            <v>SICRO Abr/26</v>
          </cell>
        </row>
        <row r="1477">
          <cell r="A1477">
            <v>820168</v>
          </cell>
          <cell r="B1477" t="str">
            <v>Corpo de BTTC D = 1,50 m PA1 com berço de brita produzida - assentamento em aterro</v>
          </cell>
          <cell r="C1477" t="str">
            <v>m</v>
          </cell>
          <cell r="D1477">
            <v>4206.3</v>
          </cell>
          <cell r="E1477" t="str">
            <v>SICRO Abr/26</v>
          </cell>
        </row>
        <row r="1478">
          <cell r="A1478">
            <v>819976</v>
          </cell>
          <cell r="B1478" t="str">
            <v>Corpo de BTTC D = 1,50 m PA1 com berço de brita produzida - assentamento em vala</v>
          </cell>
          <cell r="C1478" t="str">
            <v>m</v>
          </cell>
          <cell r="D1478">
            <v>4100.66</v>
          </cell>
          <cell r="E1478" t="str">
            <v>SICRO Abr/26</v>
          </cell>
        </row>
        <row r="1479">
          <cell r="A1479">
            <v>804308</v>
          </cell>
          <cell r="B1479" t="str">
            <v>Corpo de BTTC D = 1,50 m PA1 com berço de concreto - areia extraída e brita e pedra de mão produzidas</v>
          </cell>
          <cell r="C1479" t="str">
            <v>m</v>
          </cell>
          <cell r="D1479">
            <v>5336.35</v>
          </cell>
          <cell r="E1479" t="str">
            <v>SICRO Abr/26</v>
          </cell>
        </row>
        <row r="1480">
          <cell r="A1480">
            <v>804309</v>
          </cell>
          <cell r="B1480" t="str">
            <v>Corpo de BTTC D = 1,50 m PA1 com berço de concreto - areia, brita e pedra de mão comerciais</v>
          </cell>
          <cell r="C1480" t="str">
            <v>m</v>
          </cell>
          <cell r="D1480">
            <v>5998.14</v>
          </cell>
          <cell r="E1480" t="str">
            <v>SICRO Abr/26</v>
          </cell>
        </row>
        <row r="1481">
          <cell r="A1481">
            <v>820073</v>
          </cell>
          <cell r="B1481" t="str">
            <v>Corpo de BTTC D = 1,50 m PA2 com berço de areia comercial - assentamento em aterro</v>
          </cell>
          <cell r="C1481" t="str">
            <v>m</v>
          </cell>
          <cell r="D1481">
            <v>4595.91</v>
          </cell>
          <cell r="E1481" t="str">
            <v>SICRO Abr/26</v>
          </cell>
        </row>
        <row r="1482">
          <cell r="A1482">
            <v>819882</v>
          </cell>
          <cell r="B1482" t="str">
            <v>Corpo de BTTC D = 1,50 m PA2 com berço de areia comercial - assentamento em vala</v>
          </cell>
          <cell r="C1482" t="str">
            <v>m</v>
          </cell>
          <cell r="D1482">
            <v>4413.09</v>
          </cell>
          <cell r="E1482" t="str">
            <v>SICRO Abr/26</v>
          </cell>
        </row>
        <row r="1483">
          <cell r="A1483">
            <v>820074</v>
          </cell>
          <cell r="B1483" t="str">
            <v>Corpo de BTTC D = 1,50 m PA2 com berço de areia extraída - assentamento em aterro</v>
          </cell>
          <cell r="C1483" t="str">
            <v>m</v>
          </cell>
          <cell r="D1483">
            <v>4287.28</v>
          </cell>
          <cell r="E1483" t="str">
            <v>SICRO Abr/26</v>
          </cell>
        </row>
        <row r="1484">
          <cell r="A1484">
            <v>819881</v>
          </cell>
          <cell r="B1484" t="str">
            <v>Corpo de BTTC D = 1,50 m PA2 com berço de areia extraída - assentamento em vala</v>
          </cell>
          <cell r="C1484" t="str">
            <v>m</v>
          </cell>
          <cell r="D1484">
            <v>4261.8500000000004</v>
          </cell>
          <cell r="E1484" t="str">
            <v>SICRO Abr/26</v>
          </cell>
        </row>
        <row r="1485">
          <cell r="A1485">
            <v>820169</v>
          </cell>
          <cell r="B1485" t="str">
            <v>Corpo de BTTC D = 1,50 m PA2 com berço de brita comercial - assentamento em aterro</v>
          </cell>
          <cell r="C1485" t="str">
            <v>m</v>
          </cell>
          <cell r="D1485">
            <v>4739.8900000000003</v>
          </cell>
          <cell r="E1485" t="str">
            <v>SICRO Abr/26</v>
          </cell>
        </row>
        <row r="1486">
          <cell r="A1486">
            <v>819977</v>
          </cell>
          <cell r="B1486" t="str">
            <v>Corpo de BTTC D = 1,50 m PA2 com berço de brita comercial - assentamento em vala</v>
          </cell>
          <cell r="C1486" t="str">
            <v>m</v>
          </cell>
          <cell r="D1486">
            <v>4494.53</v>
          </cell>
          <cell r="E1486" t="str">
            <v>SICRO Abr/26</v>
          </cell>
        </row>
        <row r="1487">
          <cell r="A1487">
            <v>820170</v>
          </cell>
          <cell r="B1487" t="str">
            <v>Corpo de BTTC D = 1,50 m PA2 com berço de brita produzida - assentamento em aterro</v>
          </cell>
          <cell r="C1487" t="str">
            <v>m</v>
          </cell>
          <cell r="D1487">
            <v>4449.13</v>
          </cell>
          <cell r="E1487" t="str">
            <v>SICRO Abr/26</v>
          </cell>
        </row>
        <row r="1488">
          <cell r="A1488">
            <v>819978</v>
          </cell>
          <cell r="B1488" t="str">
            <v>Corpo de BTTC D = 1,50 m PA2 com berço de brita produzida - assentamento em vala</v>
          </cell>
          <cell r="C1488" t="str">
            <v>m</v>
          </cell>
          <cell r="D1488">
            <v>4343.49</v>
          </cell>
          <cell r="E1488" t="str">
            <v>SICRO Abr/26</v>
          </cell>
        </row>
        <row r="1489">
          <cell r="A1489">
            <v>804310</v>
          </cell>
          <cell r="B1489" t="str">
            <v>Corpo de BTTC D = 1,50 m PA2 com berço de concreto - areia extraída e brita e pedra de mão produzidas</v>
          </cell>
          <cell r="C1489" t="str">
            <v>m</v>
          </cell>
          <cell r="D1489">
            <v>5579.17</v>
          </cell>
          <cell r="E1489" t="str">
            <v>SICRO Abr/26</v>
          </cell>
        </row>
        <row r="1490">
          <cell r="A1490">
            <v>804311</v>
          </cell>
          <cell r="B1490" t="str">
            <v>Corpo de BTTC D = 1,50 m PA2 com berço de concreto - areia, brita e pedra de mão comerciais</v>
          </cell>
          <cell r="C1490" t="str">
            <v>m</v>
          </cell>
          <cell r="D1490">
            <v>6240.96</v>
          </cell>
          <cell r="E1490" t="str">
            <v>SICRO Abr/26</v>
          </cell>
        </row>
        <row r="1491">
          <cell r="A1491">
            <v>820075</v>
          </cell>
          <cell r="B1491" t="str">
            <v>Corpo de BTTC D = 1,50 m PA3 com berço de areia comercial - assentamento em aterro</v>
          </cell>
          <cell r="C1491" t="str">
            <v>m</v>
          </cell>
          <cell r="D1491">
            <v>4787.9799999999996</v>
          </cell>
          <cell r="E1491" t="str">
            <v>SICRO Abr/26</v>
          </cell>
        </row>
        <row r="1492">
          <cell r="A1492">
            <v>819884</v>
          </cell>
          <cell r="B1492" t="str">
            <v>Corpo de BTTC D = 1,50 m PA3 com berço de areia comercial - assentamento em vala</v>
          </cell>
          <cell r="C1492" t="str">
            <v>m</v>
          </cell>
          <cell r="D1492">
            <v>4613.97</v>
          </cell>
          <cell r="E1492" t="str">
            <v>SICRO Abr/26</v>
          </cell>
        </row>
        <row r="1493">
          <cell r="A1493">
            <v>820076</v>
          </cell>
          <cell r="B1493" t="str">
            <v>Corpo de BTTC D = 1,50 m PA3 com berço de areia extraída - assentamento em aterro</v>
          </cell>
          <cell r="C1493" t="str">
            <v>m</v>
          </cell>
          <cell r="D1493">
            <v>4475.93</v>
          </cell>
          <cell r="E1493" t="str">
            <v>SICRO Abr/26</v>
          </cell>
        </row>
        <row r="1494">
          <cell r="A1494">
            <v>819883</v>
          </cell>
          <cell r="B1494" t="str">
            <v>Corpo de BTTC D = 1,50 m PA3 com berço de areia extraída - assentamento em vala</v>
          </cell>
          <cell r="C1494" t="str">
            <v>m</v>
          </cell>
          <cell r="D1494">
            <v>4450.5</v>
          </cell>
          <cell r="E1494" t="str">
            <v>SICRO Abr/26</v>
          </cell>
        </row>
        <row r="1495">
          <cell r="A1495">
            <v>820171</v>
          </cell>
          <cell r="B1495" t="str">
            <v>Corpo de BTTC D = 1,50 m PA3 com berço de brita comercial - assentamento em aterro</v>
          </cell>
          <cell r="C1495" t="str">
            <v>m</v>
          </cell>
          <cell r="D1495">
            <v>4931.95</v>
          </cell>
          <cell r="E1495" t="str">
            <v>SICRO Abr/26</v>
          </cell>
        </row>
        <row r="1496">
          <cell r="A1496">
            <v>819979</v>
          </cell>
          <cell r="B1496" t="str">
            <v>Corpo de BTTC D = 1,50 m PA3 com berço de brita comercial - assentamento em vala</v>
          </cell>
          <cell r="C1496" t="str">
            <v>m</v>
          </cell>
          <cell r="D1496">
            <v>4686.6000000000004</v>
          </cell>
          <cell r="E1496" t="str">
            <v>SICRO Abr/26</v>
          </cell>
        </row>
        <row r="1497">
          <cell r="A1497">
            <v>820172</v>
          </cell>
          <cell r="B1497" t="str">
            <v>Corpo de BTTC D = 1,50 m PA3 com berço de brita produzida - assentamento em aterro</v>
          </cell>
          <cell r="C1497" t="str">
            <v>m</v>
          </cell>
          <cell r="D1497">
            <v>4637.78</v>
          </cell>
          <cell r="E1497" t="str">
            <v>SICRO Abr/26</v>
          </cell>
        </row>
        <row r="1498">
          <cell r="A1498">
            <v>819980</v>
          </cell>
          <cell r="B1498" t="str">
            <v>Corpo de BTTC D = 1,50 m PA3 com berço de brita produzida - assentamento em vala</v>
          </cell>
          <cell r="C1498" t="str">
            <v>m</v>
          </cell>
          <cell r="D1498">
            <v>4532.1400000000003</v>
          </cell>
          <cell r="E1498" t="str">
            <v>SICRO Abr/26</v>
          </cell>
        </row>
        <row r="1499">
          <cell r="A1499">
            <v>804312</v>
          </cell>
          <cell r="B1499" t="str">
            <v>Corpo de BTTC D = 1,50 m PA3 com berço de concreto - areia extraída e brita e pedra de mão produzidas</v>
          </cell>
          <cell r="C1499" t="str">
            <v>m</v>
          </cell>
          <cell r="D1499">
            <v>5767.82</v>
          </cell>
          <cell r="E1499" t="str">
            <v>SICRO Abr/26</v>
          </cell>
        </row>
        <row r="1500">
          <cell r="A1500">
            <v>804313</v>
          </cell>
          <cell r="B1500" t="str">
            <v>Corpo de BTTC D = 1,50 m PA3 com berço de concreto - areia, brita e pedra de mão comerciais</v>
          </cell>
          <cell r="C1500" t="str">
            <v>m</v>
          </cell>
          <cell r="D1500">
            <v>6433.03</v>
          </cell>
          <cell r="E1500" t="str">
            <v>SICRO Abr/26</v>
          </cell>
        </row>
        <row r="1501">
          <cell r="A1501">
            <v>820077</v>
          </cell>
          <cell r="B1501" t="str">
            <v>Corpo de BTTC D = 1,50 m PA4 com berço de areia comercial - assentamento em aterro</v>
          </cell>
          <cell r="C1501" t="str">
            <v>m</v>
          </cell>
          <cell r="D1501">
            <v>5267.23</v>
          </cell>
          <cell r="E1501" t="str">
            <v>SICRO Abr/26</v>
          </cell>
        </row>
        <row r="1502">
          <cell r="A1502">
            <v>819886</v>
          </cell>
          <cell r="B1502" t="str">
            <v>Corpo de BTTC D = 1,50 m PA4 com berço de areia comercial - assentamento em vala</v>
          </cell>
          <cell r="C1502" t="str">
            <v>m</v>
          </cell>
          <cell r="D1502">
            <v>5093.22</v>
          </cell>
          <cell r="E1502" t="str">
            <v>SICRO Abr/26</v>
          </cell>
        </row>
        <row r="1503">
          <cell r="A1503">
            <v>820078</v>
          </cell>
          <cell r="B1503" t="str">
            <v>Corpo de BTTC D = 1,50 m PA4 com berço de areia extraída - assentamento em aterro</v>
          </cell>
          <cell r="C1503" t="str">
            <v>m</v>
          </cell>
          <cell r="D1503">
            <v>4954.6099999999997</v>
          </cell>
          <cell r="E1503" t="str">
            <v>SICRO Abr/26</v>
          </cell>
        </row>
        <row r="1504">
          <cell r="A1504">
            <v>819885</v>
          </cell>
          <cell r="B1504" t="str">
            <v>Corpo de BTTC D = 1,50 m PA4 com berço de areia extraída - assentamento em vala</v>
          </cell>
          <cell r="C1504" t="str">
            <v>m</v>
          </cell>
          <cell r="D1504">
            <v>4929.18</v>
          </cell>
          <cell r="E1504" t="str">
            <v>SICRO Abr/26</v>
          </cell>
        </row>
        <row r="1505">
          <cell r="A1505">
            <v>820173</v>
          </cell>
          <cell r="B1505" t="str">
            <v>Corpo de BTTC D = 1,50 m PA4 com berço de brita comercial - assentamento em aterro</v>
          </cell>
          <cell r="C1505" t="str">
            <v>m</v>
          </cell>
          <cell r="D1505">
            <v>5411.21</v>
          </cell>
          <cell r="E1505" t="str">
            <v>SICRO Abr/26</v>
          </cell>
        </row>
        <row r="1506">
          <cell r="A1506">
            <v>819981</v>
          </cell>
          <cell r="B1506" t="str">
            <v>Corpo de BTTC D = 1,50 m PA4 com berço de brita comercial - assentamento em vala</v>
          </cell>
          <cell r="C1506" t="str">
            <v>m</v>
          </cell>
          <cell r="D1506">
            <v>5165.8500000000004</v>
          </cell>
          <cell r="E1506" t="str">
            <v>SICRO Abr/26</v>
          </cell>
        </row>
        <row r="1507">
          <cell r="A1507">
            <v>820174</v>
          </cell>
          <cell r="B1507" t="str">
            <v>Corpo de BTTC D = 1,50 m PA4 com berço de brita produzida - assentamento em aterro</v>
          </cell>
          <cell r="C1507" t="str">
            <v>m</v>
          </cell>
          <cell r="D1507">
            <v>5116.45</v>
          </cell>
          <cell r="E1507" t="str">
            <v>SICRO Abr/26</v>
          </cell>
        </row>
        <row r="1508">
          <cell r="A1508">
            <v>819982</v>
          </cell>
          <cell r="B1508" t="str">
            <v>Corpo de BTTC D = 1,50 m PA4 com berço de brita produzida - assentamento em vala</v>
          </cell>
          <cell r="C1508" t="str">
            <v>m</v>
          </cell>
          <cell r="D1508">
            <v>5010.82</v>
          </cell>
          <cell r="E1508" t="str">
            <v>SICRO Abr/26</v>
          </cell>
        </row>
        <row r="1509">
          <cell r="A1509">
            <v>804314</v>
          </cell>
          <cell r="B1509" t="str">
            <v>Corpo de BTTC D = 1,50 m PA4 com berço de concreto - areia extraída e brita e pedra de mão produzidas</v>
          </cell>
          <cell r="C1509" t="str">
            <v>m</v>
          </cell>
          <cell r="D1509">
            <v>6246.5</v>
          </cell>
          <cell r="E1509" t="str">
            <v>SICRO Abr/26</v>
          </cell>
        </row>
        <row r="1510">
          <cell r="A1510">
            <v>804315</v>
          </cell>
          <cell r="B1510" t="str">
            <v>Corpo de BTTC D = 1,50 m PA4 com berço de concreto - areia, brita e pedra de mão comerciais</v>
          </cell>
          <cell r="C1510" t="str">
            <v>m</v>
          </cell>
          <cell r="D1510">
            <v>6912.28</v>
          </cell>
          <cell r="E1510" t="str">
            <v>SICRO Abr/26</v>
          </cell>
        </row>
        <row r="1511">
          <cell r="A1511">
            <v>805446</v>
          </cell>
          <cell r="B1511" t="str">
            <v>Dentes para bueiros duplos D = 0,80 m - areia extraída e brita e pedra de mão produzidas</v>
          </cell>
          <cell r="C1511" t="str">
            <v>un</v>
          </cell>
          <cell r="D1511">
            <v>64.06</v>
          </cell>
          <cell r="E1511" t="str">
            <v>SICRO Abr/26</v>
          </cell>
        </row>
        <row r="1512">
          <cell r="A1512">
            <v>805447</v>
          </cell>
          <cell r="B1512" t="str">
            <v>Dentes para bueiros duplos D = 0,80 m - areia, brita e pedra de mão comerciais</v>
          </cell>
          <cell r="C1512" t="str">
            <v>un</v>
          </cell>
          <cell r="D1512">
            <v>89.48</v>
          </cell>
          <cell r="E1512" t="str">
            <v>SICRO Abr/26</v>
          </cell>
        </row>
        <row r="1513">
          <cell r="A1513">
            <v>805448</v>
          </cell>
          <cell r="B1513" t="str">
            <v>Dentes para bueiros duplos D = 1,00 m - areia extraída e brita e pedra de mão produzidas</v>
          </cell>
          <cell r="C1513" t="str">
            <v>un</v>
          </cell>
          <cell r="D1513">
            <v>76.22</v>
          </cell>
          <cell r="E1513" t="str">
            <v>SICRO Abr/26</v>
          </cell>
        </row>
        <row r="1514">
          <cell r="A1514">
            <v>805449</v>
          </cell>
          <cell r="B1514" t="str">
            <v>Dentes para bueiros duplos D = 1,00 m - areia, brita e pedra de mão comerciais</v>
          </cell>
          <cell r="C1514" t="str">
            <v>un</v>
          </cell>
          <cell r="D1514">
            <v>106.73</v>
          </cell>
          <cell r="E1514" t="str">
            <v>SICRO Abr/26</v>
          </cell>
        </row>
        <row r="1515">
          <cell r="A1515">
            <v>805450</v>
          </cell>
          <cell r="B1515" t="str">
            <v>Dentes para bueiros duplos D = 1,20 m - areia extraída e brita e pedra de mão produzidas</v>
          </cell>
          <cell r="C1515" t="str">
            <v>un</v>
          </cell>
          <cell r="D1515">
            <v>88.38</v>
          </cell>
          <cell r="E1515" t="str">
            <v>SICRO Abr/26</v>
          </cell>
        </row>
        <row r="1516">
          <cell r="A1516">
            <v>805451</v>
          </cell>
          <cell r="B1516" t="str">
            <v>Dentes para bueiros duplos D = 1,20 m - areia, brita e pedra de mão comerciais</v>
          </cell>
          <cell r="C1516" t="str">
            <v>un</v>
          </cell>
          <cell r="D1516">
            <v>123.97</v>
          </cell>
          <cell r="E1516" t="str">
            <v>SICRO Abr/26</v>
          </cell>
        </row>
        <row r="1517">
          <cell r="A1517">
            <v>805452</v>
          </cell>
          <cell r="B1517" t="str">
            <v>Dentes para bueiros duplos D = 1,50 m - areia extraída e brita e pedra de mão produzidas</v>
          </cell>
          <cell r="C1517" t="str">
            <v>un</v>
          </cell>
          <cell r="D1517">
            <v>103.2</v>
          </cell>
          <cell r="E1517" t="str">
            <v>SICRO Abr/26</v>
          </cell>
        </row>
        <row r="1518">
          <cell r="A1518">
            <v>805453</v>
          </cell>
          <cell r="B1518" t="str">
            <v>Dentes para bueiros duplos D = 1,50 m - areia, brita e pedra de mão comerciais</v>
          </cell>
          <cell r="C1518" t="str">
            <v>un</v>
          </cell>
          <cell r="D1518">
            <v>145.4</v>
          </cell>
          <cell r="E1518" t="str">
            <v>SICRO Abr/26</v>
          </cell>
        </row>
        <row r="1519">
          <cell r="A1519">
            <v>805436</v>
          </cell>
          <cell r="B1519" t="str">
            <v>Dentes para bueiros simples D = 0,60 m - areia extraída e brita e pedra de mão produzidas</v>
          </cell>
          <cell r="C1519" t="str">
            <v>un</v>
          </cell>
          <cell r="D1519">
            <v>26.7</v>
          </cell>
          <cell r="E1519" t="str">
            <v>SICRO Abr/26</v>
          </cell>
        </row>
        <row r="1520">
          <cell r="A1520">
            <v>805437</v>
          </cell>
          <cell r="B1520" t="str">
            <v>Dentes para bueiros simples D = 0,60 m - areia, brita e pedra de mão comerciais</v>
          </cell>
          <cell r="C1520" t="str">
            <v>un</v>
          </cell>
          <cell r="D1520">
            <v>36.36</v>
          </cell>
          <cell r="E1520" t="str">
            <v>SICRO Abr/26</v>
          </cell>
        </row>
        <row r="1521">
          <cell r="A1521">
            <v>805438</v>
          </cell>
          <cell r="B1521" t="str">
            <v>Dentes para bueiros simples D = 0,80 m - areia extraída e brita e pedra de mão produzidas</v>
          </cell>
          <cell r="C1521" t="str">
            <v>un</v>
          </cell>
          <cell r="D1521">
            <v>31.14</v>
          </cell>
          <cell r="E1521" t="str">
            <v>SICRO Abr/26</v>
          </cell>
        </row>
        <row r="1522">
          <cell r="A1522">
            <v>805439</v>
          </cell>
          <cell r="B1522" t="str">
            <v>Dentes para bueiros simples D = 0,80 m - areia, brita e pedra de mão comerciais</v>
          </cell>
          <cell r="C1522" t="str">
            <v>un</v>
          </cell>
          <cell r="D1522">
            <v>43.35</v>
          </cell>
          <cell r="E1522" t="str">
            <v>SICRO Abr/26</v>
          </cell>
        </row>
        <row r="1523">
          <cell r="A1523">
            <v>805440</v>
          </cell>
          <cell r="B1523" t="str">
            <v>Dentes para bueiros simples D = 1,00 m - areia extraída e brita e pedra de mão produzidas</v>
          </cell>
          <cell r="C1523" t="str">
            <v>un</v>
          </cell>
          <cell r="D1523">
            <v>38.86</v>
          </cell>
          <cell r="E1523" t="str">
            <v>SICRO Abr/26</v>
          </cell>
        </row>
        <row r="1524">
          <cell r="A1524">
            <v>805441</v>
          </cell>
          <cell r="B1524" t="str">
            <v>Dentes para bueiros simples D = 1,00 m - areia, brita e pedra de mão comerciais</v>
          </cell>
          <cell r="C1524" t="str">
            <v>un</v>
          </cell>
          <cell r="D1524">
            <v>53.6</v>
          </cell>
          <cell r="E1524" t="str">
            <v>SICRO Abr/26</v>
          </cell>
        </row>
        <row r="1525">
          <cell r="A1525">
            <v>805442</v>
          </cell>
          <cell r="B1525" t="str">
            <v>Dentes para bueiros simples D = 1,20 m - areia extraída e brita e pedra de mão produzidas</v>
          </cell>
          <cell r="C1525" t="str">
            <v>un</v>
          </cell>
          <cell r="D1525">
            <v>43.3</v>
          </cell>
          <cell r="E1525" t="str">
            <v>SICRO Abr/26</v>
          </cell>
        </row>
        <row r="1526">
          <cell r="A1526">
            <v>805443</v>
          </cell>
          <cell r="B1526" t="str">
            <v>Dentes para bueiros simples D = 1,20 m - areia, brita e pedra de mão comerciais</v>
          </cell>
          <cell r="C1526" t="str">
            <v>un</v>
          </cell>
          <cell r="D1526">
            <v>60.59</v>
          </cell>
          <cell r="E1526" t="str">
            <v>SICRO Abr/26</v>
          </cell>
        </row>
        <row r="1527">
          <cell r="A1527">
            <v>805444</v>
          </cell>
          <cell r="B1527" t="str">
            <v>Dentes para bueiros simples D = 1,50 m - areia extraída e brita e pedra de mão produzidas</v>
          </cell>
          <cell r="C1527" t="str">
            <v>un</v>
          </cell>
          <cell r="D1527">
            <v>52.79</v>
          </cell>
          <cell r="E1527" t="str">
            <v>SICRO Abr/26</v>
          </cell>
        </row>
        <row r="1528">
          <cell r="A1528">
            <v>805445</v>
          </cell>
          <cell r="B1528" t="str">
            <v>Dentes para bueiros simples D = 1,50 m - areia, brita e pedra de mão comerciais</v>
          </cell>
          <cell r="C1528" t="str">
            <v>un</v>
          </cell>
          <cell r="D1528">
            <v>73.64</v>
          </cell>
          <cell r="E1528" t="str">
            <v>SICRO Abr/26</v>
          </cell>
        </row>
        <row r="1529">
          <cell r="A1529">
            <v>805454</v>
          </cell>
          <cell r="B1529" t="str">
            <v>Dentes para bueiros triplos D = 1,00 m - areia extraída e brita e pedra de mão produzidas</v>
          </cell>
          <cell r="C1529" t="str">
            <v>un</v>
          </cell>
          <cell r="D1529">
            <v>112.69</v>
          </cell>
          <cell r="E1529" t="str">
            <v>SICRO Abr/26</v>
          </cell>
        </row>
        <row r="1530">
          <cell r="A1530">
            <v>805455</v>
          </cell>
          <cell r="B1530" t="str">
            <v>Dentes para bueiros triplos D = 1,00 m - areia, brita e pedra de mão comerciais</v>
          </cell>
          <cell r="C1530" t="str">
            <v>un</v>
          </cell>
          <cell r="D1530">
            <v>158.44999999999999</v>
          </cell>
          <cell r="E1530" t="str">
            <v>SICRO Abr/26</v>
          </cell>
        </row>
        <row r="1531">
          <cell r="A1531">
            <v>805456</v>
          </cell>
          <cell r="B1531" t="str">
            <v>Dentes para bueiros triplos D = 1,20 m - areia extraída e brita e pedra de mão produzidas</v>
          </cell>
          <cell r="C1531" t="str">
            <v>un</v>
          </cell>
          <cell r="D1531">
            <v>129.29</v>
          </cell>
          <cell r="E1531" t="str">
            <v>SICRO Abr/26</v>
          </cell>
        </row>
        <row r="1532">
          <cell r="A1532">
            <v>805457</v>
          </cell>
          <cell r="B1532" t="str">
            <v>Dentes para bueiros triplos D = 1,20 m - areia, brita e pedra de mão comerciais</v>
          </cell>
          <cell r="C1532" t="str">
            <v>un</v>
          </cell>
          <cell r="D1532">
            <v>182.67</v>
          </cell>
          <cell r="E1532" t="str">
            <v>SICRO Abr/26</v>
          </cell>
        </row>
        <row r="1533">
          <cell r="A1533">
            <v>805458</v>
          </cell>
          <cell r="B1533" t="str">
            <v>Dentes para bueiros triplos D = 1,50 m - areia extraída e brita e pedra de mão produzidas</v>
          </cell>
          <cell r="C1533" t="str">
            <v>un</v>
          </cell>
          <cell r="D1533">
            <v>154.49</v>
          </cell>
          <cell r="E1533" t="str">
            <v>SICRO Abr/26</v>
          </cell>
        </row>
        <row r="1534">
          <cell r="A1534">
            <v>805459</v>
          </cell>
          <cell r="B1534" t="str">
            <v>Dentes para bueiros triplos D = 1,50 m - areia, brita e pedra de mão comerciais</v>
          </cell>
          <cell r="C1534" t="str">
            <v>un</v>
          </cell>
          <cell r="D1534">
            <v>218.55</v>
          </cell>
          <cell r="E1534" t="str">
            <v>SICRO Abr/26</v>
          </cell>
        </row>
        <row r="1535">
          <cell r="A1535">
            <v>909620</v>
          </cell>
          <cell r="B1535" t="str">
            <v>Alvenaria de blocos de concreto 19 x 19 x 39 cm com espessura de 20 cm com argamassa traço 1:0,5:3,5 - areia comercial</v>
          </cell>
          <cell r="C1535" t="str">
            <v>m²</v>
          </cell>
          <cell r="D1535">
            <v>150.68</v>
          </cell>
          <cell r="E1535" t="str">
            <v>SICRO Abr/26</v>
          </cell>
        </row>
        <row r="1536">
          <cell r="A1536">
            <v>909621</v>
          </cell>
          <cell r="B1536" t="str">
            <v>Alvenaria de blocos de concreto 19 x 19 x 39 cm com espessura de 20 cm com argamassa traço 1:0,5:3,5 - areia extraída</v>
          </cell>
          <cell r="C1536" t="str">
            <v>m²</v>
          </cell>
          <cell r="D1536">
            <v>148.97999999999999</v>
          </cell>
          <cell r="E1536" t="str">
            <v>SICRO Abr/26</v>
          </cell>
        </row>
        <row r="1537">
          <cell r="A1537">
            <v>903802</v>
          </cell>
          <cell r="B1537" t="str">
            <v>Bacia de contenção para tanque de emulsão de 30.000 l - inclusive demolição</v>
          </cell>
          <cell r="C1537" t="str">
            <v>un</v>
          </cell>
          <cell r="D1537">
            <v>16768.900000000001</v>
          </cell>
          <cell r="E1537" t="str">
            <v>SICRO Abr/26</v>
          </cell>
        </row>
        <row r="1538">
          <cell r="A1538">
            <v>919113</v>
          </cell>
          <cell r="B1538" t="str">
            <v>Canaleta perfil cartola 50 x 70 x 3 mm - aba 20 mm</v>
          </cell>
          <cell r="C1538" t="str">
            <v>m</v>
          </cell>
          <cell r="D1538">
            <v>151.97</v>
          </cell>
          <cell r="E1538" t="str">
            <v>SICRO Abr/26</v>
          </cell>
        </row>
        <row r="1539">
          <cell r="A1539">
            <v>903794</v>
          </cell>
          <cell r="B1539" t="str">
            <v>Chapas zincadas com espessura de 0,43 mm - utilização 1 vez - fornecimento e instalação</v>
          </cell>
          <cell r="C1539" t="str">
            <v>m²</v>
          </cell>
          <cell r="D1539">
            <v>76.98</v>
          </cell>
          <cell r="E1539" t="str">
            <v>SICRO Abr/26</v>
          </cell>
        </row>
        <row r="1540">
          <cell r="A1540">
            <v>919247</v>
          </cell>
          <cell r="B1540" t="str">
            <v>Chapas zincadas com espessura de 0,43 mm - utilização 2 vezes - fornecimento e instalação</v>
          </cell>
          <cell r="C1540" t="str">
            <v>m²</v>
          </cell>
          <cell r="D1540">
            <v>45.88</v>
          </cell>
          <cell r="E1540" t="str">
            <v>SICRO Abr/26</v>
          </cell>
        </row>
        <row r="1541">
          <cell r="A1541">
            <v>903788</v>
          </cell>
          <cell r="B1541" t="str">
            <v>Chapisco com argamassa de cimento e areia 1:3 - aplicação manual</v>
          </cell>
          <cell r="C1541" t="str">
            <v>m²</v>
          </cell>
          <cell r="D1541">
            <v>5.0999999999999996</v>
          </cell>
          <cell r="E1541" t="str">
            <v>SICRO Abr/26</v>
          </cell>
        </row>
        <row r="1542">
          <cell r="A1542">
            <v>919016</v>
          </cell>
          <cell r="B1542" t="str">
            <v>Depósito de óleo para oficina - inclusive demolição</v>
          </cell>
          <cell r="C1542" t="str">
            <v>un</v>
          </cell>
          <cell r="D1542">
            <v>8485.8799999999992</v>
          </cell>
          <cell r="E1542" t="str">
            <v>SICRO Abr/26</v>
          </cell>
        </row>
        <row r="1543">
          <cell r="A1543">
            <v>919078</v>
          </cell>
          <cell r="B1543" t="str">
            <v>Dique de contenção para usina de asfalto a quente - inclusive demolição</v>
          </cell>
          <cell r="C1543" t="str">
            <v>un</v>
          </cell>
          <cell r="D1543">
            <v>41199.26</v>
          </cell>
          <cell r="E1543" t="str">
            <v>SICRO Abr/26</v>
          </cell>
        </row>
        <row r="1544">
          <cell r="A1544">
            <v>903789</v>
          </cell>
          <cell r="B1544" t="str">
            <v>Emboço com argamassa de cimento, cal hidratada e areia 1:2:8 com espessura de 2 cm - aplicação manual</v>
          </cell>
          <cell r="C1544" t="str">
            <v>m²</v>
          </cell>
          <cell r="D1544">
            <v>37.520000000000003</v>
          </cell>
          <cell r="E1544" t="str">
            <v>SICRO Abr/26</v>
          </cell>
        </row>
        <row r="1545">
          <cell r="A1545">
            <v>919250</v>
          </cell>
          <cell r="B1545" t="str">
            <v>Fornecimento e instalação de extintor de espuma 10 l</v>
          </cell>
          <cell r="C1545" t="str">
            <v>un</v>
          </cell>
          <cell r="D1545">
            <v>591.46</v>
          </cell>
          <cell r="E1545" t="str">
            <v>SICRO Abr/26</v>
          </cell>
        </row>
        <row r="1546">
          <cell r="A1546">
            <v>916330</v>
          </cell>
          <cell r="B1546" t="str">
            <v>Fundações da fábrica de dormentes</v>
          </cell>
          <cell r="C1546" t="str">
            <v>un</v>
          </cell>
          <cell r="D1546">
            <v>1297646.17</v>
          </cell>
          <cell r="E1546" t="str">
            <v>SICRO Abr/26</v>
          </cell>
        </row>
        <row r="1547">
          <cell r="A1547">
            <v>903792</v>
          </cell>
          <cell r="B1547" t="str">
            <v>Fundações para os galpões do estaleiro para beneficiamento de aço naval</v>
          </cell>
          <cell r="C1547" t="str">
            <v>un</v>
          </cell>
          <cell r="D1547">
            <v>633551.79</v>
          </cell>
          <cell r="E1547" t="str">
            <v>SICRO Abr/26</v>
          </cell>
        </row>
        <row r="1548">
          <cell r="A1548">
            <v>916325</v>
          </cell>
          <cell r="B1548" t="str">
            <v>Impermeabilização de superfícies com argamassa polimérica, três demãos</v>
          </cell>
          <cell r="C1548" t="str">
            <v>m²</v>
          </cell>
          <cell r="D1548">
            <v>31.07</v>
          </cell>
          <cell r="E1548" t="str">
            <v>SICRO Abr/26</v>
          </cell>
        </row>
        <row r="1549">
          <cell r="A1549">
            <v>903807</v>
          </cell>
          <cell r="B1549" t="str">
            <v>Instalação da central de britagem com capacidade de 80 m³/h</v>
          </cell>
          <cell r="C1549" t="str">
            <v>un</v>
          </cell>
          <cell r="D1549">
            <v>133190.76</v>
          </cell>
          <cell r="E1549" t="str">
            <v>SICRO Abr/26</v>
          </cell>
        </row>
        <row r="1550">
          <cell r="A1550">
            <v>903806</v>
          </cell>
          <cell r="B1550" t="str">
            <v>Instalação da central de concreto com capacidade de 150 m³/h</v>
          </cell>
          <cell r="C1550" t="str">
            <v>un</v>
          </cell>
          <cell r="D1550">
            <v>219852.12</v>
          </cell>
          <cell r="E1550" t="str">
            <v>SICRO Abr/26</v>
          </cell>
        </row>
        <row r="1551">
          <cell r="A1551">
            <v>903804</v>
          </cell>
          <cell r="B1551" t="str">
            <v>Instalação da central de concreto com capacidade de 30 m³/h</v>
          </cell>
          <cell r="C1551" t="str">
            <v>un</v>
          </cell>
          <cell r="D1551">
            <v>82514.11</v>
          </cell>
          <cell r="E1551" t="str">
            <v>SICRO Abr/26</v>
          </cell>
        </row>
        <row r="1552">
          <cell r="A1552">
            <v>903805</v>
          </cell>
          <cell r="B1552" t="str">
            <v>Instalação da central de concreto com capacidade de 40 m³/h</v>
          </cell>
          <cell r="C1552" t="str">
            <v>un</v>
          </cell>
          <cell r="D1552">
            <v>94823.99</v>
          </cell>
          <cell r="E1552" t="str">
            <v>SICRO Abr/26</v>
          </cell>
        </row>
        <row r="1553">
          <cell r="A1553">
            <v>916319</v>
          </cell>
          <cell r="B1553" t="str">
            <v>Instalação da fábrica de dormentes de concreto monobloco protendido</v>
          </cell>
          <cell r="C1553" t="str">
            <v>un</v>
          </cell>
          <cell r="D1553">
            <v>3906727.03</v>
          </cell>
          <cell r="E1553" t="str">
            <v>SICRO Abr/26</v>
          </cell>
        </row>
        <row r="1554">
          <cell r="A1554">
            <v>903810</v>
          </cell>
          <cell r="B1554" t="str">
            <v>Instalação da usina de asfalto a quente capacidade de 120 t/h</v>
          </cell>
          <cell r="C1554" t="str">
            <v>un</v>
          </cell>
          <cell r="D1554">
            <v>251451.66</v>
          </cell>
          <cell r="E1554" t="str">
            <v>SICRO Abr/26</v>
          </cell>
        </row>
        <row r="1555">
          <cell r="A1555">
            <v>903809</v>
          </cell>
          <cell r="B1555" t="str">
            <v>Instalação da usina de pré-misturado a frio com capacidade de 60 t/h</v>
          </cell>
          <cell r="C1555" t="str">
            <v>un</v>
          </cell>
          <cell r="D1555">
            <v>144417.76999999999</v>
          </cell>
          <cell r="E1555" t="str">
            <v>SICRO Abr/26</v>
          </cell>
        </row>
        <row r="1556">
          <cell r="A1556">
            <v>903808</v>
          </cell>
          <cell r="B1556" t="str">
            <v>Instalação da usina misturadora de solos com capacidade de 300 t/h</v>
          </cell>
          <cell r="C1556" t="str">
            <v>un</v>
          </cell>
          <cell r="D1556">
            <v>139422.22</v>
          </cell>
          <cell r="E1556" t="str">
            <v>SICRO Abr/26</v>
          </cell>
        </row>
        <row r="1557">
          <cell r="A1557">
            <v>903790</v>
          </cell>
          <cell r="B1557" t="str">
            <v>Instalação do estaleiro de beneficiamento do aço naval</v>
          </cell>
          <cell r="C1557" t="str">
            <v>un</v>
          </cell>
          <cell r="D1557">
            <v>7717124.7199999997</v>
          </cell>
          <cell r="E1557" t="str">
            <v>SICRO Abr/26</v>
          </cell>
        </row>
        <row r="1558">
          <cell r="A1558">
            <v>916328</v>
          </cell>
          <cell r="B1558" t="str">
            <v>Junta de dilatação com selante à base de poliuretano - L = 10 mm e H = 10 mm - inclusive preenchimento com espuma expansiva à base de poliuretano</v>
          </cell>
          <cell r="C1558" t="str">
            <v>m</v>
          </cell>
          <cell r="D1558">
            <v>235.16</v>
          </cell>
          <cell r="E1558" t="str">
            <v>SICRO Abr/26</v>
          </cell>
        </row>
        <row r="1559">
          <cell r="A1559">
            <v>903845</v>
          </cell>
          <cell r="B1559" t="str">
            <v>Lastro de brita comercial - espalhamento mecânico</v>
          </cell>
          <cell r="C1559" t="str">
            <v>m³</v>
          </cell>
          <cell r="D1559">
            <v>175.64</v>
          </cell>
          <cell r="E1559" t="str">
            <v>SICRO Abr/26</v>
          </cell>
        </row>
        <row r="1560">
          <cell r="A1560">
            <v>903791</v>
          </cell>
          <cell r="B1560" t="str">
            <v>Montagem do estaleiro de beneficiamento do aço naval - inclusive fundações, construção de piso estrutural, montagem de galpões metálicos e vedações</v>
          </cell>
          <cell r="C1560" t="str">
            <v>un</v>
          </cell>
          <cell r="D1560">
            <v>5739734.2400000002</v>
          </cell>
          <cell r="E1560" t="str">
            <v>SICRO Abr/26</v>
          </cell>
        </row>
        <row r="1561">
          <cell r="A1561">
            <v>919009</v>
          </cell>
          <cell r="B1561" t="str">
            <v>Montagem e desmontagem da central de britagem com capacidade de 80 m³/h - inclusive construção de aterro, construção e demolição de rampa e bases</v>
          </cell>
          <cell r="C1561" t="str">
            <v>un</v>
          </cell>
          <cell r="D1561">
            <v>76810.36</v>
          </cell>
          <cell r="E1561" t="str">
            <v>SICRO Abr/26</v>
          </cell>
        </row>
        <row r="1562">
          <cell r="A1562">
            <v>919007</v>
          </cell>
          <cell r="B1562" t="str">
            <v>Montagem e desmontagem da central de concreto com capacidade de 150 m³/h - inclusive construção e demolição de bases, rampas e depósitos de agregados</v>
          </cell>
          <cell r="C1562" t="str">
            <v>un</v>
          </cell>
          <cell r="D1562">
            <v>139175.13</v>
          </cell>
          <cell r="E1562" t="str">
            <v>SICRO Abr/26</v>
          </cell>
        </row>
        <row r="1563">
          <cell r="A1563">
            <v>916321</v>
          </cell>
          <cell r="B1563" t="str">
            <v>Montagem e desmontagem da central de concreto com capacidade de 20 m³/h - inclusive construção e demolição de bases, rampas e depósitos de agregados</v>
          </cell>
          <cell r="C1563" t="str">
            <v>un</v>
          </cell>
          <cell r="D1563">
            <v>118915.45</v>
          </cell>
          <cell r="E1563" t="str">
            <v>SICRO Abr/26</v>
          </cell>
        </row>
        <row r="1564">
          <cell r="A1564">
            <v>919011</v>
          </cell>
          <cell r="B1564" t="str">
            <v>Montagem e desmontagem da central de concreto com capacidade de 30 m³/h - inclusive construção e demolição de bases, rampas e depósitos de agregados</v>
          </cell>
          <cell r="C1564" t="str">
            <v>un</v>
          </cell>
          <cell r="D1564">
            <v>39185.910000000003</v>
          </cell>
          <cell r="E1564" t="str">
            <v>SICRO Abr/26</v>
          </cell>
        </row>
        <row r="1565">
          <cell r="A1565">
            <v>919246</v>
          </cell>
          <cell r="B1565" t="str">
            <v>Montagem e desmontagem da central de concreto com capacidade de 40 m³/h - inclusive construção e demolição de bases, rampas e depósitos de agregados</v>
          </cell>
          <cell r="C1565" t="str">
            <v>un</v>
          </cell>
          <cell r="D1565">
            <v>53959.89</v>
          </cell>
          <cell r="E1565" t="str">
            <v>SICRO Abr/26</v>
          </cell>
        </row>
        <row r="1566">
          <cell r="A1566">
            <v>916320</v>
          </cell>
          <cell r="B1566" t="str">
            <v>Montagem e desmontagem da fábrica de dormentes de concreto monobloco protendido - inclusive fundações, construção e demolição de piso estrutural, montagem de galpão metálico e vedações</v>
          </cell>
          <cell r="C1566" t="str">
            <v>un</v>
          </cell>
          <cell r="D1566">
            <v>3599918.33</v>
          </cell>
          <cell r="E1566" t="str">
            <v>SICRO Abr/26</v>
          </cell>
        </row>
        <row r="1567">
          <cell r="A1567">
            <v>919013</v>
          </cell>
          <cell r="B1567" t="str">
            <v>Montagem e desmontagem da usina de asfalto a quente com capacidade de 120 t/h - inclusive colocação de lona para cobertura de agregados, construção e demolição de bases, rampas, depósitos de agregados e dique de contenção</v>
          </cell>
          <cell r="C1567" t="str">
            <v>un</v>
          </cell>
          <cell r="D1567">
            <v>169958.21</v>
          </cell>
          <cell r="E1567" t="str">
            <v>SICRO Abr/26</v>
          </cell>
        </row>
        <row r="1568">
          <cell r="A1568">
            <v>919008</v>
          </cell>
          <cell r="B1568" t="str">
            <v>Montagem e desmontagem da usina de pré-misturado a frio com capacidade de 60 t/h - inclusive construção e demolição de bases, rampas, depósitos de agregados e bacia de contenção</v>
          </cell>
          <cell r="C1568" t="str">
            <v>un</v>
          </cell>
          <cell r="D1568">
            <v>105871.53</v>
          </cell>
          <cell r="E1568" t="str">
            <v>SICRO Abr/26</v>
          </cell>
        </row>
        <row r="1569">
          <cell r="A1569">
            <v>919012</v>
          </cell>
          <cell r="B1569" t="str">
            <v>Montagem e desmontagem da usina misturadora de solos com capacidade de 300 t/h - inclusive construção e demolição de bases, rampas e depósitos de agregados</v>
          </cell>
          <cell r="C1569" t="str">
            <v>un</v>
          </cell>
          <cell r="D1569">
            <v>70697.759999999995</v>
          </cell>
          <cell r="E1569" t="str">
            <v>SICRO Abr/26</v>
          </cell>
        </row>
        <row r="1570">
          <cell r="A1570">
            <v>903848</v>
          </cell>
          <cell r="B1570" t="str">
            <v>Muro em alvenaria de blocos de concreto - E = 0,20 m e H = 1,00 m</v>
          </cell>
          <cell r="C1570" t="str">
            <v>m</v>
          </cell>
          <cell r="D1570">
            <v>201.24</v>
          </cell>
          <cell r="E1570" t="str">
            <v>SICRO Abr/26</v>
          </cell>
        </row>
        <row r="1571">
          <cell r="A1571">
            <v>903793</v>
          </cell>
          <cell r="B1571" t="str">
            <v>Muro em alvenaria de blocos de concreto - E = 0,20 m e H = 2,00 m</v>
          </cell>
          <cell r="C1571" t="str">
            <v>m</v>
          </cell>
          <cell r="D1571">
            <v>350.3</v>
          </cell>
          <cell r="E1571" t="str">
            <v>SICRO Abr/26</v>
          </cell>
        </row>
        <row r="1572">
          <cell r="A1572">
            <v>903803</v>
          </cell>
          <cell r="B1572" t="str">
            <v>Posto de combustivel - com reaproveitamento de 1 vez do tanque/bomba/cobertura</v>
          </cell>
          <cell r="C1572" t="str">
            <v>un</v>
          </cell>
          <cell r="D1572">
            <v>66921.259999999995</v>
          </cell>
          <cell r="E1572" t="str">
            <v>SICRO Abr/26</v>
          </cell>
        </row>
        <row r="1573">
          <cell r="A1573">
            <v>919002</v>
          </cell>
          <cell r="B1573" t="str">
            <v>Posto de combustível - com reaproveitamento de 2 vezes do tanque/bomba/cobertura - inclusive demolição</v>
          </cell>
          <cell r="C1573" t="str">
            <v>un</v>
          </cell>
          <cell r="D1573">
            <v>42177.34</v>
          </cell>
          <cell r="E1573" t="str">
            <v>SICRO Abr/26</v>
          </cell>
        </row>
        <row r="1574">
          <cell r="A1574">
            <v>919210</v>
          </cell>
          <cell r="B1574" t="str">
            <v>Rampa de lavagem - inclusive demolição</v>
          </cell>
          <cell r="C1574" t="str">
            <v>un</v>
          </cell>
          <cell r="D1574">
            <v>25252.21</v>
          </cell>
          <cell r="E1574" t="str">
            <v>SICRO Abr/26</v>
          </cell>
        </row>
        <row r="1575">
          <cell r="A1575">
            <v>916322</v>
          </cell>
          <cell r="B1575" t="str">
            <v>Rampa para acesso do dosador de agregados para central de 20 m³ - inclusive demolição</v>
          </cell>
          <cell r="C1575" t="str">
            <v>un</v>
          </cell>
          <cell r="D1575">
            <v>23308.49</v>
          </cell>
          <cell r="E1575" t="str">
            <v>SICRO Abr/26</v>
          </cell>
        </row>
        <row r="1576">
          <cell r="A1576">
            <v>909612</v>
          </cell>
          <cell r="B1576" t="str">
            <v>Rampa para acesso do misturador de agregados para centrais de 30 m³ e 40 m³ - inclusive demolição</v>
          </cell>
          <cell r="C1576" t="str">
            <v>un</v>
          </cell>
          <cell r="D1576">
            <v>14410.93</v>
          </cell>
          <cell r="E1576" t="str">
            <v>SICRO Abr/26</v>
          </cell>
        </row>
        <row r="1577">
          <cell r="A1577">
            <v>909613</v>
          </cell>
          <cell r="B1577" t="str">
            <v>Rampa para acesso do misturador de agregados para central de 150 m³ - inclusive demolição</v>
          </cell>
          <cell r="C1577" t="str">
            <v>un</v>
          </cell>
          <cell r="D1577">
            <v>23693.21</v>
          </cell>
          <cell r="E1577" t="str">
            <v>SICRO Abr/26</v>
          </cell>
        </row>
        <row r="1578">
          <cell r="A1578">
            <v>909614</v>
          </cell>
          <cell r="B1578" t="str">
            <v>Rampa para acesso do misturador de agregados para central de britagem - inclusive demolição</v>
          </cell>
          <cell r="C1578" t="str">
            <v>un</v>
          </cell>
          <cell r="D1578">
            <v>55338.76</v>
          </cell>
          <cell r="E1578" t="str">
            <v>SICRO Abr/26</v>
          </cell>
        </row>
        <row r="1579">
          <cell r="A1579">
            <v>909616</v>
          </cell>
          <cell r="B1579" t="str">
            <v>Rampa para acesso do misturador de agregados para PMF - inclusive demolição</v>
          </cell>
          <cell r="C1579" t="str">
            <v>un</v>
          </cell>
          <cell r="D1579">
            <v>41122.720000000001</v>
          </cell>
          <cell r="E1579" t="str">
            <v>SICRO Abr/26</v>
          </cell>
        </row>
        <row r="1580">
          <cell r="A1580">
            <v>909617</v>
          </cell>
          <cell r="B1580" t="str">
            <v>Rampa para acesso do misturador de agregados para usina de asfalto a quente - inclusive demolição</v>
          </cell>
          <cell r="C1580" t="str">
            <v>un</v>
          </cell>
          <cell r="D1580">
            <v>24441</v>
          </cell>
          <cell r="E1580" t="str">
            <v>SICRO Abr/26</v>
          </cell>
        </row>
        <row r="1581">
          <cell r="A1581">
            <v>909615</v>
          </cell>
          <cell r="B1581" t="str">
            <v>Rampa para acesso do misturador de agregados para usina de solos - inclusive demolição</v>
          </cell>
          <cell r="C1581" t="str">
            <v>un</v>
          </cell>
          <cell r="D1581">
            <v>18755.38</v>
          </cell>
          <cell r="E1581" t="str">
            <v>SICRO Abr/26</v>
          </cell>
        </row>
        <row r="1582">
          <cell r="A1582">
            <v>903860</v>
          </cell>
          <cell r="B1582" t="str">
            <v>Selador acrílico - camada de fundo com aplicação manual</v>
          </cell>
          <cell r="C1582" t="str">
            <v>m²</v>
          </cell>
          <cell r="D1582">
            <v>3.43</v>
          </cell>
          <cell r="E1582" t="str">
            <v>SICRO Abr/26</v>
          </cell>
        </row>
        <row r="1583">
          <cell r="A1583">
            <v>919101</v>
          </cell>
          <cell r="B1583" t="str">
            <v>Sistema separador água e óleo, inclusive demolição</v>
          </cell>
          <cell r="C1583" t="str">
            <v>un</v>
          </cell>
          <cell r="D1583">
            <v>2029.52</v>
          </cell>
          <cell r="E1583" t="str">
            <v>SICRO Abr/26</v>
          </cell>
        </row>
        <row r="1584">
          <cell r="A1584">
            <v>916326</v>
          </cell>
          <cell r="B1584" t="str">
            <v>Tanque de lavagem para fábrica de dormentes, inclusive demolição</v>
          </cell>
          <cell r="C1584" t="str">
            <v>un</v>
          </cell>
          <cell r="D1584">
            <v>18522.669999999998</v>
          </cell>
          <cell r="E1584" t="str">
            <v>SICRO Abr/26</v>
          </cell>
        </row>
        <row r="1585">
          <cell r="A1585">
            <v>903818</v>
          </cell>
          <cell r="B1585" t="str">
            <v>Tinta látex - duas camadas com aplicação manual</v>
          </cell>
          <cell r="C1585" t="str">
            <v>m²</v>
          </cell>
          <cell r="D1585">
            <v>19.28</v>
          </cell>
          <cell r="E1585" t="str">
            <v>SICRO Abr/26</v>
          </cell>
        </row>
        <row r="1586">
          <cell r="A1586">
            <v>1100657</v>
          </cell>
          <cell r="B1586" t="str">
            <v>Adensamento de concreto por vibrador de imersão</v>
          </cell>
          <cell r="C1586" t="str">
            <v>m³</v>
          </cell>
          <cell r="D1586">
            <v>4.62</v>
          </cell>
          <cell r="E1586" t="str">
            <v>SICRO Abr/26</v>
          </cell>
        </row>
        <row r="1587">
          <cell r="A1587">
            <v>1108055</v>
          </cell>
          <cell r="B1587" t="str">
            <v>Argamassa autoadensável para reparos e grauteamento - confecção em misturador e lançamento manual</v>
          </cell>
          <cell r="C1587" t="str">
            <v>m³</v>
          </cell>
          <cell r="D1587">
            <v>4018.39</v>
          </cell>
          <cell r="E1587" t="str">
            <v>SICRO Abr/26</v>
          </cell>
        </row>
        <row r="1588">
          <cell r="A1588">
            <v>1109665</v>
          </cell>
          <cell r="B1588" t="str">
            <v>Argamassa de cimento e areia 1:1 - confecção em betoneira e lançamento manual - areia comercial</v>
          </cell>
          <cell r="C1588" t="str">
            <v>m³</v>
          </cell>
          <cell r="D1588">
            <v>799.8</v>
          </cell>
          <cell r="E1588" t="str">
            <v>SICRO Abr/26</v>
          </cell>
        </row>
        <row r="1589">
          <cell r="A1589">
            <v>1109664</v>
          </cell>
          <cell r="B1589" t="str">
            <v>Argamassa de cimento e areia 1:1 - confecção em betoneira e lançamento manual - areia extraída</v>
          </cell>
          <cell r="C1589" t="str">
            <v>m³</v>
          </cell>
          <cell r="D1589">
            <v>733.01</v>
          </cell>
          <cell r="E1589" t="str">
            <v>SICRO Abr/26</v>
          </cell>
        </row>
        <row r="1590">
          <cell r="A1590">
            <v>1109667</v>
          </cell>
          <cell r="B1590" t="str">
            <v>Argamassa de cimento e areia 1:2 - confecção em betoneira e lançamento manual - areia comercial</v>
          </cell>
          <cell r="C1590" t="str">
            <v>m³</v>
          </cell>
          <cell r="D1590">
            <v>629.79999999999995</v>
          </cell>
          <cell r="E1590" t="str">
            <v>SICRO Abr/26</v>
          </cell>
        </row>
        <row r="1591">
          <cell r="A1591">
            <v>1109666</v>
          </cell>
          <cell r="B1591" t="str">
            <v>Argamassa de cimento e areia 1:2 - confecção em betoneira e lançamento manual - areia extraída</v>
          </cell>
          <cell r="C1591" t="str">
            <v>m³</v>
          </cell>
          <cell r="D1591">
            <v>514.04</v>
          </cell>
          <cell r="E1591" t="str">
            <v>SICRO Abr/26</v>
          </cell>
        </row>
        <row r="1592">
          <cell r="A1592">
            <v>1109669</v>
          </cell>
          <cell r="B1592" t="str">
            <v>Argamassa de cimento e areia 1:3 - confecção em betoneira e lançamento manual - areia comercial</v>
          </cell>
          <cell r="C1592" t="str">
            <v>m³</v>
          </cell>
          <cell r="D1592">
            <v>544.03</v>
          </cell>
          <cell r="E1592" t="str">
            <v>SICRO Abr/26</v>
          </cell>
        </row>
        <row r="1593">
          <cell r="A1593">
            <v>1109668</v>
          </cell>
          <cell r="B1593" t="str">
            <v>Argamassa de cimento e areia 1:3 - confecção em betoneira e lançamento manual - areia extraída</v>
          </cell>
          <cell r="C1593" t="str">
            <v>m³</v>
          </cell>
          <cell r="D1593">
            <v>405.17</v>
          </cell>
          <cell r="E1593" t="str">
            <v>SICRO Abr/26</v>
          </cell>
        </row>
        <row r="1594">
          <cell r="A1594">
            <v>1108060</v>
          </cell>
          <cell r="B1594" t="str">
            <v>Argamassa de cimento e areia 1:3 com 8% de microssílica - confecção em betoneira e lançamento manual - areia comercial</v>
          </cell>
          <cell r="C1594" t="str">
            <v>m³</v>
          </cell>
          <cell r="D1594">
            <v>644.01</v>
          </cell>
          <cell r="E1594" t="str">
            <v>SICRO Abr/26</v>
          </cell>
        </row>
        <row r="1595">
          <cell r="A1595">
            <v>1109626</v>
          </cell>
          <cell r="B1595" t="str">
            <v>Argamassa de cimento e areia 1:3 com 8% de microssílica - confecção em betoneira e lançamento manual - areia extraída</v>
          </cell>
          <cell r="C1595" t="str">
            <v>m³</v>
          </cell>
          <cell r="D1595">
            <v>492.48</v>
          </cell>
          <cell r="E1595" t="str">
            <v>SICRO Abr/26</v>
          </cell>
        </row>
        <row r="1596">
          <cell r="A1596">
            <v>1109671</v>
          </cell>
          <cell r="B1596" t="str">
            <v>Argamassa de cimento e areia 1:4 - confecção em betoneira e lançamento manual - areia comercial</v>
          </cell>
          <cell r="C1596" t="str">
            <v>m³</v>
          </cell>
          <cell r="D1596">
            <v>504.86</v>
          </cell>
          <cell r="E1596" t="str">
            <v>SICRO Abr/26</v>
          </cell>
        </row>
        <row r="1597">
          <cell r="A1597">
            <v>1109670</v>
          </cell>
          <cell r="B1597" t="str">
            <v>Argamassa de cimento e areia 1:4 - confecção em betoneira e lançamento manual - areia extraída</v>
          </cell>
          <cell r="C1597" t="str">
            <v>m³</v>
          </cell>
          <cell r="D1597">
            <v>352.55</v>
          </cell>
          <cell r="E1597" t="str">
            <v>SICRO Abr/26</v>
          </cell>
        </row>
        <row r="1598">
          <cell r="A1598">
            <v>1109672</v>
          </cell>
          <cell r="B1598" t="str">
            <v>Argamassa de cimento e areia com aditivo aglutinante 1:8 - confecção em betoneira e lançamento manual - areia comercial</v>
          </cell>
          <cell r="C1598" t="str">
            <v>m³</v>
          </cell>
          <cell r="D1598">
            <v>421.08</v>
          </cell>
          <cell r="E1598" t="str">
            <v>SICRO Abr/26</v>
          </cell>
        </row>
        <row r="1599">
          <cell r="A1599">
            <v>1109624</v>
          </cell>
          <cell r="B1599" t="str">
            <v>Argamassa de cimento e areia com aditivo aglutinante 1:8 - confecção em betoneira e lançamento manual - areia extraída</v>
          </cell>
          <cell r="C1599" t="str">
            <v>m³</v>
          </cell>
          <cell r="D1599">
            <v>245.59</v>
          </cell>
          <cell r="E1599" t="str">
            <v>SICRO Abr/26</v>
          </cell>
        </row>
        <row r="1600">
          <cell r="A1600">
            <v>1109622</v>
          </cell>
          <cell r="B1600" t="str">
            <v>Argamassa de cimento, cal hidratada e areia 1:0,5:3,5 - confecção em betoneira e lançamento manual - areia comercial</v>
          </cell>
          <cell r="C1600" t="str">
            <v>m³</v>
          </cell>
          <cell r="D1600">
            <v>497.29</v>
          </cell>
          <cell r="E1600" t="str">
            <v>SICRO Abr/26</v>
          </cell>
        </row>
        <row r="1601">
          <cell r="A1601">
            <v>1109623</v>
          </cell>
          <cell r="B1601" t="str">
            <v>Argamassa de cimento, cal hidratada e areia 1:0,5:3,5 - confecção em betoneira e lançamento manual - areia extraída</v>
          </cell>
          <cell r="C1601" t="str">
            <v>m³</v>
          </cell>
          <cell r="D1601">
            <v>383.82</v>
          </cell>
          <cell r="E1601" t="str">
            <v>SICRO Abr/26</v>
          </cell>
        </row>
        <row r="1602">
          <cell r="A1602">
            <v>1109697</v>
          </cell>
          <cell r="B1602" t="str">
            <v>Argamassa de cimento, cal hidratada e areia 1:0,5:8 - confecção em betoneira e lançamento manual - areia comercial</v>
          </cell>
          <cell r="C1602" t="str">
            <v>m³</v>
          </cell>
          <cell r="D1602">
            <v>389.05</v>
          </cell>
          <cell r="E1602" t="str">
            <v>SICRO Abr/26</v>
          </cell>
        </row>
        <row r="1603">
          <cell r="A1603">
            <v>1109698</v>
          </cell>
          <cell r="B1603" t="str">
            <v>Argamassa de cimento, cal hidratada e areia 1:0,5:8 - confecção em betoneira e lançamento manual - areia extraída</v>
          </cell>
          <cell r="C1603" t="str">
            <v>m³</v>
          </cell>
          <cell r="D1603">
            <v>245.34</v>
          </cell>
          <cell r="E1603" t="str">
            <v>SICRO Abr/26</v>
          </cell>
        </row>
        <row r="1604">
          <cell r="A1604">
            <v>1109679</v>
          </cell>
          <cell r="B1604" t="str">
            <v>Argamassa de cimento, cal hidratada e areia 1:1:6 - confecção em betoneira e lançamento manual - areia comercial</v>
          </cell>
          <cell r="C1604" t="str">
            <v>m³</v>
          </cell>
          <cell r="D1604">
            <v>439.98</v>
          </cell>
          <cell r="E1604" t="str">
            <v>SICRO Abr/26</v>
          </cell>
        </row>
        <row r="1605">
          <cell r="A1605">
            <v>1109625</v>
          </cell>
          <cell r="B1605" t="str">
            <v>Argamassa de cimento, cal hidratada e areia 1:1:6 - confecção em betoneira e lançamento manual - areia extraída</v>
          </cell>
          <cell r="C1605" t="str">
            <v>m³</v>
          </cell>
          <cell r="D1605">
            <v>309.63</v>
          </cell>
          <cell r="E1605" t="str">
            <v>SICRO Abr/26</v>
          </cell>
        </row>
        <row r="1606">
          <cell r="A1606">
            <v>1109678</v>
          </cell>
          <cell r="B1606" t="str">
            <v>Argamassa de cimento, cal hidratada e areia 1:2:10 - confecção em betoneira e lançamento manual - areia comercial</v>
          </cell>
          <cell r="C1606" t="str">
            <v>m³</v>
          </cell>
          <cell r="D1606">
            <v>409.29</v>
          </cell>
          <cell r="E1606" t="str">
            <v>SICRO Abr/26</v>
          </cell>
        </row>
        <row r="1607">
          <cell r="A1607">
            <v>1109694</v>
          </cell>
          <cell r="B1607" t="str">
            <v>Argamassa de cimento, cal hidratada e areia 1:2:10 - confecção em betoneira e lançamento manual - areia extraída</v>
          </cell>
          <cell r="C1607" t="str">
            <v>m³</v>
          </cell>
          <cell r="D1607">
            <v>269.54000000000002</v>
          </cell>
          <cell r="E1607" t="str">
            <v>SICRO Abr/26</v>
          </cell>
        </row>
        <row r="1608">
          <cell r="A1608">
            <v>1109673</v>
          </cell>
          <cell r="B1608" t="str">
            <v>Argamassa de cimento, cal hidratada e areia 1:2:6 - confecção em betoneira e lançamento manual - areia comercial</v>
          </cell>
          <cell r="C1608" t="str">
            <v>m³</v>
          </cell>
          <cell r="D1608">
            <v>477.08</v>
          </cell>
          <cell r="E1608" t="str">
            <v>SICRO Abr/26</v>
          </cell>
        </row>
        <row r="1609">
          <cell r="A1609">
            <v>1109690</v>
          </cell>
          <cell r="B1609" t="str">
            <v>Argamassa de cimento, cal hidratada e areia 1:2:6 - confecção em betoneira e lançamento manual - areia extraída</v>
          </cell>
          <cell r="C1609" t="str">
            <v>m³</v>
          </cell>
          <cell r="D1609">
            <v>355.37</v>
          </cell>
          <cell r="E1609" t="str">
            <v>SICRO Abr/26</v>
          </cell>
        </row>
        <row r="1610">
          <cell r="A1610">
            <v>1109674</v>
          </cell>
          <cell r="B1610" t="str">
            <v>Argamassa de cimento, cal hidratada e areia 1:2:7 - confecção em betoneira e lançamento manual - areia comercial</v>
          </cell>
          <cell r="C1610" t="str">
            <v>m³</v>
          </cell>
          <cell r="D1610">
            <v>454.26</v>
          </cell>
          <cell r="E1610" t="str">
            <v>SICRO Abr/26</v>
          </cell>
        </row>
        <row r="1611">
          <cell r="A1611">
            <v>1109691</v>
          </cell>
          <cell r="B1611" t="str">
            <v>Argamassa de cimento, cal hidratada e areia 1:2:7 - confecção em betoneira e lançamento manual - areia extraída</v>
          </cell>
          <cell r="C1611" t="str">
            <v>m³</v>
          </cell>
          <cell r="D1611">
            <v>326.48</v>
          </cell>
          <cell r="E1611" t="str">
            <v>SICRO Abr/26</v>
          </cell>
        </row>
        <row r="1612">
          <cell r="A1612">
            <v>1109675</v>
          </cell>
          <cell r="B1612" t="str">
            <v>Argamassa de cimento, cal hidratada e areia 1:2:8 - confecção em betoneira e lançamento manual - areia comercial</v>
          </cell>
          <cell r="C1612" t="str">
            <v>m³</v>
          </cell>
          <cell r="D1612">
            <v>436.02</v>
          </cell>
          <cell r="E1612" t="str">
            <v>SICRO Abr/26</v>
          </cell>
        </row>
        <row r="1613">
          <cell r="A1613">
            <v>1109692</v>
          </cell>
          <cell r="B1613" t="str">
            <v>Argamassa de cimento, cal hidratada e areia 1:2:8 - confecção em betoneira e lançamento manual - areia extraída</v>
          </cell>
          <cell r="C1613" t="str">
            <v>m³</v>
          </cell>
          <cell r="D1613">
            <v>303.42</v>
          </cell>
          <cell r="E1613" t="str">
            <v>SICRO Abr/26</v>
          </cell>
        </row>
        <row r="1614">
          <cell r="A1614">
            <v>1109676</v>
          </cell>
          <cell r="B1614" t="str">
            <v>Argamassa de cimento, cal hidratada e areia 1:2:9 - confecção em betoneira e lançamento manual - areia comercial</v>
          </cell>
          <cell r="C1614" t="str">
            <v>m³</v>
          </cell>
          <cell r="D1614">
            <v>421.3</v>
          </cell>
          <cell r="E1614" t="str">
            <v>SICRO Abr/26</v>
          </cell>
        </row>
        <row r="1615">
          <cell r="A1615">
            <v>1109693</v>
          </cell>
          <cell r="B1615" t="str">
            <v>Argamassa de cimento, cal hidratada e areia 1:2:9 - confecção em betoneira e lançamento manual - areia extraída</v>
          </cell>
          <cell r="C1615" t="str">
            <v>m³</v>
          </cell>
          <cell r="D1615">
            <v>284.79000000000002</v>
          </cell>
          <cell r="E1615" t="str">
            <v>SICRO Abr/26</v>
          </cell>
        </row>
        <row r="1616">
          <cell r="A1616">
            <v>1109680</v>
          </cell>
          <cell r="B1616" t="str">
            <v>Argamassa para reparos e grauteamento - confecção em misturador e lançamento manual</v>
          </cell>
          <cell r="C1616" t="str">
            <v>m³</v>
          </cell>
          <cell r="D1616">
            <v>3355.39</v>
          </cell>
          <cell r="E1616" t="str">
            <v>SICRO Abr/26</v>
          </cell>
        </row>
        <row r="1617">
          <cell r="A1617">
            <v>1107748</v>
          </cell>
          <cell r="B1617" t="str">
            <v>Argamassa polimérica de alto desempenho projetada para reparos superficiais e reforços estruturais - confecção em misturador e lançamento projetado</v>
          </cell>
          <cell r="C1617" t="str">
            <v>m³</v>
          </cell>
          <cell r="D1617">
            <v>11289.14</v>
          </cell>
          <cell r="E1617" t="str">
            <v>SICRO Abr/26</v>
          </cell>
        </row>
        <row r="1618">
          <cell r="A1618">
            <v>1110000</v>
          </cell>
          <cell r="B1618" t="str">
            <v>Concreto</v>
          </cell>
          <cell r="C1618" t="str">
            <v>m³</v>
          </cell>
          <cell r="D1618">
            <v>0</v>
          </cell>
          <cell r="E1618" t="str">
            <v>SICRO Abr/26</v>
          </cell>
        </row>
        <row r="1619">
          <cell r="A1619">
            <v>1106059</v>
          </cell>
          <cell r="B1619" t="str">
            <v>Concreto autoadensável com silicato de alumínio fck = 20 MPa - confecção em betoneira e lançamento manual - areia e brita comerciais</v>
          </cell>
          <cell r="C1619" t="str">
            <v>m³</v>
          </cell>
          <cell r="D1619">
            <v>646.04999999999995</v>
          </cell>
          <cell r="E1619" t="str">
            <v>SICRO Abr/26</v>
          </cell>
        </row>
        <row r="1620">
          <cell r="A1620">
            <v>1106060</v>
          </cell>
          <cell r="B1620" t="str">
            <v>Concreto autoadensável com silicato de alumínio fck = 20 MPa - confecção em betoneira e lançamento manual - areia extraída e brita produzida</v>
          </cell>
          <cell r="C1620" t="str">
            <v>m³</v>
          </cell>
          <cell r="D1620">
            <v>486.51</v>
          </cell>
          <cell r="E1620" t="str">
            <v>SICRO Abr/26</v>
          </cell>
        </row>
        <row r="1621">
          <cell r="A1621">
            <v>1100658</v>
          </cell>
          <cell r="B1621" t="str">
            <v>Concreto autoadensável com silicato de alumínio fck = 20 MPa - confecção em central dosadora de 30 m³/h - areia e brita comerciais</v>
          </cell>
          <cell r="C1621" t="str">
            <v>m³</v>
          </cell>
          <cell r="D1621">
            <v>539.86</v>
          </cell>
          <cell r="E1621" t="str">
            <v>SICRO Abr/26</v>
          </cell>
        </row>
        <row r="1622">
          <cell r="A1622">
            <v>1106159</v>
          </cell>
          <cell r="B1622" t="str">
            <v>Concreto autoadensável com silicato de alumínio fck = 25 MPa - confecção em central dosadora de 30 m³/h - areia e brita comerciais</v>
          </cell>
          <cell r="C1622" t="str">
            <v>m³</v>
          </cell>
          <cell r="D1622">
            <v>571.78</v>
          </cell>
          <cell r="E1622" t="str">
            <v>SICRO Abr/26</v>
          </cell>
        </row>
        <row r="1623">
          <cell r="A1623">
            <v>1107902</v>
          </cell>
          <cell r="B1623" t="str">
            <v>Concreto autoadensável com silicato de alumínio fck = 30 MPa - confecção em central dosadora de 30 m³/h - areia e brita comerciais</v>
          </cell>
          <cell r="C1623" t="str">
            <v>m³</v>
          </cell>
          <cell r="D1623">
            <v>607.41</v>
          </cell>
          <cell r="E1623" t="str">
            <v>SICRO Abr/26</v>
          </cell>
        </row>
        <row r="1624">
          <cell r="A1624">
            <v>1107906</v>
          </cell>
          <cell r="B1624" t="str">
            <v>Concreto autoadensável com silicato de alumínio fck = 35 MPa - confecção em central dosadora de 30 m³/h - areia e brita comerciais</v>
          </cell>
          <cell r="C1624" t="str">
            <v>m³</v>
          </cell>
          <cell r="D1624">
            <v>647.22</v>
          </cell>
          <cell r="E1624" t="str">
            <v>SICRO Abr/26</v>
          </cell>
        </row>
        <row r="1625">
          <cell r="A1625">
            <v>1107910</v>
          </cell>
          <cell r="B1625" t="str">
            <v>Concreto autoadensável com silicato de alumínio fck = 40 MPa - confecção em central dosadora de 30 m³/h - areia e brita comerciais</v>
          </cell>
          <cell r="C1625" t="str">
            <v>m³</v>
          </cell>
          <cell r="D1625">
            <v>691.73</v>
          </cell>
          <cell r="E1625" t="str">
            <v>SICRO Abr/26</v>
          </cell>
        </row>
        <row r="1626">
          <cell r="A1626">
            <v>1107911</v>
          </cell>
          <cell r="B1626" t="str">
            <v>Concreto autoadensável com silicato de alumínio fck = 45 MPa - confecção em central dosadora de 30 m³/h - areia e brita comerciais</v>
          </cell>
          <cell r="C1626" t="str">
            <v>m³</v>
          </cell>
          <cell r="D1626">
            <v>741.47</v>
          </cell>
          <cell r="E1626" t="str">
            <v>SICRO Abr/26</v>
          </cell>
        </row>
        <row r="1627">
          <cell r="A1627">
            <v>1107912</v>
          </cell>
          <cell r="B1627" t="str">
            <v>Concreto autoadensável com silicato de alumínio fck = 50 MPa - confecção em central dosadora de 30 m³/h - areia e brita comerciais</v>
          </cell>
          <cell r="C1627" t="str">
            <v>m³</v>
          </cell>
          <cell r="D1627">
            <v>809.76</v>
          </cell>
          <cell r="E1627" t="str">
            <v>SICRO Abr/26</v>
          </cell>
        </row>
        <row r="1628">
          <cell r="A1628">
            <v>1116323</v>
          </cell>
          <cell r="B1628" t="str">
            <v>Concreto autoadensável para confecção de dormente fck = 45 MPa - confecção em central dosadora e misturadora de 20 m³/h - areia e brita comerciais</v>
          </cell>
          <cell r="C1628" t="str">
            <v>m³</v>
          </cell>
          <cell r="D1628">
            <v>1188.4100000000001</v>
          </cell>
          <cell r="E1628" t="str">
            <v>SICRO Abr/26</v>
          </cell>
        </row>
        <row r="1629">
          <cell r="A1629">
            <v>1106164</v>
          </cell>
          <cell r="B1629" t="str">
            <v>Concreto ciclópico fck = 20 MPa - confecção em betoneira e lançamento manual - areia extraída, brita e pedra de mão produzidas</v>
          </cell>
          <cell r="C1629" t="str">
            <v>m³</v>
          </cell>
          <cell r="D1629">
            <v>296.05</v>
          </cell>
          <cell r="E1629" t="str">
            <v>SICRO Abr/26</v>
          </cell>
        </row>
        <row r="1630">
          <cell r="A1630">
            <v>1106165</v>
          </cell>
          <cell r="B1630" t="str">
            <v>Concreto ciclópico fck = 20 MPa - confecção em betoneira e lançamento manual - areia, brita e pedra de mão comerciais</v>
          </cell>
          <cell r="C1630" t="str">
            <v>m³</v>
          </cell>
          <cell r="D1630">
            <v>465.53</v>
          </cell>
          <cell r="E1630" t="str">
            <v>SICRO Abr/26</v>
          </cell>
        </row>
        <row r="1631">
          <cell r="A1631">
            <v>1106156</v>
          </cell>
          <cell r="B1631" t="str">
            <v>Concreto com 10% de microssílica fck = 45 MPa - confecção em central dosadora de 30 m³/h - areia e brita comerciais</v>
          </cell>
          <cell r="C1631" t="str">
            <v>m³</v>
          </cell>
          <cell r="D1631">
            <v>591.11</v>
          </cell>
          <cell r="E1631" t="str">
            <v>SICRO Abr/26</v>
          </cell>
        </row>
        <row r="1632">
          <cell r="A1632">
            <v>1107932</v>
          </cell>
          <cell r="B1632" t="str">
            <v>Concreto com 10% de microssílica fck = 50 MPa - confecção em central dosadora de 30 m³/h - areia e brita comerciais</v>
          </cell>
          <cell r="C1632" t="str">
            <v>m³</v>
          </cell>
          <cell r="D1632">
            <v>628.27</v>
          </cell>
          <cell r="E1632" t="str">
            <v>SICRO Abr/26</v>
          </cell>
        </row>
        <row r="1633">
          <cell r="A1633">
            <v>1108111</v>
          </cell>
          <cell r="B1633" t="str">
            <v>Concreto com 8% de microssílica fck = 25 MPa - confecção em central dosadora de 30 m³/h - areia e brita comerciais</v>
          </cell>
          <cell r="C1633" t="str">
            <v>m³</v>
          </cell>
          <cell r="D1633">
            <v>485.64</v>
          </cell>
          <cell r="E1633" t="str">
            <v>SICRO Abr/26</v>
          </cell>
        </row>
        <row r="1634">
          <cell r="A1634">
            <v>1108112</v>
          </cell>
          <cell r="B1634" t="str">
            <v>Concreto com 8% de microssílica fck = 30 MPa - confecção em central dosadora de 30 m³/h - areia e brita comerciais</v>
          </cell>
          <cell r="C1634" t="str">
            <v>m³</v>
          </cell>
          <cell r="D1634">
            <v>496.34</v>
          </cell>
          <cell r="E1634" t="str">
            <v>SICRO Abr/26</v>
          </cell>
        </row>
        <row r="1635">
          <cell r="A1635">
            <v>1108113</v>
          </cell>
          <cell r="B1635" t="str">
            <v>Concreto com 8% de microssílica fck = 35 MPa - confecção em central dosadora de 30 m³/h - areia e brita comerciais</v>
          </cell>
          <cell r="C1635" t="str">
            <v>m³</v>
          </cell>
          <cell r="D1635">
            <v>522.35</v>
          </cell>
          <cell r="E1635" t="str">
            <v>SICRO Abr/26</v>
          </cell>
        </row>
        <row r="1636">
          <cell r="A1636">
            <v>1108114</v>
          </cell>
          <cell r="B1636" t="str">
            <v>Concreto com 8% de microssílica fck = 40 MPa - confecção em central dosadora de 30 m³/h - areia e brita comerciais</v>
          </cell>
          <cell r="C1636" t="str">
            <v>m³</v>
          </cell>
          <cell r="D1636">
            <v>551.37</v>
          </cell>
          <cell r="E1636" t="str">
            <v>SICRO Abr/26</v>
          </cell>
        </row>
        <row r="1637">
          <cell r="A1637">
            <v>1108061</v>
          </cell>
          <cell r="B1637" t="str">
            <v>Concreto com látex SBR fck = 25 MPa - confecção em betoneira e lançamento manual - areia e brita comerciais</v>
          </cell>
          <cell r="C1637" t="str">
            <v>m³</v>
          </cell>
          <cell r="D1637">
            <v>1047.52</v>
          </cell>
          <cell r="E1637" t="str">
            <v>SICRO Abr/26</v>
          </cell>
        </row>
        <row r="1638">
          <cell r="A1638">
            <v>1108064</v>
          </cell>
          <cell r="B1638" t="str">
            <v>Concreto com látex SBR fck = 30 MPa - confecção em betoneira e lançamento manual - areia e brita comerciais</v>
          </cell>
          <cell r="C1638" t="str">
            <v>m³</v>
          </cell>
          <cell r="D1638">
            <v>1130.01</v>
          </cell>
          <cell r="E1638" t="str">
            <v>SICRO Abr/26</v>
          </cell>
        </row>
        <row r="1639">
          <cell r="A1639">
            <v>1107888</v>
          </cell>
          <cell r="B1639" t="str">
            <v>Concreto fck = 15 MPa - confecção em betoneira e lançamento manual - areia e brita comerciais</v>
          </cell>
          <cell r="C1639" t="str">
            <v>m³</v>
          </cell>
          <cell r="D1639">
            <v>500.18</v>
          </cell>
          <cell r="E1639" t="str">
            <v>SICRO Abr/26</v>
          </cell>
        </row>
        <row r="1640">
          <cell r="A1640">
            <v>1107889</v>
          </cell>
          <cell r="B1640" t="str">
            <v>Concreto fck = 15 MPa - confecção em betoneira e lançamento manual - areia extraída e brita produzida</v>
          </cell>
          <cell r="C1640" t="str">
            <v>m³</v>
          </cell>
          <cell r="D1640">
            <v>335.28</v>
          </cell>
          <cell r="E1640" t="str">
            <v>SICRO Abr/26</v>
          </cell>
        </row>
        <row r="1641">
          <cell r="A1641">
            <v>1107892</v>
          </cell>
          <cell r="B1641" t="str">
            <v>Concreto fck = 20 MPa - confecção em betoneira e lançamento manual - areia e brita comerciais</v>
          </cell>
          <cell r="C1641" t="str">
            <v>m³</v>
          </cell>
          <cell r="D1641">
            <v>518.36</v>
          </cell>
          <cell r="E1641" t="str">
            <v>SICRO Abr/26</v>
          </cell>
        </row>
        <row r="1642">
          <cell r="A1642">
            <v>1107891</v>
          </cell>
          <cell r="B1642" t="str">
            <v>Concreto fck = 20 MPa - confecção em betoneira e lançamento manual - areia extraída e brita produzida</v>
          </cell>
          <cell r="C1642" t="str">
            <v>m³</v>
          </cell>
          <cell r="D1642">
            <v>355.78</v>
          </cell>
          <cell r="E1642" t="str">
            <v>SICRO Abr/26</v>
          </cell>
        </row>
        <row r="1643">
          <cell r="A1643">
            <v>1107928</v>
          </cell>
          <cell r="B1643" t="str">
            <v>Concreto fck = 20 MPa - confecção em central dosadora de 30 m³/h - areia e brita comerciais</v>
          </cell>
          <cell r="C1643" t="str">
            <v>m³</v>
          </cell>
          <cell r="D1643">
            <v>432.79</v>
          </cell>
          <cell r="E1643" t="str">
            <v>SICRO Abr/26</v>
          </cell>
        </row>
        <row r="1644">
          <cell r="A1644">
            <v>1107929</v>
          </cell>
          <cell r="B1644" t="str">
            <v>Concreto fck = 20 MPa - confecção em central dosadora de 30 m³/h - areia extraída e brita produzida</v>
          </cell>
          <cell r="C1644" t="str">
            <v>m³</v>
          </cell>
          <cell r="D1644">
            <v>269.63</v>
          </cell>
          <cell r="E1644" t="str">
            <v>SICRO Abr/26</v>
          </cell>
        </row>
        <row r="1645">
          <cell r="A1645">
            <v>1106109</v>
          </cell>
          <cell r="B1645" t="str">
            <v>Concreto fck = 20 MPa - confecção em central dosadora de 40 m³/h - areia e brita comerciais</v>
          </cell>
          <cell r="C1645" t="str">
            <v>m³</v>
          </cell>
          <cell r="D1645">
            <v>406.94</v>
          </cell>
          <cell r="E1645" t="str">
            <v>SICRO Abr/26</v>
          </cell>
        </row>
        <row r="1646">
          <cell r="A1646">
            <v>1106117</v>
          </cell>
          <cell r="B1646" t="str">
            <v>Concreto fck = 20 MPa - confecção em central dosadora de 40 m³/h - areia extraída e brita produzida</v>
          </cell>
          <cell r="C1646" t="str">
            <v>m³</v>
          </cell>
          <cell r="D1646">
            <v>243.78</v>
          </cell>
          <cell r="E1646" t="str">
            <v>SICRO Abr/26</v>
          </cell>
        </row>
        <row r="1647">
          <cell r="A1647">
            <v>1107896</v>
          </cell>
          <cell r="B1647" t="str">
            <v>Concreto fck = 25 MPa - confecção em betoneira e lançamento manual - areia e brita comerciais</v>
          </cell>
          <cell r="C1647" t="str">
            <v>m³</v>
          </cell>
          <cell r="D1647">
            <v>538.78</v>
          </cell>
          <cell r="E1647" t="str">
            <v>SICRO Abr/26</v>
          </cell>
        </row>
        <row r="1648">
          <cell r="A1648">
            <v>1107895</v>
          </cell>
          <cell r="B1648" t="str">
            <v>Concreto fck = 25 MPa - confecção em betoneira e lançamento manual - areia extraída e brita produzida</v>
          </cell>
          <cell r="C1648" t="str">
            <v>m³</v>
          </cell>
          <cell r="D1648">
            <v>378.79</v>
          </cell>
          <cell r="E1648" t="str">
            <v>SICRO Abr/26</v>
          </cell>
        </row>
        <row r="1649">
          <cell r="A1649">
            <v>1119528</v>
          </cell>
          <cell r="B1649" t="str">
            <v>Concreto fck = 25 MPa - confecção em central dosadora de 30 m³/h - areia e brita comerciais</v>
          </cell>
          <cell r="C1649" t="str">
            <v>m³</v>
          </cell>
          <cell r="D1649">
            <v>446.22</v>
          </cell>
          <cell r="E1649" t="str">
            <v>SICRO Abr/26</v>
          </cell>
        </row>
        <row r="1650">
          <cell r="A1650">
            <v>1106135</v>
          </cell>
          <cell r="B1650" t="str">
            <v>Concreto fck = 25 MPa - confecção em central dosadora de 30 m³/h - areia extraída e brita produzida</v>
          </cell>
          <cell r="C1650" t="str">
            <v>m³</v>
          </cell>
          <cell r="D1650">
            <v>284.83999999999997</v>
          </cell>
          <cell r="E1650" t="str">
            <v>SICRO Abr/26</v>
          </cell>
        </row>
        <row r="1651">
          <cell r="A1651">
            <v>1106136</v>
          </cell>
          <cell r="B1651" t="str">
            <v>Concreto fck = 25 MPa - confecção em central dosadora de 40 m³/h - areia e brita comerciais</v>
          </cell>
          <cell r="C1651" t="str">
            <v>m³</v>
          </cell>
          <cell r="D1651">
            <v>418.66</v>
          </cell>
          <cell r="E1651" t="str">
            <v>SICRO Abr/26</v>
          </cell>
        </row>
        <row r="1652">
          <cell r="A1652">
            <v>1106137</v>
          </cell>
          <cell r="B1652" t="str">
            <v>Concreto fck = 25 MPa - confecção em central dosadora de 40 m³/h - areia extraída e brita produzida</v>
          </cell>
          <cell r="C1652" t="str">
            <v>m³</v>
          </cell>
          <cell r="D1652">
            <v>257.27999999999997</v>
          </cell>
          <cell r="E1652" t="str">
            <v>SICRO Abr/26</v>
          </cell>
        </row>
        <row r="1653">
          <cell r="A1653">
            <v>1116127</v>
          </cell>
          <cell r="B1653" t="str">
            <v>Concreto fck = 25 MPa para pré-moldados (mourões) - confecção em betoneira e lançamento manual - areia e brita comerciais</v>
          </cell>
          <cell r="C1653" t="str">
            <v>m³</v>
          </cell>
          <cell r="D1653">
            <v>555.5</v>
          </cell>
          <cell r="E1653" t="str">
            <v>SICRO Abr/26</v>
          </cell>
        </row>
        <row r="1654">
          <cell r="A1654">
            <v>1116126</v>
          </cell>
          <cell r="B1654" t="str">
            <v>Concreto fck = 25 MPa para pré-moldados (mourões) - confecção em betoneira e lançamento manual - areia extraída e brita produzida</v>
          </cell>
          <cell r="C1654" t="str">
            <v>m³</v>
          </cell>
          <cell r="D1654">
            <v>404.24</v>
          </cell>
          <cell r="E1654" t="str">
            <v>SICRO Abr/26</v>
          </cell>
        </row>
        <row r="1655">
          <cell r="A1655">
            <v>1107900</v>
          </cell>
          <cell r="B1655" t="str">
            <v>Concreto fck = 30 MPa - confecção em betoneira e lançamento manual - areia e brita comerciais</v>
          </cell>
          <cell r="C1655" t="str">
            <v>m³</v>
          </cell>
          <cell r="D1655">
            <v>561.48</v>
          </cell>
          <cell r="E1655" t="str">
            <v>SICRO Abr/26</v>
          </cell>
        </row>
        <row r="1656">
          <cell r="A1656">
            <v>1107899</v>
          </cell>
          <cell r="B1656" t="str">
            <v>Concreto fck = 30 MPa - confecção em betoneira e lançamento manual - areia extraída e brita produzida</v>
          </cell>
          <cell r="C1656" t="str">
            <v>m³</v>
          </cell>
          <cell r="D1656">
            <v>404.39</v>
          </cell>
          <cell r="E1656" t="str">
            <v>SICRO Abr/26</v>
          </cell>
        </row>
        <row r="1657">
          <cell r="A1657">
            <v>1107890</v>
          </cell>
          <cell r="B1657" t="str">
            <v>Concreto fck = 30 MPa - confecção em central dosadora de 30 m³/h - areia e brita comerciais</v>
          </cell>
          <cell r="C1657" t="str">
            <v>m³</v>
          </cell>
          <cell r="D1657">
            <v>463.72</v>
          </cell>
          <cell r="E1657" t="str">
            <v>SICRO Abr/26</v>
          </cell>
        </row>
        <row r="1658">
          <cell r="A1658">
            <v>1106138</v>
          </cell>
          <cell r="B1658" t="str">
            <v>Concreto fck = 30 MPa - confecção em central dosadora de 30 m³/h - areia extraída e brita produzida</v>
          </cell>
          <cell r="C1658" t="str">
            <v>m³</v>
          </cell>
          <cell r="D1658">
            <v>304.69</v>
          </cell>
          <cell r="E1658" t="str">
            <v>SICRO Abr/26</v>
          </cell>
        </row>
        <row r="1659">
          <cell r="A1659">
            <v>1106139</v>
          </cell>
          <cell r="B1659" t="str">
            <v>Concreto fck = 30 MPa - confecção em central dosadora de 40 m³/h - areia e brita comerciais</v>
          </cell>
          <cell r="C1659" t="str">
            <v>m³</v>
          </cell>
          <cell r="D1659">
            <v>434.02</v>
          </cell>
          <cell r="E1659" t="str">
            <v>SICRO Abr/26</v>
          </cell>
        </row>
        <row r="1660">
          <cell r="A1660">
            <v>1106140</v>
          </cell>
          <cell r="B1660" t="str">
            <v>Concreto fck = 30 MPa - confecção em central dosadora de 40 m³/h - areia extraída e brita produzida</v>
          </cell>
          <cell r="C1660" t="str">
            <v>m³</v>
          </cell>
          <cell r="D1660">
            <v>274.99</v>
          </cell>
          <cell r="E1660" t="str">
            <v>SICRO Abr/26</v>
          </cell>
        </row>
        <row r="1661">
          <cell r="A1661">
            <v>1116324</v>
          </cell>
          <cell r="B1661" t="str">
            <v>Concreto fck = 30 MPa - confecção em central dosadora e misturadora de 20 m³/h - areia e brita comerciais</v>
          </cell>
          <cell r="C1661" t="str">
            <v>m³</v>
          </cell>
          <cell r="D1661">
            <v>467</v>
          </cell>
          <cell r="E1661" t="str">
            <v>SICRO Abr/26</v>
          </cell>
        </row>
        <row r="1662">
          <cell r="A1662">
            <v>1107904</v>
          </cell>
          <cell r="B1662" t="str">
            <v>Concreto fck = 35 MPa - confecção em betoneira e lançamento manual - areia e brita comerciais</v>
          </cell>
          <cell r="C1662" t="str">
            <v>m³</v>
          </cell>
          <cell r="D1662">
            <v>586.92999999999995</v>
          </cell>
          <cell r="E1662" t="str">
            <v>SICRO Abr/26</v>
          </cell>
        </row>
        <row r="1663">
          <cell r="A1663">
            <v>1107903</v>
          </cell>
          <cell r="B1663" t="str">
            <v>Concreto fck = 35 MPa - confecção em betoneira e lançamento manual - areia extraída e brita produzida</v>
          </cell>
          <cell r="C1663" t="str">
            <v>m³</v>
          </cell>
          <cell r="D1663">
            <v>433.08</v>
          </cell>
          <cell r="E1663" t="str">
            <v>SICRO Abr/26</v>
          </cell>
        </row>
        <row r="1664">
          <cell r="A1664">
            <v>1107908</v>
          </cell>
          <cell r="B1664" t="str">
            <v>Concreto fck = 40 MPa - confecção em betoneira e lançamento manual - areia e brita comerciais</v>
          </cell>
          <cell r="C1664" t="str">
            <v>m³</v>
          </cell>
          <cell r="D1664">
            <v>615.24</v>
          </cell>
          <cell r="E1664" t="str">
            <v>SICRO Abr/26</v>
          </cell>
        </row>
        <row r="1665">
          <cell r="A1665">
            <v>1107907</v>
          </cell>
          <cell r="B1665" t="str">
            <v>Concreto fck = 40 MPa - confecção em betoneira e lançamento manual - areia extraída e brita produzida</v>
          </cell>
          <cell r="C1665" t="str">
            <v>m³</v>
          </cell>
          <cell r="D1665">
            <v>465.01</v>
          </cell>
          <cell r="E1665" t="str">
            <v>SICRO Abr/26</v>
          </cell>
        </row>
        <row r="1666">
          <cell r="A1666">
            <v>1107871</v>
          </cell>
          <cell r="B1666" t="str">
            <v>Concreto fctm,k = 4,5 MPa - confecção em central dosadora de 30 m³/h - areia e brita comerciais</v>
          </cell>
          <cell r="C1666" t="str">
            <v>m³</v>
          </cell>
          <cell r="D1666">
            <v>493.97</v>
          </cell>
          <cell r="E1666" t="str">
            <v>SICRO Abr/26</v>
          </cell>
        </row>
        <row r="1667">
          <cell r="A1667">
            <v>1107870</v>
          </cell>
          <cell r="B1667" t="str">
            <v>Concreto fctm,k = 4,5 MPa - confecção em central dosadora de 30 m³/h - areia extraída e brita produzida</v>
          </cell>
          <cell r="C1667" t="str">
            <v>m³</v>
          </cell>
          <cell r="D1667">
            <v>338.96</v>
          </cell>
          <cell r="E1667" t="str">
            <v>SICRO Abr/26</v>
          </cell>
        </row>
        <row r="1668">
          <cell r="A1668">
            <v>1106057</v>
          </cell>
          <cell r="B1668" t="str">
            <v>Concreto magro - confecção em betoneira e lançamento manual - areia e brita comerciais</v>
          </cell>
          <cell r="C1668" t="str">
            <v>m³</v>
          </cell>
          <cell r="D1668">
            <v>505.77</v>
          </cell>
          <cell r="E1668" t="str">
            <v>SICRO Abr/26</v>
          </cell>
        </row>
        <row r="1669">
          <cell r="A1669">
            <v>1106058</v>
          </cell>
          <cell r="B1669" t="str">
            <v>Concreto magro - confecção em betoneira e lançamento manual - areia extraída e brita produzida</v>
          </cell>
          <cell r="C1669" t="str">
            <v>m³</v>
          </cell>
          <cell r="D1669">
            <v>348.61</v>
          </cell>
          <cell r="E1669" t="str">
            <v>SICRO Abr/26</v>
          </cell>
        </row>
        <row r="1670">
          <cell r="A1670">
            <v>1106380</v>
          </cell>
          <cell r="B1670" t="str">
            <v>Concreto para bombeamento fck = 25 MPa - confecção em central dosadora de 30 m³/h - areia e brita comerciais</v>
          </cell>
          <cell r="C1670" t="str">
            <v>m³</v>
          </cell>
          <cell r="D1670">
            <v>468.61</v>
          </cell>
          <cell r="E1670" t="str">
            <v>SICRO Abr/26</v>
          </cell>
        </row>
        <row r="1671">
          <cell r="A1671">
            <v>1106378</v>
          </cell>
          <cell r="B1671" t="str">
            <v>Concreto para bombeamento fck = 25 MPa - confecção em central dosadora de 30 m³/h - areia extraída e brita produzida</v>
          </cell>
          <cell r="C1671" t="str">
            <v>m³</v>
          </cell>
          <cell r="D1671">
            <v>315.73</v>
          </cell>
          <cell r="E1671" t="str">
            <v>SICRO Abr/26</v>
          </cell>
        </row>
        <row r="1672">
          <cell r="A1672">
            <v>1116263</v>
          </cell>
          <cell r="B1672" t="str">
            <v>Concreto para bombeamento fck = 25 MPa - confecção em central dosadora de 40 m³/h - areia e brita comerciais</v>
          </cell>
          <cell r="C1672" t="str">
            <v>m³</v>
          </cell>
          <cell r="D1672">
            <v>437.49</v>
          </cell>
          <cell r="E1672" t="str">
            <v>SICRO Abr/26</v>
          </cell>
        </row>
        <row r="1673">
          <cell r="A1673">
            <v>1116267</v>
          </cell>
          <cell r="B1673" t="str">
            <v>Concreto para bombeamento fck = 25 MPa - confecção em central dosadora de 40 m³/h - areia extraída e brita produzida</v>
          </cell>
          <cell r="C1673" t="str">
            <v>m³</v>
          </cell>
          <cell r="D1673">
            <v>284.61</v>
          </cell>
          <cell r="E1673" t="str">
            <v>SICRO Abr/26</v>
          </cell>
        </row>
        <row r="1674">
          <cell r="A1674">
            <v>1106280</v>
          </cell>
          <cell r="B1674" t="str">
            <v>Concreto para bombeamento fck = 30 MPa - confecção em central dosadora de 30 m³/h - areia e brita comerciais</v>
          </cell>
          <cell r="C1674" t="str">
            <v>m³</v>
          </cell>
          <cell r="D1674">
            <v>489.2</v>
          </cell>
          <cell r="E1674" t="str">
            <v>SICRO Abr/26</v>
          </cell>
        </row>
        <row r="1675">
          <cell r="A1675">
            <v>1106289</v>
          </cell>
          <cell r="B1675" t="str">
            <v>Concreto para bombeamento fck = 30 MPa - confecção em central dosadora de 30 m³/h - areia extraída e brita produzida</v>
          </cell>
          <cell r="C1675" t="str">
            <v>m³</v>
          </cell>
          <cell r="D1675">
            <v>339.05</v>
          </cell>
          <cell r="E1675" t="str">
            <v>SICRO Abr/26</v>
          </cell>
        </row>
        <row r="1676">
          <cell r="A1676">
            <v>1116264</v>
          </cell>
          <cell r="B1676" t="str">
            <v>Concreto para bombeamento fck = 30 MPa - confecção em central dosadora de 40 m³/h - areia e brita comerciais</v>
          </cell>
          <cell r="C1676" t="str">
            <v>m³</v>
          </cell>
          <cell r="D1676">
            <v>455.58</v>
          </cell>
          <cell r="E1676" t="str">
            <v>SICRO Abr/26</v>
          </cell>
        </row>
        <row r="1677">
          <cell r="A1677">
            <v>1116268</v>
          </cell>
          <cell r="B1677" t="str">
            <v>Concreto para bombeamento fck = 30 MPa - confecção em central dosadora de 40 m³/h - areia extraída e brita produzida</v>
          </cell>
          <cell r="C1677" t="str">
            <v>m³</v>
          </cell>
          <cell r="D1677">
            <v>305.42</v>
          </cell>
          <cell r="E1677" t="str">
            <v>SICRO Abr/26</v>
          </cell>
        </row>
        <row r="1678">
          <cell r="A1678">
            <v>1106281</v>
          </cell>
          <cell r="B1678" t="str">
            <v>Concreto para bombeamento fck = 35 MPa - confecção em central dosadora de 30 m³/h - areia e brita comerciais</v>
          </cell>
          <cell r="C1678" t="str">
            <v>m³</v>
          </cell>
          <cell r="D1678">
            <v>515.74</v>
          </cell>
          <cell r="E1678" t="str">
            <v>SICRO Abr/26</v>
          </cell>
        </row>
        <row r="1679">
          <cell r="A1679">
            <v>1106382</v>
          </cell>
          <cell r="B1679" t="str">
            <v>Concreto para bombeamento fck = 35 MPa - confecção em central dosadora de 30 m³/h - areia extraída e brita produzida</v>
          </cell>
          <cell r="C1679" t="str">
            <v>m³</v>
          </cell>
          <cell r="D1679">
            <v>369.09</v>
          </cell>
          <cell r="E1679" t="str">
            <v>SICRO Abr/26</v>
          </cell>
        </row>
        <row r="1680">
          <cell r="A1680">
            <v>1116265</v>
          </cell>
          <cell r="B1680" t="str">
            <v>Concreto para bombeamento fck = 35 MPa - confecção em central dosadora de 40 m³/h - areia e brita comerciais</v>
          </cell>
          <cell r="C1680" t="str">
            <v>m³</v>
          </cell>
          <cell r="D1680">
            <v>478.81</v>
          </cell>
          <cell r="E1680" t="str">
            <v>SICRO Abr/26</v>
          </cell>
        </row>
        <row r="1681">
          <cell r="A1681">
            <v>1116269</v>
          </cell>
          <cell r="B1681" t="str">
            <v>Concreto para bombeamento fck = 35 MPa - confecção em central dosadora de 40 m³/h - areia extraída e brita produzida</v>
          </cell>
          <cell r="C1681" t="str">
            <v>m³</v>
          </cell>
          <cell r="D1681">
            <v>332.15</v>
          </cell>
          <cell r="E1681" t="str">
            <v>SICRO Abr/26</v>
          </cell>
        </row>
        <row r="1682">
          <cell r="A1682">
            <v>1106282</v>
          </cell>
          <cell r="B1682" t="str">
            <v>Concreto para bombeamento fck = 40 MPa - confecção em central dosadora de 30 m³/h - areia e brita comerciais</v>
          </cell>
          <cell r="C1682" t="str">
            <v>m³</v>
          </cell>
          <cell r="D1682">
            <v>545.35</v>
          </cell>
          <cell r="E1682" t="str">
            <v>SICRO Abr/26</v>
          </cell>
        </row>
        <row r="1683">
          <cell r="A1683">
            <v>1106384</v>
          </cell>
          <cell r="B1683" t="str">
            <v>Concreto para bombeamento fck = 40 MPa - confecção em central dosadora de 30 m³/h - areia extraída e brita produzida</v>
          </cell>
          <cell r="C1683" t="str">
            <v>m³</v>
          </cell>
          <cell r="D1683">
            <v>402.61</v>
          </cell>
          <cell r="E1683" t="str">
            <v>SICRO Abr/26</v>
          </cell>
        </row>
        <row r="1684">
          <cell r="A1684">
            <v>1116266</v>
          </cell>
          <cell r="B1684" t="str">
            <v>Concreto para bombeamento fck = 40 MPa - confecção em central dosadora de 40 m³/h - areia e brita comerciais</v>
          </cell>
          <cell r="C1684" t="str">
            <v>m³</v>
          </cell>
          <cell r="D1684">
            <v>504.77</v>
          </cell>
          <cell r="E1684" t="str">
            <v>SICRO Abr/26</v>
          </cell>
        </row>
        <row r="1685">
          <cell r="A1685">
            <v>1116270</v>
          </cell>
          <cell r="B1685" t="str">
            <v>Concreto para bombeamento fck = 40 MPa - confecção em central dosadora de 40 m³/h - areia extraída e brita produzida</v>
          </cell>
          <cell r="C1685" t="str">
            <v>m³</v>
          </cell>
          <cell r="D1685">
            <v>362.03</v>
          </cell>
          <cell r="E1685" t="str">
            <v>SICRO Abr/26</v>
          </cell>
        </row>
        <row r="1686">
          <cell r="A1686">
            <v>1107868</v>
          </cell>
          <cell r="B1686" t="str">
            <v>Concreto para sub-base adensado por vibração fck = 7,5 MPa - confecção em central dosadora de 30 m³/h - areia e brita comerciais</v>
          </cell>
          <cell r="C1686" t="str">
            <v>m³</v>
          </cell>
          <cell r="D1686">
            <v>388.35</v>
          </cell>
          <cell r="E1686" t="str">
            <v>SICRO Abr/26</v>
          </cell>
        </row>
        <row r="1687">
          <cell r="A1687">
            <v>1107869</v>
          </cell>
          <cell r="B1687" t="str">
            <v>Concreto para sub-base adensado por vibração fck = 7,5 MPa - confecção em central dosadora de 30 m³/h - areia extraída e brita produzida</v>
          </cell>
          <cell r="C1687" t="str">
            <v>m³</v>
          </cell>
          <cell r="D1687">
            <v>219.24</v>
          </cell>
          <cell r="E1687" t="str">
            <v>SICRO Abr/26</v>
          </cell>
        </row>
        <row r="1688">
          <cell r="A1688">
            <v>1103853</v>
          </cell>
          <cell r="B1688" t="str">
            <v>Concreto poroso para tubos de drenagem fck = 25 MPa - confecção em betoneira e lançamento manual - areia e brita comerciais</v>
          </cell>
          <cell r="C1688" t="str">
            <v>m³</v>
          </cell>
          <cell r="D1688">
            <v>490.77</v>
          </cell>
          <cell r="E1688" t="str">
            <v>SICRO Abr/26</v>
          </cell>
        </row>
        <row r="1689">
          <cell r="A1689">
            <v>1103852</v>
          </cell>
          <cell r="B1689" t="str">
            <v>Concreto poroso para tubos de drenagem fck = 25 MPa - confecção em betoneira e lançamento manual - areia extraída e brita produzida</v>
          </cell>
          <cell r="C1689" t="str">
            <v>m³</v>
          </cell>
          <cell r="D1689">
            <v>387.03</v>
          </cell>
          <cell r="E1689" t="str">
            <v>SICRO Abr/26</v>
          </cell>
        </row>
        <row r="1690">
          <cell r="A1690">
            <v>1106284</v>
          </cell>
          <cell r="B1690" t="str">
            <v>Concreto submerso fck = 20 MPa - confecção em central dosadora de 30 m³/h - areia e brita comerciais</v>
          </cell>
          <cell r="C1690" t="str">
            <v>m³</v>
          </cell>
          <cell r="D1690">
            <v>485.22</v>
          </cell>
          <cell r="E1690" t="str">
            <v>SICRO Abr/26</v>
          </cell>
        </row>
        <row r="1691">
          <cell r="A1691">
            <v>1108116</v>
          </cell>
          <cell r="B1691" t="str">
            <v>Concreto submerso fck = 25 MPa - confecção em central dosadora de 30 m³/h - areia e brita comerciais</v>
          </cell>
          <cell r="C1691" t="str">
            <v>m³</v>
          </cell>
          <cell r="D1691">
            <v>491.03</v>
          </cell>
          <cell r="E1691" t="str">
            <v>SICRO Abr/26</v>
          </cell>
        </row>
        <row r="1692">
          <cell r="A1692">
            <v>1108118</v>
          </cell>
          <cell r="B1692" t="str">
            <v>Concreto submerso fck = 30 MPa - confecção em central dosadora de 30 m³/h - areia e brita comerciais</v>
          </cell>
          <cell r="C1692" t="str">
            <v>m³</v>
          </cell>
          <cell r="D1692">
            <v>516.03</v>
          </cell>
          <cell r="E1692" t="str">
            <v>SICRO Abr/26</v>
          </cell>
        </row>
        <row r="1693">
          <cell r="A1693">
            <v>1106158</v>
          </cell>
          <cell r="B1693" t="str">
            <v>Concreto submerso fck = 35 MPa - confecção em central dosadora de 30 m³/h - areia e brita comerciais</v>
          </cell>
          <cell r="C1693" t="str">
            <v>m³</v>
          </cell>
          <cell r="D1693">
            <v>545.34</v>
          </cell>
          <cell r="E1693" t="str">
            <v>SICRO Abr/26</v>
          </cell>
        </row>
        <row r="1694">
          <cell r="A1694">
            <v>1108120</v>
          </cell>
          <cell r="B1694" t="str">
            <v>Concreto submerso fck = 40 MPa - confecção em central dosadora de 30 m³/h - areia e brita comerciais</v>
          </cell>
          <cell r="C1694" t="str">
            <v>m³</v>
          </cell>
          <cell r="D1694">
            <v>578.11</v>
          </cell>
          <cell r="E1694" t="str">
            <v>SICRO Abr/26</v>
          </cell>
        </row>
        <row r="1695">
          <cell r="A1695">
            <v>1106050</v>
          </cell>
          <cell r="B1695" t="str">
            <v>Lançamento livre de concreto usinado por meio de caminhão betoneira - confecção em central dosadora de 30 m³/h</v>
          </cell>
          <cell r="C1695" t="str">
            <v>m³</v>
          </cell>
          <cell r="D1695">
            <v>65.510000000000005</v>
          </cell>
          <cell r="E1695" t="str">
            <v>SICRO Abr/26</v>
          </cell>
        </row>
        <row r="1696">
          <cell r="A1696">
            <v>1106051</v>
          </cell>
          <cell r="B1696" t="str">
            <v>Lançamento livre de concreto usinado por meio de caminhão betoneira - confecção em central dosadora de 40 m³/h</v>
          </cell>
          <cell r="C1696" t="str">
            <v>m³</v>
          </cell>
          <cell r="D1696">
            <v>54.96</v>
          </cell>
          <cell r="E1696" t="str">
            <v>SICRO Abr/26</v>
          </cell>
        </row>
        <row r="1697">
          <cell r="A1697">
            <v>1106061</v>
          </cell>
          <cell r="B1697" t="str">
            <v>Lançamento manual de concreto usinado - confecção em central dosadora de 30 m³/h</v>
          </cell>
          <cell r="C1697" t="str">
            <v>m³</v>
          </cell>
          <cell r="D1697">
            <v>76.14</v>
          </cell>
          <cell r="E1697" t="str">
            <v>SICRO Abr/26</v>
          </cell>
        </row>
        <row r="1698">
          <cell r="A1698">
            <v>1106087</v>
          </cell>
          <cell r="B1698" t="str">
            <v>Lançamento manual de concreto usinado - confecção em central dosadora de 40 m³/h</v>
          </cell>
          <cell r="C1698" t="str">
            <v>m³</v>
          </cell>
          <cell r="D1698">
            <v>65.92</v>
          </cell>
          <cell r="E1698" t="str">
            <v>SICRO Abr/26</v>
          </cell>
        </row>
        <row r="1699">
          <cell r="A1699">
            <v>1116327</v>
          </cell>
          <cell r="B1699" t="str">
            <v>Lançamento manual de concreto usinado - confecção em central dosadora e misturadora de 20 m³/h</v>
          </cell>
          <cell r="C1699" t="str">
            <v>m³</v>
          </cell>
          <cell r="D1699">
            <v>19.670000000000002</v>
          </cell>
          <cell r="E1699" t="str">
            <v>SICRO Abr/26</v>
          </cell>
        </row>
        <row r="1700">
          <cell r="A1700">
            <v>1107860</v>
          </cell>
          <cell r="B1700" t="str">
            <v>Lançamento mecânico de concreto com bomba lança sobre chassi com capacidade de 50 m³/h - confecção em central dosadora de 40 m³/h</v>
          </cell>
          <cell r="C1700" t="str">
            <v>m³</v>
          </cell>
          <cell r="D1700">
            <v>71.98</v>
          </cell>
          <cell r="E1700" t="str">
            <v>SICRO Abr/26</v>
          </cell>
        </row>
        <row r="1701">
          <cell r="A1701">
            <v>1106088</v>
          </cell>
          <cell r="B1701" t="str">
            <v>Lançamento mecânico de concreto com bomba rebocável com capacidade de 30 m³/h - confecção em central dosadora de 30 m³/h</v>
          </cell>
          <cell r="C1701" t="str">
            <v>m³</v>
          </cell>
          <cell r="D1701">
            <v>80.16</v>
          </cell>
          <cell r="E1701" t="str">
            <v>SICRO Abr/26</v>
          </cell>
        </row>
        <row r="1702">
          <cell r="A1702">
            <v>1106089</v>
          </cell>
          <cell r="B1702" t="str">
            <v>Lançamento mecânico de concreto com bomba rebocável com capacidade de 30 m³/h - confecção em central dosadora e misturadora de 20 m³/h</v>
          </cell>
          <cell r="C1702" t="str">
            <v>m³</v>
          </cell>
          <cell r="D1702">
            <v>26.86</v>
          </cell>
          <cell r="E1702" t="str">
            <v>SICRO Abr/26</v>
          </cell>
        </row>
        <row r="1703">
          <cell r="A1703">
            <v>1106128</v>
          </cell>
          <cell r="B1703" t="str">
            <v>Lançamento mecânico de concreto com bomba rebocável com capacidade de 41 m³/h - confecção em central dosadora de 40 m³/h</v>
          </cell>
          <cell r="C1703" t="str">
            <v>m³</v>
          </cell>
          <cell r="D1703">
            <v>66</v>
          </cell>
          <cell r="E1703" t="str">
            <v>SICRO Abr/26</v>
          </cell>
        </row>
        <row r="1704">
          <cell r="A1704">
            <v>1108056</v>
          </cell>
          <cell r="B1704" t="str">
            <v>Microconcreto autoadensável para reparos e grauteamento - confecção em misturador e lançamento manual</v>
          </cell>
          <cell r="C1704" t="str">
            <v>m³</v>
          </cell>
          <cell r="D1704">
            <v>3507.7</v>
          </cell>
          <cell r="E1704" t="str">
            <v>SICRO Abr/26</v>
          </cell>
        </row>
        <row r="1705">
          <cell r="A1705">
            <v>1108059</v>
          </cell>
          <cell r="B1705" t="str">
            <v>Microconcreto para reparos e grauteamento - confecção em misturador e lançamento manual</v>
          </cell>
          <cell r="C1705" t="str">
            <v>m³</v>
          </cell>
          <cell r="D1705">
            <v>3088.92</v>
          </cell>
          <cell r="E1705" t="str">
            <v>SICRO Abr/26</v>
          </cell>
        </row>
        <row r="1706">
          <cell r="A1706">
            <v>1207700</v>
          </cell>
          <cell r="B1706" t="str">
            <v>Concreto fck = 20 MPa para projeção via seca - confecção em betoneira - areia e brita comerciais</v>
          </cell>
          <cell r="C1706" t="str">
            <v>m³</v>
          </cell>
          <cell r="D1706">
            <v>624.34</v>
          </cell>
          <cell r="E1706" t="str">
            <v>SICRO Abr/26</v>
          </cell>
        </row>
        <row r="1707">
          <cell r="A1707">
            <v>1207701</v>
          </cell>
          <cell r="B1707" t="str">
            <v>Concreto fck = 25 MPa para projeção via seca - confecção em betoneira - areia e brita comerciais</v>
          </cell>
          <cell r="C1707" t="str">
            <v>m³</v>
          </cell>
          <cell r="D1707">
            <v>660.29</v>
          </cell>
          <cell r="E1707" t="str">
            <v>SICRO Abr/26</v>
          </cell>
        </row>
        <row r="1708">
          <cell r="A1708">
            <v>1207702</v>
          </cell>
          <cell r="B1708" t="str">
            <v>Concreto fck = 30 MPa para projeção via seca - confecção em betoneira - areia e brita comerciais</v>
          </cell>
          <cell r="C1708" t="str">
            <v>m³</v>
          </cell>
          <cell r="D1708">
            <v>700.54</v>
          </cell>
          <cell r="E1708" t="str">
            <v>SICRO Abr/26</v>
          </cell>
        </row>
        <row r="1709">
          <cell r="A1709">
            <v>1207708</v>
          </cell>
          <cell r="B1709" t="str">
            <v>Concreto fck = 30 MPa para projeção via úmida - confecção em central dosadora de 30 m³/h - areia e brita comerciais</v>
          </cell>
          <cell r="C1709" t="str">
            <v>m³</v>
          </cell>
          <cell r="D1709">
            <v>624.88</v>
          </cell>
          <cell r="E1709" t="str">
            <v>SICRO Abr/26</v>
          </cell>
        </row>
        <row r="1710">
          <cell r="A1710">
            <v>1207703</v>
          </cell>
          <cell r="B1710" t="str">
            <v>Concreto fck = 40 MPa para projeção via seca - confecção em betoneira - areia e brita comerciais</v>
          </cell>
          <cell r="C1710" t="str">
            <v>m³</v>
          </cell>
          <cell r="D1710">
            <v>795.92</v>
          </cell>
          <cell r="E1710" t="str">
            <v>SICRO Abr/26</v>
          </cell>
        </row>
        <row r="1711">
          <cell r="A1711">
            <v>1207709</v>
          </cell>
          <cell r="B1711" t="str">
            <v>Concreto fck = 40 MPa para projeção via úmida - confecção em central dosadora de 30 m³/h - areia e brita comerciais</v>
          </cell>
          <cell r="C1711" t="str">
            <v>m³</v>
          </cell>
          <cell r="D1711">
            <v>711.92</v>
          </cell>
          <cell r="E1711" t="str">
            <v>SICRO Abr/26</v>
          </cell>
        </row>
        <row r="1712">
          <cell r="A1712">
            <v>1207710</v>
          </cell>
          <cell r="B1712" t="str">
            <v>Concreto projetado via seca fck = 20 MPa aplicado em pisos</v>
          </cell>
          <cell r="C1712" t="str">
            <v>m³</v>
          </cell>
          <cell r="D1712">
            <v>999.99</v>
          </cell>
          <cell r="E1712" t="str">
            <v>SICRO Abr/26</v>
          </cell>
        </row>
        <row r="1713">
          <cell r="A1713">
            <v>1207711</v>
          </cell>
          <cell r="B1713" t="str">
            <v>Concreto projetado via seca fck = 20 MPa aplicado em superfícies inclinadas e verticais</v>
          </cell>
          <cell r="C1713" t="str">
            <v>m³</v>
          </cell>
          <cell r="D1713">
            <v>1253.4000000000001</v>
          </cell>
          <cell r="E1713" t="str">
            <v>SICRO Abr/26</v>
          </cell>
        </row>
        <row r="1714">
          <cell r="A1714">
            <v>1207713</v>
          </cell>
          <cell r="B1714" t="str">
            <v>Concreto projetado via seca fck = 20 MPa aplicado em teto</v>
          </cell>
          <cell r="C1714" t="str">
            <v>m³</v>
          </cell>
          <cell r="D1714">
            <v>1923.18</v>
          </cell>
          <cell r="E1714" t="str">
            <v>SICRO Abr/26</v>
          </cell>
        </row>
        <row r="1715">
          <cell r="A1715">
            <v>1207714</v>
          </cell>
          <cell r="B1715" t="str">
            <v>Concreto projetado via seca fck = 25 MPa aplicado em pisos</v>
          </cell>
          <cell r="C1715" t="str">
            <v>m³</v>
          </cell>
          <cell r="D1715">
            <v>1042.28</v>
          </cell>
          <cell r="E1715" t="str">
            <v>SICRO Abr/26</v>
          </cell>
        </row>
        <row r="1716">
          <cell r="A1716">
            <v>1207715</v>
          </cell>
          <cell r="B1716" t="str">
            <v>Concreto projetado via seca fck = 25 MPa aplicado em superfícies inclinadas e verticais</v>
          </cell>
          <cell r="C1716" t="str">
            <v>m³</v>
          </cell>
          <cell r="D1716">
            <v>1304.76</v>
          </cell>
          <cell r="E1716" t="str">
            <v>SICRO Abr/26</v>
          </cell>
        </row>
        <row r="1717">
          <cell r="A1717">
            <v>1207717</v>
          </cell>
          <cell r="B1717" t="str">
            <v>Concreto projetado via seca fck = 25 MPa aplicado em teto</v>
          </cell>
          <cell r="C1717" t="str">
            <v>m³</v>
          </cell>
          <cell r="D1717">
            <v>1995.08</v>
          </cell>
          <cell r="E1717" t="str">
            <v>SICRO Abr/26</v>
          </cell>
        </row>
        <row r="1718">
          <cell r="A1718">
            <v>1207718</v>
          </cell>
          <cell r="B1718" t="str">
            <v>Concreto projetado via seca fck = 30 MPa aplicado em pisos</v>
          </cell>
          <cell r="C1718" t="str">
            <v>m³</v>
          </cell>
          <cell r="D1718">
            <v>1089.6300000000001</v>
          </cell>
          <cell r="E1718" t="str">
            <v>SICRO Abr/26</v>
          </cell>
        </row>
        <row r="1719">
          <cell r="A1719">
            <v>1207719</v>
          </cell>
          <cell r="B1719" t="str">
            <v>Concreto projetado via seca fck = 30 MPa aplicado em superfícies inclinadas e verticais</v>
          </cell>
          <cell r="C1719" t="str">
            <v>m³</v>
          </cell>
          <cell r="D1719">
            <v>1362.26</v>
          </cell>
          <cell r="E1719" t="str">
            <v>SICRO Abr/26</v>
          </cell>
        </row>
        <row r="1720">
          <cell r="A1720">
            <v>1207721</v>
          </cell>
          <cell r="B1720" t="str">
            <v>Concreto projetado via seca fck = 30 MPa aplicado em teto</v>
          </cell>
          <cell r="C1720" t="str">
            <v>m³</v>
          </cell>
          <cell r="D1720">
            <v>2075.58</v>
          </cell>
          <cell r="E1720" t="str">
            <v>SICRO Abr/26</v>
          </cell>
        </row>
        <row r="1721">
          <cell r="A1721">
            <v>1207722</v>
          </cell>
          <cell r="B1721" t="str">
            <v>Concreto projetado via seca fck = 40 MPa aplicado em pisos</v>
          </cell>
          <cell r="C1721" t="str">
            <v>m³</v>
          </cell>
          <cell r="D1721">
            <v>1201.8399999999999</v>
          </cell>
          <cell r="E1721" t="str">
            <v>SICRO Abr/26</v>
          </cell>
        </row>
        <row r="1722">
          <cell r="A1722">
            <v>1207723</v>
          </cell>
          <cell r="B1722" t="str">
            <v>Concreto projetado via seca fck = 40 MPa aplicado em superfícies inclinadas e verticais</v>
          </cell>
          <cell r="C1722" t="str">
            <v>m³</v>
          </cell>
          <cell r="D1722">
            <v>1498.52</v>
          </cell>
          <cell r="E1722" t="str">
            <v>SICRO Abr/26</v>
          </cell>
        </row>
        <row r="1723">
          <cell r="A1723">
            <v>1207725</v>
          </cell>
          <cell r="B1723" t="str">
            <v>Concreto projetado via seca fck = 40 MPa via seca aplicado em teto</v>
          </cell>
          <cell r="C1723" t="str">
            <v>m³</v>
          </cell>
          <cell r="D1723">
            <v>2266.34</v>
          </cell>
          <cell r="E1723" t="str">
            <v>SICRO Abr/26</v>
          </cell>
        </row>
        <row r="1724">
          <cell r="A1724">
            <v>1207728</v>
          </cell>
          <cell r="B1724" t="str">
            <v>Concreto projetado via úmida fck = 30 MPa aplicado em túneis classe I com seção de 20 a 40 m²</v>
          </cell>
          <cell r="C1724" t="str">
            <v>m³</v>
          </cell>
          <cell r="D1724">
            <v>960.89</v>
          </cell>
          <cell r="E1724" t="str">
            <v>SICRO Abr/26</v>
          </cell>
        </row>
        <row r="1725">
          <cell r="A1725">
            <v>1207727</v>
          </cell>
          <cell r="B1725" t="str">
            <v>Concreto projetado via úmida fck = 30 MPa aplicado em túneis classe I com seção de 40 a 60 m²</v>
          </cell>
          <cell r="C1725" t="str">
            <v>m³</v>
          </cell>
          <cell r="D1725">
            <v>936.51</v>
          </cell>
          <cell r="E1725" t="str">
            <v>SICRO Abr/26</v>
          </cell>
        </row>
        <row r="1726">
          <cell r="A1726">
            <v>1207726</v>
          </cell>
          <cell r="B1726" t="str">
            <v>Concreto projetado via úmida fck = 30 MPa aplicado em túneis classe I com seção de 60 a 90 m²</v>
          </cell>
          <cell r="C1726" t="str">
            <v>m³</v>
          </cell>
          <cell r="D1726">
            <v>917.02</v>
          </cell>
          <cell r="E1726" t="str">
            <v>SICRO Abr/26</v>
          </cell>
        </row>
        <row r="1727">
          <cell r="A1727">
            <v>1208329</v>
          </cell>
          <cell r="B1727" t="str">
            <v>Concreto projetado via úmida fck = 30 MPa aplicado em túneis classe I com seção superior a 90 m²</v>
          </cell>
          <cell r="C1727" t="str">
            <v>m³</v>
          </cell>
          <cell r="D1727">
            <v>894.58</v>
          </cell>
          <cell r="E1727" t="str">
            <v>SICRO Abr/26</v>
          </cell>
        </row>
        <row r="1728">
          <cell r="A1728">
            <v>1207685</v>
          </cell>
          <cell r="B1728" t="str">
            <v>Concreto projetado via úmida fck = 30 MPa aplicado em túneis classe II com seção de 20 a 40 m²</v>
          </cell>
          <cell r="C1728" t="str">
            <v>m³</v>
          </cell>
          <cell r="D1728">
            <v>1012.79</v>
          </cell>
          <cell r="E1728" t="str">
            <v>SICRO Abr/26</v>
          </cell>
        </row>
        <row r="1729">
          <cell r="A1729">
            <v>1207684</v>
          </cell>
          <cell r="B1729" t="str">
            <v>Concreto projetado via úmida fck = 30 MPa aplicado em túneis classe II com seção de 40 a 60 m²</v>
          </cell>
          <cell r="C1729" t="str">
            <v>m³</v>
          </cell>
          <cell r="D1729">
            <v>980.59</v>
          </cell>
          <cell r="E1729" t="str">
            <v>SICRO Abr/26</v>
          </cell>
        </row>
        <row r="1730">
          <cell r="A1730">
            <v>1207683</v>
          </cell>
          <cell r="B1730" t="str">
            <v>Concreto projetado via úmida fck = 30 MPa aplicado em túneis classe II com seção de 60 a 90 m²</v>
          </cell>
          <cell r="C1730" t="str">
            <v>m³</v>
          </cell>
          <cell r="D1730">
            <v>956.05</v>
          </cell>
          <cell r="E1730" t="str">
            <v>SICRO Abr/26</v>
          </cell>
        </row>
        <row r="1731">
          <cell r="A1731">
            <v>1208337</v>
          </cell>
          <cell r="B1731" t="str">
            <v>Concreto projetado via úmida fck = 30 MPa aplicado em túneis classe II com seção superior a 90 m²</v>
          </cell>
          <cell r="C1731" t="str">
            <v>m³</v>
          </cell>
          <cell r="D1731">
            <v>929.96</v>
          </cell>
          <cell r="E1731" t="str">
            <v>SICRO Abr/26</v>
          </cell>
        </row>
        <row r="1732">
          <cell r="A1732">
            <v>1207691</v>
          </cell>
          <cell r="B1732" t="str">
            <v>Concreto projetado via úmida fck = 30 MPa aplicado em túneis classe III com seção de 20 a 40 m²</v>
          </cell>
          <cell r="C1732" t="str">
            <v>m³</v>
          </cell>
          <cell r="D1732">
            <v>1075.76</v>
          </cell>
          <cell r="E1732" t="str">
            <v>SICRO Abr/26</v>
          </cell>
        </row>
        <row r="1733">
          <cell r="A1733">
            <v>1207690</v>
          </cell>
          <cell r="B1733" t="str">
            <v>Concreto projetado via úmida fck = 30 MPa aplicado em túneis classe III com seção de 40 a 60 m²</v>
          </cell>
          <cell r="C1733" t="str">
            <v>m³</v>
          </cell>
          <cell r="D1733">
            <v>1031.92</v>
          </cell>
          <cell r="E1733" t="str">
            <v>SICRO Abr/26</v>
          </cell>
        </row>
        <row r="1734">
          <cell r="A1734">
            <v>1207689</v>
          </cell>
          <cell r="B1734" t="str">
            <v>Concreto projetado via úmida fck = 30 MPa aplicado em túneis classe III com seção de 60 a 90 m²</v>
          </cell>
          <cell r="C1734" t="str">
            <v>m³</v>
          </cell>
          <cell r="D1734">
            <v>995.05</v>
          </cell>
          <cell r="E1734" t="str">
            <v>SICRO Abr/26</v>
          </cell>
        </row>
        <row r="1735">
          <cell r="A1735">
            <v>1208345</v>
          </cell>
          <cell r="B1735" t="str">
            <v>Concreto projetado via úmida fck = 30 MPa aplicado em túneis classe III com seção superior a 90 m²</v>
          </cell>
          <cell r="C1735" t="str">
            <v>m³</v>
          </cell>
          <cell r="D1735">
            <v>964.66</v>
          </cell>
          <cell r="E1735" t="str">
            <v>SICRO Abr/26</v>
          </cell>
        </row>
        <row r="1736">
          <cell r="A1736">
            <v>1207697</v>
          </cell>
          <cell r="B1736" t="str">
            <v>Concreto projetado via úmida fck = 30 MPa aplicado em túneis classe IV com seção de 20 a 40 m²</v>
          </cell>
          <cell r="C1736" t="str">
            <v>m³</v>
          </cell>
          <cell r="D1736">
            <v>1155.71</v>
          </cell>
          <cell r="E1736" t="str">
            <v>SICRO Abr/26</v>
          </cell>
        </row>
        <row r="1737">
          <cell r="A1737">
            <v>1207696</v>
          </cell>
          <cell r="B1737" t="str">
            <v>Concreto projetado via úmida fck = 30 MPa aplicado em túneis classe IV com seção de 40 a 60 m²</v>
          </cell>
          <cell r="C1737" t="str">
            <v>m³</v>
          </cell>
          <cell r="D1737">
            <v>1093.05</v>
          </cell>
          <cell r="E1737" t="str">
            <v>SICRO Abr/26</v>
          </cell>
        </row>
        <row r="1738">
          <cell r="A1738">
            <v>1207695</v>
          </cell>
          <cell r="B1738" t="str">
            <v>Concreto projetado via úmida fck = 30 MPa aplicado em túneis classe IV com seção de 60 a 90 m²</v>
          </cell>
          <cell r="C1738" t="str">
            <v>m³</v>
          </cell>
          <cell r="D1738">
            <v>1050.43</v>
          </cell>
          <cell r="E1738" t="str">
            <v>SICRO Abr/26</v>
          </cell>
        </row>
        <row r="1739">
          <cell r="A1739">
            <v>1208353</v>
          </cell>
          <cell r="B1739" t="str">
            <v>Concreto projetado via úmida fck = 30 MPa aplicado em túneis classe IV com seção superior a 90 m²</v>
          </cell>
          <cell r="C1739" t="str">
            <v>m³</v>
          </cell>
          <cell r="D1739">
            <v>1007.57</v>
          </cell>
          <cell r="E1739" t="str">
            <v>SICRO Abr/26</v>
          </cell>
        </row>
        <row r="1740">
          <cell r="A1740">
            <v>1207663</v>
          </cell>
          <cell r="B1740" t="str">
            <v>Concreto projetado via úmida fck = 30 MPa aplicado em túneis classe V com seção de 20 a 40 m²</v>
          </cell>
          <cell r="C1740" t="str">
            <v>m³</v>
          </cell>
          <cell r="D1740">
            <v>1334.02</v>
          </cell>
          <cell r="E1740" t="str">
            <v>SICRO Abr/26</v>
          </cell>
        </row>
        <row r="1741">
          <cell r="A1741">
            <v>1207662</v>
          </cell>
          <cell r="B1741" t="str">
            <v>Concreto projetado via úmida fck = 30 MPa aplicado em túneis classe V com seção de 40 a 60 m²</v>
          </cell>
          <cell r="C1741" t="str">
            <v>m³</v>
          </cell>
          <cell r="D1741">
            <v>1296.02</v>
          </cell>
          <cell r="E1741" t="str">
            <v>SICRO Abr/26</v>
          </cell>
        </row>
        <row r="1742">
          <cell r="A1742">
            <v>1207661</v>
          </cell>
          <cell r="B1742" t="str">
            <v>Concreto projetado via úmida fck = 30 MPa aplicado em túneis classe V com seção de 60 a 90 m²</v>
          </cell>
          <cell r="C1742" t="str">
            <v>m³</v>
          </cell>
          <cell r="D1742">
            <v>1265.6099999999999</v>
          </cell>
          <cell r="E1742" t="str">
            <v>SICRO Abr/26</v>
          </cell>
        </row>
        <row r="1743">
          <cell r="A1743">
            <v>1208361</v>
          </cell>
          <cell r="B1743" t="str">
            <v>Concreto projetado via úmida fck = 30 MPa aplicado em túneis classe V com seção superior a 90 m²</v>
          </cell>
          <cell r="C1743" t="str">
            <v>m³</v>
          </cell>
          <cell r="D1743">
            <v>1220</v>
          </cell>
          <cell r="E1743" t="str">
            <v>SICRO Abr/26</v>
          </cell>
        </row>
        <row r="1744">
          <cell r="A1744">
            <v>1207669</v>
          </cell>
          <cell r="B1744" t="str">
            <v>Concreto projetado via úmida fck = 30 MPa aplicado em túneis classe VI com seção de 20 a 40 m²</v>
          </cell>
          <cell r="C1744" t="str">
            <v>m³</v>
          </cell>
          <cell r="D1744">
            <v>1497.97</v>
          </cell>
          <cell r="E1744" t="str">
            <v>SICRO Abr/26</v>
          </cell>
        </row>
        <row r="1745">
          <cell r="A1745">
            <v>1207668</v>
          </cell>
          <cell r="B1745" t="str">
            <v>Concreto projetado via úmida fck = 30 MPa aplicado em túneis classe VI com seção de 40 a 60 m²</v>
          </cell>
          <cell r="C1745" t="str">
            <v>m³</v>
          </cell>
          <cell r="D1745">
            <v>1450.79</v>
          </cell>
          <cell r="E1745" t="str">
            <v>SICRO Abr/26</v>
          </cell>
        </row>
        <row r="1746">
          <cell r="A1746">
            <v>1207667</v>
          </cell>
          <cell r="B1746" t="str">
            <v>Concreto projetado via úmida fck = 30 MPa aplicado em túneis classe VI com seção de 60 a 90 m²</v>
          </cell>
          <cell r="C1746" t="str">
            <v>m³</v>
          </cell>
          <cell r="D1746">
            <v>1380.02</v>
          </cell>
          <cell r="E1746" t="str">
            <v>SICRO Abr/26</v>
          </cell>
        </row>
        <row r="1747">
          <cell r="A1747">
            <v>1208369</v>
          </cell>
          <cell r="B1747" t="str">
            <v>Concreto projetado via úmida fck = 30 MPa aplicado em túneis classe VI com seção superior a 90 m²</v>
          </cell>
          <cell r="C1747" t="str">
            <v>m³</v>
          </cell>
          <cell r="D1747">
            <v>1309.25</v>
          </cell>
          <cell r="E1747" t="str">
            <v>SICRO Abr/26</v>
          </cell>
        </row>
        <row r="1748">
          <cell r="A1748">
            <v>1207682</v>
          </cell>
          <cell r="B1748" t="str">
            <v>Concreto projetado via úmida fck = 40 MPa aplicado em túneis classe I com seção de 20 a 40 m²</v>
          </cell>
          <cell r="C1748" t="str">
            <v>m³</v>
          </cell>
          <cell r="D1748">
            <v>1063.29</v>
          </cell>
          <cell r="E1748" t="str">
            <v>SICRO Abr/26</v>
          </cell>
        </row>
        <row r="1749">
          <cell r="A1749">
            <v>1207681</v>
          </cell>
          <cell r="B1749" t="str">
            <v>Concreto projetado via úmida fck = 40 MPa aplicado em túneis classe I com seção de 40 a 60 m²</v>
          </cell>
          <cell r="C1749" t="str">
            <v>m³</v>
          </cell>
          <cell r="D1749">
            <v>1038.9100000000001</v>
          </cell>
          <cell r="E1749" t="str">
            <v>SICRO Abr/26</v>
          </cell>
        </row>
        <row r="1750">
          <cell r="A1750">
            <v>1207729</v>
          </cell>
          <cell r="B1750" t="str">
            <v>Concreto projetado via úmida fck = 40 MPa aplicado em túneis classe I com seção de 60 a 90 m²</v>
          </cell>
          <cell r="C1750" t="str">
            <v>m³</v>
          </cell>
          <cell r="D1750">
            <v>1019.42</v>
          </cell>
          <cell r="E1750" t="str">
            <v>SICRO Abr/26</v>
          </cell>
        </row>
        <row r="1751">
          <cell r="A1751">
            <v>1208333</v>
          </cell>
          <cell r="B1751" t="str">
            <v>Concreto projetado via úmida fck = 40 MPa aplicado em túneis classe I com seção superior a 90 m²</v>
          </cell>
          <cell r="C1751" t="str">
            <v>m³</v>
          </cell>
          <cell r="D1751">
            <v>996.98</v>
          </cell>
          <cell r="E1751" t="str">
            <v>SICRO Abr/26</v>
          </cell>
        </row>
        <row r="1752">
          <cell r="A1752">
            <v>1207688</v>
          </cell>
          <cell r="B1752" t="str">
            <v>Concreto projetado via úmida fck = 40 MPa aplicado em túneis classe II com seção de 20 a 40 m²</v>
          </cell>
          <cell r="C1752" t="str">
            <v>m³</v>
          </cell>
          <cell r="D1752">
            <v>1118.3</v>
          </cell>
          <cell r="E1752" t="str">
            <v>SICRO Abr/26</v>
          </cell>
        </row>
        <row r="1753">
          <cell r="A1753">
            <v>1207687</v>
          </cell>
          <cell r="B1753" t="str">
            <v>Concreto projetado via úmida fck = 40 MPa aplicado em túneis classe II com seção de 40 a 60 m²</v>
          </cell>
          <cell r="C1753" t="str">
            <v>m³</v>
          </cell>
          <cell r="D1753">
            <v>1086.0899999999999</v>
          </cell>
          <cell r="E1753" t="str">
            <v>SICRO Abr/26</v>
          </cell>
        </row>
        <row r="1754">
          <cell r="A1754">
            <v>1207686</v>
          </cell>
          <cell r="B1754" t="str">
            <v>Concreto projetado via úmida fck = 40 MPa aplicado em túneis classe II com seção de 60 a 90 m²</v>
          </cell>
          <cell r="C1754" t="str">
            <v>m³</v>
          </cell>
          <cell r="D1754">
            <v>1061.55</v>
          </cell>
          <cell r="E1754" t="str">
            <v>SICRO Abr/26</v>
          </cell>
        </row>
        <row r="1755">
          <cell r="A1755">
            <v>1208341</v>
          </cell>
          <cell r="B1755" t="str">
            <v>Concreto projetado via úmida fck = 40 MPa aplicado em túneis classe II com seção superior a 90 m²</v>
          </cell>
          <cell r="C1755" t="str">
            <v>m³</v>
          </cell>
          <cell r="D1755">
            <v>1035.46</v>
          </cell>
          <cell r="E1755" t="str">
            <v>SICRO Abr/26</v>
          </cell>
        </row>
        <row r="1756">
          <cell r="A1756">
            <v>1207694</v>
          </cell>
          <cell r="B1756" t="str">
            <v>Concreto projetado via úmida fck = 40 MPa aplicado em túneis classe III com seção de 20 a 40 m²</v>
          </cell>
          <cell r="C1756" t="str">
            <v>m³</v>
          </cell>
          <cell r="D1756">
            <v>1184.56</v>
          </cell>
          <cell r="E1756" t="str">
            <v>SICRO Abr/26</v>
          </cell>
        </row>
        <row r="1757">
          <cell r="A1757">
            <v>1207693</v>
          </cell>
          <cell r="B1757" t="str">
            <v>Concreto projetado via úmida fck = 40 MPa aplicado em túneis classe III com seção de 40 a 60 m²</v>
          </cell>
          <cell r="C1757" t="str">
            <v>m³</v>
          </cell>
          <cell r="D1757">
            <v>1140.72</v>
          </cell>
          <cell r="E1757" t="str">
            <v>SICRO Abr/26</v>
          </cell>
        </row>
        <row r="1758">
          <cell r="A1758">
            <v>1207692</v>
          </cell>
          <cell r="B1758" t="str">
            <v>Concreto projetado via úmida fck = 40 MPa aplicado em túneis classe III com seção de 60 a 90 m²</v>
          </cell>
          <cell r="C1758" t="str">
            <v>m³</v>
          </cell>
          <cell r="D1758">
            <v>1103.8499999999999</v>
          </cell>
          <cell r="E1758" t="str">
            <v>SICRO Abr/26</v>
          </cell>
        </row>
        <row r="1759">
          <cell r="A1759">
            <v>1208349</v>
          </cell>
          <cell r="B1759" t="str">
            <v>Concreto projetado via úmida fck = 40 MPa aplicado em túneis classe III com seção superior a 90 m²</v>
          </cell>
          <cell r="C1759" t="str">
            <v>m³</v>
          </cell>
          <cell r="D1759">
            <v>1073.46</v>
          </cell>
          <cell r="E1759" t="str">
            <v>SICRO Abr/26</v>
          </cell>
        </row>
        <row r="1760">
          <cell r="A1760">
            <v>1207660</v>
          </cell>
          <cell r="B1760" t="str">
            <v>Concreto projetado via úmida fck = 40 MPa aplicado em túneis classe IV com seção de 20 a 40 m²</v>
          </cell>
          <cell r="C1760" t="str">
            <v>m³</v>
          </cell>
          <cell r="D1760">
            <v>1268.02</v>
          </cell>
          <cell r="E1760" t="str">
            <v>SICRO Abr/26</v>
          </cell>
        </row>
        <row r="1761">
          <cell r="A1761">
            <v>1207699</v>
          </cell>
          <cell r="B1761" t="str">
            <v>Concreto projetado via úmida fck = 40 MPa aplicado em túneis classe IV com seção de 40 a 60 m²</v>
          </cell>
          <cell r="C1761" t="str">
            <v>m³</v>
          </cell>
          <cell r="D1761">
            <v>1205.3599999999999</v>
          </cell>
          <cell r="E1761" t="str">
            <v>SICRO Abr/26</v>
          </cell>
        </row>
        <row r="1762">
          <cell r="A1762">
            <v>1207698</v>
          </cell>
          <cell r="B1762" t="str">
            <v>Concreto projetado via úmida fck = 40 MPa aplicado em túneis classe IV com seção de 60 a 90 m²</v>
          </cell>
          <cell r="C1762" t="str">
            <v>m³</v>
          </cell>
          <cell r="D1762">
            <v>1162.73</v>
          </cell>
          <cell r="E1762" t="str">
            <v>SICRO Abr/26</v>
          </cell>
        </row>
        <row r="1763">
          <cell r="A1763">
            <v>1208357</v>
          </cell>
          <cell r="B1763" t="str">
            <v>Concreto projetado via úmida fck = 40 MPa aplicado em túneis classe IV com seção superior a 90 m²</v>
          </cell>
          <cell r="C1763" t="str">
            <v>m³</v>
          </cell>
          <cell r="D1763">
            <v>1119.8800000000001</v>
          </cell>
          <cell r="E1763" t="str">
            <v>SICRO Abr/26</v>
          </cell>
        </row>
        <row r="1764">
          <cell r="A1764">
            <v>1207666</v>
          </cell>
          <cell r="B1764" t="str">
            <v>Concreto projetado via úmida fck = 40 MPa aplicado em túneis classe V com seção de 20 a 40 m²</v>
          </cell>
          <cell r="C1764" t="str">
            <v>m³</v>
          </cell>
          <cell r="D1764">
            <v>1450.08</v>
          </cell>
          <cell r="E1764" t="str">
            <v>SICRO Abr/26</v>
          </cell>
        </row>
        <row r="1765">
          <cell r="A1765">
            <v>1207665</v>
          </cell>
          <cell r="B1765" t="str">
            <v>Concreto projetado via úmida fck = 40 MPa aplicado em túneis classe V com seção de 40 a 60 m²</v>
          </cell>
          <cell r="C1765" t="str">
            <v>m³</v>
          </cell>
          <cell r="D1765">
            <v>1412.07</v>
          </cell>
          <cell r="E1765" t="str">
            <v>SICRO Abr/26</v>
          </cell>
        </row>
        <row r="1766">
          <cell r="A1766">
            <v>1207664</v>
          </cell>
          <cell r="B1766" t="str">
            <v>Concreto projetado via úmida fck = 40 MPa aplicado em túneis classe V com seção de 60 a 90 m²</v>
          </cell>
          <cell r="C1766" t="str">
            <v>m³</v>
          </cell>
          <cell r="D1766">
            <v>1381.66</v>
          </cell>
          <cell r="E1766" t="str">
            <v>SICRO Abr/26</v>
          </cell>
        </row>
        <row r="1767">
          <cell r="A1767">
            <v>1208365</v>
          </cell>
          <cell r="B1767" t="str">
            <v>Concreto projetado via úmida fck = 40 MPa aplicado em túneis classe V com seção superior a 90 m²</v>
          </cell>
          <cell r="C1767" t="str">
            <v>m³</v>
          </cell>
          <cell r="D1767">
            <v>1336.06</v>
          </cell>
          <cell r="E1767" t="str">
            <v>SICRO Abr/26</v>
          </cell>
        </row>
        <row r="1768">
          <cell r="A1768">
            <v>1207672</v>
          </cell>
          <cell r="B1768" t="str">
            <v>Concreto projetado via úmida fck = 40 MPa aplicado em túneis classe VI com seção de 20 a 40 m²</v>
          </cell>
          <cell r="C1768" t="str">
            <v>m³</v>
          </cell>
          <cell r="D1768">
            <v>1618.03</v>
          </cell>
          <cell r="E1768" t="str">
            <v>SICRO Abr/26</v>
          </cell>
        </row>
        <row r="1769">
          <cell r="A1769">
            <v>1207671</v>
          </cell>
          <cell r="B1769" t="str">
            <v>Concreto projetado via úmida fck = 40 MPa aplicado em túneis classe VI com seção de 40 a 60 m²</v>
          </cell>
          <cell r="C1769" t="str">
            <v>m³</v>
          </cell>
          <cell r="D1769">
            <v>1570.85</v>
          </cell>
          <cell r="E1769" t="str">
            <v>SICRO Abr/26</v>
          </cell>
        </row>
        <row r="1770">
          <cell r="A1770">
            <v>1207670</v>
          </cell>
          <cell r="B1770" t="str">
            <v>Concreto projetado via úmida fck = 40 MPa aplicado em túneis classe VI com seção de 60 a 90 m²</v>
          </cell>
          <cell r="C1770" t="str">
            <v>m³</v>
          </cell>
          <cell r="D1770">
            <v>1500.08</v>
          </cell>
          <cell r="E1770" t="str">
            <v>SICRO Abr/26</v>
          </cell>
        </row>
        <row r="1771">
          <cell r="A1771">
            <v>1208373</v>
          </cell>
          <cell r="B1771" t="str">
            <v>Concreto projetado via úmida fck = 40 MPa aplicado em túneis classe VI com seção superior a 90 m²</v>
          </cell>
          <cell r="C1771" t="str">
            <v>m³</v>
          </cell>
          <cell r="D1771">
            <v>1429.31</v>
          </cell>
          <cell r="E1771" t="str">
            <v>SICRO Abr/26</v>
          </cell>
        </row>
        <row r="1772">
          <cell r="A1772">
            <v>1400976</v>
          </cell>
          <cell r="B1772" t="str">
            <v>Corte a plasma CNC em chapa com espessura de 6,3 a 10 mm</v>
          </cell>
          <cell r="C1772" t="str">
            <v>m</v>
          </cell>
          <cell r="D1772">
            <v>5.12</v>
          </cell>
          <cell r="E1772" t="str">
            <v>SICRO Abr/26</v>
          </cell>
        </row>
        <row r="1773">
          <cell r="A1773">
            <v>1400970</v>
          </cell>
          <cell r="B1773" t="str">
            <v>Corte a plasma manual em chapa de aço-carbono com espessura de 4 a 8 mm</v>
          </cell>
          <cell r="C1773" t="str">
            <v>m</v>
          </cell>
          <cell r="D1773">
            <v>2.66</v>
          </cell>
          <cell r="E1773" t="str">
            <v>SICRO Abr/26</v>
          </cell>
        </row>
        <row r="1774">
          <cell r="A1774">
            <v>1400971</v>
          </cell>
          <cell r="B1774" t="str">
            <v>Corte a plasma manual em chapa de aço-carbono com espessura de 9 a 25 mm</v>
          </cell>
          <cell r="C1774" t="str">
            <v>m</v>
          </cell>
          <cell r="D1774">
            <v>11.55</v>
          </cell>
          <cell r="E1774" t="str">
            <v>SICRO Abr/26</v>
          </cell>
        </row>
        <row r="1775">
          <cell r="A1775">
            <v>1400972</v>
          </cell>
          <cell r="B1775" t="str">
            <v>Corte a plasma manual em chapa de alumínio com espessura de 1,5 mm</v>
          </cell>
          <cell r="C1775" t="str">
            <v>m</v>
          </cell>
          <cell r="D1775">
            <v>2.65</v>
          </cell>
          <cell r="E1775" t="str">
            <v>SICRO Abr/26</v>
          </cell>
        </row>
        <row r="1776">
          <cell r="A1776">
            <v>1416201</v>
          </cell>
          <cell r="B1776" t="str">
            <v>Corte de barras e fios de aço com maçarico oxiacetileno</v>
          </cell>
          <cell r="C1776" t="str">
            <v>cm²</v>
          </cell>
          <cell r="D1776">
            <v>0.25</v>
          </cell>
          <cell r="E1776" t="str">
            <v>SICRO Abr/26</v>
          </cell>
        </row>
        <row r="1777">
          <cell r="A1777">
            <v>1400969</v>
          </cell>
          <cell r="B1777" t="str">
            <v>Corte de cantoneira de alumínio</v>
          </cell>
          <cell r="C1777" t="str">
            <v>un</v>
          </cell>
          <cell r="D1777">
            <v>0.18</v>
          </cell>
          <cell r="E1777" t="str">
            <v>SICRO Abr/26</v>
          </cell>
        </row>
        <row r="1778">
          <cell r="A1778">
            <v>1400975</v>
          </cell>
          <cell r="B1778" t="str">
            <v>Corte de chapa de aço com guilhotina hidráulica</v>
          </cell>
          <cell r="C1778" t="str">
            <v>m</v>
          </cell>
          <cell r="D1778">
            <v>4.6900000000000004</v>
          </cell>
          <cell r="E1778" t="str">
            <v>SICRO Abr/26</v>
          </cell>
        </row>
        <row r="1779">
          <cell r="A1779">
            <v>1400985</v>
          </cell>
          <cell r="B1779" t="str">
            <v>Corte de chapas de aço com espessura de 12,5 mm com maçarico oxi-GLP</v>
          </cell>
          <cell r="C1779" t="str">
            <v>m</v>
          </cell>
          <cell r="D1779">
            <v>2.97</v>
          </cell>
          <cell r="E1779" t="str">
            <v>SICRO Abr/26</v>
          </cell>
        </row>
        <row r="1780">
          <cell r="A1780">
            <v>1416141</v>
          </cell>
          <cell r="B1780" t="str">
            <v>Corte de chapas de aço com espessura de 12,5 mm com maçarico oxiacetileno</v>
          </cell>
          <cell r="C1780" t="str">
            <v>m</v>
          </cell>
          <cell r="D1780">
            <v>4.16</v>
          </cell>
          <cell r="E1780" t="str">
            <v>SICRO Abr/26</v>
          </cell>
        </row>
        <row r="1781">
          <cell r="A1781">
            <v>1400986</v>
          </cell>
          <cell r="B1781" t="str">
            <v>Corte de chapas de aço com espessura de 16,0 mm com maçarico oxi-GLP</v>
          </cell>
          <cell r="C1781" t="str">
            <v>m</v>
          </cell>
          <cell r="D1781">
            <v>3.29</v>
          </cell>
          <cell r="E1781" t="str">
            <v>SICRO Abr/26</v>
          </cell>
        </row>
        <row r="1782">
          <cell r="A1782">
            <v>1416142</v>
          </cell>
          <cell r="B1782" t="str">
            <v>Corte de chapas de aço com espessura de 16,0 mm com maçarico oxiacetileno</v>
          </cell>
          <cell r="C1782" t="str">
            <v>m</v>
          </cell>
          <cell r="D1782">
            <v>6.34</v>
          </cell>
          <cell r="E1782" t="str">
            <v>SICRO Abr/26</v>
          </cell>
        </row>
        <row r="1783">
          <cell r="A1783">
            <v>1400980</v>
          </cell>
          <cell r="B1783" t="str">
            <v>Corte de chapas de aço com espessura de 3,0 mm com maçarico oxi-GLP</v>
          </cell>
          <cell r="C1783" t="str">
            <v>m</v>
          </cell>
          <cell r="D1783">
            <v>2.23</v>
          </cell>
          <cell r="E1783" t="str">
            <v>SICRO Abr/26</v>
          </cell>
        </row>
        <row r="1784">
          <cell r="A1784">
            <v>1400973</v>
          </cell>
          <cell r="B1784" t="str">
            <v>Corte de chapas de aço com espessura de 3,0 mm com maçarico oxiacetileno</v>
          </cell>
          <cell r="C1784" t="str">
            <v>m</v>
          </cell>
          <cell r="D1784">
            <v>1.86</v>
          </cell>
          <cell r="E1784" t="str">
            <v>SICRO Abr/26</v>
          </cell>
        </row>
        <row r="1785">
          <cell r="A1785">
            <v>1400981</v>
          </cell>
          <cell r="B1785" t="str">
            <v>Corte de chapas de aço com espessura de 5,0 mm com maçarico oxi-GLP</v>
          </cell>
          <cell r="C1785" t="str">
            <v>m</v>
          </cell>
          <cell r="D1785">
            <v>2.37</v>
          </cell>
          <cell r="E1785" t="str">
            <v>SICRO Abr/26</v>
          </cell>
        </row>
        <row r="1786">
          <cell r="A1786">
            <v>1400974</v>
          </cell>
          <cell r="B1786" t="str">
            <v>Corte de chapas de aço com espessura de 5,0 mm com maçarico oxiacetileno</v>
          </cell>
          <cell r="C1786" t="str">
            <v>m</v>
          </cell>
          <cell r="D1786">
            <v>2.15</v>
          </cell>
          <cell r="E1786" t="str">
            <v>SICRO Abr/26</v>
          </cell>
        </row>
        <row r="1787">
          <cell r="A1787">
            <v>1400982</v>
          </cell>
          <cell r="B1787" t="str">
            <v>Corte de chapas de aço com espessura de 6,3 mm com maçarico oxi-GLP</v>
          </cell>
          <cell r="C1787" t="str">
            <v>m</v>
          </cell>
          <cell r="D1787">
            <v>2.4700000000000002</v>
          </cell>
          <cell r="E1787" t="str">
            <v>SICRO Abr/26</v>
          </cell>
        </row>
        <row r="1788">
          <cell r="A1788">
            <v>1416139</v>
          </cell>
          <cell r="B1788" t="str">
            <v>Corte de chapas de aço com espessura de 6,3 mm com maçarico oxiacetileno</v>
          </cell>
          <cell r="C1788" t="str">
            <v>m</v>
          </cell>
          <cell r="D1788">
            <v>2.38</v>
          </cell>
          <cell r="E1788" t="str">
            <v>SICRO Abr/26</v>
          </cell>
        </row>
        <row r="1789">
          <cell r="A1789">
            <v>1400983</v>
          </cell>
          <cell r="B1789" t="str">
            <v>Corte de chapas de aço com espessura de 8,0 mm com maçarico oxi-GLP</v>
          </cell>
          <cell r="C1789" t="str">
            <v>m</v>
          </cell>
          <cell r="D1789">
            <v>2.6</v>
          </cell>
          <cell r="E1789" t="str">
            <v>SICRO Abr/26</v>
          </cell>
        </row>
        <row r="1790">
          <cell r="A1790">
            <v>1416202</v>
          </cell>
          <cell r="B1790" t="str">
            <v>Corte de chapas de aço com espessura de 8,0 mm com maçarico oxiacetileno</v>
          </cell>
          <cell r="C1790" t="str">
            <v>m</v>
          </cell>
          <cell r="D1790">
            <v>2.74</v>
          </cell>
          <cell r="E1790" t="str">
            <v>SICRO Abr/26</v>
          </cell>
        </row>
        <row r="1791">
          <cell r="A1791">
            <v>1400984</v>
          </cell>
          <cell r="B1791" t="str">
            <v>Corte de chapas de aço com espessura de 9,5 mm com maçarico oxi-GLP</v>
          </cell>
          <cell r="C1791" t="str">
            <v>m</v>
          </cell>
          <cell r="D1791">
            <v>2.72</v>
          </cell>
          <cell r="E1791" t="str">
            <v>SICRO Abr/26</v>
          </cell>
        </row>
        <row r="1792">
          <cell r="A1792">
            <v>1416140</v>
          </cell>
          <cell r="B1792" t="str">
            <v>Corte de chapas de aço com espessura de 9,5 mm com maçarico oxiacetileno</v>
          </cell>
          <cell r="C1792" t="str">
            <v>m</v>
          </cell>
          <cell r="D1792">
            <v>3.12</v>
          </cell>
          <cell r="E1792" t="str">
            <v>SICRO Abr/26</v>
          </cell>
        </row>
        <row r="1793">
          <cell r="A1793">
            <v>1419543</v>
          </cell>
          <cell r="B1793" t="str">
            <v>Corte de perfil metálico com máquina policorte com espessura de até 1/8"</v>
          </cell>
          <cell r="C1793" t="str">
            <v>un</v>
          </cell>
          <cell r="D1793">
            <v>0.24</v>
          </cell>
          <cell r="E1793" t="str">
            <v>SICRO Abr/26</v>
          </cell>
        </row>
        <row r="1794">
          <cell r="A1794">
            <v>1408173</v>
          </cell>
          <cell r="B1794" t="str">
            <v>Corte de perfis metálicos com maçarico oxiacetileno</v>
          </cell>
          <cell r="C1794" t="str">
            <v>cm²</v>
          </cell>
          <cell r="D1794">
            <v>7.0000000000000007E-2</v>
          </cell>
          <cell r="E1794" t="str">
            <v>SICRO Abr/26</v>
          </cell>
        </row>
        <row r="1795">
          <cell r="A1795">
            <v>1407063</v>
          </cell>
          <cell r="B1795" t="str">
            <v>Corte de trilho TR45 com utilização de equipamento leve</v>
          </cell>
          <cell r="C1795" t="str">
            <v>un</v>
          </cell>
          <cell r="D1795">
            <v>8.9600000000000009</v>
          </cell>
          <cell r="E1795" t="str">
            <v>SICRO Abr/26</v>
          </cell>
        </row>
        <row r="1796">
          <cell r="A1796">
            <v>1407064</v>
          </cell>
          <cell r="B1796" t="str">
            <v>Corte de trilho TR57 com utilização de equipamento leve</v>
          </cell>
          <cell r="C1796" t="str">
            <v>un</v>
          </cell>
          <cell r="D1796">
            <v>9.31</v>
          </cell>
          <cell r="E1796" t="str">
            <v>SICRO Abr/26</v>
          </cell>
        </row>
        <row r="1797">
          <cell r="A1797">
            <v>1407065</v>
          </cell>
          <cell r="B1797" t="str">
            <v>Corte de trilho TR68 com utilização de equipamento leve</v>
          </cell>
          <cell r="C1797" t="str">
            <v>un</v>
          </cell>
          <cell r="D1797">
            <v>9.57</v>
          </cell>
          <cell r="E1797" t="str">
            <v>SICRO Abr/26</v>
          </cell>
        </row>
        <row r="1798">
          <cell r="A1798">
            <v>1407066</v>
          </cell>
          <cell r="B1798" t="str">
            <v>Corte de trilho UIC60 com utilização de equipamento leve</v>
          </cell>
          <cell r="C1798" t="str">
            <v>un</v>
          </cell>
          <cell r="D1798">
            <v>9.3800000000000008</v>
          </cell>
          <cell r="E1798" t="str">
            <v>SICRO Abr/26</v>
          </cell>
        </row>
        <row r="1799">
          <cell r="A1799">
            <v>1400977</v>
          </cell>
          <cell r="B1799" t="str">
            <v>Dobramento de chapas metálicas com espessuras de até 10 mm</v>
          </cell>
          <cell r="C1799" t="str">
            <v>m</v>
          </cell>
          <cell r="D1799">
            <v>4.0999999999999996</v>
          </cell>
          <cell r="E1799" t="str">
            <v>SICRO Abr/26</v>
          </cell>
        </row>
        <row r="1800">
          <cell r="A1800">
            <v>1407067</v>
          </cell>
          <cell r="B1800" t="str">
            <v>Furação de trilho TR45 com utilização de equipamento leve</v>
          </cell>
          <cell r="C1800" t="str">
            <v>un</v>
          </cell>
          <cell r="D1800">
            <v>3.54</v>
          </cell>
          <cell r="E1800" t="str">
            <v>SICRO Abr/26</v>
          </cell>
        </row>
        <row r="1801">
          <cell r="A1801">
            <v>1407068</v>
          </cell>
          <cell r="B1801" t="str">
            <v>Furação de trilho TR57 com utilização de equipamento leve</v>
          </cell>
          <cell r="C1801" t="str">
            <v>un</v>
          </cell>
          <cell r="D1801">
            <v>3.98</v>
          </cell>
          <cell r="E1801" t="str">
            <v>SICRO Abr/26</v>
          </cell>
        </row>
        <row r="1802">
          <cell r="A1802">
            <v>1407069</v>
          </cell>
          <cell r="B1802" t="str">
            <v>Furação de trilho TR68 com utilização de equipamento leve</v>
          </cell>
          <cell r="C1802" t="str">
            <v>un</v>
          </cell>
          <cell r="D1802">
            <v>4.32</v>
          </cell>
          <cell r="E1802" t="str">
            <v>SICRO Abr/26</v>
          </cell>
        </row>
        <row r="1803">
          <cell r="A1803">
            <v>1407070</v>
          </cell>
          <cell r="B1803" t="str">
            <v>Furação de trilho UIC60 com utilização de equipamento leve</v>
          </cell>
          <cell r="C1803" t="str">
            <v>un</v>
          </cell>
          <cell r="D1803">
            <v>4.1100000000000003</v>
          </cell>
          <cell r="E1803" t="str">
            <v>SICRO Abr/26</v>
          </cell>
        </row>
        <row r="1804">
          <cell r="A1804">
            <v>1400987</v>
          </cell>
          <cell r="B1804" t="str">
            <v>Perfuração de chapas metálicas com espessura de até 3 mm - D = 25 mm</v>
          </cell>
          <cell r="C1804" t="str">
            <v>un</v>
          </cell>
          <cell r="D1804">
            <v>1.4</v>
          </cell>
          <cell r="E1804" t="str">
            <v>SICRO Abr/26</v>
          </cell>
        </row>
        <row r="1805">
          <cell r="A1805">
            <v>1416257</v>
          </cell>
          <cell r="B1805" t="str">
            <v>Solda com maçarico oxiacetileno de chapas de aço de 12,5 mm</v>
          </cell>
          <cell r="C1805" t="str">
            <v>m</v>
          </cell>
          <cell r="D1805">
            <v>321.67</v>
          </cell>
          <cell r="E1805" t="str">
            <v>SICRO Abr/26</v>
          </cell>
        </row>
        <row r="1806">
          <cell r="A1806">
            <v>1416253</v>
          </cell>
          <cell r="B1806" t="str">
            <v>Solda com maçarico oxiacetileno de chapas de aço de 16 mm</v>
          </cell>
          <cell r="C1806" t="str">
            <v>m</v>
          </cell>
          <cell r="D1806">
            <v>746.06</v>
          </cell>
          <cell r="E1806" t="str">
            <v>SICRO Abr/26</v>
          </cell>
        </row>
        <row r="1807">
          <cell r="A1807">
            <v>1416254</v>
          </cell>
          <cell r="B1807" t="str">
            <v>Solda com maçarico oxiacetileno de chapas de aço de 6,3 mm</v>
          </cell>
          <cell r="C1807" t="str">
            <v>m</v>
          </cell>
          <cell r="D1807">
            <v>61.66</v>
          </cell>
          <cell r="E1807" t="str">
            <v>SICRO Abr/26</v>
          </cell>
        </row>
        <row r="1808">
          <cell r="A1808">
            <v>1416255</v>
          </cell>
          <cell r="B1808" t="str">
            <v>Solda com maçarico oxiacetileno de chapas de aço de 8 mm</v>
          </cell>
          <cell r="C1808" t="str">
            <v>m</v>
          </cell>
          <cell r="D1808">
            <v>107.45</v>
          </cell>
          <cell r="E1808" t="str">
            <v>SICRO Abr/26</v>
          </cell>
        </row>
        <row r="1809">
          <cell r="A1809">
            <v>1416256</v>
          </cell>
          <cell r="B1809" t="str">
            <v>Solda com maçarico oxiacetileno de chapas de aço de 9,5 mm</v>
          </cell>
          <cell r="C1809" t="str">
            <v>m</v>
          </cell>
          <cell r="D1809">
            <v>165.7</v>
          </cell>
          <cell r="E1809" t="str">
            <v>SICRO Abr/26</v>
          </cell>
        </row>
        <row r="1810">
          <cell r="A1810">
            <v>1400978</v>
          </cell>
          <cell r="B1810" t="str">
            <v>Solda tipo MIG/MAG semiautomática</v>
          </cell>
          <cell r="C1810" t="str">
            <v>kg</v>
          </cell>
          <cell r="D1810">
            <v>204.04</v>
          </cell>
          <cell r="E1810" t="str">
            <v>SICRO Abr/26</v>
          </cell>
        </row>
        <row r="1811">
          <cell r="A1811">
            <v>1513941</v>
          </cell>
          <cell r="B1811" t="str">
            <v>Contenção em areia-cimento ensacada com mistura de areia com 8% de cimento - confecção e assentamento</v>
          </cell>
          <cell r="C1811" t="str">
            <v>m³</v>
          </cell>
          <cell r="D1811">
            <v>595.79999999999995</v>
          </cell>
          <cell r="E1811" t="str">
            <v>SICRO Abr/26</v>
          </cell>
        </row>
        <row r="1812">
          <cell r="A1812">
            <v>1513940</v>
          </cell>
          <cell r="B1812" t="str">
            <v>Contenção em solo-cimento ensacado com mistura de solo de jazida com 8% de cimento - confecção e assentamento</v>
          </cell>
          <cell r="C1812" t="str">
            <v>m³</v>
          </cell>
          <cell r="D1812">
            <v>419.54</v>
          </cell>
          <cell r="E1812" t="str">
            <v>SICRO Abr/26</v>
          </cell>
        </row>
        <row r="1813">
          <cell r="A1813">
            <v>1505879</v>
          </cell>
          <cell r="B1813" t="str">
            <v>Enrocamento de pedra arrumada manualmente - pedra de mão comercial - fornecimento e assentamento</v>
          </cell>
          <cell r="C1813" t="str">
            <v>m³</v>
          </cell>
          <cell r="D1813">
            <v>385.84</v>
          </cell>
          <cell r="E1813" t="str">
            <v>SICRO Abr/26</v>
          </cell>
        </row>
        <row r="1814">
          <cell r="A1814">
            <v>1505878</v>
          </cell>
          <cell r="B1814" t="str">
            <v>Enrocamento de pedra arrumada manualmente - pedra de mão produzida - confecção e assentamento</v>
          </cell>
          <cell r="C1814" t="str">
            <v>m³</v>
          </cell>
          <cell r="D1814">
            <v>258.83999999999997</v>
          </cell>
          <cell r="E1814" t="str">
            <v>SICRO Abr/26</v>
          </cell>
        </row>
        <row r="1815">
          <cell r="A1815">
            <v>1505877</v>
          </cell>
          <cell r="B1815" t="str">
            <v>Enrocamento de pedra espalhada e compactada mecanicamente - pedra de mão comercial - fornecimento e assentamento</v>
          </cell>
          <cell r="C1815" t="str">
            <v>m³</v>
          </cell>
          <cell r="D1815">
            <v>223.16</v>
          </cell>
          <cell r="E1815" t="str">
            <v>SICRO Abr/26</v>
          </cell>
        </row>
        <row r="1816">
          <cell r="A1816">
            <v>1505860</v>
          </cell>
          <cell r="B1816" t="str">
            <v>Enrocamento de pedra jogada - pedra de mão comercial - fornecimento e assentamento</v>
          </cell>
          <cell r="C1816" t="str">
            <v>m³</v>
          </cell>
          <cell r="D1816">
            <v>241.75</v>
          </cell>
          <cell r="E1816" t="str">
            <v>SICRO Abr/26</v>
          </cell>
        </row>
        <row r="1817">
          <cell r="A1817">
            <v>1505859</v>
          </cell>
          <cell r="B1817" t="str">
            <v>Enrocamento de pedra jogada - pedra de mão produzida - confecção e assentamento</v>
          </cell>
          <cell r="C1817" t="str">
            <v>m³</v>
          </cell>
          <cell r="D1817">
            <v>135.91</v>
          </cell>
          <cell r="E1817" t="str">
            <v>SICRO Abr/26</v>
          </cell>
        </row>
        <row r="1818">
          <cell r="A1818">
            <v>1516204</v>
          </cell>
          <cell r="B1818" t="str">
            <v>Fabricação de blocos segmentais de face pré-moldados - C = 40 cm, L = 40 cm e H = 20 cm - massa de 25 kg</v>
          </cell>
          <cell r="C1818" t="str">
            <v>un</v>
          </cell>
          <cell r="D1818">
            <v>6.83</v>
          </cell>
          <cell r="E1818" t="str">
            <v>SICRO Abr/26</v>
          </cell>
        </row>
        <row r="1819">
          <cell r="A1819">
            <v>1516312</v>
          </cell>
          <cell r="B1819" t="str">
            <v>Geocélula em PEAD, paredes perfuradas, soldadas - altura de 100 mm e 1.206 cm² de área de célula - fornecimento e instalação</v>
          </cell>
          <cell r="C1819" t="str">
            <v>m²</v>
          </cell>
          <cell r="D1819">
            <v>33.700000000000003</v>
          </cell>
          <cell r="E1819" t="str">
            <v>SICRO Abr/26</v>
          </cell>
        </row>
        <row r="1820">
          <cell r="A1820">
            <v>1516304</v>
          </cell>
          <cell r="B1820" t="str">
            <v>Geocélula em PEAD, paredes perfuradas, soldadas - altura de 100 mm e 289 cm² de área de célula - fornecimento e instalação</v>
          </cell>
          <cell r="C1820" t="str">
            <v>m²</v>
          </cell>
          <cell r="D1820">
            <v>59.34</v>
          </cell>
          <cell r="E1820" t="str">
            <v>SICRO Abr/26</v>
          </cell>
        </row>
        <row r="1821">
          <cell r="A1821">
            <v>1516308</v>
          </cell>
          <cell r="B1821" t="str">
            <v>Geocélula em PEAD, paredes perfuradas, soldadas - altura de 100 mm e 460 cm² de área de célula - fornecimento e instalação</v>
          </cell>
          <cell r="C1821" t="str">
            <v>m²</v>
          </cell>
          <cell r="D1821">
            <v>44.66</v>
          </cell>
          <cell r="E1821" t="str">
            <v>SICRO Abr/26</v>
          </cell>
        </row>
        <row r="1822">
          <cell r="A1822">
            <v>1516313</v>
          </cell>
          <cell r="B1822" t="str">
            <v>Geocélula em PEAD, paredes perfuradas, soldadas - altura de 150 mm e 1.206 cm² de área de célula - fornecimento e instalação</v>
          </cell>
          <cell r="C1822" t="str">
            <v>m²</v>
          </cell>
          <cell r="D1822">
            <v>61.05</v>
          </cell>
          <cell r="E1822" t="str">
            <v>SICRO Abr/26</v>
          </cell>
        </row>
        <row r="1823">
          <cell r="A1823">
            <v>1516305</v>
          </cell>
          <cell r="B1823" t="str">
            <v>Geocélula em PEAD, paredes perfuradas, soldadas - altura de 150 mm e 289 cm² de área de célula - fornecimento e instalação</v>
          </cell>
          <cell r="C1823" t="str">
            <v>m²</v>
          </cell>
          <cell r="D1823">
            <v>88.66</v>
          </cell>
          <cell r="E1823" t="str">
            <v>SICRO Abr/26</v>
          </cell>
        </row>
        <row r="1824">
          <cell r="A1824">
            <v>1516309</v>
          </cell>
          <cell r="B1824" t="str">
            <v>Geocélula em PEAD, paredes perfuradas, soldadas - altura de 150 mm e 460 cm² de área de célula - fornecimento e instalação</v>
          </cell>
          <cell r="C1824" t="str">
            <v>m²</v>
          </cell>
          <cell r="D1824">
            <v>63.95</v>
          </cell>
          <cell r="E1824" t="str">
            <v>SICRO Abr/26</v>
          </cell>
        </row>
        <row r="1825">
          <cell r="A1825">
            <v>1516314</v>
          </cell>
          <cell r="B1825" t="str">
            <v>Geocélula em PEAD, paredes perfuradas, soldadas - altura de 200 mm e 1.206 cm² de área de célula - fornecimento e instalação</v>
          </cell>
          <cell r="C1825" t="str">
            <v>m²</v>
          </cell>
          <cell r="D1825">
            <v>74.45</v>
          </cell>
          <cell r="E1825" t="str">
            <v>SICRO Abr/26</v>
          </cell>
        </row>
        <row r="1826">
          <cell r="A1826">
            <v>1516306</v>
          </cell>
          <cell r="B1826" t="str">
            <v>Geocélula em PEAD, paredes perfuradas, soldadas - altura de 200 mm e 289 cm² de área de célula - fornecimento e instalação</v>
          </cell>
          <cell r="C1826" t="str">
            <v>m²</v>
          </cell>
          <cell r="D1826">
            <v>96.74</v>
          </cell>
          <cell r="E1826" t="str">
            <v>SICRO Abr/26</v>
          </cell>
        </row>
        <row r="1827">
          <cell r="A1827">
            <v>1516310</v>
          </cell>
          <cell r="B1827" t="str">
            <v>Geocélula em PEAD, paredes perfuradas, soldadas - altura de 200 mm e 460 cm² de área de célula - fornecimento e instalação</v>
          </cell>
          <cell r="C1827" t="str">
            <v>m²</v>
          </cell>
          <cell r="D1827">
            <v>81.599999999999994</v>
          </cell>
          <cell r="E1827" t="str">
            <v>SICRO Abr/26</v>
          </cell>
        </row>
        <row r="1828">
          <cell r="A1828">
            <v>1516311</v>
          </cell>
          <cell r="B1828" t="str">
            <v>Geocélula em PEAD, paredes perfuradas, soldadas - altura de 75 mm e 1.206 cm² de área de célula - fornecimento e instalação</v>
          </cell>
          <cell r="C1828" t="str">
            <v>m²</v>
          </cell>
          <cell r="D1828">
            <v>25.5</v>
          </cell>
          <cell r="E1828" t="str">
            <v>SICRO Abr/26</v>
          </cell>
        </row>
        <row r="1829">
          <cell r="A1829">
            <v>1516303</v>
          </cell>
          <cell r="B1829" t="str">
            <v>Geocélula em PEAD, paredes perfuradas, soldadas - altura de 75 mm e 289 cm² de área de célula - fornecimento e instalação</v>
          </cell>
          <cell r="C1829" t="str">
            <v>m²</v>
          </cell>
          <cell r="D1829">
            <v>46.07</v>
          </cell>
          <cell r="E1829" t="str">
            <v>SICRO Abr/26</v>
          </cell>
        </row>
        <row r="1830">
          <cell r="A1830">
            <v>1516307</v>
          </cell>
          <cell r="B1830" t="str">
            <v>Geocélula em PEAD, paredes perfuradas, soldadas - altura de 75 mm e 460 cm² de área de célula - fornecimento e instalação</v>
          </cell>
          <cell r="C1830" t="str">
            <v>m²</v>
          </cell>
          <cell r="D1830">
            <v>39.35</v>
          </cell>
          <cell r="E1830" t="str">
            <v>SICRO Abr/26</v>
          </cell>
        </row>
        <row r="1831">
          <cell r="A1831">
            <v>1516298</v>
          </cell>
          <cell r="B1831" t="str">
            <v>Geogrelha unidirecional com resistência à tração de 100 kN/m - fornecimento e instalação</v>
          </cell>
          <cell r="C1831" t="str">
            <v>m²</v>
          </cell>
          <cell r="D1831">
            <v>28.69</v>
          </cell>
          <cell r="E1831" t="str">
            <v>SICRO Abr/26</v>
          </cell>
        </row>
        <row r="1832">
          <cell r="A1832">
            <v>1516299</v>
          </cell>
          <cell r="B1832" t="str">
            <v>Geogrelha unidirecional com resistência à tração de 150 kN/m - fornecimento e instalação</v>
          </cell>
          <cell r="C1832" t="str">
            <v>m²</v>
          </cell>
          <cell r="D1832">
            <v>30.83</v>
          </cell>
          <cell r="E1832" t="str">
            <v>SICRO Abr/26</v>
          </cell>
        </row>
        <row r="1833">
          <cell r="A1833">
            <v>1516300</v>
          </cell>
          <cell r="B1833" t="str">
            <v>Geogrelha unidirecional com resistência à tração de 200 kN/m - fornecimento e instalação</v>
          </cell>
          <cell r="C1833" t="str">
            <v>m²</v>
          </cell>
          <cell r="D1833">
            <v>41</v>
          </cell>
          <cell r="E1833" t="str">
            <v>SICRO Abr/26</v>
          </cell>
        </row>
        <row r="1834">
          <cell r="A1834">
            <v>1516301</v>
          </cell>
          <cell r="B1834" t="str">
            <v>Geogrelha unidirecional com resistência à tração de 300 kN/m - fornecimento e instalação</v>
          </cell>
          <cell r="C1834" t="str">
            <v>m²</v>
          </cell>
          <cell r="D1834">
            <v>61.44</v>
          </cell>
          <cell r="E1834" t="str">
            <v>SICRO Abr/26</v>
          </cell>
        </row>
        <row r="1835">
          <cell r="A1835">
            <v>1516302</v>
          </cell>
          <cell r="B1835" t="str">
            <v>Geogrelha unidirecional com resistência à tração de 400 kN/m - fornecimento e instalação</v>
          </cell>
          <cell r="C1835" t="str">
            <v>m²</v>
          </cell>
          <cell r="D1835">
            <v>81.73</v>
          </cell>
          <cell r="E1835" t="str">
            <v>SICRO Abr/26</v>
          </cell>
        </row>
        <row r="1836">
          <cell r="A1836">
            <v>1516296</v>
          </cell>
          <cell r="B1836" t="str">
            <v>Geogrelha unidirecional com resistência à tração de 50 kN/m - fornecimento e instalação</v>
          </cell>
          <cell r="C1836" t="str">
            <v>m²</v>
          </cell>
          <cell r="D1836">
            <v>21.11</v>
          </cell>
          <cell r="E1836" t="str">
            <v>SICRO Abr/26</v>
          </cell>
        </row>
        <row r="1837">
          <cell r="A1837">
            <v>1516297</v>
          </cell>
          <cell r="B1837" t="str">
            <v>Geogrelha unidirecional com resistência à tração de 90 kN/m - fornecimento e instalação</v>
          </cell>
          <cell r="C1837" t="str">
            <v>m²</v>
          </cell>
          <cell r="D1837">
            <v>27.69</v>
          </cell>
          <cell r="E1837" t="str">
            <v>SICRO Abr/26</v>
          </cell>
        </row>
        <row r="1838">
          <cell r="A1838">
            <v>1505847</v>
          </cell>
          <cell r="B1838" t="str">
            <v>Muro em blocos segmentais de face pré-moldados - C = 40 cm, L = 40 cm, e H = 20 cm com altura de 4 a 6 m - confecção e assentamento</v>
          </cell>
          <cell r="C1838" t="str">
            <v>m²</v>
          </cell>
          <cell r="D1838">
            <v>226.84</v>
          </cell>
          <cell r="E1838" t="str">
            <v>SICRO Abr/26</v>
          </cell>
        </row>
        <row r="1839">
          <cell r="A1839">
            <v>1505848</v>
          </cell>
          <cell r="B1839" t="str">
            <v>Muro em blocos segmentais de face pré-moldados - C = 40 cm, L = 40 cm, e H = 20 cm com altura de 6 a 8 m - confecção e assentamento</v>
          </cell>
          <cell r="C1839" t="str">
            <v>m²</v>
          </cell>
          <cell r="D1839">
            <v>221.42</v>
          </cell>
          <cell r="E1839" t="str">
            <v>SICRO Abr/26</v>
          </cell>
        </row>
        <row r="1840">
          <cell r="A1840">
            <v>1505849</v>
          </cell>
          <cell r="B1840" t="str">
            <v>Muro em blocos segmentais de face pré-moldados - C = 40 cm, L = 40 cm, e H = 20 cm com altura de 8 a 10 m - confecção e assentamento</v>
          </cell>
          <cell r="C1840" t="str">
            <v>m²</v>
          </cell>
          <cell r="D1840">
            <v>218.41</v>
          </cell>
          <cell r="E1840" t="str">
            <v>SICRO Abr/26</v>
          </cell>
        </row>
        <row r="1841">
          <cell r="A1841">
            <v>1505930</v>
          </cell>
          <cell r="B1841" t="str">
            <v>Muro em blocos segmentais de face pré-moldados - C = 40 cm, L = 40 cm, e H = 20 cm com altura de até 4 m - confecção e assentamento</v>
          </cell>
          <cell r="C1841" t="str">
            <v>m²</v>
          </cell>
          <cell r="D1841">
            <v>255.31</v>
          </cell>
          <cell r="E1841" t="str">
            <v>SICRO Abr/26</v>
          </cell>
        </row>
        <row r="1842">
          <cell r="A1842">
            <v>1506055</v>
          </cell>
          <cell r="B1842" t="str">
            <v>Pedra argamassada com cimento e areia 1:3 - areia e pedra de mão comercial - fornecimento e assentamento</v>
          </cell>
          <cell r="C1842" t="str">
            <v>m³</v>
          </cell>
          <cell r="D1842">
            <v>545.04</v>
          </cell>
          <cell r="E1842" t="str">
            <v>SICRO Abr/26</v>
          </cell>
        </row>
        <row r="1843">
          <cell r="A1843">
            <v>1506056</v>
          </cell>
          <cell r="B1843" t="str">
            <v>Pedra argamassada com cimento e areia 1:3 - areia extraída e pedra de mão produzida - confecção e assentamento</v>
          </cell>
          <cell r="C1843" t="str">
            <v>m³</v>
          </cell>
          <cell r="D1843">
            <v>374.21</v>
          </cell>
          <cell r="E1843" t="str">
            <v>SICRO Abr/26</v>
          </cell>
        </row>
        <row r="1844">
          <cell r="A1844">
            <v>1513943</v>
          </cell>
          <cell r="B1844" t="str">
            <v>Proteção de taludes rochosos com telas metálicas - resistência longitudinal à tração de 121 kN/m - fornecimento e posicionamento - inclusive cabos de aço, grampos e clipes de junção</v>
          </cell>
          <cell r="C1844" t="str">
            <v>m²</v>
          </cell>
          <cell r="D1844">
            <v>204.7</v>
          </cell>
          <cell r="E1844" t="str">
            <v>SICRO Abr/26</v>
          </cell>
        </row>
        <row r="1845">
          <cell r="A1845">
            <v>1516318</v>
          </cell>
          <cell r="B1845" t="str">
            <v>Tela metálica dobrada em L para muro em solo reforçado - C = 200 cm, L = 40 cm e H = 40 cm - fornecimento e instalação</v>
          </cell>
          <cell r="C1845" t="str">
            <v>m²</v>
          </cell>
          <cell r="D1845">
            <v>682.3</v>
          </cell>
          <cell r="E1845" t="str">
            <v>SICRO Abr/26</v>
          </cell>
        </row>
        <row r="1846">
          <cell r="A1846">
            <v>1516317</v>
          </cell>
          <cell r="B1846" t="str">
            <v>Tela metálica dobrada em L para muro em solo reforçado - C = 200 cm, L = 50 cm e H = 50 cm - fornecimento e instalação</v>
          </cell>
          <cell r="C1846" t="str">
            <v>m²</v>
          </cell>
          <cell r="D1846">
            <v>589.65</v>
          </cell>
          <cell r="E1846" t="str">
            <v>SICRO Abr/26</v>
          </cell>
        </row>
        <row r="1847">
          <cell r="A1847">
            <v>1600965</v>
          </cell>
          <cell r="B1847" t="str">
            <v>Abertura em muro de alvenaria de pedra argamassada com martelete</v>
          </cell>
          <cell r="C1847" t="str">
            <v>m³</v>
          </cell>
          <cell r="D1847">
            <v>123.54</v>
          </cell>
          <cell r="E1847" t="str">
            <v>SICRO Abr/26</v>
          </cell>
        </row>
        <row r="1848">
          <cell r="A1848">
            <v>1600408</v>
          </cell>
          <cell r="B1848" t="str">
            <v>Apicoamento manual de concreto</v>
          </cell>
          <cell r="C1848" t="str">
            <v>m²</v>
          </cell>
          <cell r="D1848">
            <v>27.04</v>
          </cell>
          <cell r="E1848" t="str">
            <v>SICRO Abr/26</v>
          </cell>
        </row>
        <row r="1849">
          <cell r="A1849">
            <v>1600990</v>
          </cell>
          <cell r="B1849" t="str">
            <v>Demolição de concreto armado com martelete e corte oxiacetileno</v>
          </cell>
          <cell r="C1849" t="str">
            <v>m³</v>
          </cell>
          <cell r="D1849">
            <v>906.9</v>
          </cell>
          <cell r="E1849" t="str">
            <v>SICRO Abr/26</v>
          </cell>
        </row>
        <row r="1850">
          <cell r="A1850">
            <v>1600989</v>
          </cell>
          <cell r="B1850" t="str">
            <v>Demolição de concreto simples com martelete</v>
          </cell>
          <cell r="C1850" t="str">
            <v>m³</v>
          </cell>
          <cell r="D1850">
            <v>485.85</v>
          </cell>
          <cell r="E1850" t="str">
            <v>SICRO Abr/26</v>
          </cell>
        </row>
        <row r="1851">
          <cell r="A1851">
            <v>1600438</v>
          </cell>
          <cell r="B1851" t="str">
            <v>Demolição manual de concreto armado</v>
          </cell>
          <cell r="C1851" t="str">
            <v>m³</v>
          </cell>
          <cell r="D1851">
            <v>840.92</v>
          </cell>
          <cell r="E1851" t="str">
            <v>SICRO Abr/26</v>
          </cell>
        </row>
        <row r="1852">
          <cell r="A1852">
            <v>1600436</v>
          </cell>
          <cell r="B1852" t="str">
            <v>Demolição manual de concreto simples</v>
          </cell>
          <cell r="C1852" t="str">
            <v>m³</v>
          </cell>
          <cell r="D1852">
            <v>570.55999999999995</v>
          </cell>
          <cell r="E1852" t="str">
            <v>SICRO Abr/26</v>
          </cell>
        </row>
        <row r="1853">
          <cell r="A1853">
            <v>1600895</v>
          </cell>
          <cell r="B1853" t="str">
            <v>Demolição manual de construções provisórias de madeira - sem reaproveitamento</v>
          </cell>
          <cell r="C1853" t="str">
            <v>m²</v>
          </cell>
          <cell r="D1853">
            <v>19.350000000000001</v>
          </cell>
          <cell r="E1853" t="str">
            <v>SICRO Abr/26</v>
          </cell>
        </row>
        <row r="1854">
          <cell r="A1854">
            <v>1600897</v>
          </cell>
          <cell r="B1854" t="str">
            <v>Demolição manual de construções provisórias de madeira, sem fechamento lateral e sem pavimentação</v>
          </cell>
          <cell r="C1854" t="str">
            <v>m²</v>
          </cell>
          <cell r="D1854">
            <v>5.34</v>
          </cell>
          <cell r="E1854" t="str">
            <v>SICRO Abr/26</v>
          </cell>
        </row>
        <row r="1855">
          <cell r="A1855">
            <v>1619004</v>
          </cell>
          <cell r="B1855" t="str">
            <v>Demolição mecânica de alvenaria com carregadeira de pneus</v>
          </cell>
          <cell r="C1855" t="str">
            <v>m³</v>
          </cell>
          <cell r="D1855">
            <v>8.2899999999999991</v>
          </cell>
          <cell r="E1855" t="str">
            <v>SICRO Abr/26</v>
          </cell>
        </row>
        <row r="1856">
          <cell r="A1856">
            <v>1600896</v>
          </cell>
          <cell r="B1856" t="str">
            <v>Demolição mecânica de alvenaria com escavadeira hidráulica</v>
          </cell>
          <cell r="C1856" t="str">
            <v>m²</v>
          </cell>
          <cell r="D1856">
            <v>20.36</v>
          </cell>
          <cell r="E1856" t="str">
            <v>SICRO Abr/26</v>
          </cell>
        </row>
        <row r="1857">
          <cell r="A1857">
            <v>1619003</v>
          </cell>
          <cell r="B1857" t="str">
            <v>Demolição mecânica de concreto armado com escavadeira hidráulica</v>
          </cell>
          <cell r="C1857" t="str">
            <v>m³</v>
          </cell>
          <cell r="D1857">
            <v>63.17</v>
          </cell>
          <cell r="E1857" t="str">
            <v>SICRO Abr/26</v>
          </cell>
        </row>
        <row r="1858">
          <cell r="A1858">
            <v>1619006</v>
          </cell>
          <cell r="B1858" t="str">
            <v>Demolição mecânica de concreto simples com escavadeira hidráulica</v>
          </cell>
          <cell r="C1858" t="str">
            <v>m³</v>
          </cell>
          <cell r="D1858">
            <v>45.23</v>
          </cell>
          <cell r="E1858" t="str">
            <v>SICRO Abr/26</v>
          </cell>
        </row>
        <row r="1859">
          <cell r="A1859">
            <v>1600414</v>
          </cell>
          <cell r="B1859" t="str">
            <v>Fresagem de piso de concreto</v>
          </cell>
          <cell r="C1859" t="str">
            <v>m²</v>
          </cell>
          <cell r="D1859">
            <v>1.5</v>
          </cell>
          <cell r="E1859" t="str">
            <v>SICRO Abr/26</v>
          </cell>
        </row>
        <row r="1860">
          <cell r="A1860">
            <v>1608148</v>
          </cell>
          <cell r="B1860" t="str">
            <v>Perfuração em concreto com coroa diamantada - D = 100 mm</v>
          </cell>
          <cell r="C1860" t="str">
            <v>m</v>
          </cell>
          <cell r="D1860">
            <v>233.03</v>
          </cell>
          <cell r="E1860" t="str">
            <v>SICRO Abr/26</v>
          </cell>
        </row>
        <row r="1861">
          <cell r="A1861">
            <v>1608021</v>
          </cell>
          <cell r="B1861" t="str">
            <v>Perfuração em concreto com coroa diamantada - D = 16 mm</v>
          </cell>
          <cell r="C1861" t="str">
            <v>m</v>
          </cell>
          <cell r="D1861">
            <v>69.39</v>
          </cell>
          <cell r="E1861" t="str">
            <v>SICRO Abr/26</v>
          </cell>
        </row>
        <row r="1862">
          <cell r="A1862">
            <v>1608024</v>
          </cell>
          <cell r="B1862" t="str">
            <v>Perfuração em concreto com coroa diamantada - D = 20 mm</v>
          </cell>
          <cell r="C1862" t="str">
            <v>m</v>
          </cell>
          <cell r="D1862">
            <v>76.38</v>
          </cell>
          <cell r="E1862" t="str">
            <v>SICRO Abr/26</v>
          </cell>
        </row>
        <row r="1863">
          <cell r="A1863">
            <v>1608026</v>
          </cell>
          <cell r="B1863" t="str">
            <v>Perfuração em concreto com coroa diamantada - D = 25 mm</v>
          </cell>
          <cell r="C1863" t="str">
            <v>m</v>
          </cell>
          <cell r="D1863">
            <v>86.85</v>
          </cell>
          <cell r="E1863" t="str">
            <v>SICRO Abr/26</v>
          </cell>
        </row>
        <row r="1864">
          <cell r="A1864">
            <v>1608142</v>
          </cell>
          <cell r="B1864" t="str">
            <v>Perfuração em concreto com coroa diamantada - D = 32 mm</v>
          </cell>
          <cell r="C1864" t="str">
            <v>m</v>
          </cell>
          <cell r="D1864">
            <v>99.58</v>
          </cell>
          <cell r="E1864" t="str">
            <v>SICRO Abr/26</v>
          </cell>
        </row>
        <row r="1865">
          <cell r="A1865">
            <v>1608143</v>
          </cell>
          <cell r="B1865" t="str">
            <v>Perfuração em concreto com coroa diamantada - D = 38 mm</v>
          </cell>
          <cell r="C1865" t="str">
            <v>m</v>
          </cell>
          <cell r="D1865">
            <v>103.92</v>
          </cell>
          <cell r="E1865" t="str">
            <v>SICRO Abr/26</v>
          </cell>
        </row>
        <row r="1866">
          <cell r="A1866">
            <v>1608144</v>
          </cell>
          <cell r="B1866" t="str">
            <v>Perfuração em concreto com coroa diamantada - D = 44 mm</v>
          </cell>
          <cell r="C1866" t="str">
            <v>m</v>
          </cell>
          <cell r="D1866">
            <v>112.67</v>
          </cell>
          <cell r="E1866" t="str">
            <v>SICRO Abr/26</v>
          </cell>
        </row>
        <row r="1867">
          <cell r="A1867">
            <v>1608145</v>
          </cell>
          <cell r="B1867" t="str">
            <v>Perfuração em concreto com coroa diamantada - D = 50 mm</v>
          </cell>
          <cell r="C1867" t="str">
            <v>m</v>
          </cell>
          <cell r="D1867">
            <v>119.75</v>
          </cell>
          <cell r="E1867" t="str">
            <v>SICRO Abr/26</v>
          </cell>
        </row>
        <row r="1868">
          <cell r="A1868">
            <v>1608146</v>
          </cell>
          <cell r="B1868" t="str">
            <v>Perfuração em concreto com coroa diamantada - D = 63 mm</v>
          </cell>
          <cell r="C1868" t="str">
            <v>m</v>
          </cell>
          <cell r="D1868">
            <v>140.03</v>
          </cell>
          <cell r="E1868" t="str">
            <v>SICRO Abr/26</v>
          </cell>
        </row>
        <row r="1869">
          <cell r="A1869">
            <v>1608147</v>
          </cell>
          <cell r="B1869" t="str">
            <v>Perfuração em concreto com coroa diamantada - D = 75 mm</v>
          </cell>
          <cell r="C1869" t="str">
            <v>m</v>
          </cell>
          <cell r="D1869">
            <v>180.42</v>
          </cell>
          <cell r="E1869" t="str">
            <v>SICRO Abr/26</v>
          </cell>
        </row>
        <row r="1870">
          <cell r="A1870">
            <v>1608019</v>
          </cell>
          <cell r="B1870" t="str">
            <v>Perfuração em concreto com martelete elétrico - D = 10 mm</v>
          </cell>
          <cell r="C1870" t="str">
            <v>m</v>
          </cell>
          <cell r="D1870">
            <v>26.87</v>
          </cell>
          <cell r="E1870" t="str">
            <v>SICRO Abr/26</v>
          </cell>
        </row>
        <row r="1871">
          <cell r="A1871">
            <v>1608020</v>
          </cell>
          <cell r="B1871" t="str">
            <v>Perfuração em concreto com martelete elétrico - D = 13,0 mm</v>
          </cell>
          <cell r="C1871" t="str">
            <v>m</v>
          </cell>
          <cell r="D1871">
            <v>41.3</v>
          </cell>
          <cell r="E1871" t="str">
            <v>SICRO Abr/26</v>
          </cell>
        </row>
        <row r="1872">
          <cell r="A1872">
            <v>1608025</v>
          </cell>
          <cell r="B1872" t="str">
            <v>Perfuração em concreto com martelete elétrico - D = 14 mm</v>
          </cell>
          <cell r="C1872" t="str">
            <v>m</v>
          </cell>
          <cell r="D1872">
            <v>49.92</v>
          </cell>
          <cell r="E1872" t="str">
            <v>SICRO Abr/26</v>
          </cell>
        </row>
        <row r="1873">
          <cell r="A1873">
            <v>1600966</v>
          </cell>
          <cell r="B1873" t="str">
            <v>Remoção de cerca com mourões de concreto</v>
          </cell>
          <cell r="C1873" t="str">
            <v>m</v>
          </cell>
          <cell r="D1873">
            <v>1.1100000000000001</v>
          </cell>
          <cell r="E1873" t="str">
            <v>SICRO Abr/26</v>
          </cell>
        </row>
        <row r="1874">
          <cell r="A1874">
            <v>1600898</v>
          </cell>
          <cell r="B1874" t="str">
            <v>Remoção de painel publicitário, tipo outdoor, com estrutura e suportes em madeira</v>
          </cell>
          <cell r="C1874" t="str">
            <v>m²</v>
          </cell>
          <cell r="D1874">
            <v>14.87</v>
          </cell>
          <cell r="E1874" t="str">
            <v>SICRO Abr/26</v>
          </cell>
        </row>
        <row r="1875">
          <cell r="A1875">
            <v>1600441</v>
          </cell>
          <cell r="B1875" t="str">
            <v>Remoção de paralelepípedos</v>
          </cell>
          <cell r="C1875" t="str">
            <v>m²</v>
          </cell>
          <cell r="D1875">
            <v>5.81</v>
          </cell>
          <cell r="E1875" t="str">
            <v>SICRO Abr/26</v>
          </cell>
        </row>
        <row r="1876">
          <cell r="A1876">
            <v>1600404</v>
          </cell>
          <cell r="B1876" t="str">
            <v>Remoção de tubos de concreto com diâmetro de 0,40 m a 1,00 m em valas e bueiros</v>
          </cell>
          <cell r="C1876" t="str">
            <v>m</v>
          </cell>
          <cell r="D1876">
            <v>12.55</v>
          </cell>
          <cell r="E1876" t="str">
            <v>SICRO Abr/26</v>
          </cell>
        </row>
        <row r="1877">
          <cell r="A1877">
            <v>1600405</v>
          </cell>
          <cell r="B1877" t="str">
            <v>Remoção de tubos de concreto com diâmetro de 1,20 m a 1,50 m em valas e bueiros</v>
          </cell>
          <cell r="C1877" t="str">
            <v>m</v>
          </cell>
          <cell r="D1877">
            <v>14.2</v>
          </cell>
          <cell r="E1877" t="str">
            <v>SICRO Abr/26</v>
          </cell>
        </row>
        <row r="1878">
          <cell r="A1878">
            <v>1716605</v>
          </cell>
          <cell r="B1878" t="str">
            <v>Derrocagem subaquática de material de 3ª categoria - carga e limpeza - plataforma com clamshell - flutuante e batelão rebocado de 100 t montado na obra - DMT até 200 m</v>
          </cell>
          <cell r="C1878" t="str">
            <v>m³</v>
          </cell>
          <cell r="D1878">
            <v>145.88</v>
          </cell>
          <cell r="E1878" t="str">
            <v>SICRO Abr/26</v>
          </cell>
        </row>
        <row r="1879">
          <cell r="A1879">
            <v>1716610</v>
          </cell>
          <cell r="B1879" t="str">
            <v>Derrocagem subaquática de material de 3ª categoria - carga e limpeza - plataforma com clamshell - flutuante e batelão rebocado de 100 t montado na obra - DMT de 1.000 a 1200 m</v>
          </cell>
          <cell r="C1879" t="str">
            <v>m³</v>
          </cell>
          <cell r="D1879">
            <v>151.13999999999999</v>
          </cell>
          <cell r="E1879" t="str">
            <v>SICRO Abr/26</v>
          </cell>
        </row>
        <row r="1880">
          <cell r="A1880">
            <v>1716611</v>
          </cell>
          <cell r="B1880" t="str">
            <v>Derrocagem subaquática de material de 3ª categoria - carga e limpeza - plataforma com clamshell - flutuante e batelão rebocado de 100 t montado na obra - DMT de 1.200 a 1.400 m</v>
          </cell>
          <cell r="C1880" t="str">
            <v>m³</v>
          </cell>
          <cell r="D1880">
            <v>151.79</v>
          </cell>
          <cell r="E1880" t="str">
            <v>SICRO Abr/26</v>
          </cell>
        </row>
        <row r="1881">
          <cell r="A1881">
            <v>1716612</v>
          </cell>
          <cell r="B1881" t="str">
            <v>Derrocagem subaquática de material de 3ª categoria - carga e limpeza - plataforma com clamshell - flutuante e batelão rebocado de 100 t montado na obra - DMT de 1.400 a 1.600 m</v>
          </cell>
          <cell r="C1881" t="str">
            <v>m³</v>
          </cell>
          <cell r="D1881">
            <v>152.44999999999999</v>
          </cell>
          <cell r="E1881" t="str">
            <v>SICRO Abr/26</v>
          </cell>
        </row>
        <row r="1882">
          <cell r="A1882">
            <v>1716613</v>
          </cell>
          <cell r="B1882" t="str">
            <v>Derrocagem subaquática de material de 3ª categoria - carga e limpeza - plataforma com clamshell - flutuante e batelão rebocado de 100 t montado na obra - DMT de 1.600 a 1.800 m</v>
          </cell>
          <cell r="C1882" t="str">
            <v>m³</v>
          </cell>
          <cell r="D1882">
            <v>153.11000000000001</v>
          </cell>
          <cell r="E1882" t="str">
            <v>SICRO Abr/26</v>
          </cell>
        </row>
        <row r="1883">
          <cell r="A1883">
            <v>1716614</v>
          </cell>
          <cell r="B1883" t="str">
            <v>Derrocagem subaquática de material de 3ª categoria - carga e limpeza - plataforma com clamshell - flutuante e batelão rebocado de 100 t montado na obra - DMT de 1.800 a 2.000 m</v>
          </cell>
          <cell r="C1883" t="str">
            <v>m³</v>
          </cell>
          <cell r="D1883">
            <v>154.41999999999999</v>
          </cell>
          <cell r="E1883" t="str">
            <v>SICRO Abr/26</v>
          </cell>
        </row>
        <row r="1884">
          <cell r="A1884">
            <v>1716615</v>
          </cell>
          <cell r="B1884" t="str">
            <v>Derrocagem subaquática de material de 3ª categoria - carga e limpeza - plataforma com clamshell - flutuante e batelão rebocado de 100 t montado na obra - DMT de 2.000 a 2.500 m</v>
          </cell>
          <cell r="C1884" t="str">
            <v>m³</v>
          </cell>
          <cell r="D1884">
            <v>155.74</v>
          </cell>
          <cell r="E1884" t="str">
            <v>SICRO Abr/26</v>
          </cell>
        </row>
        <row r="1885">
          <cell r="A1885">
            <v>1716616</v>
          </cell>
          <cell r="B1885" t="str">
            <v>Derrocagem subaquática de material de 3ª categoria - carga e limpeza - plataforma com clamshell - flutuante e batelão rebocado de 100 t montado na obra - DMT de 2.500 a 3.000 m</v>
          </cell>
          <cell r="C1885" t="str">
            <v>m³</v>
          </cell>
          <cell r="D1885">
            <v>157.71</v>
          </cell>
          <cell r="E1885" t="str">
            <v>SICRO Abr/26</v>
          </cell>
        </row>
        <row r="1886">
          <cell r="A1886">
            <v>1716606</v>
          </cell>
          <cell r="B1886" t="str">
            <v>Derrocagem subaquática de material de 3ª categoria - carga e limpeza - plataforma com clamshell - flutuante e batelão rebocado de 100 t montado na obra - DMT de 200 a 400 m</v>
          </cell>
          <cell r="C1886" t="str">
            <v>m³</v>
          </cell>
          <cell r="D1886">
            <v>147.85</v>
          </cell>
          <cell r="E1886" t="str">
            <v>SICRO Abr/26</v>
          </cell>
        </row>
        <row r="1887">
          <cell r="A1887">
            <v>1716617</v>
          </cell>
          <cell r="B1887" t="str">
            <v>Derrocagem subaquática de material de 3ª categoria - carga e limpeza - plataforma com clamshell - flutuante e batelão rebocado de 100 t montado na obra - DMT de 3.000 m</v>
          </cell>
          <cell r="C1887" t="str">
            <v>m³</v>
          </cell>
          <cell r="D1887">
            <v>159.03</v>
          </cell>
          <cell r="E1887" t="str">
            <v>SICRO Abr/26</v>
          </cell>
        </row>
        <row r="1888">
          <cell r="A1888">
            <v>1716607</v>
          </cell>
          <cell r="B1888" t="str">
            <v>Derrocagem subaquática de material de 3ª categoria - carga e limpeza - plataforma com clamshell - flutuante e batelão rebocado de 100 t montado na obra - DMT de 400 a 600 m</v>
          </cell>
          <cell r="C1888" t="str">
            <v>m³</v>
          </cell>
          <cell r="D1888">
            <v>148.51</v>
          </cell>
          <cell r="E1888" t="str">
            <v>SICRO Abr/26</v>
          </cell>
        </row>
        <row r="1889">
          <cell r="A1889">
            <v>1716608</v>
          </cell>
          <cell r="B1889" t="str">
            <v>Derrocagem subaquática de material de 3ª categoria - carga e limpeza - plataforma com clamshell - flutuante e batelão rebocado de 100 t montado na obra - DMT de 600 a 800 m</v>
          </cell>
          <cell r="C1889" t="str">
            <v>m³</v>
          </cell>
          <cell r="D1889">
            <v>149.82</v>
          </cell>
          <cell r="E1889" t="str">
            <v>SICRO Abr/26</v>
          </cell>
        </row>
        <row r="1890">
          <cell r="A1890">
            <v>1716609</v>
          </cell>
          <cell r="B1890" t="str">
            <v>Derrocagem subaquática de material de 3ª categoria - carga e limpeza - plataforma com clamshell - flutuante e batelão rebocado de 100 t montado na obra - DMT de 800 a 1.000 m</v>
          </cell>
          <cell r="C1890" t="str">
            <v>m³</v>
          </cell>
          <cell r="D1890">
            <v>150.47999999999999</v>
          </cell>
          <cell r="E1890" t="str">
            <v>SICRO Abr/26</v>
          </cell>
        </row>
        <row r="1891">
          <cell r="A1891">
            <v>1716604</v>
          </cell>
          <cell r="B1891" t="str">
            <v>Derrocagem subaquática de material de 3ª categoria - carga e limpeza - plataforma com clamshell - flutuante montado na obra - sem transporte</v>
          </cell>
          <cell r="C1891" t="str">
            <v>m³</v>
          </cell>
          <cell r="D1891">
            <v>89.44</v>
          </cell>
          <cell r="E1891" t="str">
            <v>SICRO Abr/26</v>
          </cell>
        </row>
        <row r="1892">
          <cell r="A1892">
            <v>1716623</v>
          </cell>
          <cell r="B1892" t="str">
            <v>Derrocagem subaquática de material de 3ª categoria - carga e limpeza - plataforma flutuante com clamshell - sem transporte</v>
          </cell>
          <cell r="C1892" t="str">
            <v>m³</v>
          </cell>
          <cell r="D1892">
            <v>87.99</v>
          </cell>
          <cell r="E1892" t="str">
            <v>SICRO Abr/26</v>
          </cell>
        </row>
        <row r="1893">
          <cell r="A1893">
            <v>1716624</v>
          </cell>
          <cell r="B1893" t="str">
            <v>Derrocagem subaquática de material de 3ª categoria - carga e limpeza - plataforma flutuante com clamshell e batelão rebocado de 100 t - DMT até 200 m</v>
          </cell>
          <cell r="C1893" t="str">
            <v>m³</v>
          </cell>
          <cell r="D1893">
            <v>144.43</v>
          </cell>
          <cell r="E1893" t="str">
            <v>SICRO Abr/26</v>
          </cell>
        </row>
        <row r="1894">
          <cell r="A1894">
            <v>1716629</v>
          </cell>
          <cell r="B1894" t="str">
            <v>Derrocagem subaquática de material de 3ª categoria - carga e limpeza - plataforma flutuante com clamshell e batelão rebocado de 100 t - DMT de 1.000 a 1.200 m</v>
          </cell>
          <cell r="C1894" t="str">
            <v>m³</v>
          </cell>
          <cell r="D1894">
            <v>149.69</v>
          </cell>
          <cell r="E1894" t="str">
            <v>SICRO Abr/26</v>
          </cell>
        </row>
        <row r="1895">
          <cell r="A1895">
            <v>1716630</v>
          </cell>
          <cell r="B1895" t="str">
            <v>Derrocagem subaquática de material de 3ª categoria - carga e limpeza - plataforma flutuante com clamshell e batelão rebocado de 100 t - DMT de 1.200 a 1.400 m</v>
          </cell>
          <cell r="C1895" t="str">
            <v>m³</v>
          </cell>
          <cell r="D1895">
            <v>150.35</v>
          </cell>
          <cell r="E1895" t="str">
            <v>SICRO Abr/26</v>
          </cell>
        </row>
        <row r="1896">
          <cell r="A1896">
            <v>1716631</v>
          </cell>
          <cell r="B1896" t="str">
            <v>Derrocagem subaquática de material de 3ª categoria - carga e limpeza - plataforma flutuante com clamshell e batelão rebocado de 100 t - DMT de 1.400 a 1.600 m</v>
          </cell>
          <cell r="C1896" t="str">
            <v>m³</v>
          </cell>
          <cell r="D1896">
            <v>151</v>
          </cell>
          <cell r="E1896" t="str">
            <v>SICRO Abr/26</v>
          </cell>
        </row>
        <row r="1897">
          <cell r="A1897">
            <v>1716632</v>
          </cell>
          <cell r="B1897" t="str">
            <v>Derrocagem subaquática de material de 3ª categoria - carga e limpeza - plataforma flutuante com clamshell e batelão rebocado de 100 t - DMT de 1.600 a 1.800 m</v>
          </cell>
          <cell r="C1897" t="str">
            <v>m³</v>
          </cell>
          <cell r="D1897">
            <v>151.66</v>
          </cell>
          <cell r="E1897" t="str">
            <v>SICRO Abr/26</v>
          </cell>
        </row>
        <row r="1898">
          <cell r="A1898">
            <v>1716633</v>
          </cell>
          <cell r="B1898" t="str">
            <v>Derrocagem subaquática de material de 3ª categoria - carga e limpeza - plataforma flutuante com clamshell e batelão rebocado de 100 t - DMT de 1.800 a 2.000 m</v>
          </cell>
          <cell r="C1898" t="str">
            <v>m³</v>
          </cell>
          <cell r="D1898">
            <v>152.97999999999999</v>
          </cell>
          <cell r="E1898" t="str">
            <v>SICRO Abr/26</v>
          </cell>
        </row>
        <row r="1899">
          <cell r="A1899">
            <v>1716634</v>
          </cell>
          <cell r="B1899" t="str">
            <v>Derrocagem subaquática de material de 3ª categoria - carga e limpeza - plataforma flutuante com clamshell e batelão rebocado de 100 t - DMT de 2.000 a 2.500 m</v>
          </cell>
          <cell r="C1899" t="str">
            <v>m³</v>
          </cell>
          <cell r="D1899">
            <v>154.29</v>
          </cell>
          <cell r="E1899" t="str">
            <v>SICRO Abr/26</v>
          </cell>
        </row>
        <row r="1900">
          <cell r="A1900">
            <v>1716635</v>
          </cell>
          <cell r="B1900" t="str">
            <v>Derrocagem subaquática de material de 3ª categoria - carga e limpeza - plataforma flutuante com clamshell e batelão rebocado de 100 t - DMT de 2.500 a 3.000 m</v>
          </cell>
          <cell r="C1900" t="str">
            <v>m³</v>
          </cell>
          <cell r="D1900">
            <v>156.26</v>
          </cell>
          <cell r="E1900" t="str">
            <v>SICRO Abr/26</v>
          </cell>
        </row>
        <row r="1901">
          <cell r="A1901">
            <v>1716625</v>
          </cell>
          <cell r="B1901" t="str">
            <v>Derrocagem subaquática de material de 3ª categoria - carga e limpeza - plataforma flutuante com clamshell e batelão rebocado de 100 t - DMT de 200 a 400 m</v>
          </cell>
          <cell r="C1901" t="str">
            <v>m³</v>
          </cell>
          <cell r="D1901">
            <v>146.4</v>
          </cell>
          <cell r="E1901" t="str">
            <v>SICRO Abr/26</v>
          </cell>
        </row>
        <row r="1902">
          <cell r="A1902">
            <v>1716636</v>
          </cell>
          <cell r="B1902" t="str">
            <v>Derrocagem subaquática de material de 3ª categoria - carga e limpeza - plataforma flutuante com clamshell e batelão rebocado de 100 t - DMT de 3.000 m</v>
          </cell>
          <cell r="C1902" t="str">
            <v>m³</v>
          </cell>
          <cell r="D1902">
            <v>157.58000000000001</v>
          </cell>
          <cell r="E1902" t="str">
            <v>SICRO Abr/26</v>
          </cell>
        </row>
        <row r="1903">
          <cell r="A1903">
            <v>1716626</v>
          </cell>
          <cell r="B1903" t="str">
            <v>Derrocagem subaquática de material de 3ª categoria - carga e limpeza - plataforma flutuante com clamshell e batelão rebocado de 100 t - DMT de 400 a 600 m</v>
          </cell>
          <cell r="C1903" t="str">
            <v>m³</v>
          </cell>
          <cell r="D1903">
            <v>147.06</v>
          </cell>
          <cell r="E1903" t="str">
            <v>SICRO Abr/26</v>
          </cell>
        </row>
        <row r="1904">
          <cell r="A1904">
            <v>1716627</v>
          </cell>
          <cell r="B1904" t="str">
            <v>Derrocagem subaquática de material de 3ª categoria - carga e limpeza - plataforma flutuante com clamshell e batelão rebocado de 100 t - DMT de 600 a 800 m</v>
          </cell>
          <cell r="C1904" t="str">
            <v>m³</v>
          </cell>
          <cell r="D1904">
            <v>148.37</v>
          </cell>
          <cell r="E1904" t="str">
            <v>SICRO Abr/26</v>
          </cell>
        </row>
        <row r="1905">
          <cell r="A1905">
            <v>1716628</v>
          </cell>
          <cell r="B1905" t="str">
            <v>Derrocagem subaquática de material de 3ª categoria - carga e limpeza - plataforma flutuante com clamshell e batelão rebocado de 100 t - DMT de 800 a 1.000 m</v>
          </cell>
          <cell r="C1905" t="str">
            <v>m³</v>
          </cell>
          <cell r="D1905">
            <v>149.03</v>
          </cell>
          <cell r="E1905" t="str">
            <v>SICRO Abr/26</v>
          </cell>
        </row>
        <row r="1906">
          <cell r="A1906">
            <v>1716640</v>
          </cell>
          <cell r="B1906" t="str">
            <v>Derrocagem subaquática de material de 3ª categoria - carga e limpeza com draga backhoe de 7 m³ - sem transporte</v>
          </cell>
          <cell r="C1906" t="str">
            <v>m³</v>
          </cell>
          <cell r="D1906">
            <v>108.48</v>
          </cell>
          <cell r="E1906" t="str">
            <v>SICRO Abr/26</v>
          </cell>
        </row>
        <row r="1907">
          <cell r="A1907">
            <v>1716641</v>
          </cell>
          <cell r="B1907" t="str">
            <v>Derrocagem subaquática de material de 3ª categoria - carga e limpeza com draga backhoe de 7 m³ - transporte com batelão autopropelido de 300 m³ - DMT até 200 m</v>
          </cell>
          <cell r="C1907" t="str">
            <v>m³</v>
          </cell>
          <cell r="D1907">
            <v>121.83</v>
          </cell>
          <cell r="E1907" t="str">
            <v>SICRO Abr/26</v>
          </cell>
        </row>
        <row r="1908">
          <cell r="A1908">
            <v>1716646</v>
          </cell>
          <cell r="B1908" t="str">
            <v>Derrocagem subaquática de material de 3ª categoria - carga e limpeza com draga backhoe de 7 m³ - transporte com batelão autopropelido de 300 m³ - DMT de 1.000 a 1.200 m</v>
          </cell>
          <cell r="C1908" t="str">
            <v>m³</v>
          </cell>
          <cell r="D1908">
            <v>122.78</v>
          </cell>
          <cell r="E1908" t="str">
            <v>SICRO Abr/26</v>
          </cell>
        </row>
        <row r="1909">
          <cell r="A1909">
            <v>1716647</v>
          </cell>
          <cell r="B1909" t="str">
            <v>Derrocagem subaquática de material de 3ª categoria - carga e limpeza com draga backhoe de 7 m³ - transporte com batelão autopropelido de 300 m³ - DMT de 1.200 a 1.400 m</v>
          </cell>
          <cell r="C1909" t="str">
            <v>m³</v>
          </cell>
          <cell r="D1909">
            <v>122.87</v>
          </cell>
          <cell r="E1909" t="str">
            <v>SICRO Abr/26</v>
          </cell>
        </row>
        <row r="1910">
          <cell r="A1910">
            <v>1716648</v>
          </cell>
          <cell r="B1910" t="str">
            <v>Derrocagem subaquática de material de 3ª categoria - carga e limpeza com draga backhoe de 7 m³ - transporte com batelão autopropelido de 300 m³ - DMT de 1.400 a 1.600 m</v>
          </cell>
          <cell r="C1910" t="str">
            <v>m³</v>
          </cell>
          <cell r="D1910">
            <v>123.06</v>
          </cell>
          <cell r="E1910" t="str">
            <v>SICRO Abr/26</v>
          </cell>
        </row>
        <row r="1911">
          <cell r="A1911">
            <v>1716649</v>
          </cell>
          <cell r="B1911" t="str">
            <v>Derrocagem subaquática de material de 3ª categoria - carga e limpeza com draga backhoe de 7 m³ - transporte com batelão autopropelido de 300 m³ - DMT de 1.600 a 1.800 m</v>
          </cell>
          <cell r="C1911" t="str">
            <v>m³</v>
          </cell>
          <cell r="D1911">
            <v>123.16</v>
          </cell>
          <cell r="E1911" t="str">
            <v>SICRO Abr/26</v>
          </cell>
        </row>
        <row r="1912">
          <cell r="A1912">
            <v>1716650</v>
          </cell>
          <cell r="B1912" t="str">
            <v>Derrocagem subaquática de material de 3ª categoria - carga e limpeza com draga backhoe de 7 m³ - transporte com batelão autopropelido de 300 m³ - DMT de 1.800 a 2.000 m</v>
          </cell>
          <cell r="C1912" t="str">
            <v>m³</v>
          </cell>
          <cell r="D1912">
            <v>123.35</v>
          </cell>
          <cell r="E1912" t="str">
            <v>SICRO Abr/26</v>
          </cell>
        </row>
        <row r="1913">
          <cell r="A1913">
            <v>1716651</v>
          </cell>
          <cell r="B1913" t="str">
            <v>Derrocagem subaquática de material de 3ª categoria - carga e limpeza com draga backhoe de 7 m³ - transporte com batelão autopropelido de 300 m³ - DMT de 2.000 a 2.500 m</v>
          </cell>
          <cell r="C1913" t="str">
            <v>m³</v>
          </cell>
          <cell r="D1913">
            <v>123.54</v>
          </cell>
          <cell r="E1913" t="str">
            <v>SICRO Abr/26</v>
          </cell>
        </row>
        <row r="1914">
          <cell r="A1914">
            <v>1716652</v>
          </cell>
          <cell r="B1914" t="str">
            <v>Derrocagem subaquática de material de 3ª categoria - carga e limpeza com draga backhoe de 7 m³ - transporte com batelão autopropelido de 300 m³ - DMT de 2.500 a 3.000 m</v>
          </cell>
          <cell r="C1914" t="str">
            <v>m³</v>
          </cell>
          <cell r="D1914">
            <v>123.92</v>
          </cell>
          <cell r="E1914" t="str">
            <v>SICRO Abr/26</v>
          </cell>
        </row>
        <row r="1915">
          <cell r="A1915">
            <v>1716642</v>
          </cell>
          <cell r="B1915" t="str">
            <v>Derrocagem subaquática de material de 3ª categoria - carga e limpeza com draga backhoe de 7 m³ - transporte com batelão autopropelido de 300 m³ - DMT de 200 a 400 m</v>
          </cell>
          <cell r="C1915" t="str">
            <v>m³</v>
          </cell>
          <cell r="D1915">
            <v>122.12</v>
          </cell>
          <cell r="E1915" t="str">
            <v>SICRO Abr/26</v>
          </cell>
        </row>
        <row r="1916">
          <cell r="A1916">
            <v>1716653</v>
          </cell>
          <cell r="B1916" t="str">
            <v>Derrocagem subaquática de material de 3ª categoria - carga e limpeza com draga backhoe de 7 m³ - transporte com batelão autopropelido de 300 m³ - DMT de 3.000 m</v>
          </cell>
          <cell r="C1916" t="str">
            <v>m³</v>
          </cell>
          <cell r="D1916">
            <v>124.2</v>
          </cell>
          <cell r="E1916" t="str">
            <v>SICRO Abr/26</v>
          </cell>
        </row>
        <row r="1917">
          <cell r="A1917">
            <v>1716643</v>
          </cell>
          <cell r="B1917" t="str">
            <v>Derrocagem subaquática de material de 3ª categoria - carga e limpeza com draga backhoe de 7 m³ - transporte com batelão autopropelido de 300 m³ - DMT de 400 a 600 m</v>
          </cell>
          <cell r="C1917" t="str">
            <v>m³</v>
          </cell>
          <cell r="D1917">
            <v>122.31</v>
          </cell>
          <cell r="E1917" t="str">
            <v>SICRO Abr/26</v>
          </cell>
        </row>
        <row r="1918">
          <cell r="A1918">
            <v>1716644</v>
          </cell>
          <cell r="B1918" t="str">
            <v>Derrocagem subaquática de material de 3ª categoria - carga e limpeza com draga backhoe de 7 m³ - transporte com batelão autopropelido de 300 m³ - DMT de 600 a 800 m</v>
          </cell>
          <cell r="C1918" t="str">
            <v>m³</v>
          </cell>
          <cell r="D1918">
            <v>122.5</v>
          </cell>
          <cell r="E1918" t="str">
            <v>SICRO Abr/26</v>
          </cell>
        </row>
        <row r="1919">
          <cell r="A1919">
            <v>1716645</v>
          </cell>
          <cell r="B1919" t="str">
            <v>Derrocagem subaquática de material de 3ª categoria - carga e limpeza com draga backhoe de 7 m³ - transporte com batelão autopropelido de 300 m³ - DMT de 800 a 1.000 m</v>
          </cell>
          <cell r="C1919" t="str">
            <v>m³</v>
          </cell>
          <cell r="D1919">
            <v>122.59</v>
          </cell>
          <cell r="E1919" t="str">
            <v>SICRO Abr/26</v>
          </cell>
        </row>
        <row r="1920">
          <cell r="A1920">
            <v>1716622</v>
          </cell>
          <cell r="B1920" t="str">
            <v>Derrocagem subaquática de material de 3ª categoria - malha de 1,5 m² - perfuração e detonação - plataforma autoelevatória com três torres de perfuração</v>
          </cell>
          <cell r="C1920" t="str">
            <v>m³</v>
          </cell>
          <cell r="D1920">
            <v>100.62</v>
          </cell>
          <cell r="E1920" t="str">
            <v>SICRO Abr/26</v>
          </cell>
        </row>
        <row r="1921">
          <cell r="A1921">
            <v>1716603</v>
          </cell>
          <cell r="B1921" t="str">
            <v>Derrocagem subaquática de material de 3ª categoria - malha de 1,5 m² - perfuração e detonação - plataforma autoelevatória montada na obra com três torres de perfuração</v>
          </cell>
          <cell r="C1921" t="str">
            <v>m³</v>
          </cell>
          <cell r="D1921">
            <v>100.62</v>
          </cell>
          <cell r="E1921" t="str">
            <v>SICRO Abr/26</v>
          </cell>
        </row>
        <row r="1922">
          <cell r="A1922">
            <v>1716620</v>
          </cell>
          <cell r="B1922" t="str">
            <v>Derrocagem subaquática de material de 3ª categoria - malha de 1,5 m² - perfuração e detonação - plataforma flutuante com duas torres de perfuração</v>
          </cell>
          <cell r="C1922" t="str">
            <v>m³</v>
          </cell>
          <cell r="D1922">
            <v>134.74</v>
          </cell>
          <cell r="E1922" t="str">
            <v>SICRO Abr/26</v>
          </cell>
        </row>
        <row r="1923">
          <cell r="A1923">
            <v>1716621</v>
          </cell>
          <cell r="B1923" t="str">
            <v>Derrocagem subaquática de material de 3ª categoria - malha de 1,5 m² - perfuração e detonação - plataforma flutuante com três torres de perfuração</v>
          </cell>
          <cell r="C1923" t="str">
            <v>m³</v>
          </cell>
          <cell r="D1923">
            <v>105.81</v>
          </cell>
          <cell r="E1923" t="str">
            <v>SICRO Abr/26</v>
          </cell>
        </row>
        <row r="1924">
          <cell r="A1924">
            <v>1716619</v>
          </cell>
          <cell r="B1924" t="str">
            <v>Derrocagem subaquática de material de 3ª categoria - malha de 1,5 m² - perfuração e detonação - plataforma flutuante com uma torre de perfuração</v>
          </cell>
          <cell r="C1924" t="str">
            <v>m³</v>
          </cell>
          <cell r="D1924">
            <v>221.59</v>
          </cell>
          <cell r="E1924" t="str">
            <v>SICRO Abr/26</v>
          </cell>
        </row>
        <row r="1925">
          <cell r="A1925">
            <v>1716601</v>
          </cell>
          <cell r="B1925" t="str">
            <v>Derrocagem subaquática de material de 3ª categoria - malha de 1,5 m² - perfuração e detonação - plataforma montada na obra com duas torres de perfuração</v>
          </cell>
          <cell r="C1925" t="str">
            <v>m³</v>
          </cell>
          <cell r="D1925">
            <v>136.68</v>
          </cell>
          <cell r="E1925" t="str">
            <v>SICRO Abr/26</v>
          </cell>
        </row>
        <row r="1926">
          <cell r="A1926">
            <v>1716602</v>
          </cell>
          <cell r="B1926" t="str">
            <v>Derrocagem subaquática de material de 3ª categoria - malha de 1,5 m² - perfuração e detonação - plataforma montada na obra com três torres de perfuração</v>
          </cell>
          <cell r="C1926" t="str">
            <v>m³</v>
          </cell>
          <cell r="D1926">
            <v>107.1</v>
          </cell>
          <cell r="E1926" t="str">
            <v>SICRO Abr/26</v>
          </cell>
        </row>
        <row r="1927">
          <cell r="A1927">
            <v>1716600</v>
          </cell>
          <cell r="B1927" t="str">
            <v>Derrocagem subaquática de material de 3ª categoria - malha de 1,5 m² - perfuração e detonação - plataforma montada na obra com uma torre de perfuração</v>
          </cell>
          <cell r="C1927" t="str">
            <v>m³</v>
          </cell>
          <cell r="D1927">
            <v>225.47</v>
          </cell>
          <cell r="E1927" t="str">
            <v>SICRO Abr/26</v>
          </cell>
        </row>
        <row r="1928">
          <cell r="A1928">
            <v>1716655</v>
          </cell>
          <cell r="B1928" t="str">
            <v>Derrocagem subaquática de material de 3ª categoria - malha de 2,5 m² - perfuração e detonação - plataforma com duas torres de perfuração</v>
          </cell>
          <cell r="C1928" t="str">
            <v>m³</v>
          </cell>
          <cell r="D1928">
            <v>78.319999999999993</v>
          </cell>
          <cell r="E1928" t="str">
            <v>SICRO Abr/26</v>
          </cell>
        </row>
        <row r="1929">
          <cell r="A1929">
            <v>1716639</v>
          </cell>
          <cell r="B1929" t="str">
            <v>Derrocagem subaquática de material de 3ª categoria - malha de 4,0 m² - perfuração e detonação - plataforma com duas torres de perfuração</v>
          </cell>
          <cell r="C1929" t="str">
            <v>m³</v>
          </cell>
          <cell r="D1929">
            <v>55.22</v>
          </cell>
          <cell r="E1929" t="str">
            <v>SICRO Abr/26</v>
          </cell>
        </row>
        <row r="1930">
          <cell r="A1930">
            <v>1801636</v>
          </cell>
          <cell r="B1930" t="str">
            <v>Levantamento batimétrico monofeixe longitudinal</v>
          </cell>
          <cell r="C1930" t="str">
            <v>km</v>
          </cell>
          <cell r="D1930">
            <v>20.83</v>
          </cell>
          <cell r="E1930" t="str">
            <v>SICRO Abr/26</v>
          </cell>
        </row>
        <row r="1931">
          <cell r="A1931">
            <v>1801637</v>
          </cell>
          <cell r="B1931" t="str">
            <v>Levantamento batimétrico monofeixe transversal</v>
          </cell>
          <cell r="C1931" t="str">
            <v>km</v>
          </cell>
          <cell r="D1931">
            <v>27.77</v>
          </cell>
          <cell r="E1931" t="str">
            <v>SICRO Abr/26</v>
          </cell>
        </row>
        <row r="1932">
          <cell r="A1932">
            <v>1817720</v>
          </cell>
          <cell r="B1932" t="str">
            <v>Levantamento batimétrico multifeixe</v>
          </cell>
          <cell r="C1932" t="str">
            <v>km</v>
          </cell>
          <cell r="D1932">
            <v>121.13</v>
          </cell>
          <cell r="E1932" t="str">
            <v>SICRO Abr/26</v>
          </cell>
        </row>
        <row r="1933">
          <cell r="A1933">
            <v>1817723</v>
          </cell>
          <cell r="B1933" t="str">
            <v>Levantamento hidrométrico com ADCP em rios com velocidade de corrente acima de 1,5 m/s</v>
          </cell>
          <cell r="C1933" t="str">
            <v>km</v>
          </cell>
          <cell r="D1933">
            <v>54.12</v>
          </cell>
          <cell r="E1933" t="str">
            <v>SICRO Abr/26</v>
          </cell>
        </row>
        <row r="1934">
          <cell r="A1934">
            <v>1817721</v>
          </cell>
          <cell r="B1934" t="str">
            <v>Levantamento hidrométrico com ADCP em rios com velocidade de corrente de 0,5 a 1,0 m/s</v>
          </cell>
          <cell r="C1934" t="str">
            <v>km</v>
          </cell>
          <cell r="D1934">
            <v>162.37</v>
          </cell>
          <cell r="E1934" t="str">
            <v>SICRO Abr/26</v>
          </cell>
        </row>
        <row r="1935">
          <cell r="A1935">
            <v>1817722</v>
          </cell>
          <cell r="B1935" t="str">
            <v>Levantamento hidrométrico com ADCP em rios com velocidade de corrente de 1,0 a 1,5 m/s</v>
          </cell>
          <cell r="C1935" t="str">
            <v>km</v>
          </cell>
          <cell r="D1935">
            <v>81.180000000000007</v>
          </cell>
          <cell r="E1935" t="str">
            <v>SICRO Abr/26</v>
          </cell>
        </row>
        <row r="1936">
          <cell r="A1936">
            <v>1917483</v>
          </cell>
          <cell r="B1936" t="str">
            <v>Dragagem de areia fina com draga de sucção e recalque - bomba de 1.350 kW e cortador de 170 kW - distância de recalque de 1.100 a 1.300 m</v>
          </cell>
          <cell r="C1936" t="str">
            <v>m³</v>
          </cell>
          <cell r="D1936">
            <v>6.54</v>
          </cell>
          <cell r="E1936" t="str">
            <v>SICRO Abr/26</v>
          </cell>
        </row>
        <row r="1937">
          <cell r="A1937">
            <v>1917484</v>
          </cell>
          <cell r="B1937" t="str">
            <v>Dragagem de areia fina com draga de sucção e recalque - bomba de 1.350 kW e cortador de 170 kW - distância de recalque de 1.300 a 1.500 m</v>
          </cell>
          <cell r="C1937" t="str">
            <v>m³</v>
          </cell>
          <cell r="D1937">
            <v>6.78</v>
          </cell>
          <cell r="E1937" t="str">
            <v>SICRO Abr/26</v>
          </cell>
        </row>
        <row r="1938">
          <cell r="A1938">
            <v>1917485</v>
          </cell>
          <cell r="B1938" t="str">
            <v>Dragagem de areia fina com draga de sucção e recalque - bomba de 1.350 kW e cortador de 170 kW - distância de recalque de 1.500 a 1.700 m</v>
          </cell>
          <cell r="C1938" t="str">
            <v>m³</v>
          </cell>
          <cell r="D1938">
            <v>7.39</v>
          </cell>
          <cell r="E1938" t="str">
            <v>SICRO Abr/26</v>
          </cell>
        </row>
        <row r="1939">
          <cell r="A1939">
            <v>1917486</v>
          </cell>
          <cell r="B1939" t="str">
            <v>Dragagem de areia fina com draga de sucção e recalque - bomba de 1.350 kW e cortador de 170 kW - distância de recalque de 1.700 a 1.900 m</v>
          </cell>
          <cell r="C1939" t="str">
            <v>m³</v>
          </cell>
          <cell r="D1939">
            <v>7.67</v>
          </cell>
          <cell r="E1939" t="str">
            <v>SICRO Abr/26</v>
          </cell>
        </row>
        <row r="1940">
          <cell r="A1940">
            <v>1917487</v>
          </cell>
          <cell r="B1940" t="str">
            <v>Dragagem de areia fina com draga de sucção e recalque - bomba de 1.350 kW e cortador de 170 kW - distância de recalque de 1.900 a 2.100 m</v>
          </cell>
          <cell r="C1940" t="str">
            <v>m³</v>
          </cell>
          <cell r="D1940">
            <v>8.0500000000000007</v>
          </cell>
          <cell r="E1940" t="str">
            <v>SICRO Abr/26</v>
          </cell>
        </row>
        <row r="1941">
          <cell r="A1941">
            <v>1917528</v>
          </cell>
          <cell r="B1941" t="str">
            <v>Dragagem de areia fina com draga de sucção e recalque - bomba de 1.350 kW e cortador de 170 kW - distância de recalque de 10.100 a 10.300 m</v>
          </cell>
          <cell r="C1941" t="str">
            <v>m³</v>
          </cell>
          <cell r="D1941">
            <v>40.33</v>
          </cell>
          <cell r="E1941" t="str">
            <v>SICRO Abr/26</v>
          </cell>
        </row>
        <row r="1942">
          <cell r="A1942">
            <v>1917529</v>
          </cell>
          <cell r="B1942" t="str">
            <v>Dragagem de areia fina com draga de sucção e recalque - bomba de 1.350 kW e cortador de 170 kW - distância de recalque de 10.300 a 10.500 m</v>
          </cell>
          <cell r="C1942" t="str">
            <v>m³</v>
          </cell>
          <cell r="D1942">
            <v>41.69</v>
          </cell>
          <cell r="E1942" t="str">
            <v>SICRO Abr/26</v>
          </cell>
        </row>
        <row r="1943">
          <cell r="A1943">
            <v>1917530</v>
          </cell>
          <cell r="B1943" t="str">
            <v>Dragagem de areia fina com draga de sucção e recalque - bomba de 1.350 kW e cortador de 170 kW - distância de recalque de 10.500 a 10.700 m</v>
          </cell>
          <cell r="C1943" t="str">
            <v>m³</v>
          </cell>
          <cell r="D1943">
            <v>43.82</v>
          </cell>
          <cell r="E1943" t="str">
            <v>SICRO Abr/26</v>
          </cell>
        </row>
        <row r="1944">
          <cell r="A1944">
            <v>1917531</v>
          </cell>
          <cell r="B1944" t="str">
            <v>Dragagem de areia fina com draga de sucção e recalque - bomba de 1.350 kW e cortador de 170 kW - distância de recalque de 10.700 a 10.900 m</v>
          </cell>
          <cell r="C1944" t="str">
            <v>m³</v>
          </cell>
          <cell r="D1944">
            <v>46.15</v>
          </cell>
          <cell r="E1944" t="str">
            <v>SICRO Abr/26</v>
          </cell>
        </row>
        <row r="1945">
          <cell r="A1945">
            <v>1917532</v>
          </cell>
          <cell r="B1945" t="str">
            <v>Dragagem de areia fina com draga de sucção e recalque - bomba de 1.350 kW e cortador de 170 kW - distância de recalque de 10.900 a 11.100 m</v>
          </cell>
          <cell r="C1945" t="str">
            <v>m³</v>
          </cell>
          <cell r="D1945">
            <v>48.78</v>
          </cell>
          <cell r="E1945" t="str">
            <v>SICRO Abr/26</v>
          </cell>
        </row>
        <row r="1946">
          <cell r="A1946">
            <v>1917533</v>
          </cell>
          <cell r="B1946" t="str">
            <v>Dragagem de areia fina com draga de sucção e recalque - bomba de 1.350 kW e cortador de 170 kW - distância de recalque de 11.100 a 11.300 m</v>
          </cell>
          <cell r="C1946" t="str">
            <v>m³</v>
          </cell>
          <cell r="D1946">
            <v>50.16</v>
          </cell>
          <cell r="E1946" t="str">
            <v>SICRO Abr/26</v>
          </cell>
        </row>
        <row r="1947">
          <cell r="A1947">
            <v>1917534</v>
          </cell>
          <cell r="B1947" t="str">
            <v>Dragagem de areia fina com draga de sucção e recalque - bomba de 1.350 kW e cortador de 170 kW - distância de recalque de 11.300 a 11.500 m</v>
          </cell>
          <cell r="C1947" t="str">
            <v>m³</v>
          </cell>
          <cell r="D1947">
            <v>51.59</v>
          </cell>
          <cell r="E1947" t="str">
            <v>SICRO Abr/26</v>
          </cell>
        </row>
        <row r="1948">
          <cell r="A1948">
            <v>1917535</v>
          </cell>
          <cell r="B1948" t="str">
            <v>Dragagem de areia fina com draga de sucção e recalque - bomba de 1.350 kW e cortador de 170 kW - distância de recalque de 11.500 a 11.700 m</v>
          </cell>
          <cell r="C1948" t="str">
            <v>m³</v>
          </cell>
          <cell r="D1948">
            <v>53.45</v>
          </cell>
          <cell r="E1948" t="str">
            <v>SICRO Abr/26</v>
          </cell>
        </row>
        <row r="1949">
          <cell r="A1949">
            <v>1917536</v>
          </cell>
          <cell r="B1949" t="str">
            <v>Dragagem de areia fina com draga de sucção e recalque - bomba de 1.350 kW e cortador de 170 kW - distância de recalque de 11.700 a 11.900 m</v>
          </cell>
          <cell r="C1949" t="str">
            <v>m³</v>
          </cell>
          <cell r="D1949">
            <v>55.07</v>
          </cell>
          <cell r="E1949" t="str">
            <v>SICRO Abr/26</v>
          </cell>
        </row>
        <row r="1950">
          <cell r="A1950">
            <v>1917537</v>
          </cell>
          <cell r="B1950" t="str">
            <v>Dragagem de areia fina com draga de sucção e recalque - bomba de 1.350 kW e cortador de 170 kW - distância de recalque de 11.900 a 12.100 m</v>
          </cell>
          <cell r="C1950" t="str">
            <v>m³</v>
          </cell>
          <cell r="D1950">
            <v>56.75</v>
          </cell>
          <cell r="E1950" t="str">
            <v>SICRO Abr/26</v>
          </cell>
        </row>
        <row r="1951">
          <cell r="A1951">
            <v>1917488</v>
          </cell>
          <cell r="B1951" t="str">
            <v>Dragagem de areia fina com draga de sucção e recalque - bomba de 1.350 kW e cortador de 170 kW - distância de recalque de 2.100 a 2.300 m</v>
          </cell>
          <cell r="C1951" t="str">
            <v>m³</v>
          </cell>
          <cell r="D1951">
            <v>8.35</v>
          </cell>
          <cell r="E1951" t="str">
            <v>SICRO Abr/26</v>
          </cell>
        </row>
        <row r="1952">
          <cell r="A1952">
            <v>1917489</v>
          </cell>
          <cell r="B1952" t="str">
            <v>Dragagem de areia fina com draga de sucção e recalque - bomba de 1.350 kW e cortador de 170 kW - distância de recalque de 2.300 a 2.500 m</v>
          </cell>
          <cell r="C1952" t="str">
            <v>m³</v>
          </cell>
          <cell r="D1952">
            <v>8.7100000000000009</v>
          </cell>
          <cell r="E1952" t="str">
            <v>SICRO Abr/26</v>
          </cell>
        </row>
        <row r="1953">
          <cell r="A1953">
            <v>1917490</v>
          </cell>
          <cell r="B1953" t="str">
            <v>Dragagem de areia fina com draga de sucção e recalque - bomba de 1.350 kW e cortador de 170 kW - distância de recalque de 2.500 a 2.700 m</v>
          </cell>
          <cell r="C1953" t="str">
            <v>m³</v>
          </cell>
          <cell r="D1953">
            <v>9.2799999999999994</v>
          </cell>
          <cell r="E1953" t="str">
            <v>SICRO Abr/26</v>
          </cell>
        </row>
        <row r="1954">
          <cell r="A1954">
            <v>1917491</v>
          </cell>
          <cell r="B1954" t="str">
            <v>Dragagem de areia fina com draga de sucção e recalque - bomba de 1.350 kW e cortador de 170 kW - distância de recalque de 2.700 a 2.900 m</v>
          </cell>
          <cell r="C1954" t="str">
            <v>m³</v>
          </cell>
          <cell r="D1954">
            <v>9.68</v>
          </cell>
          <cell r="E1954" t="str">
            <v>SICRO Abr/26</v>
          </cell>
        </row>
        <row r="1955">
          <cell r="A1955">
            <v>1917492</v>
          </cell>
          <cell r="B1955" t="str">
            <v>Dragagem de areia fina com draga de sucção e recalque - bomba de 1.350 kW e cortador de 170 kW - distância de recalque de 2.900 a 3.100 m</v>
          </cell>
          <cell r="C1955" t="str">
            <v>m³</v>
          </cell>
          <cell r="D1955">
            <v>10.01</v>
          </cell>
          <cell r="E1955" t="str">
            <v>SICRO Abr/26</v>
          </cell>
        </row>
        <row r="1956">
          <cell r="A1956">
            <v>1917493</v>
          </cell>
          <cell r="B1956" t="str">
            <v>Dragagem de areia fina com draga de sucção e recalque - bomba de 1.350 kW e cortador de 170 kW - distância de recalque de 3.100 a 3.300 m</v>
          </cell>
          <cell r="C1956" t="str">
            <v>m³</v>
          </cell>
          <cell r="D1956">
            <v>10.43</v>
          </cell>
          <cell r="E1956" t="str">
            <v>SICRO Abr/26</v>
          </cell>
        </row>
        <row r="1957">
          <cell r="A1957">
            <v>1917494</v>
          </cell>
          <cell r="B1957" t="str">
            <v>Dragagem de areia fina com draga de sucção e recalque - bomba de 1.350 kW e cortador de 170 kW - distância de recalque de 3.300 a 3.500 m</v>
          </cell>
          <cell r="C1957" t="str">
            <v>m³</v>
          </cell>
          <cell r="D1957">
            <v>10.87</v>
          </cell>
          <cell r="E1957" t="str">
            <v>SICRO Abr/26</v>
          </cell>
        </row>
        <row r="1958">
          <cell r="A1958">
            <v>1917495</v>
          </cell>
          <cell r="B1958" t="str">
            <v>Dragagem de areia fina com draga de sucção e recalque - bomba de 1.350 kW e cortador de 170 kW - distância de recalque de 3.500 a 3.700 m</v>
          </cell>
          <cell r="C1958" t="str">
            <v>m³</v>
          </cell>
          <cell r="D1958">
            <v>11.53</v>
          </cell>
          <cell r="E1958" t="str">
            <v>SICRO Abr/26</v>
          </cell>
        </row>
        <row r="1959">
          <cell r="A1959">
            <v>1917496</v>
          </cell>
          <cell r="B1959" t="str">
            <v>Dragagem de areia fina com draga de sucção e recalque - bomba de 1.350 kW e cortador de 170 kW - distância de recalque de 3.700 a 3.900 m</v>
          </cell>
          <cell r="C1959" t="str">
            <v>m³</v>
          </cell>
          <cell r="D1959">
            <v>11.94</v>
          </cell>
          <cell r="E1959" t="str">
            <v>SICRO Abr/26</v>
          </cell>
        </row>
        <row r="1960">
          <cell r="A1960">
            <v>1917497</v>
          </cell>
          <cell r="B1960" t="str">
            <v>Dragagem de areia fina com draga de sucção e recalque - bomba de 1.350 kW e cortador de 170 kW - distância de recalque de 3.900 a 4.100 m</v>
          </cell>
          <cell r="C1960" t="str">
            <v>m³</v>
          </cell>
          <cell r="D1960">
            <v>12.36</v>
          </cell>
          <cell r="E1960" t="str">
            <v>SICRO Abr/26</v>
          </cell>
        </row>
        <row r="1961">
          <cell r="A1961">
            <v>1917498</v>
          </cell>
          <cell r="B1961" t="str">
            <v>Dragagem de areia fina com draga de sucção e recalque - bomba de 1.350 kW e cortador de 170 kW - distância de recalque de 4.100 a 4.300 m</v>
          </cell>
          <cell r="C1961" t="str">
            <v>m³</v>
          </cell>
          <cell r="D1961">
            <v>12.78</v>
          </cell>
          <cell r="E1961" t="str">
            <v>SICRO Abr/26</v>
          </cell>
        </row>
        <row r="1962">
          <cell r="A1962">
            <v>1917499</v>
          </cell>
          <cell r="B1962" t="str">
            <v>Dragagem de areia fina com draga de sucção e recalque - bomba de 1.350 kW e cortador de 170 kW - distância de recalque de 4.300 a 4.500 m</v>
          </cell>
          <cell r="C1962" t="str">
            <v>m³</v>
          </cell>
          <cell r="D1962">
            <v>13.14</v>
          </cell>
          <cell r="E1962" t="str">
            <v>SICRO Abr/26</v>
          </cell>
        </row>
        <row r="1963">
          <cell r="A1963">
            <v>1917500</v>
          </cell>
          <cell r="B1963" t="str">
            <v>Dragagem de areia fina com draga de sucção e recalque - bomba de 1.350 kW e cortador de 170 kW - distância de recalque de 4.500 a 4.700 m</v>
          </cell>
          <cell r="C1963" t="str">
            <v>m³</v>
          </cell>
          <cell r="D1963">
            <v>13.86</v>
          </cell>
          <cell r="E1963" t="str">
            <v>SICRO Abr/26</v>
          </cell>
        </row>
        <row r="1964">
          <cell r="A1964">
            <v>1917501</v>
          </cell>
          <cell r="B1964" t="str">
            <v>Dragagem de areia fina com draga de sucção e recalque - bomba de 1.350 kW e cortador de 170 kW - distância de recalque de 4.700 a 4.900 m</v>
          </cell>
          <cell r="C1964" t="str">
            <v>m³</v>
          </cell>
          <cell r="D1964">
            <v>14.3</v>
          </cell>
          <cell r="E1964" t="str">
            <v>SICRO Abr/26</v>
          </cell>
        </row>
        <row r="1965">
          <cell r="A1965">
            <v>1917502</v>
          </cell>
          <cell r="B1965" t="str">
            <v>Dragagem de areia fina com draga de sucção e recalque - bomba de 1.350 kW e cortador de 170 kW - distância de recalque de 4.900 a 5.100 m</v>
          </cell>
          <cell r="C1965" t="str">
            <v>m³</v>
          </cell>
          <cell r="D1965">
            <v>14.74</v>
          </cell>
          <cell r="E1965" t="str">
            <v>SICRO Abr/26</v>
          </cell>
        </row>
        <row r="1966">
          <cell r="A1966">
            <v>1917503</v>
          </cell>
          <cell r="B1966" t="str">
            <v>Dragagem de areia fina com draga de sucção e recalque - bomba de 1.350 kW e cortador de 170 kW - distância de recalque de 5.100 a 5.300 m</v>
          </cell>
          <cell r="C1966" t="str">
            <v>m³</v>
          </cell>
          <cell r="D1966">
            <v>15.19</v>
          </cell>
          <cell r="E1966" t="str">
            <v>SICRO Abr/26</v>
          </cell>
        </row>
        <row r="1967">
          <cell r="A1967">
            <v>1917504</v>
          </cell>
          <cell r="B1967" t="str">
            <v>Dragagem de areia fina com draga de sucção e recalque - bomba de 1.350 kW e cortador de 170 kW - distância de recalque de 5.300 a 5.500 m</v>
          </cell>
          <cell r="C1967" t="str">
            <v>m³</v>
          </cell>
          <cell r="D1967">
            <v>15.65</v>
          </cell>
          <cell r="E1967" t="str">
            <v>SICRO Abr/26</v>
          </cell>
        </row>
        <row r="1968">
          <cell r="A1968">
            <v>1917505</v>
          </cell>
          <cell r="B1968" t="str">
            <v>Dragagem de areia fina com draga de sucção e recalque - bomba de 1.350 kW e cortador de 170 kW - distância de recalque de 5.500 a 5.700 m</v>
          </cell>
          <cell r="C1968" t="str">
            <v>m³</v>
          </cell>
          <cell r="D1968">
            <v>16.399999999999999</v>
          </cell>
          <cell r="E1968" t="str">
            <v>SICRO Abr/26</v>
          </cell>
        </row>
        <row r="1969">
          <cell r="A1969">
            <v>1917506</v>
          </cell>
          <cell r="B1969" t="str">
            <v>Dragagem de areia fina com draga de sucção e recalque - bomba de 1.350 kW e cortador de 170 kW - distância de recalque de 5.700 a 5.900 m</v>
          </cell>
          <cell r="C1969" t="str">
            <v>m³</v>
          </cell>
          <cell r="D1969">
            <v>16.86</v>
          </cell>
          <cell r="E1969" t="str">
            <v>SICRO Abr/26</v>
          </cell>
        </row>
        <row r="1970">
          <cell r="A1970">
            <v>1917507</v>
          </cell>
          <cell r="B1970" t="str">
            <v>Dragagem de areia fina com draga de sucção e recalque - bomba de 1.350 kW e cortador de 170 kW - distância de recalque de 5.900 a 6.100 m</v>
          </cell>
          <cell r="C1970" t="str">
            <v>m³</v>
          </cell>
          <cell r="D1970">
            <v>17.32</v>
          </cell>
          <cell r="E1970" t="str">
            <v>SICRO Abr/26</v>
          </cell>
        </row>
        <row r="1971">
          <cell r="A1971">
            <v>1917480</v>
          </cell>
          <cell r="B1971" t="str">
            <v>Dragagem de areia fina com draga de sucção e recalque - bomba de 1.350 kW e cortador de 170 kW - distância de recalque de 500 a 700 m</v>
          </cell>
          <cell r="C1971" t="str">
            <v>m³</v>
          </cell>
          <cell r="D1971">
            <v>5.78</v>
          </cell>
          <cell r="E1971" t="str">
            <v>SICRO Abr/26</v>
          </cell>
        </row>
        <row r="1972">
          <cell r="A1972">
            <v>1917508</v>
          </cell>
          <cell r="B1972" t="str">
            <v>Dragagem de areia fina com draga de sucção e recalque - bomba de 1.350 kW e cortador de 170 kW - distância de recalque de 6.100 a 6.300 m</v>
          </cell>
          <cell r="C1972" t="str">
            <v>m³</v>
          </cell>
          <cell r="D1972">
            <v>17.809999999999999</v>
          </cell>
          <cell r="E1972" t="str">
            <v>SICRO Abr/26</v>
          </cell>
        </row>
        <row r="1973">
          <cell r="A1973">
            <v>1917509</v>
          </cell>
          <cell r="B1973" t="str">
            <v>Dragagem de areia fina com draga de sucção e recalque - bomba de 1.350 kW e cortador de 170 kW - distância de recalque de 6.300 a 6.500 m</v>
          </cell>
          <cell r="C1973" t="str">
            <v>m³</v>
          </cell>
          <cell r="D1973">
            <v>18.38</v>
          </cell>
          <cell r="E1973" t="str">
            <v>SICRO Abr/26</v>
          </cell>
        </row>
        <row r="1974">
          <cell r="A1974">
            <v>1917510</v>
          </cell>
          <cell r="B1974" t="str">
            <v>Dragagem de areia fina com draga de sucção e recalque - bomba de 1.350 kW e cortador de 170 kW - distância de recalque de 6.500 a 6.700 m</v>
          </cell>
          <cell r="C1974" t="str">
            <v>m³</v>
          </cell>
          <cell r="D1974">
            <v>19.190000000000001</v>
          </cell>
          <cell r="E1974" t="str">
            <v>SICRO Abr/26</v>
          </cell>
        </row>
        <row r="1975">
          <cell r="A1975">
            <v>1917511</v>
          </cell>
          <cell r="B1975" t="str">
            <v>Dragagem de areia fina com draga de sucção e recalque - bomba de 1.350 kW e cortador de 170 kW - distância de recalque de 6.700 a 6.900 m</v>
          </cell>
          <cell r="C1975" t="str">
            <v>m³</v>
          </cell>
          <cell r="D1975">
            <v>19.72</v>
          </cell>
          <cell r="E1975" t="str">
            <v>SICRO Abr/26</v>
          </cell>
        </row>
        <row r="1976">
          <cell r="A1976">
            <v>1917512</v>
          </cell>
          <cell r="B1976" t="str">
            <v>Dragagem de areia fina com draga de sucção e recalque - bomba de 1.350 kW e cortador de 170 kW - distância de recalque de 6.900 a 7.100 m</v>
          </cell>
          <cell r="C1976" t="str">
            <v>m³</v>
          </cell>
          <cell r="D1976">
            <v>20.350000000000001</v>
          </cell>
          <cell r="E1976" t="str">
            <v>SICRO Abr/26</v>
          </cell>
        </row>
        <row r="1977">
          <cell r="A1977">
            <v>1917513</v>
          </cell>
          <cell r="B1977" t="str">
            <v>Dragagem de areia fina com draga de sucção e recalque - bomba de 1.350 kW e cortador de 170 kW - distância de recalque de 7.100 a 7.300 m</v>
          </cell>
          <cell r="C1977" t="str">
            <v>m³</v>
          </cell>
          <cell r="D1977">
            <v>20.94</v>
          </cell>
          <cell r="E1977" t="str">
            <v>SICRO Abr/26</v>
          </cell>
        </row>
        <row r="1978">
          <cell r="A1978">
            <v>1917514</v>
          </cell>
          <cell r="B1978" t="str">
            <v>Dragagem de areia fina com draga de sucção e recalque - bomba de 1.350 kW e cortador de 170 kW - distância de recalque de 7.300 a 7.500 m</v>
          </cell>
          <cell r="C1978" t="str">
            <v>m³</v>
          </cell>
          <cell r="D1978">
            <v>21.65</v>
          </cell>
          <cell r="E1978" t="str">
            <v>SICRO Abr/26</v>
          </cell>
        </row>
        <row r="1979">
          <cell r="A1979">
            <v>1917515</v>
          </cell>
          <cell r="B1979" t="str">
            <v>Dragagem de areia fina com draga de sucção e recalque - bomba de 1.350 kW e cortador de 170 kW - distância de recalque de 7.500 a 7.700 m</v>
          </cell>
          <cell r="C1979" t="str">
            <v>m³</v>
          </cell>
          <cell r="D1979">
            <v>22.67</v>
          </cell>
          <cell r="E1979" t="str">
            <v>SICRO Abr/26</v>
          </cell>
        </row>
        <row r="1980">
          <cell r="A1980">
            <v>1917516</v>
          </cell>
          <cell r="B1980" t="str">
            <v>Dragagem de areia fina com draga de sucção e recalque - bomba de 1.350 kW e cortador de 170 kW - distância de recalque de 7.700 a 7.900 m</v>
          </cell>
          <cell r="C1980" t="str">
            <v>m³</v>
          </cell>
          <cell r="D1980">
            <v>23.44</v>
          </cell>
          <cell r="E1980" t="str">
            <v>SICRO Abr/26</v>
          </cell>
        </row>
        <row r="1981">
          <cell r="A1981">
            <v>1917517</v>
          </cell>
          <cell r="B1981" t="str">
            <v>Dragagem de areia fina com draga de sucção e recalque - bomba de 1.350 kW e cortador de 170 kW - distância de recalque de 7.900 a 8.100 m</v>
          </cell>
          <cell r="C1981" t="str">
            <v>m³</v>
          </cell>
          <cell r="D1981">
            <v>24.5</v>
          </cell>
          <cell r="E1981" t="str">
            <v>SICRO Abr/26</v>
          </cell>
        </row>
        <row r="1982">
          <cell r="A1982">
            <v>1917481</v>
          </cell>
          <cell r="B1982" t="str">
            <v>Dragagem de areia fina com draga de sucção e recalque - bomba de 1.350 kW e cortador de 170 kW - distância de recalque de 700 a 900 m</v>
          </cell>
          <cell r="C1982" t="str">
            <v>m³</v>
          </cell>
          <cell r="D1982">
            <v>6</v>
          </cell>
          <cell r="E1982" t="str">
            <v>SICRO Abr/26</v>
          </cell>
        </row>
        <row r="1983">
          <cell r="A1983">
            <v>1917518</v>
          </cell>
          <cell r="B1983" t="str">
            <v>Dragagem de areia fina com draga de sucção e recalque - bomba de 1.350 kW e cortador de 170 kW - distância de recalque de 8.100 a 8.300 m</v>
          </cell>
          <cell r="C1983" t="str">
            <v>m³</v>
          </cell>
          <cell r="D1983">
            <v>25.55</v>
          </cell>
          <cell r="E1983" t="str">
            <v>SICRO Abr/26</v>
          </cell>
        </row>
        <row r="1984">
          <cell r="A1984">
            <v>1917519</v>
          </cell>
          <cell r="B1984" t="str">
            <v>Dragagem de areia fina com draga de sucção e recalque - bomba de 1.350 kW e cortador de 170 kW - distância de recalque de 8.300 a 8.500 m</v>
          </cell>
          <cell r="C1984" t="str">
            <v>m³</v>
          </cell>
          <cell r="D1984">
            <v>26.85</v>
          </cell>
          <cell r="E1984" t="str">
            <v>SICRO Abr/26</v>
          </cell>
        </row>
        <row r="1985">
          <cell r="A1985">
            <v>1917520</v>
          </cell>
          <cell r="B1985" t="str">
            <v>Dragagem de areia fina com draga de sucção e recalque - bomba de 1.350 kW e cortador de 170 kW - distância de recalque de 8.500 a 8.700 m</v>
          </cell>
          <cell r="C1985" t="str">
            <v>m³</v>
          </cell>
          <cell r="D1985">
            <v>28.32</v>
          </cell>
          <cell r="E1985" t="str">
            <v>SICRO Abr/26</v>
          </cell>
        </row>
        <row r="1986">
          <cell r="A1986">
            <v>1917521</v>
          </cell>
          <cell r="B1986" t="str">
            <v>Dragagem de areia fina com draga de sucção e recalque - bomba de 1.350 kW e cortador de 170 kW - distância de recalque de 8.700 a 8.900 m</v>
          </cell>
          <cell r="C1986" t="str">
            <v>m³</v>
          </cell>
          <cell r="D1986">
            <v>29.58</v>
          </cell>
          <cell r="E1986" t="str">
            <v>SICRO Abr/26</v>
          </cell>
        </row>
        <row r="1987">
          <cell r="A1987">
            <v>1917522</v>
          </cell>
          <cell r="B1987" t="str">
            <v>Dragagem de areia fina com draga de sucção e recalque - bomba de 1.350 kW e cortador de 170 kW - distância de recalque de 8.900 a 9.100 m</v>
          </cell>
          <cell r="C1987" t="str">
            <v>m³</v>
          </cell>
          <cell r="D1987">
            <v>30.96</v>
          </cell>
          <cell r="E1987" t="str">
            <v>SICRO Abr/26</v>
          </cell>
        </row>
        <row r="1988">
          <cell r="A1988">
            <v>1917523</v>
          </cell>
          <cell r="B1988" t="str">
            <v>Dragagem de areia fina com draga de sucção e recalque - bomba de 1.350 kW e cortador de 170 kW - distância de recalque de 9.100 a 9.300 m</v>
          </cell>
          <cell r="C1988" t="str">
            <v>m³</v>
          </cell>
          <cell r="D1988">
            <v>32.380000000000003</v>
          </cell>
          <cell r="E1988" t="str">
            <v>SICRO Abr/26</v>
          </cell>
        </row>
        <row r="1989">
          <cell r="A1989">
            <v>1917524</v>
          </cell>
          <cell r="B1989" t="str">
            <v>Dragagem de areia fina com draga de sucção e recalque - bomba de 1.350 kW e cortador de 170 kW - distância de recalque de 9.300 a 9.500 m</v>
          </cell>
          <cell r="C1989" t="str">
            <v>m³</v>
          </cell>
          <cell r="D1989">
            <v>33.9</v>
          </cell>
          <cell r="E1989" t="str">
            <v>SICRO Abr/26</v>
          </cell>
        </row>
        <row r="1990">
          <cell r="A1990">
            <v>1917525</v>
          </cell>
          <cell r="B1990" t="str">
            <v>Dragagem de areia fina com draga de sucção e recalque - bomba de 1.350 kW e cortador de 170 kW - distância de recalque de 9.500 a 9.700 m</v>
          </cell>
          <cell r="C1990" t="str">
            <v>m³</v>
          </cell>
          <cell r="D1990">
            <v>35.68</v>
          </cell>
          <cell r="E1990" t="str">
            <v>SICRO Abr/26</v>
          </cell>
        </row>
        <row r="1991">
          <cell r="A1991">
            <v>1917526</v>
          </cell>
          <cell r="B1991" t="str">
            <v>Dragagem de areia fina com draga de sucção e recalque - bomba de 1.350 kW e cortador de 170 kW - distância de recalque de 9.700 a 9.900 m</v>
          </cell>
          <cell r="C1991" t="str">
            <v>m³</v>
          </cell>
          <cell r="D1991">
            <v>37.08</v>
          </cell>
          <cell r="E1991" t="str">
            <v>SICRO Abr/26</v>
          </cell>
        </row>
        <row r="1992">
          <cell r="A1992">
            <v>1917527</v>
          </cell>
          <cell r="B1992" t="str">
            <v>Dragagem de areia fina com draga de sucção e recalque - bomba de 1.350 kW e cortador de 170 kW - distância de recalque de 9.900 a 10.100 m</v>
          </cell>
          <cell r="C1992" t="str">
            <v>m³</v>
          </cell>
          <cell r="D1992">
            <v>38.479999999999997</v>
          </cell>
          <cell r="E1992" t="str">
            <v>SICRO Abr/26</v>
          </cell>
        </row>
        <row r="1993">
          <cell r="A1993">
            <v>1917482</v>
          </cell>
          <cell r="B1993" t="str">
            <v>Dragagem de areia fina com draga de sucção e recalque - bomba de 1.350 kW e cortador de 170 kW - distância de recalque de 900 a 1.100 m</v>
          </cell>
          <cell r="C1993" t="str">
            <v>m³</v>
          </cell>
          <cell r="D1993">
            <v>6.23</v>
          </cell>
          <cell r="E1993" t="str">
            <v>SICRO Abr/26</v>
          </cell>
        </row>
        <row r="1994">
          <cell r="A1994">
            <v>1917737</v>
          </cell>
          <cell r="B1994" t="str">
            <v>Dragagem de areia fina com draga de sucção e recalque - bomba de 1.350 kW e cortador de 170 kW - distância de recalque de até 500 m</v>
          </cell>
          <cell r="C1994" t="str">
            <v>m³</v>
          </cell>
          <cell r="D1994">
            <v>5.73</v>
          </cell>
          <cell r="E1994" t="str">
            <v>SICRO Abr/26</v>
          </cell>
        </row>
        <row r="1995">
          <cell r="A1995">
            <v>1917220</v>
          </cell>
          <cell r="B1995" t="str">
            <v>Dragagem de areia fina com draga de sucção e recalque - bomba de 294 kW e cortador de 30 kW - distância de recalque de 1.100 a 1.300 m</v>
          </cell>
          <cell r="C1995" t="str">
            <v>m³</v>
          </cell>
          <cell r="D1995">
            <v>8.6199999999999992</v>
          </cell>
          <cell r="E1995" t="str">
            <v>SICRO Abr/26</v>
          </cell>
        </row>
        <row r="1996">
          <cell r="A1996">
            <v>1917221</v>
          </cell>
          <cell r="B1996" t="str">
            <v>Dragagem de areia fina com draga de sucção e recalque - bomba de 294 kW e cortador de 30 kW - distância de recalque de 1.300 a 1.500 m</v>
          </cell>
          <cell r="C1996" t="str">
            <v>m³</v>
          </cell>
          <cell r="D1996">
            <v>9.2200000000000006</v>
          </cell>
          <cell r="E1996" t="str">
            <v>SICRO Abr/26</v>
          </cell>
        </row>
        <row r="1997">
          <cell r="A1997">
            <v>1917222</v>
          </cell>
          <cell r="B1997" t="str">
            <v>Dragagem de areia fina com draga de sucção e recalque - bomba de 294 kW e cortador de 30 kW - distância de recalque de 1.500 a 1.700 m</v>
          </cell>
          <cell r="C1997" t="str">
            <v>m³</v>
          </cell>
          <cell r="D1997">
            <v>9.84</v>
          </cell>
          <cell r="E1997" t="str">
            <v>SICRO Abr/26</v>
          </cell>
        </row>
        <row r="1998">
          <cell r="A1998">
            <v>1917223</v>
          </cell>
          <cell r="B1998" t="str">
            <v>Dragagem de areia fina com draga de sucção e recalque - bomba de 294 kW e cortador de 30 kW - distância de recalque de 1.700 a 1.900 m</v>
          </cell>
          <cell r="C1998" t="str">
            <v>m³</v>
          </cell>
          <cell r="D1998">
            <v>10.29</v>
          </cell>
          <cell r="E1998" t="str">
            <v>SICRO Abr/26</v>
          </cell>
        </row>
        <row r="1999">
          <cell r="A1999">
            <v>1917224</v>
          </cell>
          <cell r="B1999" t="str">
            <v>Dragagem de areia fina com draga de sucção e recalque - bomba de 294 kW e cortador de 30 kW - distância de recalque de 1.900 a 2.100 m</v>
          </cell>
          <cell r="C1999" t="str">
            <v>m³</v>
          </cell>
          <cell r="D1999">
            <v>10.77</v>
          </cell>
          <cell r="E1999" t="str">
            <v>SICRO Abr/26</v>
          </cell>
        </row>
        <row r="2000">
          <cell r="A2000">
            <v>1917225</v>
          </cell>
          <cell r="B2000" t="str">
            <v>Dragagem de areia fina com draga de sucção e recalque - bomba de 294 kW e cortador de 30 kW - distância de recalque de 2.100 a 2.300 m</v>
          </cell>
          <cell r="C2000" t="str">
            <v>m³</v>
          </cell>
          <cell r="D2000">
            <v>11.32</v>
          </cell>
          <cell r="E2000" t="str">
            <v>SICRO Abr/26</v>
          </cell>
        </row>
        <row r="2001">
          <cell r="A2001">
            <v>1917226</v>
          </cell>
          <cell r="B2001" t="str">
            <v>Dragagem de areia fina com draga de sucção e recalque - bomba de 294 kW e cortador de 30 kW - distância de recalque de 2.300 a 2.500 m</v>
          </cell>
          <cell r="C2001" t="str">
            <v>m³</v>
          </cell>
          <cell r="D2001">
            <v>11.85</v>
          </cell>
          <cell r="E2001" t="str">
            <v>SICRO Abr/26</v>
          </cell>
        </row>
        <row r="2002">
          <cell r="A2002">
            <v>1917227</v>
          </cell>
          <cell r="B2002" t="str">
            <v>Dragagem de areia fina com draga de sucção e recalque - bomba de 294 kW e cortador de 30 kW - distância de recalque de 2.500 a 2.700 m</v>
          </cell>
          <cell r="C2002" t="str">
            <v>m³</v>
          </cell>
          <cell r="D2002">
            <v>12.51</v>
          </cell>
          <cell r="E2002" t="str">
            <v>SICRO Abr/26</v>
          </cell>
        </row>
        <row r="2003">
          <cell r="A2003">
            <v>1917228</v>
          </cell>
          <cell r="B2003" t="str">
            <v>Dragagem de areia fina com draga de sucção e recalque - bomba de 294 kW e cortador de 30 kW - distância de recalque de 2.700 a 2.900 m</v>
          </cell>
          <cell r="C2003" t="str">
            <v>m³</v>
          </cell>
          <cell r="D2003">
            <v>13.15</v>
          </cell>
          <cell r="E2003" t="str">
            <v>SICRO Abr/26</v>
          </cell>
        </row>
        <row r="2004">
          <cell r="A2004">
            <v>1917229</v>
          </cell>
          <cell r="B2004" t="str">
            <v>Dragagem de areia fina com draga de sucção e recalque - bomba de 294 kW e cortador de 30 kW - distância de recalque de 2.900 a 3.100 m</v>
          </cell>
          <cell r="C2004" t="str">
            <v>m³</v>
          </cell>
          <cell r="D2004">
            <v>13.69</v>
          </cell>
          <cell r="E2004" t="str">
            <v>SICRO Abr/26</v>
          </cell>
        </row>
        <row r="2005">
          <cell r="A2005">
            <v>1917230</v>
          </cell>
          <cell r="B2005" t="str">
            <v>Dragagem de areia fina com draga de sucção e recalque - bomba de 294 kW e cortador de 30 kW - distância de recalque de 3.100 a 3.300 m</v>
          </cell>
          <cell r="C2005" t="str">
            <v>m³</v>
          </cell>
          <cell r="D2005">
            <v>14.31</v>
          </cell>
          <cell r="E2005" t="str">
            <v>SICRO Abr/26</v>
          </cell>
        </row>
        <row r="2006">
          <cell r="A2006">
            <v>1917231</v>
          </cell>
          <cell r="B2006" t="str">
            <v>Dragagem de areia fina com draga de sucção e recalque - bomba de 294 kW e cortador de 30 kW - distância de recalque de 3.300 a 3.500 m</v>
          </cell>
          <cell r="C2006" t="str">
            <v>m³</v>
          </cell>
          <cell r="D2006">
            <v>14.96</v>
          </cell>
          <cell r="E2006" t="str">
            <v>SICRO Abr/26</v>
          </cell>
        </row>
        <row r="2007">
          <cell r="A2007">
            <v>1917232</v>
          </cell>
          <cell r="B2007" t="str">
            <v>Dragagem de areia fina com draga de sucção e recalque - bomba de 294 kW e cortador de 30 kW - distância de recalque de 3.500 a 3.700 m</v>
          </cell>
          <cell r="C2007" t="str">
            <v>m³</v>
          </cell>
          <cell r="D2007">
            <v>15.75</v>
          </cell>
          <cell r="E2007" t="str">
            <v>SICRO Abr/26</v>
          </cell>
        </row>
        <row r="2008">
          <cell r="A2008">
            <v>1917233</v>
          </cell>
          <cell r="B2008" t="str">
            <v>Dragagem de areia fina com draga de sucção e recalque - bomba de 294 kW e cortador de 30 kW - distância de recalque de 3.700 a 3.900 m</v>
          </cell>
          <cell r="C2008" t="str">
            <v>m³</v>
          </cell>
          <cell r="D2008">
            <v>16.41</v>
          </cell>
          <cell r="E2008" t="str">
            <v>SICRO Abr/26</v>
          </cell>
        </row>
        <row r="2009">
          <cell r="A2009">
            <v>1917234</v>
          </cell>
          <cell r="B2009" t="str">
            <v>Dragagem de areia fina com draga de sucção e recalque - bomba de 294 kW e cortador de 30 kW - distância de recalque de 3.900 a 4.100 m</v>
          </cell>
          <cell r="C2009" t="str">
            <v>m³</v>
          </cell>
          <cell r="D2009">
            <v>17.21</v>
          </cell>
          <cell r="E2009" t="str">
            <v>SICRO Abr/26</v>
          </cell>
        </row>
        <row r="2010">
          <cell r="A2010">
            <v>1917217</v>
          </cell>
          <cell r="B2010" t="str">
            <v>Dragagem de areia fina com draga de sucção e recalque - bomba de 294 kW e cortador de 30 kW - distância de recalque de 500 a 700 m</v>
          </cell>
          <cell r="C2010" t="str">
            <v>m³</v>
          </cell>
          <cell r="D2010">
            <v>7.05</v>
          </cell>
          <cell r="E2010" t="str">
            <v>SICRO Abr/26</v>
          </cell>
        </row>
        <row r="2011">
          <cell r="A2011">
            <v>1917218</v>
          </cell>
          <cell r="B2011" t="str">
            <v>Dragagem de areia fina com draga de sucção e recalque - bomba de 294 kW e cortador de 30 kW - distância de recalque de 700 a 900 m</v>
          </cell>
          <cell r="C2011" t="str">
            <v>m³</v>
          </cell>
          <cell r="D2011">
            <v>7.33</v>
          </cell>
          <cell r="E2011" t="str">
            <v>SICRO Abr/26</v>
          </cell>
        </row>
        <row r="2012">
          <cell r="A2012">
            <v>1917219</v>
          </cell>
          <cell r="B2012" t="str">
            <v>Dragagem de areia fina com draga de sucção e recalque - bomba de 294 kW e cortador de 30 kW - distância de recalque de 900 a 1.100 m</v>
          </cell>
          <cell r="C2012" t="str">
            <v>m³</v>
          </cell>
          <cell r="D2012">
            <v>7.9</v>
          </cell>
          <cell r="E2012" t="str">
            <v>SICRO Abr/26</v>
          </cell>
        </row>
        <row r="2013">
          <cell r="A2013">
            <v>1917724</v>
          </cell>
          <cell r="B2013" t="str">
            <v>Dragagem de areia fina com draga de sucção e recalque - bomba de 294 kW e cortador de 30 kW - distância de recalque de até 500 m</v>
          </cell>
          <cell r="C2013" t="str">
            <v>m³</v>
          </cell>
          <cell r="D2013">
            <v>6.89</v>
          </cell>
          <cell r="E2013" t="str">
            <v>SICRO Abr/26</v>
          </cell>
        </row>
        <row r="2014">
          <cell r="A2014">
            <v>1917274</v>
          </cell>
          <cell r="B2014" t="str">
            <v>Dragagem de areia fina com draga de sucção e recalque - bomba de 483 kW e cortador de 55 kW - distância de recalque de 1.100 a 1.300 m</v>
          </cell>
          <cell r="C2014" t="str">
            <v>m³</v>
          </cell>
          <cell r="D2014">
            <v>6.54</v>
          </cell>
          <cell r="E2014" t="str">
            <v>SICRO Abr/26</v>
          </cell>
        </row>
        <row r="2015">
          <cell r="A2015">
            <v>1917275</v>
          </cell>
          <cell r="B2015" t="str">
            <v>Dragagem de areia fina com draga de sucção e recalque - bomba de 483 kW e cortador de 55 kW - distância de recalque de 1.300 a 1.500 m</v>
          </cell>
          <cell r="C2015" t="str">
            <v>m³</v>
          </cell>
          <cell r="D2015">
            <v>6.94</v>
          </cell>
          <cell r="E2015" t="str">
            <v>SICRO Abr/26</v>
          </cell>
        </row>
        <row r="2016">
          <cell r="A2016">
            <v>1917276</v>
          </cell>
          <cell r="B2016" t="str">
            <v>Dragagem de areia fina com draga de sucção e recalque - bomba de 483 kW e cortador de 55 kW - distância de recalque de 1.500 a 1.700 m</v>
          </cell>
          <cell r="C2016" t="str">
            <v>m³</v>
          </cell>
          <cell r="D2016">
            <v>7.53</v>
          </cell>
          <cell r="E2016" t="str">
            <v>SICRO Abr/26</v>
          </cell>
        </row>
        <row r="2017">
          <cell r="A2017">
            <v>1917277</v>
          </cell>
          <cell r="B2017" t="str">
            <v>Dragagem de areia fina com draga de sucção e recalque - bomba de 483 kW e cortador de 55 kW - distância de recalque de 1.700 a 1.900 m</v>
          </cell>
          <cell r="C2017" t="str">
            <v>m³</v>
          </cell>
          <cell r="D2017">
            <v>8.0399999999999991</v>
          </cell>
          <cell r="E2017" t="str">
            <v>SICRO Abr/26</v>
          </cell>
        </row>
        <row r="2018">
          <cell r="A2018">
            <v>1917278</v>
          </cell>
          <cell r="B2018" t="str">
            <v>Dragagem de areia fina com draga de sucção e recalque - bomba de 483 kW e cortador de 55 kW - distância de recalque de 1.900 a 2.100 m</v>
          </cell>
          <cell r="C2018" t="str">
            <v>m³</v>
          </cell>
          <cell r="D2018">
            <v>8.32</v>
          </cell>
          <cell r="E2018" t="str">
            <v>SICRO Abr/26</v>
          </cell>
        </row>
        <row r="2019">
          <cell r="A2019">
            <v>1917279</v>
          </cell>
          <cell r="B2019" t="str">
            <v>Dragagem de areia fina com draga de sucção e recalque - bomba de 483 kW e cortador de 55 kW - distância de recalque de 2.100 a 2.300 m</v>
          </cell>
          <cell r="C2019" t="str">
            <v>m³</v>
          </cell>
          <cell r="D2019">
            <v>8.84</v>
          </cell>
          <cell r="E2019" t="str">
            <v>SICRO Abr/26</v>
          </cell>
        </row>
        <row r="2020">
          <cell r="A2020">
            <v>1917280</v>
          </cell>
          <cell r="B2020" t="str">
            <v>Dragagem de areia fina com draga de sucção e recalque - bomba de 483 kW e cortador de 55 kW - distância de recalque de 2.300 a 2.500 m</v>
          </cell>
          <cell r="C2020" t="str">
            <v>m³</v>
          </cell>
          <cell r="D2020">
            <v>9.33</v>
          </cell>
          <cell r="E2020" t="str">
            <v>SICRO Abr/26</v>
          </cell>
        </row>
        <row r="2021">
          <cell r="A2021">
            <v>1917281</v>
          </cell>
          <cell r="B2021" t="str">
            <v>Dragagem de areia fina com draga de sucção e recalque - bomba de 483 kW e cortador de 55 kW - distância de recalque de 2.500 a 2.700 m</v>
          </cell>
          <cell r="C2021" t="str">
            <v>m³</v>
          </cell>
          <cell r="D2021">
            <v>9.9499999999999993</v>
          </cell>
          <cell r="E2021" t="str">
            <v>SICRO Abr/26</v>
          </cell>
        </row>
        <row r="2022">
          <cell r="A2022">
            <v>1917282</v>
          </cell>
          <cell r="B2022" t="str">
            <v>Dragagem de areia fina com draga de sucção e recalque - bomba de 483 kW e cortador de 55 kW - distância de recalque de 2.700 a 2.900 m</v>
          </cell>
          <cell r="C2022" t="str">
            <v>m³</v>
          </cell>
          <cell r="D2022">
            <v>10.43</v>
          </cell>
          <cell r="E2022" t="str">
            <v>SICRO Abr/26</v>
          </cell>
        </row>
        <row r="2023">
          <cell r="A2023">
            <v>1917283</v>
          </cell>
          <cell r="B2023" t="str">
            <v>Dragagem de areia fina com draga de sucção e recalque - bomba de 483 kW e cortador de 55 kW - distância de recalque de 2.900 a 3.100 m</v>
          </cell>
          <cell r="C2023" t="str">
            <v>m³</v>
          </cell>
          <cell r="D2023">
            <v>10.94</v>
          </cell>
          <cell r="E2023" t="str">
            <v>SICRO Abr/26</v>
          </cell>
        </row>
        <row r="2024">
          <cell r="A2024">
            <v>1917284</v>
          </cell>
          <cell r="B2024" t="str">
            <v>Dragagem de areia fina com draga de sucção e recalque - bomba de 483 kW e cortador de 55 kW - distância de recalque de 3.100 a 3.300 m</v>
          </cell>
          <cell r="C2024" t="str">
            <v>m³</v>
          </cell>
          <cell r="D2024">
            <v>11.4</v>
          </cell>
          <cell r="E2024" t="str">
            <v>SICRO Abr/26</v>
          </cell>
        </row>
        <row r="2025">
          <cell r="A2025">
            <v>1917285</v>
          </cell>
          <cell r="B2025" t="str">
            <v>Dragagem de areia fina com draga de sucção e recalque - bomba de 483 kW e cortador de 55 kW - distância de recalque de 3.300 a 3.500 m</v>
          </cell>
          <cell r="C2025" t="str">
            <v>m³</v>
          </cell>
          <cell r="D2025">
            <v>11.92</v>
          </cell>
          <cell r="E2025" t="str">
            <v>SICRO Abr/26</v>
          </cell>
        </row>
        <row r="2026">
          <cell r="A2026">
            <v>1917286</v>
          </cell>
          <cell r="B2026" t="str">
            <v>Dragagem de areia fina com draga de sucção e recalque - bomba de 483 kW e cortador de 55 kW - distância de recalque de 3.500 a 3.700 m</v>
          </cell>
          <cell r="C2026" t="str">
            <v>m³</v>
          </cell>
          <cell r="D2026">
            <v>12.71</v>
          </cell>
          <cell r="E2026" t="str">
            <v>SICRO Abr/26</v>
          </cell>
        </row>
        <row r="2027">
          <cell r="A2027">
            <v>1917287</v>
          </cell>
          <cell r="B2027" t="str">
            <v>Dragagem de areia fina com draga de sucção e recalque - bomba de 483 kW e cortador de 55 kW - distância de recalque de 3.700 a 3.900 m</v>
          </cell>
          <cell r="C2027" t="str">
            <v>m³</v>
          </cell>
          <cell r="D2027">
            <v>13.28</v>
          </cell>
          <cell r="E2027" t="str">
            <v>SICRO Abr/26</v>
          </cell>
        </row>
        <row r="2028">
          <cell r="A2028">
            <v>1917288</v>
          </cell>
          <cell r="B2028" t="str">
            <v>Dragagem de areia fina com draga de sucção e recalque - bomba de 483 kW e cortador de 55 kW - distância de recalque de 3.900 a 4.100 m</v>
          </cell>
          <cell r="C2028" t="str">
            <v>m³</v>
          </cell>
          <cell r="D2028">
            <v>13.87</v>
          </cell>
          <cell r="E2028" t="str">
            <v>SICRO Abr/26</v>
          </cell>
        </row>
        <row r="2029">
          <cell r="A2029">
            <v>1917289</v>
          </cell>
          <cell r="B2029" t="str">
            <v>Dragagem de areia fina com draga de sucção e recalque - bomba de 483 kW e cortador de 55 kW - distância de recalque de 4.100 a 4.300 m</v>
          </cell>
          <cell r="C2029" t="str">
            <v>m³</v>
          </cell>
          <cell r="D2029">
            <v>14.52</v>
          </cell>
          <cell r="E2029" t="str">
            <v>SICRO Abr/26</v>
          </cell>
        </row>
        <row r="2030">
          <cell r="A2030">
            <v>1917290</v>
          </cell>
          <cell r="B2030" t="str">
            <v>Dragagem de areia fina com draga de sucção e recalque - bomba de 483 kW e cortador de 55 kW - distância de recalque de 4.300 a 4.500 m</v>
          </cell>
          <cell r="C2030" t="str">
            <v>m³</v>
          </cell>
          <cell r="D2030">
            <v>15.21</v>
          </cell>
          <cell r="E2030" t="str">
            <v>SICRO Abr/26</v>
          </cell>
        </row>
        <row r="2031">
          <cell r="A2031">
            <v>1917291</v>
          </cell>
          <cell r="B2031" t="str">
            <v>Dragagem de areia fina com draga de sucção e recalque - bomba de 483 kW e cortador de 55 kW - distância de recalque de 4.500 a 4.700 m</v>
          </cell>
          <cell r="C2031" t="str">
            <v>m³</v>
          </cell>
          <cell r="D2031">
            <v>16.100000000000001</v>
          </cell>
          <cell r="E2031" t="str">
            <v>SICRO Abr/26</v>
          </cell>
        </row>
        <row r="2032">
          <cell r="A2032">
            <v>1917292</v>
          </cell>
          <cell r="B2032" t="str">
            <v>Dragagem de areia fina com draga de sucção e recalque - bomba de 483 kW e cortador de 55 kW - distância de recalque de 4.700 a 4.900 m</v>
          </cell>
          <cell r="C2032" t="str">
            <v>m³</v>
          </cell>
          <cell r="D2032">
            <v>16.850000000000001</v>
          </cell>
          <cell r="E2032" t="str">
            <v>SICRO Abr/26</v>
          </cell>
        </row>
        <row r="2033">
          <cell r="A2033">
            <v>1917293</v>
          </cell>
          <cell r="B2033" t="str">
            <v>Dragagem de areia fina com draga de sucção e recalque - bomba de 483 kW e cortador de 55 kW - distância de recalque de 4.900 a 5.100 m</v>
          </cell>
          <cell r="C2033" t="str">
            <v>m³</v>
          </cell>
          <cell r="D2033">
            <v>17.64</v>
          </cell>
          <cell r="E2033" t="str">
            <v>SICRO Abr/26</v>
          </cell>
        </row>
        <row r="2034">
          <cell r="A2034">
            <v>1917294</v>
          </cell>
          <cell r="B2034" t="str">
            <v>Dragagem de areia fina com draga de sucção e recalque - bomba de 483 kW e cortador de 55 kW - distância de recalque de 5.100 a 5.300 m</v>
          </cell>
          <cell r="C2034" t="str">
            <v>m³</v>
          </cell>
          <cell r="D2034">
            <v>18.670000000000002</v>
          </cell>
          <cell r="E2034" t="str">
            <v>SICRO Abr/26</v>
          </cell>
        </row>
        <row r="2035">
          <cell r="A2035">
            <v>1917295</v>
          </cell>
          <cell r="B2035" t="str">
            <v>Dragagem de areia fina com draga de sucção e recalque - bomba de 483 kW e cortador de 55 kW - distância de recalque de 5.300 a 5.500 m</v>
          </cell>
          <cell r="C2035" t="str">
            <v>m³</v>
          </cell>
          <cell r="D2035">
            <v>19.71</v>
          </cell>
          <cell r="E2035" t="str">
            <v>SICRO Abr/26</v>
          </cell>
        </row>
        <row r="2036">
          <cell r="A2036">
            <v>1917296</v>
          </cell>
          <cell r="B2036" t="str">
            <v>Dragagem de areia fina com draga de sucção e recalque - bomba de 483 kW e cortador de 55 kW - distância de recalque de 5.500 a 5.700 m</v>
          </cell>
          <cell r="C2036" t="str">
            <v>m³</v>
          </cell>
          <cell r="D2036">
            <v>21.07</v>
          </cell>
          <cell r="E2036" t="str">
            <v>SICRO Abr/26</v>
          </cell>
        </row>
        <row r="2037">
          <cell r="A2037">
            <v>1917297</v>
          </cell>
          <cell r="B2037" t="str">
            <v>Dragagem de areia fina com draga de sucção e recalque - bomba de 483 kW e cortador de 55 kW - distância de recalque de 5.700 a 5.900 m</v>
          </cell>
          <cell r="C2037" t="str">
            <v>m³</v>
          </cell>
          <cell r="D2037">
            <v>22.41</v>
          </cell>
          <cell r="E2037" t="str">
            <v>SICRO Abr/26</v>
          </cell>
        </row>
        <row r="2038">
          <cell r="A2038">
            <v>1917298</v>
          </cell>
          <cell r="B2038" t="str">
            <v>Dragagem de areia fina com draga de sucção e recalque - bomba de 483 kW e cortador de 55 kW - distância de recalque de 5.900 a 6.100 m</v>
          </cell>
          <cell r="C2038" t="str">
            <v>m³</v>
          </cell>
          <cell r="D2038">
            <v>23.87</v>
          </cell>
          <cell r="E2038" t="str">
            <v>SICRO Abr/26</v>
          </cell>
        </row>
        <row r="2039">
          <cell r="A2039">
            <v>1917271</v>
          </cell>
          <cell r="B2039" t="str">
            <v>Dragagem de areia fina com draga de sucção e recalque - bomba de 483 kW e cortador de 55 kW - distância de recalque de 500 a 700 m</v>
          </cell>
          <cell r="C2039" t="str">
            <v>m³</v>
          </cell>
          <cell r="D2039">
            <v>5.55</v>
          </cell>
          <cell r="E2039" t="str">
            <v>SICRO Abr/26</v>
          </cell>
        </row>
        <row r="2040">
          <cell r="A2040">
            <v>1917299</v>
          </cell>
          <cell r="B2040" t="str">
            <v>Dragagem de areia fina com draga de sucção e recalque - bomba de 483 kW e cortador de 55 kW - distância de recalque de 6.100 a 6.300 m</v>
          </cell>
          <cell r="C2040" t="str">
            <v>m³</v>
          </cell>
          <cell r="D2040">
            <v>25.6</v>
          </cell>
          <cell r="E2040" t="str">
            <v>SICRO Abr/26</v>
          </cell>
        </row>
        <row r="2041">
          <cell r="A2041">
            <v>1917300</v>
          </cell>
          <cell r="B2041" t="str">
            <v>Dragagem de areia fina com draga de sucção e recalque - bomba de 483 kW e cortador de 55 kW - distância de recalque de 6.300 a 6.500 m</v>
          </cell>
          <cell r="C2041" t="str">
            <v>m³</v>
          </cell>
          <cell r="D2041">
            <v>27.5</v>
          </cell>
          <cell r="E2041" t="str">
            <v>SICRO Abr/26</v>
          </cell>
        </row>
        <row r="2042">
          <cell r="A2042">
            <v>1917301</v>
          </cell>
          <cell r="B2042" t="str">
            <v>Dragagem de areia fina com draga de sucção e recalque - bomba de 483 kW e cortador de 55 kW - distância de recalque de 6.500 a 6.700 m</v>
          </cell>
          <cell r="C2042" t="str">
            <v>m³</v>
          </cell>
          <cell r="D2042">
            <v>29.92</v>
          </cell>
          <cell r="E2042" t="str">
            <v>SICRO Abr/26</v>
          </cell>
        </row>
        <row r="2043">
          <cell r="A2043">
            <v>1917302</v>
          </cell>
          <cell r="B2043" t="str">
            <v>Dragagem de areia fina com draga de sucção e recalque - bomba de 483 kW e cortador de 55 kW - distância de recalque de 6.700 a 6.900 m</v>
          </cell>
          <cell r="C2043" t="str">
            <v>m³</v>
          </cell>
          <cell r="D2043">
            <v>32.31</v>
          </cell>
          <cell r="E2043" t="str">
            <v>SICRO Abr/26</v>
          </cell>
        </row>
        <row r="2044">
          <cell r="A2044">
            <v>1917303</v>
          </cell>
          <cell r="B2044" t="str">
            <v>Dragagem de areia fina com draga de sucção e recalque - bomba de 483 kW e cortador de 55 kW - distância de recalque de 6.900 a 7.100 m</v>
          </cell>
          <cell r="C2044" t="str">
            <v>m³</v>
          </cell>
          <cell r="D2044">
            <v>34.54</v>
          </cell>
          <cell r="E2044" t="str">
            <v>SICRO Abr/26</v>
          </cell>
        </row>
        <row r="2045">
          <cell r="A2045">
            <v>1917304</v>
          </cell>
          <cell r="B2045" t="str">
            <v>Dragagem de areia fina com draga de sucção e recalque - bomba de 483 kW e cortador de 55 kW - distância de recalque de 7.100 a 7.300 m</v>
          </cell>
          <cell r="C2045" t="str">
            <v>m³</v>
          </cell>
          <cell r="D2045">
            <v>36.729999999999997</v>
          </cell>
          <cell r="E2045" t="str">
            <v>SICRO Abr/26</v>
          </cell>
        </row>
        <row r="2046">
          <cell r="A2046">
            <v>1917305</v>
          </cell>
          <cell r="B2046" t="str">
            <v>Dragagem de areia fina com draga de sucção e recalque - bomba de 483 kW e cortador de 55 kW - distância de recalque de 7.300 a 7.500 m</v>
          </cell>
          <cell r="C2046" t="str">
            <v>m³</v>
          </cell>
          <cell r="D2046">
            <v>39.159999999999997</v>
          </cell>
          <cell r="E2046" t="str">
            <v>SICRO Abr/26</v>
          </cell>
        </row>
        <row r="2047">
          <cell r="A2047">
            <v>1917306</v>
          </cell>
          <cell r="B2047" t="str">
            <v>Dragagem de areia fina com draga de sucção e recalque - bomba de 483 kW e cortador de 55 kW - distância de recalque de 7.500 a 7.700 m</v>
          </cell>
          <cell r="C2047" t="str">
            <v>m³</v>
          </cell>
          <cell r="D2047">
            <v>42.05</v>
          </cell>
          <cell r="E2047" t="str">
            <v>SICRO Abr/26</v>
          </cell>
        </row>
        <row r="2048">
          <cell r="A2048">
            <v>1917307</v>
          </cell>
          <cell r="B2048" t="str">
            <v>Dragagem de areia fina com draga de sucção e recalque - bomba de 483 kW e cortador de 55 kW - distância de recalque de 7.700 a 7.900 m</v>
          </cell>
          <cell r="C2048" t="str">
            <v>m³</v>
          </cell>
          <cell r="D2048">
            <v>44.26</v>
          </cell>
          <cell r="E2048" t="str">
            <v>SICRO Abr/26</v>
          </cell>
        </row>
        <row r="2049">
          <cell r="A2049">
            <v>1917272</v>
          </cell>
          <cell r="B2049" t="str">
            <v>Dragagem de areia fina com draga de sucção e recalque - bomba de 483 kW e cortador de 55 kW - distância de recalque de 700 a 900 m</v>
          </cell>
          <cell r="C2049" t="str">
            <v>m³</v>
          </cell>
          <cell r="D2049">
            <v>5.81</v>
          </cell>
          <cell r="E2049" t="str">
            <v>SICRO Abr/26</v>
          </cell>
        </row>
        <row r="2050">
          <cell r="A2050">
            <v>1917273</v>
          </cell>
          <cell r="B2050" t="str">
            <v>Dragagem de areia fina com draga de sucção e recalque - bomba de 483 kW e cortador de 55 kW - distância de recalque de 900 a 1.100 m</v>
          </cell>
          <cell r="C2050" t="str">
            <v>m³</v>
          </cell>
          <cell r="D2050">
            <v>6.09</v>
          </cell>
          <cell r="E2050" t="str">
            <v>SICRO Abr/26</v>
          </cell>
        </row>
        <row r="2051">
          <cell r="A2051">
            <v>1917729</v>
          </cell>
          <cell r="B2051" t="str">
            <v>Dragagem de areia fina com draga de sucção e recalque - bomba de 483 kW e cortador de 55 kW - distância de recalque de até 500 m</v>
          </cell>
          <cell r="C2051" t="str">
            <v>m³</v>
          </cell>
          <cell r="D2051">
            <v>5.47</v>
          </cell>
          <cell r="E2051" t="str">
            <v>SICRO Abr/26</v>
          </cell>
        </row>
        <row r="2052">
          <cell r="A2052">
            <v>1917367</v>
          </cell>
          <cell r="B2052" t="str">
            <v>Dragagem de areia fina com draga de sucção e recalque - bomba de 746 kW e cortador de 110 kW - distância de recalque de 1.100 a 1.300 m</v>
          </cell>
          <cell r="C2052" t="str">
            <v>m³</v>
          </cell>
          <cell r="D2052">
            <v>6.47</v>
          </cell>
          <cell r="E2052" t="str">
            <v>SICRO Abr/26</v>
          </cell>
        </row>
        <row r="2053">
          <cell r="A2053">
            <v>1917368</v>
          </cell>
          <cell r="B2053" t="str">
            <v>Dragagem de areia fina com draga de sucção e recalque - bomba de 746 kW e cortador de 110 kW - distância de recalque de 1.300 a 1.500 m</v>
          </cell>
          <cell r="C2053" t="str">
            <v>m³</v>
          </cell>
          <cell r="D2053">
            <v>6.89</v>
          </cell>
          <cell r="E2053" t="str">
            <v>SICRO Abr/26</v>
          </cell>
        </row>
        <row r="2054">
          <cell r="A2054">
            <v>1917369</v>
          </cell>
          <cell r="B2054" t="str">
            <v>Dragagem de areia fina com draga de sucção e recalque - bomba de 746 kW e cortador de 110 kW - distância de recalque de 1.500 a 1.700 m</v>
          </cell>
          <cell r="C2054" t="str">
            <v>m³</v>
          </cell>
          <cell r="D2054">
            <v>7.46</v>
          </cell>
          <cell r="E2054" t="str">
            <v>SICRO Abr/26</v>
          </cell>
        </row>
        <row r="2055">
          <cell r="A2055">
            <v>1917370</v>
          </cell>
          <cell r="B2055" t="str">
            <v>Dragagem de areia fina com draga de sucção e recalque - bomba de 746 kW e cortador de 110 kW - distância de recalque de 1.700 a 1.900 m</v>
          </cell>
          <cell r="C2055" t="str">
            <v>m³</v>
          </cell>
          <cell r="D2055">
            <v>7.84</v>
          </cell>
          <cell r="E2055" t="str">
            <v>SICRO Abr/26</v>
          </cell>
        </row>
        <row r="2056">
          <cell r="A2056">
            <v>1917371</v>
          </cell>
          <cell r="B2056" t="str">
            <v>Dragagem de areia fina com draga de sucção e recalque - bomba de 746 kW e cortador de 110 kW - distância de recalque de 1.900 a 2.100 m</v>
          </cell>
          <cell r="C2056" t="str">
            <v>m³</v>
          </cell>
          <cell r="D2056">
            <v>8.19</v>
          </cell>
          <cell r="E2056" t="str">
            <v>SICRO Abr/26</v>
          </cell>
        </row>
        <row r="2057">
          <cell r="A2057">
            <v>1917372</v>
          </cell>
          <cell r="B2057" t="str">
            <v>Dragagem de areia fina com draga de sucção e recalque - bomba de 746 kW e cortador de 110 kW - distância de recalque de 2.100 a 2.300 m</v>
          </cell>
          <cell r="C2057" t="str">
            <v>m³</v>
          </cell>
          <cell r="D2057">
            <v>8.5500000000000007</v>
          </cell>
          <cell r="E2057" t="str">
            <v>SICRO Abr/26</v>
          </cell>
        </row>
        <row r="2058">
          <cell r="A2058">
            <v>1917373</v>
          </cell>
          <cell r="B2058" t="str">
            <v>Dragagem de areia fina com draga de sucção e recalque - bomba de 746 kW e cortador de 110 kW - distância de recalque de 2.300 a 2.500 m</v>
          </cell>
          <cell r="C2058" t="str">
            <v>m³</v>
          </cell>
          <cell r="D2058">
            <v>8.84</v>
          </cell>
          <cell r="E2058" t="str">
            <v>SICRO Abr/26</v>
          </cell>
        </row>
        <row r="2059">
          <cell r="A2059">
            <v>1917374</v>
          </cell>
          <cell r="B2059" t="str">
            <v>Dragagem de areia fina com draga de sucção e recalque - bomba de 746 kW e cortador de 110 kW - distância de recalque de 2.500 a 2.700 m</v>
          </cell>
          <cell r="C2059" t="str">
            <v>m³</v>
          </cell>
          <cell r="D2059">
            <v>9.48</v>
          </cell>
          <cell r="E2059" t="str">
            <v>SICRO Abr/26</v>
          </cell>
        </row>
        <row r="2060">
          <cell r="A2060">
            <v>1917375</v>
          </cell>
          <cell r="B2060" t="str">
            <v>Dragagem de areia fina com draga de sucção e recalque - bomba de 746 kW e cortador de 110 kW - distância de recalque de 2.700 a 2.900 m</v>
          </cell>
          <cell r="C2060" t="str">
            <v>m³</v>
          </cell>
          <cell r="D2060">
            <v>9.81</v>
          </cell>
          <cell r="E2060" t="str">
            <v>SICRO Abr/26</v>
          </cell>
        </row>
        <row r="2061">
          <cell r="A2061">
            <v>1917376</v>
          </cell>
          <cell r="B2061" t="str">
            <v>Dragagem de areia fina com draga de sucção e recalque - bomba de 746 kW e cortador de 110 kW - distância de recalque de 2.900 a 3.100 m</v>
          </cell>
          <cell r="C2061" t="str">
            <v>m³</v>
          </cell>
          <cell r="D2061">
            <v>10.14</v>
          </cell>
          <cell r="E2061" t="str">
            <v>SICRO Abr/26</v>
          </cell>
        </row>
        <row r="2062">
          <cell r="A2062">
            <v>1917377</v>
          </cell>
          <cell r="B2062" t="str">
            <v>Dragagem de areia fina com draga de sucção e recalque - bomba de 746 kW e cortador de 110 kW - distância de recalque de 3.100 a 3.300 m</v>
          </cell>
          <cell r="C2062" t="str">
            <v>m³</v>
          </cell>
          <cell r="D2062">
            <v>10.48</v>
          </cell>
          <cell r="E2062" t="str">
            <v>SICRO Abr/26</v>
          </cell>
        </row>
        <row r="2063">
          <cell r="A2063">
            <v>1917378</v>
          </cell>
          <cell r="B2063" t="str">
            <v>Dragagem de areia fina com draga de sucção e recalque - bomba de 746 kW e cortador de 110 kW - distância de recalque de 3.300 a 3.500 m</v>
          </cell>
          <cell r="C2063" t="str">
            <v>m³</v>
          </cell>
          <cell r="D2063">
            <v>10.83</v>
          </cell>
          <cell r="E2063" t="str">
            <v>SICRO Abr/26</v>
          </cell>
        </row>
        <row r="2064">
          <cell r="A2064">
            <v>1917379</v>
          </cell>
          <cell r="B2064" t="str">
            <v>Dragagem de areia fina com draga de sucção e recalque - bomba de 746 kW e cortador de 110 kW - distância de recalque de 3.500 a 3.700 m</v>
          </cell>
          <cell r="C2064" t="str">
            <v>m³</v>
          </cell>
          <cell r="D2064">
            <v>11.49</v>
          </cell>
          <cell r="E2064" t="str">
            <v>SICRO Abr/26</v>
          </cell>
        </row>
        <row r="2065">
          <cell r="A2065">
            <v>1917380</v>
          </cell>
          <cell r="B2065" t="str">
            <v>Dragagem de areia fina com draga de sucção e recalque - bomba de 746 kW e cortador de 110 kW - distância de recalque de 3.700 a 3.900 m</v>
          </cell>
          <cell r="C2065" t="str">
            <v>m³</v>
          </cell>
          <cell r="D2065">
            <v>11.92</v>
          </cell>
          <cell r="E2065" t="str">
            <v>SICRO Abr/26</v>
          </cell>
        </row>
        <row r="2066">
          <cell r="A2066">
            <v>1917381</v>
          </cell>
          <cell r="B2066" t="str">
            <v>Dragagem de areia fina com draga de sucção e recalque - bomba de 746 kW e cortador de 110 kW - distância de recalque de 3.900 a 4.100 m</v>
          </cell>
          <cell r="C2066" t="str">
            <v>m³</v>
          </cell>
          <cell r="D2066">
            <v>12.37</v>
          </cell>
          <cell r="E2066" t="str">
            <v>SICRO Abr/26</v>
          </cell>
        </row>
        <row r="2067">
          <cell r="A2067">
            <v>1917382</v>
          </cell>
          <cell r="B2067" t="str">
            <v>Dragagem de areia fina com draga de sucção e recalque - bomba de 746 kW e cortador de 110 kW - distância de recalque de 4.100 a 4.300 m</v>
          </cell>
          <cell r="C2067" t="str">
            <v>m³</v>
          </cell>
          <cell r="D2067">
            <v>12.9</v>
          </cell>
          <cell r="E2067" t="str">
            <v>SICRO Abr/26</v>
          </cell>
        </row>
        <row r="2068">
          <cell r="A2068">
            <v>1917383</v>
          </cell>
          <cell r="B2068" t="str">
            <v>Dragagem de areia fina com draga de sucção e recalque - bomba de 746 kW e cortador de 110 kW - distância de recalque de 4.300 a 4.500 m</v>
          </cell>
          <cell r="C2068" t="str">
            <v>m³</v>
          </cell>
          <cell r="D2068">
            <v>13.38</v>
          </cell>
          <cell r="E2068" t="str">
            <v>SICRO Abr/26</v>
          </cell>
        </row>
        <row r="2069">
          <cell r="A2069">
            <v>1917384</v>
          </cell>
          <cell r="B2069" t="str">
            <v>Dragagem de areia fina com draga de sucção e recalque - bomba de 746 kW e cortador de 110 kW - distância de recalque de 4.500 a 4.700 m</v>
          </cell>
          <cell r="C2069" t="str">
            <v>m³</v>
          </cell>
          <cell r="D2069">
            <v>14.14</v>
          </cell>
          <cell r="E2069" t="str">
            <v>SICRO Abr/26</v>
          </cell>
        </row>
        <row r="2070">
          <cell r="A2070">
            <v>1917385</v>
          </cell>
          <cell r="B2070" t="str">
            <v>Dragagem de areia fina com draga de sucção e recalque - bomba de 746 kW e cortador de 110 kW - distância de recalque de 4.700 a 4.900 m</v>
          </cell>
          <cell r="C2070" t="str">
            <v>m³</v>
          </cell>
          <cell r="D2070">
            <v>14.74</v>
          </cell>
          <cell r="E2070" t="str">
            <v>SICRO Abr/26</v>
          </cell>
        </row>
        <row r="2071">
          <cell r="A2071">
            <v>1917386</v>
          </cell>
          <cell r="B2071" t="str">
            <v>Dragagem de areia fina com draga de sucção e recalque - bomba de 746 kW e cortador de 110 kW - distância de recalque de 4.900 a 5.100 m</v>
          </cell>
          <cell r="C2071" t="str">
            <v>m³</v>
          </cell>
          <cell r="D2071">
            <v>15.37</v>
          </cell>
          <cell r="E2071" t="str">
            <v>SICRO Abr/26</v>
          </cell>
        </row>
        <row r="2072">
          <cell r="A2072">
            <v>1917387</v>
          </cell>
          <cell r="B2072" t="str">
            <v>Dragagem de areia fina com draga de sucção e recalque - bomba de 746 kW e cortador de 110 kW - distância de recalque de 5.100 a 5.300 m</v>
          </cell>
          <cell r="C2072" t="str">
            <v>m³</v>
          </cell>
          <cell r="D2072">
            <v>16.03</v>
          </cell>
          <cell r="E2072" t="str">
            <v>SICRO Abr/26</v>
          </cell>
        </row>
        <row r="2073">
          <cell r="A2073">
            <v>1917388</v>
          </cell>
          <cell r="B2073" t="str">
            <v>Dragagem de areia fina com draga de sucção e recalque - bomba de 746 kW e cortador de 110 kW - distância de recalque de 5.300 a 5.500 m</v>
          </cell>
          <cell r="C2073" t="str">
            <v>m³</v>
          </cell>
          <cell r="D2073">
            <v>16.72</v>
          </cell>
          <cell r="E2073" t="str">
            <v>SICRO Abr/26</v>
          </cell>
        </row>
        <row r="2074">
          <cell r="A2074">
            <v>1917389</v>
          </cell>
          <cell r="B2074" t="str">
            <v>Dragagem de areia fina com draga de sucção e recalque - bomba de 746 kW e cortador de 110 kW - distância de recalque de 5.500 a 5.700 m</v>
          </cell>
          <cell r="C2074" t="str">
            <v>m³</v>
          </cell>
          <cell r="D2074">
            <v>17.7</v>
          </cell>
          <cell r="E2074" t="str">
            <v>SICRO Abr/26</v>
          </cell>
        </row>
        <row r="2075">
          <cell r="A2075">
            <v>1917390</v>
          </cell>
          <cell r="B2075" t="str">
            <v>Dragagem de areia fina com draga de sucção e recalque - bomba de 746 kW e cortador de 110 kW - distância de recalque de 5.700 a 5.900 m</v>
          </cell>
          <cell r="C2075" t="str">
            <v>m³</v>
          </cell>
          <cell r="D2075">
            <v>18.649999999999999</v>
          </cell>
          <cell r="E2075" t="str">
            <v>SICRO Abr/26</v>
          </cell>
        </row>
        <row r="2076">
          <cell r="A2076">
            <v>1917391</v>
          </cell>
          <cell r="B2076" t="str">
            <v>Dragagem de areia fina com draga de sucção e recalque - bomba de 746 kW e cortador de 110 kW - distância de recalque de 5.900 a 6.100 m</v>
          </cell>
          <cell r="C2076" t="str">
            <v>m³</v>
          </cell>
          <cell r="D2076">
            <v>19.68</v>
          </cell>
          <cell r="E2076" t="str">
            <v>SICRO Abr/26</v>
          </cell>
        </row>
        <row r="2077">
          <cell r="A2077">
            <v>1917364</v>
          </cell>
          <cell r="B2077" t="str">
            <v>Dragagem de areia fina com draga de sucção e recalque - bomba de 746 kW e cortador de 110 kW - distância de recalque de 500 a 700 m</v>
          </cell>
          <cell r="C2077" t="str">
            <v>m³</v>
          </cell>
          <cell r="D2077">
            <v>5.24</v>
          </cell>
          <cell r="E2077" t="str">
            <v>SICRO Abr/26</v>
          </cell>
        </row>
        <row r="2078">
          <cell r="A2078">
            <v>1917392</v>
          </cell>
          <cell r="B2078" t="str">
            <v>Dragagem de areia fina com draga de sucção e recalque - bomba de 746 kW e cortador de 110 kW - distância de recalque de 6.100 a 6.300 m</v>
          </cell>
          <cell r="C2078" t="str">
            <v>m³</v>
          </cell>
          <cell r="D2078">
            <v>20.97</v>
          </cell>
          <cell r="E2078" t="str">
            <v>SICRO Abr/26</v>
          </cell>
        </row>
        <row r="2079">
          <cell r="A2079">
            <v>1917393</v>
          </cell>
          <cell r="B2079" t="str">
            <v>Dragagem de areia fina com draga de sucção e recalque - bomba de 746 kW e cortador de 110 kW - distância de recalque de 6.300 a 6.500 m</v>
          </cell>
          <cell r="C2079" t="str">
            <v>m³</v>
          </cell>
          <cell r="D2079">
            <v>22.33</v>
          </cell>
          <cell r="E2079" t="str">
            <v>SICRO Abr/26</v>
          </cell>
        </row>
        <row r="2080">
          <cell r="A2080">
            <v>1917394</v>
          </cell>
          <cell r="B2080" t="str">
            <v>Dragagem de areia fina com draga de sucção e recalque - bomba de 746 kW e cortador de 110 kW - distância de recalque de 6.500 a 6.700 m</v>
          </cell>
          <cell r="C2080" t="str">
            <v>m³</v>
          </cell>
          <cell r="D2080">
            <v>24.17</v>
          </cell>
          <cell r="E2080" t="str">
            <v>SICRO Abr/26</v>
          </cell>
        </row>
        <row r="2081">
          <cell r="A2081">
            <v>1917395</v>
          </cell>
          <cell r="B2081" t="str">
            <v>Dragagem de areia fina com draga de sucção e recalque - bomba de 746 kW e cortador de 110 kW - distância de recalque de 6.700 a 6.900 m</v>
          </cell>
          <cell r="C2081" t="str">
            <v>m³</v>
          </cell>
          <cell r="D2081">
            <v>25.51</v>
          </cell>
          <cell r="E2081" t="str">
            <v>SICRO Abr/26</v>
          </cell>
        </row>
        <row r="2082">
          <cell r="A2082">
            <v>1917396</v>
          </cell>
          <cell r="B2082" t="str">
            <v>Dragagem de areia fina com draga de sucção e recalque - bomba de 746 kW e cortador de 110 kW - distância de recalque de 6.900 a 7.100 m</v>
          </cell>
          <cell r="C2082" t="str">
            <v>m³</v>
          </cell>
          <cell r="D2082">
            <v>27.05</v>
          </cell>
          <cell r="E2082" t="str">
            <v>SICRO Abr/26</v>
          </cell>
        </row>
        <row r="2083">
          <cell r="A2083">
            <v>1917397</v>
          </cell>
          <cell r="B2083" t="str">
            <v>Dragagem de areia fina com draga de sucção e recalque - bomba de 746 kW e cortador de 110 kW - distância de recalque de 7.100 a 7.300 m</v>
          </cell>
          <cell r="C2083" t="str">
            <v>m³</v>
          </cell>
          <cell r="D2083">
            <v>28.81</v>
          </cell>
          <cell r="E2083" t="str">
            <v>SICRO Abr/26</v>
          </cell>
        </row>
        <row r="2084">
          <cell r="A2084">
            <v>1917398</v>
          </cell>
          <cell r="B2084" t="str">
            <v>Dragagem de areia fina com draga de sucção e recalque - bomba de 746 kW e cortador de 110 kW - distância de recalque de 7.300 a 7.500 m</v>
          </cell>
          <cell r="C2084" t="str">
            <v>m³</v>
          </cell>
          <cell r="D2084">
            <v>30.37</v>
          </cell>
          <cell r="E2084" t="str">
            <v>SICRO Abr/26</v>
          </cell>
        </row>
        <row r="2085">
          <cell r="A2085">
            <v>1917399</v>
          </cell>
          <cell r="B2085" t="str">
            <v>Dragagem de areia fina com draga de sucção e recalque - bomba de 746 kW e cortador de 110 kW - distância de recalque de 7.500 a 7.700 m</v>
          </cell>
          <cell r="C2085" t="str">
            <v>m³</v>
          </cell>
          <cell r="D2085">
            <v>32.46</v>
          </cell>
          <cell r="E2085" t="str">
            <v>SICRO Abr/26</v>
          </cell>
        </row>
        <row r="2086">
          <cell r="A2086">
            <v>1917400</v>
          </cell>
          <cell r="B2086" t="str">
            <v>Dragagem de areia fina com draga de sucção e recalque - bomba de 746 kW e cortador de 110 kW - distância de recalque de 7.700 a 7.900 m</v>
          </cell>
          <cell r="C2086" t="str">
            <v>m³</v>
          </cell>
          <cell r="D2086">
            <v>34.46</v>
          </cell>
          <cell r="E2086" t="str">
            <v>SICRO Abr/26</v>
          </cell>
        </row>
        <row r="2087">
          <cell r="A2087">
            <v>1917401</v>
          </cell>
          <cell r="B2087" t="str">
            <v>Dragagem de areia fina com draga de sucção e recalque - bomba de 746 kW e cortador de 110 kW - distância de recalque de 7.900 a 8.100 m</v>
          </cell>
          <cell r="C2087" t="str">
            <v>m³</v>
          </cell>
          <cell r="D2087">
            <v>36.28</v>
          </cell>
          <cell r="E2087" t="str">
            <v>SICRO Abr/26</v>
          </cell>
        </row>
        <row r="2088">
          <cell r="A2088">
            <v>1917365</v>
          </cell>
          <cell r="B2088" t="str">
            <v>Dragagem de areia fina com draga de sucção e recalque - bomba de 746 kW e cortador de 110 kW - distância de recalque de 700 a 900 m</v>
          </cell>
          <cell r="C2088" t="str">
            <v>m³</v>
          </cell>
          <cell r="D2088">
            <v>5.72</v>
          </cell>
          <cell r="E2088" t="str">
            <v>SICRO Abr/26</v>
          </cell>
        </row>
        <row r="2089">
          <cell r="A2089">
            <v>1917402</v>
          </cell>
          <cell r="B2089" t="str">
            <v>Dragagem de areia fina com draga de sucção e recalque - bomba de 746 kW e cortador de 110 kW - distância de recalque de 8.100 a 8.300 m</v>
          </cell>
          <cell r="C2089" t="str">
            <v>m³</v>
          </cell>
          <cell r="D2089">
            <v>38.4</v>
          </cell>
          <cell r="E2089" t="str">
            <v>SICRO Abr/26</v>
          </cell>
        </row>
        <row r="2090">
          <cell r="A2090">
            <v>1917403</v>
          </cell>
          <cell r="B2090" t="str">
            <v>Dragagem de areia fina com draga de sucção e recalque - bomba de 746 kW e cortador de 110 kW - distância de recalque de 8.300 a 8.500 m</v>
          </cell>
          <cell r="C2090" t="str">
            <v>m³</v>
          </cell>
          <cell r="D2090">
            <v>40.770000000000003</v>
          </cell>
          <cell r="E2090" t="str">
            <v>SICRO Abr/26</v>
          </cell>
        </row>
        <row r="2091">
          <cell r="A2091">
            <v>1917404</v>
          </cell>
          <cell r="B2091" t="str">
            <v>Dragagem de areia fina com draga de sucção e recalque - bomba de 746 kW e cortador de 110 kW - distância de recalque de 8.500 a 8.700 m</v>
          </cell>
          <cell r="C2091" t="str">
            <v>m³</v>
          </cell>
          <cell r="D2091">
            <v>43.13</v>
          </cell>
          <cell r="E2091" t="str">
            <v>SICRO Abr/26</v>
          </cell>
        </row>
        <row r="2092">
          <cell r="A2092">
            <v>1917405</v>
          </cell>
          <cell r="B2092" t="str">
            <v>Dragagem de areia fina com draga de sucção e recalque - bomba de 746 kW e cortador de 110 kW - distância de recalque de 8.700 a 8.900 m</v>
          </cell>
          <cell r="C2092" t="str">
            <v>m³</v>
          </cell>
          <cell r="D2092">
            <v>45.46</v>
          </cell>
          <cell r="E2092" t="str">
            <v>SICRO Abr/26</v>
          </cell>
        </row>
        <row r="2093">
          <cell r="A2093">
            <v>1917406</v>
          </cell>
          <cell r="B2093" t="str">
            <v>Dragagem de areia fina com draga de sucção e recalque - bomba de 746 kW e cortador de 110 kW - distância de recalque de 8.900 a 9.100 m</v>
          </cell>
          <cell r="C2093" t="str">
            <v>m³</v>
          </cell>
          <cell r="D2093">
            <v>48.04</v>
          </cell>
          <cell r="E2093" t="str">
            <v>SICRO Abr/26</v>
          </cell>
        </row>
        <row r="2094">
          <cell r="A2094">
            <v>1917407</v>
          </cell>
          <cell r="B2094" t="str">
            <v>Dragagem de areia fina com draga de sucção e recalque - bomba de 746 kW e cortador de 110 kW - distância de recalque de 9.100 a 9.300 m</v>
          </cell>
          <cell r="C2094" t="str">
            <v>m³</v>
          </cell>
          <cell r="D2094">
            <v>51</v>
          </cell>
          <cell r="E2094" t="str">
            <v>SICRO Abr/26</v>
          </cell>
        </row>
        <row r="2095">
          <cell r="A2095">
            <v>1917408</v>
          </cell>
          <cell r="B2095" t="str">
            <v>Dragagem de areia fina com draga de sucção e recalque - bomba de 746 kW e cortador de 110 kW - distância de recalque de 9.300 a 9.500 m</v>
          </cell>
          <cell r="C2095" t="str">
            <v>m³</v>
          </cell>
          <cell r="D2095">
            <v>54.29</v>
          </cell>
          <cell r="E2095" t="str">
            <v>SICRO Abr/26</v>
          </cell>
        </row>
        <row r="2096">
          <cell r="A2096">
            <v>1917409</v>
          </cell>
          <cell r="B2096" t="str">
            <v>Dragagem de areia fina com draga de sucção e recalque - bomba de 746 kW e cortador de 110 kW - distância de recalque de 9.500 a 9.700 m</v>
          </cell>
          <cell r="C2096" t="str">
            <v>m³</v>
          </cell>
          <cell r="D2096">
            <v>56.81</v>
          </cell>
          <cell r="E2096" t="str">
            <v>SICRO Abr/26</v>
          </cell>
        </row>
        <row r="2097">
          <cell r="A2097">
            <v>1917410</v>
          </cell>
          <cell r="B2097" t="str">
            <v>Dragagem de areia fina com draga de sucção e recalque - bomba de 746 kW e cortador de 110 kW - distância de recalque de 9.700 a 9.900 m</v>
          </cell>
          <cell r="C2097" t="str">
            <v>m³</v>
          </cell>
          <cell r="D2097">
            <v>59.19</v>
          </cell>
          <cell r="E2097" t="str">
            <v>SICRO Abr/26</v>
          </cell>
        </row>
        <row r="2098">
          <cell r="A2098">
            <v>1917411</v>
          </cell>
          <cell r="B2098" t="str">
            <v>Dragagem de areia fina com draga de sucção e recalque - bomba de 746 kW e cortador de 110 kW - distância de recalque de 9.900 a 10.100 m</v>
          </cell>
          <cell r="C2098" t="str">
            <v>m³</v>
          </cell>
          <cell r="D2098">
            <v>61.85</v>
          </cell>
          <cell r="E2098" t="str">
            <v>SICRO Abr/26</v>
          </cell>
        </row>
        <row r="2099">
          <cell r="A2099">
            <v>1917366</v>
          </cell>
          <cell r="B2099" t="str">
            <v>Dragagem de areia fina com draga de sucção e recalque - bomba de 746 kW e cortador de 110 kW - distância de recalque de 900 a 1.100 m</v>
          </cell>
          <cell r="C2099" t="str">
            <v>m³</v>
          </cell>
          <cell r="D2099">
            <v>6.06</v>
          </cell>
          <cell r="E2099" t="str">
            <v>SICRO Abr/26</v>
          </cell>
        </row>
        <row r="2100">
          <cell r="A2100">
            <v>1917732</v>
          </cell>
          <cell r="B2100" t="str">
            <v>Dragagem de areia fina com draga de sucção e recalque - bomba de 746 kW e cortador de 110 kW - distância de recalque de até 500 m</v>
          </cell>
          <cell r="C2100" t="str">
            <v>m³</v>
          </cell>
          <cell r="D2100">
            <v>4.8899999999999997</v>
          </cell>
          <cell r="E2100" t="str">
            <v>SICRO Abr/26</v>
          </cell>
        </row>
        <row r="2101">
          <cell r="A2101">
            <v>1917043</v>
          </cell>
          <cell r="B2101" t="str">
            <v>Dragagem de areia fina com draga hopper - capacidade da cisterna de 1.000 m³ - DMT de 1.500 a 1.800 m</v>
          </cell>
          <cell r="C2101" t="str">
            <v>m³</v>
          </cell>
          <cell r="D2101">
            <v>28.24</v>
          </cell>
          <cell r="E2101" t="str">
            <v>SICRO Abr/26</v>
          </cell>
        </row>
        <row r="2102">
          <cell r="A2102">
            <v>1917044</v>
          </cell>
          <cell r="B2102" t="str">
            <v>Dragagem de areia fina com draga hopper - capacidade da cisterna de 1.000 m³ - DMT de 1.800 a 2.100 m</v>
          </cell>
          <cell r="C2102" t="str">
            <v>m³</v>
          </cell>
          <cell r="D2102">
            <v>28.74</v>
          </cell>
          <cell r="E2102" t="str">
            <v>SICRO Abr/26</v>
          </cell>
        </row>
        <row r="2103">
          <cell r="A2103">
            <v>1917045</v>
          </cell>
          <cell r="B2103" t="str">
            <v>Dragagem de areia fina com draga hopper - capacidade da cisterna de 1.000 m³ - DMT de 2.100 a 2.400 m</v>
          </cell>
          <cell r="C2103" t="str">
            <v>m³</v>
          </cell>
          <cell r="D2103">
            <v>29.24</v>
          </cell>
          <cell r="E2103" t="str">
            <v>SICRO Abr/26</v>
          </cell>
        </row>
        <row r="2104">
          <cell r="A2104">
            <v>1917046</v>
          </cell>
          <cell r="B2104" t="str">
            <v>Dragagem de areia fina com draga hopper - capacidade da cisterna de 1.000 m³ - DMT de 2.400 a 2.700 m</v>
          </cell>
          <cell r="C2104" t="str">
            <v>m³</v>
          </cell>
          <cell r="D2104">
            <v>29.77</v>
          </cell>
          <cell r="E2104" t="str">
            <v>SICRO Abr/26</v>
          </cell>
        </row>
        <row r="2105">
          <cell r="A2105">
            <v>1917047</v>
          </cell>
          <cell r="B2105" t="str">
            <v>Dragagem de areia fina com draga hopper - capacidade da cisterna de 1.000 m³ - DMT de 2.700 a 3.000 m</v>
          </cell>
          <cell r="C2105" t="str">
            <v>m³</v>
          </cell>
          <cell r="D2105">
            <v>30.33</v>
          </cell>
          <cell r="E2105" t="str">
            <v>SICRO Abr/26</v>
          </cell>
        </row>
        <row r="2106">
          <cell r="A2106">
            <v>1917048</v>
          </cell>
          <cell r="B2106" t="str">
            <v>Dragagem de areia fina com draga hopper - capacidade da cisterna de 1.000 m³ - DMT de 3.000 m</v>
          </cell>
          <cell r="C2106" t="str">
            <v>m³</v>
          </cell>
          <cell r="D2106">
            <v>30.62</v>
          </cell>
          <cell r="E2106" t="str">
            <v>SICRO Abr/26</v>
          </cell>
        </row>
        <row r="2107">
          <cell r="A2107">
            <v>1901518</v>
          </cell>
          <cell r="B2107" t="str">
            <v>Dragagem de areia fina com draga hopper - capacidade da cisterna de 10.000 m³ - DMT de 1.500 a 1.800 m</v>
          </cell>
          <cell r="C2107" t="str">
            <v>m³</v>
          </cell>
          <cell r="D2107">
            <v>15.94</v>
          </cell>
          <cell r="E2107" t="str">
            <v>SICRO Abr/26</v>
          </cell>
        </row>
        <row r="2108">
          <cell r="A2108">
            <v>1901519</v>
          </cell>
          <cell r="B2108" t="str">
            <v>Dragagem de areia fina com draga hopper - capacidade da cisterna de 10.000 m³ - DMT de 1.800 a 2.100 m</v>
          </cell>
          <cell r="C2108" t="str">
            <v>m³</v>
          </cell>
          <cell r="D2108">
            <v>16.059999999999999</v>
          </cell>
          <cell r="E2108" t="str">
            <v>SICRO Abr/26</v>
          </cell>
        </row>
        <row r="2109">
          <cell r="A2109">
            <v>1901520</v>
          </cell>
          <cell r="B2109" t="str">
            <v>Dragagem de areia fina com draga hopper - capacidade da cisterna de 10.000 m³ - DMT de 2.100 a 2.400 m</v>
          </cell>
          <cell r="C2109" t="str">
            <v>m³</v>
          </cell>
          <cell r="D2109">
            <v>16.18</v>
          </cell>
          <cell r="E2109" t="str">
            <v>SICRO Abr/26</v>
          </cell>
        </row>
        <row r="2110">
          <cell r="A2110">
            <v>1901521</v>
          </cell>
          <cell r="B2110" t="str">
            <v>Dragagem de areia fina com draga hopper - capacidade da cisterna de 10.000 m³ - DMT de 2.400 a 2.700 m</v>
          </cell>
          <cell r="C2110" t="str">
            <v>m³</v>
          </cell>
          <cell r="D2110">
            <v>16.309999999999999</v>
          </cell>
          <cell r="E2110" t="str">
            <v>SICRO Abr/26</v>
          </cell>
        </row>
        <row r="2111">
          <cell r="A2111">
            <v>1901522</v>
          </cell>
          <cell r="B2111" t="str">
            <v>Dragagem de areia fina com draga hopper - capacidade da cisterna de 10.000 m³ - DMT de 2.700 a 3.000 m</v>
          </cell>
          <cell r="C2111" t="str">
            <v>m³</v>
          </cell>
          <cell r="D2111">
            <v>16.45</v>
          </cell>
          <cell r="E2111" t="str">
            <v>SICRO Abr/26</v>
          </cell>
        </row>
        <row r="2112">
          <cell r="A2112">
            <v>1901517</v>
          </cell>
          <cell r="B2112" t="str">
            <v>Dragagem de areia fina com draga hopper - capacidade da cisterna de 10.000 m³ - DMT de 3.000 m</v>
          </cell>
          <cell r="C2112" t="str">
            <v>m³</v>
          </cell>
          <cell r="D2112">
            <v>16.52</v>
          </cell>
          <cell r="E2112" t="str">
            <v>SICRO Abr/26</v>
          </cell>
        </row>
        <row r="2113">
          <cell r="A2113">
            <v>1901523</v>
          </cell>
          <cell r="B2113" t="str">
            <v>Dragagem de areia fina com draga hopper - capacidade da cisterna de 15.000 m³ - DMT de 1.500 a 1.800 m</v>
          </cell>
          <cell r="C2113" t="str">
            <v>m³</v>
          </cell>
          <cell r="D2113">
            <v>20.92</v>
          </cell>
          <cell r="E2113" t="str">
            <v>SICRO Abr/26</v>
          </cell>
        </row>
        <row r="2114">
          <cell r="A2114">
            <v>1901524</v>
          </cell>
          <cell r="B2114" t="str">
            <v>Dragagem de areia fina com draga hopper - capacidade da cisterna de 15.000 m³ - DMT de 1.800 a 2.100 m</v>
          </cell>
          <cell r="C2114" t="str">
            <v>m³</v>
          </cell>
          <cell r="D2114">
            <v>21.03</v>
          </cell>
          <cell r="E2114" t="str">
            <v>SICRO Abr/26</v>
          </cell>
        </row>
        <row r="2115">
          <cell r="A2115">
            <v>1901525</v>
          </cell>
          <cell r="B2115" t="str">
            <v>Dragagem de areia fina com draga hopper - capacidade da cisterna de 15.000 m³ - DMT de 2.100 a 2.400 m</v>
          </cell>
          <cell r="C2115" t="str">
            <v>m³</v>
          </cell>
          <cell r="D2115">
            <v>21.15</v>
          </cell>
          <cell r="E2115" t="str">
            <v>SICRO Abr/26</v>
          </cell>
        </row>
        <row r="2116">
          <cell r="A2116">
            <v>1901526</v>
          </cell>
          <cell r="B2116" t="str">
            <v>Dragagem de areia fina com draga hopper - capacidade da cisterna de 15.000 m³ - DMT de 2.400 a 2.700 m</v>
          </cell>
          <cell r="C2116" t="str">
            <v>m³</v>
          </cell>
          <cell r="D2116">
            <v>21.27</v>
          </cell>
          <cell r="E2116" t="str">
            <v>SICRO Abr/26</v>
          </cell>
        </row>
        <row r="2117">
          <cell r="A2117">
            <v>1901527</v>
          </cell>
          <cell r="B2117" t="str">
            <v>Dragagem de areia fina com draga hopper - capacidade da cisterna de 15.000 m³ - DMT de 2.700 a 3.000 m</v>
          </cell>
          <cell r="C2117" t="str">
            <v>m³</v>
          </cell>
          <cell r="D2117">
            <v>21.4</v>
          </cell>
          <cell r="E2117" t="str">
            <v>SICRO Abr/26</v>
          </cell>
        </row>
        <row r="2118">
          <cell r="A2118">
            <v>1901528</v>
          </cell>
          <cell r="B2118" t="str">
            <v>Dragagem de areia fina com draga hopper - capacidade da cisterna de 15.000 m³ - DMT de 3.000 m</v>
          </cell>
          <cell r="C2118" t="str">
            <v>m³</v>
          </cell>
          <cell r="D2118">
            <v>21.47</v>
          </cell>
          <cell r="E2118" t="str">
            <v>SICRO Abr/26</v>
          </cell>
        </row>
        <row r="2119">
          <cell r="A2119">
            <v>1917079</v>
          </cell>
          <cell r="B2119" t="str">
            <v>Dragagem de areia fina com draga hopper - capacidade da cisterna de 2.000 m³ - DMT de 1.500 a 1.800 m</v>
          </cell>
          <cell r="C2119" t="str">
            <v>m³</v>
          </cell>
          <cell r="D2119">
            <v>18.71</v>
          </cell>
          <cell r="E2119" t="str">
            <v>SICRO Abr/26</v>
          </cell>
        </row>
        <row r="2120">
          <cell r="A2120">
            <v>1917080</v>
          </cell>
          <cell r="B2120" t="str">
            <v>Dragagem de areia fina com draga hopper - capacidade da cisterna de 2.000 m³ - DMT de 1.800 a 2.100 m</v>
          </cell>
          <cell r="C2120" t="str">
            <v>m³</v>
          </cell>
          <cell r="D2120">
            <v>19</v>
          </cell>
          <cell r="E2120" t="str">
            <v>SICRO Abr/26</v>
          </cell>
        </row>
        <row r="2121">
          <cell r="A2121">
            <v>1917081</v>
          </cell>
          <cell r="B2121" t="str">
            <v>Dragagem de areia fina com draga hopper - capacidade da cisterna de 2.000 m³ - DMT de 2.100 a 2.400 m</v>
          </cell>
          <cell r="C2121" t="str">
            <v>m³</v>
          </cell>
          <cell r="D2121">
            <v>19.29</v>
          </cell>
          <cell r="E2121" t="str">
            <v>SICRO Abr/26</v>
          </cell>
        </row>
        <row r="2122">
          <cell r="A2122">
            <v>1917082</v>
          </cell>
          <cell r="B2122" t="str">
            <v>Dragagem de areia fina com draga hopper - capacidade da cisterna de 2.000 m³ - DMT de 2.400 a 2.700 m</v>
          </cell>
          <cell r="C2122" t="str">
            <v>m³</v>
          </cell>
          <cell r="D2122">
            <v>19.600000000000001</v>
          </cell>
          <cell r="E2122" t="str">
            <v>SICRO Abr/26</v>
          </cell>
        </row>
        <row r="2123">
          <cell r="A2123">
            <v>1917083</v>
          </cell>
          <cell r="B2123" t="str">
            <v>Dragagem de areia fina com draga hopper - capacidade da cisterna de 2.000 m³ - DMT de 2.700 a 3.000 m</v>
          </cell>
          <cell r="C2123" t="str">
            <v>m³</v>
          </cell>
          <cell r="D2123">
            <v>19.93</v>
          </cell>
          <cell r="E2123" t="str">
            <v>SICRO Abr/26</v>
          </cell>
        </row>
        <row r="2124">
          <cell r="A2124">
            <v>1917084</v>
          </cell>
          <cell r="B2124" t="str">
            <v>Dragagem de areia fina com draga hopper - capacidade da cisterna de 2.000 m³ - DMT de 3.000 m</v>
          </cell>
          <cell r="C2124" t="str">
            <v>m³</v>
          </cell>
          <cell r="D2124">
            <v>20.100000000000001</v>
          </cell>
          <cell r="E2124" t="str">
            <v>SICRO Abr/26</v>
          </cell>
        </row>
        <row r="2125">
          <cell r="A2125">
            <v>1901529</v>
          </cell>
          <cell r="B2125" t="str">
            <v>Dragagem de areia fina com draga hopper - capacidade da cisterna de 20.000 m³ - DMT de 1.500 a 1.800 m</v>
          </cell>
          <cell r="C2125" t="str">
            <v>m³</v>
          </cell>
          <cell r="D2125">
            <v>26.03</v>
          </cell>
          <cell r="E2125" t="str">
            <v>SICRO Abr/26</v>
          </cell>
        </row>
        <row r="2126">
          <cell r="A2126">
            <v>1901530</v>
          </cell>
          <cell r="B2126" t="str">
            <v>Dragagem de areia fina com draga hopper - capacidade da cisterna de 20.000 m³ - DMT de 1.800 a 2.100 m</v>
          </cell>
          <cell r="C2126" t="str">
            <v>m³</v>
          </cell>
          <cell r="D2126">
            <v>26.14</v>
          </cell>
          <cell r="E2126" t="str">
            <v>SICRO Abr/26</v>
          </cell>
        </row>
        <row r="2127">
          <cell r="A2127">
            <v>1901531</v>
          </cell>
          <cell r="B2127" t="str">
            <v>Dragagem de areia fina com draga hopper - capacidade da cisterna de 20.000 m³ - DMT de 2.100 a 2.400 m</v>
          </cell>
          <cell r="C2127" t="str">
            <v>m³</v>
          </cell>
          <cell r="D2127">
            <v>26.25</v>
          </cell>
          <cell r="E2127" t="str">
            <v>SICRO Abr/26</v>
          </cell>
        </row>
        <row r="2128">
          <cell r="A2128">
            <v>1901532</v>
          </cell>
          <cell r="B2128" t="str">
            <v>Dragagem de areia fina com draga hopper - capacidade da cisterna de 20.000 m³ - DMT de 2.400 a 2.700 m</v>
          </cell>
          <cell r="C2128" t="str">
            <v>m³</v>
          </cell>
          <cell r="D2128">
            <v>26.37</v>
          </cell>
          <cell r="E2128" t="str">
            <v>SICRO Abr/26</v>
          </cell>
        </row>
        <row r="2129">
          <cell r="A2129">
            <v>1901533</v>
          </cell>
          <cell r="B2129" t="str">
            <v>Dragagem de areia fina com draga hopper - capacidade da cisterna de 20.000 m³ - DMT de 2.700 a 3.000 m</v>
          </cell>
          <cell r="C2129" t="str">
            <v>m³</v>
          </cell>
          <cell r="D2129">
            <v>26.49</v>
          </cell>
          <cell r="E2129" t="str">
            <v>SICRO Abr/26</v>
          </cell>
        </row>
        <row r="2130">
          <cell r="A2130">
            <v>1901534</v>
          </cell>
          <cell r="B2130" t="str">
            <v>Dragagem de areia fina com draga hopper - capacidade da cisterna de 20.000 m³ - DMT de 3.000 m</v>
          </cell>
          <cell r="C2130" t="str">
            <v>m³</v>
          </cell>
          <cell r="D2130">
            <v>26.56</v>
          </cell>
          <cell r="E2130" t="str">
            <v>SICRO Abr/26</v>
          </cell>
        </row>
        <row r="2131">
          <cell r="A2131">
            <v>1917115</v>
          </cell>
          <cell r="B2131" t="str">
            <v>Dragagem de areia fina com draga hopper - capacidade da cisterna de 3.000 m³ - DMT de 1.500 a 1.800 m</v>
          </cell>
          <cell r="C2131" t="str">
            <v>m³</v>
          </cell>
          <cell r="D2131">
            <v>17.16</v>
          </cell>
          <cell r="E2131" t="str">
            <v>SICRO Abr/26</v>
          </cell>
        </row>
        <row r="2132">
          <cell r="A2132">
            <v>1917116</v>
          </cell>
          <cell r="B2132" t="str">
            <v>Dragagem de areia fina com draga hopper - capacidade da cisterna de 3.000 m³ - DMT de 1.800 a 2.100 m</v>
          </cell>
          <cell r="C2132" t="str">
            <v>m³</v>
          </cell>
          <cell r="D2132">
            <v>17.38</v>
          </cell>
          <cell r="E2132" t="str">
            <v>SICRO Abr/26</v>
          </cell>
        </row>
        <row r="2133">
          <cell r="A2133">
            <v>1917117</v>
          </cell>
          <cell r="B2133" t="str">
            <v>Dragagem de areia fina com draga hopper - capacidade da cisterna de 3.000 m³ - DMT de 2.100 a 2.400 m</v>
          </cell>
          <cell r="C2133" t="str">
            <v>m³</v>
          </cell>
          <cell r="D2133">
            <v>17.61</v>
          </cell>
          <cell r="E2133" t="str">
            <v>SICRO Abr/26</v>
          </cell>
        </row>
        <row r="2134">
          <cell r="A2134">
            <v>1917118</v>
          </cell>
          <cell r="B2134" t="str">
            <v>Dragagem de areia fina com draga hopper - capacidade da cisterna de 3.000 m³ - DMT de 2.400 a 2.700 m</v>
          </cell>
          <cell r="C2134" t="str">
            <v>m³</v>
          </cell>
          <cell r="D2134">
            <v>17.850000000000001</v>
          </cell>
          <cell r="E2134" t="str">
            <v>SICRO Abr/26</v>
          </cell>
        </row>
        <row r="2135">
          <cell r="A2135">
            <v>1917119</v>
          </cell>
          <cell r="B2135" t="str">
            <v>Dragagem de areia fina com draga hopper - capacidade da cisterna de 3.000 m³ - DMT de 2.700 a 3.000 m</v>
          </cell>
          <cell r="C2135" t="str">
            <v>m³</v>
          </cell>
          <cell r="D2135">
            <v>18.100000000000001</v>
          </cell>
          <cell r="E2135" t="str">
            <v>SICRO Abr/26</v>
          </cell>
        </row>
        <row r="2136">
          <cell r="A2136">
            <v>1917120</v>
          </cell>
          <cell r="B2136" t="str">
            <v>Dragagem de areia fina com draga hopper - capacidade da cisterna de 3.000 m³ - DMT de 3.000 m</v>
          </cell>
          <cell r="C2136" t="str">
            <v>m³</v>
          </cell>
          <cell r="D2136">
            <v>18.239999999999998</v>
          </cell>
          <cell r="E2136" t="str">
            <v>SICRO Abr/26</v>
          </cell>
        </row>
        <row r="2137">
          <cell r="A2137">
            <v>1917151</v>
          </cell>
          <cell r="B2137" t="str">
            <v>Dragagem de areia fina com draga hopper - capacidade da cisterna de 4.000 m³ - DMT de 1.500 a 1.800 m</v>
          </cell>
          <cell r="C2137" t="str">
            <v>m³</v>
          </cell>
          <cell r="D2137">
            <v>15.97</v>
          </cell>
          <cell r="E2137" t="str">
            <v>SICRO Abr/26</v>
          </cell>
        </row>
        <row r="2138">
          <cell r="A2138">
            <v>1917152</v>
          </cell>
          <cell r="B2138" t="str">
            <v>Dragagem de areia fina com draga hopper - capacidade da cisterna de 4.000 m³ - DMT de 1.800 a 2.100 m</v>
          </cell>
          <cell r="C2138" t="str">
            <v>m³</v>
          </cell>
          <cell r="D2138">
            <v>16.16</v>
          </cell>
          <cell r="E2138" t="str">
            <v>SICRO Abr/26</v>
          </cell>
        </row>
        <row r="2139">
          <cell r="A2139">
            <v>1917153</v>
          </cell>
          <cell r="B2139" t="str">
            <v>Dragagem de areia fina com draga hopper - capacidade da cisterna de 4.000 m³ - DMT de 2.100 a 2.400 m</v>
          </cell>
          <cell r="C2139" t="str">
            <v>m³</v>
          </cell>
          <cell r="D2139">
            <v>16.36</v>
          </cell>
          <cell r="E2139" t="str">
            <v>SICRO Abr/26</v>
          </cell>
        </row>
        <row r="2140">
          <cell r="A2140">
            <v>1917154</v>
          </cell>
          <cell r="B2140" t="str">
            <v>Dragagem de areia fina com draga hopper - capacidade da cisterna de 4.000 m³ - DMT de 2.400 a 2.700 m</v>
          </cell>
          <cell r="C2140" t="str">
            <v>m³</v>
          </cell>
          <cell r="D2140">
            <v>16.559999999999999</v>
          </cell>
          <cell r="E2140" t="str">
            <v>SICRO Abr/26</v>
          </cell>
        </row>
        <row r="2141">
          <cell r="A2141">
            <v>1917155</v>
          </cell>
          <cell r="B2141" t="str">
            <v>Dragagem de areia fina com draga hopper - capacidade da cisterna de 4.000 m³ - DMT de 2.700 a 3.000 m</v>
          </cell>
          <cell r="C2141" t="str">
            <v>m³</v>
          </cell>
          <cell r="D2141">
            <v>16.78</v>
          </cell>
          <cell r="E2141" t="str">
            <v>SICRO Abr/26</v>
          </cell>
        </row>
        <row r="2142">
          <cell r="A2142">
            <v>1917156</v>
          </cell>
          <cell r="B2142" t="str">
            <v>Dragagem de areia fina com draga hopper - capacidade da cisterna de 4.000 m³ - DMT de 3.000 m</v>
          </cell>
          <cell r="C2142" t="str">
            <v>m³</v>
          </cell>
          <cell r="D2142">
            <v>16.899999999999999</v>
          </cell>
          <cell r="E2142" t="str">
            <v>SICRO Abr/26</v>
          </cell>
        </row>
        <row r="2143">
          <cell r="A2143">
            <v>1917187</v>
          </cell>
          <cell r="B2143" t="str">
            <v>Dragagem de areia fina com draga hopper - capacidade da cisterna de 5.000 m³ - DMT de 1.500 a 1.800 m</v>
          </cell>
          <cell r="C2143" t="str">
            <v>m³</v>
          </cell>
          <cell r="D2143">
            <v>17.5</v>
          </cell>
          <cell r="E2143" t="str">
            <v>SICRO Abr/26</v>
          </cell>
        </row>
        <row r="2144">
          <cell r="A2144">
            <v>1917188</v>
          </cell>
          <cell r="B2144" t="str">
            <v>Dragagem de areia fina com draga hopper - capacidade da cisterna de 5.000 m³ - DMT de 1.800 a 2.100 m</v>
          </cell>
          <cell r="C2144" t="str">
            <v>m³</v>
          </cell>
          <cell r="D2144">
            <v>17.670000000000002</v>
          </cell>
          <cell r="E2144" t="str">
            <v>SICRO Abr/26</v>
          </cell>
        </row>
        <row r="2145">
          <cell r="A2145">
            <v>1917189</v>
          </cell>
          <cell r="B2145" t="str">
            <v>Dragagem de areia fina com draga hopper - capacidade da cisterna de 5.000 m³ - DMT de 2.100 a 2.400 m</v>
          </cell>
          <cell r="C2145" t="str">
            <v>m³</v>
          </cell>
          <cell r="D2145">
            <v>17.84</v>
          </cell>
          <cell r="E2145" t="str">
            <v>SICRO Abr/26</v>
          </cell>
        </row>
        <row r="2146">
          <cell r="A2146">
            <v>1917190</v>
          </cell>
          <cell r="B2146" t="str">
            <v>Dragagem de areia fina com draga hopper - capacidade da cisterna de 5.000 m³ - DMT de 2.400 a 2.700 m</v>
          </cell>
          <cell r="C2146" t="str">
            <v>m³</v>
          </cell>
          <cell r="D2146">
            <v>18.02</v>
          </cell>
          <cell r="E2146" t="str">
            <v>SICRO Abr/26</v>
          </cell>
        </row>
        <row r="2147">
          <cell r="A2147">
            <v>1917191</v>
          </cell>
          <cell r="B2147" t="str">
            <v>Dragagem de areia fina com draga hopper - capacidade da cisterna de 5.000 m³ - DMT de 2.700 a 3.000 m</v>
          </cell>
          <cell r="C2147" t="str">
            <v>m³</v>
          </cell>
          <cell r="D2147">
            <v>18.22</v>
          </cell>
          <cell r="E2147" t="str">
            <v>SICRO Abr/26</v>
          </cell>
        </row>
        <row r="2148">
          <cell r="A2148">
            <v>1917192</v>
          </cell>
          <cell r="B2148" t="str">
            <v>Dragagem de areia fina com draga hopper - capacidade da cisterna de 5.000 m³ - DMT de 3.000 m</v>
          </cell>
          <cell r="C2148" t="str">
            <v>m³</v>
          </cell>
          <cell r="D2148">
            <v>18.32</v>
          </cell>
          <cell r="E2148" t="str">
            <v>SICRO Abr/26</v>
          </cell>
        </row>
        <row r="2149">
          <cell r="A2149">
            <v>1917007</v>
          </cell>
          <cell r="B2149" t="str">
            <v>Dragagem de areia fina com draga hopper - capacidade da cisterna de 750 m³ - DMT de 1.500 a 1.800 m</v>
          </cell>
          <cell r="C2149" t="str">
            <v>m³</v>
          </cell>
          <cell r="D2149">
            <v>39.380000000000003</v>
          </cell>
          <cell r="E2149" t="str">
            <v>SICRO Abr/26</v>
          </cell>
        </row>
        <row r="2150">
          <cell r="A2150">
            <v>1917008</v>
          </cell>
          <cell r="B2150" t="str">
            <v>Dragagem de areia fina com draga hopper - capacidade da cisterna de 750 m³ - DMT de 1.800 a 2.100 m</v>
          </cell>
          <cell r="C2150" t="str">
            <v>m³</v>
          </cell>
          <cell r="D2150">
            <v>40.11</v>
          </cell>
          <cell r="E2150" t="str">
            <v>SICRO Abr/26</v>
          </cell>
        </row>
        <row r="2151">
          <cell r="A2151">
            <v>1917009</v>
          </cell>
          <cell r="B2151" t="str">
            <v>Dragagem de areia fina com draga hopper - capacidade da cisterna de 750 m³ - DMT de 2.100 a 2.400 m</v>
          </cell>
          <cell r="C2151" t="str">
            <v>m³</v>
          </cell>
          <cell r="D2151">
            <v>40.840000000000003</v>
          </cell>
          <cell r="E2151" t="str">
            <v>SICRO Abr/26</v>
          </cell>
        </row>
        <row r="2152">
          <cell r="A2152">
            <v>1917010</v>
          </cell>
          <cell r="B2152" t="str">
            <v>Dragagem de areia fina com draga hopper - capacidade da cisterna de 750 m³ - DMT de 2.400 a 2.700 m</v>
          </cell>
          <cell r="C2152" t="str">
            <v>m³</v>
          </cell>
          <cell r="D2152">
            <v>41.62</v>
          </cell>
          <cell r="E2152" t="str">
            <v>SICRO Abr/26</v>
          </cell>
        </row>
        <row r="2153">
          <cell r="A2153">
            <v>1917011</v>
          </cell>
          <cell r="B2153" t="str">
            <v>Dragagem de areia fina com draga hopper - capacidade da cisterna de 750 m³ - DMT de 2.700 a 3.000 m</v>
          </cell>
          <cell r="C2153" t="str">
            <v>m³</v>
          </cell>
          <cell r="D2153">
            <v>42.44</v>
          </cell>
          <cell r="E2153" t="str">
            <v>SICRO Abr/26</v>
          </cell>
        </row>
        <row r="2154">
          <cell r="A2154">
            <v>1917012</v>
          </cell>
          <cell r="B2154" t="str">
            <v>Dragagem de areia fina com draga hopper - capacidade da cisterna de 750 m³ - DMT de 3.000 m</v>
          </cell>
          <cell r="C2154" t="str">
            <v>m³</v>
          </cell>
          <cell r="D2154">
            <v>42.87</v>
          </cell>
          <cell r="E2154" t="str">
            <v>SICRO Abr/26</v>
          </cell>
        </row>
        <row r="2155">
          <cell r="A2155">
            <v>1917578</v>
          </cell>
          <cell r="B2155" t="str">
            <v>Dragagem de areia grossa com draga de sucção e recalque - bomba de 1.350 kW e cortador de 170 kW - distância de recalque de 1.100 a 1.300 m</v>
          </cell>
          <cell r="C2155" t="str">
            <v>m³</v>
          </cell>
          <cell r="D2155">
            <v>8.89</v>
          </cell>
          <cell r="E2155" t="str">
            <v>SICRO Abr/26</v>
          </cell>
        </row>
        <row r="2156">
          <cell r="A2156">
            <v>1917579</v>
          </cell>
          <cell r="B2156" t="str">
            <v>Dragagem de areia grossa com draga de sucção e recalque - bomba de 1.350 kW e cortador de 170 kW - distância de recalque de 1.300 a 1.500 m</v>
          </cell>
          <cell r="C2156" t="str">
            <v>m³</v>
          </cell>
          <cell r="D2156">
            <v>9.4499999999999993</v>
          </cell>
          <cell r="E2156" t="str">
            <v>SICRO Abr/26</v>
          </cell>
        </row>
        <row r="2157">
          <cell r="A2157">
            <v>1917580</v>
          </cell>
          <cell r="B2157" t="str">
            <v>Dragagem de areia grossa com draga de sucção e recalque - bomba de 1.350 kW e cortador de 170 kW - distância de recalque de 1.500 a 1.700 m</v>
          </cell>
          <cell r="C2157" t="str">
            <v>m³</v>
          </cell>
          <cell r="D2157">
            <v>9.93</v>
          </cell>
          <cell r="E2157" t="str">
            <v>SICRO Abr/26</v>
          </cell>
        </row>
        <row r="2158">
          <cell r="A2158">
            <v>1917581</v>
          </cell>
          <cell r="B2158" t="str">
            <v>Dragagem de areia grossa com draga de sucção e recalque - bomba de 1.350 kW e cortador de 170 kW - distância de recalque de 1.700 a 1.900 m</v>
          </cell>
          <cell r="C2158" t="str">
            <v>m³</v>
          </cell>
          <cell r="D2158">
            <v>10.47</v>
          </cell>
          <cell r="E2158" t="str">
            <v>SICRO Abr/26</v>
          </cell>
        </row>
        <row r="2159">
          <cell r="A2159">
            <v>1917582</v>
          </cell>
          <cell r="B2159" t="str">
            <v>Dragagem de areia grossa com draga de sucção e recalque - bomba de 1.350 kW e cortador de 170 kW - distância de recalque de 1.900 a 2.100 m</v>
          </cell>
          <cell r="C2159" t="str">
            <v>m³</v>
          </cell>
          <cell r="D2159">
            <v>11.22</v>
          </cell>
          <cell r="E2159" t="str">
            <v>SICRO Abr/26</v>
          </cell>
        </row>
        <row r="2160">
          <cell r="A2160">
            <v>1917583</v>
          </cell>
          <cell r="B2160" t="str">
            <v>Dragagem de areia grossa com draga de sucção e recalque - bomba de 1.350 kW e cortador de 170 kW - distância de recalque de 2.100 a 2.300 m</v>
          </cell>
          <cell r="C2160" t="str">
            <v>m³</v>
          </cell>
          <cell r="D2160">
            <v>11.83</v>
          </cell>
          <cell r="E2160" t="str">
            <v>SICRO Abr/26</v>
          </cell>
        </row>
        <row r="2161">
          <cell r="A2161">
            <v>1917584</v>
          </cell>
          <cell r="B2161" t="str">
            <v>Dragagem de areia grossa com draga de sucção e recalque - bomba de 1.350 kW e cortador de 170 kW - distância de recalque de 2.300 a 2.500 m</v>
          </cell>
          <cell r="C2161" t="str">
            <v>m³</v>
          </cell>
          <cell r="D2161">
            <v>12.38</v>
          </cell>
          <cell r="E2161" t="str">
            <v>SICRO Abr/26</v>
          </cell>
        </row>
        <row r="2162">
          <cell r="A2162">
            <v>1917585</v>
          </cell>
          <cell r="B2162" t="str">
            <v>Dragagem de areia grossa com draga de sucção e recalque - bomba de 1.350 kW e cortador de 170 kW - distância de recalque de 2.500 a 2.700 m</v>
          </cell>
          <cell r="C2162" t="str">
            <v>m³</v>
          </cell>
          <cell r="D2162">
            <v>13.21</v>
          </cell>
          <cell r="E2162" t="str">
            <v>SICRO Abr/26</v>
          </cell>
        </row>
        <row r="2163">
          <cell r="A2163">
            <v>1917586</v>
          </cell>
          <cell r="B2163" t="str">
            <v>Dragagem de areia grossa com draga de sucção e recalque - bomba de 1.350 kW e cortador de 170 kW - distância de recalque de 2.700 a 2.900 m</v>
          </cell>
          <cell r="C2163" t="str">
            <v>m³</v>
          </cell>
          <cell r="D2163">
            <v>14.38</v>
          </cell>
          <cell r="E2163" t="str">
            <v>SICRO Abr/26</v>
          </cell>
        </row>
        <row r="2164">
          <cell r="A2164">
            <v>1917587</v>
          </cell>
          <cell r="B2164" t="str">
            <v>Dragagem de areia grossa com draga de sucção e recalque - bomba de 1.350 kW e cortador de 170 kW - distância de recalque de 2.900 a 3.100 m</v>
          </cell>
          <cell r="C2164" t="str">
            <v>m³</v>
          </cell>
          <cell r="D2164">
            <v>15.33</v>
          </cell>
          <cell r="E2164" t="str">
            <v>SICRO Abr/26</v>
          </cell>
        </row>
        <row r="2165">
          <cell r="A2165">
            <v>1917588</v>
          </cell>
          <cell r="B2165" t="str">
            <v>Dragagem de areia grossa com draga de sucção e recalque - bomba de 1.350 kW e cortador de 170 kW - distância de recalque de 3.100 a 3.300 m</v>
          </cell>
          <cell r="C2165" t="str">
            <v>m³</v>
          </cell>
          <cell r="D2165">
            <v>16.39</v>
          </cell>
          <cell r="E2165" t="str">
            <v>SICRO Abr/26</v>
          </cell>
        </row>
        <row r="2166">
          <cell r="A2166">
            <v>1917589</v>
          </cell>
          <cell r="B2166" t="str">
            <v>Dragagem de areia grossa com draga de sucção e recalque - bomba de 1.350 kW e cortador de 170 kW - distância de recalque de 3.300 a 3.500 m</v>
          </cell>
          <cell r="C2166" t="str">
            <v>m³</v>
          </cell>
          <cell r="D2166">
            <v>18.59</v>
          </cell>
          <cell r="E2166" t="str">
            <v>SICRO Abr/26</v>
          </cell>
        </row>
        <row r="2167">
          <cell r="A2167">
            <v>1917590</v>
          </cell>
          <cell r="B2167" t="str">
            <v>Dragagem de areia grossa com draga de sucção e recalque - bomba de 1.350 kW e cortador de 170 kW - distância de recalque de 3.500 a 3.700 m</v>
          </cell>
          <cell r="C2167" t="str">
            <v>m³</v>
          </cell>
          <cell r="D2167">
            <v>21.63</v>
          </cell>
          <cell r="E2167" t="str">
            <v>SICRO Abr/26</v>
          </cell>
        </row>
        <row r="2168">
          <cell r="A2168">
            <v>1917591</v>
          </cell>
          <cell r="B2168" t="str">
            <v>Dragagem de areia grossa com draga de sucção e recalque - bomba de 1.350 kW e cortador de 170 kW - distância de recalque de 3.700 a 3.900 m</v>
          </cell>
          <cell r="C2168" t="str">
            <v>m³</v>
          </cell>
          <cell r="D2168">
            <v>24.4</v>
          </cell>
          <cell r="E2168" t="str">
            <v>SICRO Abr/26</v>
          </cell>
        </row>
        <row r="2169">
          <cell r="A2169">
            <v>1917592</v>
          </cell>
          <cell r="B2169" t="str">
            <v>Dragagem de areia grossa com draga de sucção e recalque - bomba de 1.350 kW e cortador de 170 kW - distância de recalque de 3.900 a 4.100 m</v>
          </cell>
          <cell r="C2169" t="str">
            <v>m³</v>
          </cell>
          <cell r="D2169">
            <v>27.92</v>
          </cell>
          <cell r="E2169" t="str">
            <v>SICRO Abr/26</v>
          </cell>
        </row>
        <row r="2170">
          <cell r="A2170">
            <v>1917593</v>
          </cell>
          <cell r="B2170" t="str">
            <v>Dragagem de areia grossa com draga de sucção e recalque - bomba de 1.350 kW e cortador de 170 kW - distância de recalque de 4.100 a 4.300 m</v>
          </cell>
          <cell r="C2170" t="str">
            <v>m³</v>
          </cell>
          <cell r="D2170">
            <v>31.58</v>
          </cell>
          <cell r="E2170" t="str">
            <v>SICRO Abr/26</v>
          </cell>
        </row>
        <row r="2171">
          <cell r="A2171">
            <v>1917594</v>
          </cell>
          <cell r="B2171" t="str">
            <v>Dragagem de areia grossa com draga de sucção e recalque - bomba de 1.350 kW e cortador de 170 kW - distância de recalque de 4.300 a 4.500 m</v>
          </cell>
          <cell r="C2171" t="str">
            <v>m³</v>
          </cell>
          <cell r="D2171">
            <v>35.97</v>
          </cell>
          <cell r="E2171" t="str">
            <v>SICRO Abr/26</v>
          </cell>
        </row>
        <row r="2172">
          <cell r="A2172">
            <v>1917595</v>
          </cell>
          <cell r="B2172" t="str">
            <v>Dragagem de areia grossa com draga de sucção e recalque - bomba de 1.350 kW e cortador de 170 kW - distância de recalque de 4.500 a 4.700 m</v>
          </cell>
          <cell r="C2172" t="str">
            <v>m³</v>
          </cell>
          <cell r="D2172">
            <v>40.75</v>
          </cell>
          <cell r="E2172" t="str">
            <v>SICRO Abr/26</v>
          </cell>
        </row>
        <row r="2173">
          <cell r="A2173">
            <v>1917596</v>
          </cell>
          <cell r="B2173" t="str">
            <v>Dragagem de areia grossa com draga de sucção e recalque - bomba de 1.350 kW e cortador de 170 kW - distância de recalque de 4.700 a 4.900 m</v>
          </cell>
          <cell r="C2173" t="str">
            <v>m³</v>
          </cell>
          <cell r="D2173">
            <v>45.07</v>
          </cell>
          <cell r="E2173" t="str">
            <v>SICRO Abr/26</v>
          </cell>
        </row>
        <row r="2174">
          <cell r="A2174">
            <v>1917597</v>
          </cell>
          <cell r="B2174" t="str">
            <v>Dragagem de areia grossa com draga de sucção e recalque - bomba de 1.350 kW e cortador de 170 kW - distância de recalque de 4.900 a 5.100 m</v>
          </cell>
          <cell r="C2174" t="str">
            <v>m³</v>
          </cell>
          <cell r="D2174">
            <v>51.07</v>
          </cell>
          <cell r="E2174" t="str">
            <v>SICRO Abr/26</v>
          </cell>
        </row>
        <row r="2175">
          <cell r="A2175">
            <v>1917598</v>
          </cell>
          <cell r="B2175" t="str">
            <v>Dragagem de areia grossa com draga de sucção e recalque - bomba de 1.350 kW e cortador de 170 kW - distância de recalque de 5.100 a 5.300 m</v>
          </cell>
          <cell r="C2175" t="str">
            <v>m³</v>
          </cell>
          <cell r="D2175">
            <v>56.47</v>
          </cell>
          <cell r="E2175" t="str">
            <v>SICRO Abr/26</v>
          </cell>
        </row>
        <row r="2176">
          <cell r="A2176">
            <v>1917599</v>
          </cell>
          <cell r="B2176" t="str">
            <v>Dragagem de areia grossa com draga de sucção e recalque - bomba de 1.350 kW e cortador de 170 kW - distância de recalque de 5.300 a 5.500 m</v>
          </cell>
          <cell r="C2176" t="str">
            <v>m³</v>
          </cell>
          <cell r="D2176">
            <v>62.77</v>
          </cell>
          <cell r="E2176" t="str">
            <v>SICRO Abr/26</v>
          </cell>
        </row>
        <row r="2177">
          <cell r="A2177">
            <v>1917600</v>
          </cell>
          <cell r="B2177" t="str">
            <v>Dragagem de areia grossa com draga de sucção e recalque - bomba de 1.350 kW e cortador de 170 kW - distância de recalque de 5.500 a 5.700 m</v>
          </cell>
          <cell r="C2177" t="str">
            <v>m³</v>
          </cell>
          <cell r="D2177">
            <v>70.84</v>
          </cell>
          <cell r="E2177" t="str">
            <v>SICRO Abr/26</v>
          </cell>
        </row>
        <row r="2178">
          <cell r="A2178">
            <v>1917601</v>
          </cell>
          <cell r="B2178" t="str">
            <v>Dragagem de areia grossa com draga de sucção e recalque - bomba de 1.350 kW e cortador de 170 kW - distância de recalque de 5.700 a 5.900 m</v>
          </cell>
          <cell r="C2178" t="str">
            <v>m³</v>
          </cell>
          <cell r="D2178">
            <v>74.42</v>
          </cell>
          <cell r="E2178" t="str">
            <v>SICRO Abr/26</v>
          </cell>
        </row>
        <row r="2179">
          <cell r="A2179">
            <v>1917575</v>
          </cell>
          <cell r="B2179" t="str">
            <v>Dragagem de areia grossa com draga de sucção e recalque - bomba de 1.350 kW e cortador de 170 kW - distância de recalque de 500 a 700 m</v>
          </cell>
          <cell r="C2179" t="str">
            <v>m³</v>
          </cell>
          <cell r="D2179">
            <v>7.13</v>
          </cell>
          <cell r="E2179" t="str">
            <v>SICRO Abr/26</v>
          </cell>
        </row>
        <row r="2180">
          <cell r="A2180">
            <v>1917576</v>
          </cell>
          <cell r="B2180" t="str">
            <v>Dragagem de areia grossa com draga de sucção e recalque - bomba de 1.350 kW e cortador de 170 kW - distância de recalque de 700 a 900 m</v>
          </cell>
          <cell r="C2180" t="str">
            <v>m³</v>
          </cell>
          <cell r="D2180">
            <v>7.58</v>
          </cell>
          <cell r="E2180" t="str">
            <v>SICRO Abr/26</v>
          </cell>
        </row>
        <row r="2181">
          <cell r="A2181">
            <v>1917577</v>
          </cell>
          <cell r="B2181" t="str">
            <v>Dragagem de areia grossa com draga de sucção e recalque - bomba de 1.350 kW e cortador de 170 kW - distância de recalque de 900 a 1.100 m</v>
          </cell>
          <cell r="C2181" t="str">
            <v>m³</v>
          </cell>
          <cell r="D2181">
            <v>8.1199999999999992</v>
          </cell>
          <cell r="E2181" t="str">
            <v>SICRO Abr/26</v>
          </cell>
        </row>
        <row r="2182">
          <cell r="A2182">
            <v>1917739</v>
          </cell>
          <cell r="B2182" t="str">
            <v>Dragagem de areia grossa com draga de sucção e recalque - bomba de 1.350 kW e cortador de 170 kW - distância de recalque de até 500 m</v>
          </cell>
          <cell r="C2182" t="str">
            <v>m³</v>
          </cell>
          <cell r="D2182">
            <v>7.01</v>
          </cell>
          <cell r="E2182" t="str">
            <v>SICRO Abr/26</v>
          </cell>
        </row>
        <row r="2183">
          <cell r="A2183">
            <v>1917253</v>
          </cell>
          <cell r="B2183" t="str">
            <v>Dragagem de areia grossa com draga de sucção e recalque - bomba de 294 kW e cortador de 30 kW - distância de recalque de 1.100 a 1.300 m</v>
          </cell>
          <cell r="C2183" t="str">
            <v>m³</v>
          </cell>
          <cell r="D2183">
            <v>10.19</v>
          </cell>
          <cell r="E2183" t="str">
            <v>SICRO Abr/26</v>
          </cell>
        </row>
        <row r="2184">
          <cell r="A2184">
            <v>1917254</v>
          </cell>
          <cell r="B2184" t="str">
            <v>Dragagem de areia grossa com draga de sucção e recalque - bomba de 294 kW e cortador de 30 kW - distância de recalque de 1.300 a 1.500 m</v>
          </cell>
          <cell r="C2184" t="str">
            <v>m³</v>
          </cell>
          <cell r="D2184">
            <v>10.92</v>
          </cell>
          <cell r="E2184" t="str">
            <v>SICRO Abr/26</v>
          </cell>
        </row>
        <row r="2185">
          <cell r="A2185">
            <v>1917255</v>
          </cell>
          <cell r="B2185" t="str">
            <v>Dragagem de areia grossa com draga de sucção e recalque - bomba de 294 kW e cortador de 30 kW - distância de recalque de 1.500 a 1.700 m</v>
          </cell>
          <cell r="C2185" t="str">
            <v>m³</v>
          </cell>
          <cell r="D2185">
            <v>11.84</v>
          </cell>
          <cell r="E2185" t="str">
            <v>SICRO Abr/26</v>
          </cell>
        </row>
        <row r="2186">
          <cell r="A2186">
            <v>1917256</v>
          </cell>
          <cell r="B2186" t="str">
            <v>Dragagem de areia grossa com draga de sucção e recalque - bomba de 294 kW e cortador de 30 kW - distância de recalque de 1.700 a 1.900 m</v>
          </cell>
          <cell r="C2186" t="str">
            <v>m³</v>
          </cell>
          <cell r="D2186">
            <v>12.81</v>
          </cell>
          <cell r="E2186" t="str">
            <v>SICRO Abr/26</v>
          </cell>
        </row>
        <row r="2187">
          <cell r="A2187">
            <v>1917257</v>
          </cell>
          <cell r="B2187" t="str">
            <v>Dragagem de areia grossa com draga de sucção e recalque - bomba de 294 kW e cortador de 30 kW - distância de recalque de 1.900 a 2.100 m</v>
          </cell>
          <cell r="C2187" t="str">
            <v>m³</v>
          </cell>
          <cell r="D2187">
            <v>14.02</v>
          </cell>
          <cell r="E2187" t="str">
            <v>SICRO Abr/26</v>
          </cell>
        </row>
        <row r="2188">
          <cell r="A2188">
            <v>1917258</v>
          </cell>
          <cell r="B2188" t="str">
            <v>Dragagem de areia grossa com draga de sucção e recalque - bomba de 294 kW e cortador de 30 kW - distância de recalque de 2.100 a 2.300 m</v>
          </cell>
          <cell r="C2188" t="str">
            <v>m³</v>
          </cell>
          <cell r="D2188">
            <v>15.36</v>
          </cell>
          <cell r="E2188" t="str">
            <v>SICRO Abr/26</v>
          </cell>
        </row>
        <row r="2189">
          <cell r="A2189">
            <v>1917259</v>
          </cell>
          <cell r="B2189" t="str">
            <v>Dragagem de areia grossa com draga de sucção e recalque - bomba de 294 kW e cortador de 30 kW - distância de recalque de 2.300 a 2.500 m</v>
          </cell>
          <cell r="C2189" t="str">
            <v>m³</v>
          </cell>
          <cell r="D2189">
            <v>19.22</v>
          </cell>
          <cell r="E2189" t="str">
            <v>SICRO Abr/26</v>
          </cell>
        </row>
        <row r="2190">
          <cell r="A2190">
            <v>1917250</v>
          </cell>
          <cell r="B2190" t="str">
            <v>Dragagem de areia grossa com draga de sucção e recalque - bomba de 294 kW e cortador de 30 kW - distância de recalque de 500 a 700 m</v>
          </cell>
          <cell r="C2190" t="str">
            <v>m³</v>
          </cell>
          <cell r="D2190">
            <v>7.73</v>
          </cell>
          <cell r="E2190" t="str">
            <v>SICRO Abr/26</v>
          </cell>
        </row>
        <row r="2191">
          <cell r="A2191">
            <v>1917251</v>
          </cell>
          <cell r="B2191" t="str">
            <v>Dragagem de areia grossa com draga de sucção e recalque - bomba de 294 kW e cortador de 30 kW - distância de recalque de 700 a 900 m</v>
          </cell>
          <cell r="C2191" t="str">
            <v>m³</v>
          </cell>
          <cell r="D2191">
            <v>8.18</v>
          </cell>
          <cell r="E2191" t="str">
            <v>SICRO Abr/26</v>
          </cell>
        </row>
        <row r="2192">
          <cell r="A2192">
            <v>1917252</v>
          </cell>
          <cell r="B2192" t="str">
            <v>Dragagem de areia grossa com draga de sucção e recalque - bomba de 294 kW e cortador de 30 kW - distância de recalque de 900 a 1.100 m</v>
          </cell>
          <cell r="C2192" t="str">
            <v>m³</v>
          </cell>
          <cell r="D2192">
            <v>9.15</v>
          </cell>
          <cell r="E2192" t="str">
            <v>SICRO Abr/26</v>
          </cell>
        </row>
        <row r="2193">
          <cell r="A2193">
            <v>1917726</v>
          </cell>
          <cell r="B2193" t="str">
            <v>Dragagem de areia grossa com draga de sucção e recalque - bomba de 294 kW e cortador de 30 kW - distância de recalque de até 500 m</v>
          </cell>
          <cell r="C2193" t="str">
            <v>m³</v>
          </cell>
          <cell r="D2193">
            <v>7.55</v>
          </cell>
          <cell r="E2193" t="str">
            <v>SICRO Abr/26</v>
          </cell>
        </row>
        <row r="2194">
          <cell r="A2194">
            <v>1917335</v>
          </cell>
          <cell r="B2194" t="str">
            <v>Dragagem de areia grossa com draga de sucção e recalque - bomba de 483 kW e cortador de 55 kW - distância de recalque de 1.100 a 1.300 m</v>
          </cell>
          <cell r="C2194" t="str">
            <v>m³</v>
          </cell>
          <cell r="D2194">
            <v>7.71</v>
          </cell>
          <cell r="E2194" t="str">
            <v>SICRO Abr/26</v>
          </cell>
        </row>
        <row r="2195">
          <cell r="A2195">
            <v>1917336</v>
          </cell>
          <cell r="B2195" t="str">
            <v>Dragagem de areia grossa com draga de sucção e recalque - bomba de 483 kW e cortador de 55 kW - distância de recalque de 1.300 a 1.500 m</v>
          </cell>
          <cell r="C2195" t="str">
            <v>m³</v>
          </cell>
          <cell r="D2195">
            <v>8.64</v>
          </cell>
          <cell r="E2195" t="str">
            <v>SICRO Abr/26</v>
          </cell>
        </row>
        <row r="2196">
          <cell r="A2196">
            <v>1917337</v>
          </cell>
          <cell r="B2196" t="str">
            <v>Dragagem de areia grossa com draga de sucção e recalque - bomba de 483 kW e cortador de 55 kW - distância de recalque de 1.500 a 1.700 m</v>
          </cell>
          <cell r="C2196" t="str">
            <v>m³</v>
          </cell>
          <cell r="D2196">
            <v>9.42</v>
          </cell>
          <cell r="E2196" t="str">
            <v>SICRO Abr/26</v>
          </cell>
        </row>
        <row r="2197">
          <cell r="A2197">
            <v>1917338</v>
          </cell>
          <cell r="B2197" t="str">
            <v>Dragagem de areia grossa com draga de sucção e recalque - bomba de 483 kW e cortador de 55 kW - distância de recalque de 1.700 a 1.900 m</v>
          </cell>
          <cell r="C2197" t="str">
            <v>m³</v>
          </cell>
          <cell r="D2197">
            <v>10.43</v>
          </cell>
          <cell r="E2197" t="str">
            <v>SICRO Abr/26</v>
          </cell>
        </row>
        <row r="2198">
          <cell r="A2198">
            <v>1917339</v>
          </cell>
          <cell r="B2198" t="str">
            <v>Dragagem de areia grossa com draga de sucção e recalque - bomba de 483 kW e cortador de 55 kW - distância de recalque de 1.900 a 2.100 m</v>
          </cell>
          <cell r="C2198" t="str">
            <v>m³</v>
          </cell>
          <cell r="D2198">
            <v>11.64</v>
          </cell>
          <cell r="E2198" t="str">
            <v>SICRO Abr/26</v>
          </cell>
        </row>
        <row r="2199">
          <cell r="A2199">
            <v>1917340</v>
          </cell>
          <cell r="B2199" t="str">
            <v>Dragagem de areia grossa com draga de sucção e recalque - bomba de 483 kW e cortador de 55 kW - distância de recalque de 2.100 a 2.300 m</v>
          </cell>
          <cell r="C2199" t="str">
            <v>m³</v>
          </cell>
          <cell r="D2199">
            <v>13.59</v>
          </cell>
          <cell r="E2199" t="str">
            <v>SICRO Abr/26</v>
          </cell>
        </row>
        <row r="2200">
          <cell r="A2200">
            <v>1917341</v>
          </cell>
          <cell r="B2200" t="str">
            <v>Dragagem de areia grossa com draga de sucção e recalque - bomba de 483 kW e cortador de 55 kW - distância de recalque de 2.300 a 2.500 m</v>
          </cell>
          <cell r="C2200" t="str">
            <v>m³</v>
          </cell>
          <cell r="D2200">
            <v>17.29</v>
          </cell>
          <cell r="E2200" t="str">
            <v>SICRO Abr/26</v>
          </cell>
        </row>
        <row r="2201">
          <cell r="A2201">
            <v>1917342</v>
          </cell>
          <cell r="B2201" t="str">
            <v>Dragagem de areia grossa com draga de sucção e recalque - bomba de 483 kW e cortador de 55 kW - distância de recalque de 2.500 a 2.700 m</v>
          </cell>
          <cell r="C2201" t="str">
            <v>m³</v>
          </cell>
          <cell r="D2201">
            <v>21.61</v>
          </cell>
          <cell r="E2201" t="str">
            <v>SICRO Abr/26</v>
          </cell>
        </row>
        <row r="2202">
          <cell r="A2202">
            <v>1917343</v>
          </cell>
          <cell r="B2202" t="str">
            <v>Dragagem de areia grossa com draga de sucção e recalque - bomba de 483 kW e cortador de 55 kW - distância de recalque de 2.700 a 2.900 m</v>
          </cell>
          <cell r="C2202" t="str">
            <v>m³</v>
          </cell>
          <cell r="D2202">
            <v>27.11</v>
          </cell>
          <cell r="E2202" t="str">
            <v>SICRO Abr/26</v>
          </cell>
        </row>
        <row r="2203">
          <cell r="A2203">
            <v>1917344</v>
          </cell>
          <cell r="B2203" t="str">
            <v>Dragagem de areia grossa com draga de sucção e recalque - bomba de 483 kW e cortador de 55 kW - distância de recalque de 2.900 a 3.100 m</v>
          </cell>
          <cell r="C2203" t="str">
            <v>m³</v>
          </cell>
          <cell r="D2203">
            <v>32.909999999999997</v>
          </cell>
          <cell r="E2203" t="str">
            <v>SICRO Abr/26</v>
          </cell>
        </row>
        <row r="2204">
          <cell r="A2204">
            <v>1917345</v>
          </cell>
          <cell r="B2204" t="str">
            <v>Dragagem de areia grossa com draga de sucção e recalque - bomba de 483 kW e cortador de 55 kW - distância de recalque de 3.100 a 3.300 m</v>
          </cell>
          <cell r="C2204" t="str">
            <v>m³</v>
          </cell>
          <cell r="D2204">
            <v>40.97</v>
          </cell>
          <cell r="E2204" t="str">
            <v>SICRO Abr/26</v>
          </cell>
        </row>
        <row r="2205">
          <cell r="A2205">
            <v>1917346</v>
          </cell>
          <cell r="B2205" t="str">
            <v>Dragagem de areia grossa com draga de sucção e recalque - bomba de 483 kW e cortador de 55 kW - distância de recalque de 3.300 a 3.500 m</v>
          </cell>
          <cell r="C2205" t="str">
            <v>m³</v>
          </cell>
          <cell r="D2205">
            <v>49</v>
          </cell>
          <cell r="E2205" t="str">
            <v>SICRO Abr/26</v>
          </cell>
        </row>
        <row r="2206">
          <cell r="A2206">
            <v>1917347</v>
          </cell>
          <cell r="B2206" t="str">
            <v>Dragagem de areia grossa com draga de sucção e recalque - bomba de 483 kW e cortador de 55 kW - distância de recalque de 3.500 a 3.700 m</v>
          </cell>
          <cell r="C2206" t="str">
            <v>m³</v>
          </cell>
          <cell r="D2206">
            <v>60.12</v>
          </cell>
          <cell r="E2206" t="str">
            <v>SICRO Abr/26</v>
          </cell>
        </row>
        <row r="2207">
          <cell r="A2207">
            <v>1917332</v>
          </cell>
          <cell r="B2207" t="str">
            <v>Dragagem de areia grossa com draga de sucção e recalque - bomba de 483 kW e cortador de 55 kW - distância de recalque de 500 a 700 m</v>
          </cell>
          <cell r="C2207" t="str">
            <v>m³</v>
          </cell>
          <cell r="D2207">
            <v>6.38</v>
          </cell>
          <cell r="E2207" t="str">
            <v>SICRO Abr/26</v>
          </cell>
        </row>
        <row r="2208">
          <cell r="A2208">
            <v>1917333</v>
          </cell>
          <cell r="B2208" t="str">
            <v>Dragagem de areia grossa com draga de sucção e recalque - bomba de 483 kW e cortador de 55 kW - distância de recalque de 700 a 900 m</v>
          </cell>
          <cell r="C2208" t="str">
            <v>m³</v>
          </cell>
          <cell r="D2208">
            <v>6.77</v>
          </cell>
          <cell r="E2208" t="str">
            <v>SICRO Abr/26</v>
          </cell>
        </row>
        <row r="2209">
          <cell r="A2209">
            <v>1917334</v>
          </cell>
          <cell r="B2209" t="str">
            <v>Dragagem de areia grossa com draga de sucção e recalque - bomba de 483 kW e cortador de 55 kW - distância de recalque de 900 a 1.100 m</v>
          </cell>
          <cell r="C2209" t="str">
            <v>m³</v>
          </cell>
          <cell r="D2209">
            <v>7.16</v>
          </cell>
          <cell r="E2209" t="str">
            <v>SICRO Abr/26</v>
          </cell>
        </row>
        <row r="2210">
          <cell r="A2210">
            <v>1917331</v>
          </cell>
          <cell r="B2210" t="str">
            <v>Dragagem de areia grossa com draga de sucção e recalque - bomba de 483 kW e cortador de 55 kW - distância de recalque de até 500 m</v>
          </cell>
          <cell r="C2210" t="str">
            <v>m³</v>
          </cell>
          <cell r="D2210">
            <v>5.89</v>
          </cell>
          <cell r="E2210" t="str">
            <v>SICRO Abr/26</v>
          </cell>
        </row>
        <row r="2211">
          <cell r="A2211">
            <v>1917443</v>
          </cell>
          <cell r="B2211" t="str">
            <v>Dragagem de areia grossa com draga de sucção e recalque - bomba de 746 kW e cortador de 110 kW - distância de recalque de 1.100 a 1.300 m</v>
          </cell>
          <cell r="C2211" t="str">
            <v>m³</v>
          </cell>
          <cell r="D2211">
            <v>8.77</v>
          </cell>
          <cell r="E2211" t="str">
            <v>SICRO Abr/26</v>
          </cell>
        </row>
        <row r="2212">
          <cell r="A2212">
            <v>1917444</v>
          </cell>
          <cell r="B2212" t="str">
            <v>Dragagem de areia grossa com draga de sucção e recalque - bomba de 746 kW e cortador de 110 kW - distância de recalque de 1.300 a 1.500 m</v>
          </cell>
          <cell r="C2212" t="str">
            <v>m³</v>
          </cell>
          <cell r="D2212">
            <v>9.4600000000000009</v>
          </cell>
          <cell r="E2212" t="str">
            <v>SICRO Abr/26</v>
          </cell>
        </row>
        <row r="2213">
          <cell r="A2213">
            <v>1917445</v>
          </cell>
          <cell r="B2213" t="str">
            <v>Dragagem de areia grossa com draga de sucção e recalque - bomba de 746 kW e cortador de 110 kW - distância de recalque de 1.500 a 1.700 m</v>
          </cell>
          <cell r="C2213" t="str">
            <v>m³</v>
          </cell>
          <cell r="D2213">
            <v>10.210000000000001</v>
          </cell>
          <cell r="E2213" t="str">
            <v>SICRO Abr/26</v>
          </cell>
        </row>
        <row r="2214">
          <cell r="A2214">
            <v>1917446</v>
          </cell>
          <cell r="B2214" t="str">
            <v>Dragagem de areia grossa com draga de sucção e recalque - bomba de 746 kW e cortador de 110 kW - distância de recalque de 1.700 a 1.900 m</v>
          </cell>
          <cell r="C2214" t="str">
            <v>m³</v>
          </cell>
          <cell r="D2214">
            <v>10.98</v>
          </cell>
          <cell r="E2214" t="str">
            <v>SICRO Abr/26</v>
          </cell>
        </row>
        <row r="2215">
          <cell r="A2215">
            <v>1917447</v>
          </cell>
          <cell r="B2215" t="str">
            <v>Dragagem de areia grossa com draga de sucção e recalque - bomba de 746 kW e cortador de 110 kW - distância de recalque de 1.900 a 2.100 m</v>
          </cell>
          <cell r="C2215" t="str">
            <v>m³</v>
          </cell>
          <cell r="D2215">
            <v>12.1</v>
          </cell>
          <cell r="E2215" t="str">
            <v>SICRO Abr/26</v>
          </cell>
        </row>
        <row r="2216">
          <cell r="A2216">
            <v>1917448</v>
          </cell>
          <cell r="B2216" t="str">
            <v>Dragagem de areia grossa com draga de sucção e recalque - bomba de 746 kW e cortador de 110 kW - distância de recalque de 2.100 a 2.300 m</v>
          </cell>
          <cell r="C2216" t="str">
            <v>m³</v>
          </cell>
          <cell r="D2216">
            <v>13.13</v>
          </cell>
          <cell r="E2216" t="str">
            <v>SICRO Abr/26</v>
          </cell>
        </row>
        <row r="2217">
          <cell r="A2217">
            <v>1917449</v>
          </cell>
          <cell r="B2217" t="str">
            <v>Dragagem de areia grossa com draga de sucção e recalque - bomba de 746 kW e cortador de 110 kW - distância de recalque de 2.300 a 2.500 m</v>
          </cell>
          <cell r="C2217" t="str">
            <v>m³</v>
          </cell>
          <cell r="D2217">
            <v>14.49</v>
          </cell>
          <cell r="E2217" t="str">
            <v>SICRO Abr/26</v>
          </cell>
        </row>
        <row r="2218">
          <cell r="A2218">
            <v>1917450</v>
          </cell>
          <cell r="B2218" t="str">
            <v>Dragagem de areia grossa com draga de sucção e recalque - bomba de 746 kW e cortador de 110 kW - distância de recalque de 2.500 a 2.700 m</v>
          </cell>
          <cell r="C2218" t="str">
            <v>m³</v>
          </cell>
          <cell r="D2218">
            <v>16.170000000000002</v>
          </cell>
          <cell r="E2218" t="str">
            <v>SICRO Abr/26</v>
          </cell>
        </row>
        <row r="2219">
          <cell r="A2219">
            <v>1917451</v>
          </cell>
          <cell r="B2219" t="str">
            <v>Dragagem de areia grossa com draga de sucção e recalque - bomba de 746 kW e cortador de 110 kW - distância de recalque de 2.700 a 2.900 m</v>
          </cell>
          <cell r="C2219" t="str">
            <v>m³</v>
          </cell>
          <cell r="D2219">
            <v>19.829999999999998</v>
          </cell>
          <cell r="E2219" t="str">
            <v>SICRO Abr/26</v>
          </cell>
        </row>
        <row r="2220">
          <cell r="A2220">
            <v>1917452</v>
          </cell>
          <cell r="B2220" t="str">
            <v>Dragagem de areia grossa com draga de sucção e recalque - bomba de 746 kW e cortador de 110 kW - distância de recalque de 2.900 a 3.100 m</v>
          </cell>
          <cell r="C2220" t="str">
            <v>m³</v>
          </cell>
          <cell r="D2220">
            <v>23.51</v>
          </cell>
          <cell r="E2220" t="str">
            <v>SICRO Abr/26</v>
          </cell>
        </row>
        <row r="2221">
          <cell r="A2221">
            <v>1917453</v>
          </cell>
          <cell r="B2221" t="str">
            <v>Dragagem de areia grossa com draga de sucção e recalque - bomba de 746 kW e cortador de 110 kW - distância de recalque de 3.100 a 3.300 m</v>
          </cell>
          <cell r="C2221" t="str">
            <v>m³</v>
          </cell>
          <cell r="D2221">
            <v>27.96</v>
          </cell>
          <cell r="E2221" t="str">
            <v>SICRO Abr/26</v>
          </cell>
        </row>
        <row r="2222">
          <cell r="A2222">
            <v>1917454</v>
          </cell>
          <cell r="B2222" t="str">
            <v>Dragagem de areia grossa com draga de sucção e recalque - bomba de 746 kW e cortador de 110 kW - distância de recalque de 3.300 a 3.500 m</v>
          </cell>
          <cell r="C2222" t="str">
            <v>m³</v>
          </cell>
          <cell r="D2222">
            <v>32.85</v>
          </cell>
          <cell r="E2222" t="str">
            <v>SICRO Abr/26</v>
          </cell>
        </row>
        <row r="2223">
          <cell r="A2223">
            <v>1917455</v>
          </cell>
          <cell r="B2223" t="str">
            <v>Dragagem de areia grossa com draga de sucção e recalque - bomba de 746 kW e cortador de 110 kW - distância de recalque de 3.500 a 3.700 m</v>
          </cell>
          <cell r="C2223" t="str">
            <v>m³</v>
          </cell>
          <cell r="D2223">
            <v>39.03</v>
          </cell>
          <cell r="E2223" t="str">
            <v>SICRO Abr/26</v>
          </cell>
        </row>
        <row r="2224">
          <cell r="A2224">
            <v>1917456</v>
          </cell>
          <cell r="B2224" t="str">
            <v>Dragagem de areia grossa com draga de sucção e recalque - bomba de 746 kW e cortador de 110 kW - distância de recalque de 3.700 a 3.900 m</v>
          </cell>
          <cell r="C2224" t="str">
            <v>m³</v>
          </cell>
          <cell r="D2224">
            <v>45.79</v>
          </cell>
          <cell r="E2224" t="str">
            <v>SICRO Abr/26</v>
          </cell>
        </row>
        <row r="2225">
          <cell r="A2225">
            <v>1917457</v>
          </cell>
          <cell r="B2225" t="str">
            <v>Dragagem de areia grossa com draga de sucção e recalque - bomba de 746 kW e cortador de 110 kW - distância de recalque de 3.900 a 4.100 m</v>
          </cell>
          <cell r="C2225" t="str">
            <v>m³</v>
          </cell>
          <cell r="D2225">
            <v>51.83</v>
          </cell>
          <cell r="E2225" t="str">
            <v>SICRO Abr/26</v>
          </cell>
        </row>
        <row r="2226">
          <cell r="A2226">
            <v>1917458</v>
          </cell>
          <cell r="B2226" t="str">
            <v>Dragagem de areia grossa com draga de sucção e recalque - bomba de 746 kW e cortador de 110 kW - distância de recalque de 4.100 a 4.300 m</v>
          </cell>
          <cell r="C2226" t="str">
            <v>m³</v>
          </cell>
          <cell r="D2226">
            <v>59.85</v>
          </cell>
          <cell r="E2226" t="str">
            <v>SICRO Abr/26</v>
          </cell>
        </row>
        <row r="2227">
          <cell r="A2227">
            <v>1917459</v>
          </cell>
          <cell r="B2227" t="str">
            <v>Dragagem de areia grossa com draga de sucção e recalque - bomba de 746 kW e cortador de 110 kW - distância de recalque de 4.300 a 4.500 m</v>
          </cell>
          <cell r="C2227" t="str">
            <v>m³</v>
          </cell>
          <cell r="D2227">
            <v>62.87</v>
          </cell>
          <cell r="E2227" t="str">
            <v>SICRO Abr/26</v>
          </cell>
        </row>
        <row r="2228">
          <cell r="A2228">
            <v>1917440</v>
          </cell>
          <cell r="B2228" t="str">
            <v>Dragagem de areia grossa com draga de sucção e recalque - bomba de 746 kW e cortador de 110 kW - distância de recalque de 500 a 700 m</v>
          </cell>
          <cell r="C2228" t="str">
            <v>m³</v>
          </cell>
          <cell r="D2228">
            <v>6.29</v>
          </cell>
          <cell r="E2228" t="str">
            <v>SICRO Abr/26</v>
          </cell>
        </row>
        <row r="2229">
          <cell r="A2229">
            <v>1917441</v>
          </cell>
          <cell r="B2229" t="str">
            <v>Dragagem de areia grossa com draga de sucção e recalque - bomba de 746 kW e cortador de 110 kW - distância de recalque de 700 a 900 m</v>
          </cell>
          <cell r="C2229" t="str">
            <v>m³</v>
          </cell>
          <cell r="D2229">
            <v>7.04</v>
          </cell>
          <cell r="E2229" t="str">
            <v>SICRO Abr/26</v>
          </cell>
        </row>
        <row r="2230">
          <cell r="A2230">
            <v>1917442</v>
          </cell>
          <cell r="B2230" t="str">
            <v>Dragagem de areia grossa com draga de sucção e recalque - bomba de 746 kW e cortador de 110 kW - distância de recalque de 900 a 1.100 m</v>
          </cell>
          <cell r="C2230" t="str">
            <v>m³</v>
          </cell>
          <cell r="D2230">
            <v>7.79</v>
          </cell>
          <cell r="E2230" t="str">
            <v>SICRO Abr/26</v>
          </cell>
        </row>
        <row r="2231">
          <cell r="A2231">
            <v>1917734</v>
          </cell>
          <cell r="B2231" t="str">
            <v>Dragagem de areia grossa com draga de sucção e recalque - bomba de 746 kW e cortador de 110 kW - distância de recalque de até 500 m</v>
          </cell>
          <cell r="C2231" t="str">
            <v>m³</v>
          </cell>
          <cell r="D2231">
            <v>5.8</v>
          </cell>
          <cell r="E2231" t="str">
            <v>SICRO Abr/26</v>
          </cell>
        </row>
        <row r="2232">
          <cell r="A2232">
            <v>1917055</v>
          </cell>
          <cell r="B2232" t="str">
            <v>Dragagem de areia grossa com draga hopper - capacidade da cisterna de 1.000 m³ - DMT de 1.500 a 1.800 m</v>
          </cell>
          <cell r="C2232" t="str">
            <v>m³</v>
          </cell>
          <cell r="D2232">
            <v>25.73</v>
          </cell>
          <cell r="E2232" t="str">
            <v>SICRO Abr/26</v>
          </cell>
        </row>
        <row r="2233">
          <cell r="A2233">
            <v>1917056</v>
          </cell>
          <cell r="B2233" t="str">
            <v>Dragagem de areia grossa com draga hopper - capacidade da cisterna de 1.000 m³ - DMT de 1.800 a 2.100 m</v>
          </cell>
          <cell r="C2233" t="str">
            <v>m³</v>
          </cell>
          <cell r="D2233">
            <v>26.21</v>
          </cell>
          <cell r="E2233" t="str">
            <v>SICRO Abr/26</v>
          </cell>
        </row>
        <row r="2234">
          <cell r="A2234">
            <v>1917057</v>
          </cell>
          <cell r="B2234" t="str">
            <v>Dragagem de areia grossa com draga hopper - capacidade da cisterna de 1.000 m³ - DMT de 2.100 a 2.400 m</v>
          </cell>
          <cell r="C2234" t="str">
            <v>m³</v>
          </cell>
          <cell r="D2234">
            <v>26.71</v>
          </cell>
          <cell r="E2234" t="str">
            <v>SICRO Abr/26</v>
          </cell>
        </row>
        <row r="2235">
          <cell r="A2235">
            <v>1917058</v>
          </cell>
          <cell r="B2235" t="str">
            <v>Dragagem de areia grossa com draga hopper - capacidade da cisterna de 1.000 m³ - DMT de 2.400 a 2.700 m</v>
          </cell>
          <cell r="C2235" t="str">
            <v>m³</v>
          </cell>
          <cell r="D2235">
            <v>27.22</v>
          </cell>
          <cell r="E2235" t="str">
            <v>SICRO Abr/26</v>
          </cell>
        </row>
        <row r="2236">
          <cell r="A2236">
            <v>1917059</v>
          </cell>
          <cell r="B2236" t="str">
            <v>Dragagem de areia grossa com draga hopper - capacidade da cisterna de 1.000 m³ - DMT de 2.700 a 3.000 m</v>
          </cell>
          <cell r="C2236" t="str">
            <v>m³</v>
          </cell>
          <cell r="D2236">
            <v>27.76</v>
          </cell>
          <cell r="E2236" t="str">
            <v>SICRO Abr/26</v>
          </cell>
        </row>
        <row r="2237">
          <cell r="A2237">
            <v>1917060</v>
          </cell>
          <cell r="B2237" t="str">
            <v>Dragagem de areia grossa com draga hopper - capacidade da cisterna de 1.000 m³ - DMT de 3.000 m</v>
          </cell>
          <cell r="C2237" t="str">
            <v>m³</v>
          </cell>
          <cell r="D2237">
            <v>28.05</v>
          </cell>
          <cell r="E2237" t="str">
            <v>SICRO Abr/26</v>
          </cell>
        </row>
        <row r="2238">
          <cell r="A2238">
            <v>1901536</v>
          </cell>
          <cell r="B2238" t="str">
            <v>Dragagem de areia grossa com draga hopper - capacidade da cisterna de 10.000 m³ - DMT de 1.500 a 1.800 m</v>
          </cell>
          <cell r="C2238" t="str">
            <v>m³</v>
          </cell>
          <cell r="D2238">
            <v>14.32</v>
          </cell>
          <cell r="E2238" t="str">
            <v>SICRO Abr/26</v>
          </cell>
        </row>
        <row r="2239">
          <cell r="A2239">
            <v>1901537</v>
          </cell>
          <cell r="B2239" t="str">
            <v>Dragagem de areia grossa com draga hopper - capacidade da cisterna de 10.000 m³ - DMT de 1.800 a 2.100 m</v>
          </cell>
          <cell r="C2239" t="str">
            <v>m³</v>
          </cell>
          <cell r="D2239">
            <v>14.43</v>
          </cell>
          <cell r="E2239" t="str">
            <v>SICRO Abr/26</v>
          </cell>
        </row>
        <row r="2240">
          <cell r="A2240">
            <v>1901538</v>
          </cell>
          <cell r="B2240" t="str">
            <v>Dragagem de areia grossa com draga hopper - capacidade da cisterna de 10.000 m³ - DMT de 2.100 a 2.400 m</v>
          </cell>
          <cell r="C2240" t="str">
            <v>m³</v>
          </cell>
          <cell r="D2240">
            <v>14.56</v>
          </cell>
          <cell r="E2240" t="str">
            <v>SICRO Abr/26</v>
          </cell>
        </row>
        <row r="2241">
          <cell r="A2241">
            <v>1901539</v>
          </cell>
          <cell r="B2241" t="str">
            <v>Dragagem de areia grossa com draga hopper - capacidade da cisterna de 10.000 m³ - DMT de 2.400 a 2.700 m</v>
          </cell>
          <cell r="C2241" t="str">
            <v>m³</v>
          </cell>
          <cell r="D2241">
            <v>14.68</v>
          </cell>
          <cell r="E2241" t="str">
            <v>SICRO Abr/26</v>
          </cell>
        </row>
        <row r="2242">
          <cell r="A2242">
            <v>1901540</v>
          </cell>
          <cell r="B2242" t="str">
            <v>Dragagem de areia grossa com draga hopper - capacidade da cisterna de 10.000 m³ - DMT de 2.700 a 3.000 m</v>
          </cell>
          <cell r="C2242" t="str">
            <v>m³</v>
          </cell>
          <cell r="D2242">
            <v>14.82</v>
          </cell>
          <cell r="E2242" t="str">
            <v>SICRO Abr/26</v>
          </cell>
        </row>
        <row r="2243">
          <cell r="A2243">
            <v>1901535</v>
          </cell>
          <cell r="B2243" t="str">
            <v>Dragagem de areia grossa com draga hopper - capacidade da cisterna de 10.000 m³ - DMT de 3.000 m</v>
          </cell>
          <cell r="C2243" t="str">
            <v>m³</v>
          </cell>
          <cell r="D2243">
            <v>14.89</v>
          </cell>
          <cell r="E2243" t="str">
            <v>SICRO Abr/26</v>
          </cell>
        </row>
        <row r="2244">
          <cell r="A2244">
            <v>1901542</v>
          </cell>
          <cell r="B2244" t="str">
            <v>Dragagem de areia grossa com draga hopper - capacidade da cisterna de 15.000 m³ - DMT de 1.500 a 1.800 m</v>
          </cell>
          <cell r="C2244" t="str">
            <v>m³</v>
          </cell>
          <cell r="D2244">
            <v>18.68</v>
          </cell>
          <cell r="E2244" t="str">
            <v>SICRO Abr/26</v>
          </cell>
        </row>
        <row r="2245">
          <cell r="A2245">
            <v>1901543</v>
          </cell>
          <cell r="B2245" t="str">
            <v>Dragagem de areia grossa com draga hopper - capacidade da cisterna de 15.000 m³ - DMT de 1.800 a 2.100 m</v>
          </cell>
          <cell r="C2245" t="str">
            <v>m³</v>
          </cell>
          <cell r="D2245">
            <v>18.79</v>
          </cell>
          <cell r="E2245" t="str">
            <v>SICRO Abr/26</v>
          </cell>
        </row>
        <row r="2246">
          <cell r="A2246">
            <v>1901544</v>
          </cell>
          <cell r="B2246" t="str">
            <v>Dragagem de areia grossa com draga hopper - capacidade da cisterna de 15.000 m³ - DMT de 2.100 a 2.400 m</v>
          </cell>
          <cell r="C2246" t="str">
            <v>m³</v>
          </cell>
          <cell r="D2246">
            <v>18.91</v>
          </cell>
          <cell r="E2246" t="str">
            <v>SICRO Abr/26</v>
          </cell>
        </row>
        <row r="2247">
          <cell r="A2247">
            <v>1901545</v>
          </cell>
          <cell r="B2247" t="str">
            <v>Dragagem de areia grossa com draga hopper - capacidade da cisterna de 15.000 m³ - DMT de 2.400 a 2.700 m</v>
          </cell>
          <cell r="C2247" t="str">
            <v>m³</v>
          </cell>
          <cell r="D2247">
            <v>19.03</v>
          </cell>
          <cell r="E2247" t="str">
            <v>SICRO Abr/26</v>
          </cell>
        </row>
        <row r="2248">
          <cell r="A2248">
            <v>1901546</v>
          </cell>
          <cell r="B2248" t="str">
            <v>Dragagem de areia grossa com draga hopper - capacidade da cisterna de 15.000 m³ - DMT de 2.700 a 3.000 m</v>
          </cell>
          <cell r="C2248" t="str">
            <v>m³</v>
          </cell>
          <cell r="D2248">
            <v>19.149999999999999</v>
          </cell>
          <cell r="E2248" t="str">
            <v>SICRO Abr/26</v>
          </cell>
        </row>
        <row r="2249">
          <cell r="A2249">
            <v>1901541</v>
          </cell>
          <cell r="B2249" t="str">
            <v>Dragagem de areia grossa com draga hopper - capacidade da cisterna de 15.000 m³ - DMT de 3.000 m</v>
          </cell>
          <cell r="C2249" t="str">
            <v>m³</v>
          </cell>
          <cell r="D2249">
            <v>19.22</v>
          </cell>
          <cell r="E2249" t="str">
            <v>SICRO Abr/26</v>
          </cell>
        </row>
        <row r="2250">
          <cell r="A2250">
            <v>1917091</v>
          </cell>
          <cell r="B2250" t="str">
            <v>Dragagem de areia grossa com draga hopper - capacidade da cisterna de 2.000 m³ - DMT de 1.500 a 1.800 m</v>
          </cell>
          <cell r="C2250" t="str">
            <v>m³</v>
          </cell>
          <cell r="D2250">
            <v>17.02</v>
          </cell>
          <cell r="E2250" t="str">
            <v>SICRO Abr/26</v>
          </cell>
        </row>
        <row r="2251">
          <cell r="A2251">
            <v>1917092</v>
          </cell>
          <cell r="B2251" t="str">
            <v>Dragagem de areia grossa com draga hopper - capacidade da cisterna de 2.000 m³ - DMT de 1.800 a 2.100 m</v>
          </cell>
          <cell r="C2251" t="str">
            <v>m³</v>
          </cell>
          <cell r="D2251">
            <v>17.3</v>
          </cell>
          <cell r="E2251" t="str">
            <v>SICRO Abr/26</v>
          </cell>
        </row>
        <row r="2252">
          <cell r="A2252">
            <v>1917093</v>
          </cell>
          <cell r="B2252" t="str">
            <v>Dragagem de areia grossa com draga hopper - capacidade da cisterna de 2.000 m³ - DMT de 2.100 a 2.400 m</v>
          </cell>
          <cell r="C2252" t="str">
            <v>m³</v>
          </cell>
          <cell r="D2252">
            <v>17.59</v>
          </cell>
          <cell r="E2252" t="str">
            <v>SICRO Abr/26</v>
          </cell>
        </row>
        <row r="2253">
          <cell r="A2253">
            <v>1917094</v>
          </cell>
          <cell r="B2253" t="str">
            <v>Dragagem de areia grossa com draga hopper - capacidade da cisterna de 2.000 m³ - DMT de 2.400 a 2.700 m</v>
          </cell>
          <cell r="C2253" t="str">
            <v>m³</v>
          </cell>
          <cell r="D2253">
            <v>17.89</v>
          </cell>
          <cell r="E2253" t="str">
            <v>SICRO Abr/26</v>
          </cell>
        </row>
        <row r="2254">
          <cell r="A2254">
            <v>1917095</v>
          </cell>
          <cell r="B2254" t="str">
            <v>Dragagem de areia grossa com draga hopper - capacidade da cisterna de 2.000 m³ - DMT de 2.700 a 3.000 m</v>
          </cell>
          <cell r="C2254" t="str">
            <v>m³</v>
          </cell>
          <cell r="D2254">
            <v>18.21</v>
          </cell>
          <cell r="E2254" t="str">
            <v>SICRO Abr/26</v>
          </cell>
        </row>
        <row r="2255">
          <cell r="A2255">
            <v>1917096</v>
          </cell>
          <cell r="B2255" t="str">
            <v>Dragagem de areia grossa com draga hopper - capacidade da cisterna de 2.000 m³ - DMT de 3.000 m</v>
          </cell>
          <cell r="C2255" t="str">
            <v>m³</v>
          </cell>
          <cell r="D2255">
            <v>18.38</v>
          </cell>
          <cell r="E2255" t="str">
            <v>SICRO Abr/26</v>
          </cell>
        </row>
        <row r="2256">
          <cell r="A2256">
            <v>1901548</v>
          </cell>
          <cell r="B2256" t="str">
            <v>Dragagem de areia grossa com draga hopper - capacidade da cisterna de 20.000 m³ - DMT de 1.500 a 1.800 m</v>
          </cell>
          <cell r="C2256" t="str">
            <v>m³</v>
          </cell>
          <cell r="D2256">
            <v>23.17</v>
          </cell>
          <cell r="E2256" t="str">
            <v>SICRO Abr/26</v>
          </cell>
        </row>
        <row r="2257">
          <cell r="A2257">
            <v>1901549</v>
          </cell>
          <cell r="B2257" t="str">
            <v>Dragagem de areia grossa com draga hopper - capacidade da cisterna de 20.000 m³ - DMT de 1.800 a 2.100 m</v>
          </cell>
          <cell r="C2257" t="str">
            <v>m³</v>
          </cell>
          <cell r="D2257">
            <v>23.28</v>
          </cell>
          <cell r="E2257" t="str">
            <v>SICRO Abr/26</v>
          </cell>
        </row>
        <row r="2258">
          <cell r="A2258">
            <v>1901550</v>
          </cell>
          <cell r="B2258" t="str">
            <v>Dragagem de areia grossa com draga hopper - capacidade da cisterna de 20.000 m³ - DMT de 2.100 a 2.400 m</v>
          </cell>
          <cell r="C2258" t="str">
            <v>m³</v>
          </cell>
          <cell r="D2258">
            <v>23.39</v>
          </cell>
          <cell r="E2258" t="str">
            <v>SICRO Abr/26</v>
          </cell>
        </row>
        <row r="2259">
          <cell r="A2259">
            <v>1901551</v>
          </cell>
          <cell r="B2259" t="str">
            <v>Dragagem de areia grossa com draga hopper - capacidade da cisterna de 20.000 m³ - DMT de 2.400 a 2.700 m</v>
          </cell>
          <cell r="C2259" t="str">
            <v>m³</v>
          </cell>
          <cell r="D2259">
            <v>23.5</v>
          </cell>
          <cell r="E2259" t="str">
            <v>SICRO Abr/26</v>
          </cell>
        </row>
        <row r="2260">
          <cell r="A2260">
            <v>1901552</v>
          </cell>
          <cell r="B2260" t="str">
            <v>Dragagem de areia grossa com draga hopper - capacidade da cisterna de 20.000 m³ - DMT de 2.700 a 3.000 m</v>
          </cell>
          <cell r="C2260" t="str">
            <v>m³</v>
          </cell>
          <cell r="D2260">
            <v>23.62</v>
          </cell>
          <cell r="E2260" t="str">
            <v>SICRO Abr/26</v>
          </cell>
        </row>
        <row r="2261">
          <cell r="A2261">
            <v>1901547</v>
          </cell>
          <cell r="B2261" t="str">
            <v>Dragagem de areia grossa com draga hopper - capacidade da cisterna de 20.000 m³ - DMT de 3.000 m</v>
          </cell>
          <cell r="C2261" t="str">
            <v>m³</v>
          </cell>
          <cell r="D2261">
            <v>23.69</v>
          </cell>
          <cell r="E2261" t="str">
            <v>SICRO Abr/26</v>
          </cell>
        </row>
        <row r="2262">
          <cell r="A2262">
            <v>1917127</v>
          </cell>
          <cell r="B2262" t="str">
            <v>Dragagem de areia grossa com draga hopper - capacidade da cisterna de 3.000 m³ - DMT de 1.500 a 1.800 m</v>
          </cell>
          <cell r="C2262" t="str">
            <v>m³</v>
          </cell>
          <cell r="D2262">
            <v>15.55</v>
          </cell>
          <cell r="E2262" t="str">
            <v>SICRO Abr/26</v>
          </cell>
        </row>
        <row r="2263">
          <cell r="A2263">
            <v>1917128</v>
          </cell>
          <cell r="B2263" t="str">
            <v>Dragagem de areia grossa com draga hopper - capacidade da cisterna de 3.000 m³ - DMT de 1.800 a 2.100 m</v>
          </cell>
          <cell r="C2263" t="str">
            <v>m³</v>
          </cell>
          <cell r="D2263">
            <v>15.77</v>
          </cell>
          <cell r="E2263" t="str">
            <v>SICRO Abr/26</v>
          </cell>
        </row>
        <row r="2264">
          <cell r="A2264">
            <v>1917129</v>
          </cell>
          <cell r="B2264" t="str">
            <v>Dragagem de areia grossa com draga hopper - capacidade da cisterna de 3.000 m³ - DMT de 2.100 a 2.400 m</v>
          </cell>
          <cell r="C2264" t="str">
            <v>m³</v>
          </cell>
          <cell r="D2264">
            <v>15.99</v>
          </cell>
          <cell r="E2264" t="str">
            <v>SICRO Abr/26</v>
          </cell>
        </row>
        <row r="2265">
          <cell r="A2265">
            <v>1917130</v>
          </cell>
          <cell r="B2265" t="str">
            <v>Dragagem de areia grossa com draga hopper - capacidade da cisterna de 3.000 m³ - DMT de 2.400 a 2.700 m</v>
          </cell>
          <cell r="C2265" t="str">
            <v>m³</v>
          </cell>
          <cell r="D2265">
            <v>16.23</v>
          </cell>
          <cell r="E2265" t="str">
            <v>SICRO Abr/26</v>
          </cell>
        </row>
        <row r="2266">
          <cell r="A2266">
            <v>1917131</v>
          </cell>
          <cell r="B2266" t="str">
            <v>Dragagem de areia grossa com draga hopper - capacidade da cisterna de 3.000 m³ - DMT de 2.700 a 3.000 m</v>
          </cell>
          <cell r="C2266" t="str">
            <v>m³</v>
          </cell>
          <cell r="D2266">
            <v>16.48</v>
          </cell>
          <cell r="E2266" t="str">
            <v>SICRO Abr/26</v>
          </cell>
        </row>
        <row r="2267">
          <cell r="A2267">
            <v>1917132</v>
          </cell>
          <cell r="B2267" t="str">
            <v>Dragagem de areia grossa com draga hopper - capacidade da cisterna de 3.000 m³ - DMT de 3.000 m</v>
          </cell>
          <cell r="C2267" t="str">
            <v>m³</v>
          </cell>
          <cell r="D2267">
            <v>16.61</v>
          </cell>
          <cell r="E2267" t="str">
            <v>SICRO Abr/26</v>
          </cell>
        </row>
        <row r="2268">
          <cell r="A2268">
            <v>1917163</v>
          </cell>
          <cell r="B2268" t="str">
            <v>Dragagem de areia grossa com draga hopper - capacidade da cisterna de 4.000 m³ - DMT de 1.500 a 1.800 m</v>
          </cell>
          <cell r="C2268" t="str">
            <v>m³</v>
          </cell>
          <cell r="D2268">
            <v>14.45</v>
          </cell>
          <cell r="E2268" t="str">
            <v>SICRO Abr/26</v>
          </cell>
        </row>
        <row r="2269">
          <cell r="A2269">
            <v>1917164</v>
          </cell>
          <cell r="B2269" t="str">
            <v>Dragagem de areia grossa com draga hopper - capacidade da cisterna de 4.000 m³ - DMT de 1.800 a 2.100 m</v>
          </cell>
          <cell r="C2269" t="str">
            <v>m³</v>
          </cell>
          <cell r="D2269">
            <v>14.64</v>
          </cell>
          <cell r="E2269" t="str">
            <v>SICRO Abr/26</v>
          </cell>
        </row>
        <row r="2270">
          <cell r="A2270">
            <v>1917165</v>
          </cell>
          <cell r="B2270" t="str">
            <v>Dragagem de areia grossa com draga hopper - capacidade da cisterna de 4.000 m³ - DMT de 2.100 a 2.400 m</v>
          </cell>
          <cell r="C2270" t="str">
            <v>m³</v>
          </cell>
          <cell r="D2270">
            <v>14.83</v>
          </cell>
          <cell r="E2270" t="str">
            <v>SICRO Abr/26</v>
          </cell>
        </row>
        <row r="2271">
          <cell r="A2271">
            <v>1917166</v>
          </cell>
          <cell r="B2271" t="str">
            <v>Dragagem de areia grossa com draga hopper - capacidade da cisterna de 4.000 m³ - DMT de 2.400 a 2.700 m</v>
          </cell>
          <cell r="C2271" t="str">
            <v>m³</v>
          </cell>
          <cell r="D2271">
            <v>15.03</v>
          </cell>
          <cell r="E2271" t="str">
            <v>SICRO Abr/26</v>
          </cell>
        </row>
        <row r="2272">
          <cell r="A2272">
            <v>1917167</v>
          </cell>
          <cell r="B2272" t="str">
            <v>Dragagem de areia grossa com draga hopper - capacidade da cisterna de 4.000 m³ - DMT de 2.700 a 3.000 m</v>
          </cell>
          <cell r="C2272" t="str">
            <v>m³</v>
          </cell>
          <cell r="D2272">
            <v>15.25</v>
          </cell>
          <cell r="E2272" t="str">
            <v>SICRO Abr/26</v>
          </cell>
        </row>
        <row r="2273">
          <cell r="A2273">
            <v>1917168</v>
          </cell>
          <cell r="B2273" t="str">
            <v>Dragagem de areia grossa com draga hopper - capacidade da cisterna de 4.000 m³ - DMT de 3.000 m</v>
          </cell>
          <cell r="C2273" t="str">
            <v>m³</v>
          </cell>
          <cell r="D2273">
            <v>15.36</v>
          </cell>
          <cell r="E2273" t="str">
            <v>SICRO Abr/26</v>
          </cell>
        </row>
        <row r="2274">
          <cell r="A2274">
            <v>1917199</v>
          </cell>
          <cell r="B2274" t="str">
            <v>Dragagem de areia grossa com draga hopper - capacidade da cisterna de 5.000 m³ - DMT de 1.500 a 1.800 m</v>
          </cell>
          <cell r="C2274" t="str">
            <v>m³</v>
          </cell>
          <cell r="D2274">
            <v>15.77</v>
          </cell>
          <cell r="E2274" t="str">
            <v>SICRO Abr/26</v>
          </cell>
        </row>
        <row r="2275">
          <cell r="A2275">
            <v>1917200</v>
          </cell>
          <cell r="B2275" t="str">
            <v>Dragagem de areia grossa com draga hopper - capacidade da cisterna de 5.000 m³ - DMT de 1.800 a 2.100 m</v>
          </cell>
          <cell r="C2275" t="str">
            <v>m³</v>
          </cell>
          <cell r="D2275">
            <v>15.93</v>
          </cell>
          <cell r="E2275" t="str">
            <v>SICRO Abr/26</v>
          </cell>
        </row>
        <row r="2276">
          <cell r="A2276">
            <v>1917201</v>
          </cell>
          <cell r="B2276" t="str">
            <v>Dragagem de areia grossa com draga hopper - capacidade da cisterna de 5.000 m³ - DMT de 2.100 a 2.400 m</v>
          </cell>
          <cell r="C2276" t="str">
            <v>m³</v>
          </cell>
          <cell r="D2276">
            <v>16.100000000000001</v>
          </cell>
          <cell r="E2276" t="str">
            <v>SICRO Abr/26</v>
          </cell>
        </row>
        <row r="2277">
          <cell r="A2277">
            <v>1917202</v>
          </cell>
          <cell r="B2277" t="str">
            <v>Dragagem de areia grossa com draga hopper - capacidade da cisterna de 5.000 m³ - DMT de 2.400 a 2.700 m</v>
          </cell>
          <cell r="C2277" t="str">
            <v>m³</v>
          </cell>
          <cell r="D2277">
            <v>16.28</v>
          </cell>
          <cell r="E2277" t="str">
            <v>SICRO Abr/26</v>
          </cell>
        </row>
        <row r="2278">
          <cell r="A2278">
            <v>1917203</v>
          </cell>
          <cell r="B2278" t="str">
            <v>Dragagem de areia grossa com draga hopper - capacidade da cisterna de 5.000 m³ - DMT de 2.700 a 3.000 m</v>
          </cell>
          <cell r="C2278" t="str">
            <v>m³</v>
          </cell>
          <cell r="D2278">
            <v>16.47</v>
          </cell>
          <cell r="E2278" t="str">
            <v>SICRO Abr/26</v>
          </cell>
        </row>
        <row r="2279">
          <cell r="A2279">
            <v>1917204</v>
          </cell>
          <cell r="B2279" t="str">
            <v>Dragagem de areia grossa com draga hopper - capacidade da cisterna de 5.000 m³ - DMT de 3.000 m</v>
          </cell>
          <cell r="C2279" t="str">
            <v>m³</v>
          </cell>
          <cell r="D2279">
            <v>16.57</v>
          </cell>
          <cell r="E2279" t="str">
            <v>SICRO Abr/26</v>
          </cell>
        </row>
        <row r="2280">
          <cell r="A2280">
            <v>1917019</v>
          </cell>
          <cell r="B2280" t="str">
            <v>Dragagem de areia grossa com draga hopper - capacidade da cisterna de 750 m³ - DMT de 1.500 a 1.800 m</v>
          </cell>
          <cell r="C2280" t="str">
            <v>m³</v>
          </cell>
          <cell r="D2280">
            <v>35.81</v>
          </cell>
          <cell r="E2280" t="str">
            <v>SICRO Abr/26</v>
          </cell>
        </row>
        <row r="2281">
          <cell r="A2281">
            <v>1917020</v>
          </cell>
          <cell r="B2281" t="str">
            <v>Dragagem de areia grossa com draga hopper - capacidade da cisterna de 750 m³ - DMT de 1.800 a 2.100 m</v>
          </cell>
          <cell r="C2281" t="str">
            <v>m³</v>
          </cell>
          <cell r="D2281">
            <v>36.520000000000003</v>
          </cell>
          <cell r="E2281" t="str">
            <v>SICRO Abr/26</v>
          </cell>
        </row>
        <row r="2282">
          <cell r="A2282">
            <v>1917021</v>
          </cell>
          <cell r="B2282" t="str">
            <v>Dragagem de areia grossa com draga hopper - capacidade da cisterna de 750 m³ - DMT de 2.100 a 2.400 m</v>
          </cell>
          <cell r="C2282" t="str">
            <v>m³</v>
          </cell>
          <cell r="D2282">
            <v>37.24</v>
          </cell>
          <cell r="E2282" t="str">
            <v>SICRO Abr/26</v>
          </cell>
        </row>
        <row r="2283">
          <cell r="A2283">
            <v>1917022</v>
          </cell>
          <cell r="B2283" t="str">
            <v>Dragagem de areia grossa com draga hopper - capacidade da cisterna de 750 m³ - DMT de 2.400 a 2.700 m</v>
          </cell>
          <cell r="C2283" t="str">
            <v>m³</v>
          </cell>
          <cell r="D2283">
            <v>37.99</v>
          </cell>
          <cell r="E2283" t="str">
            <v>SICRO Abr/26</v>
          </cell>
        </row>
        <row r="2284">
          <cell r="A2284">
            <v>1917023</v>
          </cell>
          <cell r="B2284" t="str">
            <v>Dragagem de areia grossa com draga hopper - capacidade da cisterna de 750 m³ - DMT de 2.700 a 3.000 m</v>
          </cell>
          <cell r="C2284" t="str">
            <v>m³</v>
          </cell>
          <cell r="D2284">
            <v>38.79</v>
          </cell>
          <cell r="E2284" t="str">
            <v>SICRO Abr/26</v>
          </cell>
        </row>
        <row r="2285">
          <cell r="A2285">
            <v>1917024</v>
          </cell>
          <cell r="B2285" t="str">
            <v>Dragagem de areia grossa com draga hopper - capacidade da cisterna de 750 m³ - DMT de 3.000 m</v>
          </cell>
          <cell r="C2285" t="str">
            <v>m³</v>
          </cell>
          <cell r="D2285">
            <v>39.22</v>
          </cell>
          <cell r="E2285" t="str">
            <v>SICRO Abr/26</v>
          </cell>
        </row>
        <row r="2286">
          <cell r="A2286">
            <v>1917541</v>
          </cell>
          <cell r="B2286" t="str">
            <v>Dragagem de areia média com draga de sucção e recalque - bomba de 1.350 kW e cortador de 170 kW - distância de recalque de 1.100 a 1.300 m</v>
          </cell>
          <cell r="C2286" t="str">
            <v>m³</v>
          </cell>
          <cell r="D2286">
            <v>7.66</v>
          </cell>
          <cell r="E2286" t="str">
            <v>SICRO Abr/26</v>
          </cell>
        </row>
        <row r="2287">
          <cell r="A2287">
            <v>1917542</v>
          </cell>
          <cell r="B2287" t="str">
            <v>Dragagem de areia média com draga de sucção e recalque - bomba de 1.350 kW e cortador de 170 kW - distância de recalque de 1.300 a 1.500 m</v>
          </cell>
          <cell r="C2287" t="str">
            <v>m³</v>
          </cell>
          <cell r="D2287">
            <v>8.41</v>
          </cell>
          <cell r="E2287" t="str">
            <v>SICRO Abr/26</v>
          </cell>
        </row>
        <row r="2288">
          <cell r="A2288">
            <v>1917543</v>
          </cell>
          <cell r="B2288" t="str">
            <v>Dragagem de areia média com draga de sucção e recalque - bomba de 1.350 kW e cortador de 170 kW - distância de recalque de 1.500 a 1.700 m</v>
          </cell>
          <cell r="C2288" t="str">
            <v>m³</v>
          </cell>
          <cell r="D2288">
            <v>8.7899999999999991</v>
          </cell>
          <cell r="E2288" t="str">
            <v>SICRO Abr/26</v>
          </cell>
        </row>
        <row r="2289">
          <cell r="A2289">
            <v>1917544</v>
          </cell>
          <cell r="B2289" t="str">
            <v>Dragagem de areia média com draga de sucção e recalque - bomba de 1.350 kW e cortador de 170 kW - distância de recalque de 1.700 a 1.900 m</v>
          </cell>
          <cell r="C2289" t="str">
            <v>m³</v>
          </cell>
          <cell r="D2289">
            <v>9.18</v>
          </cell>
          <cell r="E2289" t="str">
            <v>SICRO Abr/26</v>
          </cell>
        </row>
        <row r="2290">
          <cell r="A2290">
            <v>1917545</v>
          </cell>
          <cell r="B2290" t="str">
            <v>Dragagem de areia média com draga de sucção e recalque - bomba de 1.350 kW e cortador de 170 kW - distância de recalque de 1.900 a 2.100 m</v>
          </cell>
          <cell r="C2290" t="str">
            <v>m³</v>
          </cell>
          <cell r="D2290">
            <v>9.68</v>
          </cell>
          <cell r="E2290" t="str">
            <v>SICRO Abr/26</v>
          </cell>
        </row>
        <row r="2291">
          <cell r="A2291">
            <v>1917546</v>
          </cell>
          <cell r="B2291" t="str">
            <v>Dragagem de areia média com draga de sucção e recalque - bomba de 1.350 kW e cortador de 170 kW - distância de recalque de 2.100 a 2.300 m</v>
          </cell>
          <cell r="C2291" t="str">
            <v>m³</v>
          </cell>
          <cell r="D2291">
            <v>10.1</v>
          </cell>
          <cell r="E2291" t="str">
            <v>SICRO Abr/26</v>
          </cell>
        </row>
        <row r="2292">
          <cell r="A2292">
            <v>1917547</v>
          </cell>
          <cell r="B2292" t="str">
            <v>Dragagem de areia média com draga de sucção e recalque - bomba de 1.350 kW e cortador de 170 kW - distância de recalque de 2.300 a 2.500 m</v>
          </cell>
          <cell r="C2292" t="str">
            <v>m³</v>
          </cell>
          <cell r="D2292">
            <v>10.91</v>
          </cell>
          <cell r="E2292" t="str">
            <v>SICRO Abr/26</v>
          </cell>
        </row>
        <row r="2293">
          <cell r="A2293">
            <v>1917548</v>
          </cell>
          <cell r="B2293" t="str">
            <v>Dragagem de areia média com draga de sucção e recalque - bomba de 1.350 kW e cortador de 170 kW - distância de recalque de 2.500 a 2.700 m</v>
          </cell>
          <cell r="C2293" t="str">
            <v>m³</v>
          </cell>
          <cell r="D2293">
            <v>11.44</v>
          </cell>
          <cell r="E2293" t="str">
            <v>SICRO Abr/26</v>
          </cell>
        </row>
        <row r="2294">
          <cell r="A2294">
            <v>1917549</v>
          </cell>
          <cell r="B2294" t="str">
            <v>Dragagem de areia média com draga de sucção e recalque - bomba de 1.350 kW e cortador de 170 kW - distância de recalque de 2.700 a 2.900 m</v>
          </cell>
          <cell r="C2294" t="str">
            <v>m³</v>
          </cell>
          <cell r="D2294">
            <v>12.02</v>
          </cell>
          <cell r="E2294" t="str">
            <v>SICRO Abr/26</v>
          </cell>
        </row>
        <row r="2295">
          <cell r="A2295">
            <v>1917550</v>
          </cell>
          <cell r="B2295" t="str">
            <v>Dragagem de areia média com draga de sucção e recalque - bomba de 1.350 kW e cortador de 170 kW - distância de recalque de 2.900 a 3.100 m</v>
          </cell>
          <cell r="C2295" t="str">
            <v>m³</v>
          </cell>
          <cell r="D2295">
            <v>12.63</v>
          </cell>
          <cell r="E2295" t="str">
            <v>SICRO Abr/26</v>
          </cell>
        </row>
        <row r="2296">
          <cell r="A2296">
            <v>1917551</v>
          </cell>
          <cell r="B2296" t="str">
            <v>Dragagem de areia média com draga de sucção e recalque - bomba de 1.350 kW e cortador de 170 kW - distância de recalque de 3.100 a 3.300 m</v>
          </cell>
          <cell r="C2296" t="str">
            <v>m³</v>
          </cell>
          <cell r="D2296">
            <v>13.56</v>
          </cell>
          <cell r="E2296" t="str">
            <v>SICRO Abr/26</v>
          </cell>
        </row>
        <row r="2297">
          <cell r="A2297">
            <v>1917552</v>
          </cell>
          <cell r="B2297" t="str">
            <v>Dragagem de areia média com draga de sucção e recalque - bomba de 1.350 kW e cortador de 170 kW - distância de recalque de 3.300 a 3.500 m</v>
          </cell>
          <cell r="C2297" t="str">
            <v>m³</v>
          </cell>
          <cell r="D2297">
            <v>14.23</v>
          </cell>
          <cell r="E2297" t="str">
            <v>SICRO Abr/26</v>
          </cell>
        </row>
        <row r="2298">
          <cell r="A2298">
            <v>1917553</v>
          </cell>
          <cell r="B2298" t="str">
            <v>Dragagem de areia média com draga de sucção e recalque - bomba de 1.350 kW e cortador de 170 kW - distância de recalque de 3.500 a 3.700 m</v>
          </cell>
          <cell r="C2298" t="str">
            <v>m³</v>
          </cell>
          <cell r="D2298">
            <v>14.15</v>
          </cell>
          <cell r="E2298" t="str">
            <v>SICRO Abr/26</v>
          </cell>
        </row>
        <row r="2299">
          <cell r="A2299">
            <v>1917554</v>
          </cell>
          <cell r="B2299" t="str">
            <v>Dragagem de areia média com draga de sucção e recalque - bomba de 1.350 kW e cortador de 170 kW - distância de recalque de 3.700 a 3.900 m</v>
          </cell>
          <cell r="C2299" t="str">
            <v>m³</v>
          </cell>
          <cell r="D2299">
            <v>15.5</v>
          </cell>
          <cell r="E2299" t="str">
            <v>SICRO Abr/26</v>
          </cell>
        </row>
        <row r="2300">
          <cell r="A2300">
            <v>1917555</v>
          </cell>
          <cell r="B2300" t="str">
            <v>Dragagem de areia média com draga de sucção e recalque - bomba de 1.350 kW e cortador de 170 kW - distância de recalque de 3.900 a 4.100 m</v>
          </cell>
          <cell r="C2300" t="str">
            <v>m³</v>
          </cell>
          <cell r="D2300">
            <v>16.22</v>
          </cell>
          <cell r="E2300" t="str">
            <v>SICRO Abr/26</v>
          </cell>
        </row>
        <row r="2301">
          <cell r="A2301">
            <v>1917556</v>
          </cell>
          <cell r="B2301" t="str">
            <v>Dragagem de areia média com draga de sucção e recalque - bomba de 1.350 kW e cortador de 170 kW - distância de recalque de 4.100 a 4.300 m</v>
          </cell>
          <cell r="C2301" t="str">
            <v>m³</v>
          </cell>
          <cell r="D2301">
            <v>17.36</v>
          </cell>
          <cell r="E2301" t="str">
            <v>SICRO Abr/26</v>
          </cell>
        </row>
        <row r="2302">
          <cell r="A2302">
            <v>1917557</v>
          </cell>
          <cell r="B2302" t="str">
            <v>Dragagem de areia média com draga de sucção e recalque - bomba de 1.350 kW e cortador de 170 kW - distância de recalque de 4.300 a 4.500 m</v>
          </cell>
          <cell r="C2302" t="str">
            <v>m³</v>
          </cell>
          <cell r="D2302">
            <v>18.149999999999999</v>
          </cell>
          <cell r="E2302" t="str">
            <v>SICRO Abr/26</v>
          </cell>
        </row>
        <row r="2303">
          <cell r="A2303">
            <v>1917558</v>
          </cell>
          <cell r="B2303" t="str">
            <v>Dragagem de areia média com draga de sucção e recalque - bomba de 1.350 kW e cortador de 170 kW - distância de recalque de 4.500 a 4.700 m</v>
          </cell>
          <cell r="C2303" t="str">
            <v>m³</v>
          </cell>
          <cell r="D2303">
            <v>19.34</v>
          </cell>
          <cell r="E2303" t="str">
            <v>SICRO Abr/26</v>
          </cell>
        </row>
        <row r="2304">
          <cell r="A2304">
            <v>1917559</v>
          </cell>
          <cell r="B2304" t="str">
            <v>Dragagem de areia média com draga de sucção e recalque - bomba de 1.350 kW e cortador de 170 kW - distância de recalque de 4.700 a 4.900 m</v>
          </cell>
          <cell r="C2304" t="str">
            <v>m³</v>
          </cell>
          <cell r="D2304">
            <v>21.38</v>
          </cell>
          <cell r="E2304" t="str">
            <v>SICRO Abr/26</v>
          </cell>
        </row>
        <row r="2305">
          <cell r="A2305">
            <v>1917560</v>
          </cell>
          <cell r="B2305" t="str">
            <v>Dragagem de areia média com draga de sucção e recalque - bomba de 1.350 kW e cortador de 170 kW - distância de recalque de 4.900 a 5.100 m</v>
          </cell>
          <cell r="C2305" t="str">
            <v>m³</v>
          </cell>
          <cell r="D2305">
            <v>23.91</v>
          </cell>
          <cell r="E2305" t="str">
            <v>SICRO Abr/26</v>
          </cell>
        </row>
        <row r="2306">
          <cell r="A2306">
            <v>1917561</v>
          </cell>
          <cell r="B2306" t="str">
            <v>Dragagem de areia média com draga de sucção e recalque - bomba de 1.350 kW e cortador de 170 kW - distância de recalque de 5.100 a 5.300 m</v>
          </cell>
          <cell r="C2306" t="str">
            <v>m³</v>
          </cell>
          <cell r="D2306">
            <v>26.47</v>
          </cell>
          <cell r="E2306" t="str">
            <v>SICRO Abr/26</v>
          </cell>
        </row>
        <row r="2307">
          <cell r="A2307">
            <v>1917562</v>
          </cell>
          <cell r="B2307" t="str">
            <v>Dragagem de areia média com draga de sucção e recalque - bomba de 1.350 kW e cortador de 170 kW - distância de recalque de 5.300 a 5.500 m</v>
          </cell>
          <cell r="C2307" t="str">
            <v>m³</v>
          </cell>
          <cell r="D2307">
            <v>29.39</v>
          </cell>
          <cell r="E2307" t="str">
            <v>SICRO Abr/26</v>
          </cell>
        </row>
        <row r="2308">
          <cell r="A2308">
            <v>1917563</v>
          </cell>
          <cell r="B2308" t="str">
            <v>Dragagem de areia média com draga de sucção e recalque - bomba de 1.350 kW e cortador de 170 kW - distância de recalque de 5.500 a 5.700 m</v>
          </cell>
          <cell r="C2308" t="str">
            <v>m³</v>
          </cell>
          <cell r="D2308">
            <v>32.06</v>
          </cell>
          <cell r="E2308" t="str">
            <v>SICRO Abr/26</v>
          </cell>
        </row>
        <row r="2309">
          <cell r="A2309">
            <v>1917564</v>
          </cell>
          <cell r="B2309" t="str">
            <v>Dragagem de areia média com draga de sucção e recalque - bomba de 1.350 kW e cortador de 170 kW - distância de recalque de 5.700 a 5.900 m</v>
          </cell>
          <cell r="C2309" t="str">
            <v>m³</v>
          </cell>
          <cell r="D2309">
            <v>34.950000000000003</v>
          </cell>
          <cell r="E2309" t="str">
            <v>SICRO Abr/26</v>
          </cell>
        </row>
        <row r="2310">
          <cell r="A2310">
            <v>1917565</v>
          </cell>
          <cell r="B2310" t="str">
            <v>Dragagem de areia média com draga de sucção e recalque - bomba de 1.350 kW e cortador de 170 kW - distância de recalque de 5.900 a 6.100 m</v>
          </cell>
          <cell r="C2310" t="str">
            <v>m³</v>
          </cell>
          <cell r="D2310">
            <v>38.72</v>
          </cell>
          <cell r="E2310" t="str">
            <v>SICRO Abr/26</v>
          </cell>
        </row>
        <row r="2311">
          <cell r="A2311">
            <v>1917538</v>
          </cell>
          <cell r="B2311" t="str">
            <v>Dragagem de areia média com draga de sucção e recalque - bomba de 1.350 kW e cortador de 170 kW - distância de recalque de 500 a 700 m</v>
          </cell>
          <cell r="C2311" t="str">
            <v>m³</v>
          </cell>
          <cell r="D2311">
            <v>6.49</v>
          </cell>
          <cell r="E2311" t="str">
            <v>SICRO Abr/26</v>
          </cell>
        </row>
        <row r="2312">
          <cell r="A2312">
            <v>1917566</v>
          </cell>
          <cell r="B2312" t="str">
            <v>Dragagem de areia média com draga de sucção e recalque - bomba de 1.350 kW e cortador de 170 kW - distância de recalque de 6.100 a 6.300 m</v>
          </cell>
          <cell r="C2312" t="str">
            <v>m³</v>
          </cell>
          <cell r="D2312">
            <v>42.63</v>
          </cell>
          <cell r="E2312" t="str">
            <v>SICRO Abr/26</v>
          </cell>
        </row>
        <row r="2313">
          <cell r="A2313">
            <v>1917567</v>
          </cell>
          <cell r="B2313" t="str">
            <v>Dragagem de areia média com draga de sucção e recalque - bomba de 1.350 kW e cortador de 170 kW - distância de recalque de 6.300 a 6.500 m</v>
          </cell>
          <cell r="C2313" t="str">
            <v>m³</v>
          </cell>
          <cell r="D2313">
            <v>46.76</v>
          </cell>
          <cell r="E2313" t="str">
            <v>SICRO Abr/26</v>
          </cell>
        </row>
        <row r="2314">
          <cell r="A2314">
            <v>1917568</v>
          </cell>
          <cell r="B2314" t="str">
            <v>Dragagem de areia média com draga de sucção e recalque - bomba de 1.350 kW e cortador de 170 kW - distância de recalque de 6.500 a 6.700 m</v>
          </cell>
          <cell r="C2314" t="str">
            <v>m³</v>
          </cell>
          <cell r="D2314">
            <v>50.69</v>
          </cell>
          <cell r="E2314" t="str">
            <v>SICRO Abr/26</v>
          </cell>
        </row>
        <row r="2315">
          <cell r="A2315">
            <v>1917569</v>
          </cell>
          <cell r="B2315" t="str">
            <v>Dragagem de areia média com draga de sucção e recalque - bomba de 1.350 kW e cortador de 170 kW - distância de recalque de 6.700 a 6.900 m</v>
          </cell>
          <cell r="C2315" t="str">
            <v>m³</v>
          </cell>
          <cell r="D2315">
            <v>55.51</v>
          </cell>
          <cell r="E2315" t="str">
            <v>SICRO Abr/26</v>
          </cell>
        </row>
        <row r="2316">
          <cell r="A2316">
            <v>1917570</v>
          </cell>
          <cell r="B2316" t="str">
            <v>Dragagem de areia média com draga de sucção e recalque - bomba de 1.350 kW e cortador de 170 kW - distância de recalque de 6.900 a 7.100 m</v>
          </cell>
          <cell r="C2316" t="str">
            <v>m³</v>
          </cell>
          <cell r="D2316">
            <v>60</v>
          </cell>
          <cell r="E2316" t="str">
            <v>SICRO Abr/26</v>
          </cell>
        </row>
        <row r="2317">
          <cell r="A2317">
            <v>1917571</v>
          </cell>
          <cell r="B2317" t="str">
            <v>Dragagem de areia média com draga de sucção e recalque - bomba de 1.350 kW e cortador de 170 kW - distância de recalque de 7.100 a 7.300 m</v>
          </cell>
          <cell r="C2317" t="str">
            <v>m³</v>
          </cell>
          <cell r="D2317">
            <v>65.319999999999993</v>
          </cell>
          <cell r="E2317" t="str">
            <v>SICRO Abr/26</v>
          </cell>
        </row>
        <row r="2318">
          <cell r="A2318">
            <v>1917572</v>
          </cell>
          <cell r="B2318" t="str">
            <v>Dragagem de areia média com draga de sucção e recalque - bomba de 1.350 kW e cortador de 170 kW - distância de recalque de 7.300 a 7.500 m</v>
          </cell>
          <cell r="C2318" t="str">
            <v>m³</v>
          </cell>
          <cell r="D2318">
            <v>71.260000000000005</v>
          </cell>
          <cell r="E2318" t="str">
            <v>SICRO Abr/26</v>
          </cell>
        </row>
        <row r="2319">
          <cell r="A2319">
            <v>1917573</v>
          </cell>
          <cell r="B2319" t="str">
            <v>Dragagem de areia média com draga de sucção e recalque - bomba de 1.350 kW e cortador de 170 kW - distância de recalque de 7.500 a 7.700 m</v>
          </cell>
          <cell r="C2319" t="str">
            <v>m³</v>
          </cell>
          <cell r="D2319">
            <v>77.72</v>
          </cell>
          <cell r="E2319" t="str">
            <v>SICRO Abr/26</v>
          </cell>
        </row>
        <row r="2320">
          <cell r="A2320">
            <v>1917574</v>
          </cell>
          <cell r="B2320" t="str">
            <v>Dragagem de areia média com draga de sucção e recalque - bomba de 1.350 kW e cortador de 170 kW - distância de recalque de 7.700 a 7.900 m</v>
          </cell>
          <cell r="C2320" t="str">
            <v>m³</v>
          </cell>
          <cell r="D2320">
            <v>83.54</v>
          </cell>
          <cell r="E2320" t="str">
            <v>SICRO Abr/26</v>
          </cell>
        </row>
        <row r="2321">
          <cell r="A2321">
            <v>1917539</v>
          </cell>
          <cell r="B2321" t="str">
            <v>Dragagem de areia média com draga de sucção e recalque - bomba de 1.350 kW e cortador de 170 kW - distância de recalque de 700 a 900 m</v>
          </cell>
          <cell r="C2321" t="str">
            <v>m³</v>
          </cell>
          <cell r="D2321">
            <v>6.84</v>
          </cell>
          <cell r="E2321" t="str">
            <v>SICRO Abr/26</v>
          </cell>
        </row>
        <row r="2322">
          <cell r="A2322">
            <v>1917540</v>
          </cell>
          <cell r="B2322" t="str">
            <v>Dragagem de areia média com draga de sucção e recalque - bomba de 1.350 kW e cortador de 170 kW - distância de recalque de 900 a 1.100 m</v>
          </cell>
          <cell r="C2322" t="str">
            <v>m³</v>
          </cell>
          <cell r="D2322">
            <v>7.29</v>
          </cell>
          <cell r="E2322" t="str">
            <v>SICRO Abr/26</v>
          </cell>
        </row>
        <row r="2323">
          <cell r="A2323">
            <v>1917738</v>
          </cell>
          <cell r="B2323" t="str">
            <v>Dragagem de areia média com draga de sucção e recalque - bomba de 1.350 kW e cortador de 170 kW - distância de recalque de até 500 m</v>
          </cell>
          <cell r="C2323" t="str">
            <v>m³</v>
          </cell>
          <cell r="D2323">
            <v>6.38</v>
          </cell>
          <cell r="E2323" t="str">
            <v>SICRO Abr/26</v>
          </cell>
        </row>
        <row r="2324">
          <cell r="A2324">
            <v>1917238</v>
          </cell>
          <cell r="B2324" t="str">
            <v>Dragagem de areia média com draga de sucção e recalque - bomba de 294 kW e cortador de 30 kW - distância de recalque de 1.100 a 1.300 m</v>
          </cell>
          <cell r="C2324" t="str">
            <v>m³</v>
          </cell>
          <cell r="D2324">
            <v>9.15</v>
          </cell>
          <cell r="E2324" t="str">
            <v>SICRO Abr/26</v>
          </cell>
        </row>
        <row r="2325">
          <cell r="A2325">
            <v>1917239</v>
          </cell>
          <cell r="B2325" t="str">
            <v>Dragagem de areia média com draga de sucção e recalque - bomba de 294 kW e cortador de 30 kW - distância de recalque de 1.300 a 1.500 m</v>
          </cell>
          <cell r="C2325" t="str">
            <v>m³</v>
          </cell>
          <cell r="D2325">
            <v>9.92</v>
          </cell>
          <cell r="E2325" t="str">
            <v>SICRO Abr/26</v>
          </cell>
        </row>
        <row r="2326">
          <cell r="A2326">
            <v>1917240</v>
          </cell>
          <cell r="B2326" t="str">
            <v>Dragagem de areia média com draga de sucção e recalque - bomba de 294 kW e cortador de 30 kW - distância de recalque de 1.500 a 1.700 m</v>
          </cell>
          <cell r="C2326" t="str">
            <v>m³</v>
          </cell>
          <cell r="D2326">
            <v>10.61</v>
          </cell>
          <cell r="E2326" t="str">
            <v>SICRO Abr/26</v>
          </cell>
        </row>
        <row r="2327">
          <cell r="A2327">
            <v>1917241</v>
          </cell>
          <cell r="B2327" t="str">
            <v>Dragagem de areia média com draga de sucção e recalque - bomba de 294 kW e cortador de 30 kW - distância de recalque de 1.700 a 1.900 m</v>
          </cell>
          <cell r="C2327" t="str">
            <v>m³</v>
          </cell>
          <cell r="D2327">
            <v>11.23</v>
          </cell>
          <cell r="E2327" t="str">
            <v>SICRO Abr/26</v>
          </cell>
        </row>
        <row r="2328">
          <cell r="A2328">
            <v>1917242</v>
          </cell>
          <cell r="B2328" t="str">
            <v>Dragagem de areia média com draga de sucção e recalque - bomba de 294 kW e cortador de 30 kW - distância de recalque de 1.900 a 2.100 m</v>
          </cell>
          <cell r="C2328" t="str">
            <v>m³</v>
          </cell>
          <cell r="D2328">
            <v>11.83</v>
          </cell>
          <cell r="E2328" t="str">
            <v>SICRO Abr/26</v>
          </cell>
        </row>
        <row r="2329">
          <cell r="A2329">
            <v>1917243</v>
          </cell>
          <cell r="B2329" t="str">
            <v>Dragagem de areia média com draga de sucção e recalque - bomba de 294 kW e cortador de 30 kW - distância de recalque de 2.100 a 2.300 m</v>
          </cell>
          <cell r="C2329" t="str">
            <v>m³</v>
          </cell>
          <cell r="D2329">
            <v>12.41</v>
          </cell>
          <cell r="E2329" t="str">
            <v>SICRO Abr/26</v>
          </cell>
        </row>
        <row r="2330">
          <cell r="A2330">
            <v>1917244</v>
          </cell>
          <cell r="B2330" t="str">
            <v>Dragagem de areia média com draga de sucção e recalque - bomba de 294 kW e cortador de 30 kW - distância de recalque de 2.300 a 2.500 m</v>
          </cell>
          <cell r="C2330" t="str">
            <v>m³</v>
          </cell>
          <cell r="D2330">
            <v>13.12</v>
          </cell>
          <cell r="E2330" t="str">
            <v>SICRO Abr/26</v>
          </cell>
        </row>
        <row r="2331">
          <cell r="A2331">
            <v>1917245</v>
          </cell>
          <cell r="B2331" t="str">
            <v>Dragagem de areia média com draga de sucção e recalque - bomba de 294 kW e cortador de 30 kW - distância de recalque de 2.500 a 2.700 m</v>
          </cell>
          <cell r="C2331" t="str">
            <v>m³</v>
          </cell>
          <cell r="D2331">
            <v>13.81</v>
          </cell>
          <cell r="E2331" t="str">
            <v>SICRO Abr/26</v>
          </cell>
        </row>
        <row r="2332">
          <cell r="A2332">
            <v>1917246</v>
          </cell>
          <cell r="B2332" t="str">
            <v>Dragagem de areia média com draga de sucção e recalque - bomba de 294 kW e cortador de 30 kW - distância de recalque de 2.700 a 2.900 m</v>
          </cell>
          <cell r="C2332" t="str">
            <v>m³</v>
          </cell>
          <cell r="D2332">
            <v>14.55</v>
          </cell>
          <cell r="E2332" t="str">
            <v>SICRO Abr/26</v>
          </cell>
        </row>
        <row r="2333">
          <cell r="A2333">
            <v>1917247</v>
          </cell>
          <cell r="B2333" t="str">
            <v>Dragagem de areia média com draga de sucção e recalque - bomba de 294 kW e cortador de 30 kW - distância de recalque de 2.900 a 3.100 m</v>
          </cell>
          <cell r="C2333" t="str">
            <v>m³</v>
          </cell>
          <cell r="D2333">
            <v>15.78</v>
          </cell>
          <cell r="E2333" t="str">
            <v>SICRO Abr/26</v>
          </cell>
        </row>
        <row r="2334">
          <cell r="A2334">
            <v>1917248</v>
          </cell>
          <cell r="B2334" t="str">
            <v>Dragagem de areia média com draga de sucção e recalque - bomba de 294 kW e cortador de 30 kW - distância de recalque de 3.100 a 3.300 m</v>
          </cell>
          <cell r="C2334" t="str">
            <v>m³</v>
          </cell>
          <cell r="D2334">
            <v>17.98</v>
          </cell>
          <cell r="E2334" t="str">
            <v>SICRO Abr/26</v>
          </cell>
        </row>
        <row r="2335">
          <cell r="A2335">
            <v>1917249</v>
          </cell>
          <cell r="B2335" t="str">
            <v>Dragagem de areia média com draga de sucção e recalque - bomba de 294 kW e cortador de 30 kW - distância de recalque de 3.300 a 3.500 m</v>
          </cell>
          <cell r="C2335" t="str">
            <v>m³</v>
          </cell>
          <cell r="D2335">
            <v>21.63</v>
          </cell>
          <cell r="E2335" t="str">
            <v>SICRO Abr/26</v>
          </cell>
        </row>
        <row r="2336">
          <cell r="A2336">
            <v>1917235</v>
          </cell>
          <cell r="B2336" t="str">
            <v>Dragagem de areia média com draga de sucção e recalque - bomba de 294 kW e cortador de 30 kW - distância de recalque de 500 a 700 m</v>
          </cell>
          <cell r="C2336" t="str">
            <v>m³</v>
          </cell>
          <cell r="D2336">
            <v>7.29</v>
          </cell>
          <cell r="E2336" t="str">
            <v>SICRO Abr/26</v>
          </cell>
        </row>
        <row r="2337">
          <cell r="A2337">
            <v>1917236</v>
          </cell>
          <cell r="B2337" t="str">
            <v>Dragagem de areia média com draga de sucção e recalque - bomba de 294 kW e cortador de 30 kW - distância de recalque de 700 a 900 m</v>
          </cell>
          <cell r="C2337" t="str">
            <v>m³</v>
          </cell>
          <cell r="D2337">
            <v>7.78</v>
          </cell>
          <cell r="E2337" t="str">
            <v>SICRO Abr/26</v>
          </cell>
        </row>
        <row r="2338">
          <cell r="A2338">
            <v>1917237</v>
          </cell>
          <cell r="B2338" t="str">
            <v>Dragagem de areia média com draga de sucção e recalque - bomba de 294 kW e cortador de 30 kW - distância de recalque de 900 a 1.100 m</v>
          </cell>
          <cell r="C2338" t="str">
            <v>m³</v>
          </cell>
          <cell r="D2338">
            <v>8.39</v>
          </cell>
          <cell r="E2338" t="str">
            <v>SICRO Abr/26</v>
          </cell>
        </row>
        <row r="2339">
          <cell r="A2339">
            <v>1917725</v>
          </cell>
          <cell r="B2339" t="str">
            <v>Dragagem de areia média com draga de sucção e recalque - bomba de 294 kW e cortador de 30 kW - distância de recalque de até 500 m</v>
          </cell>
          <cell r="C2339" t="str">
            <v>m³</v>
          </cell>
          <cell r="D2339">
            <v>7.09</v>
          </cell>
          <cell r="E2339" t="str">
            <v>SICRO Abr/26</v>
          </cell>
        </row>
        <row r="2340">
          <cell r="A2340">
            <v>1917311</v>
          </cell>
          <cell r="B2340" t="str">
            <v>Dragagem de areia média com draga de sucção e recalque - bomba de 483 kW e cortador de 55 kW - distância de recalque de 1.100 a 1.300 m</v>
          </cell>
          <cell r="C2340" t="str">
            <v>m³</v>
          </cell>
          <cell r="D2340">
            <v>7.31</v>
          </cell>
          <cell r="E2340" t="str">
            <v>SICRO Abr/26</v>
          </cell>
        </row>
        <row r="2341">
          <cell r="A2341">
            <v>1917312</v>
          </cell>
          <cell r="B2341" t="str">
            <v>Dragagem de areia média com draga de sucção e recalque - bomba de 483 kW e cortador de 55 kW - distância de recalque de 1.300 a 1.500 m</v>
          </cell>
          <cell r="C2341" t="str">
            <v>m³</v>
          </cell>
          <cell r="D2341">
            <v>8.14</v>
          </cell>
          <cell r="E2341" t="str">
            <v>SICRO Abr/26</v>
          </cell>
        </row>
        <row r="2342">
          <cell r="A2342">
            <v>1917313</v>
          </cell>
          <cell r="B2342" t="str">
            <v>Dragagem de areia média com draga de sucção e recalque - bomba de 483 kW e cortador de 55 kW - distância de recalque de 1.500 a 1.700 m</v>
          </cell>
          <cell r="C2342" t="str">
            <v>m³</v>
          </cell>
          <cell r="D2342">
            <v>8.73</v>
          </cell>
          <cell r="E2342" t="str">
            <v>SICRO Abr/26</v>
          </cell>
        </row>
        <row r="2343">
          <cell r="A2343">
            <v>1917314</v>
          </cell>
          <cell r="B2343" t="str">
            <v>Dragagem de areia média com draga de sucção e recalque - bomba de 483 kW e cortador de 55 kW - distância de recalque de 1.700 a 1.900 m</v>
          </cell>
          <cell r="C2343" t="str">
            <v>m³</v>
          </cell>
          <cell r="D2343">
            <v>9.2899999999999991</v>
          </cell>
          <cell r="E2343" t="str">
            <v>SICRO Abr/26</v>
          </cell>
        </row>
        <row r="2344">
          <cell r="A2344">
            <v>1917315</v>
          </cell>
          <cell r="B2344" t="str">
            <v>Dragagem de areia média com draga de sucção e recalque - bomba de 483 kW e cortador de 55 kW - distância de recalque de 1.900 a 2.100 m</v>
          </cell>
          <cell r="C2344" t="str">
            <v>m³</v>
          </cell>
          <cell r="D2344">
            <v>9.9700000000000006</v>
          </cell>
          <cell r="E2344" t="str">
            <v>SICRO Abr/26</v>
          </cell>
        </row>
        <row r="2345">
          <cell r="A2345">
            <v>1917316</v>
          </cell>
          <cell r="B2345" t="str">
            <v>Dragagem de areia média com draga de sucção e recalque - bomba de 483 kW e cortador de 55 kW - distância de recalque de 2.100 a 2.300 m</v>
          </cell>
          <cell r="C2345" t="str">
            <v>m³</v>
          </cell>
          <cell r="D2345">
            <v>10.65</v>
          </cell>
          <cell r="E2345" t="str">
            <v>SICRO Abr/26</v>
          </cell>
        </row>
        <row r="2346">
          <cell r="A2346">
            <v>1917317</v>
          </cell>
          <cell r="B2346" t="str">
            <v>Dragagem de areia média com draga de sucção e recalque - bomba de 483 kW e cortador de 55 kW - distância de recalque de 2.300 a 2.500 m</v>
          </cell>
          <cell r="C2346" t="str">
            <v>m³</v>
          </cell>
          <cell r="D2346">
            <v>11.63</v>
          </cell>
          <cell r="E2346" t="str">
            <v>SICRO Abr/26</v>
          </cell>
        </row>
        <row r="2347">
          <cell r="A2347">
            <v>1917318</v>
          </cell>
          <cell r="B2347" t="str">
            <v>Dragagem de areia média com draga de sucção e recalque - bomba de 483 kW e cortador de 55 kW - distância de recalque de 2.500 a 2.700 m</v>
          </cell>
          <cell r="C2347" t="str">
            <v>m³</v>
          </cell>
          <cell r="D2347">
            <v>12.58</v>
          </cell>
          <cell r="E2347" t="str">
            <v>SICRO Abr/26</v>
          </cell>
        </row>
        <row r="2348">
          <cell r="A2348">
            <v>1917319</v>
          </cell>
          <cell r="B2348" t="str">
            <v>Dragagem de areia média com draga de sucção e recalque - bomba de 483 kW e cortador de 55 kW - distância de recalque de 2.700 a 2.900 m</v>
          </cell>
          <cell r="C2348" t="str">
            <v>m³</v>
          </cell>
          <cell r="D2348">
            <v>13.46</v>
          </cell>
          <cell r="E2348" t="str">
            <v>SICRO Abr/26</v>
          </cell>
        </row>
        <row r="2349">
          <cell r="A2349">
            <v>1917320</v>
          </cell>
          <cell r="B2349" t="str">
            <v>Dragagem de areia média com draga de sucção e recalque - bomba de 483 kW e cortador de 55 kW - distância de recalque de 2.900 a 3.100 m</v>
          </cell>
          <cell r="C2349" t="str">
            <v>m³</v>
          </cell>
          <cell r="D2349">
            <v>14.41</v>
          </cell>
          <cell r="E2349" t="str">
            <v>SICRO Abr/26</v>
          </cell>
        </row>
        <row r="2350">
          <cell r="A2350">
            <v>1917321</v>
          </cell>
          <cell r="B2350" t="str">
            <v>Dragagem de areia média com draga de sucção e recalque - bomba de 483 kW e cortador de 55 kW - distância de recalque de 3.100 a 3.300 m</v>
          </cell>
          <cell r="C2350" t="str">
            <v>m³</v>
          </cell>
          <cell r="D2350">
            <v>17.649999999999999</v>
          </cell>
          <cell r="E2350" t="str">
            <v>SICRO Abr/26</v>
          </cell>
        </row>
        <row r="2351">
          <cell r="A2351">
            <v>1917322</v>
          </cell>
          <cell r="B2351" t="str">
            <v>Dragagem de areia média com draga de sucção e recalque - bomba de 483 kW e cortador de 55 kW - distância de recalque de 3.300 a 3.500 m</v>
          </cell>
          <cell r="C2351" t="str">
            <v>m³</v>
          </cell>
          <cell r="D2351">
            <v>20.54</v>
          </cell>
          <cell r="E2351" t="str">
            <v>SICRO Abr/26</v>
          </cell>
        </row>
        <row r="2352">
          <cell r="A2352">
            <v>1917323</v>
          </cell>
          <cell r="B2352" t="str">
            <v>Dragagem de areia média com draga de sucção e recalque - bomba de 483 kW e cortador de 55 kW - distância de recalque de 3.500 a 3.700 m</v>
          </cell>
          <cell r="C2352" t="str">
            <v>m³</v>
          </cell>
          <cell r="D2352">
            <v>24.25</v>
          </cell>
          <cell r="E2352" t="str">
            <v>SICRO Abr/26</v>
          </cell>
        </row>
        <row r="2353">
          <cell r="A2353">
            <v>1917324</v>
          </cell>
          <cell r="B2353" t="str">
            <v>Dragagem de areia média com draga de sucção e recalque - bomba de 483 kW e cortador de 55 kW - distância de recalque de 3.700 a 3.900 m</v>
          </cell>
          <cell r="C2353" t="str">
            <v>m³</v>
          </cell>
          <cell r="D2353">
            <v>28.15</v>
          </cell>
          <cell r="E2353" t="str">
            <v>SICRO Abr/26</v>
          </cell>
        </row>
        <row r="2354">
          <cell r="A2354">
            <v>1917325</v>
          </cell>
          <cell r="B2354" t="str">
            <v>Dragagem de areia média com draga de sucção e recalque - bomba de 483 kW e cortador de 55 kW - distância de recalque de 3.900 a 4.100 m</v>
          </cell>
          <cell r="C2354" t="str">
            <v>m³</v>
          </cell>
          <cell r="D2354">
            <v>32.770000000000003</v>
          </cell>
          <cell r="E2354" t="str">
            <v>SICRO Abr/26</v>
          </cell>
        </row>
        <row r="2355">
          <cell r="A2355">
            <v>1917326</v>
          </cell>
          <cell r="B2355" t="str">
            <v>Dragagem de areia média com draga de sucção e recalque - bomba de 483 kW e cortador de 55 kW - distância de recalque de 4.100 a 4.300 m</v>
          </cell>
          <cell r="C2355" t="str">
            <v>m³</v>
          </cell>
          <cell r="D2355">
            <v>38.94</v>
          </cell>
          <cell r="E2355" t="str">
            <v>SICRO Abr/26</v>
          </cell>
        </row>
        <row r="2356">
          <cell r="A2356">
            <v>1917327</v>
          </cell>
          <cell r="B2356" t="str">
            <v>Dragagem de areia média com draga de sucção e recalque - bomba de 483 kW e cortador de 55 kW - distância de recalque de 4.300 a 4.500 m</v>
          </cell>
          <cell r="C2356" t="str">
            <v>m³</v>
          </cell>
          <cell r="D2356">
            <v>45.31</v>
          </cell>
          <cell r="E2356" t="str">
            <v>SICRO Abr/26</v>
          </cell>
        </row>
        <row r="2357">
          <cell r="A2357">
            <v>1917328</v>
          </cell>
          <cell r="B2357" t="str">
            <v>Dragagem de areia média com draga de sucção e recalque - bomba de 483 kW e cortador de 55 kW - distância de recalque de 4.500 a 4.700 m</v>
          </cell>
          <cell r="C2357" t="str">
            <v>m³</v>
          </cell>
          <cell r="D2357">
            <v>52.61</v>
          </cell>
          <cell r="E2357" t="str">
            <v>SICRO Abr/26</v>
          </cell>
        </row>
        <row r="2358">
          <cell r="A2358">
            <v>1917329</v>
          </cell>
          <cell r="B2358" t="str">
            <v>Dragagem de areia média com draga de sucção e recalque - bomba de 483 kW e cortador de 55 kW - distância de recalque de 4.700 a 4.900 m</v>
          </cell>
          <cell r="C2358" t="str">
            <v>m³</v>
          </cell>
          <cell r="D2358">
            <v>57.57</v>
          </cell>
          <cell r="E2358" t="str">
            <v>SICRO Abr/26</v>
          </cell>
        </row>
        <row r="2359">
          <cell r="A2359">
            <v>1917330</v>
          </cell>
          <cell r="B2359" t="str">
            <v>Dragagem de areia média com draga de sucção e recalque - bomba de 483 kW e cortador de 55 kW - distância de recalque de 4.900 a 5.100 m</v>
          </cell>
          <cell r="C2359" t="str">
            <v>m³</v>
          </cell>
          <cell r="D2359">
            <v>63.61</v>
          </cell>
          <cell r="E2359" t="str">
            <v>SICRO Abr/26</v>
          </cell>
        </row>
        <row r="2360">
          <cell r="A2360">
            <v>1917308</v>
          </cell>
          <cell r="B2360" t="str">
            <v>Dragagem de areia média com draga de sucção e recalque - bomba de 483 kW e cortador de 55 kW - distância de recalque de 500 a 700 m</v>
          </cell>
          <cell r="C2360" t="str">
            <v>m³</v>
          </cell>
          <cell r="D2360">
            <v>6.07</v>
          </cell>
          <cell r="E2360" t="str">
            <v>SICRO Abr/26</v>
          </cell>
        </row>
        <row r="2361">
          <cell r="A2361">
            <v>1917309</v>
          </cell>
          <cell r="B2361" t="str">
            <v>Dragagem de areia média com draga de sucção e recalque - bomba de 483 kW e cortador de 55 kW - distância de recalque de 700 a 900 m</v>
          </cell>
          <cell r="C2361" t="str">
            <v>m³</v>
          </cell>
          <cell r="D2361">
            <v>6.42</v>
          </cell>
          <cell r="E2361" t="str">
            <v>SICRO Abr/26</v>
          </cell>
        </row>
        <row r="2362">
          <cell r="A2362">
            <v>1917310</v>
          </cell>
          <cell r="B2362" t="str">
            <v>Dragagem de areia média com draga de sucção e recalque - bomba de 483 kW e cortador de 55 kW - distância de recalque de 900 a 1.100 m</v>
          </cell>
          <cell r="C2362" t="str">
            <v>m³</v>
          </cell>
          <cell r="D2362">
            <v>6.79</v>
          </cell>
          <cell r="E2362" t="str">
            <v>SICRO Abr/26</v>
          </cell>
        </row>
        <row r="2363">
          <cell r="A2363">
            <v>1917730</v>
          </cell>
          <cell r="B2363" t="str">
            <v>Dragagem de areia média com draga de sucção e recalque - bomba de 483 kW e cortador de 55 kW - distância de recalque de até 500 m</v>
          </cell>
          <cell r="C2363" t="str">
            <v>m³</v>
          </cell>
          <cell r="D2363">
            <v>5.99</v>
          </cell>
          <cell r="E2363" t="str">
            <v>SICRO Abr/26</v>
          </cell>
        </row>
        <row r="2364">
          <cell r="A2364">
            <v>1917415</v>
          </cell>
          <cell r="B2364" t="str">
            <v>Dragagem de areia média com draga de sucção e recalque - bomba de 746 kW e cortador de 110 kW - distância de recalque de 1.100 a 1.300 m</v>
          </cell>
          <cell r="C2364" t="str">
            <v>m³</v>
          </cell>
          <cell r="D2364">
            <v>7.57</v>
          </cell>
          <cell r="E2364" t="str">
            <v>SICRO Abr/26</v>
          </cell>
        </row>
        <row r="2365">
          <cell r="A2365">
            <v>1917416</v>
          </cell>
          <cell r="B2365" t="str">
            <v>Dragagem de areia média com draga de sucção e recalque - bomba de 746 kW e cortador de 110 kW - distância de recalque de 1.300 a 1.500 m</v>
          </cell>
          <cell r="C2365" t="str">
            <v>m³</v>
          </cell>
          <cell r="D2365">
            <v>8.3699999999999992</v>
          </cell>
          <cell r="E2365" t="str">
            <v>SICRO Abr/26</v>
          </cell>
        </row>
        <row r="2366">
          <cell r="A2366">
            <v>1917417</v>
          </cell>
          <cell r="B2366" t="str">
            <v>Dragagem de areia média com draga de sucção e recalque - bomba de 746 kW e cortador de 110 kW - distância de recalque de 1.500 a 1.700 m</v>
          </cell>
          <cell r="C2366" t="str">
            <v>m³</v>
          </cell>
          <cell r="D2366">
            <v>8.93</v>
          </cell>
          <cell r="E2366" t="str">
            <v>SICRO Abr/26</v>
          </cell>
        </row>
        <row r="2367">
          <cell r="A2367">
            <v>1917418</v>
          </cell>
          <cell r="B2367" t="str">
            <v>Dragagem de areia média com draga de sucção e recalque - bomba de 746 kW e cortador de 110 kW - distância de recalque de 1.700 a 1.900 m</v>
          </cell>
          <cell r="C2367" t="str">
            <v>m³</v>
          </cell>
          <cell r="D2367">
            <v>9.4600000000000009</v>
          </cell>
          <cell r="E2367" t="str">
            <v>SICRO Abr/26</v>
          </cell>
        </row>
        <row r="2368">
          <cell r="A2368">
            <v>1917419</v>
          </cell>
          <cell r="B2368" t="str">
            <v>Dragagem de areia média com draga de sucção e recalque - bomba de 746 kW e cortador de 110 kW - distância de recalque de 1.900 a 2.100 m</v>
          </cell>
          <cell r="C2368" t="str">
            <v>m³</v>
          </cell>
          <cell r="D2368">
            <v>9.93</v>
          </cell>
          <cell r="E2368" t="str">
            <v>SICRO Abr/26</v>
          </cell>
        </row>
        <row r="2369">
          <cell r="A2369">
            <v>1917420</v>
          </cell>
          <cell r="B2369" t="str">
            <v>Dragagem de areia média com draga de sucção e recalque - bomba de 746 kW e cortador de 110 kW - distância de recalque de 2.100 a 2.300 m</v>
          </cell>
          <cell r="C2369" t="str">
            <v>m³</v>
          </cell>
          <cell r="D2369">
            <v>10.49</v>
          </cell>
          <cell r="E2369" t="str">
            <v>SICRO Abr/26</v>
          </cell>
        </row>
        <row r="2370">
          <cell r="A2370">
            <v>1917421</v>
          </cell>
          <cell r="B2370" t="str">
            <v>Dragagem de areia média com draga de sucção e recalque - bomba de 746 kW e cortador de 110 kW - distância de recalque de 2.300 a 2.500 m</v>
          </cell>
          <cell r="C2370" t="str">
            <v>m³</v>
          </cell>
          <cell r="D2370">
            <v>11.33</v>
          </cell>
          <cell r="E2370" t="str">
            <v>SICRO Abr/26</v>
          </cell>
        </row>
        <row r="2371">
          <cell r="A2371">
            <v>1917422</v>
          </cell>
          <cell r="B2371" t="str">
            <v>Dragagem de areia média com draga de sucção e recalque - bomba de 746 kW e cortador de 110 kW - distância de recalque de 2.500 a 2.700 m</v>
          </cell>
          <cell r="C2371" t="str">
            <v>m³</v>
          </cell>
          <cell r="D2371">
            <v>11.86</v>
          </cell>
          <cell r="E2371" t="str">
            <v>SICRO Abr/26</v>
          </cell>
        </row>
        <row r="2372">
          <cell r="A2372">
            <v>1917423</v>
          </cell>
          <cell r="B2372" t="str">
            <v>Dragagem de areia média com draga de sucção e recalque - bomba de 746 kW e cortador de 110 kW - distância de recalque de 2.700 a 2.900 m</v>
          </cell>
          <cell r="C2372" t="str">
            <v>m³</v>
          </cell>
          <cell r="D2372">
            <v>12.4</v>
          </cell>
          <cell r="E2372" t="str">
            <v>SICRO Abr/26</v>
          </cell>
        </row>
        <row r="2373">
          <cell r="A2373">
            <v>1917424</v>
          </cell>
          <cell r="B2373" t="str">
            <v>Dragagem de areia média com draga de sucção e recalque - bomba de 746 kW e cortador de 110 kW - distância de recalque de 2.900 a 3.100 m</v>
          </cell>
          <cell r="C2373" t="str">
            <v>m³</v>
          </cell>
          <cell r="D2373">
            <v>12.96</v>
          </cell>
          <cell r="E2373" t="str">
            <v>SICRO Abr/26</v>
          </cell>
        </row>
        <row r="2374">
          <cell r="A2374">
            <v>1917425</v>
          </cell>
          <cell r="B2374" t="str">
            <v>Dragagem de areia média com draga de sucção e recalque - bomba de 746 kW e cortador de 110 kW - distância de recalque de 3.100 a 3.300 m</v>
          </cell>
          <cell r="C2374" t="str">
            <v>m³</v>
          </cell>
          <cell r="D2374">
            <v>14.02</v>
          </cell>
          <cell r="E2374" t="str">
            <v>SICRO Abr/26</v>
          </cell>
        </row>
        <row r="2375">
          <cell r="A2375">
            <v>1917426</v>
          </cell>
          <cell r="B2375" t="str">
            <v>Dragagem de areia média com draga de sucção e recalque - bomba de 746 kW e cortador de 110 kW - distância de recalque de 3.300 a 3.500 m</v>
          </cell>
          <cell r="C2375" t="str">
            <v>m³</v>
          </cell>
          <cell r="D2375">
            <v>15.25</v>
          </cell>
          <cell r="E2375" t="str">
            <v>SICRO Abr/26</v>
          </cell>
        </row>
        <row r="2376">
          <cell r="A2376">
            <v>1917427</v>
          </cell>
          <cell r="B2376" t="str">
            <v>Dragagem de areia média com draga de sucção e recalque - bomba de 746 kW e cortador de 110 kW - distância de recalque de 3.500 a 3.700 m</v>
          </cell>
          <cell r="C2376" t="str">
            <v>m³</v>
          </cell>
          <cell r="D2376">
            <v>17.510000000000002</v>
          </cell>
          <cell r="E2376" t="str">
            <v>SICRO Abr/26</v>
          </cell>
        </row>
        <row r="2377">
          <cell r="A2377">
            <v>1917428</v>
          </cell>
          <cell r="B2377" t="str">
            <v>Dragagem de areia média com draga de sucção e recalque - bomba de 746 kW e cortador de 110 kW - distância de recalque de 3.700 a 3.900 m</v>
          </cell>
          <cell r="C2377" t="str">
            <v>m³</v>
          </cell>
          <cell r="D2377">
            <v>20.16</v>
          </cell>
          <cell r="E2377" t="str">
            <v>SICRO Abr/26</v>
          </cell>
        </row>
        <row r="2378">
          <cell r="A2378">
            <v>1917429</v>
          </cell>
          <cell r="B2378" t="str">
            <v>Dragagem de areia média com draga de sucção e recalque - bomba de 746 kW e cortador de 110 kW - distância de recalque de 3.900 a 4.100 m</v>
          </cell>
          <cell r="C2378" t="str">
            <v>m³</v>
          </cell>
          <cell r="D2378">
            <v>22.95</v>
          </cell>
          <cell r="E2378" t="str">
            <v>SICRO Abr/26</v>
          </cell>
        </row>
        <row r="2379">
          <cell r="A2379">
            <v>1917430</v>
          </cell>
          <cell r="B2379" t="str">
            <v>Dragagem de areia média com draga de sucção e recalque - bomba de 746 kW e cortador de 110 kW - distância de recalque de 4.100 a 4.300 m</v>
          </cell>
          <cell r="C2379" t="str">
            <v>m³</v>
          </cell>
          <cell r="D2379">
            <v>26.57</v>
          </cell>
          <cell r="E2379" t="str">
            <v>SICRO Abr/26</v>
          </cell>
        </row>
        <row r="2380">
          <cell r="A2380">
            <v>1917431</v>
          </cell>
          <cell r="B2380" t="str">
            <v>Dragagem de areia média com draga de sucção e recalque - bomba de 746 kW e cortador de 110 kW - distância de recalque de 4.300 a 4.500 m</v>
          </cell>
          <cell r="C2380" t="str">
            <v>m³</v>
          </cell>
          <cell r="D2380">
            <v>29.82</v>
          </cell>
          <cell r="E2380" t="str">
            <v>SICRO Abr/26</v>
          </cell>
        </row>
        <row r="2381">
          <cell r="A2381">
            <v>1917432</v>
          </cell>
          <cell r="B2381" t="str">
            <v>Dragagem de areia média com draga de sucção e recalque - bomba de 746 kW e cortador de 110 kW - distância de recalque de 4.500 a 4.700 m</v>
          </cell>
          <cell r="C2381" t="str">
            <v>m³</v>
          </cell>
          <cell r="D2381">
            <v>34.04</v>
          </cell>
          <cell r="E2381" t="str">
            <v>SICRO Abr/26</v>
          </cell>
        </row>
        <row r="2382">
          <cell r="A2382">
            <v>1917433</v>
          </cell>
          <cell r="B2382" t="str">
            <v>Dragagem de areia média com draga de sucção e recalque - bomba de 746 kW e cortador de 110 kW - distância de recalque de 4.700 a 4.900 m</v>
          </cell>
          <cell r="C2382" t="str">
            <v>m³</v>
          </cell>
          <cell r="D2382">
            <v>38.369999999999997</v>
          </cell>
          <cell r="E2382" t="str">
            <v>SICRO Abr/26</v>
          </cell>
        </row>
        <row r="2383">
          <cell r="A2383">
            <v>1917434</v>
          </cell>
          <cell r="B2383" t="str">
            <v>Dragagem de areia média com draga de sucção e recalque - bomba de 746 kW e cortador de 110 kW - distância de recalque de 4.900 a 5.100 m</v>
          </cell>
          <cell r="C2383" t="str">
            <v>m³</v>
          </cell>
          <cell r="D2383">
            <v>43.41</v>
          </cell>
          <cell r="E2383" t="str">
            <v>SICRO Abr/26</v>
          </cell>
        </row>
        <row r="2384">
          <cell r="A2384">
            <v>1917435</v>
          </cell>
          <cell r="B2384" t="str">
            <v>Dragagem de areia média com draga de sucção e recalque - bomba de 746 kW e cortador de 110 kW - distância de recalque de 5.100 a 5.300 m</v>
          </cell>
          <cell r="C2384" t="str">
            <v>m³</v>
          </cell>
          <cell r="D2384">
            <v>49.56</v>
          </cell>
          <cell r="E2384" t="str">
            <v>SICRO Abr/26</v>
          </cell>
        </row>
        <row r="2385">
          <cell r="A2385">
            <v>1917436</v>
          </cell>
          <cell r="B2385" t="str">
            <v>Dragagem de areia média com draga de sucção e recalque - bomba de 746 kW e cortador de 110 kW - distância de recalque de 5.300 a 5.500 m</v>
          </cell>
          <cell r="C2385" t="str">
            <v>m³</v>
          </cell>
          <cell r="D2385">
            <v>55.12</v>
          </cell>
          <cell r="E2385" t="str">
            <v>SICRO Abr/26</v>
          </cell>
        </row>
        <row r="2386">
          <cell r="A2386">
            <v>1917437</v>
          </cell>
          <cell r="B2386" t="str">
            <v>Dragagem de areia média com draga de sucção e recalque - bomba de 746 kW e cortador de 110 kW - distância de recalque de 5.500 a 5.700 m</v>
          </cell>
          <cell r="C2386" t="str">
            <v>m³</v>
          </cell>
          <cell r="D2386">
            <v>62.24</v>
          </cell>
          <cell r="E2386" t="str">
            <v>SICRO Abr/26</v>
          </cell>
        </row>
        <row r="2387">
          <cell r="A2387">
            <v>1917438</v>
          </cell>
          <cell r="B2387" t="str">
            <v>Dragagem de areia média com draga de sucção e recalque - bomba de 746 kW e cortador de 110 kW - distância de recalque de 5.700 a 5.900 m</v>
          </cell>
          <cell r="C2387" t="str">
            <v>m³</v>
          </cell>
          <cell r="D2387">
            <v>67.180000000000007</v>
          </cell>
          <cell r="E2387" t="str">
            <v>SICRO Abr/26</v>
          </cell>
        </row>
        <row r="2388">
          <cell r="A2388">
            <v>1917439</v>
          </cell>
          <cell r="B2388" t="str">
            <v>Dragagem de areia média com draga de sucção e recalque - bomba de 746 kW e cortador de 110 kW - distância de recalque de 5.900 a 6.100 m</v>
          </cell>
          <cell r="C2388" t="str">
            <v>m³</v>
          </cell>
          <cell r="D2388">
            <v>71.44</v>
          </cell>
          <cell r="E2388" t="str">
            <v>SICRO Abr/26</v>
          </cell>
        </row>
        <row r="2389">
          <cell r="A2389">
            <v>1917412</v>
          </cell>
          <cell r="B2389" t="str">
            <v>Dragagem de areia média com draga de sucção e recalque - bomba de 746 kW e cortador de 110 kW - distância de recalque de 500 a 700 m</v>
          </cell>
          <cell r="C2389" t="str">
            <v>m³</v>
          </cell>
          <cell r="D2389">
            <v>5.81</v>
          </cell>
          <cell r="E2389" t="str">
            <v>SICRO Abr/26</v>
          </cell>
        </row>
        <row r="2390">
          <cell r="A2390">
            <v>1917413</v>
          </cell>
          <cell r="B2390" t="str">
            <v>Dragagem de areia média com draga de sucção e recalque - bomba de 746 kW e cortador de 110 kW - distância de recalque de 700 a 900 m</v>
          </cell>
          <cell r="C2390" t="str">
            <v>m³</v>
          </cell>
          <cell r="D2390">
            <v>6.45</v>
          </cell>
          <cell r="E2390" t="str">
            <v>SICRO Abr/26</v>
          </cell>
        </row>
        <row r="2391">
          <cell r="A2391">
            <v>1917414</v>
          </cell>
          <cell r="B2391" t="str">
            <v>Dragagem de areia média com draga de sucção e recalque - bomba de 746 kW e cortador de 110 kW - distância de recalque de 900 a 1.100 m</v>
          </cell>
          <cell r="C2391" t="str">
            <v>m³</v>
          </cell>
          <cell r="D2391">
            <v>7.08</v>
          </cell>
          <cell r="E2391" t="str">
            <v>SICRO Abr/26</v>
          </cell>
        </row>
        <row r="2392">
          <cell r="A2392">
            <v>1917733</v>
          </cell>
          <cell r="B2392" t="str">
            <v>Dragagem de areia média com draga de sucção e recalque - bomba de 746 kW e cortador de 110 kW - distância de recalque de até 500 m</v>
          </cell>
          <cell r="C2392" t="str">
            <v>m³</v>
          </cell>
          <cell r="D2392">
            <v>5.4</v>
          </cell>
          <cell r="E2392" t="str">
            <v>SICRO Abr/26</v>
          </cell>
        </row>
        <row r="2393">
          <cell r="A2393">
            <v>1917049</v>
          </cell>
          <cell r="B2393" t="str">
            <v>Dragagem de areia média com draga hopper - capacidade da cisterna de 1.000 m³ - DMT de 1.500 a 1.800 m</v>
          </cell>
          <cell r="C2393" t="str">
            <v>m³</v>
          </cell>
          <cell r="D2393">
            <v>26.59</v>
          </cell>
          <cell r="E2393" t="str">
            <v>SICRO Abr/26</v>
          </cell>
        </row>
        <row r="2394">
          <cell r="A2394">
            <v>1917050</v>
          </cell>
          <cell r="B2394" t="str">
            <v>Dragagem de areia média com draga hopper - capacidade da cisterna de 1.000 m³ - DMT de 1.800 a 2.100 m</v>
          </cell>
          <cell r="C2394" t="str">
            <v>m³</v>
          </cell>
          <cell r="D2394">
            <v>27.07</v>
          </cell>
          <cell r="E2394" t="str">
            <v>SICRO Abr/26</v>
          </cell>
        </row>
        <row r="2395">
          <cell r="A2395">
            <v>1917051</v>
          </cell>
          <cell r="B2395" t="str">
            <v>Dragagem de areia média com draga hopper - capacidade da cisterna de 1.000 m³ - DMT de 2.100 a 2.400 m</v>
          </cell>
          <cell r="C2395" t="str">
            <v>m³</v>
          </cell>
          <cell r="D2395">
            <v>27.57</v>
          </cell>
          <cell r="E2395" t="str">
            <v>SICRO Abr/26</v>
          </cell>
        </row>
        <row r="2396">
          <cell r="A2396">
            <v>1917052</v>
          </cell>
          <cell r="B2396" t="str">
            <v>Dragagem de areia média com draga hopper - capacidade da cisterna de 1.000 m³ - DMT de 2.400 a 2.700 m</v>
          </cell>
          <cell r="C2396" t="str">
            <v>m³</v>
          </cell>
          <cell r="D2396">
            <v>28.09</v>
          </cell>
          <cell r="E2396" t="str">
            <v>SICRO Abr/26</v>
          </cell>
        </row>
        <row r="2397">
          <cell r="A2397">
            <v>1917053</v>
          </cell>
          <cell r="B2397" t="str">
            <v>Dragagem de areia média com draga hopper - capacidade da cisterna de 1.000 m³ - DMT de 2.700 a 3.000 m</v>
          </cell>
          <cell r="C2397" t="str">
            <v>m³</v>
          </cell>
          <cell r="D2397">
            <v>28.64</v>
          </cell>
          <cell r="E2397" t="str">
            <v>SICRO Abr/26</v>
          </cell>
        </row>
        <row r="2398">
          <cell r="A2398">
            <v>1917054</v>
          </cell>
          <cell r="B2398" t="str">
            <v>Dragagem de areia média com draga hopper - capacidade da cisterna de 1.000 m³ - DMT de 3.000 m</v>
          </cell>
          <cell r="C2398" t="str">
            <v>m³</v>
          </cell>
          <cell r="D2398">
            <v>28.93</v>
          </cell>
          <cell r="E2398" t="str">
            <v>SICRO Abr/26</v>
          </cell>
        </row>
        <row r="2399">
          <cell r="A2399">
            <v>1901553</v>
          </cell>
          <cell r="B2399" t="str">
            <v>Dragagem de areia média com draga hopper - capacidade da cisterna de 10.000 m³ - DMT de 1.500 a 1.800 m</v>
          </cell>
          <cell r="C2399" t="str">
            <v>m³</v>
          </cell>
          <cell r="D2399">
            <v>14.86</v>
          </cell>
          <cell r="E2399" t="str">
            <v>SICRO Abr/26</v>
          </cell>
        </row>
        <row r="2400">
          <cell r="A2400">
            <v>1901554</v>
          </cell>
          <cell r="B2400" t="str">
            <v>Dragagem de areia média com draga hopper - capacidade da cisterna de 10.000 m³ - DMT de 1.800 a 2.100 m</v>
          </cell>
          <cell r="C2400" t="str">
            <v>m³</v>
          </cell>
          <cell r="D2400">
            <v>14.98</v>
          </cell>
          <cell r="E2400" t="str">
            <v>SICRO Abr/26</v>
          </cell>
        </row>
        <row r="2401">
          <cell r="A2401">
            <v>1901555</v>
          </cell>
          <cell r="B2401" t="str">
            <v>Dragagem de areia média com draga hopper - capacidade da cisterna de 10.000 m³ - DMT de 2.100 a 2.400 m</v>
          </cell>
          <cell r="C2401" t="str">
            <v>m³</v>
          </cell>
          <cell r="D2401">
            <v>15.11</v>
          </cell>
          <cell r="E2401" t="str">
            <v>SICRO Abr/26</v>
          </cell>
        </row>
        <row r="2402">
          <cell r="A2402">
            <v>1901556</v>
          </cell>
          <cell r="B2402" t="str">
            <v>Dragagem de areia média com draga hopper - capacidade da cisterna de 10.000 m³ - DMT de 2.400 a 2.700 m</v>
          </cell>
          <cell r="C2402" t="str">
            <v>m³</v>
          </cell>
          <cell r="D2402">
            <v>15.23</v>
          </cell>
          <cell r="E2402" t="str">
            <v>SICRO Abr/26</v>
          </cell>
        </row>
        <row r="2403">
          <cell r="A2403">
            <v>1901557</v>
          </cell>
          <cell r="B2403" t="str">
            <v>Dragagem de areia média com draga hopper - capacidade da cisterna de 10.000 m³ - DMT de 2.700 a 3.000 m</v>
          </cell>
          <cell r="C2403" t="str">
            <v>m³</v>
          </cell>
          <cell r="D2403">
            <v>15.37</v>
          </cell>
          <cell r="E2403" t="str">
            <v>SICRO Abr/26</v>
          </cell>
        </row>
        <row r="2404">
          <cell r="A2404">
            <v>1901558</v>
          </cell>
          <cell r="B2404" t="str">
            <v>Dragagem de areia média com draga hopper - capacidade da cisterna de 10.000 m³ - DMT de 3.000 m</v>
          </cell>
          <cell r="C2404" t="str">
            <v>m³</v>
          </cell>
          <cell r="D2404">
            <v>15.44</v>
          </cell>
          <cell r="E2404" t="str">
            <v>SICRO Abr/26</v>
          </cell>
        </row>
        <row r="2405">
          <cell r="A2405">
            <v>1901560</v>
          </cell>
          <cell r="B2405" t="str">
            <v>Dragagem de areia média com draga hopper - capacidade da cisterna de 15.000 m³ - DMT de 1.500 a 1.800 m</v>
          </cell>
          <cell r="C2405" t="str">
            <v>m³</v>
          </cell>
          <cell r="D2405">
            <v>19.440000000000001</v>
          </cell>
          <cell r="E2405" t="str">
            <v>SICRO Abr/26</v>
          </cell>
        </row>
        <row r="2406">
          <cell r="A2406">
            <v>1901561</v>
          </cell>
          <cell r="B2406" t="str">
            <v>Dragagem de areia média com draga hopper - capacidade da cisterna de 15.000 m³ - DMT de 1.800 a 2.100 m</v>
          </cell>
          <cell r="C2406" t="str">
            <v>m³</v>
          </cell>
          <cell r="D2406">
            <v>19.55</v>
          </cell>
          <cell r="E2406" t="str">
            <v>SICRO Abr/26</v>
          </cell>
        </row>
        <row r="2407">
          <cell r="A2407">
            <v>1901562</v>
          </cell>
          <cell r="B2407" t="str">
            <v>Dragagem de areia média com draga hopper - capacidade da cisterna de 15.000 m³ - DMT de 2.100 a 2.400 m</v>
          </cell>
          <cell r="C2407" t="str">
            <v>m³</v>
          </cell>
          <cell r="D2407">
            <v>19.66</v>
          </cell>
          <cell r="E2407" t="str">
            <v>SICRO Abr/26</v>
          </cell>
        </row>
        <row r="2408">
          <cell r="A2408">
            <v>1901563</v>
          </cell>
          <cell r="B2408" t="str">
            <v>Dragagem de areia média com draga hopper - capacidade da cisterna de 15.000 m³ - DMT de 2.400 a 2.700 m</v>
          </cell>
          <cell r="C2408" t="str">
            <v>m³</v>
          </cell>
          <cell r="D2408">
            <v>19.78</v>
          </cell>
          <cell r="E2408" t="str">
            <v>SICRO Abr/26</v>
          </cell>
        </row>
        <row r="2409">
          <cell r="A2409">
            <v>1901564</v>
          </cell>
          <cell r="B2409" t="str">
            <v>Dragagem de areia média com draga hopper - capacidade da cisterna de 15.000 m³ - DMT de 2.700 a 3.000 m</v>
          </cell>
          <cell r="C2409" t="str">
            <v>m³</v>
          </cell>
          <cell r="D2409">
            <v>19.91</v>
          </cell>
          <cell r="E2409" t="str">
            <v>SICRO Abr/26</v>
          </cell>
        </row>
        <row r="2410">
          <cell r="A2410">
            <v>1901559</v>
          </cell>
          <cell r="B2410" t="str">
            <v>Dragagem de areia média com draga hopper - capacidade da cisterna de 15.000 m³ - DMT de 3.000 m</v>
          </cell>
          <cell r="C2410" t="str">
            <v>m³</v>
          </cell>
          <cell r="D2410">
            <v>19.98</v>
          </cell>
          <cell r="E2410" t="str">
            <v>SICRO Abr/26</v>
          </cell>
        </row>
        <row r="2411">
          <cell r="A2411">
            <v>1917085</v>
          </cell>
          <cell r="B2411" t="str">
            <v>Dragagem de areia média com draga hopper - capacidade da cisterna de 2.000 m³ - DMT de 1.500 a 1.800 m</v>
          </cell>
          <cell r="C2411" t="str">
            <v>m³</v>
          </cell>
          <cell r="D2411">
            <v>17.600000000000001</v>
          </cell>
          <cell r="E2411" t="str">
            <v>SICRO Abr/26</v>
          </cell>
        </row>
        <row r="2412">
          <cell r="A2412">
            <v>1917086</v>
          </cell>
          <cell r="B2412" t="str">
            <v>Dragagem de areia média com draga hopper - capacidade da cisterna de 2.000 m³ - DMT de 1.800 a 2.100 m</v>
          </cell>
          <cell r="C2412" t="str">
            <v>m³</v>
          </cell>
          <cell r="D2412">
            <v>17.88</v>
          </cell>
          <cell r="E2412" t="str">
            <v>SICRO Abr/26</v>
          </cell>
        </row>
        <row r="2413">
          <cell r="A2413">
            <v>1917087</v>
          </cell>
          <cell r="B2413" t="str">
            <v>Dragagem de areia média com draga hopper - capacidade da cisterna de 2.000 m³ - DMT de 2.100 a 2.400 m</v>
          </cell>
          <cell r="C2413" t="str">
            <v>m³</v>
          </cell>
          <cell r="D2413">
            <v>18.170000000000002</v>
          </cell>
          <cell r="E2413" t="str">
            <v>SICRO Abr/26</v>
          </cell>
        </row>
        <row r="2414">
          <cell r="A2414">
            <v>1917088</v>
          </cell>
          <cell r="B2414" t="str">
            <v>Dragagem de areia média com draga hopper - capacidade da cisterna de 2.000 m³ - DMT de 2.400 a 2.700 m</v>
          </cell>
          <cell r="C2414" t="str">
            <v>m³</v>
          </cell>
          <cell r="D2414">
            <v>18.47</v>
          </cell>
          <cell r="E2414" t="str">
            <v>SICRO Abr/26</v>
          </cell>
        </row>
        <row r="2415">
          <cell r="A2415">
            <v>1917089</v>
          </cell>
          <cell r="B2415" t="str">
            <v>Dragagem de areia média com draga hopper - capacidade da cisterna de 2.000 m³ - DMT de 2.700 a 3.000 m</v>
          </cell>
          <cell r="C2415" t="str">
            <v>m³</v>
          </cell>
          <cell r="D2415">
            <v>18.8</v>
          </cell>
          <cell r="E2415" t="str">
            <v>SICRO Abr/26</v>
          </cell>
        </row>
        <row r="2416">
          <cell r="A2416">
            <v>1917090</v>
          </cell>
          <cell r="B2416" t="str">
            <v>Dragagem de areia média com draga hopper - capacidade da cisterna de 2.000 m³ - DMT de 3.000 m</v>
          </cell>
          <cell r="C2416" t="str">
            <v>m³</v>
          </cell>
          <cell r="D2416">
            <v>18.97</v>
          </cell>
          <cell r="E2416" t="str">
            <v>SICRO Abr/26</v>
          </cell>
        </row>
        <row r="2417">
          <cell r="A2417">
            <v>1901566</v>
          </cell>
          <cell r="B2417" t="str">
            <v>Dragagem de areia média com draga hopper - capacidade da cisterna de 20.000 m³ - DMT de 1.500 a 1.800 m</v>
          </cell>
          <cell r="C2417" t="str">
            <v>m³</v>
          </cell>
          <cell r="D2417">
            <v>24.13</v>
          </cell>
          <cell r="E2417" t="str">
            <v>SICRO Abr/26</v>
          </cell>
        </row>
        <row r="2418">
          <cell r="A2418">
            <v>1901567</v>
          </cell>
          <cell r="B2418" t="str">
            <v>Dragagem de areia média com draga hopper - capacidade da cisterna de 20.000 m³ - DMT de 1.800 a 2.100 m</v>
          </cell>
          <cell r="C2418" t="str">
            <v>m³</v>
          </cell>
          <cell r="D2418">
            <v>24.24</v>
          </cell>
          <cell r="E2418" t="str">
            <v>SICRO Abr/26</v>
          </cell>
        </row>
        <row r="2419">
          <cell r="A2419">
            <v>1901568</v>
          </cell>
          <cell r="B2419" t="str">
            <v>Dragagem de areia média com draga hopper - capacidade da cisterna de 20.000 m³ - DMT de 2.100 a 2.400 m</v>
          </cell>
          <cell r="C2419" t="str">
            <v>m³</v>
          </cell>
          <cell r="D2419">
            <v>24.35</v>
          </cell>
          <cell r="E2419" t="str">
            <v>SICRO Abr/26</v>
          </cell>
        </row>
        <row r="2420">
          <cell r="A2420">
            <v>1901569</v>
          </cell>
          <cell r="B2420" t="str">
            <v>Dragagem de areia média com draga hopper - capacidade da cisterna de 20.000 m³ - DMT de 2.400 a 2.700 m</v>
          </cell>
          <cell r="C2420" t="str">
            <v>m³</v>
          </cell>
          <cell r="D2420">
            <v>24.46</v>
          </cell>
          <cell r="E2420" t="str">
            <v>SICRO Abr/26</v>
          </cell>
        </row>
        <row r="2421">
          <cell r="A2421">
            <v>1901570</v>
          </cell>
          <cell r="B2421" t="str">
            <v>Dragagem de areia média com draga hopper - capacidade da cisterna de 20.000 m³ - DMT de 2.700 a 3.000 m</v>
          </cell>
          <cell r="C2421" t="str">
            <v>m³</v>
          </cell>
          <cell r="D2421">
            <v>24.59</v>
          </cell>
          <cell r="E2421" t="str">
            <v>SICRO Abr/26</v>
          </cell>
        </row>
        <row r="2422">
          <cell r="A2422">
            <v>1901565</v>
          </cell>
          <cell r="B2422" t="str">
            <v>Dragagem de areia média com draga hopper - capacidade da cisterna de 20.000 m³ - DMT de 3.000 m</v>
          </cell>
          <cell r="C2422" t="str">
            <v>m³</v>
          </cell>
          <cell r="D2422">
            <v>24.65</v>
          </cell>
          <cell r="E2422" t="str">
            <v>SICRO Abr/26</v>
          </cell>
        </row>
        <row r="2423">
          <cell r="A2423">
            <v>1917121</v>
          </cell>
          <cell r="B2423" t="str">
            <v>Dragagem de areia média com draga hopper - capacidade da cisterna de 3.000 m³ - DMT de 1.500 a 1.800 m</v>
          </cell>
          <cell r="C2423" t="str">
            <v>m³</v>
          </cell>
          <cell r="D2423">
            <v>16.100000000000001</v>
          </cell>
          <cell r="E2423" t="str">
            <v>SICRO Abr/26</v>
          </cell>
        </row>
        <row r="2424">
          <cell r="A2424">
            <v>1917122</v>
          </cell>
          <cell r="B2424" t="str">
            <v>Dragagem de areia média com draga hopper - capacidade da cisterna de 3.000 m³ - DMT de 1.800 a 2.100 m</v>
          </cell>
          <cell r="C2424" t="str">
            <v>m³</v>
          </cell>
          <cell r="D2424">
            <v>16.32</v>
          </cell>
          <cell r="E2424" t="str">
            <v>SICRO Abr/26</v>
          </cell>
        </row>
        <row r="2425">
          <cell r="A2425">
            <v>1917123</v>
          </cell>
          <cell r="B2425" t="str">
            <v>Dragagem de areia média com draga hopper - capacidade da cisterna de 3.000 m³ - DMT de 2.100 a 2.400 m</v>
          </cell>
          <cell r="C2425" t="str">
            <v>m³</v>
          </cell>
          <cell r="D2425">
            <v>16.54</v>
          </cell>
          <cell r="E2425" t="str">
            <v>SICRO Abr/26</v>
          </cell>
        </row>
        <row r="2426">
          <cell r="A2426">
            <v>1917124</v>
          </cell>
          <cell r="B2426" t="str">
            <v>Dragagem de areia média com draga hopper - capacidade da cisterna de 3.000 m³ - DMT de 2.400 a 2.700 m</v>
          </cell>
          <cell r="C2426" t="str">
            <v>m³</v>
          </cell>
          <cell r="D2426">
            <v>16.78</v>
          </cell>
          <cell r="E2426" t="str">
            <v>SICRO Abr/26</v>
          </cell>
        </row>
        <row r="2427">
          <cell r="A2427">
            <v>1917125</v>
          </cell>
          <cell r="B2427" t="str">
            <v>Dragagem de areia média com draga hopper - capacidade da cisterna de 3.000 m³ - DMT de 2.700 a 3.000 m</v>
          </cell>
          <cell r="C2427" t="str">
            <v>m³</v>
          </cell>
          <cell r="D2427">
            <v>17.03</v>
          </cell>
          <cell r="E2427" t="str">
            <v>SICRO Abr/26</v>
          </cell>
        </row>
        <row r="2428">
          <cell r="A2428">
            <v>1917126</v>
          </cell>
          <cell r="B2428" t="str">
            <v>Dragagem de areia média com draga hopper - capacidade da cisterna de 3.000 m³ - DMT de 3.000 m</v>
          </cell>
          <cell r="C2428" t="str">
            <v>m³</v>
          </cell>
          <cell r="D2428">
            <v>17.170000000000002</v>
          </cell>
          <cell r="E2428" t="str">
            <v>SICRO Abr/26</v>
          </cell>
        </row>
        <row r="2429">
          <cell r="A2429">
            <v>1917157</v>
          </cell>
          <cell r="B2429" t="str">
            <v>Dragagem de areia média com draga hopper - capacidade da cisterna de 4.000 m³ - DMT de 1.500 a 1.800 m</v>
          </cell>
          <cell r="C2429" t="str">
            <v>m³</v>
          </cell>
          <cell r="D2429">
            <v>14.97</v>
          </cell>
          <cell r="E2429" t="str">
            <v>SICRO Abr/26</v>
          </cell>
        </row>
        <row r="2430">
          <cell r="A2430">
            <v>1917158</v>
          </cell>
          <cell r="B2430" t="str">
            <v>Dragagem de areia média com draga hopper - capacidade da cisterna de 4.000 m³ - DMT de 1.800 a 2.100 m</v>
          </cell>
          <cell r="C2430" t="str">
            <v>m³</v>
          </cell>
          <cell r="D2430">
            <v>15.15</v>
          </cell>
          <cell r="E2430" t="str">
            <v>SICRO Abr/26</v>
          </cell>
        </row>
        <row r="2431">
          <cell r="A2431">
            <v>1917159</v>
          </cell>
          <cell r="B2431" t="str">
            <v>Dragagem de areia média com draga hopper - capacidade da cisterna de 4.000 m³ - DMT de 2.100 a 2.400 m</v>
          </cell>
          <cell r="C2431" t="str">
            <v>m³</v>
          </cell>
          <cell r="D2431">
            <v>15.35</v>
          </cell>
          <cell r="E2431" t="str">
            <v>SICRO Abr/26</v>
          </cell>
        </row>
        <row r="2432">
          <cell r="A2432">
            <v>1917160</v>
          </cell>
          <cell r="B2432" t="str">
            <v>Dragagem de areia média com draga hopper - capacidade da cisterna de 4.000 m³ - DMT de 2.400 a 2.700 m</v>
          </cell>
          <cell r="C2432" t="str">
            <v>m³</v>
          </cell>
          <cell r="D2432">
            <v>15.55</v>
          </cell>
          <cell r="E2432" t="str">
            <v>SICRO Abr/26</v>
          </cell>
        </row>
        <row r="2433">
          <cell r="A2433">
            <v>1917161</v>
          </cell>
          <cell r="B2433" t="str">
            <v>Dragagem de areia média com draga hopper - capacidade da cisterna de 4.000 m³ - DMT de 2.700 a 3.000 m</v>
          </cell>
          <cell r="C2433" t="str">
            <v>m³</v>
          </cell>
          <cell r="D2433">
            <v>15.77</v>
          </cell>
          <cell r="E2433" t="str">
            <v>SICRO Abr/26</v>
          </cell>
        </row>
        <row r="2434">
          <cell r="A2434">
            <v>1917162</v>
          </cell>
          <cell r="B2434" t="str">
            <v>Dragagem de areia média com draga hopper - capacidade da cisterna de 4.000 m³ - DMT de 3.000 m</v>
          </cell>
          <cell r="C2434" t="str">
            <v>m³</v>
          </cell>
          <cell r="D2434">
            <v>15.89</v>
          </cell>
          <cell r="E2434" t="str">
            <v>SICRO Abr/26</v>
          </cell>
        </row>
        <row r="2435">
          <cell r="A2435">
            <v>1917193</v>
          </cell>
          <cell r="B2435" t="str">
            <v>Dragagem de areia média com draga hopper - capacidade da cisterna de 5.000 m³ - DMT de 1.500 a 1.800 m</v>
          </cell>
          <cell r="C2435" t="str">
            <v>m³</v>
          </cell>
          <cell r="D2435">
            <v>16.36</v>
          </cell>
          <cell r="E2435" t="str">
            <v>SICRO Abr/26</v>
          </cell>
        </row>
        <row r="2436">
          <cell r="A2436">
            <v>1917194</v>
          </cell>
          <cell r="B2436" t="str">
            <v>Dragagem de areia média com draga hopper - capacidade da cisterna de 5.000 m³ - DMT de 1.800 a 2.100 m</v>
          </cell>
          <cell r="C2436" t="str">
            <v>m³</v>
          </cell>
          <cell r="D2436">
            <v>16.52</v>
          </cell>
          <cell r="E2436" t="str">
            <v>SICRO Abr/26</v>
          </cell>
        </row>
        <row r="2437">
          <cell r="A2437">
            <v>1917195</v>
          </cell>
          <cell r="B2437" t="str">
            <v>Dragagem de areia média com draga hopper - capacidade da cisterna de 5.000 m³ - DMT de 2.100 a 2.400 m</v>
          </cell>
          <cell r="C2437" t="str">
            <v>m³</v>
          </cell>
          <cell r="D2437">
            <v>16.690000000000001</v>
          </cell>
          <cell r="E2437" t="str">
            <v>SICRO Abr/26</v>
          </cell>
        </row>
        <row r="2438">
          <cell r="A2438">
            <v>1917196</v>
          </cell>
          <cell r="B2438" t="str">
            <v>Dragagem de areia média com draga hopper - capacidade da cisterna de 5.000 m³ - DMT de 2.400 a 2.700 m</v>
          </cell>
          <cell r="C2438" t="str">
            <v>m³</v>
          </cell>
          <cell r="D2438">
            <v>16.87</v>
          </cell>
          <cell r="E2438" t="str">
            <v>SICRO Abr/26</v>
          </cell>
        </row>
        <row r="2439">
          <cell r="A2439">
            <v>1917197</v>
          </cell>
          <cell r="B2439" t="str">
            <v>Dragagem de areia média com draga hopper - capacidade da cisterna de 5.000 m³ - DMT de 2.700 a 3.000 m</v>
          </cell>
          <cell r="C2439" t="str">
            <v>m³</v>
          </cell>
          <cell r="D2439">
            <v>17.059999999999999</v>
          </cell>
          <cell r="E2439" t="str">
            <v>SICRO Abr/26</v>
          </cell>
        </row>
        <row r="2440">
          <cell r="A2440">
            <v>1917198</v>
          </cell>
          <cell r="B2440" t="str">
            <v>Dragagem de areia média com draga hopper - capacidade da cisterna de 5.000 m³ - DMT de 3.000 m</v>
          </cell>
          <cell r="C2440" t="str">
            <v>m³</v>
          </cell>
          <cell r="D2440">
            <v>17.16</v>
          </cell>
          <cell r="E2440" t="str">
            <v>SICRO Abr/26</v>
          </cell>
        </row>
        <row r="2441">
          <cell r="A2441">
            <v>1917013</v>
          </cell>
          <cell r="B2441" t="str">
            <v>Dragagem de areia média com draga hopper - capacidade da cisterna de 750 m³ - DMT de 1.500 a 1.800 m</v>
          </cell>
          <cell r="C2441" t="str">
            <v>m³</v>
          </cell>
          <cell r="D2441">
            <v>37.03</v>
          </cell>
          <cell r="E2441" t="str">
            <v>SICRO Abr/26</v>
          </cell>
        </row>
        <row r="2442">
          <cell r="A2442">
            <v>1917014</v>
          </cell>
          <cell r="B2442" t="str">
            <v>Dragagem de areia média com draga hopper - capacidade da cisterna de 750 m³ - DMT de 1.800 a 2.100 m</v>
          </cell>
          <cell r="C2442" t="str">
            <v>m³</v>
          </cell>
          <cell r="D2442">
            <v>37.74</v>
          </cell>
          <cell r="E2442" t="str">
            <v>SICRO Abr/26</v>
          </cell>
        </row>
        <row r="2443">
          <cell r="A2443">
            <v>1917015</v>
          </cell>
          <cell r="B2443" t="str">
            <v>Dragagem de areia média com draga hopper - capacidade da cisterna de 750 m³ - DMT de 2.100 a 2.400 m</v>
          </cell>
          <cell r="C2443" t="str">
            <v>m³</v>
          </cell>
          <cell r="D2443">
            <v>38.47</v>
          </cell>
          <cell r="E2443" t="str">
            <v>SICRO Abr/26</v>
          </cell>
        </row>
        <row r="2444">
          <cell r="A2444">
            <v>1917016</v>
          </cell>
          <cell r="B2444" t="str">
            <v>Dragagem de areia média com draga hopper - capacidade da cisterna de 750 m³ - DMT de 2.400 a 2.700 m</v>
          </cell>
          <cell r="C2444" t="str">
            <v>m³</v>
          </cell>
          <cell r="D2444">
            <v>39.229999999999997</v>
          </cell>
          <cell r="E2444" t="str">
            <v>SICRO Abr/26</v>
          </cell>
        </row>
        <row r="2445">
          <cell r="A2445">
            <v>1917017</v>
          </cell>
          <cell r="B2445" t="str">
            <v>Dragagem de areia média com draga hopper - capacidade da cisterna de 750 m³ - DMT de 2.700 a 3.000 m</v>
          </cell>
          <cell r="C2445" t="str">
            <v>m³</v>
          </cell>
          <cell r="D2445">
            <v>40.04</v>
          </cell>
          <cell r="E2445" t="str">
            <v>SICRO Abr/26</v>
          </cell>
        </row>
        <row r="2446">
          <cell r="A2446">
            <v>1917018</v>
          </cell>
          <cell r="B2446" t="str">
            <v>Dragagem de areia média com draga hopper - capacidade da cisterna de 750 m³ - DMT de 3.000 m</v>
          </cell>
          <cell r="C2446" t="str">
            <v>m³</v>
          </cell>
          <cell r="D2446">
            <v>40.47</v>
          </cell>
          <cell r="E2446" t="str">
            <v>SICRO Abr/26</v>
          </cell>
        </row>
        <row r="2447">
          <cell r="A2447">
            <v>1917623</v>
          </cell>
          <cell r="B2447" t="str">
            <v>Dragagem de cascalho com draga de sucção e recalque - bomba de 1.350 kW e cortador de 170 kW - distância de recalque de 1.100 a 1.300 m</v>
          </cell>
          <cell r="C2447" t="str">
            <v>m³</v>
          </cell>
          <cell r="D2447">
            <v>26.99</v>
          </cell>
          <cell r="E2447" t="str">
            <v>SICRO Abr/26</v>
          </cell>
        </row>
        <row r="2448">
          <cell r="A2448">
            <v>1917624</v>
          </cell>
          <cell r="B2448" t="str">
            <v>Dragagem de cascalho com draga de sucção e recalque - bomba de 1.350 kW e cortador de 170 kW - distância de recalque de 1.300 a 1.500 m</v>
          </cell>
          <cell r="C2448" t="str">
            <v>m³</v>
          </cell>
          <cell r="D2448">
            <v>34.14</v>
          </cell>
          <cell r="E2448" t="str">
            <v>SICRO Abr/26</v>
          </cell>
        </row>
        <row r="2449">
          <cell r="A2449">
            <v>1917625</v>
          </cell>
          <cell r="B2449" t="str">
            <v>Dragagem de cascalho com draga de sucção e recalque - bomba de 1.350 kW e cortador de 170 kW - distância de recalque de 1.500 a 1.700 m</v>
          </cell>
          <cell r="C2449" t="str">
            <v>m³</v>
          </cell>
          <cell r="D2449">
            <v>42.81</v>
          </cell>
          <cell r="E2449" t="str">
            <v>SICRO Abr/26</v>
          </cell>
        </row>
        <row r="2450">
          <cell r="A2450">
            <v>1917626</v>
          </cell>
          <cell r="B2450" t="str">
            <v>Dragagem de cascalho com draga de sucção e recalque - bomba de 1.350 kW e cortador de 170 kW - distância de recalque de 1.700 a 1.900 m</v>
          </cell>
          <cell r="C2450" t="str">
            <v>m³</v>
          </cell>
          <cell r="D2450">
            <v>52.5</v>
          </cell>
          <cell r="E2450" t="str">
            <v>SICRO Abr/26</v>
          </cell>
        </row>
        <row r="2451">
          <cell r="A2451">
            <v>1917627</v>
          </cell>
          <cell r="B2451" t="str">
            <v>Dragagem de cascalho com draga de sucção e recalque - bomba de 1.350 kW e cortador de 170 kW - distância de recalque de 1.900 a 2.100 m</v>
          </cell>
          <cell r="C2451" t="str">
            <v>m³</v>
          </cell>
          <cell r="D2451">
            <v>63.23</v>
          </cell>
          <cell r="E2451" t="str">
            <v>SICRO Abr/26</v>
          </cell>
        </row>
        <row r="2452">
          <cell r="A2452">
            <v>1917628</v>
          </cell>
          <cell r="B2452" t="str">
            <v>Dragagem de cascalho com draga de sucção e recalque - bomba de 1.350 kW e cortador de 170 kW - distância de recalque de 2.100 a 2.300 m</v>
          </cell>
          <cell r="C2452" t="str">
            <v>m³</v>
          </cell>
          <cell r="D2452">
            <v>73.959999999999994</v>
          </cell>
          <cell r="E2452" t="str">
            <v>SICRO Abr/26</v>
          </cell>
        </row>
        <row r="2453">
          <cell r="A2453">
            <v>1917620</v>
          </cell>
          <cell r="B2453" t="str">
            <v>Dragagem de cascalho com draga de sucção e recalque - bomba de 1.350 kW e cortador de 170 kW - distância de recalque de 500 a 700 m</v>
          </cell>
          <cell r="C2453" t="str">
            <v>m³</v>
          </cell>
          <cell r="D2453">
            <v>12.65</v>
          </cell>
          <cell r="E2453" t="str">
            <v>SICRO Abr/26</v>
          </cell>
        </row>
        <row r="2454">
          <cell r="A2454">
            <v>1917621</v>
          </cell>
          <cell r="B2454" t="str">
            <v>Dragagem de cascalho com draga de sucção e recalque - bomba de 1.350 kW e cortador de 170 kW - distância de recalque de 700 a 900 m</v>
          </cell>
          <cell r="C2454" t="str">
            <v>m³</v>
          </cell>
          <cell r="D2454">
            <v>14.64</v>
          </cell>
          <cell r="E2454" t="str">
            <v>SICRO Abr/26</v>
          </cell>
        </row>
        <row r="2455">
          <cell r="A2455">
            <v>1917622</v>
          </cell>
          <cell r="B2455" t="str">
            <v>Dragagem de cascalho com draga de sucção e recalque - bomba de 1.350 kW e cortador de 170 kW - distância de recalque de 900 a 1.100 m</v>
          </cell>
          <cell r="C2455" t="str">
            <v>m³</v>
          </cell>
          <cell r="D2455">
            <v>18.170000000000002</v>
          </cell>
          <cell r="E2455" t="str">
            <v>SICRO Abr/26</v>
          </cell>
        </row>
        <row r="2456">
          <cell r="A2456">
            <v>1917741</v>
          </cell>
          <cell r="B2456" t="str">
            <v>Dragagem de cascalho com draga de sucção e recalque - bomba de 1.350 kW e cortador de 170 kW - distância de recalque de até 500 m</v>
          </cell>
          <cell r="C2456" t="str">
            <v>m³</v>
          </cell>
          <cell r="D2456">
            <v>11.66</v>
          </cell>
          <cell r="E2456" t="str">
            <v>SICRO Abr/26</v>
          </cell>
        </row>
        <row r="2457">
          <cell r="A2457">
            <v>1917269</v>
          </cell>
          <cell r="B2457" t="str">
            <v>Dragagem de cascalho com draga de sucção e recalque - bomba de 294 kW e cortador de 30 kW - distância de recalque de 1.100 a 1.300 m</v>
          </cell>
          <cell r="C2457" t="str">
            <v>m³</v>
          </cell>
          <cell r="D2457">
            <v>30.2</v>
          </cell>
          <cell r="E2457" t="str">
            <v>SICRO Abr/26</v>
          </cell>
        </row>
        <row r="2458">
          <cell r="A2458">
            <v>1917270</v>
          </cell>
          <cell r="B2458" t="str">
            <v>Dragagem de cascalho com draga de sucção e recalque - bomba de 294 kW e cortador de 30 kW - distância de recalque de 1.300 a 1.500 m</v>
          </cell>
          <cell r="C2458" t="str">
            <v>m³</v>
          </cell>
          <cell r="D2458">
            <v>40.74</v>
          </cell>
          <cell r="E2458" t="str">
            <v>SICRO Abr/26</v>
          </cell>
        </row>
        <row r="2459">
          <cell r="A2459">
            <v>1917266</v>
          </cell>
          <cell r="B2459" t="str">
            <v>Dragagem de cascalho com draga de sucção e recalque - bomba de 294 kW e cortador de 30 kW - distância de recalque de 500 a 700 m</v>
          </cell>
          <cell r="C2459" t="str">
            <v>m³</v>
          </cell>
          <cell r="D2459">
            <v>9.9</v>
          </cell>
          <cell r="E2459" t="str">
            <v>SICRO Abr/26</v>
          </cell>
        </row>
        <row r="2460">
          <cell r="A2460">
            <v>1917267</v>
          </cell>
          <cell r="B2460" t="str">
            <v>Dragagem de cascalho com draga de sucção e recalque - bomba de 294 kW e cortador de 30 kW - distância de recalque de 700 a 900 m</v>
          </cell>
          <cell r="C2460" t="str">
            <v>m³</v>
          </cell>
          <cell r="D2460">
            <v>14.4</v>
          </cell>
          <cell r="E2460" t="str">
            <v>SICRO Abr/26</v>
          </cell>
        </row>
        <row r="2461">
          <cell r="A2461">
            <v>1917268</v>
          </cell>
          <cell r="B2461" t="str">
            <v>Dragagem de cascalho com draga de sucção e recalque - bomba de 294 kW e cortador de 30 kW - distância de recalque de 900 a 1.100 m</v>
          </cell>
          <cell r="C2461" t="str">
            <v>m³</v>
          </cell>
          <cell r="D2461">
            <v>21.88</v>
          </cell>
          <cell r="E2461" t="str">
            <v>SICRO Abr/26</v>
          </cell>
        </row>
        <row r="2462">
          <cell r="A2462">
            <v>1917728</v>
          </cell>
          <cell r="B2462" t="str">
            <v>Dragagem de cascalho com draga de sucção e recalque - bomba de 294 kW e cortador de 30 kW - distância de recalque de até 500 m</v>
          </cell>
          <cell r="C2462" t="str">
            <v>m³</v>
          </cell>
          <cell r="D2462">
            <v>9.1199999999999992</v>
          </cell>
          <cell r="E2462" t="str">
            <v>SICRO Abr/26</v>
          </cell>
        </row>
        <row r="2463">
          <cell r="A2463">
            <v>1917358</v>
          </cell>
          <cell r="B2463" t="str">
            <v>Dragagem de cascalho com draga de sucção e recalque - bomba de 483 kW e cortador de 55 kW - distância de recalque até 500 m</v>
          </cell>
          <cell r="C2463" t="str">
            <v>m³</v>
          </cell>
          <cell r="D2463">
            <v>9.57</v>
          </cell>
          <cell r="E2463" t="str">
            <v>SICRO Abr/26</v>
          </cell>
        </row>
        <row r="2464">
          <cell r="A2464">
            <v>1917362</v>
          </cell>
          <cell r="B2464" t="str">
            <v>Dragagem de cascalho com draga de sucção e recalque - bomba de 483 kW e cortador de 55 kW - distância de recalque de 1.100 a 1.300 m</v>
          </cell>
          <cell r="C2464" t="str">
            <v>m³</v>
          </cell>
          <cell r="D2464">
            <v>46.25</v>
          </cell>
          <cell r="E2464" t="str">
            <v>SICRO Abr/26</v>
          </cell>
        </row>
        <row r="2465">
          <cell r="A2465">
            <v>1917363</v>
          </cell>
          <cell r="B2465" t="str">
            <v>Dragagem de cascalho com draga de sucção e recalque - bomba de 483 kW e cortador de 55 kW - distância de recalque de 1.300 a 1.500 m</v>
          </cell>
          <cell r="C2465" t="str">
            <v>m³</v>
          </cell>
          <cell r="D2465">
            <v>56.36</v>
          </cell>
          <cell r="E2465" t="str">
            <v>SICRO Abr/26</v>
          </cell>
        </row>
        <row r="2466">
          <cell r="A2466">
            <v>1917359</v>
          </cell>
          <cell r="B2466" t="str">
            <v>Dragagem de cascalho com draga de sucção e recalque - bomba de 483 kW e cortador de 55 kW - distância de recalque de 500 a 700 m</v>
          </cell>
          <cell r="C2466" t="str">
            <v>m³</v>
          </cell>
          <cell r="D2466">
            <v>13.48</v>
          </cell>
          <cell r="E2466" t="str">
            <v>SICRO Abr/26</v>
          </cell>
        </row>
        <row r="2467">
          <cell r="A2467">
            <v>1917360</v>
          </cell>
          <cell r="B2467" t="str">
            <v>Dragagem de cascalho com draga de sucção e recalque - bomba de 483 kW e cortador de 55 kW - distância de recalque de 700 a 900 m</v>
          </cell>
          <cell r="C2467" t="str">
            <v>m³</v>
          </cell>
          <cell r="D2467">
            <v>22.13</v>
          </cell>
          <cell r="E2467" t="str">
            <v>SICRO Abr/26</v>
          </cell>
        </row>
        <row r="2468">
          <cell r="A2468">
            <v>1917361</v>
          </cell>
          <cell r="B2468" t="str">
            <v>Dragagem de cascalho com draga de sucção e recalque - bomba de 483 kW e cortador de 55 kW - distância de recalque de 900 a 1.100 m</v>
          </cell>
          <cell r="C2468" t="str">
            <v>m³</v>
          </cell>
          <cell r="D2468">
            <v>33.1</v>
          </cell>
          <cell r="E2468" t="str">
            <v>SICRO Abr/26</v>
          </cell>
        </row>
        <row r="2469">
          <cell r="A2469">
            <v>1917476</v>
          </cell>
          <cell r="B2469" t="str">
            <v>Dragagem de cascalho com draga de sucção e recalque - bomba de 746 kW e cortador de 110 kW - distância de recalque de 1.100 a 1.300 m</v>
          </cell>
          <cell r="C2469" t="str">
            <v>m³</v>
          </cell>
          <cell r="D2469">
            <v>36.04</v>
          </cell>
          <cell r="E2469" t="str">
            <v>SICRO Abr/26</v>
          </cell>
        </row>
        <row r="2470">
          <cell r="A2470">
            <v>1917477</v>
          </cell>
          <cell r="B2470" t="str">
            <v>Dragagem de cascalho com draga de sucção e recalque - bomba de 746 kW e cortador de 110 kW - distância de recalque de 1.300 a 1.500 m</v>
          </cell>
          <cell r="C2470" t="str">
            <v>m³</v>
          </cell>
          <cell r="D2470">
            <v>46.52</v>
          </cell>
          <cell r="E2470" t="str">
            <v>SICRO Abr/26</v>
          </cell>
        </row>
        <row r="2471">
          <cell r="A2471">
            <v>1917478</v>
          </cell>
          <cell r="B2471" t="str">
            <v>Dragagem de cascalho com draga de sucção e recalque - bomba de 746 kW e cortador de 110 kW - distância de recalque de 1.500 a 1.700 m</v>
          </cell>
          <cell r="C2471" t="str">
            <v>m³</v>
          </cell>
          <cell r="D2471">
            <v>59.75</v>
          </cell>
          <cell r="E2471" t="str">
            <v>SICRO Abr/26</v>
          </cell>
        </row>
        <row r="2472">
          <cell r="A2472">
            <v>1917479</v>
          </cell>
          <cell r="B2472" t="str">
            <v>Dragagem de cascalho com draga de sucção e recalque - bomba de 746 kW e cortador de 110 kW - distância de recalque de 1.700 a 1.900 m</v>
          </cell>
          <cell r="C2472" t="str">
            <v>m³</v>
          </cell>
          <cell r="D2472">
            <v>64.88</v>
          </cell>
          <cell r="E2472" t="str">
            <v>SICRO Abr/26</v>
          </cell>
        </row>
        <row r="2473">
          <cell r="A2473">
            <v>1917473</v>
          </cell>
          <cell r="B2473" t="str">
            <v>Dragagem de cascalho com draga de sucção e recalque - bomba de 746 kW e cortador de 110 kW - distância de recalque de 500 a 700 m</v>
          </cell>
          <cell r="C2473" t="str">
            <v>m³</v>
          </cell>
          <cell r="D2473">
            <v>16.54</v>
          </cell>
          <cell r="E2473" t="str">
            <v>SICRO Abr/26</v>
          </cell>
        </row>
        <row r="2474">
          <cell r="A2474">
            <v>1917474</v>
          </cell>
          <cell r="B2474" t="str">
            <v>Dragagem de cascalho com draga de sucção e recalque - bomba de 746 kW e cortador de 110 kW - distância de recalque de 700 a 900 m</v>
          </cell>
          <cell r="C2474" t="str">
            <v>m³</v>
          </cell>
          <cell r="D2474">
            <v>21.24</v>
          </cell>
          <cell r="E2474" t="str">
            <v>SICRO Abr/26</v>
          </cell>
        </row>
        <row r="2475">
          <cell r="A2475">
            <v>1917475</v>
          </cell>
          <cell r="B2475" t="str">
            <v>Dragagem de cascalho com draga de sucção e recalque - bomba de 746 kW e cortador de 110 kW - distância de recalque de 900 a 1.100 m</v>
          </cell>
          <cell r="C2475" t="str">
            <v>m³</v>
          </cell>
          <cell r="D2475">
            <v>27.11</v>
          </cell>
          <cell r="E2475" t="str">
            <v>SICRO Abr/26</v>
          </cell>
        </row>
        <row r="2476">
          <cell r="A2476">
            <v>1917736</v>
          </cell>
          <cell r="B2476" t="str">
            <v>Dragagem de cascalho com draga de sucção e recalque - bomba de 746 kW e cortador de 110 kW - distância de recalque de até 500 m</v>
          </cell>
          <cell r="C2476" t="str">
            <v>m³</v>
          </cell>
          <cell r="D2476">
            <v>11.74</v>
          </cell>
          <cell r="E2476" t="str">
            <v>SICRO Abr/26</v>
          </cell>
        </row>
        <row r="2477">
          <cell r="A2477">
            <v>1917067</v>
          </cell>
          <cell r="B2477" t="str">
            <v>Dragagem de cascalho com draga hopper - capacidade da cisterna de 1.000 m³ - DMT de 1.500 a 1.800 m</v>
          </cell>
          <cell r="C2477" t="str">
            <v>m³</v>
          </cell>
          <cell r="D2477">
            <v>24.84</v>
          </cell>
          <cell r="E2477" t="str">
            <v>SICRO Abr/26</v>
          </cell>
        </row>
        <row r="2478">
          <cell r="A2478">
            <v>1917068</v>
          </cell>
          <cell r="B2478" t="str">
            <v>Dragagem de cascalho com draga hopper - capacidade da cisterna de 1.000 m³ - DMT de 1.800 a 2.100 m</v>
          </cell>
          <cell r="C2478" t="str">
            <v>m³</v>
          </cell>
          <cell r="D2478">
            <v>25.34</v>
          </cell>
          <cell r="E2478" t="str">
            <v>SICRO Abr/26</v>
          </cell>
        </row>
        <row r="2479">
          <cell r="A2479">
            <v>1917069</v>
          </cell>
          <cell r="B2479" t="str">
            <v>Dragagem de cascalho com draga hopper - capacidade da cisterna de 1.000 m³ - DMT de 2.100 a 2.400 m</v>
          </cell>
          <cell r="C2479" t="str">
            <v>m³</v>
          </cell>
          <cell r="D2479">
            <v>25.84</v>
          </cell>
          <cell r="E2479" t="str">
            <v>SICRO Abr/26</v>
          </cell>
        </row>
        <row r="2480">
          <cell r="A2480">
            <v>1917070</v>
          </cell>
          <cell r="B2480" t="str">
            <v>Dragagem de cascalho com draga hopper - capacidade da cisterna de 1.000 m³ - DMT de 2.400 a 2.700 m</v>
          </cell>
          <cell r="C2480" t="str">
            <v>m³</v>
          </cell>
          <cell r="D2480">
            <v>26.38</v>
          </cell>
          <cell r="E2480" t="str">
            <v>SICRO Abr/26</v>
          </cell>
        </row>
        <row r="2481">
          <cell r="A2481">
            <v>1917071</v>
          </cell>
          <cell r="B2481" t="str">
            <v>Dragagem de cascalho com draga hopper - capacidade da cisterna de 1.000 m³ - DMT de 2.700 a 3.000 m</v>
          </cell>
          <cell r="C2481" t="str">
            <v>m³</v>
          </cell>
          <cell r="D2481">
            <v>26.94</v>
          </cell>
          <cell r="E2481" t="str">
            <v>SICRO Abr/26</v>
          </cell>
        </row>
        <row r="2482">
          <cell r="A2482">
            <v>1917072</v>
          </cell>
          <cell r="B2482" t="str">
            <v>Dragagem de cascalho com draga hopper - capacidade da cisterna de 1.000 m³ - DMT de 3.000 m</v>
          </cell>
          <cell r="C2482" t="str">
            <v>m³</v>
          </cell>
          <cell r="D2482">
            <v>27.24</v>
          </cell>
          <cell r="E2482" t="str">
            <v>SICRO Abr/26</v>
          </cell>
        </row>
        <row r="2483">
          <cell r="A2483">
            <v>1901572</v>
          </cell>
          <cell r="B2483" t="str">
            <v>Dragagem de cascalho com draga hopper - capacidade da cisterna de 10.000 m³ - DMT de 1.500 a 1.800 m</v>
          </cell>
          <cell r="C2483" t="str">
            <v>m³</v>
          </cell>
          <cell r="D2483">
            <v>13.6</v>
          </cell>
          <cell r="E2483" t="str">
            <v>SICRO Abr/26</v>
          </cell>
        </row>
        <row r="2484">
          <cell r="A2484">
            <v>1901573</v>
          </cell>
          <cell r="B2484" t="str">
            <v>Dragagem de cascalho com draga hopper - capacidade da cisterna de 10.000 m³ - DMT de 1.800 a 2.100 m</v>
          </cell>
          <cell r="C2484" t="str">
            <v>m³</v>
          </cell>
          <cell r="D2484">
            <v>13.72</v>
          </cell>
          <cell r="E2484" t="str">
            <v>SICRO Abr/26</v>
          </cell>
        </row>
        <row r="2485">
          <cell r="A2485">
            <v>1901574</v>
          </cell>
          <cell r="B2485" t="str">
            <v>Dragagem de cascalho com draga hopper - capacidade da cisterna de 10.000 m³ - DMT de 2.100 a 2.400 m</v>
          </cell>
          <cell r="C2485" t="str">
            <v>m³</v>
          </cell>
          <cell r="D2485">
            <v>13.85</v>
          </cell>
          <cell r="E2485" t="str">
            <v>SICRO Abr/26</v>
          </cell>
        </row>
        <row r="2486">
          <cell r="A2486">
            <v>1901575</v>
          </cell>
          <cell r="B2486" t="str">
            <v>Dragagem de cascalho com draga hopper - capacidade da cisterna de 10.000 m³ - DMT de 2.400 a 2.700 m</v>
          </cell>
          <cell r="C2486" t="str">
            <v>m³</v>
          </cell>
          <cell r="D2486">
            <v>13.98</v>
          </cell>
          <cell r="E2486" t="str">
            <v>SICRO Abr/26</v>
          </cell>
        </row>
        <row r="2487">
          <cell r="A2487">
            <v>1901576</v>
          </cell>
          <cell r="B2487" t="str">
            <v>Dragagem de cascalho com draga hopper - capacidade da cisterna de 10.000 m³ - DMT de 2.700 a 3.000 m</v>
          </cell>
          <cell r="C2487" t="str">
            <v>m³</v>
          </cell>
          <cell r="D2487">
            <v>14.12</v>
          </cell>
          <cell r="E2487" t="str">
            <v>SICRO Abr/26</v>
          </cell>
        </row>
        <row r="2488">
          <cell r="A2488">
            <v>1901571</v>
          </cell>
          <cell r="B2488" t="str">
            <v>Dragagem de cascalho com draga hopper - capacidade da cisterna de 10.000 m³ - DMT de 3.000 m</v>
          </cell>
          <cell r="C2488" t="str">
            <v>m³</v>
          </cell>
          <cell r="D2488">
            <v>14.2</v>
          </cell>
          <cell r="E2488" t="str">
            <v>SICRO Abr/26</v>
          </cell>
        </row>
        <row r="2489">
          <cell r="A2489">
            <v>1901578</v>
          </cell>
          <cell r="B2489" t="str">
            <v>Dragagem de cascalho com draga hopper - capacidade da cisterna de 15.000 m³ - DMT de 1.500 a 1.800 m</v>
          </cell>
          <cell r="C2489" t="str">
            <v>m³</v>
          </cell>
          <cell r="D2489">
            <v>17.63</v>
          </cell>
          <cell r="E2489" t="str">
            <v>SICRO Abr/26</v>
          </cell>
        </row>
        <row r="2490">
          <cell r="A2490">
            <v>1901579</v>
          </cell>
          <cell r="B2490" t="str">
            <v>Dragagem de cascalho com draga hopper - capacidade da cisterna de 15.000 m³ - DMT de 1.800 a 2.100 m</v>
          </cell>
          <cell r="C2490" t="str">
            <v>m³</v>
          </cell>
          <cell r="D2490">
            <v>17.739999999999998</v>
          </cell>
          <cell r="E2490" t="str">
            <v>SICRO Abr/26</v>
          </cell>
        </row>
        <row r="2491">
          <cell r="A2491">
            <v>1901580</v>
          </cell>
          <cell r="B2491" t="str">
            <v>Dragagem de cascalho com draga hopper - capacidade da cisterna de 15.000 m³ - DMT de 2.100 a 2.400 m</v>
          </cell>
          <cell r="C2491" t="str">
            <v>m³</v>
          </cell>
          <cell r="D2491">
            <v>17.86</v>
          </cell>
          <cell r="E2491" t="str">
            <v>SICRO Abr/26</v>
          </cell>
        </row>
        <row r="2492">
          <cell r="A2492">
            <v>1901581</v>
          </cell>
          <cell r="B2492" t="str">
            <v>Dragagem de cascalho com draga hopper - capacidade da cisterna de 15.000 m³ - DMT de 2.400 a 2.700 m</v>
          </cell>
          <cell r="C2492" t="str">
            <v>m³</v>
          </cell>
          <cell r="D2492">
            <v>17.989999999999998</v>
          </cell>
          <cell r="E2492" t="str">
            <v>SICRO Abr/26</v>
          </cell>
        </row>
        <row r="2493">
          <cell r="A2493">
            <v>1901582</v>
          </cell>
          <cell r="B2493" t="str">
            <v>Dragagem de cascalho com draga hopper - capacidade da cisterna de 15.000 m³ - DMT de 2.700 a 3.000 m</v>
          </cell>
          <cell r="C2493" t="str">
            <v>m³</v>
          </cell>
          <cell r="D2493">
            <v>18.12</v>
          </cell>
          <cell r="E2493" t="str">
            <v>SICRO Abr/26</v>
          </cell>
        </row>
        <row r="2494">
          <cell r="A2494">
            <v>1901577</v>
          </cell>
          <cell r="B2494" t="str">
            <v>Dragagem de cascalho com draga hopper - capacidade da cisterna de 15.000 m³ - DMT de 3.000 m</v>
          </cell>
          <cell r="C2494" t="str">
            <v>m³</v>
          </cell>
          <cell r="D2494">
            <v>18.190000000000001</v>
          </cell>
          <cell r="E2494" t="str">
            <v>SICRO Abr/26</v>
          </cell>
        </row>
        <row r="2495">
          <cell r="A2495">
            <v>1917103</v>
          </cell>
          <cell r="B2495" t="str">
            <v>Dragagem de cascalho com draga hopper - capacidade da cisterna de 2.000 m³ - DMT de 1.500 a 1.800 m</v>
          </cell>
          <cell r="C2495" t="str">
            <v>m³</v>
          </cell>
          <cell r="D2495">
            <v>16.399999999999999</v>
          </cell>
          <cell r="E2495" t="str">
            <v>SICRO Abr/26</v>
          </cell>
        </row>
        <row r="2496">
          <cell r="A2496">
            <v>1917104</v>
          </cell>
          <cell r="B2496" t="str">
            <v>Dragagem de cascalho com draga hopper - capacidade da cisterna de 2.000 m³ - DMT de 1.800 a 2.100 m</v>
          </cell>
          <cell r="C2496" t="str">
            <v>m³</v>
          </cell>
          <cell r="D2496">
            <v>16.690000000000001</v>
          </cell>
          <cell r="E2496" t="str">
            <v>SICRO Abr/26</v>
          </cell>
        </row>
        <row r="2497">
          <cell r="A2497">
            <v>1917105</v>
          </cell>
          <cell r="B2497" t="str">
            <v>Dragagem de cascalho com draga hopper - capacidade da cisterna de 2.000 m³ - DMT de 2.100 a 2.400 m</v>
          </cell>
          <cell r="C2497" t="str">
            <v>m³</v>
          </cell>
          <cell r="D2497">
            <v>16.989999999999998</v>
          </cell>
          <cell r="E2497" t="str">
            <v>SICRO Abr/26</v>
          </cell>
        </row>
        <row r="2498">
          <cell r="A2498">
            <v>1917106</v>
          </cell>
          <cell r="B2498" t="str">
            <v>Dragagem de cascalho com draga hopper - capacidade da cisterna de 2.000 m³ - DMT de 2.400 a 2.700 m</v>
          </cell>
          <cell r="C2498" t="str">
            <v>m³</v>
          </cell>
          <cell r="D2498">
            <v>17.3</v>
          </cell>
          <cell r="E2498" t="str">
            <v>SICRO Abr/26</v>
          </cell>
        </row>
        <row r="2499">
          <cell r="A2499">
            <v>1917107</v>
          </cell>
          <cell r="B2499" t="str">
            <v>Dragagem de cascalho com draga hopper - capacidade da cisterna de 2.000 m³ - DMT de 2.700 a 3.000 m</v>
          </cell>
          <cell r="C2499" t="str">
            <v>m³</v>
          </cell>
          <cell r="D2499">
            <v>17.63</v>
          </cell>
          <cell r="E2499" t="str">
            <v>SICRO Abr/26</v>
          </cell>
        </row>
        <row r="2500">
          <cell r="A2500">
            <v>1917108</v>
          </cell>
          <cell r="B2500" t="str">
            <v>Dragagem de cascalho com draga hopper - capacidade da cisterna de 2.000 m³ - DMT de 3.000 m</v>
          </cell>
          <cell r="C2500" t="str">
            <v>m³</v>
          </cell>
          <cell r="D2500">
            <v>17.809999999999999</v>
          </cell>
          <cell r="E2500" t="str">
            <v>SICRO Abr/26</v>
          </cell>
        </row>
        <row r="2501">
          <cell r="A2501">
            <v>1901583</v>
          </cell>
          <cell r="B2501" t="str">
            <v>Dragagem de cascalho com draga hopper - capacidade da cisterna de 20.000 m³ - DMT de 1.500 a 1.800 m</v>
          </cell>
          <cell r="C2501" t="str">
            <v>m³</v>
          </cell>
          <cell r="D2501">
            <v>21.78</v>
          </cell>
          <cell r="E2501" t="str">
            <v>SICRO Abr/26</v>
          </cell>
        </row>
        <row r="2502">
          <cell r="A2502">
            <v>1901584</v>
          </cell>
          <cell r="B2502" t="str">
            <v>Dragagem de cascalho com draga hopper - capacidade da cisterna de 20.000 m³ - DMT de 1.800 a 2.100 m</v>
          </cell>
          <cell r="C2502" t="str">
            <v>m³</v>
          </cell>
          <cell r="D2502">
            <v>21.89</v>
          </cell>
          <cell r="E2502" t="str">
            <v>SICRO Abr/26</v>
          </cell>
        </row>
        <row r="2503">
          <cell r="A2503">
            <v>1901585</v>
          </cell>
          <cell r="B2503" t="str">
            <v>Dragagem de cascalho com draga hopper - capacidade da cisterna de 20.000 m³ - DMT de 2.100 a 2.400 m</v>
          </cell>
          <cell r="C2503" t="str">
            <v>m³</v>
          </cell>
          <cell r="D2503">
            <v>22</v>
          </cell>
          <cell r="E2503" t="str">
            <v>SICRO Abr/26</v>
          </cell>
        </row>
        <row r="2504">
          <cell r="A2504">
            <v>1901586</v>
          </cell>
          <cell r="B2504" t="str">
            <v>Dragagem de cascalho com draga hopper - capacidade da cisterna de 20.000 m³ - DMT de 2.400 a 2.700 m</v>
          </cell>
          <cell r="C2504" t="str">
            <v>m³</v>
          </cell>
          <cell r="D2504">
            <v>22.12</v>
          </cell>
          <cell r="E2504" t="str">
            <v>SICRO Abr/26</v>
          </cell>
        </row>
        <row r="2505">
          <cell r="A2505">
            <v>1901587</v>
          </cell>
          <cell r="B2505" t="str">
            <v>Dragagem de cascalho com draga hopper - capacidade da cisterna de 20.000 m³ - DMT de 2.700 a 3.000 m</v>
          </cell>
          <cell r="C2505" t="str">
            <v>m³</v>
          </cell>
          <cell r="D2505">
            <v>22.25</v>
          </cell>
          <cell r="E2505" t="str">
            <v>SICRO Abr/26</v>
          </cell>
        </row>
        <row r="2506">
          <cell r="A2506">
            <v>1901588</v>
          </cell>
          <cell r="B2506" t="str">
            <v>Dragagem de cascalho com draga hopper - capacidade da cisterna de 20.000 m³ - DMT de 3.000 m</v>
          </cell>
          <cell r="C2506" t="str">
            <v>m³</v>
          </cell>
          <cell r="D2506">
            <v>22.32</v>
          </cell>
          <cell r="E2506" t="str">
            <v>SICRO Abr/26</v>
          </cell>
        </row>
        <row r="2507">
          <cell r="A2507">
            <v>1917139</v>
          </cell>
          <cell r="B2507" t="str">
            <v>Dragagem de cascalho com draga hopper - capacidade da cisterna de 3.000 m³ - DMT de 1.500 a 1.800 m</v>
          </cell>
          <cell r="C2507" t="str">
            <v>m³</v>
          </cell>
          <cell r="D2507">
            <v>14.93</v>
          </cell>
          <cell r="E2507" t="str">
            <v>SICRO Abr/26</v>
          </cell>
        </row>
        <row r="2508">
          <cell r="A2508">
            <v>1917140</v>
          </cell>
          <cell r="B2508" t="str">
            <v>Dragagem de cascalho com draga hopper - capacidade da cisterna de 3.000 m³ - DMT de 1.800 a 2.100 m</v>
          </cell>
          <cell r="C2508" t="str">
            <v>m³</v>
          </cell>
          <cell r="D2508">
            <v>15.15</v>
          </cell>
          <cell r="E2508" t="str">
            <v>SICRO Abr/26</v>
          </cell>
        </row>
        <row r="2509">
          <cell r="A2509">
            <v>1917141</v>
          </cell>
          <cell r="B2509" t="str">
            <v>Dragagem de cascalho com draga hopper - capacidade da cisterna de 3.000 m³ - DMT de 2.100 a 2.400 m</v>
          </cell>
          <cell r="C2509" t="str">
            <v>m³</v>
          </cell>
          <cell r="D2509">
            <v>15.38</v>
          </cell>
          <cell r="E2509" t="str">
            <v>SICRO Abr/26</v>
          </cell>
        </row>
        <row r="2510">
          <cell r="A2510">
            <v>1917142</v>
          </cell>
          <cell r="B2510" t="str">
            <v>Dragagem de cascalho com draga hopper - capacidade da cisterna de 3.000 m³ - DMT de 2.400 a 2.700 m</v>
          </cell>
          <cell r="C2510" t="str">
            <v>m³</v>
          </cell>
          <cell r="D2510">
            <v>15.63</v>
          </cell>
          <cell r="E2510" t="str">
            <v>SICRO Abr/26</v>
          </cell>
        </row>
        <row r="2511">
          <cell r="A2511">
            <v>1917143</v>
          </cell>
          <cell r="B2511" t="str">
            <v>Dragagem de cascalho com draga hopper - capacidade da cisterna de 3.000 m³ - DMT de 2.700 a 3.000 m</v>
          </cell>
          <cell r="C2511" t="str">
            <v>m³</v>
          </cell>
          <cell r="D2511">
            <v>15.88</v>
          </cell>
          <cell r="E2511" t="str">
            <v>SICRO Abr/26</v>
          </cell>
        </row>
        <row r="2512">
          <cell r="A2512">
            <v>1917144</v>
          </cell>
          <cell r="B2512" t="str">
            <v>Dragagem de cascalho com draga hopper - capacidade da cisterna de 3.000 m³ - DMT de 3.000 m</v>
          </cell>
          <cell r="C2512" t="str">
            <v>m³</v>
          </cell>
          <cell r="D2512">
            <v>16.02</v>
          </cell>
          <cell r="E2512" t="str">
            <v>SICRO Abr/26</v>
          </cell>
        </row>
        <row r="2513">
          <cell r="A2513">
            <v>1917175</v>
          </cell>
          <cell r="B2513" t="str">
            <v>Dragagem de cascalho com draga hopper - capacidade da cisterna de 4.000 m³ - DMT de 1.500 a 1.800 m</v>
          </cell>
          <cell r="C2513" t="str">
            <v>m³</v>
          </cell>
          <cell r="D2513">
            <v>13.85</v>
          </cell>
          <cell r="E2513" t="str">
            <v>SICRO Abr/26</v>
          </cell>
        </row>
        <row r="2514">
          <cell r="A2514">
            <v>1917176</v>
          </cell>
          <cell r="B2514" t="str">
            <v>Dragagem de cascalho com draga hopper - capacidade da cisterna de 4.000 m³ - DMT de 1.800 a 2.100 m</v>
          </cell>
          <cell r="C2514" t="str">
            <v>m³</v>
          </cell>
          <cell r="D2514">
            <v>14.04</v>
          </cell>
          <cell r="E2514" t="str">
            <v>SICRO Abr/26</v>
          </cell>
        </row>
        <row r="2515">
          <cell r="A2515">
            <v>1917177</v>
          </cell>
          <cell r="B2515" t="str">
            <v>Dragagem de cascalho com draga hopper - capacidade da cisterna de 4.000 m³ - DMT de 2.100 a 2.400 m</v>
          </cell>
          <cell r="C2515" t="str">
            <v>m³</v>
          </cell>
          <cell r="D2515">
            <v>14.24</v>
          </cell>
          <cell r="E2515" t="str">
            <v>SICRO Abr/26</v>
          </cell>
        </row>
        <row r="2516">
          <cell r="A2516">
            <v>1917178</v>
          </cell>
          <cell r="B2516" t="str">
            <v>Dragagem de cascalho com draga hopper - capacidade da cisterna de 4.000 m³ - DMT de 2.400 a 2.700 m</v>
          </cell>
          <cell r="C2516" t="str">
            <v>m³</v>
          </cell>
          <cell r="D2516">
            <v>14.45</v>
          </cell>
          <cell r="E2516" t="str">
            <v>SICRO Abr/26</v>
          </cell>
        </row>
        <row r="2517">
          <cell r="A2517">
            <v>1917179</v>
          </cell>
          <cell r="B2517" t="str">
            <v>Dragagem de cascalho com draga hopper - capacidade da cisterna de 4.000 m³ - DMT de 2.700 a 3.000 m</v>
          </cell>
          <cell r="C2517" t="str">
            <v>m³</v>
          </cell>
          <cell r="D2517">
            <v>14.67</v>
          </cell>
          <cell r="E2517" t="str">
            <v>SICRO Abr/26</v>
          </cell>
        </row>
        <row r="2518">
          <cell r="A2518">
            <v>1917180</v>
          </cell>
          <cell r="B2518" t="str">
            <v>Dragagem de cascalho com draga hopper - capacidade da cisterna de 4.000 m³ - DMT de 3.000 m</v>
          </cell>
          <cell r="C2518" t="str">
            <v>m³</v>
          </cell>
          <cell r="D2518">
            <v>14.79</v>
          </cell>
          <cell r="E2518" t="str">
            <v>SICRO Abr/26</v>
          </cell>
        </row>
        <row r="2519">
          <cell r="A2519">
            <v>1917211</v>
          </cell>
          <cell r="B2519" t="str">
            <v>Dragagem de cascalho com draga hopper - capacidade da cisterna de 5.000 m³ - DMT de 1.500 a 1.800 m</v>
          </cell>
          <cell r="C2519" t="str">
            <v>m³</v>
          </cell>
          <cell r="D2519">
            <v>15.03</v>
          </cell>
          <cell r="E2519" t="str">
            <v>SICRO Abr/26</v>
          </cell>
        </row>
        <row r="2520">
          <cell r="A2520">
            <v>1917212</v>
          </cell>
          <cell r="B2520" t="str">
            <v>Dragagem de cascalho com draga hopper - capacidade da cisterna de 5.000 m³ - DMT de 1.800 a 2.100 m</v>
          </cell>
          <cell r="C2520" t="str">
            <v>m³</v>
          </cell>
          <cell r="D2520">
            <v>15.2</v>
          </cell>
          <cell r="E2520" t="str">
            <v>SICRO Abr/26</v>
          </cell>
        </row>
        <row r="2521">
          <cell r="A2521">
            <v>1917213</v>
          </cell>
          <cell r="B2521" t="str">
            <v>Dragagem de cascalho com draga hopper - capacidade da cisterna de 5.000 m³ - DMT de 2.100 a 2.400 m</v>
          </cell>
          <cell r="C2521" t="str">
            <v>m³</v>
          </cell>
          <cell r="D2521">
            <v>15.37</v>
          </cell>
          <cell r="E2521" t="str">
            <v>SICRO Abr/26</v>
          </cell>
        </row>
        <row r="2522">
          <cell r="A2522">
            <v>1917214</v>
          </cell>
          <cell r="B2522" t="str">
            <v>Dragagem de cascalho com draga hopper - capacidade da cisterna de 5.000 m³ - DMT de 2.400 a 2.700 m</v>
          </cell>
          <cell r="C2522" t="str">
            <v>m³</v>
          </cell>
          <cell r="D2522">
            <v>15.56</v>
          </cell>
          <cell r="E2522" t="str">
            <v>SICRO Abr/26</v>
          </cell>
        </row>
        <row r="2523">
          <cell r="A2523">
            <v>1917215</v>
          </cell>
          <cell r="B2523" t="str">
            <v>Dragagem de cascalho com draga hopper - capacidade da cisterna de 5.000 m³ - DMT de 2.700 a 3.000 m</v>
          </cell>
          <cell r="C2523" t="str">
            <v>m³</v>
          </cell>
          <cell r="D2523">
            <v>15.75</v>
          </cell>
          <cell r="E2523" t="str">
            <v>SICRO Abr/26</v>
          </cell>
        </row>
        <row r="2524">
          <cell r="A2524">
            <v>1917216</v>
          </cell>
          <cell r="B2524" t="str">
            <v>Dragagem de cascalho com draga hopper - capacidade da cisterna de 5.000 m³ - DMT de 3.000 m</v>
          </cell>
          <cell r="C2524" t="str">
            <v>m³</v>
          </cell>
          <cell r="D2524">
            <v>15.86</v>
          </cell>
          <cell r="E2524" t="str">
            <v>SICRO Abr/26</v>
          </cell>
        </row>
        <row r="2525">
          <cell r="A2525">
            <v>1917031</v>
          </cell>
          <cell r="B2525" t="str">
            <v>Dragagem de cascalho com draga hopper - capacidade da cisterna de 750 m³ - DMT de 1.500 a 1.800 m</v>
          </cell>
          <cell r="C2525" t="str">
            <v>m³</v>
          </cell>
          <cell r="D2525">
            <v>34.49</v>
          </cell>
          <cell r="E2525" t="str">
            <v>SICRO Abr/26</v>
          </cell>
        </row>
        <row r="2526">
          <cell r="A2526">
            <v>1917032</v>
          </cell>
          <cell r="B2526" t="str">
            <v>Dragagem de cascalho com draga hopper - capacidade da cisterna de 750 m³ - DMT de 1.800 a 2.100 m</v>
          </cell>
          <cell r="C2526" t="str">
            <v>m³</v>
          </cell>
          <cell r="D2526">
            <v>35.22</v>
          </cell>
          <cell r="E2526" t="str">
            <v>SICRO Abr/26</v>
          </cell>
        </row>
        <row r="2527">
          <cell r="A2527">
            <v>1917033</v>
          </cell>
          <cell r="B2527" t="str">
            <v>Dragagem de cascalho com draga hopper - capacidade da cisterna de 750 m³ - DMT de 2.100 a 2.400 m</v>
          </cell>
          <cell r="C2527" t="str">
            <v>m³</v>
          </cell>
          <cell r="D2527">
            <v>35.96</v>
          </cell>
          <cell r="E2527" t="str">
            <v>SICRO Abr/26</v>
          </cell>
        </row>
        <row r="2528">
          <cell r="A2528">
            <v>1917034</v>
          </cell>
          <cell r="B2528" t="str">
            <v>Dragagem de cascalho com draga hopper - capacidade da cisterna de 750 m³ - DMT de 2.400 a 2.700 m</v>
          </cell>
          <cell r="C2528" t="str">
            <v>m³</v>
          </cell>
          <cell r="D2528">
            <v>36.75</v>
          </cell>
          <cell r="E2528" t="str">
            <v>SICRO Abr/26</v>
          </cell>
        </row>
        <row r="2529">
          <cell r="A2529">
            <v>1917035</v>
          </cell>
          <cell r="B2529" t="str">
            <v>Dragagem de cascalho com draga hopper - capacidade da cisterna de 750 m³ - DMT de 2.700 a 3.000 m</v>
          </cell>
          <cell r="C2529" t="str">
            <v>m³</v>
          </cell>
          <cell r="D2529">
            <v>37.57</v>
          </cell>
          <cell r="E2529" t="str">
            <v>SICRO Abr/26</v>
          </cell>
        </row>
        <row r="2530">
          <cell r="A2530">
            <v>1917036</v>
          </cell>
          <cell r="B2530" t="str">
            <v>Dragagem de cascalho com draga hopper - capacidade da cisterna de 750 m³ - DMT de 3.000 m</v>
          </cell>
          <cell r="C2530" t="str">
            <v>m³</v>
          </cell>
          <cell r="D2530">
            <v>38.01</v>
          </cell>
          <cell r="E2530" t="str">
            <v>SICRO Abr/26</v>
          </cell>
        </row>
        <row r="2531">
          <cell r="A2531">
            <v>1917605</v>
          </cell>
          <cell r="B2531" t="str">
            <v>Dragagem de cascalho fino com draga de sucção e recalque - bomba de 1.350 kW e cortador de 170 kW - distância de recalque de 1.100 a 1.300 m</v>
          </cell>
          <cell r="C2531" t="str">
            <v>m³</v>
          </cell>
          <cell r="D2531">
            <v>11.52</v>
          </cell>
          <cell r="E2531" t="str">
            <v>SICRO Abr/26</v>
          </cell>
        </row>
        <row r="2532">
          <cell r="A2532">
            <v>1917606</v>
          </cell>
          <cell r="B2532" t="str">
            <v>Dragagem de cascalho fino com draga de sucção e recalque - bomba de 1.350 kW e cortador de 170 kW - distância de recalque de 1.300 a 1.500 m</v>
          </cell>
          <cell r="C2532" t="str">
            <v>m³</v>
          </cell>
          <cell r="D2532">
            <v>12.36</v>
          </cell>
          <cell r="E2532" t="str">
            <v>SICRO Abr/26</v>
          </cell>
        </row>
        <row r="2533">
          <cell r="A2533">
            <v>1917607</v>
          </cell>
          <cell r="B2533" t="str">
            <v>Dragagem de cascalho fino com draga de sucção e recalque - bomba de 1.350 kW e cortador de 170 kW - distância de recalque de 1.500 a 1.700 m</v>
          </cell>
          <cell r="C2533" t="str">
            <v>m³</v>
          </cell>
          <cell r="D2533">
            <v>13.2</v>
          </cell>
          <cell r="E2533" t="str">
            <v>SICRO Abr/26</v>
          </cell>
        </row>
        <row r="2534">
          <cell r="A2534">
            <v>1917608</v>
          </cell>
          <cell r="B2534" t="str">
            <v>Dragagem de cascalho fino com draga de sucção e recalque - bomba de 1.350 kW e cortador de 170 kW - distância de recalque de 1.700 a 1.900 m</v>
          </cell>
          <cell r="C2534" t="str">
            <v>m³</v>
          </cell>
          <cell r="D2534">
            <v>14.61</v>
          </cell>
          <cell r="E2534" t="str">
            <v>SICRO Abr/26</v>
          </cell>
        </row>
        <row r="2535">
          <cell r="A2535">
            <v>1917609</v>
          </cell>
          <cell r="B2535" t="str">
            <v>Dragagem de cascalho fino com draga de sucção e recalque - bomba de 1.350 kW e cortador de 170 kW - distância de recalque de 1.900 a 2.100 m</v>
          </cell>
          <cell r="C2535" t="str">
            <v>m³</v>
          </cell>
          <cell r="D2535">
            <v>16.71</v>
          </cell>
          <cell r="E2535" t="str">
            <v>SICRO Abr/26</v>
          </cell>
        </row>
        <row r="2536">
          <cell r="A2536">
            <v>1917610</v>
          </cell>
          <cell r="B2536" t="str">
            <v>Dragagem de cascalho fino com draga de sucção e recalque - bomba de 1.350 kW e cortador de 170 kW - distância de recalque de 2.100 a 2.300 m</v>
          </cell>
          <cell r="C2536" t="str">
            <v>m³</v>
          </cell>
          <cell r="D2536">
            <v>19.940000000000001</v>
          </cell>
          <cell r="E2536" t="str">
            <v>SICRO Abr/26</v>
          </cell>
        </row>
        <row r="2537">
          <cell r="A2537">
            <v>1917611</v>
          </cell>
          <cell r="B2537" t="str">
            <v>Dragagem de cascalho fino com draga de sucção e recalque - bomba de 1.350 kW e cortador de 170 kW - distância de recalque de 2.300 a 2.500 m</v>
          </cell>
          <cell r="C2537" t="str">
            <v>m³</v>
          </cell>
          <cell r="D2537">
            <v>23.54</v>
          </cell>
          <cell r="E2537" t="str">
            <v>SICRO Abr/26</v>
          </cell>
        </row>
        <row r="2538">
          <cell r="A2538">
            <v>1917612</v>
          </cell>
          <cell r="B2538" t="str">
            <v>Dragagem de cascalho fino com draga de sucção e recalque - bomba de 1.350 kW e cortador de 170 kW - distância de recalque de 2.500 a 2.700 m</v>
          </cell>
          <cell r="C2538" t="str">
            <v>m³</v>
          </cell>
          <cell r="D2538">
            <v>27.75</v>
          </cell>
          <cell r="E2538" t="str">
            <v>SICRO Abr/26</v>
          </cell>
        </row>
        <row r="2539">
          <cell r="A2539">
            <v>1917613</v>
          </cell>
          <cell r="B2539" t="str">
            <v>Dragagem de cascalho fino com draga de sucção e recalque - bomba de 1.350 kW e cortador de 170 kW - distância de recalque de 2.700 a 2.900 m</v>
          </cell>
          <cell r="C2539" t="str">
            <v>m³</v>
          </cell>
          <cell r="D2539">
            <v>32.51</v>
          </cell>
          <cell r="E2539" t="str">
            <v>SICRO Abr/26</v>
          </cell>
        </row>
        <row r="2540">
          <cell r="A2540">
            <v>1917614</v>
          </cell>
          <cell r="B2540" t="str">
            <v>Dragagem de cascalho fino com draga de sucção e recalque - bomba de 1.350 kW e cortador de 170 kW - distância de recalque de 2.900 a 3.100 m</v>
          </cell>
          <cell r="C2540" t="str">
            <v>m³</v>
          </cell>
          <cell r="D2540">
            <v>37.75</v>
          </cell>
          <cell r="E2540" t="str">
            <v>SICRO Abr/26</v>
          </cell>
        </row>
        <row r="2541">
          <cell r="A2541">
            <v>1917615</v>
          </cell>
          <cell r="B2541" t="str">
            <v>Dragagem de cascalho fino com draga de sucção e recalque - bomba de 1.350 kW e cortador de 170 kW - distância de recalque de 3.100 a 3.300 m</v>
          </cell>
          <cell r="C2541" t="str">
            <v>m³</v>
          </cell>
          <cell r="D2541">
            <v>43.61</v>
          </cell>
          <cell r="E2541" t="str">
            <v>SICRO Abr/26</v>
          </cell>
        </row>
        <row r="2542">
          <cell r="A2542">
            <v>1917616</v>
          </cell>
          <cell r="B2542" t="str">
            <v>Dragagem de cascalho fino com draga de sucção e recalque - bomba de 1.350 kW e cortador de 170 kW - distância de recalque de 3.300 a 3.500 m</v>
          </cell>
          <cell r="C2542" t="str">
            <v>m³</v>
          </cell>
          <cell r="D2542">
            <v>50.76</v>
          </cell>
          <cell r="E2542" t="str">
            <v>SICRO Abr/26</v>
          </cell>
        </row>
        <row r="2543">
          <cell r="A2543">
            <v>1917617</v>
          </cell>
          <cell r="B2543" t="str">
            <v>Dragagem de cascalho fino com draga de sucção e recalque - bomba de 1.350 kW e cortador de 170 kW - distância de recalque de 3.500 a 3.700 m</v>
          </cell>
          <cell r="C2543" t="str">
            <v>m³</v>
          </cell>
          <cell r="D2543">
            <v>57.08</v>
          </cell>
          <cell r="E2543" t="str">
            <v>SICRO Abr/26</v>
          </cell>
        </row>
        <row r="2544">
          <cell r="A2544">
            <v>1917618</v>
          </cell>
          <cell r="B2544" t="str">
            <v>Dragagem de cascalho fino com draga de sucção e recalque - bomba de 1.350 kW e cortador de 170 kW - distância de recalque de 3.700 a 3.900 m</v>
          </cell>
          <cell r="C2544" t="str">
            <v>m³</v>
          </cell>
          <cell r="D2544">
            <v>65.290000000000006</v>
          </cell>
          <cell r="E2544" t="str">
            <v>SICRO Abr/26</v>
          </cell>
        </row>
        <row r="2545">
          <cell r="A2545">
            <v>1917619</v>
          </cell>
          <cell r="B2545" t="str">
            <v>Dragagem de cascalho fino com draga de sucção e recalque - bomba de 1.350 kW e cortador de 170 kW - distância de recalque de 3.900 a 4.100 m</v>
          </cell>
          <cell r="C2545" t="str">
            <v>m³</v>
          </cell>
          <cell r="D2545">
            <v>70.75</v>
          </cell>
          <cell r="E2545" t="str">
            <v>SICRO Abr/26</v>
          </cell>
        </row>
        <row r="2546">
          <cell r="A2546">
            <v>1917602</v>
          </cell>
          <cell r="B2546" t="str">
            <v>Dragagem de cascalho fino com draga de sucção e recalque - bomba de 1.350 kW e cortador de 170 kW - distância de recalque de 500 a 700 m</v>
          </cell>
          <cell r="C2546" t="str">
            <v>m³</v>
          </cell>
          <cell r="D2546">
            <v>8.7200000000000006</v>
          </cell>
          <cell r="E2546" t="str">
            <v>SICRO Abr/26</v>
          </cell>
        </row>
        <row r="2547">
          <cell r="A2547">
            <v>1917603</v>
          </cell>
          <cell r="B2547" t="str">
            <v>Dragagem de cascalho fino com draga de sucção e recalque - bomba de 1.350 kW e cortador de 170 kW - distância de recalque de 700 a 900 m</v>
          </cell>
          <cell r="C2547" t="str">
            <v>m³</v>
          </cell>
          <cell r="D2547">
            <v>9.61</v>
          </cell>
          <cell r="E2547" t="str">
            <v>SICRO Abr/26</v>
          </cell>
        </row>
        <row r="2548">
          <cell r="A2548">
            <v>1917604</v>
          </cell>
          <cell r="B2548" t="str">
            <v>Dragagem de cascalho fino com draga de sucção e recalque - bomba de 1.350 kW e cortador de 170 kW - distância de recalque de 900 a 1.100 m</v>
          </cell>
          <cell r="C2548" t="str">
            <v>m³</v>
          </cell>
          <cell r="D2548">
            <v>10.38</v>
          </cell>
          <cell r="E2548" t="str">
            <v>SICRO Abr/26</v>
          </cell>
        </row>
        <row r="2549">
          <cell r="A2549">
            <v>1917740</v>
          </cell>
          <cell r="B2549" t="str">
            <v>Dragagem de cascalho fino com draga de sucção e recalque - bomba de 1.350 kW e cortador de 170 kW - distância de recalque de até 500 m</v>
          </cell>
          <cell r="C2549" t="str">
            <v>m³</v>
          </cell>
          <cell r="D2549">
            <v>8.3800000000000008</v>
          </cell>
          <cell r="E2549" t="str">
            <v>SICRO Abr/26</v>
          </cell>
        </row>
        <row r="2550">
          <cell r="A2550">
            <v>1917263</v>
          </cell>
          <cell r="B2550" t="str">
            <v>Dragagem de cascalho fino com draga de sucção e recalque - bomba de 294 kW e cortador de 30 kW - distância de recalque de 1.100 a 1.300 m</v>
          </cell>
          <cell r="C2550" t="str">
            <v>m³</v>
          </cell>
          <cell r="D2550">
            <v>13.82</v>
          </cell>
          <cell r="E2550" t="str">
            <v>SICRO Abr/26</v>
          </cell>
        </row>
        <row r="2551">
          <cell r="A2551">
            <v>1917264</v>
          </cell>
          <cell r="B2551" t="str">
            <v>Dragagem de cascalho fino com draga de sucção e recalque - bomba de 294 kW e cortador de 30 kW - distância de recalque de 1.300 a 1.500 m</v>
          </cell>
          <cell r="C2551" t="str">
            <v>m³</v>
          </cell>
          <cell r="D2551">
            <v>17.16</v>
          </cell>
          <cell r="E2551" t="str">
            <v>SICRO Abr/26</v>
          </cell>
        </row>
        <row r="2552">
          <cell r="A2552">
            <v>1917265</v>
          </cell>
          <cell r="B2552" t="str">
            <v>Dragagem de cascalho fino com draga de sucção e recalque - bomba de 294 kW e cortador de 30 kW - distância de recalque de 1.500 a 1.700 m</v>
          </cell>
          <cell r="C2552" t="str">
            <v>m³</v>
          </cell>
          <cell r="D2552">
            <v>22.29</v>
          </cell>
          <cell r="E2552" t="str">
            <v>SICRO Abr/26</v>
          </cell>
        </row>
        <row r="2553">
          <cell r="A2553">
            <v>1917260</v>
          </cell>
          <cell r="B2553" t="str">
            <v>Dragagem de cascalho fino com draga de sucção e recalque - bomba de 294 kW e cortador de 30 kW - distância de recalque de 500 a 700 m</v>
          </cell>
          <cell r="C2553" t="str">
            <v>m³</v>
          </cell>
          <cell r="D2553">
            <v>8.4700000000000006</v>
          </cell>
          <cell r="E2553" t="str">
            <v>SICRO Abr/26</v>
          </cell>
        </row>
        <row r="2554">
          <cell r="A2554">
            <v>1917261</v>
          </cell>
          <cell r="B2554" t="str">
            <v>Dragagem de cascalho fino com draga de sucção e recalque - bomba de 294 kW e cortador de 30 kW - distância de recalque de 700 a 900 m</v>
          </cell>
          <cell r="C2554" t="str">
            <v>m³</v>
          </cell>
          <cell r="D2554">
            <v>9.42</v>
          </cell>
          <cell r="E2554" t="str">
            <v>SICRO Abr/26</v>
          </cell>
        </row>
        <row r="2555">
          <cell r="A2555">
            <v>1917262</v>
          </cell>
          <cell r="B2555" t="str">
            <v>Dragagem de cascalho fino com draga de sucção e recalque - bomba de 294 kW e cortador de 30 kW - distância de recalque de 900 a 1.100 m</v>
          </cell>
          <cell r="C2555" t="str">
            <v>m³</v>
          </cell>
          <cell r="D2555">
            <v>11.15</v>
          </cell>
          <cell r="E2555" t="str">
            <v>SICRO Abr/26</v>
          </cell>
        </row>
        <row r="2556">
          <cell r="A2556">
            <v>1917727</v>
          </cell>
          <cell r="B2556" t="str">
            <v>Dragagem de cascalho fino com draga de sucção e recalque - bomba de 294 kW e cortador de 30 kW - distância de recalque de até 500 m</v>
          </cell>
          <cell r="C2556" t="str">
            <v>m³</v>
          </cell>
          <cell r="D2556">
            <v>8.19</v>
          </cell>
          <cell r="E2556" t="str">
            <v>SICRO Abr/26</v>
          </cell>
        </row>
        <row r="2557">
          <cell r="A2557">
            <v>1917351</v>
          </cell>
          <cell r="B2557" t="str">
            <v>Dragagem de cascalho fino com draga de sucção e recalque - bomba de 483 kW e cortador de 55 kW - distância de recalque de 1.100 a 1.300 m</v>
          </cell>
          <cell r="C2557" t="str">
            <v>m³</v>
          </cell>
          <cell r="D2557">
            <v>12.25</v>
          </cell>
          <cell r="E2557" t="str">
            <v>SICRO Abr/26</v>
          </cell>
        </row>
        <row r="2558">
          <cell r="A2558">
            <v>1917352</v>
          </cell>
          <cell r="B2558" t="str">
            <v>Dragagem de cascalho fino com draga de sucção e recalque - bomba de 483 kW e cortador de 55 kW - distância de recalque de 1.300 a 1.500 m</v>
          </cell>
          <cell r="C2558" t="str">
            <v>m³</v>
          </cell>
          <cell r="D2558">
            <v>16.3</v>
          </cell>
          <cell r="E2558" t="str">
            <v>SICRO Abr/26</v>
          </cell>
        </row>
        <row r="2559">
          <cell r="A2559">
            <v>1917353</v>
          </cell>
          <cell r="B2559" t="str">
            <v>Dragagem de cascalho fino com draga de sucção e recalque - bomba de 483 kW e cortador de 55 kW - distância de recalque de 1.500 a 1.700 m</v>
          </cell>
          <cell r="C2559" t="str">
            <v>m³</v>
          </cell>
          <cell r="D2559">
            <v>21.07</v>
          </cell>
          <cell r="E2559" t="str">
            <v>SICRO Abr/26</v>
          </cell>
        </row>
        <row r="2560">
          <cell r="A2560">
            <v>1917354</v>
          </cell>
          <cell r="B2560" t="str">
            <v>Dragagem de cascalho fino com draga de sucção e recalque - bomba de 483 kW e cortador de 55 kW - distância de recalque de 1.700 a 1.900 m</v>
          </cell>
          <cell r="C2560" t="str">
            <v>m³</v>
          </cell>
          <cell r="D2560">
            <v>27.36</v>
          </cell>
          <cell r="E2560" t="str">
            <v>SICRO Abr/26</v>
          </cell>
        </row>
        <row r="2561">
          <cell r="A2561">
            <v>1917355</v>
          </cell>
          <cell r="B2561" t="str">
            <v>Dragagem de cascalho fino com draga de sucção e recalque - bomba de 483 kW e cortador de 55 kW - distância de recalque de 1.900 a 2.100 m</v>
          </cell>
          <cell r="C2561" t="str">
            <v>m³</v>
          </cell>
          <cell r="D2561">
            <v>35.43</v>
          </cell>
          <cell r="E2561" t="str">
            <v>SICRO Abr/26</v>
          </cell>
        </row>
        <row r="2562">
          <cell r="A2562">
            <v>1917356</v>
          </cell>
          <cell r="B2562" t="str">
            <v>Dragagem de cascalho fino com draga de sucção e recalque - bomba de 483 kW e cortador de 55 kW - distância de recalque de 2.100 a 2.300 m</v>
          </cell>
          <cell r="C2562" t="str">
            <v>m³</v>
          </cell>
          <cell r="D2562">
            <v>43.5</v>
          </cell>
          <cell r="E2562" t="str">
            <v>SICRO Abr/26</v>
          </cell>
        </row>
        <row r="2563">
          <cell r="A2563">
            <v>1917357</v>
          </cell>
          <cell r="B2563" t="str">
            <v>Dragagem de cascalho fino com draga de sucção e recalque - bomba de 483 kW e cortador de 55 kW - distância de recalque de 2.300 a 2.500 m</v>
          </cell>
          <cell r="C2563" t="str">
            <v>m³</v>
          </cell>
          <cell r="D2563">
            <v>49.74</v>
          </cell>
          <cell r="E2563" t="str">
            <v>SICRO Abr/26</v>
          </cell>
        </row>
        <row r="2564">
          <cell r="A2564">
            <v>1917348</v>
          </cell>
          <cell r="B2564" t="str">
            <v>Dragagem de cascalho fino com draga de sucção e recalque - bomba de 483 kW e cortador de 55 kW - distância de recalque de 500 a 700 m</v>
          </cell>
          <cell r="C2564" t="str">
            <v>m³</v>
          </cell>
          <cell r="D2564">
            <v>7.53</v>
          </cell>
          <cell r="E2564" t="str">
            <v>SICRO Abr/26</v>
          </cell>
        </row>
        <row r="2565">
          <cell r="A2565">
            <v>1917349</v>
          </cell>
          <cell r="B2565" t="str">
            <v>Dragagem de cascalho fino com draga de sucção e recalque - bomba de 483 kW e cortador de 55 kW - distância de recalque de 700 a 900 m</v>
          </cell>
          <cell r="C2565" t="str">
            <v>m³</v>
          </cell>
          <cell r="D2565">
            <v>8.1</v>
          </cell>
          <cell r="E2565" t="str">
            <v>SICRO Abr/26</v>
          </cell>
        </row>
        <row r="2566">
          <cell r="A2566">
            <v>1917350</v>
          </cell>
          <cell r="B2566" t="str">
            <v>Dragagem de cascalho fino com draga de sucção e recalque - bomba de 483 kW e cortador de 55 kW - distância de recalque de 900 a 1.100 m</v>
          </cell>
          <cell r="C2566" t="str">
            <v>m³</v>
          </cell>
          <cell r="D2566">
            <v>9.18</v>
          </cell>
          <cell r="E2566" t="str">
            <v>SICRO Abr/26</v>
          </cell>
        </row>
        <row r="2567">
          <cell r="A2567">
            <v>1917731</v>
          </cell>
          <cell r="B2567" t="str">
            <v>Dragagem de cascalho fino com draga de sucção e recalque - bomba de 483 kW e cortador de 55 kW - distância de recalque de até 500 m</v>
          </cell>
          <cell r="C2567" t="str">
            <v>m³</v>
          </cell>
          <cell r="D2567">
            <v>7.36</v>
          </cell>
          <cell r="E2567" t="str">
            <v>SICRO Abr/26</v>
          </cell>
        </row>
        <row r="2568">
          <cell r="A2568">
            <v>1917463</v>
          </cell>
          <cell r="B2568" t="str">
            <v>Dragagem de cascalho fino com draga de sucção e recalque - bomba de 746 kW e cortador de 110 kW - distância de recalque de 1.100 a 1.300 m</v>
          </cell>
          <cell r="C2568" t="str">
            <v>m³</v>
          </cell>
          <cell r="D2568">
            <v>13.03</v>
          </cell>
          <cell r="E2568" t="str">
            <v>SICRO Abr/26</v>
          </cell>
        </row>
        <row r="2569">
          <cell r="A2569">
            <v>1917464</v>
          </cell>
          <cell r="B2569" t="str">
            <v>Dragagem de cascalho fino com draga de sucção e recalque - bomba de 746 kW e cortador de 110 kW - distância de recalque de 1.300 a 1.500 m</v>
          </cell>
          <cell r="C2569" t="str">
            <v>m³</v>
          </cell>
          <cell r="D2569">
            <v>15.1</v>
          </cell>
          <cell r="E2569" t="str">
            <v>SICRO Abr/26</v>
          </cell>
        </row>
        <row r="2570">
          <cell r="A2570">
            <v>1917465</v>
          </cell>
          <cell r="B2570" t="str">
            <v>Dragagem de cascalho fino com draga de sucção e recalque - bomba de 746 kW e cortador de 110 kW - distância de recalque de 1.500 a 1.700 m</v>
          </cell>
          <cell r="C2570" t="str">
            <v>m³</v>
          </cell>
          <cell r="D2570">
            <v>17.420000000000002</v>
          </cell>
          <cell r="E2570" t="str">
            <v>SICRO Abr/26</v>
          </cell>
        </row>
        <row r="2571">
          <cell r="A2571">
            <v>1917466</v>
          </cell>
          <cell r="B2571" t="str">
            <v>Dragagem de cascalho fino com draga de sucção e recalque - bomba de 746 kW e cortador de 110 kW - distância de recalque de 1.700 a 1.900 m</v>
          </cell>
          <cell r="C2571" t="str">
            <v>m³</v>
          </cell>
          <cell r="D2571">
            <v>20.7</v>
          </cell>
          <cell r="E2571" t="str">
            <v>SICRO Abr/26</v>
          </cell>
        </row>
        <row r="2572">
          <cell r="A2572">
            <v>1917467</v>
          </cell>
          <cell r="B2572" t="str">
            <v>Dragagem de cascalho fino com draga de sucção e recalque - bomba de 746 kW e cortador de 110 kW - distância de recalque de 1.900 a 2.100 m</v>
          </cell>
          <cell r="C2572" t="str">
            <v>m³</v>
          </cell>
          <cell r="D2572">
            <v>25.79</v>
          </cell>
          <cell r="E2572" t="str">
            <v>SICRO Abr/26</v>
          </cell>
        </row>
        <row r="2573">
          <cell r="A2573">
            <v>1917468</v>
          </cell>
          <cell r="B2573" t="str">
            <v>Dragagem de cascalho fino com draga de sucção e recalque - bomba de 746 kW e cortador de 110 kW - distância de recalque de 2.100 a 2.300 m</v>
          </cell>
          <cell r="C2573" t="str">
            <v>m³</v>
          </cell>
          <cell r="D2573">
            <v>31.59</v>
          </cell>
          <cell r="E2573" t="str">
            <v>SICRO Abr/26</v>
          </cell>
        </row>
        <row r="2574">
          <cell r="A2574">
            <v>1917469</v>
          </cell>
          <cell r="B2574" t="str">
            <v>Dragagem de cascalho fino com draga de sucção e recalque - bomba de 746 kW e cortador de 110 kW - distância de recalque de 2.300 a 2.500 m</v>
          </cell>
          <cell r="C2574" t="str">
            <v>m³</v>
          </cell>
          <cell r="D2574">
            <v>37.99</v>
          </cell>
          <cell r="E2574" t="str">
            <v>SICRO Abr/26</v>
          </cell>
        </row>
        <row r="2575">
          <cell r="A2575">
            <v>1917470</v>
          </cell>
          <cell r="B2575" t="str">
            <v>Dragagem de cascalho fino com draga de sucção e recalque - bomba de 746 kW e cortador de 110 kW - distância de recalque de 2.500 a 2.700 m</v>
          </cell>
          <cell r="C2575" t="str">
            <v>m³</v>
          </cell>
          <cell r="D2575">
            <v>45.37</v>
          </cell>
          <cell r="E2575" t="str">
            <v>SICRO Abr/26</v>
          </cell>
        </row>
        <row r="2576">
          <cell r="A2576">
            <v>1917471</v>
          </cell>
          <cell r="B2576" t="str">
            <v>Dragagem de cascalho fino com draga de sucção e recalque - bomba de 746 kW e cortador de 110 kW - distância de recalque de 2.700 a 2.900 m</v>
          </cell>
          <cell r="C2576" t="str">
            <v>m³</v>
          </cell>
          <cell r="D2576">
            <v>54.2</v>
          </cell>
          <cell r="E2576" t="str">
            <v>SICRO Abr/26</v>
          </cell>
        </row>
        <row r="2577">
          <cell r="A2577">
            <v>1917472</v>
          </cell>
          <cell r="B2577" t="str">
            <v>Dragagem de cascalho fino com draga de sucção e recalque - bomba de 746 kW e cortador de 110 kW - distância de recalque de 2.900 a 3.100 m</v>
          </cell>
          <cell r="C2577" t="str">
            <v>m³</v>
          </cell>
          <cell r="D2577">
            <v>57.97</v>
          </cell>
          <cell r="E2577" t="str">
            <v>SICRO Abr/26</v>
          </cell>
        </row>
        <row r="2578">
          <cell r="A2578">
            <v>1917460</v>
          </cell>
          <cell r="B2578" t="str">
            <v>Dragagem de cascalho fino com draga de sucção e recalque - bomba de 746 kW e cortador de 110 kW - distância de recalque de 500 a 700 m</v>
          </cell>
          <cell r="C2578" t="str">
            <v>m³</v>
          </cell>
          <cell r="D2578">
            <v>7.67</v>
          </cell>
          <cell r="E2578" t="str">
            <v>SICRO Abr/26</v>
          </cell>
        </row>
        <row r="2579">
          <cell r="A2579">
            <v>1917461</v>
          </cell>
          <cell r="B2579" t="str">
            <v>Dragagem de cascalho fino com draga de sucção e recalque - bomba de 746 kW e cortador de 110 kW - distância de recalque de 700 a 900 m</v>
          </cell>
          <cell r="C2579" t="str">
            <v>m³</v>
          </cell>
          <cell r="D2579">
            <v>9.0500000000000007</v>
          </cell>
          <cell r="E2579" t="str">
            <v>SICRO Abr/26</v>
          </cell>
        </row>
        <row r="2580">
          <cell r="A2580">
            <v>1917462</v>
          </cell>
          <cell r="B2580" t="str">
            <v>Dragagem de cascalho fino com draga de sucção e recalque - bomba de 746 kW e cortador de 110 kW - distância de recalque de 900 a 1.100 m</v>
          </cell>
          <cell r="C2580" t="str">
            <v>m³</v>
          </cell>
          <cell r="D2580">
            <v>10.75</v>
          </cell>
          <cell r="E2580" t="str">
            <v>SICRO Abr/26</v>
          </cell>
        </row>
        <row r="2581">
          <cell r="A2581">
            <v>1917735</v>
          </cell>
          <cell r="B2581" t="str">
            <v>Dragagem de cascalho fino com draga de sucção e recalque - bomba de 746 kW e cortador de 110 kW - distância de recalque de até 500 m</v>
          </cell>
          <cell r="C2581" t="str">
            <v>m³</v>
          </cell>
          <cell r="D2581">
            <v>6.79</v>
          </cell>
          <cell r="E2581" t="str">
            <v>SICRO Abr/26</v>
          </cell>
        </row>
        <row r="2582">
          <cell r="A2582">
            <v>1917061</v>
          </cell>
          <cell r="B2582" t="str">
            <v>Dragagem de cascalho fino com draga hopper - capacidade da cisterna de 1.000 m³ - DMT de 1.500 a 1.800 m</v>
          </cell>
          <cell r="C2582" t="str">
            <v>m³</v>
          </cell>
          <cell r="D2582">
            <v>25.12</v>
          </cell>
          <cell r="E2582" t="str">
            <v>SICRO Abr/26</v>
          </cell>
        </row>
        <row r="2583">
          <cell r="A2583">
            <v>1917062</v>
          </cell>
          <cell r="B2583" t="str">
            <v>Dragagem de cascalho fino com draga hopper - capacidade da cisterna de 1.000 m³ - DMT de 1.800 a 2.100 m</v>
          </cell>
          <cell r="C2583" t="str">
            <v>m³</v>
          </cell>
          <cell r="D2583">
            <v>25.61</v>
          </cell>
          <cell r="E2583" t="str">
            <v>SICRO Abr/26</v>
          </cell>
        </row>
        <row r="2584">
          <cell r="A2584">
            <v>1917063</v>
          </cell>
          <cell r="B2584" t="str">
            <v>Dragagem de cascalho fino com draga hopper - capacidade da cisterna de 1.000 m³ - DMT de 2.100 a 2.400 m</v>
          </cell>
          <cell r="C2584" t="str">
            <v>m³</v>
          </cell>
          <cell r="D2584">
            <v>26.11</v>
          </cell>
          <cell r="E2584" t="str">
            <v>SICRO Abr/26</v>
          </cell>
        </row>
        <row r="2585">
          <cell r="A2585">
            <v>1917064</v>
          </cell>
          <cell r="B2585" t="str">
            <v>Dragagem de cascalho fino com draga hopper - capacidade da cisterna de 1.000 m³ - DMT de 2.400 a 2.700 m</v>
          </cell>
          <cell r="C2585" t="str">
            <v>m³</v>
          </cell>
          <cell r="D2585">
            <v>26.63</v>
          </cell>
          <cell r="E2585" t="str">
            <v>SICRO Abr/26</v>
          </cell>
        </row>
        <row r="2586">
          <cell r="A2586">
            <v>1917065</v>
          </cell>
          <cell r="B2586" t="str">
            <v>Dragagem de cascalho fino com draga hopper - capacidade da cisterna de 1.000 m³ - DMT de 2.700 a 3.000 m</v>
          </cell>
          <cell r="C2586" t="str">
            <v>m³</v>
          </cell>
          <cell r="D2586">
            <v>27.18</v>
          </cell>
          <cell r="E2586" t="str">
            <v>SICRO Abr/26</v>
          </cell>
        </row>
        <row r="2587">
          <cell r="A2587">
            <v>1917066</v>
          </cell>
          <cell r="B2587" t="str">
            <v>Dragagem de cascalho fino com draga hopper - capacidade da cisterna de 1.000 m³ - DMT de 3.000 m</v>
          </cell>
          <cell r="C2587" t="str">
            <v>m³</v>
          </cell>
          <cell r="D2587">
            <v>27.48</v>
          </cell>
          <cell r="E2587" t="str">
            <v>SICRO Abr/26</v>
          </cell>
        </row>
        <row r="2588">
          <cell r="A2588">
            <v>1901590</v>
          </cell>
          <cell r="B2588" t="str">
            <v>Dragagem de cascalho fino com draga hopper - capacidade da cisterna de 10.000 m³ - DMT de 1.500 a 1.800 m</v>
          </cell>
          <cell r="C2588" t="str">
            <v>m³</v>
          </cell>
          <cell r="D2588">
            <v>13.85</v>
          </cell>
          <cell r="E2588" t="str">
            <v>SICRO Abr/26</v>
          </cell>
        </row>
        <row r="2589">
          <cell r="A2589">
            <v>1901591</v>
          </cell>
          <cell r="B2589" t="str">
            <v>Dragagem de cascalho fino com draga hopper - capacidade da cisterna de 10.000 m³ - DMT de 1.800 a 2.100 m</v>
          </cell>
          <cell r="C2589" t="str">
            <v>m³</v>
          </cell>
          <cell r="D2589">
            <v>13.97</v>
          </cell>
          <cell r="E2589" t="str">
            <v>SICRO Abr/26</v>
          </cell>
        </row>
        <row r="2590">
          <cell r="A2590">
            <v>1901592</v>
          </cell>
          <cell r="B2590" t="str">
            <v>Dragagem de cascalho fino com draga hopper - capacidade da cisterna de 10.000 m³ - DMT de 2.100 a 2.400 m</v>
          </cell>
          <cell r="C2590" t="str">
            <v>m³</v>
          </cell>
          <cell r="D2590">
            <v>14.1</v>
          </cell>
          <cell r="E2590" t="str">
            <v>SICRO Abr/26</v>
          </cell>
        </row>
        <row r="2591">
          <cell r="A2591">
            <v>1901593</v>
          </cell>
          <cell r="B2591" t="str">
            <v>Dragagem de cascalho fino com draga hopper - capacidade da cisterna de 10.000 m³ - DMT de 2.400 a 2.700 m</v>
          </cell>
          <cell r="C2591" t="str">
            <v>m³</v>
          </cell>
          <cell r="D2591">
            <v>14.22</v>
          </cell>
          <cell r="E2591" t="str">
            <v>SICRO Abr/26</v>
          </cell>
        </row>
        <row r="2592">
          <cell r="A2592">
            <v>1901594</v>
          </cell>
          <cell r="B2592" t="str">
            <v>Dragagem de cascalho fino com draga hopper - capacidade da cisterna de 10.000 m³ - DMT de 2.700 a 3.000 m</v>
          </cell>
          <cell r="C2592" t="str">
            <v>m³</v>
          </cell>
          <cell r="D2592">
            <v>14.36</v>
          </cell>
          <cell r="E2592" t="str">
            <v>SICRO Abr/26</v>
          </cell>
        </row>
        <row r="2593">
          <cell r="A2593">
            <v>1901589</v>
          </cell>
          <cell r="B2593" t="str">
            <v>Dragagem de cascalho fino com draga hopper - capacidade da cisterna de 10.000 m³ - DMT de 3.000 m</v>
          </cell>
          <cell r="C2593" t="str">
            <v>m³</v>
          </cell>
          <cell r="D2593">
            <v>14.43</v>
          </cell>
          <cell r="E2593" t="str">
            <v>SICRO Abr/26</v>
          </cell>
        </row>
        <row r="2594">
          <cell r="A2594">
            <v>1901596</v>
          </cell>
          <cell r="B2594" t="str">
            <v>Dragagem de cascalho fino com draga hopper - capacidade da cisterna de 15.000 m³ - DMT de 1.500 a 1.800 m</v>
          </cell>
          <cell r="C2594" t="str">
            <v>m³</v>
          </cell>
          <cell r="D2594">
            <v>18.010000000000002</v>
          </cell>
          <cell r="E2594" t="str">
            <v>SICRO Abr/26</v>
          </cell>
        </row>
        <row r="2595">
          <cell r="A2595">
            <v>1901597</v>
          </cell>
          <cell r="B2595" t="str">
            <v>Dragagem de cascalho fino com draga hopper - capacidade da cisterna de 15.000 m³ - DMT de 1.800 a 2.100 m</v>
          </cell>
          <cell r="C2595" t="str">
            <v>m³</v>
          </cell>
          <cell r="D2595">
            <v>18.12</v>
          </cell>
          <cell r="E2595" t="str">
            <v>SICRO Abr/26</v>
          </cell>
        </row>
        <row r="2596">
          <cell r="A2596">
            <v>1901598</v>
          </cell>
          <cell r="B2596" t="str">
            <v>Dragagem de cascalho fino com draga hopper - capacidade da cisterna de 15.000 m³ - DMT de 2.100 a 2.400 m</v>
          </cell>
          <cell r="C2596" t="str">
            <v>m³</v>
          </cell>
          <cell r="D2596">
            <v>18.239999999999998</v>
          </cell>
          <cell r="E2596" t="str">
            <v>SICRO Abr/26</v>
          </cell>
        </row>
        <row r="2597">
          <cell r="A2597">
            <v>1901599</v>
          </cell>
          <cell r="B2597" t="str">
            <v>Dragagem de cascalho fino com draga hopper - capacidade da cisterna de 15.000 m³ - DMT de 2.400 a 2.700 m</v>
          </cell>
          <cell r="C2597" t="str">
            <v>m³</v>
          </cell>
          <cell r="D2597">
            <v>18.36</v>
          </cell>
          <cell r="E2597" t="str">
            <v>SICRO Abr/26</v>
          </cell>
        </row>
        <row r="2598">
          <cell r="A2598">
            <v>1901600</v>
          </cell>
          <cell r="B2598" t="str">
            <v>Dragagem de cascalho fino com draga hopper - capacidade da cisterna de 15.000 m³ - DMT de 2.700 a 3.000 m</v>
          </cell>
          <cell r="C2598" t="str">
            <v>m³</v>
          </cell>
          <cell r="D2598">
            <v>18.489999999999998</v>
          </cell>
          <cell r="E2598" t="str">
            <v>SICRO Abr/26</v>
          </cell>
        </row>
        <row r="2599">
          <cell r="A2599">
            <v>1901595</v>
          </cell>
          <cell r="B2599" t="str">
            <v>Dragagem de cascalho fino com draga hopper - capacidade da cisterna de 15.000 m³ - DMT de 3.000 m</v>
          </cell>
          <cell r="C2599" t="str">
            <v>m³</v>
          </cell>
          <cell r="D2599">
            <v>18.55</v>
          </cell>
          <cell r="E2599" t="str">
            <v>SICRO Abr/26</v>
          </cell>
        </row>
        <row r="2600">
          <cell r="A2600">
            <v>1917097</v>
          </cell>
          <cell r="B2600" t="str">
            <v>Dragagem de cascalho fino com draga hopper - capacidade da cisterna de 2.000 m³ - DMT de 1.500 a 1.800 m</v>
          </cell>
          <cell r="C2600" t="str">
            <v>m³</v>
          </cell>
          <cell r="D2600">
            <v>16.600000000000001</v>
          </cell>
          <cell r="E2600" t="str">
            <v>SICRO Abr/26</v>
          </cell>
        </row>
        <row r="2601">
          <cell r="A2601">
            <v>1917098</v>
          </cell>
          <cell r="B2601" t="str">
            <v>Dragagem de cascalho fino com draga hopper - capacidade da cisterna de 2.000 m³ - DMT de 1.800 a 2.100 m</v>
          </cell>
          <cell r="C2601" t="str">
            <v>m³</v>
          </cell>
          <cell r="D2601">
            <v>16.89</v>
          </cell>
          <cell r="E2601" t="str">
            <v>SICRO Abr/26</v>
          </cell>
        </row>
        <row r="2602">
          <cell r="A2602">
            <v>1917099</v>
          </cell>
          <cell r="B2602" t="str">
            <v>Dragagem de cascalho fino com draga hopper - capacidade da cisterna de 2.000 m³ - DMT de 2.100 a 2.400 m</v>
          </cell>
          <cell r="C2602" t="str">
            <v>m³</v>
          </cell>
          <cell r="D2602">
            <v>17.18</v>
          </cell>
          <cell r="E2602" t="str">
            <v>SICRO Abr/26</v>
          </cell>
        </row>
        <row r="2603">
          <cell r="A2603">
            <v>1917100</v>
          </cell>
          <cell r="B2603" t="str">
            <v>Dragagem de cascalho fino com draga hopper - capacidade da cisterna de 2.000 m³ - DMT de 2.400 a 2.700 m</v>
          </cell>
          <cell r="C2603" t="str">
            <v>m³</v>
          </cell>
          <cell r="D2603">
            <v>17.48</v>
          </cell>
          <cell r="E2603" t="str">
            <v>SICRO Abr/26</v>
          </cell>
        </row>
        <row r="2604">
          <cell r="A2604">
            <v>1917101</v>
          </cell>
          <cell r="B2604" t="str">
            <v>Dragagem de cascalho fino com draga hopper - capacidade da cisterna de 2.000 m³ - DMT de 2.700 a 3.000 m</v>
          </cell>
          <cell r="C2604" t="str">
            <v>m³</v>
          </cell>
          <cell r="D2604">
            <v>17.809999999999999</v>
          </cell>
          <cell r="E2604" t="str">
            <v>SICRO Abr/26</v>
          </cell>
        </row>
        <row r="2605">
          <cell r="A2605">
            <v>1917102</v>
          </cell>
          <cell r="B2605" t="str">
            <v>Dragagem de cascalho fino com draga hopper - capacidade da cisterna de 2.000 m³ - DMT de 3.000 m</v>
          </cell>
          <cell r="C2605" t="str">
            <v>m³</v>
          </cell>
          <cell r="D2605">
            <v>17.98</v>
          </cell>
          <cell r="E2605" t="str">
            <v>SICRO Abr/26</v>
          </cell>
        </row>
        <row r="2606">
          <cell r="A2606">
            <v>1901601</v>
          </cell>
          <cell r="B2606" t="str">
            <v>Dragagem de cascalho fino com draga hopper - capacidade da cisterna de 20.000 m³ - DMT de 1.500 a 1.800 m</v>
          </cell>
          <cell r="C2606" t="str">
            <v>m³</v>
          </cell>
          <cell r="D2606">
            <v>22.29</v>
          </cell>
          <cell r="E2606" t="str">
            <v>SICRO Abr/26</v>
          </cell>
        </row>
        <row r="2607">
          <cell r="A2607">
            <v>1901602</v>
          </cell>
          <cell r="B2607" t="str">
            <v>Dragagem de cascalho fino com draga hopper - capacidade da cisterna de 20.000 m³ - DMT de 1.800 a 2.100 m</v>
          </cell>
          <cell r="C2607" t="str">
            <v>m³</v>
          </cell>
          <cell r="D2607">
            <v>22.39</v>
          </cell>
          <cell r="E2607" t="str">
            <v>SICRO Abr/26</v>
          </cell>
        </row>
        <row r="2608">
          <cell r="A2608">
            <v>1901603</v>
          </cell>
          <cell r="B2608" t="str">
            <v>Dragagem de cascalho fino com draga hopper - capacidade da cisterna de 20.000 m³ - DMT de 2.100 a 2.400 m</v>
          </cell>
          <cell r="C2608" t="str">
            <v>m³</v>
          </cell>
          <cell r="D2608">
            <v>22.51</v>
          </cell>
          <cell r="E2608" t="str">
            <v>SICRO Abr/26</v>
          </cell>
        </row>
        <row r="2609">
          <cell r="A2609">
            <v>1901604</v>
          </cell>
          <cell r="B2609" t="str">
            <v>Dragagem de cascalho fino com draga hopper - capacidade da cisterna de 20.000 m³ - DMT de 2.400 a 2.700 m</v>
          </cell>
          <cell r="C2609" t="str">
            <v>m³</v>
          </cell>
          <cell r="D2609">
            <v>22.62</v>
          </cell>
          <cell r="E2609" t="str">
            <v>SICRO Abr/26</v>
          </cell>
        </row>
        <row r="2610">
          <cell r="A2610">
            <v>1901605</v>
          </cell>
          <cell r="B2610" t="str">
            <v>Dragagem de cascalho fino com draga hopper - capacidade da cisterna de 20.000 m³ - DMT de 2.700 a 3.000 m</v>
          </cell>
          <cell r="C2610" t="str">
            <v>m³</v>
          </cell>
          <cell r="D2610">
            <v>22.75</v>
          </cell>
          <cell r="E2610" t="str">
            <v>SICRO Abr/26</v>
          </cell>
        </row>
        <row r="2611">
          <cell r="A2611">
            <v>1901606</v>
          </cell>
          <cell r="B2611" t="str">
            <v>Dragagem de cascalho fino com draga hopper - capacidade da cisterna de 20.000 m³ - DMT de 3.000 m</v>
          </cell>
          <cell r="C2611" t="str">
            <v>m³</v>
          </cell>
          <cell r="D2611">
            <v>22.81</v>
          </cell>
          <cell r="E2611" t="str">
            <v>SICRO Abr/26</v>
          </cell>
        </row>
        <row r="2612">
          <cell r="A2612">
            <v>1917133</v>
          </cell>
          <cell r="B2612" t="str">
            <v>Dragagem de cascalho fino com draga hopper - capacidade da cisterna de 3.000 m³ - DMT de 1.500 a 1.800 m</v>
          </cell>
          <cell r="C2612" t="str">
            <v>m³</v>
          </cell>
          <cell r="D2612">
            <v>15.13</v>
          </cell>
          <cell r="E2612" t="str">
            <v>SICRO Abr/26</v>
          </cell>
        </row>
        <row r="2613">
          <cell r="A2613">
            <v>1917134</v>
          </cell>
          <cell r="B2613" t="str">
            <v>Dragagem de cascalho fino com draga hopper - capacidade da cisterna de 3.000 m³ - DMT de 1.800 a 2.100 m</v>
          </cell>
          <cell r="C2613" t="str">
            <v>m³</v>
          </cell>
          <cell r="D2613">
            <v>15.35</v>
          </cell>
          <cell r="E2613" t="str">
            <v>SICRO Abr/26</v>
          </cell>
        </row>
        <row r="2614">
          <cell r="A2614">
            <v>1917135</v>
          </cell>
          <cell r="B2614" t="str">
            <v>Dragagem de cascalho fino com draga hopper - capacidade da cisterna de 3.000 m³ - DMT de 2.100 a 2.400 m</v>
          </cell>
          <cell r="C2614" t="str">
            <v>m³</v>
          </cell>
          <cell r="D2614">
            <v>15.58</v>
          </cell>
          <cell r="E2614" t="str">
            <v>SICRO Abr/26</v>
          </cell>
        </row>
        <row r="2615">
          <cell r="A2615">
            <v>1917136</v>
          </cell>
          <cell r="B2615" t="str">
            <v>Dragagem de cascalho fino com draga hopper - capacidade da cisterna de 3.000 m³ - DMT de 2.400 a 2.700 m</v>
          </cell>
          <cell r="C2615" t="str">
            <v>m³</v>
          </cell>
          <cell r="D2615">
            <v>15.82</v>
          </cell>
          <cell r="E2615" t="str">
            <v>SICRO Abr/26</v>
          </cell>
        </row>
        <row r="2616">
          <cell r="A2616">
            <v>1917137</v>
          </cell>
          <cell r="B2616" t="str">
            <v>Dragagem de cascalho fino com draga hopper - capacidade da cisterna de 3.000 m³ - DMT de 2.700 a 3.000 m</v>
          </cell>
          <cell r="C2616" t="str">
            <v>m³</v>
          </cell>
          <cell r="D2616">
            <v>16.07</v>
          </cell>
          <cell r="E2616" t="str">
            <v>SICRO Abr/26</v>
          </cell>
        </row>
        <row r="2617">
          <cell r="A2617">
            <v>1917138</v>
          </cell>
          <cell r="B2617" t="str">
            <v>Dragagem de cascalho fino com draga hopper - capacidade da cisterna de 3.000 m³ - DMT de 3.000 m</v>
          </cell>
          <cell r="C2617" t="str">
            <v>m³</v>
          </cell>
          <cell r="D2617">
            <v>16.21</v>
          </cell>
          <cell r="E2617" t="str">
            <v>SICRO Abr/26</v>
          </cell>
        </row>
        <row r="2618">
          <cell r="A2618">
            <v>1917169</v>
          </cell>
          <cell r="B2618" t="str">
            <v>Dragagem de cascalho fino com draga hopper - capacidade da cisterna de 4.000 m³ - DMT de 1.500 a 1.800 m</v>
          </cell>
          <cell r="C2618" t="str">
            <v>m³</v>
          </cell>
          <cell r="D2618">
            <v>14.05</v>
          </cell>
          <cell r="E2618" t="str">
            <v>SICRO Abr/26</v>
          </cell>
        </row>
        <row r="2619">
          <cell r="A2619">
            <v>1917170</v>
          </cell>
          <cell r="B2619" t="str">
            <v>Dragagem de cascalho fino com draga hopper - capacidade da cisterna de 4.000 m³ - DMT de 1.800 a 2.100 m</v>
          </cell>
          <cell r="C2619" t="str">
            <v>m³</v>
          </cell>
          <cell r="D2619">
            <v>14.24</v>
          </cell>
          <cell r="E2619" t="str">
            <v>SICRO Abr/26</v>
          </cell>
        </row>
        <row r="2620">
          <cell r="A2620">
            <v>1917171</v>
          </cell>
          <cell r="B2620" t="str">
            <v>Dragagem de cascalho fino com draga hopper - capacidade da cisterna de 4.000 m³ - DMT de 2.100 a 2.400 m</v>
          </cell>
          <cell r="C2620" t="str">
            <v>m³</v>
          </cell>
          <cell r="D2620">
            <v>14.44</v>
          </cell>
          <cell r="E2620" t="str">
            <v>SICRO Abr/26</v>
          </cell>
        </row>
        <row r="2621">
          <cell r="A2621">
            <v>1917172</v>
          </cell>
          <cell r="B2621" t="str">
            <v>Dragagem de cascalho fino com draga hopper - capacidade da cisterna de 4.000 m³ - DMT de 2.400 a 2.700 m</v>
          </cell>
          <cell r="C2621" t="str">
            <v>m³</v>
          </cell>
          <cell r="D2621">
            <v>14.64</v>
          </cell>
          <cell r="E2621" t="str">
            <v>SICRO Abr/26</v>
          </cell>
        </row>
        <row r="2622">
          <cell r="A2622">
            <v>1917173</v>
          </cell>
          <cell r="B2622" t="str">
            <v>Dragagem de cascalho fino com draga hopper - capacidade da cisterna de 4.000 m³ - DMT de 2.700 a 3.000 m</v>
          </cell>
          <cell r="C2622" t="str">
            <v>m³</v>
          </cell>
          <cell r="D2622">
            <v>14.86</v>
          </cell>
          <cell r="E2622" t="str">
            <v>SICRO Abr/26</v>
          </cell>
        </row>
        <row r="2623">
          <cell r="A2623">
            <v>1917174</v>
          </cell>
          <cell r="B2623" t="str">
            <v>Dragagem de cascalho fino com draga hopper - capacidade da cisterna de 4.000 m³ - DMT de 3.000 m</v>
          </cell>
          <cell r="C2623" t="str">
            <v>m³</v>
          </cell>
          <cell r="D2623">
            <v>14.98</v>
          </cell>
          <cell r="E2623" t="str">
            <v>SICRO Abr/26</v>
          </cell>
        </row>
        <row r="2624">
          <cell r="A2624">
            <v>1917205</v>
          </cell>
          <cell r="B2624" t="str">
            <v>Dragagem de cascalho fino com draga hopper - capacidade da cisterna de 5.000 m³ - DMT de 1.500 a 1.800 m</v>
          </cell>
          <cell r="C2624" t="str">
            <v>m³</v>
          </cell>
          <cell r="D2624">
            <v>15.29</v>
          </cell>
          <cell r="E2624" t="str">
            <v>SICRO Abr/26</v>
          </cell>
        </row>
        <row r="2625">
          <cell r="A2625">
            <v>1917206</v>
          </cell>
          <cell r="B2625" t="str">
            <v>Dragagem de cascalho fino com draga hopper - capacidade da cisterna de 5.000 m³ - DMT de 1.800 a 2.100 m</v>
          </cell>
          <cell r="C2625" t="str">
            <v>m³</v>
          </cell>
          <cell r="D2625">
            <v>15.45</v>
          </cell>
          <cell r="E2625" t="str">
            <v>SICRO Abr/26</v>
          </cell>
        </row>
        <row r="2626">
          <cell r="A2626">
            <v>1917207</v>
          </cell>
          <cell r="B2626" t="str">
            <v>Dragagem de cascalho fino com draga hopper - capacidade da cisterna de 5.000 m³ - DMT de 2.100 a 2.400 m</v>
          </cell>
          <cell r="C2626" t="str">
            <v>m³</v>
          </cell>
          <cell r="D2626">
            <v>15.62</v>
          </cell>
          <cell r="E2626" t="str">
            <v>SICRO Abr/26</v>
          </cell>
        </row>
        <row r="2627">
          <cell r="A2627">
            <v>1917208</v>
          </cell>
          <cell r="B2627" t="str">
            <v>Dragagem de cascalho fino com draga hopper - capacidade da cisterna de 5.000 m³ - DMT de 2.400 a 2.700 m</v>
          </cell>
          <cell r="C2627" t="str">
            <v>m³</v>
          </cell>
          <cell r="D2627">
            <v>15.8</v>
          </cell>
          <cell r="E2627" t="str">
            <v>SICRO Abr/26</v>
          </cell>
        </row>
        <row r="2628">
          <cell r="A2628">
            <v>1917209</v>
          </cell>
          <cell r="B2628" t="str">
            <v>Dragagem de cascalho fino com draga hopper - capacidade da cisterna de 5.000 m³ - DMT de 2.700 a 3.000 m</v>
          </cell>
          <cell r="C2628" t="str">
            <v>m³</v>
          </cell>
          <cell r="D2628">
            <v>15.99</v>
          </cell>
          <cell r="E2628" t="str">
            <v>SICRO Abr/26</v>
          </cell>
        </row>
        <row r="2629">
          <cell r="A2629">
            <v>1917210</v>
          </cell>
          <cell r="B2629" t="str">
            <v>Dragagem de cascalho fino com draga hopper - capacidade da cisterna de 5.000 m³ - DMT de 3.000 m</v>
          </cell>
          <cell r="C2629" t="str">
            <v>m³</v>
          </cell>
          <cell r="D2629">
            <v>16.09</v>
          </cell>
          <cell r="E2629" t="str">
            <v>SICRO Abr/26</v>
          </cell>
        </row>
        <row r="2630">
          <cell r="A2630">
            <v>1917025</v>
          </cell>
          <cell r="B2630" t="str">
            <v>Dragagem de cascalho fino com draga hopper - capacidade da cisterna de 750 m³ - DMT de 1.500 a 1.800 m</v>
          </cell>
          <cell r="C2630" t="str">
            <v>m³</v>
          </cell>
          <cell r="D2630">
            <v>34.92</v>
          </cell>
          <cell r="E2630" t="str">
            <v>SICRO Abr/26</v>
          </cell>
        </row>
        <row r="2631">
          <cell r="A2631">
            <v>1917026</v>
          </cell>
          <cell r="B2631" t="str">
            <v>Dragagem de cascalho fino com draga hopper - capacidade da cisterna de 750 m³ - DMT de 1.800 a 2.100 m</v>
          </cell>
          <cell r="C2631" t="str">
            <v>m³</v>
          </cell>
          <cell r="D2631">
            <v>35.630000000000003</v>
          </cell>
          <cell r="E2631" t="str">
            <v>SICRO Abr/26</v>
          </cell>
        </row>
        <row r="2632">
          <cell r="A2632">
            <v>1917027</v>
          </cell>
          <cell r="B2632" t="str">
            <v>Dragagem de cascalho fino com draga hopper - capacidade da cisterna de 750 m³ - DMT de 2.100 a 2.400 m</v>
          </cell>
          <cell r="C2632" t="str">
            <v>m³</v>
          </cell>
          <cell r="D2632">
            <v>36.36</v>
          </cell>
          <cell r="E2632" t="str">
            <v>SICRO Abr/26</v>
          </cell>
        </row>
        <row r="2633">
          <cell r="A2633">
            <v>1917028</v>
          </cell>
          <cell r="B2633" t="str">
            <v>Dragagem de cascalho fino com draga hopper - capacidade da cisterna de 750 m³ - DMT de 2.400 a 2.700 m</v>
          </cell>
          <cell r="C2633" t="str">
            <v>m³</v>
          </cell>
          <cell r="D2633">
            <v>37.130000000000003</v>
          </cell>
          <cell r="E2633" t="str">
            <v>SICRO Abr/26</v>
          </cell>
        </row>
        <row r="2634">
          <cell r="A2634">
            <v>1917029</v>
          </cell>
          <cell r="B2634" t="str">
            <v>Dragagem de cascalho fino com draga hopper - capacidade da cisterna de 750 m³ - DMT de 2.700 a 3.000 m</v>
          </cell>
          <cell r="C2634" t="str">
            <v>m³</v>
          </cell>
          <cell r="D2634">
            <v>37.94</v>
          </cell>
          <cell r="E2634" t="str">
            <v>SICRO Abr/26</v>
          </cell>
        </row>
        <row r="2635">
          <cell r="A2635">
            <v>1917030</v>
          </cell>
          <cell r="B2635" t="str">
            <v>Dragagem de cascalho fino com draga hopper - capacidade da cisterna de 750 m³ - DMT de 3.000 m</v>
          </cell>
          <cell r="C2635" t="str">
            <v>m³</v>
          </cell>
          <cell r="D2635">
            <v>38.369999999999997</v>
          </cell>
          <cell r="E2635" t="str">
            <v>SICRO Abr/26</v>
          </cell>
        </row>
        <row r="2636">
          <cell r="A2636">
            <v>1917629</v>
          </cell>
          <cell r="B2636" t="str">
            <v>Dragagem de material de 1ª categoria com clamshell sobre pontão flutuante - capacidade da caçamba de 4,6 m³ - transporte com batelão sem propulsão com capacidade de 100 t - DMT 0 a 300 m</v>
          </cell>
          <cell r="C2636" t="str">
            <v>m³</v>
          </cell>
          <cell r="D2636">
            <v>19.64</v>
          </cell>
          <cell r="E2636" t="str">
            <v>SICRO Abr/26</v>
          </cell>
        </row>
        <row r="2637">
          <cell r="A2637">
            <v>1917633</v>
          </cell>
          <cell r="B2637" t="str">
            <v>Dragagem de material de 1ª categoria com clamshell sobre pontão flutuante - capacidade da caçamba de 4,6 m³ - transporte com batelão sem propulsão com capacidade de 100 t - DMT 1.200 a 1.500 m</v>
          </cell>
          <cell r="C2637" t="str">
            <v>m³</v>
          </cell>
          <cell r="D2637">
            <v>21.7</v>
          </cell>
          <cell r="E2637" t="str">
            <v>SICRO Abr/26</v>
          </cell>
        </row>
        <row r="2638">
          <cell r="A2638">
            <v>1917634</v>
          </cell>
          <cell r="B2638" t="str">
            <v>Dragagem de material de 1ª categoria com clamshell sobre pontão flutuante - capacidade da caçamba de 4,6 m³ - transporte com batelão sem propulsão com capacidade de 100 t - DMT 1.500 a 1.800 m</v>
          </cell>
          <cell r="C2638" t="str">
            <v>m³</v>
          </cell>
          <cell r="D2638">
            <v>22.08</v>
          </cell>
          <cell r="E2638" t="str">
            <v>SICRO Abr/26</v>
          </cell>
        </row>
        <row r="2639">
          <cell r="A2639">
            <v>1917635</v>
          </cell>
          <cell r="B2639" t="str">
            <v>Dragagem de material de 1ª categoria com clamshell sobre pontão flutuante - capacidade da caçamba de 4,6 m³ - transporte com batelão sem propulsão com capacidade de 100 t - DMT 1.800 a 2.100 m</v>
          </cell>
          <cell r="C2639" t="str">
            <v>m³</v>
          </cell>
          <cell r="D2639">
            <v>22.45</v>
          </cell>
          <cell r="E2639" t="str">
            <v>SICRO Abr/26</v>
          </cell>
        </row>
        <row r="2640">
          <cell r="A2640">
            <v>1917636</v>
          </cell>
          <cell r="B2640" t="str">
            <v>Dragagem de material de 1ª categoria com clamshell sobre pontão flutuante - capacidade da caçamba de 4,6 m³ - transporte com batelão sem propulsão com capacidade de 100 t - DMT 2.100 a 2.400 m</v>
          </cell>
          <cell r="C2640" t="str">
            <v>m³</v>
          </cell>
          <cell r="D2640">
            <v>24.57</v>
          </cell>
          <cell r="E2640" t="str">
            <v>SICRO Abr/26</v>
          </cell>
        </row>
        <row r="2641">
          <cell r="A2641">
            <v>1917637</v>
          </cell>
          <cell r="B2641" t="str">
            <v>Dragagem de material de 1ª categoria com clamshell sobre pontão flutuante - capacidade da caçamba de 4,6 m³ - transporte com batelão sem propulsão com capacidade de 100 t - DMT 2.400 a 2.700 m</v>
          </cell>
          <cell r="C2641" t="str">
            <v>m³</v>
          </cell>
          <cell r="D2641">
            <v>25.07</v>
          </cell>
          <cell r="E2641" t="str">
            <v>SICRO Abr/26</v>
          </cell>
        </row>
        <row r="2642">
          <cell r="A2642">
            <v>1917638</v>
          </cell>
          <cell r="B2642" t="str">
            <v>Dragagem de material de 1ª categoria com clamshell sobre pontão flutuante - capacidade da caçamba de 4,6 m³ - transporte com batelão sem propulsão com capacidade de 100 t - DMT 2.700 a 3.000 m</v>
          </cell>
          <cell r="C2642" t="str">
            <v>m³</v>
          </cell>
          <cell r="D2642">
            <v>25.57</v>
          </cell>
          <cell r="E2642" t="str">
            <v>SICRO Abr/26</v>
          </cell>
        </row>
        <row r="2643">
          <cell r="A2643">
            <v>1917630</v>
          </cell>
          <cell r="B2643" t="str">
            <v>Dragagem de material de 1ª categoria com clamshell sobre pontão flutuante - capacidade da caçamba de 4,6 m³ - transporte com batelão sem propulsão com capacidade de 100 t - DMT 300 a 600 m</v>
          </cell>
          <cell r="C2643" t="str">
            <v>m³</v>
          </cell>
          <cell r="D2643">
            <v>20.3</v>
          </cell>
          <cell r="E2643" t="str">
            <v>SICRO Abr/26</v>
          </cell>
        </row>
        <row r="2644">
          <cell r="A2644">
            <v>1917631</v>
          </cell>
          <cell r="B2644" t="str">
            <v>Dragagem de material de 1ª categoria com clamshell sobre pontão flutuante - capacidade da caçamba de 4,6 m³ - transporte com batelão sem propulsão com capacidade de 100 t - DMT 600 a 900 m</v>
          </cell>
          <cell r="C2644" t="str">
            <v>m³</v>
          </cell>
          <cell r="D2644">
            <v>20.86</v>
          </cell>
          <cell r="E2644" t="str">
            <v>SICRO Abr/26</v>
          </cell>
        </row>
        <row r="2645">
          <cell r="A2645">
            <v>1917632</v>
          </cell>
          <cell r="B2645" t="str">
            <v>Dragagem de material de 1ª categoria com clamshell sobre pontão flutuante - capacidade da caçamba de 4,6 m³ - transporte com batelão sem propulsão com capacidade de 100 t - DMT 900 a 1.200 m</v>
          </cell>
          <cell r="C2645" t="str">
            <v>m³</v>
          </cell>
          <cell r="D2645">
            <v>21.24</v>
          </cell>
          <cell r="E2645" t="str">
            <v>SICRO Abr/26</v>
          </cell>
        </row>
        <row r="2646">
          <cell r="A2646">
            <v>1917639</v>
          </cell>
          <cell r="B2646" t="str">
            <v>Dragagem de material de 1ª categoria com clamshell sobre pontão flutuante - capacidade da caçamba de 4,6 m³ - transporte com batelão sem propulsão com capacidade de 100 t - DMT de 3.000 m</v>
          </cell>
          <cell r="C2646" t="str">
            <v>m³</v>
          </cell>
          <cell r="D2646">
            <v>25.82</v>
          </cell>
          <cell r="E2646" t="str">
            <v>SICRO Abr/26</v>
          </cell>
        </row>
        <row r="2647">
          <cell r="A2647">
            <v>1917646</v>
          </cell>
          <cell r="B2647" t="str">
            <v>Dragagem de material de 1ª categoria com dragline - caçamba de 2,1 m³ - caminho de serviço em leito natural - DMT 1.000 a 1.200 m - com caminhão de 14 m³ e carregadeira</v>
          </cell>
          <cell r="C2647" t="str">
            <v>m³</v>
          </cell>
          <cell r="D2647">
            <v>22.33</v>
          </cell>
          <cell r="E2647" t="str">
            <v>SICRO Abr/26</v>
          </cell>
        </row>
        <row r="2648">
          <cell r="A2648">
            <v>1917647</v>
          </cell>
          <cell r="B2648" t="str">
            <v>Dragagem de material de 1ª categoria com dragline - caçamba de 2,1 m³ - caminho de serviço em leito natural - DMT 1.200 a 1.400 m - com caminhão de 14 m³ e carregadeira</v>
          </cell>
          <cell r="C2648" t="str">
            <v>m³</v>
          </cell>
          <cell r="D2648">
            <v>22.68</v>
          </cell>
          <cell r="E2648" t="str">
            <v>SICRO Abr/26</v>
          </cell>
        </row>
        <row r="2649">
          <cell r="A2649">
            <v>1917648</v>
          </cell>
          <cell r="B2649" t="str">
            <v>Dragagem de material de 1ª categoria com dragline - caçamba de 2,1 m³ - caminho de serviço em leito natural - DMT 1.400 a 1.600 m - com caminhão de 14 m³ e carregadeira</v>
          </cell>
          <cell r="C2649" t="str">
            <v>m³</v>
          </cell>
          <cell r="D2649">
            <v>22.94</v>
          </cell>
          <cell r="E2649" t="str">
            <v>SICRO Abr/26</v>
          </cell>
        </row>
        <row r="2650">
          <cell r="A2650">
            <v>1917649</v>
          </cell>
          <cell r="B2650" t="str">
            <v>Dragagem de material de 1ª categoria com dragline - caçamba de 2,1 m³ - caminho de serviço em leito natural - DMT 1.600 a 1.800 m - com caminhão de 14 m³ e carregadeira</v>
          </cell>
          <cell r="C2650" t="str">
            <v>m³</v>
          </cell>
          <cell r="D2650">
            <v>23.29</v>
          </cell>
          <cell r="E2650" t="str">
            <v>SICRO Abr/26</v>
          </cell>
        </row>
        <row r="2651">
          <cell r="A2651">
            <v>1917650</v>
          </cell>
          <cell r="B2651" t="str">
            <v>Dragagem de material de 1ª categoria com dragline - caçamba de 2,1 m³ - caminho de serviço em leito natural - DMT 1.800 a 2.000 m - com caminhão de 14 m³ e carregadeira</v>
          </cell>
          <cell r="C2651" t="str">
            <v>m³</v>
          </cell>
          <cell r="D2651">
            <v>23.64</v>
          </cell>
          <cell r="E2651" t="str">
            <v>SICRO Abr/26</v>
          </cell>
        </row>
        <row r="2652">
          <cell r="A2652">
            <v>1917651</v>
          </cell>
          <cell r="B2652" t="str">
            <v>Dragagem de material de 1ª categoria com dragline - caçamba de 2,1 m³ - caminho de serviço em leito natural - DMT 2.000 a 2.500 m - com caminhão de 14 m³ e carregadeira</v>
          </cell>
          <cell r="C2652" t="str">
            <v>m³</v>
          </cell>
          <cell r="D2652">
            <v>24.17</v>
          </cell>
          <cell r="E2652" t="str">
            <v>SICRO Abr/26</v>
          </cell>
        </row>
        <row r="2653">
          <cell r="A2653">
            <v>1917652</v>
          </cell>
          <cell r="B2653" t="str">
            <v>Dragagem de material de 1ª categoria com dragline - caçamba de 2,1 m³ - caminho de serviço em leito natural - DMT 2.500 a 3.000 m - com caminhão de 14 m³ e carregadeira</v>
          </cell>
          <cell r="C2653" t="str">
            <v>m³</v>
          </cell>
          <cell r="D2653">
            <v>26.84</v>
          </cell>
          <cell r="E2653" t="str">
            <v>SICRO Abr/26</v>
          </cell>
        </row>
        <row r="2654">
          <cell r="A2654">
            <v>1917642</v>
          </cell>
          <cell r="B2654" t="str">
            <v>Dragagem de material de 1ª categoria com dragline - caçamba de 2,1 m³ - caminho de serviço em leito natural - DMT 200 a 400 m - com caminhão de 14 m³ e carregadeira</v>
          </cell>
          <cell r="C2654" t="str">
            <v>m³</v>
          </cell>
          <cell r="D2654">
            <v>20.84</v>
          </cell>
          <cell r="E2654" t="str">
            <v>SICRO Abr/26</v>
          </cell>
        </row>
        <row r="2655">
          <cell r="A2655">
            <v>1917643</v>
          </cell>
          <cell r="B2655" t="str">
            <v>Dragagem de material de 1ª categoria com dragline - caçamba de 2,1 m³ - caminho de serviço em leito natural - DMT 400 a 600 m - com caminhão de 14 m³ e carregadeira</v>
          </cell>
          <cell r="C2655" t="str">
            <v>m³</v>
          </cell>
          <cell r="D2655">
            <v>21.27</v>
          </cell>
          <cell r="E2655" t="str">
            <v>SICRO Abr/26</v>
          </cell>
        </row>
        <row r="2656">
          <cell r="A2656">
            <v>1917641</v>
          </cell>
          <cell r="B2656" t="str">
            <v>Dragagem de material de 1ª categoria com dragline - caçamba de 2,1 m³ - caminho de serviço em leito natural - DMT 50 a 200 m - com caminhão de 14 m³ e carregadeira</v>
          </cell>
          <cell r="C2656" t="str">
            <v>m³</v>
          </cell>
          <cell r="D2656">
            <v>18.600000000000001</v>
          </cell>
          <cell r="E2656" t="str">
            <v>SICRO Abr/26</v>
          </cell>
        </row>
        <row r="2657">
          <cell r="A2657">
            <v>1917644</v>
          </cell>
          <cell r="B2657" t="str">
            <v>Dragagem de material de 1ª categoria com dragline - caçamba de 2,1 m³ - caminho de serviço em leito natural - DMT 600 a 800 m - com caminhão de 14 m³ e carregadeira</v>
          </cell>
          <cell r="C2657" t="str">
            <v>m³</v>
          </cell>
          <cell r="D2657">
            <v>21.71</v>
          </cell>
          <cell r="E2657" t="str">
            <v>SICRO Abr/26</v>
          </cell>
        </row>
        <row r="2658">
          <cell r="A2658">
            <v>1917645</v>
          </cell>
          <cell r="B2658" t="str">
            <v>Dragagem de material de 1ª categoria com dragline - caçamba de 2,1 m³ - caminho de serviço em leito natural - DMT 800 a 1.000 m - com caminhão de 14 m³ e carregadeira</v>
          </cell>
          <cell r="C2658" t="str">
            <v>m³</v>
          </cell>
          <cell r="D2658">
            <v>21.98</v>
          </cell>
          <cell r="E2658" t="str">
            <v>SICRO Abr/26</v>
          </cell>
        </row>
        <row r="2659">
          <cell r="A2659">
            <v>1917653</v>
          </cell>
          <cell r="B2659" t="str">
            <v>Dragagem de material de 1ª categoria com dragline - caçamba de 2,1 m³ - caminho de serviço em leito natural - DMT de 3.000 m - com caminhão de 14 m³ e carregadeira</v>
          </cell>
          <cell r="C2659" t="str">
            <v>m³</v>
          </cell>
          <cell r="D2659">
            <v>27.24</v>
          </cell>
          <cell r="E2659" t="str">
            <v>SICRO Abr/26</v>
          </cell>
        </row>
        <row r="2660">
          <cell r="A2660">
            <v>1917659</v>
          </cell>
          <cell r="B2660" t="str">
            <v>Dragagem de material de 1ª categoria com dragline - caçamba de 2,1 m³ - caminho de serviço em revestimento primário - DMT 1.000 a 1.200 m - com caminhão de 14 m³ e carregadeira</v>
          </cell>
          <cell r="C2660" t="str">
            <v>m³</v>
          </cell>
          <cell r="D2660">
            <v>21.36</v>
          </cell>
          <cell r="E2660" t="str">
            <v>SICRO Abr/26</v>
          </cell>
        </row>
        <row r="2661">
          <cell r="A2661">
            <v>1917660</v>
          </cell>
          <cell r="B2661" t="str">
            <v>Dragagem de material de 1ª categoria com dragline - caçamba de 2,1 m³ - caminho de serviço em revestimento primário - DMT 1.200 a 1.400 m - com caminhão de 14 m³ e carregadeira</v>
          </cell>
          <cell r="C2661" t="str">
            <v>m³</v>
          </cell>
          <cell r="D2661">
            <v>21.54</v>
          </cell>
          <cell r="E2661" t="str">
            <v>SICRO Abr/26</v>
          </cell>
        </row>
        <row r="2662">
          <cell r="A2662">
            <v>1917661</v>
          </cell>
          <cell r="B2662" t="str">
            <v>Dragagem de material de 1ª categoria com dragline - caçamba de 2,1 m³ - caminho de serviço em revestimento primário - DMT 1.400 a 1.600 m - com caminhão de 14 m³ e carregadeira</v>
          </cell>
          <cell r="C2662" t="str">
            <v>m³</v>
          </cell>
          <cell r="D2662">
            <v>21.71</v>
          </cell>
          <cell r="E2662" t="str">
            <v>SICRO Abr/26</v>
          </cell>
        </row>
        <row r="2663">
          <cell r="A2663">
            <v>1917662</v>
          </cell>
          <cell r="B2663" t="str">
            <v>Dragagem de material de 1ª categoria com dragline - caçamba de 2,1 m³ - caminho de serviço em revestimento primário - DMT 1.600 a 1.800 m - com caminhão de 14 m³ e carregadeira</v>
          </cell>
          <cell r="C2663" t="str">
            <v>m³</v>
          </cell>
          <cell r="D2663">
            <v>21.89</v>
          </cell>
          <cell r="E2663" t="str">
            <v>SICRO Abr/26</v>
          </cell>
        </row>
        <row r="2664">
          <cell r="A2664">
            <v>1917663</v>
          </cell>
          <cell r="B2664" t="str">
            <v>Dragagem de material de 1ª categoria com dragline - caçamba de 2,1 m³ - caminho de serviço em revestimento primário - DMT 1.800 a 2.000 m - com caminhão de 14 m³ e carregadeira</v>
          </cell>
          <cell r="C2664" t="str">
            <v>m³</v>
          </cell>
          <cell r="D2664">
            <v>22.15</v>
          </cell>
          <cell r="E2664" t="str">
            <v>SICRO Abr/26</v>
          </cell>
        </row>
        <row r="2665">
          <cell r="A2665">
            <v>1917664</v>
          </cell>
          <cell r="B2665" t="str">
            <v>Dragagem de material de 1ª categoria com dragline - caçamba de 2,1 m³ - caminho de serviço em revestimento primário - DMT 2.000 a 2.500 m - com caminhão de 14 m³ e carregadeira</v>
          </cell>
          <cell r="C2665" t="str">
            <v>m³</v>
          </cell>
          <cell r="D2665">
            <v>22.5</v>
          </cell>
          <cell r="E2665" t="str">
            <v>SICRO Abr/26</v>
          </cell>
        </row>
        <row r="2666">
          <cell r="A2666">
            <v>1917665</v>
          </cell>
          <cell r="B2666" t="str">
            <v>Dragagem de material de 1ª categoria com dragline - caçamba de 2,1 m³ - caminho de serviço em revestimento primário - DMT 2.500 a 3.000 m - com caminhão de 14 m³ e carregadeira</v>
          </cell>
          <cell r="C2666" t="str">
            <v>m³</v>
          </cell>
          <cell r="D2666">
            <v>23.03</v>
          </cell>
          <cell r="E2666" t="str">
            <v>SICRO Abr/26</v>
          </cell>
        </row>
        <row r="2667">
          <cell r="A2667">
            <v>1917655</v>
          </cell>
          <cell r="B2667" t="str">
            <v>Dragagem de material de 1ª categoria com dragline - caçamba de 2,1 m³ - caminho de serviço em revestimento primário - DMT 200 a 400 m - com caminhão de 14 m³ e carregadeira</v>
          </cell>
          <cell r="C2667" t="str">
            <v>m³</v>
          </cell>
          <cell r="D2667">
            <v>18.600000000000001</v>
          </cell>
          <cell r="E2667" t="str">
            <v>SICRO Abr/26</v>
          </cell>
        </row>
        <row r="2668">
          <cell r="A2668">
            <v>1917656</v>
          </cell>
          <cell r="B2668" t="str">
            <v>Dragagem de material de 1ª categoria com dragline - caçamba de 2,1 m³ - caminho de serviço em revestimento primário - DMT 400 a 600 m - com caminhão de 14 m³ e carregadeira</v>
          </cell>
          <cell r="C2668" t="str">
            <v>m³</v>
          </cell>
          <cell r="D2668">
            <v>20.66</v>
          </cell>
          <cell r="E2668" t="str">
            <v>SICRO Abr/26</v>
          </cell>
        </row>
        <row r="2669">
          <cell r="A2669">
            <v>1917654</v>
          </cell>
          <cell r="B2669" t="str">
            <v>Dragagem de material de 1ª categoria com dragline - caçamba de 2,1 m³ - caminho de serviço em revestimento primário - DMT 50 a 200 m - com caminhão de 14 m³ e carregadeira</v>
          </cell>
          <cell r="C2669" t="str">
            <v>m³</v>
          </cell>
          <cell r="D2669">
            <v>18.29</v>
          </cell>
          <cell r="E2669" t="str">
            <v>SICRO Abr/26</v>
          </cell>
        </row>
        <row r="2670">
          <cell r="A2670">
            <v>1917657</v>
          </cell>
          <cell r="B2670" t="str">
            <v>Dragagem de material de 1ª categoria com dragline - caçamba de 2,1 m³ - caminho de serviço em revestimento primário - DMT 600 a 800 m - com caminhão de 14 m³ e carregadeira</v>
          </cell>
          <cell r="C2670" t="str">
            <v>m³</v>
          </cell>
          <cell r="D2670">
            <v>20.92</v>
          </cell>
          <cell r="E2670" t="str">
            <v>SICRO Abr/26</v>
          </cell>
        </row>
        <row r="2671">
          <cell r="A2671">
            <v>1917658</v>
          </cell>
          <cell r="B2671" t="str">
            <v>Dragagem de material de 1ª categoria com dragline - caçamba de 2,1 m³ - caminho de serviço em revestimento primário - DMT 800 a 1.000 m - com caminhão de 14 m³ e carregadeira</v>
          </cell>
          <cell r="C2671" t="str">
            <v>m³</v>
          </cell>
          <cell r="D2671">
            <v>21.1</v>
          </cell>
          <cell r="E2671" t="str">
            <v>SICRO Abr/26</v>
          </cell>
        </row>
        <row r="2672">
          <cell r="A2672">
            <v>1917666</v>
          </cell>
          <cell r="B2672" t="str">
            <v>Dragagem de material de 1ª categoria com dragline - caçamba de 2,1 m³ - caminho de serviço em revestimento primário - DMT de 3.000 m - com caminhão de 14 m³ e carregadeira</v>
          </cell>
          <cell r="C2672" t="str">
            <v>m³</v>
          </cell>
          <cell r="D2672">
            <v>23.38</v>
          </cell>
          <cell r="E2672" t="str">
            <v>SICRO Abr/26</v>
          </cell>
        </row>
        <row r="2673">
          <cell r="A2673">
            <v>1917672</v>
          </cell>
          <cell r="B2673" t="str">
            <v>Dragagem de material de 1ª categoria com dragline - caçamba de 2,1 m³ - caminho de serviço pavimentado - DMT 1.000 a 1.200 m - com caminhão de 14 m³ e carregadeira</v>
          </cell>
          <cell r="C2673" t="str">
            <v>m³</v>
          </cell>
          <cell r="D2673">
            <v>21.27</v>
          </cell>
          <cell r="E2673" t="str">
            <v>SICRO Abr/26</v>
          </cell>
        </row>
        <row r="2674">
          <cell r="A2674">
            <v>1917673</v>
          </cell>
          <cell r="B2674" t="str">
            <v>Dragagem de material de 1ª categoria com dragline - caçamba de 2,1 m³ - caminho de serviço pavimentado - DMT 1.200 a 1.400 m - com caminhão de 14 m³ e carregadeira</v>
          </cell>
          <cell r="C2674" t="str">
            <v>m³</v>
          </cell>
          <cell r="D2674">
            <v>21.54</v>
          </cell>
          <cell r="E2674" t="str">
            <v>SICRO Abr/26</v>
          </cell>
        </row>
        <row r="2675">
          <cell r="A2675">
            <v>1917674</v>
          </cell>
          <cell r="B2675" t="str">
            <v>Dragagem de material de 1ª categoria com dragline - caçamba de 2,1 m³ - caminho de serviço pavimentado - DMT 1.400 a 1.600 m - com caminhão de 14 m³ e carregadeira</v>
          </cell>
          <cell r="C2675" t="str">
            <v>m³</v>
          </cell>
          <cell r="D2675">
            <v>21.71</v>
          </cell>
          <cell r="E2675" t="str">
            <v>SICRO Abr/26</v>
          </cell>
        </row>
        <row r="2676">
          <cell r="A2676">
            <v>1917675</v>
          </cell>
          <cell r="B2676" t="str">
            <v>Dragagem de material de 1ª categoria com dragline - caçamba de 2,1 m³ - caminho de serviço pavimentado - DMT 1.600 a 1.800 m - com caminhão de 14 m³ e carregadeira</v>
          </cell>
          <cell r="C2676" t="str">
            <v>m³</v>
          </cell>
          <cell r="D2676">
            <v>21.89</v>
          </cell>
          <cell r="E2676" t="str">
            <v>SICRO Abr/26</v>
          </cell>
        </row>
        <row r="2677">
          <cell r="A2677">
            <v>1917676</v>
          </cell>
          <cell r="B2677" t="str">
            <v>Dragagem de material de 1ª categoria com dragline - caçamba de 2,1 m³ - caminho de serviço pavimentado - DMT 1.800 a 2.000 m - com caminhão de 14 m³ e carregadeira</v>
          </cell>
          <cell r="C2677" t="str">
            <v>m³</v>
          </cell>
          <cell r="D2677">
            <v>22.06</v>
          </cell>
          <cell r="E2677" t="str">
            <v>SICRO Abr/26</v>
          </cell>
        </row>
        <row r="2678">
          <cell r="A2678">
            <v>1917677</v>
          </cell>
          <cell r="B2678" t="str">
            <v>Dragagem de material de 1ª categoria com dragline - caçamba de 2,1 m³ - caminho de serviço pavimentado - DMT 2.000 a 2.500 m - com caminhão de 14 m³ e carregadeira</v>
          </cell>
          <cell r="C2678" t="str">
            <v>m³</v>
          </cell>
          <cell r="D2678">
            <v>22.41</v>
          </cell>
          <cell r="E2678" t="str">
            <v>SICRO Abr/26</v>
          </cell>
        </row>
        <row r="2679">
          <cell r="A2679">
            <v>1917678</v>
          </cell>
          <cell r="B2679" t="str">
            <v>Dragagem de material de 1ª categoria com dragline - caçamba de 2,1 m³ - caminho de serviço pavimentado - DMT 2.500 a 3.000 m - com caminhão de 14 m³ e carregadeira</v>
          </cell>
          <cell r="C2679" t="str">
            <v>m³</v>
          </cell>
          <cell r="D2679">
            <v>22.94</v>
          </cell>
          <cell r="E2679" t="str">
            <v>SICRO Abr/26</v>
          </cell>
        </row>
        <row r="2680">
          <cell r="A2680">
            <v>1917668</v>
          </cell>
          <cell r="B2680" t="str">
            <v>Dragagem de material de 1ª categoria com dragline - caçamba de 2,1 m³ - caminho de serviço pavimentado - DMT 200 a 400 m - com caminhão de 14 m³ e carregadeira</v>
          </cell>
          <cell r="C2680" t="str">
            <v>m³</v>
          </cell>
          <cell r="D2680">
            <v>20.49</v>
          </cell>
          <cell r="E2680" t="str">
            <v>SICRO Abr/26</v>
          </cell>
        </row>
        <row r="2681">
          <cell r="A2681">
            <v>1917669</v>
          </cell>
          <cell r="B2681" t="str">
            <v>Dragagem de material de 1ª categoria com dragline - caçamba de 2,1 m³ - caminho de serviço pavimentado - DMT 400 a 600 m - com caminhão de 14 m³ e carregadeira</v>
          </cell>
          <cell r="C2681" t="str">
            <v>m³</v>
          </cell>
          <cell r="D2681">
            <v>20.66</v>
          </cell>
          <cell r="E2681" t="str">
            <v>SICRO Abr/26</v>
          </cell>
        </row>
        <row r="2682">
          <cell r="A2682">
            <v>1917667</v>
          </cell>
          <cell r="B2682" t="str">
            <v>Dragagem de material de 1ª categoria com dragline - caçamba de 2,1 m³ - caminho de serviço pavimentado - DMT 50 a 200 m - com caminhão de 14 m³ e carregadeira</v>
          </cell>
          <cell r="C2682" t="str">
            <v>m³</v>
          </cell>
          <cell r="D2682">
            <v>18.38</v>
          </cell>
          <cell r="E2682" t="str">
            <v>SICRO Abr/26</v>
          </cell>
        </row>
        <row r="2683">
          <cell r="A2683">
            <v>1917670</v>
          </cell>
          <cell r="B2683" t="str">
            <v>Dragagem de material de 1ª categoria com dragline - caçamba de 2,1 m³ - caminho de serviço pavimentado - DMT 600 a 800 m - com caminhão de 14 m³ e carregadeira</v>
          </cell>
          <cell r="C2683" t="str">
            <v>m³</v>
          </cell>
          <cell r="D2683">
            <v>20.92</v>
          </cell>
          <cell r="E2683" t="str">
            <v>SICRO Abr/26</v>
          </cell>
        </row>
        <row r="2684">
          <cell r="A2684">
            <v>1917671</v>
          </cell>
          <cell r="B2684" t="str">
            <v>Dragagem de material de 1ª categoria com dragline - caçamba de 2,1 m³ - caminho de serviço pavimentado - DMT 800 a 1.000 m - com caminhão de 14 m³ e carregadeira</v>
          </cell>
          <cell r="C2684" t="str">
            <v>m³</v>
          </cell>
          <cell r="D2684">
            <v>21.1</v>
          </cell>
          <cell r="E2684" t="str">
            <v>SICRO Abr/26</v>
          </cell>
        </row>
        <row r="2685">
          <cell r="A2685">
            <v>1917679</v>
          </cell>
          <cell r="B2685" t="str">
            <v>Dragagem de material de 1ª categoria com dragline - caçamba de 2,1 m³ - caminho de serviço pavimentado - DMT de 3.000 m - com caminhão de 14 m³ e carregadeira</v>
          </cell>
          <cell r="C2685" t="str">
            <v>m³</v>
          </cell>
          <cell r="D2685">
            <v>23.2</v>
          </cell>
          <cell r="E2685" t="str">
            <v>SICRO Abr/26</v>
          </cell>
        </row>
        <row r="2686">
          <cell r="A2686">
            <v>1917640</v>
          </cell>
          <cell r="B2686" t="str">
            <v>Dragagem de material de 1ª categoria com dragline - caçamba de 2,1 m³ - DMT até 50 m</v>
          </cell>
          <cell r="C2686" t="str">
            <v>m³</v>
          </cell>
          <cell r="D2686">
            <v>9.83</v>
          </cell>
          <cell r="E2686" t="str">
            <v>SICRO Abr/26</v>
          </cell>
        </row>
        <row r="2687">
          <cell r="A2687">
            <v>1917686</v>
          </cell>
          <cell r="B2687" t="str">
            <v>Dragagem de material de 1ª categoria com escavadeira hidráulica - capacidade de caçamba de 1,56 m³ - caminho de serviço em leito natural - DMT 1.000 a 1.200 m</v>
          </cell>
          <cell r="C2687" t="str">
            <v>m³</v>
          </cell>
          <cell r="D2687">
            <v>12.46</v>
          </cell>
          <cell r="E2687" t="str">
            <v>SICRO Abr/26</v>
          </cell>
        </row>
        <row r="2688">
          <cell r="A2688">
            <v>1917687</v>
          </cell>
          <cell r="B2688" t="str">
            <v>Dragagem de material de 1ª categoria com escavadeira hidráulica - capacidade de caçamba de 1,56 m³ - caminho de serviço em leito natural - DMT 1.200 a 1.400 m</v>
          </cell>
          <cell r="C2688" t="str">
            <v>m³</v>
          </cell>
          <cell r="D2688">
            <v>12.8</v>
          </cell>
          <cell r="E2688" t="str">
            <v>SICRO Abr/26</v>
          </cell>
        </row>
        <row r="2689">
          <cell r="A2689">
            <v>1917688</v>
          </cell>
          <cell r="B2689" t="str">
            <v>Dragagem de material de 1ª categoria com escavadeira hidráulica - capacidade de caçamba de 1,56 m³ - caminho de serviço em leito natural - DMT 1.400 a 1.600 m</v>
          </cell>
          <cell r="C2689" t="str">
            <v>m³</v>
          </cell>
          <cell r="D2689">
            <v>13.99</v>
          </cell>
          <cell r="E2689" t="str">
            <v>SICRO Abr/26</v>
          </cell>
        </row>
        <row r="2690">
          <cell r="A2690">
            <v>1917689</v>
          </cell>
          <cell r="B2690" t="str">
            <v>Dragagem de material de 1ª categoria com escavadeira hidráulica - capacidade de caçamba de 1,56 m³ - caminho de serviço em leito natural - DMT 1.600 a 1.800 m</v>
          </cell>
          <cell r="C2690" t="str">
            <v>m³</v>
          </cell>
          <cell r="D2690">
            <v>14.36</v>
          </cell>
          <cell r="E2690" t="str">
            <v>SICRO Abr/26</v>
          </cell>
        </row>
        <row r="2691">
          <cell r="A2691">
            <v>1917690</v>
          </cell>
          <cell r="B2691" t="str">
            <v>Dragagem de material de 1ª categoria com escavadeira hidráulica - capacidade de caçamba de 1,56 m³ - caminho de serviço em leito natural - DMT 1.800 a 2.000 m</v>
          </cell>
          <cell r="C2691" t="str">
            <v>m³</v>
          </cell>
          <cell r="D2691">
            <v>14.64</v>
          </cell>
          <cell r="E2691" t="str">
            <v>SICRO Abr/26</v>
          </cell>
        </row>
        <row r="2692">
          <cell r="A2692">
            <v>1917691</v>
          </cell>
          <cell r="B2692" t="str">
            <v>Dragagem de material de 1ª categoria com escavadeira hidráulica - capacidade de caçamba de 1,56 m³ - caminho de serviço em leito natural - DMT 2.000 a 2.500 m</v>
          </cell>
          <cell r="C2692" t="str">
            <v>m³</v>
          </cell>
          <cell r="D2692">
            <v>15.19</v>
          </cell>
          <cell r="E2692" t="str">
            <v>SICRO Abr/26</v>
          </cell>
        </row>
        <row r="2693">
          <cell r="A2693">
            <v>1917692</v>
          </cell>
          <cell r="B2693" t="str">
            <v>Dragagem de material de 1ª categoria com escavadeira hidráulica - capacidade de caçamba de 1,56 m³ - caminho de serviço em leito natural - DMT 2.500 a 3.000 m</v>
          </cell>
          <cell r="C2693" t="str">
            <v>m³</v>
          </cell>
          <cell r="D2693">
            <v>17.05</v>
          </cell>
          <cell r="E2693" t="str">
            <v>SICRO Abr/26</v>
          </cell>
        </row>
        <row r="2694">
          <cell r="A2694">
            <v>1917682</v>
          </cell>
          <cell r="B2694" t="str">
            <v>Dragagem de material de 1ª categoria com escavadeira hidráulica - capacidade de caçamba de 1,56 m³ - caminho de serviço em leito natural - DMT 200 a 400 m</v>
          </cell>
          <cell r="C2694" t="str">
            <v>m³</v>
          </cell>
          <cell r="D2694">
            <v>11.01</v>
          </cell>
          <cell r="E2694" t="str">
            <v>SICRO Abr/26</v>
          </cell>
        </row>
        <row r="2695">
          <cell r="A2695">
            <v>1917693</v>
          </cell>
          <cell r="B2695" t="str">
            <v>Dragagem de material de 1ª categoria com escavadeira hidráulica - capacidade de caçamba de 1,56 m³ - caminho de serviço em leito natural - DMT 3.000 m</v>
          </cell>
          <cell r="C2695" t="str">
            <v>m³</v>
          </cell>
          <cell r="D2695">
            <v>17.5</v>
          </cell>
          <cell r="E2695" t="str">
            <v>SICRO Abr/26</v>
          </cell>
        </row>
        <row r="2696">
          <cell r="A2696">
            <v>1917683</v>
          </cell>
          <cell r="B2696" t="str">
            <v>Dragagem de material de 1ª categoria com escavadeira hidráulica - capacidade de caçamba de 1,56 m³ - caminho de serviço em leito natural - DMT 400 a 600 m</v>
          </cell>
          <cell r="C2696" t="str">
            <v>m³</v>
          </cell>
          <cell r="D2696">
            <v>11.42</v>
          </cell>
          <cell r="E2696" t="str">
            <v>SICRO Abr/26</v>
          </cell>
        </row>
        <row r="2697">
          <cell r="A2697">
            <v>1917681</v>
          </cell>
          <cell r="B2697" t="str">
            <v>Dragagem de material de 1ª categoria com escavadeira hidráulica - capacidade de caçamba de 1,56 m³ - caminho de serviço em leito natural - DMT 50 a 200 m</v>
          </cell>
          <cell r="C2697" t="str">
            <v>m³</v>
          </cell>
          <cell r="D2697">
            <v>9.5399999999999991</v>
          </cell>
          <cell r="E2697" t="str">
            <v>SICRO Abr/26</v>
          </cell>
        </row>
        <row r="2698">
          <cell r="A2698">
            <v>1917684</v>
          </cell>
          <cell r="B2698" t="str">
            <v>Dragagem de material de 1ª categoria com escavadeira hidráulica - capacidade de caçamba de 1,56 m³ - caminho de serviço em leito natural - DMT 600 a 800 m</v>
          </cell>
          <cell r="C2698" t="str">
            <v>m³</v>
          </cell>
          <cell r="D2698">
            <v>11.77</v>
          </cell>
          <cell r="E2698" t="str">
            <v>SICRO Abr/26</v>
          </cell>
        </row>
        <row r="2699">
          <cell r="A2699">
            <v>1917685</v>
          </cell>
          <cell r="B2699" t="str">
            <v>Dragagem de material de 1ª categoria com escavadeira hidráulica - capacidade de caçamba de 1,56 m³ - caminho de serviço em leito natural - DMT 800 a 1.000 m</v>
          </cell>
          <cell r="C2699" t="str">
            <v>m³</v>
          </cell>
          <cell r="D2699">
            <v>12.11</v>
          </cell>
          <cell r="E2699" t="str">
            <v>SICRO Abr/26</v>
          </cell>
        </row>
        <row r="2700">
          <cell r="A2700">
            <v>1917699</v>
          </cell>
          <cell r="B2700" t="str">
            <v>Dragagem de material de 1ª categoria com escavadeira hidráulica - capacidade de caçamba de 1,56 m³ - caminho de serviço em revestimento primário - DMT 1.000 a 1.200 m</v>
          </cell>
          <cell r="C2700" t="str">
            <v>m³</v>
          </cell>
          <cell r="D2700">
            <v>11.42</v>
          </cell>
          <cell r="E2700" t="str">
            <v>SICRO Abr/26</v>
          </cell>
        </row>
        <row r="2701">
          <cell r="A2701">
            <v>1917700</v>
          </cell>
          <cell r="B2701" t="str">
            <v>Dragagem de material de 1ª categoria com escavadeira hidráulica - capacidade de caçamba de 1,56 m³ - caminho de serviço em revestimento primário - DMT 1.200 a 1.400 m</v>
          </cell>
          <cell r="C2701" t="str">
            <v>m³</v>
          </cell>
          <cell r="D2701">
            <v>11.63</v>
          </cell>
          <cell r="E2701" t="str">
            <v>SICRO Abr/26</v>
          </cell>
        </row>
        <row r="2702">
          <cell r="A2702">
            <v>1917701</v>
          </cell>
          <cell r="B2702" t="str">
            <v>Dragagem de material de 1ª categoria com escavadeira hidráulica - capacidade de caçamba de 1,56 m³ - caminho de serviço em revestimento primário - DMT 1.400 a 1.600 m</v>
          </cell>
          <cell r="C2702" t="str">
            <v>m³</v>
          </cell>
          <cell r="D2702">
            <v>11.84</v>
          </cell>
          <cell r="E2702" t="str">
            <v>SICRO Abr/26</v>
          </cell>
        </row>
        <row r="2703">
          <cell r="A2703">
            <v>1917702</v>
          </cell>
          <cell r="B2703" t="str">
            <v>Dragagem de material de 1ª categoria com escavadeira hidráulica - capacidade de caçamba de 1,56 m³ - caminho de serviço em revestimento primário - DMT 1.600 a 1.800 m</v>
          </cell>
          <cell r="C2703" t="str">
            <v>m³</v>
          </cell>
          <cell r="D2703">
            <v>12.04</v>
          </cell>
          <cell r="E2703" t="str">
            <v>SICRO Abr/26</v>
          </cell>
        </row>
        <row r="2704">
          <cell r="A2704">
            <v>1917703</v>
          </cell>
          <cell r="B2704" t="str">
            <v>Dragagem de material de 1ª categoria com escavadeira hidráulica - capacidade de caçamba de 1,56 m³ - caminho de serviço em revestimento primário - DMT 1.800 a 2.000 m</v>
          </cell>
          <cell r="C2704" t="str">
            <v>m³</v>
          </cell>
          <cell r="D2704">
            <v>12.25</v>
          </cell>
          <cell r="E2704" t="str">
            <v>SICRO Abr/26</v>
          </cell>
        </row>
        <row r="2705">
          <cell r="A2705">
            <v>1917704</v>
          </cell>
          <cell r="B2705" t="str">
            <v>Dragagem de material de 1ª categoria com escavadeira hidráulica - capacidade de caçamba de 1,56 m³ - caminho de serviço em revestimento primário - DMT 2.000 a 2.500 m</v>
          </cell>
          <cell r="C2705" t="str">
            <v>m³</v>
          </cell>
          <cell r="D2705">
            <v>12.59</v>
          </cell>
          <cell r="E2705" t="str">
            <v>SICRO Abr/26</v>
          </cell>
        </row>
        <row r="2706">
          <cell r="A2706">
            <v>1917705</v>
          </cell>
          <cell r="B2706" t="str">
            <v>Dragagem de material de 1ª categoria com escavadeira hidráulica - capacidade de caçamba de 1,56 m³ - caminho de serviço em revestimento primário - DMT 2.500 a 3.000 m</v>
          </cell>
          <cell r="C2706" t="str">
            <v>m³</v>
          </cell>
          <cell r="D2706">
            <v>14.08</v>
          </cell>
          <cell r="E2706" t="str">
            <v>SICRO Abr/26</v>
          </cell>
        </row>
        <row r="2707">
          <cell r="A2707">
            <v>1917695</v>
          </cell>
          <cell r="B2707" t="str">
            <v>Dragagem de material de 1ª categoria com escavadeira hidráulica - capacidade de caçamba de 1,56 m³ - caminho de serviço em revestimento primário - DMT 200 a 400 m</v>
          </cell>
          <cell r="C2707" t="str">
            <v>m³</v>
          </cell>
          <cell r="D2707">
            <v>9.5399999999999991</v>
          </cell>
          <cell r="E2707" t="str">
            <v>SICRO Abr/26</v>
          </cell>
        </row>
        <row r="2708">
          <cell r="A2708">
            <v>1917706</v>
          </cell>
          <cell r="B2708" t="str">
            <v>Dragagem de material de 1ª categoria com escavadeira hidráulica - capacidade de caçamba de 1,56 m³ - caminho de serviço em revestimento primário - DMT 3.000 m</v>
          </cell>
          <cell r="C2708" t="str">
            <v>m³</v>
          </cell>
          <cell r="D2708">
            <v>14.45</v>
          </cell>
          <cell r="E2708" t="str">
            <v>SICRO Abr/26</v>
          </cell>
        </row>
        <row r="2709">
          <cell r="A2709">
            <v>1917696</v>
          </cell>
          <cell r="B2709" t="str">
            <v>Dragagem de material de 1ª categoria com escavadeira hidráulica - capacidade de caçamba de 1,56 m³ - caminho de serviço em revestimento primário - DMT 400 a 600 m</v>
          </cell>
          <cell r="C2709" t="str">
            <v>m³</v>
          </cell>
          <cell r="D2709">
            <v>10.73</v>
          </cell>
          <cell r="E2709" t="str">
            <v>SICRO Abr/26</v>
          </cell>
        </row>
        <row r="2710">
          <cell r="A2710">
            <v>1917694</v>
          </cell>
          <cell r="B2710" t="str">
            <v>Dragagem de material de 1ª categoria com escavadeira hidráulica - capacidade de caçamba de 1,56 m³ - caminho de serviço em revestimento primário - DMT 50 a 200 m</v>
          </cell>
          <cell r="C2710" t="str">
            <v>m³</v>
          </cell>
          <cell r="D2710">
            <v>9.2200000000000006</v>
          </cell>
          <cell r="E2710" t="str">
            <v>SICRO Abr/26</v>
          </cell>
        </row>
        <row r="2711">
          <cell r="A2711">
            <v>1917697</v>
          </cell>
          <cell r="B2711" t="str">
            <v>Dragagem de material de 1ª categoria com escavadeira hidráulica - capacidade de caçamba de 1,56 m³ - caminho de serviço em revestimento primário - DMT 600 a 800 m</v>
          </cell>
          <cell r="C2711" t="str">
            <v>m³</v>
          </cell>
          <cell r="D2711">
            <v>11.01</v>
          </cell>
          <cell r="E2711" t="str">
            <v>SICRO Abr/26</v>
          </cell>
        </row>
        <row r="2712">
          <cell r="A2712">
            <v>1917698</v>
          </cell>
          <cell r="B2712" t="str">
            <v>Dragagem de material de 1ª categoria com escavadeira hidráulica - capacidade de caçamba de 1,56 m³ - caminho de serviço em revestimento primário - DMT 800 a 1.000 m</v>
          </cell>
          <cell r="C2712" t="str">
            <v>m³</v>
          </cell>
          <cell r="D2712">
            <v>11.22</v>
          </cell>
          <cell r="E2712" t="str">
            <v>SICRO Abr/26</v>
          </cell>
        </row>
        <row r="2713">
          <cell r="A2713">
            <v>1917712</v>
          </cell>
          <cell r="B2713" t="str">
            <v>Dragagem de material de 1ª categoria com escavadeira hidráulica - capacidade de caçamba de 1,56 m³ - caminho de serviço pavimentado - DMT 1.000 a 1.200 m</v>
          </cell>
          <cell r="C2713" t="str">
            <v>m³</v>
          </cell>
          <cell r="D2713">
            <v>11.42</v>
          </cell>
          <cell r="E2713" t="str">
            <v>SICRO Abr/26</v>
          </cell>
        </row>
        <row r="2714">
          <cell r="A2714">
            <v>1917713</v>
          </cell>
          <cell r="B2714" t="str">
            <v>Dragagem de material de 1ª categoria com escavadeira hidráulica - capacidade de caçamba de 1,56 m³ - caminho de serviço pavimentado - DMT 1.200 a 1.400 m</v>
          </cell>
          <cell r="C2714" t="str">
            <v>m³</v>
          </cell>
          <cell r="D2714">
            <v>11.63</v>
          </cell>
          <cell r="E2714" t="str">
            <v>SICRO Abr/26</v>
          </cell>
        </row>
        <row r="2715">
          <cell r="A2715">
            <v>1917714</v>
          </cell>
          <cell r="B2715" t="str">
            <v>Dragagem de material de 1ª categoria com escavadeira hidráulica - capacidade de caçamba de 1,56 m³ - caminho de serviço pavimentado - DMT 1.400 a 1.600 m</v>
          </cell>
          <cell r="C2715" t="str">
            <v>m³</v>
          </cell>
          <cell r="D2715">
            <v>11.84</v>
          </cell>
          <cell r="E2715" t="str">
            <v>SICRO Abr/26</v>
          </cell>
        </row>
        <row r="2716">
          <cell r="A2716">
            <v>1917715</v>
          </cell>
          <cell r="B2716" t="str">
            <v>Dragagem de material de 1ª categoria com escavadeira hidráulica - capacidade de caçamba de 1,56 m³ - caminho de serviço pavimentado - DMT 1.600 a 1.800 m</v>
          </cell>
          <cell r="C2716" t="str">
            <v>m³</v>
          </cell>
          <cell r="D2716">
            <v>11.97</v>
          </cell>
          <cell r="E2716" t="str">
            <v>SICRO Abr/26</v>
          </cell>
        </row>
        <row r="2717">
          <cell r="A2717">
            <v>1917716</v>
          </cell>
          <cell r="B2717" t="str">
            <v>Dragagem de material de 1ª categoria com escavadeira hidráulica - capacidade de caçamba de 1,56 m³ - caminho de serviço pavimentado - DMT 1.800 a 2.000 m</v>
          </cell>
          <cell r="C2717" t="str">
            <v>m³</v>
          </cell>
          <cell r="D2717">
            <v>12.18</v>
          </cell>
          <cell r="E2717" t="str">
            <v>SICRO Abr/26</v>
          </cell>
        </row>
        <row r="2718">
          <cell r="A2718">
            <v>1917717</v>
          </cell>
          <cell r="B2718" t="str">
            <v>Dragagem de material de 1ª categoria com escavadeira hidráulica - capacidade de caçamba de 1,56 m³ - caminho de serviço pavimentado - DMT 2.000 a 2.500 m</v>
          </cell>
          <cell r="C2718" t="str">
            <v>m³</v>
          </cell>
          <cell r="D2718">
            <v>12.52</v>
          </cell>
          <cell r="E2718" t="str">
            <v>SICRO Abr/26</v>
          </cell>
        </row>
        <row r="2719">
          <cell r="A2719">
            <v>1917718</v>
          </cell>
          <cell r="B2719" t="str">
            <v>Dragagem de material de 1ª categoria com escavadeira hidráulica - capacidade de caçamba de 1,56 m³ - caminho de serviço pavimentado - DMT 2.500 a 3.000 m</v>
          </cell>
          <cell r="C2719" t="str">
            <v>m³</v>
          </cell>
          <cell r="D2719">
            <v>13.9</v>
          </cell>
          <cell r="E2719" t="str">
            <v>SICRO Abr/26</v>
          </cell>
        </row>
        <row r="2720">
          <cell r="A2720">
            <v>1917708</v>
          </cell>
          <cell r="B2720" t="str">
            <v>Dragagem de material de 1ª categoria com escavadeira hidráulica - capacidade de caçamba de 1,56 m³ - caminho de serviço pavimentado - DMT 200 a 400 m</v>
          </cell>
          <cell r="C2720" t="str">
            <v>m³</v>
          </cell>
          <cell r="D2720">
            <v>10.53</v>
          </cell>
          <cell r="E2720" t="str">
            <v>SICRO Abr/26</v>
          </cell>
        </row>
        <row r="2721">
          <cell r="A2721">
            <v>1917719</v>
          </cell>
          <cell r="B2721" t="str">
            <v>Dragagem de material de 1ª categoria com escavadeira hidráulica - capacidade de caçamba de 1,56 m³ - caminho de serviço pavimentado - DMT 3.000 m</v>
          </cell>
          <cell r="C2721" t="str">
            <v>m³</v>
          </cell>
          <cell r="D2721">
            <v>14.27</v>
          </cell>
          <cell r="E2721" t="str">
            <v>SICRO Abr/26</v>
          </cell>
        </row>
        <row r="2722">
          <cell r="A2722">
            <v>1917709</v>
          </cell>
          <cell r="B2722" t="str">
            <v>Dragagem de material de 1ª categoria com escavadeira hidráulica - capacidade de caçamba de 1,56 m³ - caminho de serviço pavimentado - DMT 400 a 600 m</v>
          </cell>
          <cell r="C2722" t="str">
            <v>m³</v>
          </cell>
          <cell r="D2722">
            <v>10.8</v>
          </cell>
          <cell r="E2722" t="str">
            <v>SICRO Abr/26</v>
          </cell>
        </row>
        <row r="2723">
          <cell r="A2723">
            <v>1917707</v>
          </cell>
          <cell r="B2723" t="str">
            <v>Dragagem de material de 1ª categoria com escavadeira hidráulica - capacidade de caçamba de 1,56 m³ - caminho de serviço pavimentado - DMT 50 a 200 m</v>
          </cell>
          <cell r="C2723" t="str">
            <v>m³</v>
          </cell>
          <cell r="D2723">
            <v>9.36</v>
          </cell>
          <cell r="E2723" t="str">
            <v>SICRO Abr/26</v>
          </cell>
        </row>
        <row r="2724">
          <cell r="A2724">
            <v>1917710</v>
          </cell>
          <cell r="B2724" t="str">
            <v>Dragagem de material de 1ª categoria com escavadeira hidráulica - capacidade de caçamba de 1,56 m³ - caminho de serviço pavimentado - DMT 600 a 800 m</v>
          </cell>
          <cell r="C2724" t="str">
            <v>m³</v>
          </cell>
          <cell r="D2724">
            <v>11.01</v>
          </cell>
          <cell r="E2724" t="str">
            <v>SICRO Abr/26</v>
          </cell>
        </row>
        <row r="2725">
          <cell r="A2725">
            <v>1917711</v>
          </cell>
          <cell r="B2725" t="str">
            <v>Dragagem de material de 1ª categoria com escavadeira hidráulica - capacidade de caçamba de 1,56 m³ - caminho de serviço pavimentado - DMT 800 a 1.000 m</v>
          </cell>
          <cell r="C2725" t="str">
            <v>m³</v>
          </cell>
          <cell r="D2725">
            <v>11.22</v>
          </cell>
          <cell r="E2725" t="str">
            <v>SICRO Abr/26</v>
          </cell>
        </row>
        <row r="2726">
          <cell r="A2726">
            <v>1917680</v>
          </cell>
          <cell r="B2726" t="str">
            <v>Dragagem de material de 1ª categoria com escavadeira hidráulica - capacidade de caçamba de 1,56 m³ - DMT 0 a 50 m</v>
          </cell>
          <cell r="C2726" t="str">
            <v>m³</v>
          </cell>
          <cell r="D2726">
            <v>3.16</v>
          </cell>
          <cell r="E2726" t="str">
            <v>SICRO Abr/26</v>
          </cell>
        </row>
        <row r="2727">
          <cell r="A2727">
            <v>1901607</v>
          </cell>
          <cell r="B2727" t="str">
            <v>Dragagem de material de 1ª categoria com escavadeira hidráulica sobre pontão flutuante - capacidade da caçamba de 1,56 m³ - transporte com batelão sem propulsão com capacidade de 100 t - DMT 0 a 300 m</v>
          </cell>
          <cell r="C2727" t="str">
            <v>m³</v>
          </cell>
          <cell r="D2727">
            <v>16.97</v>
          </cell>
          <cell r="E2727" t="str">
            <v>SICRO Abr/26</v>
          </cell>
        </row>
        <row r="2728">
          <cell r="A2728">
            <v>1901611</v>
          </cell>
          <cell r="B2728" t="str">
            <v>Dragagem de material de 1ª categoria com escavadeira hidráulica sobre pontão flutuante - capacidade da caçamba de 1,56 m³ - transporte com batelão sem propulsão com capacidade de 100 t - DMT 1.200 a 1.500 m</v>
          </cell>
          <cell r="C2728" t="str">
            <v>m³</v>
          </cell>
          <cell r="D2728">
            <v>21.22</v>
          </cell>
          <cell r="E2728" t="str">
            <v>SICRO Abr/26</v>
          </cell>
        </row>
        <row r="2729">
          <cell r="A2729">
            <v>1901612</v>
          </cell>
          <cell r="B2729" t="str">
            <v>Dragagem de material de 1ª categoria com escavadeira hidráulica sobre pontão flutuante - capacidade da caçamba de 1,56 m³ - transporte com batelão sem propulsão com capacidade de 100 t - DMT 1.500 a 1.800 m</v>
          </cell>
          <cell r="C2729" t="str">
            <v>m³</v>
          </cell>
          <cell r="D2729">
            <v>21.73</v>
          </cell>
          <cell r="E2729" t="str">
            <v>SICRO Abr/26</v>
          </cell>
        </row>
        <row r="2730">
          <cell r="A2730">
            <v>1901613</v>
          </cell>
          <cell r="B2730" t="str">
            <v>Dragagem de material de 1ª categoria com escavadeira hidráulica sobre pontão flutuante - capacidade da caçamba de 1,56 m³ - transporte com batelão sem propulsão com capacidade de 100 t - DMT 1.800 a 2.100 m</v>
          </cell>
          <cell r="C2730" t="str">
            <v>m³</v>
          </cell>
          <cell r="D2730">
            <v>22.12</v>
          </cell>
          <cell r="E2730" t="str">
            <v>SICRO Abr/26</v>
          </cell>
        </row>
        <row r="2731">
          <cell r="A2731">
            <v>1901614</v>
          </cell>
          <cell r="B2731" t="str">
            <v>Dragagem de material de 1ª categoria com escavadeira hidráulica sobre pontão flutuante - capacidade da caçamba de 1,56 m³ - transporte com batelão sem propulsão com capacidade de 100 t - DMT 2.100 a 2.400 m</v>
          </cell>
          <cell r="C2731" t="str">
            <v>m³</v>
          </cell>
          <cell r="D2731">
            <v>22.51</v>
          </cell>
          <cell r="E2731" t="str">
            <v>SICRO Abr/26</v>
          </cell>
        </row>
        <row r="2732">
          <cell r="A2732">
            <v>1901615</v>
          </cell>
          <cell r="B2732" t="str">
            <v>Dragagem de material de 1ª categoria com escavadeira hidráulica sobre pontão flutuante - capacidade da caçamba de 1,56 m³ - transporte com batelão sem propulsão com capacidade de 100 t - DMT 2.400 a 2.700 m</v>
          </cell>
          <cell r="C2732" t="str">
            <v>m³</v>
          </cell>
          <cell r="D2732">
            <v>23.02</v>
          </cell>
          <cell r="E2732" t="str">
            <v>SICRO Abr/26</v>
          </cell>
        </row>
        <row r="2733">
          <cell r="A2733">
            <v>1901616</v>
          </cell>
          <cell r="B2733" t="str">
            <v>Dragagem de material de 1ª categoria com escavadeira hidráulica sobre pontão flutuante - capacidade da caçamba de 1,56 m³ - transporte com batelão sem propulsão com capacidade de 100 t - DMT 2.700 a 3.000 m</v>
          </cell>
          <cell r="C2733" t="str">
            <v>m³</v>
          </cell>
          <cell r="D2733">
            <v>23.41</v>
          </cell>
          <cell r="E2733" t="str">
            <v>SICRO Abr/26</v>
          </cell>
        </row>
        <row r="2734">
          <cell r="A2734">
            <v>1901608</v>
          </cell>
          <cell r="B2734" t="str">
            <v>Dragagem de material de 1ª categoria com escavadeira hidráulica sobre pontão flutuante - capacidade da caçamba de 1,56 m³ - transporte com batelão sem propulsão com capacidade de 100 t - DMT 300 a 600 m</v>
          </cell>
          <cell r="C2734" t="str">
            <v>m³</v>
          </cell>
          <cell r="D2734">
            <v>17.57</v>
          </cell>
          <cell r="E2734" t="str">
            <v>SICRO Abr/26</v>
          </cell>
        </row>
        <row r="2735">
          <cell r="A2735">
            <v>1901609</v>
          </cell>
          <cell r="B2735" t="str">
            <v>Dragagem de material de 1ª categoria com escavadeira hidráulica sobre pontão flutuante - capacidade da caçamba de 1,56 m³ - transporte com batelão sem propulsão com capacidade de 100 t - DMT 600 a 900 m</v>
          </cell>
          <cell r="C2735" t="str">
            <v>m³</v>
          </cell>
          <cell r="D2735">
            <v>18.09</v>
          </cell>
          <cell r="E2735" t="str">
            <v>SICRO Abr/26</v>
          </cell>
        </row>
        <row r="2736">
          <cell r="A2736">
            <v>1901610</v>
          </cell>
          <cell r="B2736" t="str">
            <v>Dragagem de material de 1ª categoria com escavadeira hidráulica sobre pontão flutuante - capacidade da caçamba de 1,56 m³ - transporte com batelão sem propulsão com capacidade de 100 t - DMT 900 a 1.200 m</v>
          </cell>
          <cell r="C2736" t="str">
            <v>m³</v>
          </cell>
          <cell r="D2736">
            <v>20.83</v>
          </cell>
          <cell r="E2736" t="str">
            <v>SICRO Abr/26</v>
          </cell>
        </row>
        <row r="2737">
          <cell r="A2737">
            <v>1901617</v>
          </cell>
          <cell r="B2737" t="str">
            <v>Dragagem de material de 1ª categoria com escavadeira hidráulica sobre pontão flutuante - capacidade da caçamba de 1,56 m³ - transporte com batelão sem propulsão com capacidade de 100 t - DMT de 3.000 m</v>
          </cell>
          <cell r="C2737" t="str">
            <v>m³</v>
          </cell>
          <cell r="D2737">
            <v>23.67</v>
          </cell>
          <cell r="E2737" t="str">
            <v>SICRO Abr/26</v>
          </cell>
        </row>
        <row r="2738">
          <cell r="A2738">
            <v>1917037</v>
          </cell>
          <cell r="B2738" t="str">
            <v>Dragagem de silte com draga hopper - capacidade da cisterna de 1.000 m³ - DMT de 1.500 a 1.800 m</v>
          </cell>
          <cell r="C2738" t="str">
            <v>m³</v>
          </cell>
          <cell r="D2738">
            <v>41.8</v>
          </cell>
          <cell r="E2738" t="str">
            <v>SICRO Abr/26</v>
          </cell>
        </row>
        <row r="2739">
          <cell r="A2739">
            <v>1917038</v>
          </cell>
          <cell r="B2739" t="str">
            <v>Dragagem de silte com draga hopper - capacidade da cisterna de 1.000 m³ - DMT de 1.800 a 2.100 m</v>
          </cell>
          <cell r="C2739" t="str">
            <v>m³</v>
          </cell>
          <cell r="D2739">
            <v>43.21</v>
          </cell>
          <cell r="E2739" t="str">
            <v>SICRO Abr/26</v>
          </cell>
        </row>
        <row r="2740">
          <cell r="A2740">
            <v>1917039</v>
          </cell>
          <cell r="B2740" t="str">
            <v>Dragagem de silte com draga hopper - capacidade da cisterna de 1.000 m³ - DMT de 2.100 a 2.400 m</v>
          </cell>
          <cell r="C2740" t="str">
            <v>m³</v>
          </cell>
          <cell r="D2740">
            <v>44.66</v>
          </cell>
          <cell r="E2740" t="str">
            <v>SICRO Abr/26</v>
          </cell>
        </row>
        <row r="2741">
          <cell r="A2741">
            <v>1917040</v>
          </cell>
          <cell r="B2741" t="str">
            <v>Dragagem de silte com draga hopper - capacidade da cisterna de 1.000 m³ - DMT de 2.400 a 2.700 m</v>
          </cell>
          <cell r="C2741" t="str">
            <v>m³</v>
          </cell>
          <cell r="D2741">
            <v>46.17</v>
          </cell>
          <cell r="E2741" t="str">
            <v>SICRO Abr/26</v>
          </cell>
        </row>
        <row r="2742">
          <cell r="A2742">
            <v>1917041</v>
          </cell>
          <cell r="B2742" t="str">
            <v>Dragagem de silte com draga hopper - capacidade da cisterna de 1.000 m³ - DMT de 2.700 a 3.000 m</v>
          </cell>
          <cell r="C2742" t="str">
            <v>m³</v>
          </cell>
          <cell r="D2742">
            <v>47.77</v>
          </cell>
          <cell r="E2742" t="str">
            <v>SICRO Abr/26</v>
          </cell>
        </row>
        <row r="2743">
          <cell r="A2743">
            <v>1917042</v>
          </cell>
          <cell r="B2743" t="str">
            <v>Dragagem de silte com draga hopper - capacidade da cisterna de 1.000 m³ - DMT de 3.000 m</v>
          </cell>
          <cell r="C2743" t="str">
            <v>m³</v>
          </cell>
          <cell r="D2743">
            <v>48.62</v>
          </cell>
          <cell r="E2743" t="str">
            <v>SICRO Abr/26</v>
          </cell>
        </row>
        <row r="2744">
          <cell r="A2744">
            <v>1901619</v>
          </cell>
          <cell r="B2744" t="str">
            <v>Dragagem de silte com draga hopper - capacidade da cisterna de 10.000 m³ - DMT de 1.500 a 1.800 m</v>
          </cell>
          <cell r="C2744" t="str">
            <v>m³</v>
          </cell>
          <cell r="D2744">
            <v>19.170000000000002</v>
          </cell>
          <cell r="E2744" t="str">
            <v>SICRO Abr/26</v>
          </cell>
        </row>
        <row r="2745">
          <cell r="A2745">
            <v>1901620</v>
          </cell>
          <cell r="B2745" t="str">
            <v>Dragagem de silte com draga hopper - capacidade da cisterna de 10.000 m³ - DMT de 1.800 a 2.100 m</v>
          </cell>
          <cell r="C2745" t="str">
            <v>m³</v>
          </cell>
          <cell r="D2745">
            <v>19.510000000000002</v>
          </cell>
          <cell r="E2745" t="str">
            <v>SICRO Abr/26</v>
          </cell>
        </row>
        <row r="2746">
          <cell r="A2746">
            <v>1901621</v>
          </cell>
          <cell r="B2746" t="str">
            <v>Dragagem de silte com draga hopper - capacidade da cisterna de 10.000 m³ - DMT de 2.100 a 2.400 m</v>
          </cell>
          <cell r="C2746" t="str">
            <v>m³</v>
          </cell>
          <cell r="D2746">
            <v>19.87</v>
          </cell>
          <cell r="E2746" t="str">
            <v>SICRO Abr/26</v>
          </cell>
        </row>
        <row r="2747">
          <cell r="A2747">
            <v>1901622</v>
          </cell>
          <cell r="B2747" t="str">
            <v>Dragagem de silte com draga hopper - capacidade da cisterna de 10.000 m³ - DMT de 2.400 a 2.700 m</v>
          </cell>
          <cell r="C2747" t="str">
            <v>m³</v>
          </cell>
          <cell r="D2747">
            <v>20.25</v>
          </cell>
          <cell r="E2747" t="str">
            <v>SICRO Abr/26</v>
          </cell>
        </row>
        <row r="2748">
          <cell r="A2748">
            <v>1901623</v>
          </cell>
          <cell r="B2748" t="str">
            <v>Dragagem de silte com draga hopper - capacidade da cisterna de 10.000 m³ - DMT de 2.700 a 3.000 m</v>
          </cell>
          <cell r="C2748" t="str">
            <v>m³</v>
          </cell>
          <cell r="D2748">
            <v>20.64</v>
          </cell>
          <cell r="E2748" t="str">
            <v>SICRO Abr/26</v>
          </cell>
        </row>
        <row r="2749">
          <cell r="A2749">
            <v>1901618</v>
          </cell>
          <cell r="B2749" t="str">
            <v>Dragagem de silte com draga hopper - capacidade da cisterna de 10.000 m³ - DMT de 3.000 m</v>
          </cell>
          <cell r="C2749" t="str">
            <v>m³</v>
          </cell>
          <cell r="D2749">
            <v>20.86</v>
          </cell>
          <cell r="E2749" t="str">
            <v>SICRO Abr/26</v>
          </cell>
        </row>
        <row r="2750">
          <cell r="A2750">
            <v>1901625</v>
          </cell>
          <cell r="B2750" t="str">
            <v>Dragagem de silte com draga hopper - capacidade da cisterna de 15.000 m³ - DMT de 1.500 a 1.800 m</v>
          </cell>
          <cell r="C2750" t="str">
            <v>m³</v>
          </cell>
          <cell r="D2750">
            <v>22.75</v>
          </cell>
          <cell r="E2750" t="str">
            <v>SICRO Abr/26</v>
          </cell>
        </row>
        <row r="2751">
          <cell r="A2751">
            <v>1901626</v>
          </cell>
          <cell r="B2751" t="str">
            <v>Dragagem de silte com draga hopper - capacidade da cisterna de 15.000 m³ - DMT de 1.800 a 2.100 m</v>
          </cell>
          <cell r="C2751" t="str">
            <v>m³</v>
          </cell>
          <cell r="D2751">
            <v>23.07</v>
          </cell>
          <cell r="E2751" t="str">
            <v>SICRO Abr/26</v>
          </cell>
        </row>
        <row r="2752">
          <cell r="A2752">
            <v>1901627</v>
          </cell>
          <cell r="B2752" t="str">
            <v>Dragagem de silte com draga hopper - capacidade da cisterna de 15.000 m³ - DMT de 2.100 a 2.400 m</v>
          </cell>
          <cell r="C2752" t="str">
            <v>m³</v>
          </cell>
          <cell r="D2752">
            <v>23.41</v>
          </cell>
          <cell r="E2752" t="str">
            <v>SICRO Abr/26</v>
          </cell>
        </row>
        <row r="2753">
          <cell r="A2753">
            <v>1901628</v>
          </cell>
          <cell r="B2753" t="str">
            <v>Dragagem de silte com draga hopper - capacidade da cisterna de 15.000 m³ - DMT de 2.400 a 2.700 m</v>
          </cell>
          <cell r="C2753" t="str">
            <v>m³</v>
          </cell>
          <cell r="D2753">
            <v>23.75</v>
          </cell>
          <cell r="E2753" t="str">
            <v>SICRO Abr/26</v>
          </cell>
        </row>
        <row r="2754">
          <cell r="A2754">
            <v>1901629</v>
          </cell>
          <cell r="B2754" t="str">
            <v>Dragagem de silte com draga hopper - capacidade da cisterna de 15.000 m³ - DMT de 2.700 a 3.000 m</v>
          </cell>
          <cell r="C2754" t="str">
            <v>m³</v>
          </cell>
          <cell r="D2754">
            <v>24.13</v>
          </cell>
          <cell r="E2754" t="str">
            <v>SICRO Abr/26</v>
          </cell>
        </row>
        <row r="2755">
          <cell r="A2755">
            <v>1901624</v>
          </cell>
          <cell r="B2755" t="str">
            <v>Dragagem de silte com draga hopper - capacidade da cisterna de 15.000 m³ - DMT de 3.000 m</v>
          </cell>
          <cell r="C2755" t="str">
            <v>m³</v>
          </cell>
          <cell r="D2755">
            <v>24.32</v>
          </cell>
          <cell r="E2755" t="str">
            <v>SICRO Abr/26</v>
          </cell>
        </row>
        <row r="2756">
          <cell r="A2756">
            <v>1917073</v>
          </cell>
          <cell r="B2756" t="str">
            <v>Dragagem de silte com draga hopper - capacidade da cisterna de 2.000 m³ - DMT de 1.500 a 1.800 m</v>
          </cell>
          <cell r="C2756" t="str">
            <v>m³</v>
          </cell>
          <cell r="D2756">
            <v>27.12</v>
          </cell>
          <cell r="E2756" t="str">
            <v>SICRO Abr/26</v>
          </cell>
        </row>
        <row r="2757">
          <cell r="A2757">
            <v>1917074</v>
          </cell>
          <cell r="B2757" t="str">
            <v>Dragagem de silte com draga hopper - capacidade da cisterna de 2.000 m³ - DMT de 1.800 a 2.100 m</v>
          </cell>
          <cell r="C2757" t="str">
            <v>m³</v>
          </cell>
          <cell r="D2757">
            <v>27.94</v>
          </cell>
          <cell r="E2757" t="str">
            <v>SICRO Abr/26</v>
          </cell>
        </row>
        <row r="2758">
          <cell r="A2758">
            <v>1917075</v>
          </cell>
          <cell r="B2758" t="str">
            <v>Dragagem de silte com draga hopper - capacidade da cisterna de 2.000 m³ - DMT de 2.100 a 2.400 m</v>
          </cell>
          <cell r="C2758" t="str">
            <v>m³</v>
          </cell>
          <cell r="D2758">
            <v>28.79</v>
          </cell>
          <cell r="E2758" t="str">
            <v>SICRO Abr/26</v>
          </cell>
        </row>
        <row r="2759">
          <cell r="A2759">
            <v>1917076</v>
          </cell>
          <cell r="B2759" t="str">
            <v>Dragagem de silte com draga hopper - capacidade da cisterna de 2.000 m³ - DMT de 2.400 a 2.700 m</v>
          </cell>
          <cell r="C2759" t="str">
            <v>m³</v>
          </cell>
          <cell r="D2759">
            <v>29.67</v>
          </cell>
          <cell r="E2759" t="str">
            <v>SICRO Abr/26</v>
          </cell>
        </row>
        <row r="2760">
          <cell r="A2760">
            <v>1917077</v>
          </cell>
          <cell r="B2760" t="str">
            <v>Dragagem de silte com draga hopper - capacidade da cisterna de 2.000 m³ - DMT de 2.700 a 3.000 m</v>
          </cell>
          <cell r="C2760" t="str">
            <v>m³</v>
          </cell>
          <cell r="D2760">
            <v>30.61</v>
          </cell>
          <cell r="E2760" t="str">
            <v>SICRO Abr/26</v>
          </cell>
        </row>
        <row r="2761">
          <cell r="A2761">
            <v>1917078</v>
          </cell>
          <cell r="B2761" t="str">
            <v>Dragagem de silte com draga hopper - capacidade da cisterna de 2.000 m³ - DMT de 3.000 m</v>
          </cell>
          <cell r="C2761" t="str">
            <v>m³</v>
          </cell>
          <cell r="D2761">
            <v>31.11</v>
          </cell>
          <cell r="E2761" t="str">
            <v>SICRO Abr/26</v>
          </cell>
        </row>
        <row r="2762">
          <cell r="A2762">
            <v>1901631</v>
          </cell>
          <cell r="B2762" t="str">
            <v>Dragagem de silte com draga hopper - capacidade da cisterna de 20.000 m³ - DMT de 1.500 a 1.800 m</v>
          </cell>
          <cell r="C2762" t="str">
            <v>m³</v>
          </cell>
          <cell r="D2762">
            <v>26.64</v>
          </cell>
          <cell r="E2762" t="str">
            <v>SICRO Abr/26</v>
          </cell>
        </row>
        <row r="2763">
          <cell r="A2763">
            <v>1901632</v>
          </cell>
          <cell r="B2763" t="str">
            <v>Dragagem de silte com draga hopper - capacidade da cisterna de 20.000 m³ - DMT de 1.800 a 2.100 m</v>
          </cell>
          <cell r="C2763" t="str">
            <v>m³</v>
          </cell>
          <cell r="D2763">
            <v>26.95</v>
          </cell>
          <cell r="E2763" t="str">
            <v>SICRO Abr/26</v>
          </cell>
        </row>
        <row r="2764">
          <cell r="A2764">
            <v>1901633</v>
          </cell>
          <cell r="B2764" t="str">
            <v>Dragagem de silte com draga hopper - capacidade da cisterna de 20.000 m³ - DMT de 2.100 a 2.400 m</v>
          </cell>
          <cell r="C2764" t="str">
            <v>m³</v>
          </cell>
          <cell r="D2764">
            <v>27.27</v>
          </cell>
          <cell r="E2764" t="str">
            <v>SICRO Abr/26</v>
          </cell>
        </row>
        <row r="2765">
          <cell r="A2765">
            <v>1901634</v>
          </cell>
          <cell r="B2765" t="str">
            <v>Dragagem de silte com draga hopper - capacidade da cisterna de 20.000 m³ - DMT de 2.400 a 2.700 m</v>
          </cell>
          <cell r="C2765" t="str">
            <v>m³</v>
          </cell>
          <cell r="D2765">
            <v>27.61</v>
          </cell>
          <cell r="E2765" t="str">
            <v>SICRO Abr/26</v>
          </cell>
        </row>
        <row r="2766">
          <cell r="A2766">
            <v>1901635</v>
          </cell>
          <cell r="B2766" t="str">
            <v>Dragagem de silte com draga hopper - capacidade da cisterna de 20.000 m³ - DMT de 2.700 a 3.000 m</v>
          </cell>
          <cell r="C2766" t="str">
            <v>m³</v>
          </cell>
          <cell r="D2766">
            <v>27.97</v>
          </cell>
          <cell r="E2766" t="str">
            <v>SICRO Abr/26</v>
          </cell>
        </row>
        <row r="2767">
          <cell r="A2767">
            <v>1901630</v>
          </cell>
          <cell r="B2767" t="str">
            <v>Dragagem de silte com draga hopper - capacidade da cisterna de 20.000 m³ - DMT de 3.000 m</v>
          </cell>
          <cell r="C2767" t="str">
            <v>m³</v>
          </cell>
          <cell r="D2767">
            <v>28.16</v>
          </cell>
          <cell r="E2767" t="str">
            <v>SICRO Abr/26</v>
          </cell>
        </row>
        <row r="2768">
          <cell r="A2768">
            <v>1917109</v>
          </cell>
          <cell r="B2768" t="str">
            <v>Dragagem de silte com draga hopper - capacidade da cisterna de 3.000 m³ - DMT de 1.500 a 1.800 m</v>
          </cell>
          <cell r="C2768" t="str">
            <v>m³</v>
          </cell>
          <cell r="D2768">
            <v>23.66</v>
          </cell>
          <cell r="E2768" t="str">
            <v>SICRO Abr/26</v>
          </cell>
        </row>
        <row r="2769">
          <cell r="A2769">
            <v>1917110</v>
          </cell>
          <cell r="B2769" t="str">
            <v>Dragagem de silte com draga hopper - capacidade da cisterna de 3.000 m³ - DMT de 1.800 a 2.100 m</v>
          </cell>
          <cell r="C2769" t="str">
            <v>m³</v>
          </cell>
          <cell r="D2769">
            <v>24.3</v>
          </cell>
          <cell r="E2769" t="str">
            <v>SICRO Abr/26</v>
          </cell>
        </row>
        <row r="2770">
          <cell r="A2770">
            <v>1917111</v>
          </cell>
          <cell r="B2770" t="str">
            <v>Dragagem de silte com draga hopper - capacidade da cisterna de 3.000 m³ - DMT de 2.100 a 2.400 m</v>
          </cell>
          <cell r="C2770" t="str">
            <v>m³</v>
          </cell>
          <cell r="D2770">
            <v>24.95</v>
          </cell>
          <cell r="E2770" t="str">
            <v>SICRO Abr/26</v>
          </cell>
        </row>
        <row r="2771">
          <cell r="A2771">
            <v>1917112</v>
          </cell>
          <cell r="B2771" t="str">
            <v>Dragagem de silte com draga hopper - capacidade da cisterna de 3.000 m³ - DMT de 2.400 a 2.700 m</v>
          </cell>
          <cell r="C2771" t="str">
            <v>m³</v>
          </cell>
          <cell r="D2771">
            <v>25.64</v>
          </cell>
          <cell r="E2771" t="str">
            <v>SICRO Abr/26</v>
          </cell>
        </row>
        <row r="2772">
          <cell r="A2772">
            <v>1917113</v>
          </cell>
          <cell r="B2772" t="str">
            <v>Dragagem de silte com draga hopper - capacidade da cisterna de 3.000 m³ - DMT de 2.700 a 3.000 m</v>
          </cell>
          <cell r="C2772" t="str">
            <v>m³</v>
          </cell>
          <cell r="D2772">
            <v>26.37</v>
          </cell>
          <cell r="E2772" t="str">
            <v>SICRO Abr/26</v>
          </cell>
        </row>
        <row r="2773">
          <cell r="A2773">
            <v>1917114</v>
          </cell>
          <cell r="B2773" t="str">
            <v>Dragagem de silte com draga hopper - capacidade da cisterna de 3.000 m³ - DMT de 3.000 m</v>
          </cell>
          <cell r="C2773" t="str">
            <v>m³</v>
          </cell>
          <cell r="D2773">
            <v>26.76</v>
          </cell>
          <cell r="E2773" t="str">
            <v>SICRO Abr/26</v>
          </cell>
        </row>
        <row r="2774">
          <cell r="A2774">
            <v>1917145</v>
          </cell>
          <cell r="B2774" t="str">
            <v>Dragagem de silte com draga hopper - capacidade da cisterna de 4.000 m³ - DMT de 1.500 a 1.800 m</v>
          </cell>
          <cell r="C2774" t="str">
            <v>m³</v>
          </cell>
          <cell r="D2774">
            <v>21.58</v>
          </cell>
          <cell r="E2774" t="str">
            <v>SICRO Abr/26</v>
          </cell>
        </row>
        <row r="2775">
          <cell r="A2775">
            <v>1917146</v>
          </cell>
          <cell r="B2775" t="str">
            <v>Dragagem de silte com draga hopper - capacidade da cisterna de 4.000 m³ - DMT de 1.800 a 2.100 m</v>
          </cell>
          <cell r="C2775" t="str">
            <v>m³</v>
          </cell>
          <cell r="D2775">
            <v>22.13</v>
          </cell>
          <cell r="E2775" t="str">
            <v>SICRO Abr/26</v>
          </cell>
        </row>
        <row r="2776">
          <cell r="A2776">
            <v>1917147</v>
          </cell>
          <cell r="B2776" t="str">
            <v>Dragagem de silte com draga hopper - capacidade da cisterna de 4.000 m³ - DMT de 2.100 a 2.400 m</v>
          </cell>
          <cell r="C2776" t="str">
            <v>m³</v>
          </cell>
          <cell r="D2776">
            <v>22.69</v>
          </cell>
          <cell r="E2776" t="str">
            <v>SICRO Abr/26</v>
          </cell>
        </row>
        <row r="2777">
          <cell r="A2777">
            <v>1917148</v>
          </cell>
          <cell r="B2777" t="str">
            <v>Dragagem de silte com draga hopper - capacidade da cisterna de 4.000 m³ - DMT de 2.400 a 2.700 m</v>
          </cell>
          <cell r="C2777" t="str">
            <v>m³</v>
          </cell>
          <cell r="D2777">
            <v>23.28</v>
          </cell>
          <cell r="E2777" t="str">
            <v>SICRO Abr/26</v>
          </cell>
        </row>
        <row r="2778">
          <cell r="A2778">
            <v>1917149</v>
          </cell>
          <cell r="B2778" t="str">
            <v>Dragagem de silte com draga hopper - capacidade da cisterna de 4.000 m³ - DMT de 2.700 a 3.000 m</v>
          </cell>
          <cell r="C2778" t="str">
            <v>m³</v>
          </cell>
          <cell r="D2778">
            <v>23.91</v>
          </cell>
          <cell r="E2778" t="str">
            <v>SICRO Abr/26</v>
          </cell>
        </row>
        <row r="2779">
          <cell r="A2779">
            <v>1917150</v>
          </cell>
          <cell r="B2779" t="str">
            <v>Dragagem de silte com draga hopper - capacidade da cisterna de 4.000 m³ - DMT de 3.000 m</v>
          </cell>
          <cell r="C2779" t="str">
            <v>m³</v>
          </cell>
          <cell r="D2779">
            <v>24.25</v>
          </cell>
          <cell r="E2779" t="str">
            <v>SICRO Abr/26</v>
          </cell>
        </row>
        <row r="2780">
          <cell r="A2780">
            <v>1917181</v>
          </cell>
          <cell r="B2780" t="str">
            <v>Dragagem de silte com draga hopper - capacidade da cisterna de 5.000 m³ - DMT de 1.500 a 1.800 m</v>
          </cell>
          <cell r="C2780" t="str">
            <v>m³</v>
          </cell>
          <cell r="D2780">
            <v>22.03</v>
          </cell>
          <cell r="E2780" t="str">
            <v>SICRO Abr/26</v>
          </cell>
        </row>
        <row r="2781">
          <cell r="A2781">
            <v>1917182</v>
          </cell>
          <cell r="B2781" t="str">
            <v>Dragagem de silte com draga hopper - capacidade da cisterna de 5.000 m³ - DMT de 1.800 a 2.100 m</v>
          </cell>
          <cell r="C2781" t="str">
            <v>m³</v>
          </cell>
          <cell r="D2781">
            <v>22.51</v>
          </cell>
          <cell r="E2781" t="str">
            <v>SICRO Abr/26</v>
          </cell>
        </row>
        <row r="2782">
          <cell r="A2782">
            <v>1917183</v>
          </cell>
          <cell r="B2782" t="str">
            <v>Dragagem de silte com draga hopper - capacidade da cisterna de 5.000 m³ - DMT de 2.100 a 2.400 m</v>
          </cell>
          <cell r="C2782" t="str">
            <v>m³</v>
          </cell>
          <cell r="D2782">
            <v>23.01</v>
          </cell>
          <cell r="E2782" t="str">
            <v>SICRO Abr/26</v>
          </cell>
        </row>
        <row r="2783">
          <cell r="A2783">
            <v>1917184</v>
          </cell>
          <cell r="B2783" t="str">
            <v>Dragagem de silte com draga hopper - capacidade da cisterna de 5.000 m³ - DMT de 2.400 a 2.700 m</v>
          </cell>
          <cell r="C2783" t="str">
            <v>m³</v>
          </cell>
          <cell r="D2783">
            <v>23.53</v>
          </cell>
          <cell r="E2783" t="str">
            <v>SICRO Abr/26</v>
          </cell>
        </row>
        <row r="2784">
          <cell r="A2784">
            <v>1917185</v>
          </cell>
          <cell r="B2784" t="str">
            <v>Dragagem de silte com draga hopper - capacidade da cisterna de 5.000 m³ - DMT de 2.700 a 3.000 m</v>
          </cell>
          <cell r="C2784" t="str">
            <v>m³</v>
          </cell>
          <cell r="D2784">
            <v>24.08</v>
          </cell>
          <cell r="E2784" t="str">
            <v>SICRO Abr/26</v>
          </cell>
        </row>
        <row r="2785">
          <cell r="A2785">
            <v>1917186</v>
          </cell>
          <cell r="B2785" t="str">
            <v>Dragagem de silte com draga hopper - capacidade da cisterna de 5.000 m³ - DMT de 3.000 m</v>
          </cell>
          <cell r="C2785" t="str">
            <v>m³</v>
          </cell>
          <cell r="D2785">
            <v>24.37</v>
          </cell>
          <cell r="E2785" t="str">
            <v>SICRO Abr/26</v>
          </cell>
        </row>
        <row r="2786">
          <cell r="A2786">
            <v>1917001</v>
          </cell>
          <cell r="B2786" t="str">
            <v>Dragagem de silte com draga hopper - capacidade da cisterna de 750 m³ - DMT de 1.500 a 1.800 m</v>
          </cell>
          <cell r="C2786" t="str">
            <v>m³</v>
          </cell>
          <cell r="D2786">
            <v>56.76</v>
          </cell>
          <cell r="E2786" t="str">
            <v>SICRO Abr/26</v>
          </cell>
        </row>
        <row r="2787">
          <cell r="A2787">
            <v>1917002</v>
          </cell>
          <cell r="B2787" t="str">
            <v>Dragagem de silte com draga hopper - capacidade da cisterna de 750 m³ - DMT de 1.800 a 2.100 m</v>
          </cell>
          <cell r="C2787" t="str">
            <v>m³</v>
          </cell>
          <cell r="D2787">
            <v>58.84</v>
          </cell>
          <cell r="E2787" t="str">
            <v>SICRO Abr/26</v>
          </cell>
        </row>
        <row r="2788">
          <cell r="A2788">
            <v>1917003</v>
          </cell>
          <cell r="B2788" t="str">
            <v>Dragagem de silte com draga hopper - capacidade da cisterna de 750 m³ - DMT de 2.100 a 2.400 m</v>
          </cell>
          <cell r="C2788" t="str">
            <v>m³</v>
          </cell>
          <cell r="D2788">
            <v>60.94</v>
          </cell>
          <cell r="E2788" t="str">
            <v>SICRO Abr/26</v>
          </cell>
        </row>
        <row r="2789">
          <cell r="A2789">
            <v>1917004</v>
          </cell>
          <cell r="B2789" t="str">
            <v>Dragagem de silte com draga hopper - capacidade da cisterna de 750 m³ - DMT de 2.400 a 2.700 m</v>
          </cell>
          <cell r="C2789" t="str">
            <v>m³</v>
          </cell>
          <cell r="D2789">
            <v>63.17</v>
          </cell>
          <cell r="E2789" t="str">
            <v>SICRO Abr/26</v>
          </cell>
        </row>
        <row r="2790">
          <cell r="A2790">
            <v>1917005</v>
          </cell>
          <cell r="B2790" t="str">
            <v>Dragagem de silte com draga hopper - capacidade da cisterna de 750 m³ - DMT de 2.700 a 3.000 m</v>
          </cell>
          <cell r="C2790" t="str">
            <v>m³</v>
          </cell>
          <cell r="D2790">
            <v>65.52</v>
          </cell>
          <cell r="E2790" t="str">
            <v>SICRO Abr/26</v>
          </cell>
        </row>
        <row r="2791">
          <cell r="A2791">
            <v>1917006</v>
          </cell>
          <cell r="B2791" t="str">
            <v>Dragagem de silte com draga hopper - capacidade da cisterna de 750 m³ - DMT de 3.000 m</v>
          </cell>
          <cell r="C2791" t="str">
            <v>m³</v>
          </cell>
          <cell r="D2791">
            <v>66.77</v>
          </cell>
          <cell r="E2791" t="str">
            <v>SICRO Abr/26</v>
          </cell>
        </row>
        <row r="2792">
          <cell r="A2792">
            <v>2009619</v>
          </cell>
          <cell r="B2792" t="str">
            <v>Alvenaria de blocos de concreto 19 x 19 x 39 cm com espessura de 20 cm - areia comercial</v>
          </cell>
          <cell r="C2792" t="str">
            <v>m²</v>
          </cell>
          <cell r="D2792">
            <v>149.06</v>
          </cell>
          <cell r="E2792" t="str">
            <v>SICRO Abr/26</v>
          </cell>
        </row>
        <row r="2793">
          <cell r="A2793">
            <v>2009618</v>
          </cell>
          <cell r="B2793" t="str">
            <v>Alvenaria de blocos de concreto 19 x 19 x 39 cm com espessura de 20 cm - areia extraída</v>
          </cell>
          <cell r="C2793" t="str">
            <v>m²</v>
          </cell>
          <cell r="D2793">
            <v>146.9</v>
          </cell>
          <cell r="E2793" t="str">
            <v>SICRO Abr/26</v>
          </cell>
        </row>
        <row r="2794">
          <cell r="A2794">
            <v>2003866</v>
          </cell>
          <cell r="B2794" t="str">
            <v>Aplicação de geotêxtil não-tecido agulhado com resistência à tração longitudinal de 14 kN/m</v>
          </cell>
          <cell r="C2794" t="str">
            <v>m²</v>
          </cell>
          <cell r="D2794">
            <v>7.66</v>
          </cell>
          <cell r="E2794" t="str">
            <v>SICRO Abr/26</v>
          </cell>
        </row>
        <row r="2795">
          <cell r="A2795">
            <v>2003867</v>
          </cell>
          <cell r="B2795" t="str">
            <v>Aplicação de geotêxtil não-tecido agulhado com resistência à tração longitudinal de 31 kN/m</v>
          </cell>
          <cell r="C2795" t="str">
            <v>m²</v>
          </cell>
          <cell r="D2795">
            <v>16.96</v>
          </cell>
          <cell r="E2795" t="str">
            <v>SICRO Abr/26</v>
          </cell>
        </row>
        <row r="2796">
          <cell r="A2796">
            <v>2003622</v>
          </cell>
          <cell r="B2796" t="str">
            <v>Boca de lobo combinada - chapéu e grelha simples - BLC 01 - areia e brita comerciais</v>
          </cell>
          <cell r="C2796" t="str">
            <v>un</v>
          </cell>
          <cell r="D2796">
            <v>2717.21</v>
          </cell>
          <cell r="E2796" t="str">
            <v>SICRO Abr/26</v>
          </cell>
        </row>
        <row r="2797">
          <cell r="A2797">
            <v>2003621</v>
          </cell>
          <cell r="B2797" t="str">
            <v>Boca de lobo combinada - chapéu e grelha simples - BLC 01 - areia extraída e brita produzida</v>
          </cell>
          <cell r="C2797" t="str">
            <v>un</v>
          </cell>
          <cell r="D2797">
            <v>2595.8000000000002</v>
          </cell>
          <cell r="E2797" t="str">
            <v>SICRO Abr/26</v>
          </cell>
        </row>
        <row r="2798">
          <cell r="A2798">
            <v>2003624</v>
          </cell>
          <cell r="B2798" t="str">
            <v>Boca de lobo combinada - chapéu e grelha simples - BLC 02 - areia e brita comerciais</v>
          </cell>
          <cell r="C2798" t="str">
            <v>un</v>
          </cell>
          <cell r="D2798">
            <v>3200.54</v>
          </cell>
          <cell r="E2798" t="str">
            <v>SICRO Abr/26</v>
          </cell>
        </row>
        <row r="2799">
          <cell r="A2799">
            <v>2003623</v>
          </cell>
          <cell r="B2799" t="str">
            <v>Boca de lobo combinada - chapéu e grelha simples - BLC 02 - areia extraída e brita produzida</v>
          </cell>
          <cell r="C2799" t="str">
            <v>un</v>
          </cell>
          <cell r="D2799">
            <v>3065.57</v>
          </cell>
          <cell r="E2799" t="str">
            <v>SICRO Abr/26</v>
          </cell>
        </row>
        <row r="2800">
          <cell r="A2800">
            <v>2003634</v>
          </cell>
          <cell r="B2800" t="str">
            <v>Boca de lobo dupla - grelha de concreto - BLDG 01 - areia e brita comerciais</v>
          </cell>
          <cell r="C2800" t="str">
            <v>un</v>
          </cell>
          <cell r="D2800">
            <v>2108.0100000000002</v>
          </cell>
          <cell r="E2800" t="str">
            <v>SICRO Abr/26</v>
          </cell>
        </row>
        <row r="2801">
          <cell r="A2801">
            <v>2003633</v>
          </cell>
          <cell r="B2801" t="str">
            <v>Boca de lobo dupla - grelha de concreto - BLDG 01 - areia extraída e brita produzida</v>
          </cell>
          <cell r="C2801" t="str">
            <v>un</v>
          </cell>
          <cell r="D2801">
            <v>1986.59</v>
          </cell>
          <cell r="E2801" t="str">
            <v>SICRO Abr/26</v>
          </cell>
        </row>
        <row r="2802">
          <cell r="A2802">
            <v>2003636</v>
          </cell>
          <cell r="B2802" t="str">
            <v>Boca de lobo dupla - grelha de concreto - BLDG 02 - areia e brita comerciais</v>
          </cell>
          <cell r="C2802" t="str">
            <v>un</v>
          </cell>
          <cell r="D2802">
            <v>2591.33</v>
          </cell>
          <cell r="E2802" t="str">
            <v>SICRO Abr/26</v>
          </cell>
        </row>
        <row r="2803">
          <cell r="A2803">
            <v>2003635</v>
          </cell>
          <cell r="B2803" t="str">
            <v>Boca de lobo dupla - grelha de concreto - BLDG 02 - areia extraída e brita produzida</v>
          </cell>
          <cell r="C2803" t="str">
            <v>un</v>
          </cell>
          <cell r="D2803">
            <v>2456.36</v>
          </cell>
          <cell r="E2803" t="str">
            <v>SICRO Abr/26</v>
          </cell>
        </row>
        <row r="2804">
          <cell r="A2804">
            <v>2003638</v>
          </cell>
          <cell r="B2804" t="str">
            <v>Boca de lobo dupla - grelha de concreto - BLDG 03 - areia e brita comerciais</v>
          </cell>
          <cell r="C2804" t="str">
            <v>un</v>
          </cell>
          <cell r="D2804">
            <v>3080.1</v>
          </cell>
          <cell r="E2804" t="str">
            <v>SICRO Abr/26</v>
          </cell>
        </row>
        <row r="2805">
          <cell r="A2805">
            <v>2003637</v>
          </cell>
          <cell r="B2805" t="str">
            <v>Boca de lobo dupla - grelha de concreto - BLDG 03 - areia extraída e brita produzida</v>
          </cell>
          <cell r="C2805" t="str">
            <v>un</v>
          </cell>
          <cell r="D2805">
            <v>2930.18</v>
          </cell>
          <cell r="E2805" t="str">
            <v>SICRO Abr/26</v>
          </cell>
        </row>
        <row r="2806">
          <cell r="A2806">
            <v>2003640</v>
          </cell>
          <cell r="B2806" t="str">
            <v>Boca de lobo dupla - grelha de concreto - BLDG 04 - areia e brita comerciais</v>
          </cell>
          <cell r="C2806" t="str">
            <v>un</v>
          </cell>
          <cell r="D2806">
            <v>3563.42</v>
          </cell>
          <cell r="E2806" t="str">
            <v>SICRO Abr/26</v>
          </cell>
        </row>
        <row r="2807">
          <cell r="A2807">
            <v>2003639</v>
          </cell>
          <cell r="B2807" t="str">
            <v>Boca de lobo dupla - grelha de concreto - BLDG 04 - areia extraída e brita produzida</v>
          </cell>
          <cell r="C2807" t="str">
            <v>un</v>
          </cell>
          <cell r="D2807">
            <v>3399.96</v>
          </cell>
          <cell r="E2807" t="str">
            <v>SICRO Abr/26</v>
          </cell>
        </row>
        <row r="2808">
          <cell r="A2808">
            <v>2003618</v>
          </cell>
          <cell r="B2808" t="str">
            <v>Boca de lobo simples - BLS 01 - areia e brita comerciais</v>
          </cell>
          <cell r="C2808" t="str">
            <v>un</v>
          </cell>
          <cell r="D2808">
            <v>1166.1199999999999</v>
          </cell>
          <cell r="E2808" t="str">
            <v>SICRO Abr/26</v>
          </cell>
        </row>
        <row r="2809">
          <cell r="A2809">
            <v>2003617</v>
          </cell>
          <cell r="B2809" t="str">
            <v>Boca de lobo simples - BLS 01 - areia extraída e brita produzida</v>
          </cell>
          <cell r="C2809" t="str">
            <v>un</v>
          </cell>
          <cell r="D2809">
            <v>1099.31</v>
          </cell>
          <cell r="E2809" t="str">
            <v>SICRO Abr/26</v>
          </cell>
        </row>
        <row r="2810">
          <cell r="A2810">
            <v>2003620</v>
          </cell>
          <cell r="B2810" t="str">
            <v>Boca de lobo simples - BLS 02 - areia e brita comerciais</v>
          </cell>
          <cell r="C2810" t="str">
            <v>un</v>
          </cell>
          <cell r="D2810">
            <v>1461.18</v>
          </cell>
          <cell r="E2810" t="str">
            <v>SICRO Abr/26</v>
          </cell>
        </row>
        <row r="2811">
          <cell r="A2811">
            <v>2003619</v>
          </cell>
          <cell r="B2811" t="str">
            <v>Boca de lobo simples - BLS 02 - areia extraída e brita produzida</v>
          </cell>
          <cell r="C2811" t="str">
            <v>un</v>
          </cell>
          <cell r="D2811">
            <v>1386.17</v>
          </cell>
          <cell r="E2811" t="str">
            <v>SICRO Abr/26</v>
          </cell>
        </row>
        <row r="2812">
          <cell r="A2812">
            <v>2003626</v>
          </cell>
          <cell r="B2812" t="str">
            <v>Boca de lobo simples - grelha de concreto - BLSG 01 - areia e brita comerciais</v>
          </cell>
          <cell r="C2812" t="str">
            <v>un</v>
          </cell>
          <cell r="D2812">
            <v>1098.8599999999999</v>
          </cell>
          <cell r="E2812" t="str">
            <v>SICRO Abr/26</v>
          </cell>
        </row>
        <row r="2813">
          <cell r="A2813">
            <v>2003625</v>
          </cell>
          <cell r="B2813" t="str">
            <v>Boca de lobo simples - grelha de concreto - BLSG 01 - areia extraída e brita produzida</v>
          </cell>
          <cell r="C2813" t="str">
            <v>un</v>
          </cell>
          <cell r="D2813">
            <v>1032.06</v>
          </cell>
          <cell r="E2813" t="str">
            <v>SICRO Abr/26</v>
          </cell>
        </row>
        <row r="2814">
          <cell r="A2814">
            <v>2003628</v>
          </cell>
          <cell r="B2814" t="str">
            <v>Boca de lobo simples - grelha de concreto - BLSG 02 - areia e brita comerciais</v>
          </cell>
          <cell r="C2814" t="str">
            <v>un</v>
          </cell>
          <cell r="D2814">
            <v>1393.92</v>
          </cell>
          <cell r="E2814" t="str">
            <v>SICRO Abr/26</v>
          </cell>
        </row>
        <row r="2815">
          <cell r="A2815">
            <v>2003627</v>
          </cell>
          <cell r="B2815" t="str">
            <v>Boca de lobo simples - grelha de concreto - BLSG 02 - areia extraída e brita produzida</v>
          </cell>
          <cell r="C2815" t="str">
            <v>un</v>
          </cell>
          <cell r="D2815">
            <v>1318.91</v>
          </cell>
          <cell r="E2815" t="str">
            <v>SICRO Abr/26</v>
          </cell>
        </row>
        <row r="2816">
          <cell r="A2816">
            <v>2003630</v>
          </cell>
          <cell r="B2816" t="str">
            <v>Boca de lobo simples - grelha de concreto - BLSG 03 - areia e brita comerciais</v>
          </cell>
          <cell r="C2816" t="str">
            <v>un</v>
          </cell>
          <cell r="D2816">
            <v>1688.99</v>
          </cell>
          <cell r="E2816" t="str">
            <v>SICRO Abr/26</v>
          </cell>
        </row>
        <row r="2817">
          <cell r="A2817">
            <v>2003629</v>
          </cell>
          <cell r="B2817" t="str">
            <v>Boca de lobo simples - grelha de concreto - BLSG 03 - areia extraída e brita produzida</v>
          </cell>
          <cell r="C2817" t="str">
            <v>un</v>
          </cell>
          <cell r="D2817">
            <v>1605.77</v>
          </cell>
          <cell r="E2817" t="str">
            <v>SICRO Abr/26</v>
          </cell>
        </row>
        <row r="2818">
          <cell r="A2818">
            <v>2003632</v>
          </cell>
          <cell r="B2818" t="str">
            <v>Boca de lobo simples - grelha de concreto - BLSG 04 - areia e brita comerciais</v>
          </cell>
          <cell r="C2818" t="str">
            <v>un</v>
          </cell>
          <cell r="D2818">
            <v>1984.05</v>
          </cell>
          <cell r="E2818" t="str">
            <v>SICRO Abr/26</v>
          </cell>
        </row>
        <row r="2819">
          <cell r="A2819">
            <v>2003631</v>
          </cell>
          <cell r="B2819" t="str">
            <v>Boca de lobo simples - grelha de concreto - BLSG 04 - areia extraída e brita produzida</v>
          </cell>
          <cell r="C2819" t="str">
            <v>un</v>
          </cell>
          <cell r="D2819">
            <v>1892.63</v>
          </cell>
          <cell r="E2819" t="str">
            <v>SICRO Abr/26</v>
          </cell>
        </row>
        <row r="2820">
          <cell r="A2820">
            <v>2003599</v>
          </cell>
          <cell r="B2820" t="str">
            <v>Boca de saída para dreno longitudinal profundo - BSD 01 - tubo de concreto perfurado - areia e brita comerciais</v>
          </cell>
          <cell r="C2820" t="str">
            <v>un</v>
          </cell>
          <cell r="D2820">
            <v>238.91</v>
          </cell>
          <cell r="E2820" t="str">
            <v>SICRO Abr/26</v>
          </cell>
        </row>
        <row r="2821">
          <cell r="A2821">
            <v>2003598</v>
          </cell>
          <cell r="B2821" t="str">
            <v>Boca de saída para dreno longitudinal profundo - BSD 01 - tubo de concreto perfurado - areia extraída e brita produzida</v>
          </cell>
          <cell r="C2821" t="str">
            <v>un</v>
          </cell>
          <cell r="D2821">
            <v>213.55</v>
          </cell>
          <cell r="E2821" t="str">
            <v>SICRO Abr/26</v>
          </cell>
        </row>
        <row r="2822">
          <cell r="A2822">
            <v>2003919</v>
          </cell>
          <cell r="B2822" t="str">
            <v>Boca de saída para dreno longitudinal profundo - BSD 01 - tubo de PEAD - areia e brita comerciais</v>
          </cell>
          <cell r="C2822" t="str">
            <v>un</v>
          </cell>
          <cell r="D2822">
            <v>238.91</v>
          </cell>
          <cell r="E2822" t="str">
            <v>SICRO Abr/26</v>
          </cell>
        </row>
        <row r="2823">
          <cell r="A2823">
            <v>2003918</v>
          </cell>
          <cell r="B2823" t="str">
            <v>Boca de saída para dreno longitudinal profundo - BSD 01 - tubo de PEAD - areia extraída e brita produzida</v>
          </cell>
          <cell r="C2823" t="str">
            <v>un</v>
          </cell>
          <cell r="D2823">
            <v>213.55</v>
          </cell>
          <cell r="E2823" t="str">
            <v>SICRO Abr/26</v>
          </cell>
        </row>
        <row r="2824">
          <cell r="A2824">
            <v>2003601</v>
          </cell>
          <cell r="B2824" t="str">
            <v>Boca de saída para dreno longitudinal profundo - BSD 02 - tubo de concreto perfurado - areia e brita comerciais</v>
          </cell>
          <cell r="C2824" t="str">
            <v>un</v>
          </cell>
          <cell r="D2824">
            <v>299.70999999999998</v>
          </cell>
          <cell r="E2824" t="str">
            <v>SICRO Abr/26</v>
          </cell>
        </row>
        <row r="2825">
          <cell r="A2825">
            <v>2003600</v>
          </cell>
          <cell r="B2825" t="str">
            <v>Boca de saída para dreno longitudinal profundo - BSD 02 - tubo de concreto perfurado - areia extraída e brita produzida</v>
          </cell>
          <cell r="C2825" t="str">
            <v>un</v>
          </cell>
          <cell r="D2825">
            <v>266.55</v>
          </cell>
          <cell r="E2825" t="str">
            <v>SICRO Abr/26</v>
          </cell>
        </row>
        <row r="2826">
          <cell r="A2826">
            <v>2003921</v>
          </cell>
          <cell r="B2826" t="str">
            <v>Boca de saída para dreno longitudinal profundo - BSD 02 - tubo de PEAD - areia e brita comerciais</v>
          </cell>
          <cell r="C2826" t="str">
            <v>un</v>
          </cell>
          <cell r="D2826">
            <v>299.70999999999998</v>
          </cell>
          <cell r="E2826" t="str">
            <v>SICRO Abr/26</v>
          </cell>
        </row>
        <row r="2827">
          <cell r="A2827">
            <v>2003920</v>
          </cell>
          <cell r="B2827" t="str">
            <v>Boca de saída para dreno longitudinal profundo - BSD 02 - tubo de PEAD - areia extraída e brita produzida</v>
          </cell>
          <cell r="C2827" t="str">
            <v>un</v>
          </cell>
          <cell r="D2827">
            <v>266.55</v>
          </cell>
          <cell r="E2827" t="str">
            <v>SICRO Abr/26</v>
          </cell>
        </row>
        <row r="2828">
          <cell r="A2828">
            <v>2003616</v>
          </cell>
          <cell r="B2828" t="str">
            <v>Boca de saída para dreno sub-horizontal em material de 1ª categoria - BSD 04 - areia e brita comerciais</v>
          </cell>
          <cell r="C2828" t="str">
            <v>un</v>
          </cell>
          <cell r="D2828">
            <v>26.26</v>
          </cell>
          <cell r="E2828" t="str">
            <v>SICRO Abr/26</v>
          </cell>
        </row>
        <row r="2829">
          <cell r="A2829">
            <v>2003615</v>
          </cell>
          <cell r="B2829" t="str">
            <v>Boca de saída para dreno sub-horizontal em material de 1ª categoria - BSD 04 - areia extraída e brita produzida</v>
          </cell>
          <cell r="C2829" t="str">
            <v>un</v>
          </cell>
          <cell r="D2829">
            <v>22.68</v>
          </cell>
          <cell r="E2829" t="str">
            <v>SICRO Abr/26</v>
          </cell>
        </row>
        <row r="2830">
          <cell r="A2830">
            <v>2003927</v>
          </cell>
          <cell r="B2830" t="str">
            <v>Boca de saída para dreno sub-horizontal em material de 2ª categoria - BSD 04 - areia e brita comerciais</v>
          </cell>
          <cell r="C2830" t="str">
            <v>un</v>
          </cell>
          <cell r="D2830">
            <v>27.58</v>
          </cell>
          <cell r="E2830" t="str">
            <v>SICRO Abr/26</v>
          </cell>
        </row>
        <row r="2831">
          <cell r="A2831">
            <v>2003926</v>
          </cell>
          <cell r="B2831" t="str">
            <v>Boca de saída para dreno sub-horizontal em material de 2ª categoria - BSD 04 - areia extraída e brita produzida</v>
          </cell>
          <cell r="C2831" t="str">
            <v>un</v>
          </cell>
          <cell r="D2831">
            <v>24</v>
          </cell>
          <cell r="E2831" t="str">
            <v>SICRO Abr/26</v>
          </cell>
        </row>
        <row r="2832">
          <cell r="A2832">
            <v>2003613</v>
          </cell>
          <cell r="B2832" t="str">
            <v>Boca de saída para dreno subsuperficial - BSD 03 - areia e brita comerciais</v>
          </cell>
          <cell r="C2832" t="str">
            <v>un</v>
          </cell>
          <cell r="D2832">
            <v>170.99</v>
          </cell>
          <cell r="E2832" t="str">
            <v>SICRO Abr/26</v>
          </cell>
        </row>
        <row r="2833">
          <cell r="A2833">
            <v>2003612</v>
          </cell>
          <cell r="B2833" t="str">
            <v>Boca de saída para dreno subsuperficial - BSD 03 - areia extraída e brita produzida</v>
          </cell>
          <cell r="C2833" t="str">
            <v>un</v>
          </cell>
          <cell r="D2833">
            <v>155.38</v>
          </cell>
          <cell r="E2833" t="str">
            <v>SICRO Abr/26</v>
          </cell>
        </row>
        <row r="2834">
          <cell r="A2834">
            <v>2003477</v>
          </cell>
          <cell r="B2834" t="str">
            <v>Caixa coletora de sarjeta - CCS 200-60 A - com grelha de concreto - areia e brita comerciais</v>
          </cell>
          <cell r="C2834" t="str">
            <v>un</v>
          </cell>
          <cell r="D2834">
            <v>5228.42</v>
          </cell>
          <cell r="E2834" t="str">
            <v>SICRO Abr/26</v>
          </cell>
        </row>
        <row r="2835">
          <cell r="A2835">
            <v>2003476</v>
          </cell>
          <cell r="B2835" t="str">
            <v>Caixa coletora de sarjeta - CCS 200-60 A - com grelha de concreto - areia extraída e brita produzida</v>
          </cell>
          <cell r="C2835" t="str">
            <v>un</v>
          </cell>
          <cell r="D2835">
            <v>4801.3599999999997</v>
          </cell>
          <cell r="E2835" t="str">
            <v>SICRO Abr/26</v>
          </cell>
        </row>
        <row r="2836">
          <cell r="A2836">
            <v>2003517</v>
          </cell>
          <cell r="B2836" t="str">
            <v>Caixa coletora de sarjeta - CCS 200-60 B - com grelha de aço - areia e brita comerciais</v>
          </cell>
          <cell r="C2836" t="str">
            <v>un</v>
          </cell>
          <cell r="D2836">
            <v>5427.62</v>
          </cell>
          <cell r="E2836" t="str">
            <v>SICRO Abr/26</v>
          </cell>
        </row>
        <row r="2837">
          <cell r="A2837">
            <v>2003516</v>
          </cell>
          <cell r="B2837" t="str">
            <v>Caixa coletora de sarjeta - CCS 200-60 B - com grelha de aço - areia extraída e brita produzida</v>
          </cell>
          <cell r="C2837" t="str">
            <v>un</v>
          </cell>
          <cell r="D2837">
            <v>5012.5</v>
          </cell>
          <cell r="E2837" t="str">
            <v>SICRO Abr/26</v>
          </cell>
        </row>
        <row r="2838">
          <cell r="A2838">
            <v>2003479</v>
          </cell>
          <cell r="B2838" t="str">
            <v>Caixa coletora de sarjeta - CCS 200-80 A - com grelha de concreto - areia e brita comerciais</v>
          </cell>
          <cell r="C2838" t="str">
            <v>un</v>
          </cell>
          <cell r="D2838">
            <v>5193.55</v>
          </cell>
          <cell r="E2838" t="str">
            <v>SICRO Abr/26</v>
          </cell>
        </row>
        <row r="2839">
          <cell r="A2839">
            <v>2003478</v>
          </cell>
          <cell r="B2839" t="str">
            <v>Caixa coletora de sarjeta - CCS 200-80 A - com grelha de concreto - areia extraída e brita produzida</v>
          </cell>
          <cell r="C2839" t="str">
            <v>un</v>
          </cell>
          <cell r="D2839">
            <v>4773.6499999999996</v>
          </cell>
          <cell r="E2839" t="str">
            <v>SICRO Abr/26</v>
          </cell>
        </row>
        <row r="2840">
          <cell r="A2840">
            <v>2003519</v>
          </cell>
          <cell r="B2840" t="str">
            <v>Caixa coletora de sarjeta - CCS 200-80 B - com grelha de aço - areia e brita comerciais</v>
          </cell>
          <cell r="C2840" t="str">
            <v>un</v>
          </cell>
          <cell r="D2840">
            <v>5392.75</v>
          </cell>
          <cell r="E2840" t="str">
            <v>SICRO Abr/26</v>
          </cell>
        </row>
        <row r="2841">
          <cell r="A2841">
            <v>2003518</v>
          </cell>
          <cell r="B2841" t="str">
            <v>Caixa coletora de sarjeta - CCS 200-80 B - com grelha de aço - areia extraída e brita produzida</v>
          </cell>
          <cell r="C2841" t="str">
            <v>un</v>
          </cell>
          <cell r="D2841">
            <v>4984.78</v>
          </cell>
          <cell r="E2841" t="str">
            <v>SICRO Abr/26</v>
          </cell>
        </row>
        <row r="2842">
          <cell r="A2842">
            <v>2003489</v>
          </cell>
          <cell r="B2842" t="str">
            <v>Caixa coletora de sarjeta - CCS 250-100 A - com grelha de concreto - areia e brita comerciais</v>
          </cell>
          <cell r="C2842" t="str">
            <v>un</v>
          </cell>
          <cell r="D2842">
            <v>6344.47</v>
          </cell>
          <cell r="E2842" t="str">
            <v>SICRO Abr/26</v>
          </cell>
        </row>
        <row r="2843">
          <cell r="A2843">
            <v>2003488</v>
          </cell>
          <cell r="B2843" t="str">
            <v>Caixa coletora de sarjeta - CCS 250-100 A - com grelha de concreto - areia extraída e brita produzida</v>
          </cell>
          <cell r="C2843" t="str">
            <v>un</v>
          </cell>
          <cell r="D2843">
            <v>5827.96</v>
          </cell>
          <cell r="E2843" t="str">
            <v>SICRO Abr/26</v>
          </cell>
        </row>
        <row r="2844">
          <cell r="A2844">
            <v>2003529</v>
          </cell>
          <cell r="B2844" t="str">
            <v>Caixa coletora de sarjeta - CCS 250-100 B - com grelha de aço - areia e brita comerciais</v>
          </cell>
          <cell r="C2844" t="str">
            <v>un</v>
          </cell>
          <cell r="D2844">
            <v>6543.68</v>
          </cell>
          <cell r="E2844" t="str">
            <v>SICRO Abr/26</v>
          </cell>
        </row>
        <row r="2845">
          <cell r="A2845">
            <v>2003528</v>
          </cell>
          <cell r="B2845" t="str">
            <v>Caixa coletora de sarjeta - CCS 250-100 B - com grelha de aço - areia extraída e brita produzida</v>
          </cell>
          <cell r="C2845" t="str">
            <v>un</v>
          </cell>
          <cell r="D2845">
            <v>6039.1</v>
          </cell>
          <cell r="E2845" t="str">
            <v>SICRO Abr/26</v>
          </cell>
        </row>
        <row r="2846">
          <cell r="A2846">
            <v>2003491</v>
          </cell>
          <cell r="B2846" t="str">
            <v>Caixa coletora de sarjeta - CCS 250-120 A - com grelha de concreto - areia e brita comerciais</v>
          </cell>
          <cell r="C2846" t="str">
            <v>un</v>
          </cell>
          <cell r="D2846">
            <v>7212.22</v>
          </cell>
          <cell r="E2846" t="str">
            <v>SICRO Abr/26</v>
          </cell>
        </row>
        <row r="2847">
          <cell r="A2847">
            <v>2003490</v>
          </cell>
          <cell r="B2847" t="str">
            <v>Caixa coletora de sarjeta - CCS 250-120 A - com grelha de concreto - areia extraída e brita produzida</v>
          </cell>
          <cell r="C2847" t="str">
            <v>un</v>
          </cell>
          <cell r="D2847">
            <v>6621</v>
          </cell>
          <cell r="E2847" t="str">
            <v>SICRO Abr/26</v>
          </cell>
        </row>
        <row r="2848">
          <cell r="A2848">
            <v>2003531</v>
          </cell>
          <cell r="B2848" t="str">
            <v>Caixa coletora de sarjeta - CCS 250-120 B - com grelha de aço - areia e brita comerciais</v>
          </cell>
          <cell r="C2848" t="str">
            <v>un</v>
          </cell>
          <cell r="D2848">
            <v>7442.46</v>
          </cell>
          <cell r="E2848" t="str">
            <v>SICRO Abr/26</v>
          </cell>
        </row>
        <row r="2849">
          <cell r="A2849">
            <v>2003530</v>
          </cell>
          <cell r="B2849" t="str">
            <v>Caixa coletora de sarjeta - CCS 250-120 B - com grelha de aço - areia extraída e brita produzida</v>
          </cell>
          <cell r="C2849" t="str">
            <v>un</v>
          </cell>
          <cell r="D2849">
            <v>6866.07</v>
          </cell>
          <cell r="E2849" t="str">
            <v>SICRO Abr/26</v>
          </cell>
        </row>
        <row r="2850">
          <cell r="A2850">
            <v>2003485</v>
          </cell>
          <cell r="B2850" t="str">
            <v>Caixa coletora de sarjeta - CCS 250-60 A - com grelha de concreto - areia e brita comerciais</v>
          </cell>
          <cell r="C2850" t="str">
            <v>un</v>
          </cell>
          <cell r="D2850">
            <v>6424.17</v>
          </cell>
          <cell r="E2850" t="str">
            <v>SICRO Abr/26</v>
          </cell>
        </row>
        <row r="2851">
          <cell r="A2851">
            <v>2003484</v>
          </cell>
          <cell r="B2851" t="str">
            <v>Caixa coletora de sarjeta - CCS 250-60 A - com grelha de concreto - areia extraída e brita produzida</v>
          </cell>
          <cell r="C2851" t="str">
            <v>un</v>
          </cell>
          <cell r="D2851">
            <v>5891.3</v>
          </cell>
          <cell r="E2851" t="str">
            <v>SICRO Abr/26</v>
          </cell>
        </row>
        <row r="2852">
          <cell r="A2852">
            <v>2003525</v>
          </cell>
          <cell r="B2852" t="str">
            <v>Caixa coletora de sarjeta - CCS 250-60 B - com grelha de aço - areia e brita comerciais</v>
          </cell>
          <cell r="C2852" t="str">
            <v>un</v>
          </cell>
          <cell r="D2852">
            <v>6623.37</v>
          </cell>
          <cell r="E2852" t="str">
            <v>SICRO Abr/26</v>
          </cell>
        </row>
        <row r="2853">
          <cell r="A2853">
            <v>2003524</v>
          </cell>
          <cell r="B2853" t="str">
            <v>Caixa coletora de sarjeta - CCS 250-60 B - com grelha de aço - areia extraída e brita produzida</v>
          </cell>
          <cell r="C2853" t="str">
            <v>un</v>
          </cell>
          <cell r="D2853">
            <v>6102.44</v>
          </cell>
          <cell r="E2853" t="str">
            <v>SICRO Abr/26</v>
          </cell>
        </row>
        <row r="2854">
          <cell r="A2854">
            <v>2003487</v>
          </cell>
          <cell r="B2854" t="str">
            <v>Caixa coletora de sarjeta - CCS 250-80 A - com grelha de concreto - areia e brita comerciais</v>
          </cell>
          <cell r="C2854" t="str">
            <v>un</v>
          </cell>
          <cell r="D2854">
            <v>6389.3</v>
          </cell>
          <cell r="E2854" t="str">
            <v>SICRO Abr/26</v>
          </cell>
        </row>
        <row r="2855">
          <cell r="A2855">
            <v>2003486</v>
          </cell>
          <cell r="B2855" t="str">
            <v>Caixa coletora de sarjeta - CCS 250-80 A - com grelha de concreto - areia extraída e brita produzida</v>
          </cell>
          <cell r="C2855" t="str">
            <v>un</v>
          </cell>
          <cell r="D2855">
            <v>5863.59</v>
          </cell>
          <cell r="E2855" t="str">
            <v>SICRO Abr/26</v>
          </cell>
        </row>
        <row r="2856">
          <cell r="A2856">
            <v>2003527</v>
          </cell>
          <cell r="B2856" t="str">
            <v>Caixa coletora de sarjeta - CCS 250-80 B - com grelha de aço - areia e brita comerciais</v>
          </cell>
          <cell r="C2856" t="str">
            <v>un</v>
          </cell>
          <cell r="D2856">
            <v>6588.51</v>
          </cell>
          <cell r="E2856" t="str">
            <v>SICRO Abr/26</v>
          </cell>
        </row>
        <row r="2857">
          <cell r="A2857">
            <v>2003526</v>
          </cell>
          <cell r="B2857" t="str">
            <v>Caixa coletora de sarjeta - CCS 250-80 B - com grelha de aço - areia extraída e brita produzida</v>
          </cell>
          <cell r="C2857" t="str">
            <v>un</v>
          </cell>
          <cell r="D2857">
            <v>6074.73</v>
          </cell>
          <cell r="E2857" t="str">
            <v>SICRO Abr/26</v>
          </cell>
        </row>
        <row r="2858">
          <cell r="A2858">
            <v>2003497</v>
          </cell>
          <cell r="B2858" t="str">
            <v>Caixa coletora de sarjeta - CCS 300-100 A - com grelha de concreto - areia e brita comerciais</v>
          </cell>
          <cell r="C2858" t="str">
            <v>un</v>
          </cell>
          <cell r="D2858">
            <v>7491.17</v>
          </cell>
          <cell r="E2858" t="str">
            <v>SICRO Abr/26</v>
          </cell>
        </row>
        <row r="2859">
          <cell r="A2859">
            <v>2003496</v>
          </cell>
          <cell r="B2859" t="str">
            <v>Caixa coletora de sarjeta - CCS 300-100 A - com grelha de concreto - areia extraída e brita produzida</v>
          </cell>
          <cell r="C2859" t="str">
            <v>un</v>
          </cell>
          <cell r="D2859">
            <v>6888.48</v>
          </cell>
          <cell r="E2859" t="str">
            <v>SICRO Abr/26</v>
          </cell>
        </row>
        <row r="2860">
          <cell r="A2860">
            <v>2003537</v>
          </cell>
          <cell r="B2860" t="str">
            <v>Caixa coletora de sarjeta - CCS 300-100 B - com grelha de aço - areia e brita comerciais</v>
          </cell>
          <cell r="C2860" t="str">
            <v>un</v>
          </cell>
          <cell r="D2860">
            <v>7690.37</v>
          </cell>
          <cell r="E2860" t="str">
            <v>SICRO Abr/26</v>
          </cell>
        </row>
        <row r="2861">
          <cell r="A2861">
            <v>2003536</v>
          </cell>
          <cell r="B2861" t="str">
            <v>Caixa coletora de sarjeta - CCS 300-100 B - com grelha de aço - areia extraída e brita produzida</v>
          </cell>
          <cell r="C2861" t="str">
            <v>un</v>
          </cell>
          <cell r="D2861">
            <v>7099.62</v>
          </cell>
          <cell r="E2861" t="str">
            <v>SICRO Abr/26</v>
          </cell>
        </row>
        <row r="2862">
          <cell r="A2862">
            <v>2003499</v>
          </cell>
          <cell r="B2862" t="str">
            <v>Caixa coletora de sarjeta - CCS 300-120 A - com grelha de concreto - areia e brita comerciais</v>
          </cell>
          <cell r="C2862" t="str">
            <v>un</v>
          </cell>
          <cell r="D2862">
            <v>8500.6</v>
          </cell>
          <cell r="E2862" t="str">
            <v>SICRO Abr/26</v>
          </cell>
        </row>
        <row r="2863">
          <cell r="A2863">
            <v>2003498</v>
          </cell>
          <cell r="B2863" t="str">
            <v>Caixa coletora de sarjeta - CCS 300-120 A - com grelha de concreto - areia extraída e brita produzida</v>
          </cell>
          <cell r="C2863" t="str">
            <v>un</v>
          </cell>
          <cell r="D2863">
            <v>7811.83</v>
          </cell>
          <cell r="E2863" t="str">
            <v>SICRO Abr/26</v>
          </cell>
        </row>
        <row r="2864">
          <cell r="A2864">
            <v>2003539</v>
          </cell>
          <cell r="B2864" t="str">
            <v>Caixa coletora de sarjeta - CCS 300-120 B - com grelha de aço - areia e brita comerciais</v>
          </cell>
          <cell r="C2864" t="str">
            <v>un</v>
          </cell>
          <cell r="D2864">
            <v>8730.84</v>
          </cell>
          <cell r="E2864" t="str">
            <v>SICRO Abr/26</v>
          </cell>
        </row>
        <row r="2865">
          <cell r="A2865">
            <v>2003538</v>
          </cell>
          <cell r="B2865" t="str">
            <v>Caixa coletora de sarjeta - CCS 300-120 B - com grelha de aço - areia extraída e brita produzida</v>
          </cell>
          <cell r="C2865" t="str">
            <v>un</v>
          </cell>
          <cell r="D2865">
            <v>8056.9</v>
          </cell>
          <cell r="E2865" t="str">
            <v>SICRO Abr/26</v>
          </cell>
        </row>
        <row r="2866">
          <cell r="A2866">
            <v>2003493</v>
          </cell>
          <cell r="B2866" t="str">
            <v>Caixa coletora de sarjeta - CCS 300-60 A - com grelha de concreto - areia e brita comerciais</v>
          </cell>
          <cell r="C2866" t="str">
            <v>un</v>
          </cell>
          <cell r="D2866">
            <v>7570.86</v>
          </cell>
          <cell r="E2866" t="str">
            <v>SICRO Abr/26</v>
          </cell>
        </row>
        <row r="2867">
          <cell r="A2867">
            <v>2003492</v>
          </cell>
          <cell r="B2867" t="str">
            <v>Caixa coletora de sarjeta - CCS 300-60 A - com grelha de concreto - areia extraída e brita produzida</v>
          </cell>
          <cell r="C2867" t="str">
            <v>un</v>
          </cell>
          <cell r="D2867">
            <v>6951.82</v>
          </cell>
          <cell r="E2867" t="str">
            <v>SICRO Abr/26</v>
          </cell>
        </row>
        <row r="2868">
          <cell r="A2868">
            <v>2003533</v>
          </cell>
          <cell r="B2868" t="str">
            <v>Caixa coletora de sarjeta - CCS 300-60 B - com grelha de aço - areia e brita comerciais</v>
          </cell>
          <cell r="C2868" t="str">
            <v>un</v>
          </cell>
          <cell r="D2868">
            <v>7770.06</v>
          </cell>
          <cell r="E2868" t="str">
            <v>SICRO Abr/26</v>
          </cell>
        </row>
        <row r="2869">
          <cell r="A2869">
            <v>2003532</v>
          </cell>
          <cell r="B2869" t="str">
            <v>Caixa coletora de sarjeta - CCS 300-60 B - com grelha de aço - areia extraída e brita produzida</v>
          </cell>
          <cell r="C2869" t="str">
            <v>un</v>
          </cell>
          <cell r="D2869">
            <v>7162.96</v>
          </cell>
          <cell r="E2869" t="str">
            <v>SICRO Abr/26</v>
          </cell>
        </row>
        <row r="2870">
          <cell r="A2870">
            <v>2003495</v>
          </cell>
          <cell r="B2870" t="str">
            <v>Caixa coletora de sarjeta - CCS 300-80 A - com grelha de concreto - areia e brita comerciais</v>
          </cell>
          <cell r="C2870" t="str">
            <v>un</v>
          </cell>
          <cell r="D2870">
            <v>7536</v>
          </cell>
          <cell r="E2870" t="str">
            <v>SICRO Abr/26</v>
          </cell>
        </row>
        <row r="2871">
          <cell r="A2871">
            <v>2003494</v>
          </cell>
          <cell r="B2871" t="str">
            <v>Caixa coletora de sarjeta - CCS 300-80 A - com grelha de concreto - areia extraída e brita produzida</v>
          </cell>
          <cell r="C2871" t="str">
            <v>un</v>
          </cell>
          <cell r="D2871">
            <v>6924.11</v>
          </cell>
          <cell r="E2871" t="str">
            <v>SICRO Abr/26</v>
          </cell>
        </row>
        <row r="2872">
          <cell r="A2872">
            <v>2003535</v>
          </cell>
          <cell r="B2872" t="str">
            <v>Caixa coletora de sarjeta - CCS 300-80 B - com grelha de aço - areia e brita comerciais</v>
          </cell>
          <cell r="C2872" t="str">
            <v>un</v>
          </cell>
          <cell r="D2872">
            <v>7735.2</v>
          </cell>
          <cell r="E2872" t="str">
            <v>SICRO Abr/26</v>
          </cell>
        </row>
        <row r="2873">
          <cell r="A2873">
            <v>2003534</v>
          </cell>
          <cell r="B2873" t="str">
            <v>Caixa coletora de sarjeta - CCS 300-80 B - com grelha de aço - areia extraída e brita produzida</v>
          </cell>
          <cell r="C2873" t="str">
            <v>un</v>
          </cell>
          <cell r="D2873">
            <v>7135.25</v>
          </cell>
          <cell r="E2873" t="str">
            <v>SICRO Abr/26</v>
          </cell>
        </row>
        <row r="2874">
          <cell r="A2874">
            <v>2003505</v>
          </cell>
          <cell r="B2874" t="str">
            <v>Caixa coletora de sarjeta - CCS 350-100 A - com grelha de concreto - areia e brita comerciais</v>
          </cell>
          <cell r="C2874" t="str">
            <v>un</v>
          </cell>
          <cell r="D2874">
            <v>8571.0300000000007</v>
          </cell>
          <cell r="E2874" t="str">
            <v>SICRO Abr/26</v>
          </cell>
        </row>
        <row r="2875">
          <cell r="A2875">
            <v>2003504</v>
          </cell>
          <cell r="B2875" t="str">
            <v>Caixa coletora de sarjeta - CCS 350-100 A - com grelha de concreto - areia extraída e brita produzida</v>
          </cell>
          <cell r="C2875" t="str">
            <v>un</v>
          </cell>
          <cell r="D2875">
            <v>7882.17</v>
          </cell>
          <cell r="E2875" t="str">
            <v>SICRO Abr/26</v>
          </cell>
        </row>
        <row r="2876">
          <cell r="A2876">
            <v>2003545</v>
          </cell>
          <cell r="B2876" t="str">
            <v>Caixa coletora de sarjeta - CCS 350-100 B - com grelha de aço - areia e brita comerciais</v>
          </cell>
          <cell r="C2876" t="str">
            <v>un</v>
          </cell>
          <cell r="D2876">
            <v>8770.23</v>
          </cell>
          <cell r="E2876" t="str">
            <v>SICRO Abr/26</v>
          </cell>
        </row>
        <row r="2877">
          <cell r="A2877">
            <v>2003544</v>
          </cell>
          <cell r="B2877" t="str">
            <v>Caixa coletora de sarjeta - CCS 350-100 B - com grelha de aço - areia extraída e brita produzida</v>
          </cell>
          <cell r="C2877" t="str">
            <v>un</v>
          </cell>
          <cell r="D2877">
            <v>8093.31</v>
          </cell>
          <cell r="E2877" t="str">
            <v>SICRO Abr/26</v>
          </cell>
        </row>
        <row r="2878">
          <cell r="A2878">
            <v>2003507</v>
          </cell>
          <cell r="B2878" t="str">
            <v>Caixa coletora de sarjeta - CCS 350-120 A - com grelha de concreto - areia e brita comerciais</v>
          </cell>
          <cell r="C2878" t="str">
            <v>un</v>
          </cell>
          <cell r="D2878">
            <v>9717.43</v>
          </cell>
          <cell r="E2878" t="str">
            <v>SICRO Abr/26</v>
          </cell>
        </row>
        <row r="2879">
          <cell r="A2879">
            <v>2003506</v>
          </cell>
          <cell r="B2879" t="str">
            <v>Caixa coletora de sarjeta - CCS 350-120 A - com grelha de concreto - areia extraída e brita produzida</v>
          </cell>
          <cell r="C2879" t="str">
            <v>un</v>
          </cell>
          <cell r="D2879">
            <v>8931.11</v>
          </cell>
          <cell r="E2879" t="str">
            <v>SICRO Abr/26</v>
          </cell>
        </row>
        <row r="2880">
          <cell r="A2880">
            <v>2003547</v>
          </cell>
          <cell r="B2880" t="str">
            <v>Caixa coletora de sarjeta - CCS 350-120 B - com grelha de aço - areia e brita comerciais</v>
          </cell>
          <cell r="C2880" t="str">
            <v>un</v>
          </cell>
          <cell r="D2880">
            <v>9947.67</v>
          </cell>
          <cell r="E2880" t="str">
            <v>SICRO Abr/26</v>
          </cell>
        </row>
        <row r="2881">
          <cell r="A2881">
            <v>2003546</v>
          </cell>
          <cell r="B2881" t="str">
            <v>Caixa coletora de sarjeta - CCS 350-120 B - com grelha de aço - areia extraída e brita produzida</v>
          </cell>
          <cell r="C2881" t="str">
            <v>un</v>
          </cell>
          <cell r="D2881">
            <v>9176.18</v>
          </cell>
          <cell r="E2881" t="str">
            <v>SICRO Abr/26</v>
          </cell>
        </row>
        <row r="2882">
          <cell r="A2882">
            <v>2003501</v>
          </cell>
          <cell r="B2882" t="str">
            <v>Caixa coletora de sarjeta - CCS 350-60 A - com grelha de concreto - areia e brita comerciais</v>
          </cell>
          <cell r="C2882" t="str">
            <v>un</v>
          </cell>
          <cell r="D2882">
            <v>8650.7199999999993</v>
          </cell>
          <cell r="E2882" t="str">
            <v>SICRO Abr/26</v>
          </cell>
        </row>
        <row r="2883">
          <cell r="A2883">
            <v>2003500</v>
          </cell>
          <cell r="B2883" t="str">
            <v>Caixa coletora de sarjeta - CCS 350-60 A - com grelha de concreto - areia extraída e brita produzida</v>
          </cell>
          <cell r="C2883" t="str">
            <v>un</v>
          </cell>
          <cell r="D2883">
            <v>7945.51</v>
          </cell>
          <cell r="E2883" t="str">
            <v>SICRO Abr/26</v>
          </cell>
        </row>
        <row r="2884">
          <cell r="A2884">
            <v>2003541</v>
          </cell>
          <cell r="B2884" t="str">
            <v>Caixa coletora de sarjeta - CCS 350-60 B - com grelha de aço - areia e brita comerciais</v>
          </cell>
          <cell r="C2884" t="str">
            <v>un</v>
          </cell>
          <cell r="D2884">
            <v>8849.92</v>
          </cell>
          <cell r="E2884" t="str">
            <v>SICRO Abr/26</v>
          </cell>
        </row>
        <row r="2885">
          <cell r="A2885">
            <v>2003540</v>
          </cell>
          <cell r="B2885" t="str">
            <v>Caixa coletora de sarjeta - CCS 350-60 B - com grelha de aço - areia extraída e brita produzida</v>
          </cell>
          <cell r="C2885" t="str">
            <v>un</v>
          </cell>
          <cell r="D2885">
            <v>8156.65</v>
          </cell>
          <cell r="E2885" t="str">
            <v>SICRO Abr/26</v>
          </cell>
        </row>
        <row r="2886">
          <cell r="A2886">
            <v>2003503</v>
          </cell>
          <cell r="B2886" t="str">
            <v>Caixa coletora de sarjeta - CCS 350-80 A - com grelha de concreto - areia e brita comerciais</v>
          </cell>
          <cell r="C2886" t="str">
            <v>un</v>
          </cell>
          <cell r="D2886">
            <v>8615.86</v>
          </cell>
          <cell r="E2886" t="str">
            <v>SICRO Abr/26</v>
          </cell>
        </row>
        <row r="2887">
          <cell r="A2887">
            <v>2003502</v>
          </cell>
          <cell r="B2887" t="str">
            <v>Caixa coletora de sarjeta - CCS 350-80 A - com grelha de concreto - areia extraída e brita produzida</v>
          </cell>
          <cell r="C2887" t="str">
            <v>un</v>
          </cell>
          <cell r="D2887">
            <v>7917.8</v>
          </cell>
          <cell r="E2887" t="str">
            <v>SICRO Abr/26</v>
          </cell>
        </row>
        <row r="2888">
          <cell r="A2888">
            <v>2003543</v>
          </cell>
          <cell r="B2888" t="str">
            <v>Caixa coletora de sarjeta - CCS 350-80 B - com grelha de aço - areia e brita comerciais</v>
          </cell>
          <cell r="C2888" t="str">
            <v>un</v>
          </cell>
          <cell r="D2888">
            <v>8815.06</v>
          </cell>
          <cell r="E2888" t="str">
            <v>SICRO Abr/26</v>
          </cell>
        </row>
        <row r="2889">
          <cell r="A2889">
            <v>2003542</v>
          </cell>
          <cell r="B2889" t="str">
            <v>Caixa coletora de sarjeta - CCS 350-80 B - com grelha de aço - areia extraída e brita produzida</v>
          </cell>
          <cell r="C2889" t="str">
            <v>un</v>
          </cell>
          <cell r="D2889">
            <v>8128.94</v>
          </cell>
          <cell r="E2889" t="str">
            <v>SICRO Abr/26</v>
          </cell>
        </row>
        <row r="2890">
          <cell r="A2890">
            <v>2003513</v>
          </cell>
          <cell r="B2890" t="str">
            <v>Caixa coletora de sarjeta - CCS 400-100 A - com grelha de concreto - areia e brita comerciais</v>
          </cell>
          <cell r="C2890" t="str">
            <v>un</v>
          </cell>
          <cell r="D2890">
            <v>9717.7199999999993</v>
          </cell>
          <cell r="E2890" t="str">
            <v>SICRO Abr/26</v>
          </cell>
        </row>
        <row r="2891">
          <cell r="A2891">
            <v>2003512</v>
          </cell>
          <cell r="B2891" t="str">
            <v>Caixa coletora de sarjeta - CCS 400-100 A - com grelha de concreto - areia extraída e brita produzida</v>
          </cell>
          <cell r="C2891" t="str">
            <v>un</v>
          </cell>
          <cell r="D2891">
            <v>8942.7000000000007</v>
          </cell>
          <cell r="E2891" t="str">
            <v>SICRO Abr/26</v>
          </cell>
        </row>
        <row r="2892">
          <cell r="A2892">
            <v>2003553</v>
          </cell>
          <cell r="B2892" t="str">
            <v>Caixa coletora de sarjeta - CCS 400-100 B - com grelha de aço - areia e brita comerciais</v>
          </cell>
          <cell r="C2892" t="str">
            <v>un</v>
          </cell>
          <cell r="D2892">
            <v>9916.92</v>
          </cell>
          <cell r="E2892" t="str">
            <v>SICRO Abr/26</v>
          </cell>
        </row>
        <row r="2893">
          <cell r="A2893">
            <v>2003552</v>
          </cell>
          <cell r="B2893" t="str">
            <v>Caixa coletora de sarjeta - CCS 400-100 B - com grelha de aço - areia extraída e brita produzida</v>
          </cell>
          <cell r="C2893" t="str">
            <v>un</v>
          </cell>
          <cell r="D2893">
            <v>9153.84</v>
          </cell>
          <cell r="E2893" t="str">
            <v>SICRO Abr/26</v>
          </cell>
        </row>
        <row r="2894">
          <cell r="A2894">
            <v>2003515</v>
          </cell>
          <cell r="B2894" t="str">
            <v>Caixa coletora de sarjeta - CCS 400-120 A - com grelha de concreto - areia e brita comerciais</v>
          </cell>
          <cell r="C2894" t="str">
            <v>un</v>
          </cell>
          <cell r="D2894">
            <v>11005.81</v>
          </cell>
          <cell r="E2894" t="str">
            <v>SICRO Abr/26</v>
          </cell>
        </row>
        <row r="2895">
          <cell r="A2895">
            <v>2003514</v>
          </cell>
          <cell r="B2895" t="str">
            <v>Caixa coletora de sarjeta - CCS 400-120 A - com grelha de concreto - areia extraída e brita produzida</v>
          </cell>
          <cell r="C2895" t="str">
            <v>un</v>
          </cell>
          <cell r="D2895">
            <v>10121.94</v>
          </cell>
          <cell r="E2895" t="str">
            <v>SICRO Abr/26</v>
          </cell>
        </row>
        <row r="2896">
          <cell r="A2896">
            <v>2003555</v>
          </cell>
          <cell r="B2896" t="str">
            <v>Caixa coletora de sarjeta - CCS 400-120 B - com grelha de aço - areia e brita comerciais</v>
          </cell>
          <cell r="C2896" t="str">
            <v>un</v>
          </cell>
          <cell r="D2896">
            <v>11236.04</v>
          </cell>
          <cell r="E2896" t="str">
            <v>SICRO Abr/26</v>
          </cell>
        </row>
        <row r="2897">
          <cell r="A2897">
            <v>2003554</v>
          </cell>
          <cell r="B2897" t="str">
            <v>Caixa coletora de sarjeta - CCS 400-120 B - com grelha de aço - areia extraída e brita produzida</v>
          </cell>
          <cell r="C2897" t="str">
            <v>un</v>
          </cell>
          <cell r="D2897">
            <v>10367.01</v>
          </cell>
          <cell r="E2897" t="str">
            <v>SICRO Abr/26</v>
          </cell>
        </row>
        <row r="2898">
          <cell r="A2898">
            <v>2003509</v>
          </cell>
          <cell r="B2898" t="str">
            <v>Caixa coletora de sarjeta - CCS 400-60 A - com grelha de concreto - areia e brita comerciais</v>
          </cell>
          <cell r="C2898" t="str">
            <v>un</v>
          </cell>
          <cell r="D2898">
            <v>9797.42</v>
          </cell>
          <cell r="E2898" t="str">
            <v>SICRO Abr/26</v>
          </cell>
        </row>
        <row r="2899">
          <cell r="A2899">
            <v>2003508</v>
          </cell>
          <cell r="B2899" t="str">
            <v>Caixa coletora de sarjeta - CCS 400-60 A - com grelha de concreto - areia extraída e brita produzida</v>
          </cell>
          <cell r="C2899" t="str">
            <v>un</v>
          </cell>
          <cell r="D2899">
            <v>9006.0400000000009</v>
          </cell>
          <cell r="E2899" t="str">
            <v>SICRO Abr/26</v>
          </cell>
        </row>
        <row r="2900">
          <cell r="A2900">
            <v>2003549</v>
          </cell>
          <cell r="B2900" t="str">
            <v>Caixa coletora de sarjeta - CCS 400-60 B - com grelha de aço - areia e brita comerciais</v>
          </cell>
          <cell r="C2900" t="str">
            <v>un</v>
          </cell>
          <cell r="D2900">
            <v>9996.6200000000008</v>
          </cell>
          <cell r="E2900" t="str">
            <v>SICRO Abr/26</v>
          </cell>
        </row>
        <row r="2901">
          <cell r="A2901">
            <v>2003548</v>
          </cell>
          <cell r="B2901" t="str">
            <v>Caixa coletora de sarjeta - CCS 400-60 B - com grelha de aço - areia extraída e brita produzida</v>
          </cell>
          <cell r="C2901" t="str">
            <v>un</v>
          </cell>
          <cell r="D2901">
            <v>9217.18</v>
          </cell>
          <cell r="E2901" t="str">
            <v>SICRO Abr/26</v>
          </cell>
        </row>
        <row r="2902">
          <cell r="A2902">
            <v>2003511</v>
          </cell>
          <cell r="B2902" t="str">
            <v>Caixa coletora de sarjeta - CCS 400-80 A - com grelha de concreto - areia e brita comerciais</v>
          </cell>
          <cell r="C2902" t="str">
            <v>un</v>
          </cell>
          <cell r="D2902">
            <v>9762.5499999999993</v>
          </cell>
          <cell r="E2902" t="str">
            <v>SICRO Abr/26</v>
          </cell>
        </row>
        <row r="2903">
          <cell r="A2903">
            <v>2003510</v>
          </cell>
          <cell r="B2903" t="str">
            <v>Caixa coletora de sarjeta - CCS 400-80 A - com grelha de concreto - areia extraída e brita produzida</v>
          </cell>
          <cell r="C2903" t="str">
            <v>un</v>
          </cell>
          <cell r="D2903">
            <v>8978.33</v>
          </cell>
          <cell r="E2903" t="str">
            <v>SICRO Abr/26</v>
          </cell>
        </row>
        <row r="2904">
          <cell r="A2904">
            <v>2003551</v>
          </cell>
          <cell r="B2904" t="str">
            <v>Caixa coletora de sarjeta - CCS 400-80 B - com grelha de aço - areia e brita comerciais</v>
          </cell>
          <cell r="C2904" t="str">
            <v>un</v>
          </cell>
          <cell r="D2904">
            <v>9961.75</v>
          </cell>
          <cell r="E2904" t="str">
            <v>SICRO Abr/26</v>
          </cell>
        </row>
        <row r="2905">
          <cell r="A2905">
            <v>2003550</v>
          </cell>
          <cell r="B2905" t="str">
            <v>Caixa coletora de sarjeta - CCS 400-80 B - com grelha de aço - areia extraída e brita produzida</v>
          </cell>
          <cell r="C2905" t="str">
            <v>un</v>
          </cell>
          <cell r="D2905">
            <v>9189.4699999999993</v>
          </cell>
          <cell r="E2905" t="str">
            <v>SICRO Abr/26</v>
          </cell>
        </row>
        <row r="2906">
          <cell r="A2906">
            <v>2003740</v>
          </cell>
          <cell r="B2906" t="str">
            <v>Caixa coletora de talvegue - CCT 250-100 A - com grelha de concreto - areia e brita comerciais</v>
          </cell>
          <cell r="C2906" t="str">
            <v>un</v>
          </cell>
          <cell r="D2906">
            <v>6265.36</v>
          </cell>
          <cell r="E2906" t="str">
            <v>SICRO Abr/26</v>
          </cell>
        </row>
        <row r="2907">
          <cell r="A2907">
            <v>2003739</v>
          </cell>
          <cell r="B2907" t="str">
            <v>Caixa coletora de talvegue - CCT 250-100 A - com grelha de concreto - areia extraída e brita produzida</v>
          </cell>
          <cell r="C2907" t="str">
            <v>un</v>
          </cell>
          <cell r="D2907">
            <v>5774.21</v>
          </cell>
          <cell r="E2907" t="str">
            <v>SICRO Abr/26</v>
          </cell>
        </row>
        <row r="2908">
          <cell r="A2908">
            <v>2019739</v>
          </cell>
          <cell r="B2908" t="str">
            <v>Caixa coletora de talvegue - CCT 250-100 B - com grelha de aço - areia e brita comerciais</v>
          </cell>
          <cell r="C2908" t="str">
            <v>un</v>
          </cell>
          <cell r="D2908">
            <v>6490.85</v>
          </cell>
          <cell r="E2908" t="str">
            <v>SICRO Abr/26</v>
          </cell>
        </row>
        <row r="2909">
          <cell r="A2909">
            <v>2019740</v>
          </cell>
          <cell r="B2909" t="str">
            <v>Caixa coletora de talvegue - CCT 250-100 B - com grelha de aço - areia extraída e brita produzida</v>
          </cell>
          <cell r="C2909" t="str">
            <v>un</v>
          </cell>
          <cell r="D2909">
            <v>6014.72</v>
          </cell>
          <cell r="E2909" t="str">
            <v>SICRO Abr/26</v>
          </cell>
        </row>
        <row r="2910">
          <cell r="A2910">
            <v>2003742</v>
          </cell>
          <cell r="B2910" t="str">
            <v>Caixa coletora de talvegue - CCT 250-120 A - com grelha de concreto - areia e brita comerciais</v>
          </cell>
          <cell r="C2910" t="str">
            <v>un</v>
          </cell>
          <cell r="D2910">
            <v>7094.57</v>
          </cell>
          <cell r="E2910" t="str">
            <v>SICRO Abr/26</v>
          </cell>
        </row>
        <row r="2911">
          <cell r="A2911">
            <v>2003741</v>
          </cell>
          <cell r="B2911" t="str">
            <v>Caixa coletora de talvegue - CCT 250-120 A - com grelha de concreto - areia extraída e brita produzida</v>
          </cell>
          <cell r="C2911" t="str">
            <v>un</v>
          </cell>
          <cell r="D2911">
            <v>6530.36</v>
          </cell>
          <cell r="E2911" t="str">
            <v>SICRO Abr/26</v>
          </cell>
        </row>
        <row r="2912">
          <cell r="A2912">
            <v>2019741</v>
          </cell>
          <cell r="B2912" t="str">
            <v>Caixa coletora de talvegue - CCT 250-120 B - com grelha de aço - areia e brita comerciais</v>
          </cell>
          <cell r="C2912" t="str">
            <v>un</v>
          </cell>
          <cell r="D2912">
            <v>7277.05</v>
          </cell>
          <cell r="E2912" t="str">
            <v>SICRO Abr/26</v>
          </cell>
        </row>
        <row r="2913">
          <cell r="A2913">
            <v>2019742</v>
          </cell>
          <cell r="B2913" t="str">
            <v>Caixa coletora de talvegue - CCT 250-120 B - com grelha de aço - areia extraída e brita produzida</v>
          </cell>
          <cell r="C2913" t="str">
            <v>un</v>
          </cell>
          <cell r="D2913">
            <v>6731.62</v>
          </cell>
          <cell r="E2913" t="str">
            <v>SICRO Abr/26</v>
          </cell>
        </row>
        <row r="2914">
          <cell r="A2914">
            <v>2003748</v>
          </cell>
          <cell r="B2914" t="str">
            <v>Caixa coletora de talvegue - CCT 300-100 A - com grelha de concreto - areia e brita comerciais</v>
          </cell>
          <cell r="C2914" t="str">
            <v>un</v>
          </cell>
          <cell r="D2914">
            <v>7381.97</v>
          </cell>
          <cell r="E2914" t="str">
            <v>SICRO Abr/26</v>
          </cell>
        </row>
        <row r="2915">
          <cell r="A2915">
            <v>2003747</v>
          </cell>
          <cell r="B2915" t="str">
            <v>Caixa coletora de talvegue - CCT 300-100 A - com grelha de concreto - areia extraída e brita produzida</v>
          </cell>
          <cell r="C2915" t="str">
            <v>un</v>
          </cell>
          <cell r="D2915">
            <v>6804.65</v>
          </cell>
          <cell r="E2915" t="str">
            <v>SICRO Abr/26</v>
          </cell>
        </row>
        <row r="2916">
          <cell r="A2916">
            <v>2019743</v>
          </cell>
          <cell r="B2916" t="str">
            <v>Caixa coletora de talvegue - CCT 300-100 B - com grelha de aço - areia e brita comerciais</v>
          </cell>
          <cell r="C2916" t="str">
            <v>un</v>
          </cell>
          <cell r="D2916">
            <v>7607.46</v>
          </cell>
          <cell r="E2916" t="str">
            <v>SICRO Abr/26</v>
          </cell>
        </row>
        <row r="2917">
          <cell r="A2917">
            <v>2019744</v>
          </cell>
          <cell r="B2917" t="str">
            <v>Caixa coletora de talvegue - CCT 300-100 B - com grelha de aço - areia extraída e brita produzida</v>
          </cell>
          <cell r="C2917" t="str">
            <v>un</v>
          </cell>
          <cell r="D2917">
            <v>7045.16</v>
          </cell>
          <cell r="E2917" t="str">
            <v>SICRO Abr/26</v>
          </cell>
        </row>
        <row r="2918">
          <cell r="A2918">
            <v>2003750</v>
          </cell>
          <cell r="B2918" t="str">
            <v>Caixa coletora de talvegue - CCT 300-120 A - com grelha de concreto - areia e brita comerciais</v>
          </cell>
          <cell r="C2918" t="str">
            <v>un</v>
          </cell>
          <cell r="D2918">
            <v>8349.17</v>
          </cell>
          <cell r="E2918" t="str">
            <v>SICRO Abr/26</v>
          </cell>
        </row>
        <row r="2919">
          <cell r="A2919">
            <v>2003749</v>
          </cell>
          <cell r="B2919" t="str">
            <v>Caixa coletora de talvegue - CCT 300-120 A - com grelha de concreto - areia extraída e brita produzida</v>
          </cell>
          <cell r="C2919" t="str">
            <v>un</v>
          </cell>
          <cell r="D2919">
            <v>7687.41</v>
          </cell>
          <cell r="E2919" t="str">
            <v>SICRO Abr/26</v>
          </cell>
        </row>
        <row r="2920">
          <cell r="A2920">
            <v>2019745</v>
          </cell>
          <cell r="B2920" t="str">
            <v>Caixa coletora de talvegue - CCT 300-120 B - com grelha de aço - areia e brita comerciais</v>
          </cell>
          <cell r="C2920" t="str">
            <v>un</v>
          </cell>
          <cell r="D2920">
            <v>8531.65</v>
          </cell>
          <cell r="E2920" t="str">
            <v>SICRO Abr/26</v>
          </cell>
        </row>
        <row r="2921">
          <cell r="A2921">
            <v>2019746</v>
          </cell>
          <cell r="B2921" t="str">
            <v>Caixa coletora de talvegue - CCT 300-120 B - com grelha de aço - areia extraída e brita produzida</v>
          </cell>
          <cell r="C2921" t="str">
            <v>un</v>
          </cell>
          <cell r="D2921">
            <v>7888.68</v>
          </cell>
          <cell r="E2921" t="str">
            <v>SICRO Abr/26</v>
          </cell>
        </row>
        <row r="2922">
          <cell r="A2922">
            <v>2003756</v>
          </cell>
          <cell r="B2922" t="str">
            <v>Caixa coletora de talvegue - CCT 350-100 A - com grelha de concreto - areia e brita comerciais</v>
          </cell>
          <cell r="C2922" t="str">
            <v>un</v>
          </cell>
          <cell r="D2922">
            <v>8445.91</v>
          </cell>
          <cell r="E2922" t="str">
            <v>SICRO Abr/26</v>
          </cell>
        </row>
        <row r="2923">
          <cell r="A2923">
            <v>2003755</v>
          </cell>
          <cell r="B2923" t="str">
            <v>Caixa coletora de talvegue - CCT 350-100 A - com grelha de concreto - areia extraída e brita produzida</v>
          </cell>
          <cell r="C2923" t="str">
            <v>un</v>
          </cell>
          <cell r="D2923">
            <v>7782.42</v>
          </cell>
          <cell r="E2923" t="str">
            <v>SICRO Abr/26</v>
          </cell>
        </row>
        <row r="2924">
          <cell r="A2924">
            <v>2019747</v>
          </cell>
          <cell r="B2924" t="str">
            <v>Caixa coletora de talvegue - CCT 350-100 B - com grelha de aço - areia e brita comerciais</v>
          </cell>
          <cell r="C2924" t="str">
            <v>un</v>
          </cell>
          <cell r="D2924">
            <v>8671.39</v>
          </cell>
          <cell r="E2924" t="str">
            <v>SICRO Abr/26</v>
          </cell>
        </row>
        <row r="2925">
          <cell r="A2925">
            <v>2019748</v>
          </cell>
          <cell r="B2925" t="str">
            <v>Caixa coletora de talvegue - CCT 350-100 B - com grelha de aço - areia extraída e brita produzida</v>
          </cell>
          <cell r="C2925" t="str">
            <v>un</v>
          </cell>
          <cell r="D2925">
            <v>8022.93</v>
          </cell>
          <cell r="E2925" t="str">
            <v>SICRO Abr/26</v>
          </cell>
        </row>
        <row r="2926">
          <cell r="A2926">
            <v>2003758</v>
          </cell>
          <cell r="B2926" t="str">
            <v>Caixa coletora de talvegue - CCT 350-120 A - com grelha de concreto - areia e brita comerciais</v>
          </cell>
          <cell r="C2926" t="str">
            <v>un</v>
          </cell>
          <cell r="D2926">
            <v>9546.3799999999992</v>
          </cell>
          <cell r="E2926" t="str">
            <v>SICRO Abr/26</v>
          </cell>
        </row>
        <row r="2927">
          <cell r="A2927">
            <v>2003757</v>
          </cell>
          <cell r="B2927" t="str">
            <v>Caixa coletora de talvegue - CCT 350-120 A - com grelha de concreto - areia extraída e brita produzida</v>
          </cell>
          <cell r="C2927" t="str">
            <v>un</v>
          </cell>
          <cell r="D2927">
            <v>8787.07</v>
          </cell>
          <cell r="E2927" t="str">
            <v>SICRO Abr/26</v>
          </cell>
        </row>
        <row r="2928">
          <cell r="A2928">
            <v>2019749</v>
          </cell>
          <cell r="B2928" t="str">
            <v>Caixa coletora de talvegue - CCT 350-120 B - com grelha de aço - areia e brita comerciais</v>
          </cell>
          <cell r="C2928" t="str">
            <v>un</v>
          </cell>
          <cell r="D2928">
            <v>9728.8700000000008</v>
          </cell>
          <cell r="E2928" t="str">
            <v>SICRO Abr/26</v>
          </cell>
        </row>
        <row r="2929">
          <cell r="A2929">
            <v>2019750</v>
          </cell>
          <cell r="B2929" t="str">
            <v>Caixa coletora de talvegue - CCT 350-120 B - com grelha de aço - areia extraída e brita produzida</v>
          </cell>
          <cell r="C2929" t="str">
            <v>un</v>
          </cell>
          <cell r="D2929">
            <v>8988.34</v>
          </cell>
          <cell r="E2929" t="str">
            <v>SICRO Abr/26</v>
          </cell>
        </row>
        <row r="2930">
          <cell r="A2930">
            <v>2003764</v>
          </cell>
          <cell r="B2930" t="str">
            <v>Caixa coletora de talvegue - CCT 400-100 A - com grelha de concreto - areia e brita comerciais</v>
          </cell>
          <cell r="C2930" t="str">
            <v>un</v>
          </cell>
          <cell r="D2930">
            <v>9548.35</v>
          </cell>
          <cell r="E2930" t="str">
            <v>SICRO Abr/26</v>
          </cell>
        </row>
        <row r="2931">
          <cell r="A2931">
            <v>2003763</v>
          </cell>
          <cell r="B2931" t="str">
            <v>Caixa coletora de talvegue - CCT 400-100 A - com grelha de concreto - areia extraída e brita produzida</v>
          </cell>
          <cell r="C2931" t="str">
            <v>un</v>
          </cell>
          <cell r="D2931">
            <v>8798.7000000000007</v>
          </cell>
          <cell r="E2931" t="str">
            <v>SICRO Abr/26</v>
          </cell>
        </row>
        <row r="2932">
          <cell r="A2932">
            <v>2019751</v>
          </cell>
          <cell r="B2932" t="str">
            <v>Caixa coletora de talvegue - CCT 400-100 B - com grelha de aço - areia e brita comerciais</v>
          </cell>
          <cell r="C2932" t="str">
            <v>un</v>
          </cell>
          <cell r="D2932">
            <v>9773.84</v>
          </cell>
          <cell r="E2932" t="str">
            <v>SICRO Abr/26</v>
          </cell>
        </row>
        <row r="2933">
          <cell r="A2933">
            <v>2019752</v>
          </cell>
          <cell r="B2933" t="str">
            <v>Caixa coletora de talvegue - CCT 400-100 B - com grelha de aço - areia extraída e brita produzida</v>
          </cell>
          <cell r="C2933" t="str">
            <v>un</v>
          </cell>
          <cell r="D2933">
            <v>9039.2099999999991</v>
          </cell>
          <cell r="E2933" t="str">
            <v>SICRO Abr/26</v>
          </cell>
        </row>
        <row r="2934">
          <cell r="A2934">
            <v>2003766</v>
          </cell>
          <cell r="B2934" t="str">
            <v>Caixa coletora de talvegue - CCT 400-120 A - com grelha de concreto - areia e brita comerciais</v>
          </cell>
          <cell r="C2934" t="str">
            <v>un</v>
          </cell>
          <cell r="D2934">
            <v>10786.81</v>
          </cell>
          <cell r="E2934" t="str">
            <v>SICRO Abr/26</v>
          </cell>
        </row>
        <row r="2935">
          <cell r="A2935">
            <v>2003765</v>
          </cell>
          <cell r="B2935" t="str">
            <v>Caixa coletora de talvegue - CCT 400-120 A - com grelha de concreto - areia extraída e brita produzida</v>
          </cell>
          <cell r="C2935" t="str">
            <v>un</v>
          </cell>
          <cell r="D2935">
            <v>9929.9599999999991</v>
          </cell>
          <cell r="E2935" t="str">
            <v>SICRO Abr/26</v>
          </cell>
        </row>
        <row r="2936">
          <cell r="A2936">
            <v>2019753</v>
          </cell>
          <cell r="B2936" t="str">
            <v>Caixa coletora de talvegue - CCT 400-120 B - com grelha de aço - areia e brita comerciais</v>
          </cell>
          <cell r="C2936" t="str">
            <v>un</v>
          </cell>
          <cell r="D2936">
            <v>10969.3</v>
          </cell>
          <cell r="E2936" t="str">
            <v>SICRO Abr/26</v>
          </cell>
        </row>
        <row r="2937">
          <cell r="A2937">
            <v>2019754</v>
          </cell>
          <cell r="B2937" t="str">
            <v>Caixa coletora de talvegue - CCT 400-120 B - com grelha de aço - areia extraída e brita produzida</v>
          </cell>
          <cell r="C2937" t="str">
            <v>un</v>
          </cell>
          <cell r="D2937">
            <v>10131.23</v>
          </cell>
          <cell r="E2937" t="str">
            <v>SICRO Abr/26</v>
          </cell>
        </row>
        <row r="2938">
          <cell r="A2938">
            <v>2003642</v>
          </cell>
          <cell r="B2938" t="str">
            <v>Caixa de ligação e passagem - CLP 01 - areia e brita comerciais</v>
          </cell>
          <cell r="C2938" t="str">
            <v>un</v>
          </cell>
          <cell r="D2938">
            <v>1857.92</v>
          </cell>
          <cell r="E2938" t="str">
            <v>SICRO Abr/26</v>
          </cell>
        </row>
        <row r="2939">
          <cell r="A2939">
            <v>2003641</v>
          </cell>
          <cell r="B2939" t="str">
            <v>Caixa de ligação e passagem - CLP 01 - areia extraída e brita produzida</v>
          </cell>
          <cell r="C2939" t="str">
            <v>un</v>
          </cell>
          <cell r="D2939">
            <v>1628.68</v>
          </cell>
          <cell r="E2939" t="str">
            <v>SICRO Abr/26</v>
          </cell>
        </row>
        <row r="2940">
          <cell r="A2940">
            <v>2003644</v>
          </cell>
          <cell r="B2940" t="str">
            <v>Caixa de ligação e passagem - CLP 02 - areia e brita comerciais</v>
          </cell>
          <cell r="C2940" t="str">
            <v>un</v>
          </cell>
          <cell r="D2940">
            <v>1826.82</v>
          </cell>
          <cell r="E2940" t="str">
            <v>SICRO Abr/26</v>
          </cell>
        </row>
        <row r="2941">
          <cell r="A2941">
            <v>2003643</v>
          </cell>
          <cell r="B2941" t="str">
            <v>Caixa de ligação e passagem - CLP 02 - areia extraída e brita produzida</v>
          </cell>
          <cell r="C2941" t="str">
            <v>un</v>
          </cell>
          <cell r="D2941">
            <v>1607.34</v>
          </cell>
          <cell r="E2941" t="str">
            <v>SICRO Abr/26</v>
          </cell>
        </row>
        <row r="2942">
          <cell r="A2942">
            <v>2003646</v>
          </cell>
          <cell r="B2942" t="str">
            <v>Caixa de ligação e passagem - CLP 03 - areia e brita comerciais</v>
          </cell>
          <cell r="C2942" t="str">
            <v>un</v>
          </cell>
          <cell r="D2942">
            <v>2497.92</v>
          </cell>
          <cell r="E2942" t="str">
            <v>SICRO Abr/26</v>
          </cell>
        </row>
        <row r="2943">
          <cell r="A2943">
            <v>2003645</v>
          </cell>
          <cell r="B2943" t="str">
            <v>Caixa de ligação e passagem - CLP 03 - areia extraída e brita produzida</v>
          </cell>
          <cell r="C2943" t="str">
            <v>un</v>
          </cell>
          <cell r="D2943">
            <v>2182.5100000000002</v>
          </cell>
          <cell r="E2943" t="str">
            <v>SICRO Abr/26</v>
          </cell>
        </row>
        <row r="2944">
          <cell r="A2944">
            <v>2003648</v>
          </cell>
          <cell r="B2944" t="str">
            <v>Caixa de ligação e passagem - CLP 04 - areia e brita comerciais</v>
          </cell>
          <cell r="C2944" t="str">
            <v>un</v>
          </cell>
          <cell r="D2944">
            <v>3220.7</v>
          </cell>
          <cell r="E2944" t="str">
            <v>SICRO Abr/26</v>
          </cell>
        </row>
        <row r="2945">
          <cell r="A2945">
            <v>2003647</v>
          </cell>
          <cell r="B2945" t="str">
            <v>Caixa de ligação e passagem - CLP 04 - areia extraída e brita produzida</v>
          </cell>
          <cell r="C2945" t="str">
            <v>un</v>
          </cell>
          <cell r="D2945">
            <v>2824.01</v>
          </cell>
          <cell r="E2945" t="str">
            <v>SICRO Abr/26</v>
          </cell>
        </row>
        <row r="2946">
          <cell r="A2946">
            <v>2003650</v>
          </cell>
          <cell r="B2946" t="str">
            <v>Caixa de ligação e passagem - CLP 05 - areia e brita comerciais</v>
          </cell>
          <cell r="C2946" t="str">
            <v>un</v>
          </cell>
          <cell r="D2946">
            <v>3832.99</v>
          </cell>
          <cell r="E2946" t="str">
            <v>SICRO Abr/26</v>
          </cell>
        </row>
        <row r="2947">
          <cell r="A2947">
            <v>2003649</v>
          </cell>
          <cell r="B2947" t="str">
            <v>Caixa de ligação e passagem - CLP 05 - areia extraída e brita produzida</v>
          </cell>
          <cell r="C2947" t="str">
            <v>un</v>
          </cell>
          <cell r="D2947">
            <v>3374.51</v>
          </cell>
          <cell r="E2947" t="str">
            <v>SICRO Abr/26</v>
          </cell>
        </row>
        <row r="2948">
          <cell r="A2948">
            <v>2003652</v>
          </cell>
          <cell r="B2948" t="str">
            <v>Caixa de ligação e passagem - CLP 06 - areia e brita comerciais</v>
          </cell>
          <cell r="C2948" t="str">
            <v>un</v>
          </cell>
          <cell r="D2948">
            <v>4924.2299999999996</v>
          </cell>
          <cell r="E2948" t="str">
            <v>SICRO Abr/26</v>
          </cell>
        </row>
        <row r="2949">
          <cell r="A2949">
            <v>2003651</v>
          </cell>
          <cell r="B2949" t="str">
            <v>Caixa de ligação e passagem - CLP 06 - areia extraída e brita produzida</v>
          </cell>
          <cell r="C2949" t="str">
            <v>un</v>
          </cell>
          <cell r="D2949">
            <v>4369.83</v>
          </cell>
          <cell r="E2949" t="str">
            <v>SICRO Abr/26</v>
          </cell>
        </row>
        <row r="2950">
          <cell r="A2950">
            <v>2003654</v>
          </cell>
          <cell r="B2950" t="str">
            <v>Caixa de ligação e passagem - CLP 07 - areia e brita comerciais</v>
          </cell>
          <cell r="C2950" t="str">
            <v>un</v>
          </cell>
          <cell r="D2950">
            <v>2222.38</v>
          </cell>
          <cell r="E2950" t="str">
            <v>SICRO Abr/26</v>
          </cell>
        </row>
        <row r="2951">
          <cell r="A2951">
            <v>2003653</v>
          </cell>
          <cell r="B2951" t="str">
            <v>Caixa de ligação e passagem - CLP 07 - areia extraída e brita produzida</v>
          </cell>
          <cell r="C2951" t="str">
            <v>un</v>
          </cell>
          <cell r="D2951">
            <v>1949.24</v>
          </cell>
          <cell r="E2951" t="str">
            <v>SICRO Abr/26</v>
          </cell>
        </row>
        <row r="2952">
          <cell r="A2952">
            <v>2003656</v>
          </cell>
          <cell r="B2952" t="str">
            <v>Caixa de ligação e passagem - CLP 08 - areia e brita comerciais</v>
          </cell>
          <cell r="C2952" t="str">
            <v>un</v>
          </cell>
          <cell r="D2952">
            <v>2186.09</v>
          </cell>
          <cell r="E2952" t="str">
            <v>SICRO Abr/26</v>
          </cell>
        </row>
        <row r="2953">
          <cell r="A2953">
            <v>2003655</v>
          </cell>
          <cell r="B2953" t="str">
            <v>Caixa de ligação e passagem - CLP 08 - areia extraída e brita produzida</v>
          </cell>
          <cell r="C2953" t="str">
            <v>un</v>
          </cell>
          <cell r="D2953">
            <v>1924.34</v>
          </cell>
          <cell r="E2953" t="str">
            <v>SICRO Abr/26</v>
          </cell>
        </row>
        <row r="2954">
          <cell r="A2954">
            <v>2003658</v>
          </cell>
          <cell r="B2954" t="str">
            <v>Caixa de ligação e passagem - CLP 09 - areia e brita comerciais</v>
          </cell>
          <cell r="C2954" t="str">
            <v>un</v>
          </cell>
          <cell r="D2954">
            <v>2915.93</v>
          </cell>
          <cell r="E2954" t="str">
            <v>SICRO Abr/26</v>
          </cell>
        </row>
        <row r="2955">
          <cell r="A2955">
            <v>2003657</v>
          </cell>
          <cell r="B2955" t="str">
            <v>Caixa de ligação e passagem - CLP 09 - areia extraída e brita produzida</v>
          </cell>
          <cell r="C2955" t="str">
            <v>un</v>
          </cell>
          <cell r="D2955">
            <v>2546.87</v>
          </cell>
          <cell r="E2955" t="str">
            <v>SICRO Abr/26</v>
          </cell>
        </row>
        <row r="2956">
          <cell r="A2956">
            <v>2003660</v>
          </cell>
          <cell r="B2956" t="str">
            <v>Caixa de ligação e passagem - CLP 10 - areia e brita comerciais</v>
          </cell>
          <cell r="C2956" t="str">
            <v>un</v>
          </cell>
          <cell r="D2956">
            <v>3667.04</v>
          </cell>
          <cell r="E2956" t="str">
            <v>SICRO Abr/26</v>
          </cell>
        </row>
        <row r="2957">
          <cell r="A2957">
            <v>2003659</v>
          </cell>
          <cell r="B2957" t="str">
            <v>Caixa de ligação e passagem - CLP 10 - areia extraída e brita produzida</v>
          </cell>
          <cell r="C2957" t="str">
            <v>un</v>
          </cell>
          <cell r="D2957">
            <v>3213.44</v>
          </cell>
          <cell r="E2957" t="str">
            <v>SICRO Abr/26</v>
          </cell>
        </row>
        <row r="2958">
          <cell r="A2958">
            <v>2003662</v>
          </cell>
          <cell r="B2958" t="str">
            <v>Caixa de ligação e passagem - CLP 11 - areia e brita comerciais</v>
          </cell>
          <cell r="C2958" t="str">
            <v>un</v>
          </cell>
          <cell r="D2958">
            <v>4312.84</v>
          </cell>
          <cell r="E2958" t="str">
            <v>SICRO Abr/26</v>
          </cell>
        </row>
        <row r="2959">
          <cell r="A2959">
            <v>2003661</v>
          </cell>
          <cell r="B2959" t="str">
            <v>Caixa de ligação e passagem - CLP 11 - areia extraída e brita produzida</v>
          </cell>
          <cell r="C2959" t="str">
            <v>un</v>
          </cell>
          <cell r="D2959">
            <v>3792.58</v>
          </cell>
          <cell r="E2959" t="str">
            <v>SICRO Abr/26</v>
          </cell>
        </row>
        <row r="2960">
          <cell r="A2960">
            <v>2003664</v>
          </cell>
          <cell r="B2960" t="str">
            <v>Caixa de ligação e passagem - CLP 12 - areia e brita comerciais</v>
          </cell>
          <cell r="C2960" t="str">
            <v>un</v>
          </cell>
          <cell r="D2960">
            <v>5327.13</v>
          </cell>
          <cell r="E2960" t="str">
            <v>SICRO Abr/26</v>
          </cell>
        </row>
        <row r="2961">
          <cell r="A2961">
            <v>2003663</v>
          </cell>
          <cell r="B2961" t="str">
            <v>Caixa de ligação e passagem - CLP 12 - areia extraída e brita produzida</v>
          </cell>
          <cell r="C2961" t="str">
            <v>un</v>
          </cell>
          <cell r="D2961">
            <v>4706.07</v>
          </cell>
          <cell r="E2961" t="str">
            <v>SICRO Abr/26</v>
          </cell>
        </row>
        <row r="2962">
          <cell r="A2962">
            <v>2003666</v>
          </cell>
          <cell r="B2962" t="str">
            <v>Caixa de ligação e passagem - CLP 13 - areia e brita comerciais</v>
          </cell>
          <cell r="C2962" t="str">
            <v>un</v>
          </cell>
          <cell r="D2962">
            <v>2592.02</v>
          </cell>
          <cell r="E2962" t="str">
            <v>SICRO Abr/26</v>
          </cell>
        </row>
        <row r="2963">
          <cell r="A2963">
            <v>2003665</v>
          </cell>
          <cell r="B2963" t="str">
            <v>Caixa de ligação e passagem - CLP 13 - areia extraída e brita produzida</v>
          </cell>
          <cell r="C2963" t="str">
            <v>un</v>
          </cell>
          <cell r="D2963">
            <v>2273.36</v>
          </cell>
          <cell r="E2963" t="str">
            <v>SICRO Abr/26</v>
          </cell>
        </row>
        <row r="2964">
          <cell r="A2964">
            <v>2003668</v>
          </cell>
          <cell r="B2964" t="str">
            <v>Caixa de ligação e passagem - CLP 14 - areia e brita comerciais</v>
          </cell>
          <cell r="C2964" t="str">
            <v>un</v>
          </cell>
          <cell r="D2964">
            <v>2560.92</v>
          </cell>
          <cell r="E2964" t="str">
            <v>SICRO Abr/26</v>
          </cell>
        </row>
        <row r="2965">
          <cell r="A2965">
            <v>2003667</v>
          </cell>
          <cell r="B2965" t="str">
            <v>Caixa de ligação e passagem - CLP 14 - areia extraída e brita produzida</v>
          </cell>
          <cell r="C2965" t="str">
            <v>un</v>
          </cell>
          <cell r="D2965">
            <v>2252.02</v>
          </cell>
          <cell r="E2965" t="str">
            <v>SICRO Abr/26</v>
          </cell>
        </row>
        <row r="2966">
          <cell r="A2966">
            <v>2003670</v>
          </cell>
          <cell r="B2966" t="str">
            <v>Caixa de ligação e passagem - CLP 15 - areia e brita comerciais</v>
          </cell>
          <cell r="C2966" t="str">
            <v>un</v>
          </cell>
          <cell r="D2966">
            <v>3349.48</v>
          </cell>
          <cell r="E2966" t="str">
            <v>SICRO Abr/26</v>
          </cell>
        </row>
        <row r="2967">
          <cell r="A2967">
            <v>2003669</v>
          </cell>
          <cell r="B2967" t="str">
            <v>Caixa de ligação e passagem - CLP 15 - areia extraída e brita produzida</v>
          </cell>
          <cell r="C2967" t="str">
            <v>un</v>
          </cell>
          <cell r="D2967">
            <v>2921.9</v>
          </cell>
          <cell r="E2967" t="str">
            <v>SICRO Abr/26</v>
          </cell>
        </row>
        <row r="2968">
          <cell r="A2968">
            <v>2003672</v>
          </cell>
          <cell r="B2968" t="str">
            <v>Caixa de ligação e passagem - CLP 16 - areia e brita comerciais</v>
          </cell>
          <cell r="C2968" t="str">
            <v>un</v>
          </cell>
          <cell r="D2968">
            <v>4139.29</v>
          </cell>
          <cell r="E2968" t="str">
            <v>SICRO Abr/26</v>
          </cell>
        </row>
        <row r="2969">
          <cell r="A2969">
            <v>2003671</v>
          </cell>
          <cell r="B2969" t="str">
            <v>Caixa de ligação e passagem - CLP 16 - areia extraída e brita produzida</v>
          </cell>
          <cell r="C2969" t="str">
            <v>un</v>
          </cell>
          <cell r="D2969">
            <v>3620.66</v>
          </cell>
          <cell r="E2969" t="str">
            <v>SICRO Abr/26</v>
          </cell>
        </row>
        <row r="2970">
          <cell r="A2970">
            <v>2003674</v>
          </cell>
          <cell r="B2970" t="str">
            <v>Caixa de ligação e passagem - CLP 17 - areia e brita comerciais</v>
          </cell>
          <cell r="C2970" t="str">
            <v>un</v>
          </cell>
          <cell r="D2970">
            <v>4813.42</v>
          </cell>
          <cell r="E2970" t="str">
            <v>SICRO Abr/26</v>
          </cell>
        </row>
        <row r="2971">
          <cell r="A2971">
            <v>2003673</v>
          </cell>
          <cell r="B2971" t="str">
            <v>Caixa de ligação e passagem - CLP 17 - areia extraída e brita produzida</v>
          </cell>
          <cell r="C2971" t="str">
            <v>un</v>
          </cell>
          <cell r="D2971">
            <v>4224.88</v>
          </cell>
          <cell r="E2971" t="str">
            <v>SICRO Abr/26</v>
          </cell>
        </row>
        <row r="2972">
          <cell r="A2972">
            <v>2003676</v>
          </cell>
          <cell r="B2972" t="str">
            <v>Caixa de ligação e passagem - CLP 18 - areia e brita comerciais</v>
          </cell>
          <cell r="C2972" t="str">
            <v>un</v>
          </cell>
          <cell r="D2972">
            <v>5880.57</v>
          </cell>
          <cell r="E2972" t="str">
            <v>SICRO Abr/26</v>
          </cell>
        </row>
        <row r="2973">
          <cell r="A2973">
            <v>2003675</v>
          </cell>
          <cell r="B2973" t="str">
            <v>Caixa de ligação e passagem - CLP 18 - areia extraída e brita produzida</v>
          </cell>
          <cell r="C2973" t="str">
            <v>un</v>
          </cell>
          <cell r="D2973">
            <v>5183.1000000000004</v>
          </cell>
          <cell r="E2973" t="str">
            <v>SICRO Abr/26</v>
          </cell>
        </row>
        <row r="2974">
          <cell r="A2974">
            <v>2003854</v>
          </cell>
          <cell r="B2974" t="str">
            <v>Camada drenante para proteção de muros de contenção - areia comercial</v>
          </cell>
          <cell r="C2974" t="str">
            <v>m³</v>
          </cell>
          <cell r="D2974">
            <v>142.66</v>
          </cell>
          <cell r="E2974" t="str">
            <v>SICRO Abr/26</v>
          </cell>
        </row>
        <row r="2975">
          <cell r="A2975">
            <v>2003855</v>
          </cell>
          <cell r="B2975" t="str">
            <v>Camada drenante para proteção de muros de contenção - areia extraída</v>
          </cell>
          <cell r="C2975" t="str">
            <v>m³</v>
          </cell>
          <cell r="D2975">
            <v>22.12</v>
          </cell>
          <cell r="E2975" t="str">
            <v>SICRO Abr/26</v>
          </cell>
        </row>
        <row r="2976">
          <cell r="A2976">
            <v>2003856</v>
          </cell>
          <cell r="B2976" t="str">
            <v>Camada drenante para proteção de muros de contenção - brita comercial</v>
          </cell>
          <cell r="C2976" t="str">
            <v>m³</v>
          </cell>
          <cell r="D2976">
            <v>200.56</v>
          </cell>
          <cell r="E2976" t="str">
            <v>SICRO Abr/26</v>
          </cell>
        </row>
        <row r="2977">
          <cell r="A2977">
            <v>2003857</v>
          </cell>
          <cell r="B2977" t="str">
            <v>Camada drenante para proteção de muros de contenção - brita produzida</v>
          </cell>
          <cell r="C2977" t="str">
            <v>m³</v>
          </cell>
          <cell r="D2977">
            <v>87.19</v>
          </cell>
          <cell r="E2977" t="str">
            <v>SICRO Abr/26</v>
          </cell>
        </row>
        <row r="2978">
          <cell r="A2978">
            <v>2019782</v>
          </cell>
          <cell r="B2978" t="str">
            <v>Canal em polietileno e polipropileno com efeito autolimpante e abertura de captação em ferro fundido dúctil - carga de controle de 900 kN - 100,0 x 21,0 x 57,9 cm - fornecimento e instalação em pavimento de asfalto</v>
          </cell>
          <cell r="C2978" t="str">
            <v>m</v>
          </cell>
          <cell r="D2978">
            <v>1220.22</v>
          </cell>
          <cell r="E2978" t="str">
            <v>SICRO Abr/26</v>
          </cell>
        </row>
        <row r="2979">
          <cell r="A2979">
            <v>2019783</v>
          </cell>
          <cell r="B2979" t="str">
            <v>Canal em polietileno e polipropileno com efeito autolimpante e abertura de captação em ferro fundido dúctil - carga de controle de 900 kN - 100,0 x 25,2 x 66,5 cm - fornecimento e instalação em pavimento de asfalto</v>
          </cell>
          <cell r="C2979" t="str">
            <v>m</v>
          </cell>
          <cell r="D2979">
            <v>1901.41</v>
          </cell>
          <cell r="E2979" t="str">
            <v>SICRO Abr/26</v>
          </cell>
        </row>
        <row r="2980">
          <cell r="A2980">
            <v>2019784</v>
          </cell>
          <cell r="B2980" t="str">
            <v>Canal em polietileno e polipropileno com efeito autolimpante e abertura de captação em ferro fundido dúctil - carga de controle de 900 kN - 100,0 x 42,0 x 95,0 cm - fornecimento e instalação em pavimento de asfalto</v>
          </cell>
          <cell r="C2980" t="str">
            <v>m</v>
          </cell>
          <cell r="D2980">
            <v>2454.23</v>
          </cell>
          <cell r="E2980" t="str">
            <v>SICRO Abr/26</v>
          </cell>
        </row>
        <row r="2981">
          <cell r="A2981">
            <v>2019785</v>
          </cell>
          <cell r="B2981" t="str">
            <v>Canal em polietileno e polipropileno com efeito autolimpante e abertura de captação em ferro fundido dúctil - carga de controle de 900 kN - 114,2 x 78,0 x 106,0 cm - fornecimento e instalação em pavimento de asfalto</v>
          </cell>
          <cell r="C2981" t="str">
            <v>m</v>
          </cell>
          <cell r="D2981">
            <v>3264.4</v>
          </cell>
          <cell r="E2981" t="str">
            <v>SICRO Abr/26</v>
          </cell>
        </row>
        <row r="2982">
          <cell r="A2982">
            <v>2019776</v>
          </cell>
          <cell r="B2982" t="str">
            <v>Canal em polietileno e polipropileno com efeito autolimpante e grelha de encaixe em ferro fundido dúctil - carga de controle de 400 kN - 100,0 x 14,7 x 18,6 cm - fornecimento e instalação em pavimento de asfalto</v>
          </cell>
          <cell r="C2982" t="str">
            <v>m</v>
          </cell>
          <cell r="D2982">
            <v>551.01</v>
          </cell>
          <cell r="E2982" t="str">
            <v>SICRO Abr/26</v>
          </cell>
        </row>
        <row r="2983">
          <cell r="A2983">
            <v>2019777</v>
          </cell>
          <cell r="B2983" t="str">
            <v>Canal em polietileno e polipropileno com efeito autolimpante e grelha de encaixe em ferro fundido dúctil - carga de controle de 400 kN - 100,0 x 24,7 x 23,6 cm - fornecimento e instalação em pavimento de asfalto</v>
          </cell>
          <cell r="C2983" t="str">
            <v>m</v>
          </cell>
          <cell r="D2983">
            <v>1414.93</v>
          </cell>
          <cell r="E2983" t="str">
            <v>SICRO Abr/26</v>
          </cell>
        </row>
        <row r="2984">
          <cell r="A2984">
            <v>2019778</v>
          </cell>
          <cell r="B2984" t="str">
            <v>Canal em polietileno e polipropileno com efeito autolimpante e grelha de encaixe em ferro fundido dúctil - carga de controle de 400 kN - 100,0 x 34,9 x 29,4 cm - fornecimento e instalação em pavimento de asfalto</v>
          </cell>
          <cell r="C2984" t="str">
            <v>m</v>
          </cell>
          <cell r="D2984">
            <v>2372.4499999999998</v>
          </cell>
          <cell r="E2984" t="str">
            <v>SICRO Abr/26</v>
          </cell>
        </row>
        <row r="2985">
          <cell r="A2985">
            <v>2019779</v>
          </cell>
          <cell r="B2985" t="str">
            <v>Canal em polietileno e polipropileno com efeito autolimpante e grelha de encaixe em ferro fundido dúctil - carga de controle de 600 kN - 100,0 x 16,0 x 15,0 cm - fornecimento e instalação em pavimento de asfalto</v>
          </cell>
          <cell r="C2985" t="str">
            <v>m</v>
          </cell>
          <cell r="D2985">
            <v>842.58</v>
          </cell>
          <cell r="E2985" t="str">
            <v>SICRO Abr/26</v>
          </cell>
        </row>
        <row r="2986">
          <cell r="A2986">
            <v>2019780</v>
          </cell>
          <cell r="B2986" t="str">
            <v>Canal em polietileno e polipropileno com efeito autolimpante e grelha de encaixe em ferro fundido dúctil - carga de controle de 600 kN - 100,0 x 21,2 x 21,0 cm - fornecimento e instalação em pavimento de asfalto</v>
          </cell>
          <cell r="C2986" t="str">
            <v>m</v>
          </cell>
          <cell r="D2986">
            <v>1027.73</v>
          </cell>
          <cell r="E2986" t="str">
            <v>SICRO Abr/26</v>
          </cell>
        </row>
        <row r="2987">
          <cell r="A2987">
            <v>2019781</v>
          </cell>
          <cell r="B2987" t="str">
            <v>Canal em polietileno e polipropileno com efeito autolimpante e grelha de encaixe em ferro fundido dúctil - carga de controle de 600 kN - 100,0 x 26,2 x 20,0 cm - fornecimento e instalação em pavimento de asfalto</v>
          </cell>
          <cell r="C2987" t="str">
            <v>m</v>
          </cell>
          <cell r="D2987">
            <v>1291.75</v>
          </cell>
          <cell r="E2987" t="str">
            <v>SICRO Abr/26</v>
          </cell>
        </row>
        <row r="2988">
          <cell r="A2988">
            <v>2019773</v>
          </cell>
          <cell r="B2988" t="str">
            <v>Canal em polietileno e polipropileno com efeito autolimpante e grelha de encaixe em poliamida reforçada - carga de controle de 250 kN - 100,0 x 16,0 x 15,0 cm - fornecimento e instalação em pavimento de asfalto</v>
          </cell>
          <cell r="C2988" t="str">
            <v>m</v>
          </cell>
          <cell r="D2988">
            <v>370.84</v>
          </cell>
          <cell r="E2988" t="str">
            <v>SICRO Abr/26</v>
          </cell>
        </row>
        <row r="2989">
          <cell r="A2989">
            <v>2019774</v>
          </cell>
          <cell r="B2989" t="str">
            <v>Canal em polietileno e polipropileno com efeito autolimpante e grelha de encaixe em poliamida reforçada - carga de controle de 250 kN - 100,0 x 16,0 x 20,0 cm - fornecimento e instalação em pavimento de asfalto</v>
          </cell>
          <cell r="C2989" t="str">
            <v>m</v>
          </cell>
          <cell r="D2989">
            <v>397.12</v>
          </cell>
          <cell r="E2989" t="str">
            <v>SICRO Abr/26</v>
          </cell>
        </row>
        <row r="2990">
          <cell r="A2990">
            <v>2019775</v>
          </cell>
          <cell r="B2990" t="str">
            <v>Canal em polietileno e polipropileno com efeito autolimpante e grelha de encaixe em poliamida reforçada - carga de controle de 250 kN - 100,0 x 16,0 x 7,5 cm - fornecimento e instalação em pavimento de asfalto</v>
          </cell>
          <cell r="C2990" t="str">
            <v>m</v>
          </cell>
          <cell r="D2990">
            <v>343.76</v>
          </cell>
          <cell r="E2990" t="str">
            <v>SICRO Abr/26</v>
          </cell>
        </row>
        <row r="2991">
          <cell r="A2991">
            <v>2019755</v>
          </cell>
          <cell r="B2991" t="str">
            <v>Canal monobloco com corpo e grelha em concreto polímero com efeito autolimpante - carga de controle de 400 kN - 100,0 x 15,0 x 23,0 cm - fornecimento e instalação em pavimento de asfalto</v>
          </cell>
          <cell r="C2991" t="str">
            <v>m</v>
          </cell>
          <cell r="D2991">
            <v>437.49</v>
          </cell>
          <cell r="E2991" t="str">
            <v>SICRO Abr/26</v>
          </cell>
        </row>
        <row r="2992">
          <cell r="A2992">
            <v>2019764</v>
          </cell>
          <cell r="B2992" t="str">
            <v>Canal monobloco com corpo e grelha em concreto polímero com efeito autolimpante - carga de controle de 400 kN - 100,0 x 15,0 x 23,0 cm - fornecimento e instalação em pavimento de concreto</v>
          </cell>
          <cell r="C2992" t="str">
            <v>m</v>
          </cell>
          <cell r="D2992">
            <v>468.4</v>
          </cell>
          <cell r="E2992" t="str">
            <v>SICRO Abr/26</v>
          </cell>
        </row>
        <row r="2993">
          <cell r="A2993">
            <v>2019756</v>
          </cell>
          <cell r="B2993" t="str">
            <v>Canal monobloco com corpo e grelha em concreto polímero com efeito autolimpante - carga de controle de 400 kN - 100,0 x 25,0 x 32,0 cm - fornecimento e instalação em pavimento de asfalto</v>
          </cell>
          <cell r="C2993" t="str">
            <v>m</v>
          </cell>
          <cell r="D2993">
            <v>778.57</v>
          </cell>
          <cell r="E2993" t="str">
            <v>SICRO Abr/26</v>
          </cell>
        </row>
        <row r="2994">
          <cell r="A2994">
            <v>2019765</v>
          </cell>
          <cell r="B2994" t="str">
            <v>Canal monobloco com corpo e grelha em concreto polímero com efeito autolimpante - carga de controle de 400 kN - 100,0 x 25,0 x 32,0 cm - fornecimento e instalação em pavimento de concreto</v>
          </cell>
          <cell r="C2994" t="str">
            <v>m</v>
          </cell>
          <cell r="D2994">
            <v>809.47</v>
          </cell>
          <cell r="E2994" t="str">
            <v>SICRO Abr/26</v>
          </cell>
        </row>
        <row r="2995">
          <cell r="A2995">
            <v>2019757</v>
          </cell>
          <cell r="B2995" t="str">
            <v>Canal monobloco com corpo e grelha em concreto polímero com efeito autolimpante - carga de controle de 900 kN - 100,0 x 16,0 x 26,5 cm - fornecimento e instalação em pavimento de asfalto</v>
          </cell>
          <cell r="C2995" t="str">
            <v>m</v>
          </cell>
          <cell r="D2995">
            <v>821.29</v>
          </cell>
          <cell r="E2995" t="str">
            <v>SICRO Abr/26</v>
          </cell>
        </row>
        <row r="2996">
          <cell r="A2996">
            <v>2019766</v>
          </cell>
          <cell r="B2996" t="str">
            <v>Canal monobloco com corpo e grelha em concreto polímero com efeito autolimpante - carga de controle de 900 kN - 100,0 x 16,0 x 26,5 cm - fornecimento e instalação em pavimento de concreto</v>
          </cell>
          <cell r="C2996" t="str">
            <v>m</v>
          </cell>
          <cell r="D2996">
            <v>891.89</v>
          </cell>
          <cell r="E2996" t="str">
            <v>SICRO Abr/26</v>
          </cell>
        </row>
        <row r="2997">
          <cell r="A2997">
            <v>2019758</v>
          </cell>
          <cell r="B2997" t="str">
            <v>Canal monobloco com corpo e grelha em concreto polímero com efeito autolimpante - carga de controle de 900 kN - 100,0 x 21,0 x 28,0 cm - fornecimento e instalação em pavimento de asfalto</v>
          </cell>
          <cell r="C2997" t="str">
            <v>m</v>
          </cell>
          <cell r="D2997">
            <v>863.41</v>
          </cell>
          <cell r="E2997" t="str">
            <v>SICRO Abr/26</v>
          </cell>
        </row>
        <row r="2998">
          <cell r="A2998">
            <v>2019767</v>
          </cell>
          <cell r="B2998" t="str">
            <v>Canal monobloco com corpo e grelha em concreto polímero com efeito autolimpante - carga de controle de 900 kN - 100,0 x 21,0 x 28,0 cm - fornecimento e instalação em pavimento de concreto</v>
          </cell>
          <cell r="C2998" t="str">
            <v>m</v>
          </cell>
          <cell r="D2998">
            <v>934.55</v>
          </cell>
          <cell r="E2998" t="str">
            <v>SICRO Abr/26</v>
          </cell>
        </row>
        <row r="2999">
          <cell r="A2999">
            <v>2019759</v>
          </cell>
          <cell r="B2999" t="str">
            <v>Canal monobloco com corpo e grelha em concreto polímero com efeito autolimpante - carga de controle de 900 kN - 100,0 x 21,0 x 38,0 cm - fornecimento e instalação em pavimento de asfalto</v>
          </cell>
          <cell r="C2999" t="str">
            <v>m</v>
          </cell>
          <cell r="D2999">
            <v>967.89</v>
          </cell>
          <cell r="E2999" t="str">
            <v>SICRO Abr/26</v>
          </cell>
        </row>
        <row r="3000">
          <cell r="A3000">
            <v>2019768</v>
          </cell>
          <cell r="B3000" t="str">
            <v>Canal monobloco com corpo e grelha em concreto polímero com efeito autolimpante - carga de controle de 900 kN - 100,0 x 21,0 x 38,0 cm - fornecimento e instalação em pavimento de concreto</v>
          </cell>
          <cell r="C3000" t="str">
            <v>m</v>
          </cell>
          <cell r="D3000">
            <v>1049.81</v>
          </cell>
          <cell r="E3000" t="str">
            <v>SICRO Abr/26</v>
          </cell>
        </row>
        <row r="3001">
          <cell r="A3001">
            <v>2019760</v>
          </cell>
          <cell r="B3001" t="str">
            <v>Canal monobloco com corpo e grelha em concreto polímero com efeito autolimpante - carga de controle de 900 kN - 100,0 x 21,0 x 48,0 cm - fornecimento e instalação em pavimento de asfalto</v>
          </cell>
          <cell r="C3001" t="str">
            <v>m</v>
          </cell>
          <cell r="D3001">
            <v>1189.2</v>
          </cell>
          <cell r="E3001" t="str">
            <v>SICRO Abr/26</v>
          </cell>
        </row>
        <row r="3002">
          <cell r="A3002">
            <v>2019769</v>
          </cell>
          <cell r="B3002" t="str">
            <v>Canal monobloco com corpo e grelha em concreto polímero com efeito autolimpante - carga de controle de 900 kN - 100,0 x 21,0 x 48,0 cm - fornecimento e instalação em pavimento de concreto</v>
          </cell>
          <cell r="C3002" t="str">
            <v>m</v>
          </cell>
          <cell r="D3002">
            <v>1281.8900000000001</v>
          </cell>
          <cell r="E3002" t="str">
            <v>SICRO Abr/26</v>
          </cell>
        </row>
        <row r="3003">
          <cell r="A3003">
            <v>2019761</v>
          </cell>
          <cell r="B3003" t="str">
            <v>Canal monobloco com corpo e grelha em concreto polímero com efeito autolimpante - carga de controle de 900 kN - 100,0 x 26,0 x 33,0 cm - fornecimento e instalação em pavimento de asfalto</v>
          </cell>
          <cell r="C3003" t="str">
            <v>m</v>
          </cell>
          <cell r="D3003">
            <v>1204.3499999999999</v>
          </cell>
          <cell r="E3003" t="str">
            <v>SICRO Abr/26</v>
          </cell>
        </row>
        <row r="3004">
          <cell r="A3004">
            <v>2019770</v>
          </cell>
          <cell r="B3004" t="str">
            <v>Canal monobloco com corpo e grelha em concreto polímero com efeito autolimpante - carga de controle de 900 kN - 100,0 x 26,0 x 33,0 cm - fornecimento e instalação em pavimento de concreto</v>
          </cell>
          <cell r="C3004" t="str">
            <v>m</v>
          </cell>
          <cell r="D3004">
            <v>1280.8699999999999</v>
          </cell>
          <cell r="E3004" t="str">
            <v>SICRO Abr/26</v>
          </cell>
        </row>
        <row r="3005">
          <cell r="A3005">
            <v>2019762</v>
          </cell>
          <cell r="B3005" t="str">
            <v>Canal monobloco com corpo e grelha em concreto polímero com efeito autolimpante - carga de controle de 900 kN - 100,0 x 26,0 x 53,0 cm - fornecimento e instalação em pavimento de asfalto</v>
          </cell>
          <cell r="C3005" t="str">
            <v>m</v>
          </cell>
          <cell r="D3005">
            <v>1348.65</v>
          </cell>
          <cell r="E3005" t="str">
            <v>SICRO Abr/26</v>
          </cell>
        </row>
        <row r="3006">
          <cell r="A3006">
            <v>2019771</v>
          </cell>
          <cell r="B3006" t="str">
            <v>Canal monobloco com corpo e grelha em concreto polímero com efeito autolimpante - carga de controle de 900 kN - 100,0 x 26,0 x 53,0 cm - fornecimento e instalação em pavimento de concreto</v>
          </cell>
          <cell r="C3006" t="str">
            <v>m</v>
          </cell>
          <cell r="D3006">
            <v>1446.73</v>
          </cell>
          <cell r="E3006" t="str">
            <v>SICRO Abr/26</v>
          </cell>
        </row>
        <row r="3007">
          <cell r="A3007">
            <v>2019763</v>
          </cell>
          <cell r="B3007" t="str">
            <v>Canal monobloco com corpo e grelha em concreto polímero com efeito autolimpante - carga de controle de 900 kN - 200,0 x 40,0 x 59,5 cm - fornecimento e instalação em pavimento de asfalto</v>
          </cell>
          <cell r="C3007" t="str">
            <v>m</v>
          </cell>
          <cell r="D3007">
            <v>4546.5600000000004</v>
          </cell>
          <cell r="E3007" t="str">
            <v>SICRO Abr/26</v>
          </cell>
        </row>
        <row r="3008">
          <cell r="A3008">
            <v>2019772</v>
          </cell>
          <cell r="B3008" t="str">
            <v>Canal monobloco com corpo e grelha em concreto polímero com efeito autolimpante - carga de controle de 900 kN - 200,0 x 40,0 x 59,5 cm - fornecimento e instalação em pavimento de concreto</v>
          </cell>
          <cell r="C3008" t="str">
            <v>m</v>
          </cell>
          <cell r="D3008">
            <v>4643.0200000000004</v>
          </cell>
          <cell r="E3008" t="str">
            <v>SICRO Abr/26</v>
          </cell>
        </row>
        <row r="3009">
          <cell r="A3009">
            <v>2003811</v>
          </cell>
          <cell r="B3009" t="str">
            <v>Canaleta de concreto - CAU 01 - seção de 20 x 20 cm - espessura de 10 cm - apoiada em toda a extensão</v>
          </cell>
          <cell r="C3009" t="str">
            <v>m</v>
          </cell>
          <cell r="D3009">
            <v>155.68</v>
          </cell>
          <cell r="E3009" t="str">
            <v>SICRO Abr/26</v>
          </cell>
        </row>
        <row r="3010">
          <cell r="A3010">
            <v>2003812</v>
          </cell>
          <cell r="B3010" t="str">
            <v>Canaleta de concreto - CAU 02 - seção de 25 x 25 cm - espessura de 10 cm - apoiada em toda a extensão</v>
          </cell>
          <cell r="C3010" t="str">
            <v>m</v>
          </cell>
          <cell r="D3010">
            <v>184.56</v>
          </cell>
          <cell r="E3010" t="str">
            <v>SICRO Abr/26</v>
          </cell>
        </row>
        <row r="3011">
          <cell r="A3011">
            <v>2003813</v>
          </cell>
          <cell r="B3011" t="str">
            <v>Canaleta de concreto - CAU 03 - seção de 30 x 30 cm - espessura de 10 cm - apoiada em toda a extensão</v>
          </cell>
          <cell r="C3011" t="str">
            <v>m</v>
          </cell>
          <cell r="D3011">
            <v>219.71</v>
          </cell>
          <cell r="E3011" t="str">
            <v>SICRO Abr/26</v>
          </cell>
        </row>
        <row r="3012">
          <cell r="A3012">
            <v>2003814</v>
          </cell>
          <cell r="B3012" t="str">
            <v>Canaleta de concreto - CAU 04 - seção de 35 x 35 cm - espessura de 10 cm - apoiada em toda a extensão</v>
          </cell>
          <cell r="C3012" t="str">
            <v>m</v>
          </cell>
          <cell r="D3012">
            <v>250.68</v>
          </cell>
          <cell r="E3012" t="str">
            <v>SICRO Abr/26</v>
          </cell>
        </row>
        <row r="3013">
          <cell r="A3013">
            <v>2003815</v>
          </cell>
          <cell r="B3013" t="str">
            <v>Canaleta de concreto - CAU 05 - seção de 40 x 40 cm - espessura de 10 cm - apoiada em toda a extensão</v>
          </cell>
          <cell r="C3013" t="str">
            <v>m</v>
          </cell>
          <cell r="D3013">
            <v>281.64</v>
          </cell>
          <cell r="E3013" t="str">
            <v>SICRO Abr/26</v>
          </cell>
        </row>
        <row r="3014">
          <cell r="A3014">
            <v>2003816</v>
          </cell>
          <cell r="B3014" t="str">
            <v>Canaleta de concreto - CAU 06 - seção de 50 x 50 cm - espessura de 10 cm - apoiada em toda a extensão</v>
          </cell>
          <cell r="C3014" t="str">
            <v>m</v>
          </cell>
          <cell r="D3014">
            <v>347.76</v>
          </cell>
          <cell r="E3014" t="str">
            <v>SICRO Abr/26</v>
          </cell>
        </row>
        <row r="3015">
          <cell r="A3015">
            <v>2003817</v>
          </cell>
          <cell r="B3015" t="str">
            <v>Canaleta de concreto - CAU 07 - seção de 60 x 60 cm - espessura de 10 cm - apoiada em toda a extensão</v>
          </cell>
          <cell r="C3015" t="str">
            <v>m</v>
          </cell>
          <cell r="D3015">
            <v>407.6</v>
          </cell>
          <cell r="E3015" t="str">
            <v>SICRO Abr/26</v>
          </cell>
        </row>
        <row r="3016">
          <cell r="A3016">
            <v>2003799</v>
          </cell>
          <cell r="B3016" t="str">
            <v>Canaleta meia cana D = 0,30 m assente sobre lastro de areia - areia e brita comerciais - fornecimento e instalação</v>
          </cell>
          <cell r="C3016" t="str">
            <v>m</v>
          </cell>
          <cell r="D3016">
            <v>77.7</v>
          </cell>
          <cell r="E3016" t="str">
            <v>SICRO Abr/26</v>
          </cell>
        </row>
        <row r="3017">
          <cell r="A3017">
            <v>2003798</v>
          </cell>
          <cell r="B3017" t="str">
            <v>Canaleta meia cana D = 0,30 m assente sobre lastro de areia - areia extraída e brita produzida - fornecimento e instalação</v>
          </cell>
          <cell r="C3017" t="str">
            <v>m</v>
          </cell>
          <cell r="D3017">
            <v>67.489999999999995</v>
          </cell>
          <cell r="E3017" t="str">
            <v>SICRO Abr/26</v>
          </cell>
        </row>
        <row r="3018">
          <cell r="A3018">
            <v>2003801</v>
          </cell>
          <cell r="B3018" t="str">
            <v>Canaleta meia cana D = 0,40 m assente sobre lastro de areia - areia e brita comerciais - fornecimento e instalação</v>
          </cell>
          <cell r="C3018" t="str">
            <v>m</v>
          </cell>
          <cell r="D3018">
            <v>97.57</v>
          </cell>
          <cell r="E3018" t="str">
            <v>SICRO Abr/26</v>
          </cell>
        </row>
        <row r="3019">
          <cell r="A3019">
            <v>2003800</v>
          </cell>
          <cell r="B3019" t="str">
            <v>Canaleta meia cana D = 0,40 m assente sobre lastro de areia - areia extraída e brita produzida - fornecimento e instalação</v>
          </cell>
          <cell r="C3019" t="str">
            <v>m</v>
          </cell>
          <cell r="D3019">
            <v>83.2</v>
          </cell>
          <cell r="E3019" t="str">
            <v>SICRO Abr/26</v>
          </cell>
        </row>
        <row r="3020">
          <cell r="A3020">
            <v>2003714</v>
          </cell>
          <cell r="B3020" t="str">
            <v>Chaminé dos poços de visita - CPV 01 - areia e brita comerciais</v>
          </cell>
          <cell r="C3020" t="str">
            <v>un</v>
          </cell>
          <cell r="D3020">
            <v>1674.6</v>
          </cell>
          <cell r="E3020" t="str">
            <v>SICRO Abr/26</v>
          </cell>
        </row>
        <row r="3021">
          <cell r="A3021">
            <v>2003713</v>
          </cell>
          <cell r="B3021" t="str">
            <v>Chaminé dos poços de visita - CPV 01 - areia extraída e brita produzida</v>
          </cell>
          <cell r="C3021" t="str">
            <v>un</v>
          </cell>
          <cell r="D3021">
            <v>1626.89</v>
          </cell>
          <cell r="E3021" t="str">
            <v>SICRO Abr/26</v>
          </cell>
        </row>
        <row r="3022">
          <cell r="A3022">
            <v>2003716</v>
          </cell>
          <cell r="B3022" t="str">
            <v>Chaminé dos poços de visita - CPV 02 - areia e brita comerciais</v>
          </cell>
          <cell r="C3022" t="str">
            <v>un</v>
          </cell>
          <cell r="D3022">
            <v>1977.56</v>
          </cell>
          <cell r="E3022" t="str">
            <v>SICRO Abr/26</v>
          </cell>
        </row>
        <row r="3023">
          <cell r="A3023">
            <v>2003715</v>
          </cell>
          <cell r="B3023" t="str">
            <v>Chaminé dos poços de visita - CPV 02 - areia extraída e brita produzida</v>
          </cell>
          <cell r="C3023" t="str">
            <v>un</v>
          </cell>
          <cell r="D3023">
            <v>1922.14</v>
          </cell>
          <cell r="E3023" t="str">
            <v>SICRO Abr/26</v>
          </cell>
        </row>
        <row r="3024">
          <cell r="A3024">
            <v>2003718</v>
          </cell>
          <cell r="B3024" t="str">
            <v>Chaminé dos poços de visita - CPV 03 - areia e brita comerciais</v>
          </cell>
          <cell r="C3024" t="str">
            <v>un</v>
          </cell>
          <cell r="D3024">
            <v>2273.58</v>
          </cell>
          <cell r="E3024" t="str">
            <v>SICRO Abr/26</v>
          </cell>
        </row>
        <row r="3025">
          <cell r="A3025">
            <v>2003717</v>
          </cell>
          <cell r="B3025" t="str">
            <v>Chaminé dos poços de visita - CPV 03 - areia extraída e brita produzida</v>
          </cell>
          <cell r="C3025" t="str">
            <v>un</v>
          </cell>
          <cell r="D3025">
            <v>2211.87</v>
          </cell>
          <cell r="E3025" t="str">
            <v>SICRO Abr/26</v>
          </cell>
        </row>
        <row r="3026">
          <cell r="A3026">
            <v>2003720</v>
          </cell>
          <cell r="B3026" t="str">
            <v>Chaminé dos poços de visita - CPV 04 - areia e brita comerciais</v>
          </cell>
          <cell r="C3026" t="str">
            <v>un</v>
          </cell>
          <cell r="D3026">
            <v>2576.5100000000002</v>
          </cell>
          <cell r="E3026" t="str">
            <v>SICRO Abr/26</v>
          </cell>
        </row>
        <row r="3027">
          <cell r="A3027">
            <v>2003719</v>
          </cell>
          <cell r="B3027" t="str">
            <v>Chaminé dos poços de visita - CPV 04 - areia extraída e brita produzida</v>
          </cell>
          <cell r="C3027" t="str">
            <v>un</v>
          </cell>
          <cell r="D3027">
            <v>2507.08</v>
          </cell>
          <cell r="E3027" t="str">
            <v>SICRO Abr/26</v>
          </cell>
        </row>
        <row r="3028">
          <cell r="A3028">
            <v>2003722</v>
          </cell>
          <cell r="B3028" t="str">
            <v>Chaminé dos poços de visita - CPV 05 - areia e brita comerciais</v>
          </cell>
          <cell r="C3028" t="str">
            <v>un</v>
          </cell>
          <cell r="D3028">
            <v>2872.53</v>
          </cell>
          <cell r="E3028" t="str">
            <v>SICRO Abr/26</v>
          </cell>
        </row>
        <row r="3029">
          <cell r="A3029">
            <v>2003721</v>
          </cell>
          <cell r="B3029" t="str">
            <v>Chaminé dos poços de visita - CPV 05 - areia extraída e brita produzida</v>
          </cell>
          <cell r="C3029" t="str">
            <v>un</v>
          </cell>
          <cell r="D3029">
            <v>2796.81</v>
          </cell>
          <cell r="E3029" t="str">
            <v>SICRO Abr/26</v>
          </cell>
        </row>
        <row r="3030">
          <cell r="A3030">
            <v>2003724</v>
          </cell>
          <cell r="B3030" t="str">
            <v>Chaminé dos poços de visita - CPV 06 - areia e brita comerciais</v>
          </cell>
          <cell r="C3030" t="str">
            <v>un</v>
          </cell>
          <cell r="D3030">
            <v>3175.49</v>
          </cell>
          <cell r="E3030" t="str">
            <v>SICRO Abr/26</v>
          </cell>
        </row>
        <row r="3031">
          <cell r="A3031">
            <v>2003723</v>
          </cell>
          <cell r="B3031" t="str">
            <v>Chaminé dos poços de visita - CPV 06 - areia extraída e brita produzida</v>
          </cell>
          <cell r="C3031" t="str">
            <v>un</v>
          </cell>
          <cell r="D3031">
            <v>3092.06</v>
          </cell>
          <cell r="E3031" t="str">
            <v>SICRO Abr/26</v>
          </cell>
        </row>
        <row r="3032">
          <cell r="A3032">
            <v>2003726</v>
          </cell>
          <cell r="B3032" t="str">
            <v>Chaminé dos poços de visita - CPV 07 - areia e brita comerciais</v>
          </cell>
          <cell r="C3032" t="str">
            <v>un</v>
          </cell>
          <cell r="D3032">
            <v>3471.51</v>
          </cell>
          <cell r="E3032" t="str">
            <v>SICRO Abr/26</v>
          </cell>
        </row>
        <row r="3033">
          <cell r="A3033">
            <v>2003725</v>
          </cell>
          <cell r="B3033" t="str">
            <v>Chaminé dos poços de visita - CPV 07 - areia extraída e brita produzida</v>
          </cell>
          <cell r="C3033" t="str">
            <v>un</v>
          </cell>
          <cell r="D3033">
            <v>3381.79</v>
          </cell>
          <cell r="E3033" t="str">
            <v>SICRO Abr/26</v>
          </cell>
        </row>
        <row r="3034">
          <cell r="A3034">
            <v>2003859</v>
          </cell>
          <cell r="B3034" t="str">
            <v>Colchão drenante com espalhamento e compactação mecânicos - brita produzida</v>
          </cell>
          <cell r="C3034" t="str">
            <v>m³</v>
          </cell>
          <cell r="D3034">
            <v>81.58</v>
          </cell>
          <cell r="E3034" t="str">
            <v>SICRO Abr/26</v>
          </cell>
        </row>
        <row r="3035">
          <cell r="A3035">
            <v>2003861</v>
          </cell>
          <cell r="B3035" t="str">
            <v>Coluna drenante D = 20 cm - areia comercial</v>
          </cell>
          <cell r="C3035" t="str">
            <v>m</v>
          </cell>
          <cell r="D3035">
            <v>35.74</v>
          </cell>
          <cell r="E3035" t="str">
            <v>SICRO Abr/26</v>
          </cell>
        </row>
        <row r="3036">
          <cell r="A3036">
            <v>2003862</v>
          </cell>
          <cell r="B3036" t="str">
            <v>Coluna drenante D = 20 cm - areia extraída</v>
          </cell>
          <cell r="C3036" t="str">
            <v>m</v>
          </cell>
          <cell r="D3036">
            <v>32.299999999999997</v>
          </cell>
          <cell r="E3036" t="str">
            <v>SICRO Abr/26</v>
          </cell>
        </row>
        <row r="3037">
          <cell r="A3037">
            <v>2003411</v>
          </cell>
          <cell r="B3037" t="str">
            <v>Descida d'água de aterros em degraus - DAD 110-26 - areia e brita comerciais</v>
          </cell>
          <cell r="C3037" t="str">
            <v>m</v>
          </cell>
          <cell r="D3037">
            <v>868.49</v>
          </cell>
          <cell r="E3037" t="str">
            <v>SICRO Abr/26</v>
          </cell>
        </row>
        <row r="3038">
          <cell r="A3038">
            <v>2003410</v>
          </cell>
          <cell r="B3038" t="str">
            <v>Descida d'água de aterros em degraus - DAD 110-26 - areia extraída e brita produzida</v>
          </cell>
          <cell r="C3038" t="str">
            <v>m</v>
          </cell>
          <cell r="D3038">
            <v>800.05</v>
          </cell>
          <cell r="E3038" t="str">
            <v>SICRO Abr/26</v>
          </cell>
        </row>
        <row r="3039">
          <cell r="A3039">
            <v>2003415</v>
          </cell>
          <cell r="B3039" t="str">
            <v>Descida d'água de aterros em degraus - DAD 125-30 - areia e brita comerciais</v>
          </cell>
          <cell r="C3039" t="str">
            <v>m</v>
          </cell>
          <cell r="D3039">
            <v>955.74</v>
          </cell>
          <cell r="E3039" t="str">
            <v>SICRO Abr/26</v>
          </cell>
        </row>
        <row r="3040">
          <cell r="A3040">
            <v>2003414</v>
          </cell>
          <cell r="B3040" t="str">
            <v>Descida d'água de aterros em degraus - DAD 125-30 - areia extraída e brita produzida</v>
          </cell>
          <cell r="C3040" t="str">
            <v>m</v>
          </cell>
          <cell r="D3040">
            <v>879.93</v>
          </cell>
          <cell r="E3040" t="str">
            <v>SICRO Abr/26</v>
          </cell>
        </row>
        <row r="3041">
          <cell r="A3041">
            <v>2003419</v>
          </cell>
          <cell r="B3041" t="str">
            <v>Descida d'água de aterros em degraus - DAD 170-35 - areia e brita comerciais</v>
          </cell>
          <cell r="C3041" t="str">
            <v>m</v>
          </cell>
          <cell r="D3041">
            <v>1160.44</v>
          </cell>
          <cell r="E3041" t="str">
            <v>SICRO Abr/26</v>
          </cell>
        </row>
        <row r="3042">
          <cell r="A3042">
            <v>2003418</v>
          </cell>
          <cell r="B3042" t="str">
            <v>Descida d'água de aterros em degraus - DAD 170-35 - areia extraída e brita produzida</v>
          </cell>
          <cell r="C3042" t="str">
            <v>m</v>
          </cell>
          <cell r="D3042">
            <v>1065.24</v>
          </cell>
          <cell r="E3042" t="str">
            <v>SICRO Abr/26</v>
          </cell>
        </row>
        <row r="3043">
          <cell r="A3043">
            <v>2003423</v>
          </cell>
          <cell r="B3043" t="str">
            <v>Descida d'água de aterros em degraus - DAD 200-40 - areia e brita comerciais</v>
          </cell>
          <cell r="C3043" t="str">
            <v>m</v>
          </cell>
          <cell r="D3043">
            <v>1332.82</v>
          </cell>
          <cell r="E3043" t="str">
            <v>SICRO Abr/26</v>
          </cell>
        </row>
        <row r="3044">
          <cell r="A3044">
            <v>2003422</v>
          </cell>
          <cell r="B3044" t="str">
            <v>Descida d'água de aterros em degraus - DAD 200-40 - areia extraída e brita produzida</v>
          </cell>
          <cell r="C3044" t="str">
            <v>m</v>
          </cell>
          <cell r="D3044">
            <v>1224.04</v>
          </cell>
          <cell r="E3044" t="str">
            <v>SICRO Abr/26</v>
          </cell>
        </row>
        <row r="3045">
          <cell r="A3045">
            <v>2003427</v>
          </cell>
          <cell r="B3045" t="str">
            <v>Descida d'água de aterros em degraus - DAD 240-54 - areia e brita comerciais</v>
          </cell>
          <cell r="C3045" t="str">
            <v>m</v>
          </cell>
          <cell r="D3045">
            <v>1591.57</v>
          </cell>
          <cell r="E3045" t="str">
            <v>SICRO Abr/26</v>
          </cell>
        </row>
        <row r="3046">
          <cell r="A3046">
            <v>2003426</v>
          </cell>
          <cell r="B3046" t="str">
            <v>Descida d'água de aterros em degraus - DAD 240-54 - areia extraída e brita produzida</v>
          </cell>
          <cell r="C3046" t="str">
            <v>m</v>
          </cell>
          <cell r="D3046">
            <v>1461.82</v>
          </cell>
          <cell r="E3046" t="str">
            <v>SICRO Abr/26</v>
          </cell>
        </row>
        <row r="3047">
          <cell r="A3047">
            <v>2003431</v>
          </cell>
          <cell r="B3047" t="str">
            <v>Descida d'água de aterros em degraus - DAD 320-35 - areia e brita comerciais</v>
          </cell>
          <cell r="C3047" t="str">
            <v>m</v>
          </cell>
          <cell r="D3047">
            <v>1754.37</v>
          </cell>
          <cell r="E3047" t="str">
            <v>SICRO Abr/26</v>
          </cell>
        </row>
        <row r="3048">
          <cell r="A3048">
            <v>2003430</v>
          </cell>
          <cell r="B3048" t="str">
            <v>Descida d'água de aterros em degraus - DAD 320-35 - areia extraída e brita produzida</v>
          </cell>
          <cell r="C3048" t="str">
            <v>m</v>
          </cell>
          <cell r="D3048">
            <v>1601.02</v>
          </cell>
          <cell r="E3048" t="str">
            <v>SICRO Abr/26</v>
          </cell>
        </row>
        <row r="3049">
          <cell r="A3049">
            <v>2003435</v>
          </cell>
          <cell r="B3049" t="str">
            <v>Descida d'água de aterros em degraus - DAD 370-45 - areia e brita comerciais</v>
          </cell>
          <cell r="C3049" t="str">
            <v>m</v>
          </cell>
          <cell r="D3049">
            <v>2035.86</v>
          </cell>
          <cell r="E3049" t="str">
            <v>SICRO Abr/26</v>
          </cell>
        </row>
        <row r="3050">
          <cell r="A3050">
            <v>2003434</v>
          </cell>
          <cell r="B3050" t="str">
            <v>Descida d'água de aterros em degraus - DAD 370-45 - areia extraída e brita produzida</v>
          </cell>
          <cell r="C3050" t="str">
            <v>m</v>
          </cell>
          <cell r="D3050">
            <v>1859.23</v>
          </cell>
          <cell r="E3050" t="str">
            <v>SICRO Abr/26</v>
          </cell>
        </row>
        <row r="3051">
          <cell r="A3051">
            <v>2003439</v>
          </cell>
          <cell r="B3051" t="str">
            <v>Descida d'água de aterros em degraus - DAD 435-55 - areia e brita comerciais</v>
          </cell>
          <cell r="C3051" t="str">
            <v>m</v>
          </cell>
          <cell r="D3051">
            <v>2389.64</v>
          </cell>
          <cell r="E3051" t="str">
            <v>SICRO Abr/26</v>
          </cell>
        </row>
        <row r="3052">
          <cell r="A3052">
            <v>2003438</v>
          </cell>
          <cell r="B3052" t="str">
            <v>Descida d'água de aterros em degraus - DAD 435-55 - areia extraída e brita produzida</v>
          </cell>
          <cell r="C3052" t="str">
            <v>m</v>
          </cell>
          <cell r="D3052">
            <v>2183.92</v>
          </cell>
          <cell r="E3052" t="str">
            <v>SICRO Abr/26</v>
          </cell>
        </row>
        <row r="3053">
          <cell r="A3053">
            <v>2003167</v>
          </cell>
          <cell r="B3053" t="str">
            <v>Descida d'água de aterros em degraus - DAD 470-35 - areia e brita comerciais</v>
          </cell>
          <cell r="C3053" t="str">
            <v>m</v>
          </cell>
          <cell r="D3053">
            <v>2333.5500000000002</v>
          </cell>
          <cell r="E3053" t="str">
            <v>SICRO Abr/26</v>
          </cell>
        </row>
        <row r="3054">
          <cell r="A3054">
            <v>2003168</v>
          </cell>
          <cell r="B3054" t="str">
            <v>Descida d'água de aterros em degraus - DAD 470-35 - areia extraída e brita produzida</v>
          </cell>
          <cell r="C3054" t="str">
            <v>m</v>
          </cell>
          <cell r="D3054">
            <v>2122.08</v>
          </cell>
          <cell r="E3054" t="str">
            <v>SICRO Abr/26</v>
          </cell>
        </row>
        <row r="3055">
          <cell r="A3055">
            <v>2003407</v>
          </cell>
          <cell r="B3055" t="str">
            <v>Descida d'água de aterros em degraus - DAD 60-36 - areia e brita comerciais</v>
          </cell>
          <cell r="C3055" t="str">
            <v>m</v>
          </cell>
          <cell r="D3055">
            <v>743.82</v>
          </cell>
          <cell r="E3055" t="str">
            <v>SICRO Abr/26</v>
          </cell>
        </row>
        <row r="3056">
          <cell r="A3056">
            <v>2003406</v>
          </cell>
          <cell r="B3056" t="str">
            <v>Descida d'água de aterros em degraus - DAD 60-36 - areia extraída e brita produzida</v>
          </cell>
          <cell r="C3056" t="str">
            <v>m</v>
          </cell>
          <cell r="D3056">
            <v>690.85</v>
          </cell>
          <cell r="E3056" t="str">
            <v>SICRO Abr/26</v>
          </cell>
        </row>
        <row r="3057">
          <cell r="A3057">
            <v>2003169</v>
          </cell>
          <cell r="B3057" t="str">
            <v>Descida d'água de aterros em degraus - DAD 608-50 - areia e brita comerciais</v>
          </cell>
          <cell r="C3057" t="str">
            <v>m</v>
          </cell>
          <cell r="D3057">
            <v>3030.85</v>
          </cell>
          <cell r="E3057" t="str">
            <v>SICRO Abr/26</v>
          </cell>
        </row>
        <row r="3058">
          <cell r="A3058">
            <v>2003170</v>
          </cell>
          <cell r="B3058" t="str">
            <v>Descida d'água de aterros em degraus - DAD 608-50 - areia extraída e brita produzida</v>
          </cell>
          <cell r="C3058" t="str">
            <v>m</v>
          </cell>
          <cell r="D3058">
            <v>2760.04</v>
          </cell>
          <cell r="E3058" t="str">
            <v>SICRO Abr/26</v>
          </cell>
        </row>
        <row r="3059">
          <cell r="A3059">
            <v>2003389</v>
          </cell>
          <cell r="B3059" t="str">
            <v>Descida d'água de aterros tipo rápido - DAR 40-20 - areia e brita comerciais</v>
          </cell>
          <cell r="C3059" t="str">
            <v>m</v>
          </cell>
          <cell r="D3059">
            <v>280.16000000000003</v>
          </cell>
          <cell r="E3059" t="str">
            <v>SICRO Abr/26</v>
          </cell>
        </row>
        <row r="3060">
          <cell r="A3060">
            <v>2003388</v>
          </cell>
          <cell r="B3060" t="str">
            <v>Descida d'água de aterros tipo rápido - DAR 40-20 - areia extraída e brita produzida</v>
          </cell>
          <cell r="C3060" t="str">
            <v>m</v>
          </cell>
          <cell r="D3060">
            <v>257.52999999999997</v>
          </cell>
          <cell r="E3060" t="str">
            <v>SICRO Abr/26</v>
          </cell>
        </row>
        <row r="3061">
          <cell r="A3061">
            <v>2003393</v>
          </cell>
          <cell r="B3061" t="str">
            <v>Descida d'água de aterros tipo rápido - DAR 60-30 - areia e brita comerciais</v>
          </cell>
          <cell r="C3061" t="str">
            <v>m</v>
          </cell>
          <cell r="D3061">
            <v>402.16</v>
          </cell>
          <cell r="E3061" t="str">
            <v>SICRO Abr/26</v>
          </cell>
        </row>
        <row r="3062">
          <cell r="A3062">
            <v>2003392</v>
          </cell>
          <cell r="B3062" t="str">
            <v>Descida d'água de aterros tipo rápido - DAR 60-30 - areia extraída e brita produzida</v>
          </cell>
          <cell r="C3062" t="str">
            <v>m</v>
          </cell>
          <cell r="D3062">
            <v>371.26</v>
          </cell>
          <cell r="E3062" t="str">
            <v>SICRO Abr/26</v>
          </cell>
        </row>
        <row r="3063">
          <cell r="A3063">
            <v>2003173</v>
          </cell>
          <cell r="B3063" t="str">
            <v>Descida d'água de cortes em degraus - DCD 100-50 - areia e brita comerciais</v>
          </cell>
          <cell r="C3063" t="str">
            <v>m</v>
          </cell>
          <cell r="D3063">
            <v>970.11</v>
          </cell>
          <cell r="E3063" t="str">
            <v>SICRO Abr/26</v>
          </cell>
        </row>
        <row r="3064">
          <cell r="A3064">
            <v>2003174</v>
          </cell>
          <cell r="B3064" t="str">
            <v>Descida d'água de cortes em degraus - DCD 100-50 - areia extraída e brita produzida</v>
          </cell>
          <cell r="C3064" t="str">
            <v>m</v>
          </cell>
          <cell r="D3064">
            <v>899.58</v>
          </cell>
          <cell r="E3064" t="str">
            <v>SICRO Abr/26</v>
          </cell>
        </row>
        <row r="3065">
          <cell r="A3065">
            <v>2003171</v>
          </cell>
          <cell r="B3065" t="str">
            <v>Descida d'água de cortes em degraus - DCD 40-40 - areia e brita comerciais</v>
          </cell>
          <cell r="C3065" t="str">
            <v>m</v>
          </cell>
          <cell r="D3065">
            <v>669.19</v>
          </cell>
          <cell r="E3065" t="str">
            <v>SICRO Abr/26</v>
          </cell>
        </row>
        <row r="3066">
          <cell r="A3066">
            <v>2003172</v>
          </cell>
          <cell r="B3066" t="str">
            <v>Descida d'água de cortes em degraus - DCD 40-40 - areia extraída e brita produzida</v>
          </cell>
          <cell r="C3066" t="str">
            <v>m</v>
          </cell>
          <cell r="D3066">
            <v>625.03</v>
          </cell>
          <cell r="E3066" t="str">
            <v>SICRO Abr/26</v>
          </cell>
        </row>
        <row r="3067">
          <cell r="A3067">
            <v>2003399</v>
          </cell>
          <cell r="B3067" t="str">
            <v>Descida d'água de cortes em degraus - DCD 60-30 - areia e brita comerciais</v>
          </cell>
          <cell r="C3067" t="str">
            <v>m</v>
          </cell>
          <cell r="D3067">
            <v>677.74</v>
          </cell>
          <cell r="E3067" t="str">
            <v>SICRO Abr/26</v>
          </cell>
        </row>
        <row r="3068">
          <cell r="A3068">
            <v>2003398</v>
          </cell>
          <cell r="B3068" t="str">
            <v>Descida d'água de cortes em degraus - DCD 60-30 - areia extraída e brita produzida</v>
          </cell>
          <cell r="C3068" t="str">
            <v>m</v>
          </cell>
          <cell r="D3068">
            <v>629.78</v>
          </cell>
          <cell r="E3068" t="str">
            <v>SICRO Abr/26</v>
          </cell>
        </row>
        <row r="3069">
          <cell r="A3069">
            <v>2003403</v>
          </cell>
          <cell r="B3069" t="str">
            <v>Descida d'água de cortes em degraus - DCD 80-40 - areia e brita comerciais</v>
          </cell>
          <cell r="C3069" t="str">
            <v>m</v>
          </cell>
          <cell r="D3069">
            <v>828.98</v>
          </cell>
          <cell r="E3069" t="str">
            <v>SICRO Abr/26</v>
          </cell>
        </row>
        <row r="3070">
          <cell r="A3070">
            <v>2003402</v>
          </cell>
          <cell r="B3070" t="str">
            <v>Descida d'água de cortes em degraus - DCD 80-40 - areia extraída e brita produzida</v>
          </cell>
          <cell r="C3070" t="str">
            <v>m</v>
          </cell>
          <cell r="D3070">
            <v>769.72</v>
          </cell>
          <cell r="E3070" t="str">
            <v>SICRO Abr/26</v>
          </cell>
        </row>
        <row r="3071">
          <cell r="A3071">
            <v>2003452</v>
          </cell>
          <cell r="B3071" t="str">
            <v>Dissipador de energia - DEB 180-263 - areia extraída e brita e pedra de mão produzidas</v>
          </cell>
          <cell r="C3071" t="str">
            <v>un</v>
          </cell>
          <cell r="D3071">
            <v>907.82</v>
          </cell>
          <cell r="E3071" t="str">
            <v>SICRO Abr/26</v>
          </cell>
        </row>
        <row r="3072">
          <cell r="A3072">
            <v>2003453</v>
          </cell>
          <cell r="B3072" t="str">
            <v>Dissipador de energia - DEB 180-263 - areia, brita e pedra de mão comerciais</v>
          </cell>
          <cell r="C3072" t="str">
            <v>un</v>
          </cell>
          <cell r="D3072">
            <v>1109.8900000000001</v>
          </cell>
          <cell r="E3072" t="str">
            <v>SICRO Abr/26</v>
          </cell>
        </row>
        <row r="3073">
          <cell r="A3073">
            <v>2003454</v>
          </cell>
          <cell r="B3073" t="str">
            <v>Dissipador de energia - DEB 240-316 - areia extraída e brita e pedra de mão produzidas</v>
          </cell>
          <cell r="C3073" t="str">
            <v>un</v>
          </cell>
          <cell r="D3073">
            <v>1275.76</v>
          </cell>
          <cell r="E3073" t="str">
            <v>SICRO Abr/26</v>
          </cell>
        </row>
        <row r="3074">
          <cell r="A3074">
            <v>2003455</v>
          </cell>
          <cell r="B3074" t="str">
            <v>Dissipador de energia - DEB 240-316 - areia, brita e pedra de mão comerciais</v>
          </cell>
          <cell r="C3074" t="str">
            <v>un</v>
          </cell>
          <cell r="D3074">
            <v>1585.1</v>
          </cell>
          <cell r="E3074" t="str">
            <v>SICRO Abr/26</v>
          </cell>
        </row>
        <row r="3075">
          <cell r="A3075">
            <v>2003456</v>
          </cell>
          <cell r="B3075" t="str">
            <v>Dissipador de energia - DEB 300-366 - areia extraída e brita e pedra de mão produzidas</v>
          </cell>
          <cell r="C3075" t="str">
            <v>un</v>
          </cell>
          <cell r="D3075">
            <v>1689.38</v>
          </cell>
          <cell r="E3075" t="str">
            <v>SICRO Abr/26</v>
          </cell>
        </row>
        <row r="3076">
          <cell r="A3076">
            <v>2003457</v>
          </cell>
          <cell r="B3076" t="str">
            <v>Dissipador de energia - DEB 300-366 - areia, brita e pedra de mão comerciais</v>
          </cell>
          <cell r="C3076" t="str">
            <v>un</v>
          </cell>
          <cell r="D3076">
            <v>2124.9499999999998</v>
          </cell>
          <cell r="E3076" t="str">
            <v>SICRO Abr/26</v>
          </cell>
        </row>
        <row r="3077">
          <cell r="A3077">
            <v>2003462</v>
          </cell>
          <cell r="B3077" t="str">
            <v>Dissipador de energia - DEB 300-511 - areia extraída e brita e pedra de mão produzidas</v>
          </cell>
          <cell r="C3077" t="str">
            <v>un</v>
          </cell>
          <cell r="D3077">
            <v>2168.29</v>
          </cell>
          <cell r="E3077" t="str">
            <v>SICRO Abr/26</v>
          </cell>
        </row>
        <row r="3078">
          <cell r="A3078">
            <v>2003463</v>
          </cell>
          <cell r="B3078" t="str">
            <v>Dissipador de energia - DEB 300-511 - areia, brita e pedra de mão comerciais</v>
          </cell>
          <cell r="C3078" t="str">
            <v>un</v>
          </cell>
          <cell r="D3078">
            <v>2761.28</v>
          </cell>
          <cell r="E3078" t="str">
            <v>SICRO Abr/26</v>
          </cell>
        </row>
        <row r="3079">
          <cell r="A3079">
            <v>2003468</v>
          </cell>
          <cell r="B3079" t="str">
            <v>Dissipador de energia - DEB 300-666 - areia extraída e brita e pedra de mão produzidas</v>
          </cell>
          <cell r="C3079" t="str">
            <v>un</v>
          </cell>
          <cell r="D3079">
            <v>2680.04</v>
          </cell>
          <cell r="E3079" t="str">
            <v>SICRO Abr/26</v>
          </cell>
        </row>
        <row r="3080">
          <cell r="A3080">
            <v>2003469</v>
          </cell>
          <cell r="B3080" t="str">
            <v>Dissipador de energia - DEB 300-666 - areia, brita e pedra de mão comerciais</v>
          </cell>
          <cell r="C3080" t="str">
            <v>un</v>
          </cell>
          <cell r="D3080">
            <v>3441.15</v>
          </cell>
          <cell r="E3080" t="str">
            <v>SICRO Abr/26</v>
          </cell>
        </row>
        <row r="3081">
          <cell r="A3081">
            <v>2003458</v>
          </cell>
          <cell r="B3081" t="str">
            <v>Dissipador de energia - DEB 360-414 - areia extraída e brita e pedra de mão produzidas</v>
          </cell>
          <cell r="C3081" t="str">
            <v>un</v>
          </cell>
          <cell r="D3081">
            <v>2145.92</v>
          </cell>
          <cell r="E3081" t="str">
            <v>SICRO Abr/26</v>
          </cell>
        </row>
        <row r="3082">
          <cell r="A3082">
            <v>2003459</v>
          </cell>
          <cell r="B3082" t="str">
            <v>Dissipador de energia - DEB 360-414 - areia, brita e pedra de mão comerciais</v>
          </cell>
          <cell r="C3082" t="str">
            <v>un</v>
          </cell>
          <cell r="D3082">
            <v>2725.15</v>
          </cell>
          <cell r="E3082" t="str">
            <v>SICRO Abr/26</v>
          </cell>
        </row>
        <row r="3083">
          <cell r="A3083">
            <v>2003464</v>
          </cell>
          <cell r="B3083" t="str">
            <v>Dissipador de energia - DEB 360-584 - areia extraída e brita e pedra de mão produzidas</v>
          </cell>
          <cell r="C3083" t="str">
            <v>un</v>
          </cell>
          <cell r="D3083">
            <v>2795.48</v>
          </cell>
          <cell r="E3083" t="str">
            <v>SICRO Abr/26</v>
          </cell>
        </row>
        <row r="3084">
          <cell r="A3084">
            <v>2003465</v>
          </cell>
          <cell r="B3084" t="str">
            <v>Dissipador de energia - DEB 360-584 - areia, brita e pedra de mão comerciais</v>
          </cell>
          <cell r="C3084" t="str">
            <v>un</v>
          </cell>
          <cell r="D3084">
            <v>3593.62</v>
          </cell>
          <cell r="E3084" t="str">
            <v>SICRO Abr/26</v>
          </cell>
        </row>
        <row r="3085">
          <cell r="A3085">
            <v>2003470</v>
          </cell>
          <cell r="B3085" t="str">
            <v>Dissipador de energia - DEB 360-754 - areia extraída e brita e pedra de mão produzidas</v>
          </cell>
          <cell r="C3085" t="str">
            <v>un</v>
          </cell>
          <cell r="D3085">
            <v>3447.2</v>
          </cell>
          <cell r="E3085" t="str">
            <v>SICRO Abr/26</v>
          </cell>
        </row>
        <row r="3086">
          <cell r="A3086">
            <v>2003471</v>
          </cell>
          <cell r="B3086" t="str">
            <v>Dissipador de energia - DEB 360-754 - areia, brita e pedra de mão comerciais</v>
          </cell>
          <cell r="C3086" t="str">
            <v>un</v>
          </cell>
          <cell r="D3086">
            <v>4465.08</v>
          </cell>
          <cell r="E3086" t="str">
            <v>SICRO Abr/26</v>
          </cell>
        </row>
        <row r="3087">
          <cell r="A3087">
            <v>2003460</v>
          </cell>
          <cell r="B3087" t="str">
            <v>Dissipador de energia - DEB 450-551 - areia extraída e brita e pedra de mão produzidas</v>
          </cell>
          <cell r="C3087" t="str">
            <v>un</v>
          </cell>
          <cell r="D3087">
            <v>3226.35</v>
          </cell>
          <cell r="E3087" t="str">
            <v>SICRO Abr/26</v>
          </cell>
        </row>
        <row r="3088">
          <cell r="A3088">
            <v>2003461</v>
          </cell>
          <cell r="B3088" t="str">
            <v>Dissipador de energia - DEB 450-551 - areia, brita e pedra de mão comerciais</v>
          </cell>
          <cell r="C3088" t="str">
            <v>un</v>
          </cell>
          <cell r="D3088">
            <v>4162.6899999999996</v>
          </cell>
          <cell r="E3088" t="str">
            <v>SICRO Abr/26</v>
          </cell>
        </row>
        <row r="3089">
          <cell r="A3089">
            <v>2003466</v>
          </cell>
          <cell r="B3089" t="str">
            <v>Dissipador de energia - DEB 450-746 - areia extraída e brita e pedra de mão produzidas</v>
          </cell>
          <cell r="C3089" t="str">
            <v>un</v>
          </cell>
          <cell r="D3089">
            <v>4126.7299999999996</v>
          </cell>
          <cell r="E3089" t="str">
            <v>SICRO Abr/26</v>
          </cell>
        </row>
        <row r="3090">
          <cell r="A3090">
            <v>2003467</v>
          </cell>
          <cell r="B3090" t="str">
            <v>Dissipador de energia - DEB 450-746 - areia, brita e pedra de mão comerciais</v>
          </cell>
          <cell r="C3090" t="str">
            <v>un</v>
          </cell>
          <cell r="D3090">
            <v>5374.5</v>
          </cell>
          <cell r="E3090" t="str">
            <v>SICRO Abr/26</v>
          </cell>
        </row>
        <row r="3091">
          <cell r="A3091">
            <v>2003472</v>
          </cell>
          <cell r="B3091" t="str">
            <v>Dissipador de energia - DEB 450-956 - areia extraída e brita e pedra de mão produzidas</v>
          </cell>
          <cell r="C3091" t="str">
            <v>un</v>
          </cell>
          <cell r="D3091">
            <v>5095.58</v>
          </cell>
          <cell r="E3091" t="str">
            <v>SICRO Abr/26</v>
          </cell>
        </row>
        <row r="3092">
          <cell r="A3092">
            <v>2003473</v>
          </cell>
          <cell r="B3092" t="str">
            <v>Dissipador de energia - DEB 450-956 - areia, brita e pedra de mão comerciais</v>
          </cell>
          <cell r="C3092" t="str">
            <v>un</v>
          </cell>
          <cell r="D3092">
            <v>6679.17</v>
          </cell>
          <cell r="E3092" t="str">
            <v>SICRO Abr/26</v>
          </cell>
        </row>
        <row r="3093">
          <cell r="A3093">
            <v>2003176</v>
          </cell>
          <cell r="B3093" t="str">
            <v>Dissipador de energia - DED 01 A - areia extraída e brita e pedra de mão produzidas</v>
          </cell>
          <cell r="C3093" t="str">
            <v>un</v>
          </cell>
          <cell r="D3093">
            <v>662.18</v>
          </cell>
          <cell r="E3093" t="str">
            <v>SICRO Abr/26</v>
          </cell>
        </row>
        <row r="3094">
          <cell r="A3094">
            <v>2003175</v>
          </cell>
          <cell r="B3094" t="str">
            <v>Dissipador de energia - DED 01 A - areia, brita e pedra de mão comerciais</v>
          </cell>
          <cell r="C3094" t="str">
            <v>un</v>
          </cell>
          <cell r="D3094">
            <v>784.95</v>
          </cell>
          <cell r="E3094" t="str">
            <v>SICRO Abr/26</v>
          </cell>
        </row>
        <row r="3095">
          <cell r="A3095">
            <v>2003201</v>
          </cell>
          <cell r="B3095" t="str">
            <v>Dissipador de energia - DED 01 B - areia e brita comerciais</v>
          </cell>
          <cell r="C3095" t="str">
            <v>un</v>
          </cell>
          <cell r="D3095">
            <v>746.26</v>
          </cell>
          <cell r="E3095" t="str">
            <v>SICRO Abr/26</v>
          </cell>
        </row>
        <row r="3096">
          <cell r="A3096">
            <v>2003202</v>
          </cell>
          <cell r="B3096" t="str">
            <v>Dissipador de energia - DED 01 B - areia extraída e brita produzida</v>
          </cell>
          <cell r="C3096" t="str">
            <v>un</v>
          </cell>
          <cell r="D3096">
            <v>668.6</v>
          </cell>
          <cell r="E3096" t="str">
            <v>SICRO Abr/26</v>
          </cell>
        </row>
        <row r="3097">
          <cell r="A3097">
            <v>2003178</v>
          </cell>
          <cell r="B3097" t="str">
            <v>Dissipador de energia - DED 02 A - areia extraída e brita e pedra de mão produzidas</v>
          </cell>
          <cell r="C3097" t="str">
            <v>un</v>
          </cell>
          <cell r="D3097">
            <v>417.8</v>
          </cell>
          <cell r="E3097" t="str">
            <v>SICRO Abr/26</v>
          </cell>
        </row>
        <row r="3098">
          <cell r="A3098">
            <v>2003177</v>
          </cell>
          <cell r="B3098" t="str">
            <v>Dissipador de energia - DED 02 A - areia, brita e pedra de mão comerciais</v>
          </cell>
          <cell r="C3098" t="str">
            <v>un</v>
          </cell>
          <cell r="D3098">
            <v>483.8</v>
          </cell>
          <cell r="E3098" t="str">
            <v>SICRO Abr/26</v>
          </cell>
        </row>
        <row r="3099">
          <cell r="A3099">
            <v>2003203</v>
          </cell>
          <cell r="B3099" t="str">
            <v>Dissipador de energia - DED 02 B - areia e brita comerciais</v>
          </cell>
          <cell r="C3099" t="str">
            <v>un</v>
          </cell>
          <cell r="D3099">
            <v>535.20000000000005</v>
          </cell>
          <cell r="E3099" t="str">
            <v>SICRO Abr/26</v>
          </cell>
        </row>
        <row r="3100">
          <cell r="A3100">
            <v>2003204</v>
          </cell>
          <cell r="B3100" t="str">
            <v>Dissipador de energia - DED 02 B - areia extraída e brita produzida</v>
          </cell>
          <cell r="C3100" t="str">
            <v>un</v>
          </cell>
          <cell r="D3100">
            <v>480.39</v>
          </cell>
          <cell r="E3100" t="str">
            <v>SICRO Abr/26</v>
          </cell>
        </row>
        <row r="3101">
          <cell r="A3101">
            <v>2003180</v>
          </cell>
          <cell r="B3101" t="str">
            <v>Dissipador de energia - DED 03 A - areia extraída e brita e pedra de mão produzidas</v>
          </cell>
          <cell r="C3101" t="str">
            <v>un</v>
          </cell>
          <cell r="D3101">
            <v>660.86</v>
          </cell>
          <cell r="E3101" t="str">
            <v>SICRO Abr/26</v>
          </cell>
        </row>
        <row r="3102">
          <cell r="A3102">
            <v>2003179</v>
          </cell>
          <cell r="B3102" t="str">
            <v>Dissipador de energia - DED 03 A - areia, brita e pedra de mão comerciais</v>
          </cell>
          <cell r="C3102" t="str">
            <v>un</v>
          </cell>
          <cell r="D3102">
            <v>783.11</v>
          </cell>
          <cell r="E3102" t="str">
            <v>SICRO Abr/26</v>
          </cell>
        </row>
        <row r="3103">
          <cell r="A3103">
            <v>2003205</v>
          </cell>
          <cell r="B3103" t="str">
            <v>Dissipador de energia - DED 03 B - areia e brita comerciais</v>
          </cell>
          <cell r="C3103" t="str">
            <v>un</v>
          </cell>
          <cell r="D3103">
            <v>1741.88</v>
          </cell>
          <cell r="E3103" t="str">
            <v>SICRO Abr/26</v>
          </cell>
        </row>
        <row r="3104">
          <cell r="A3104">
            <v>2003206</v>
          </cell>
          <cell r="B3104" t="str">
            <v>Dissipador de energia - DED 03 B - areia extraída e brita produzida</v>
          </cell>
          <cell r="C3104" t="str">
            <v>un</v>
          </cell>
          <cell r="D3104">
            <v>1602.84</v>
          </cell>
          <cell r="E3104" t="str">
            <v>SICRO Abr/26</v>
          </cell>
        </row>
        <row r="3105">
          <cell r="A3105">
            <v>2003182</v>
          </cell>
          <cell r="B3105" t="str">
            <v>Dissipador de energia - DED 04 A - areia extraída e brita e pedra de mão produzidas</v>
          </cell>
          <cell r="C3105" t="str">
            <v>un</v>
          </cell>
          <cell r="D3105">
            <v>820.1</v>
          </cell>
          <cell r="E3105" t="str">
            <v>SICRO Abr/26</v>
          </cell>
        </row>
        <row r="3106">
          <cell r="A3106">
            <v>2003181</v>
          </cell>
          <cell r="B3106" t="str">
            <v>Dissipador de energia - DED 04 A - areia, brita e pedra de mão comerciais</v>
          </cell>
          <cell r="C3106" t="str">
            <v>un</v>
          </cell>
          <cell r="D3106">
            <v>989.15</v>
          </cell>
          <cell r="E3106" t="str">
            <v>SICRO Abr/26</v>
          </cell>
        </row>
        <row r="3107">
          <cell r="A3107">
            <v>2003207</v>
          </cell>
          <cell r="B3107" t="str">
            <v>Dissipador de energia - DED 04 B - areia e brita comerciais</v>
          </cell>
          <cell r="C3107" t="str">
            <v>un</v>
          </cell>
          <cell r="D3107">
            <v>1994.93</v>
          </cell>
          <cell r="E3107" t="str">
            <v>SICRO Abr/26</v>
          </cell>
        </row>
        <row r="3108">
          <cell r="A3108">
            <v>2003208</v>
          </cell>
          <cell r="B3108" t="str">
            <v>Dissipador de energia - DED 04 B - areia extraída e brita produzida</v>
          </cell>
          <cell r="C3108" t="str">
            <v>un</v>
          </cell>
          <cell r="D3108">
            <v>1833.21</v>
          </cell>
          <cell r="E3108" t="str">
            <v>SICRO Abr/26</v>
          </cell>
        </row>
        <row r="3109">
          <cell r="A3109">
            <v>2003184</v>
          </cell>
          <cell r="B3109" t="str">
            <v>Dissipador de energia - DED 05 A - areia extraída e brita e pedra de mão produzidas</v>
          </cell>
          <cell r="C3109" t="str">
            <v>un</v>
          </cell>
          <cell r="D3109">
            <v>1067.32</v>
          </cell>
          <cell r="E3109" t="str">
            <v>SICRO Abr/26</v>
          </cell>
        </row>
        <row r="3110">
          <cell r="A3110">
            <v>2003183</v>
          </cell>
          <cell r="B3110" t="str">
            <v>Dissipador de energia - DED 05 A - areia, brita e pedra de mão comerciais</v>
          </cell>
          <cell r="C3110" t="str">
            <v>un</v>
          </cell>
          <cell r="D3110">
            <v>1301.9100000000001</v>
          </cell>
          <cell r="E3110" t="str">
            <v>SICRO Abr/26</v>
          </cell>
        </row>
        <row r="3111">
          <cell r="A3111">
            <v>2003209</v>
          </cell>
          <cell r="B3111" t="str">
            <v>Dissipador de energia - DED 05 B - areia e brita comerciais</v>
          </cell>
          <cell r="C3111" t="str">
            <v>un</v>
          </cell>
          <cell r="D3111">
            <v>3088.54</v>
          </cell>
          <cell r="E3111" t="str">
            <v>SICRO Abr/26</v>
          </cell>
        </row>
        <row r="3112">
          <cell r="A3112">
            <v>2003210</v>
          </cell>
          <cell r="B3112" t="str">
            <v>Dissipador de energia - DED 05 B - areia extraída e brita produzida</v>
          </cell>
          <cell r="C3112" t="str">
            <v>un</v>
          </cell>
          <cell r="D3112">
            <v>2829.01</v>
          </cell>
          <cell r="E3112" t="str">
            <v>SICRO Abr/26</v>
          </cell>
        </row>
        <row r="3113">
          <cell r="A3113">
            <v>2003186</v>
          </cell>
          <cell r="B3113" t="str">
            <v>Dissipador de energia - DED 06 A - areia extraída e brita e pedra de mão produzidas</v>
          </cell>
          <cell r="C3113" t="str">
            <v>un</v>
          </cell>
          <cell r="D3113">
            <v>1375.22</v>
          </cell>
          <cell r="E3113" t="str">
            <v>SICRO Abr/26</v>
          </cell>
        </row>
        <row r="3114">
          <cell r="A3114">
            <v>2003185</v>
          </cell>
          <cell r="B3114" t="str">
            <v>Dissipador de energia - DED 06 A - areia, brita e pedra de mão comerciais</v>
          </cell>
          <cell r="C3114" t="str">
            <v>un</v>
          </cell>
          <cell r="D3114">
            <v>1700.67</v>
          </cell>
          <cell r="E3114" t="str">
            <v>SICRO Abr/26</v>
          </cell>
        </row>
        <row r="3115">
          <cell r="A3115">
            <v>2003211</v>
          </cell>
          <cell r="B3115" t="str">
            <v>Dissipador de energia - DED 06 B - areia e brita comerciais</v>
          </cell>
          <cell r="C3115" t="str">
            <v>un</v>
          </cell>
          <cell r="D3115">
            <v>3908.57</v>
          </cell>
          <cell r="E3115" t="str">
            <v>SICRO Abr/26</v>
          </cell>
        </row>
        <row r="3116">
          <cell r="A3116">
            <v>2003212</v>
          </cell>
          <cell r="B3116" t="str">
            <v>Dissipador de energia - DED 06 B - areia extraída e brita produzida</v>
          </cell>
          <cell r="C3116" t="str">
            <v>un</v>
          </cell>
          <cell r="D3116">
            <v>3567.85</v>
          </cell>
          <cell r="E3116" t="str">
            <v>SICRO Abr/26</v>
          </cell>
        </row>
        <row r="3117">
          <cell r="A3117">
            <v>2003188</v>
          </cell>
          <cell r="B3117" t="str">
            <v>Dissipador de energia - DED 07 A - areia extraída e brita e pedra de mão produzidas</v>
          </cell>
          <cell r="C3117" t="str">
            <v>un</v>
          </cell>
          <cell r="D3117">
            <v>1700.14</v>
          </cell>
          <cell r="E3117" t="str">
            <v>SICRO Abr/26</v>
          </cell>
        </row>
        <row r="3118">
          <cell r="A3118">
            <v>2003187</v>
          </cell>
          <cell r="B3118" t="str">
            <v>Dissipador de energia - DED 07 A - areia, brita e pedra de mão comerciais</v>
          </cell>
          <cell r="C3118" t="str">
            <v>un</v>
          </cell>
          <cell r="D3118">
            <v>2121.98</v>
          </cell>
          <cell r="E3118" t="str">
            <v>SICRO Abr/26</v>
          </cell>
        </row>
        <row r="3119">
          <cell r="A3119">
            <v>2003213</v>
          </cell>
          <cell r="B3119" t="str">
            <v>Dissipador de energia - DED 07 B - areia e brita comerciais</v>
          </cell>
          <cell r="C3119" t="str">
            <v>un</v>
          </cell>
          <cell r="D3119">
            <v>5653.34</v>
          </cell>
          <cell r="E3119" t="str">
            <v>SICRO Abr/26</v>
          </cell>
        </row>
        <row r="3120">
          <cell r="A3120">
            <v>2003214</v>
          </cell>
          <cell r="B3120" t="str">
            <v>Dissipador de energia - DED 07 B - areia extraída e brita produzida</v>
          </cell>
          <cell r="C3120" t="str">
            <v>un</v>
          </cell>
          <cell r="D3120">
            <v>5137.8999999999996</v>
          </cell>
          <cell r="E3120" t="str">
            <v>SICRO Abr/26</v>
          </cell>
        </row>
        <row r="3121">
          <cell r="A3121">
            <v>2003190</v>
          </cell>
          <cell r="B3121" t="str">
            <v>Dissipador de energia - DED 08 A - areia extraída e brita e pedra de mão produzidas</v>
          </cell>
          <cell r="C3121" t="str">
            <v>un</v>
          </cell>
          <cell r="D3121">
            <v>2121.94</v>
          </cell>
          <cell r="E3121" t="str">
            <v>SICRO Abr/26</v>
          </cell>
        </row>
        <row r="3122">
          <cell r="A3122">
            <v>2003189</v>
          </cell>
          <cell r="B3122" t="str">
            <v>Dissipador de energia - DED 08 A - areia, brita e pedra de mão comerciais</v>
          </cell>
          <cell r="C3122" t="str">
            <v>un</v>
          </cell>
          <cell r="D3122">
            <v>2673.62</v>
          </cell>
          <cell r="E3122" t="str">
            <v>SICRO Abr/26</v>
          </cell>
        </row>
        <row r="3123">
          <cell r="A3123">
            <v>2003215</v>
          </cell>
          <cell r="B3123" t="str">
            <v>Dissipador de energia - DED 08 B - areia e brita comerciais</v>
          </cell>
          <cell r="C3123" t="str">
            <v>un</v>
          </cell>
          <cell r="D3123">
            <v>9337.6299999999992</v>
          </cell>
          <cell r="E3123" t="str">
            <v>SICRO Abr/26</v>
          </cell>
        </row>
        <row r="3124">
          <cell r="A3124">
            <v>2003216</v>
          </cell>
          <cell r="B3124" t="str">
            <v>Dissipador de energia - DED 08 B - areia extraída e brita produzida</v>
          </cell>
          <cell r="C3124" t="str">
            <v>un</v>
          </cell>
          <cell r="D3124">
            <v>8450.27</v>
          </cell>
          <cell r="E3124" t="str">
            <v>SICRO Abr/26</v>
          </cell>
        </row>
        <row r="3125">
          <cell r="A3125">
            <v>2003192</v>
          </cell>
          <cell r="B3125" t="str">
            <v>Dissipador de energia - DED 09 A - areia extraída e brita e pedra de mão produzidas</v>
          </cell>
          <cell r="C3125" t="str">
            <v>un</v>
          </cell>
          <cell r="D3125">
            <v>2297.04</v>
          </cell>
          <cell r="E3125" t="str">
            <v>SICRO Abr/26</v>
          </cell>
        </row>
        <row r="3126">
          <cell r="A3126">
            <v>2003191</v>
          </cell>
          <cell r="B3126" t="str">
            <v>Dissipador de energia - DED 09 A - areia, brita e pedra de mão comerciais</v>
          </cell>
          <cell r="C3126" t="str">
            <v>un</v>
          </cell>
          <cell r="D3126">
            <v>2901.25</v>
          </cell>
          <cell r="E3126" t="str">
            <v>SICRO Abr/26</v>
          </cell>
        </row>
        <row r="3127">
          <cell r="A3127">
            <v>2003217</v>
          </cell>
          <cell r="B3127" t="str">
            <v>Dissipador de energia - DED 09 B - areia e brita comerciais</v>
          </cell>
          <cell r="C3127" t="str">
            <v>un</v>
          </cell>
          <cell r="D3127">
            <v>6481.12</v>
          </cell>
          <cell r="E3127" t="str">
            <v>SICRO Abr/26</v>
          </cell>
        </row>
        <row r="3128">
          <cell r="A3128">
            <v>2003218</v>
          </cell>
          <cell r="B3128" t="str">
            <v>Dissipador de energia - DED 09 B - areia extraída e brita produzida</v>
          </cell>
          <cell r="C3128" t="str">
            <v>un</v>
          </cell>
          <cell r="D3128">
            <v>5863.95</v>
          </cell>
          <cell r="E3128" t="str">
            <v>SICRO Abr/26</v>
          </cell>
        </row>
        <row r="3129">
          <cell r="A3129">
            <v>2003194</v>
          </cell>
          <cell r="B3129" t="str">
            <v>Dissipador de energia - DED 10 A - areia extraída e brita e pedra de mão produzidas</v>
          </cell>
          <cell r="C3129" t="str">
            <v>un</v>
          </cell>
          <cell r="D3129">
            <v>2802.46</v>
          </cell>
          <cell r="E3129" t="str">
            <v>SICRO Abr/26</v>
          </cell>
        </row>
        <row r="3130">
          <cell r="A3130">
            <v>2003193</v>
          </cell>
          <cell r="B3130" t="str">
            <v>Dissipador de energia - DED 10 A - areia, brita e pedra de mão comerciais</v>
          </cell>
          <cell r="C3130" t="str">
            <v>un</v>
          </cell>
          <cell r="D3130">
            <v>3565.8</v>
          </cell>
          <cell r="E3130" t="str">
            <v>SICRO Abr/26</v>
          </cell>
        </row>
        <row r="3131">
          <cell r="A3131">
            <v>2003219</v>
          </cell>
          <cell r="B3131" t="str">
            <v>Dissipador de energia - DED 10 B - areia e brita comerciais</v>
          </cell>
          <cell r="C3131" t="str">
            <v>un</v>
          </cell>
          <cell r="D3131">
            <v>8777.67</v>
          </cell>
          <cell r="E3131" t="str">
            <v>SICRO Abr/26</v>
          </cell>
        </row>
        <row r="3132">
          <cell r="A3132">
            <v>2003220</v>
          </cell>
          <cell r="B3132" t="str">
            <v>Dissipador de energia - DED 10 B - areia extraída e brita produzida</v>
          </cell>
          <cell r="C3132" t="str">
            <v>un</v>
          </cell>
          <cell r="D3132">
            <v>7909.75</v>
          </cell>
          <cell r="E3132" t="str">
            <v>SICRO Abr/26</v>
          </cell>
        </row>
        <row r="3133">
          <cell r="A3133">
            <v>2003196</v>
          </cell>
          <cell r="B3133" t="str">
            <v>Dissipador de energia - DED 11 A - areia extraída e brita e pedra de mão produzidas</v>
          </cell>
          <cell r="C3133" t="str">
            <v>un</v>
          </cell>
          <cell r="D3133">
            <v>3455.77</v>
          </cell>
          <cell r="E3133" t="str">
            <v>SICRO Abr/26</v>
          </cell>
        </row>
        <row r="3134">
          <cell r="A3134">
            <v>2003195</v>
          </cell>
          <cell r="B3134" t="str">
            <v>Dissipador de energia - DED 11 A - areia, brita e pedra de mão comerciais</v>
          </cell>
          <cell r="C3134" t="str">
            <v>un</v>
          </cell>
          <cell r="D3134">
            <v>4427.8500000000004</v>
          </cell>
          <cell r="E3134" t="str">
            <v>SICRO Abr/26</v>
          </cell>
        </row>
        <row r="3135">
          <cell r="A3135">
            <v>2003221</v>
          </cell>
          <cell r="B3135" t="str">
            <v>Dissipador de energia - DED 11 B - areia e brita comerciais</v>
          </cell>
          <cell r="C3135" t="str">
            <v>un</v>
          </cell>
          <cell r="D3135">
            <v>13243.09</v>
          </cell>
          <cell r="E3135" t="str">
            <v>SICRO Abr/26</v>
          </cell>
        </row>
        <row r="3136">
          <cell r="A3136">
            <v>2003222</v>
          </cell>
          <cell r="B3136" t="str">
            <v>Dissipador de energia - DED 11 B - areia extraída e brita produzida</v>
          </cell>
          <cell r="C3136" t="str">
            <v>un</v>
          </cell>
          <cell r="D3136">
            <v>11878.95</v>
          </cell>
          <cell r="E3136" t="str">
            <v>SICRO Abr/26</v>
          </cell>
        </row>
        <row r="3137">
          <cell r="A3137">
            <v>2003198</v>
          </cell>
          <cell r="B3137" t="str">
            <v>Dissipador de energia - DED 12 A - areia extraída e brita e pedra de mão produzidas</v>
          </cell>
          <cell r="C3137" t="str">
            <v>un</v>
          </cell>
          <cell r="D3137">
            <v>3219.95</v>
          </cell>
          <cell r="E3137" t="str">
            <v>SICRO Abr/26</v>
          </cell>
        </row>
        <row r="3138">
          <cell r="A3138">
            <v>2003197</v>
          </cell>
          <cell r="B3138" t="str">
            <v>Dissipador de energia - DED 12 A - areia, brita e pedra de mão comerciais</v>
          </cell>
          <cell r="C3138" t="str">
            <v>un</v>
          </cell>
          <cell r="D3138">
            <v>4102.2</v>
          </cell>
          <cell r="E3138" t="str">
            <v>SICRO Abr/26</v>
          </cell>
        </row>
        <row r="3139">
          <cell r="A3139">
            <v>2003223</v>
          </cell>
          <cell r="B3139" t="str">
            <v>Dissipador de energia - DED 12 B - areia e brita comerciais</v>
          </cell>
          <cell r="C3139" t="str">
            <v>un</v>
          </cell>
          <cell r="D3139">
            <v>9009.5300000000007</v>
          </cell>
          <cell r="E3139" t="str">
            <v>SICRO Abr/26</v>
          </cell>
        </row>
        <row r="3140">
          <cell r="A3140">
            <v>2003224</v>
          </cell>
          <cell r="B3140" t="str">
            <v>Dissipador de energia - DED 12 B - areia extraída e brita produzida</v>
          </cell>
          <cell r="C3140" t="str">
            <v>un</v>
          </cell>
          <cell r="D3140">
            <v>8134.16</v>
          </cell>
          <cell r="E3140" t="str">
            <v>SICRO Abr/26</v>
          </cell>
        </row>
        <row r="3141">
          <cell r="A3141">
            <v>2003200</v>
          </cell>
          <cell r="B3141" t="str">
            <v>Dissipador de energia - DED 13 A - areia extraída e brita e pedra de mão produzidas</v>
          </cell>
          <cell r="C3141" t="str">
            <v>un</v>
          </cell>
          <cell r="D3141">
            <v>3755.73</v>
          </cell>
          <cell r="E3141" t="str">
            <v>SICRO Abr/26</v>
          </cell>
        </row>
        <row r="3142">
          <cell r="A3142">
            <v>2003199</v>
          </cell>
          <cell r="B3142" t="str">
            <v>Dissipador de energia - DED 13 A - areia, brita e pedra de mão comerciais</v>
          </cell>
          <cell r="C3142" t="str">
            <v>un</v>
          </cell>
          <cell r="D3142">
            <v>4847.03</v>
          </cell>
          <cell r="E3142" t="str">
            <v>SICRO Abr/26</v>
          </cell>
        </row>
        <row r="3143">
          <cell r="A3143">
            <v>2003225</v>
          </cell>
          <cell r="B3143" t="str">
            <v>Dissipador de energia - DED 13 B - areia e brita comerciais</v>
          </cell>
          <cell r="C3143" t="str">
            <v>un</v>
          </cell>
          <cell r="D3143">
            <v>12895.01</v>
          </cell>
          <cell r="E3143" t="str">
            <v>SICRO Abr/26</v>
          </cell>
        </row>
        <row r="3144">
          <cell r="A3144">
            <v>2003226</v>
          </cell>
          <cell r="B3144" t="str">
            <v>Dissipador de energia - DED 13 B - areia extraída e brita produzida</v>
          </cell>
          <cell r="C3144" t="str">
            <v>un</v>
          </cell>
          <cell r="D3144">
            <v>11577.97</v>
          </cell>
          <cell r="E3144" t="str">
            <v>SICRO Abr/26</v>
          </cell>
        </row>
        <row r="3145">
          <cell r="A3145">
            <v>2003238</v>
          </cell>
          <cell r="B3145" t="str">
            <v>Dissipador de energia - DES 100-300 - areia extraída e brita e pedra de mão produzidas</v>
          </cell>
          <cell r="C3145" t="str">
            <v>un</v>
          </cell>
          <cell r="D3145">
            <v>781.9</v>
          </cell>
          <cell r="E3145" t="str">
            <v>SICRO Abr/26</v>
          </cell>
        </row>
        <row r="3146">
          <cell r="A3146">
            <v>2003237</v>
          </cell>
          <cell r="B3146" t="str">
            <v>Dissipador de energia - DES 100-300 - areia, brita e pedra de mão comerciais</v>
          </cell>
          <cell r="C3146" t="str">
            <v>un</v>
          </cell>
          <cell r="D3146">
            <v>930.16</v>
          </cell>
          <cell r="E3146" t="str">
            <v>SICRO Abr/26</v>
          </cell>
        </row>
        <row r="3147">
          <cell r="A3147">
            <v>2003236</v>
          </cell>
          <cell r="B3147" t="str">
            <v>Dissipador de energia - DES 108-324 - areia extraída e brita e pedra de mão produzidas</v>
          </cell>
          <cell r="C3147" t="str">
            <v>un</v>
          </cell>
          <cell r="D3147">
            <v>869.65</v>
          </cell>
          <cell r="E3147" t="str">
            <v>SICRO Abr/26</v>
          </cell>
        </row>
        <row r="3148">
          <cell r="A3148">
            <v>2003235</v>
          </cell>
          <cell r="B3148" t="str">
            <v>Dissipador de energia - DES 108-324 - areia, brita e pedra de mão comerciais</v>
          </cell>
          <cell r="C3148" t="str">
            <v>un</v>
          </cell>
          <cell r="D3148">
            <v>1039.95</v>
          </cell>
          <cell r="E3148" t="str">
            <v>SICRO Abr/26</v>
          </cell>
        </row>
        <row r="3149">
          <cell r="A3149">
            <v>2003234</v>
          </cell>
          <cell r="B3149" t="str">
            <v>Dissipador de energia - DES 120-360 - areia extraída e brita e pedra de mão produzidas</v>
          </cell>
          <cell r="C3149" t="str">
            <v>un</v>
          </cell>
          <cell r="D3149">
            <v>1016.5</v>
          </cell>
          <cell r="E3149" t="str">
            <v>SICRO Abr/26</v>
          </cell>
        </row>
        <row r="3150">
          <cell r="A3150">
            <v>2003233</v>
          </cell>
          <cell r="B3150" t="str">
            <v>Dissipador de energia - DES 120-360 - areia, brita e pedra de mão comerciais</v>
          </cell>
          <cell r="C3150" t="str">
            <v>un</v>
          </cell>
          <cell r="D3150">
            <v>1226.6600000000001</v>
          </cell>
          <cell r="E3150" t="str">
            <v>SICRO Abr/26</v>
          </cell>
        </row>
        <row r="3151">
          <cell r="A3151">
            <v>2003232</v>
          </cell>
          <cell r="B3151" t="str">
            <v>Dissipador de energia - DES 125-375 - areia extraída e brita e pedra de mão produzidas</v>
          </cell>
          <cell r="C3151" t="str">
            <v>un</v>
          </cell>
          <cell r="D3151">
            <v>1069.32</v>
          </cell>
          <cell r="E3151" t="str">
            <v>SICRO Abr/26</v>
          </cell>
        </row>
        <row r="3152">
          <cell r="A3152">
            <v>2003231</v>
          </cell>
          <cell r="B3152" t="str">
            <v>Dissipador de energia - DES 125-375 - areia, brita e pedra de mão comerciais</v>
          </cell>
          <cell r="C3152" t="str">
            <v>un</v>
          </cell>
          <cell r="D3152">
            <v>1291.51</v>
          </cell>
          <cell r="E3152" t="str">
            <v>SICRO Abr/26</v>
          </cell>
        </row>
        <row r="3153">
          <cell r="A3153">
            <v>2003230</v>
          </cell>
          <cell r="B3153" t="str">
            <v>Dissipador de energia - DES 150-450 - areia extraída e brita e pedra de mão produzidas</v>
          </cell>
          <cell r="C3153" t="str">
            <v>un</v>
          </cell>
          <cell r="D3153">
            <v>1395.56</v>
          </cell>
          <cell r="E3153" t="str">
            <v>SICRO Abr/26</v>
          </cell>
        </row>
        <row r="3154">
          <cell r="A3154">
            <v>2003229</v>
          </cell>
          <cell r="B3154" t="str">
            <v>Dissipador de energia - DES 150-450 - areia, brita e pedra de mão comerciais</v>
          </cell>
          <cell r="C3154" t="str">
            <v>un</v>
          </cell>
          <cell r="D3154">
            <v>1706.11</v>
          </cell>
          <cell r="E3154" t="str">
            <v>SICRO Abr/26</v>
          </cell>
        </row>
        <row r="3155">
          <cell r="A3155">
            <v>2003228</v>
          </cell>
          <cell r="B3155" t="str">
            <v>Dissipador de energia - DES 160-480 - areia extraída e brita e pedra de mão produzidas</v>
          </cell>
          <cell r="C3155" t="str">
            <v>un</v>
          </cell>
          <cell r="D3155">
            <v>1546.37</v>
          </cell>
          <cell r="E3155" t="str">
            <v>SICRO Abr/26</v>
          </cell>
        </row>
        <row r="3156">
          <cell r="A3156">
            <v>2003227</v>
          </cell>
          <cell r="B3156" t="str">
            <v>Dissipador de energia - DES 160-480 - areia, brita e pedra de mão comerciais</v>
          </cell>
          <cell r="C3156" t="str">
            <v>un</v>
          </cell>
          <cell r="D3156">
            <v>1901.59</v>
          </cell>
          <cell r="E3156" t="str">
            <v>SICRO Abr/26</v>
          </cell>
        </row>
        <row r="3157">
          <cell r="A3157">
            <v>2003248</v>
          </cell>
          <cell r="B3157" t="str">
            <v>Dissipador de energia - DES 60-180 - areia extraída e brita e pedra de mão produzidas</v>
          </cell>
          <cell r="C3157" t="str">
            <v>un</v>
          </cell>
          <cell r="D3157">
            <v>403.55</v>
          </cell>
          <cell r="E3157" t="str">
            <v>SICRO Abr/26</v>
          </cell>
        </row>
        <row r="3158">
          <cell r="A3158">
            <v>2003247</v>
          </cell>
          <cell r="B3158" t="str">
            <v>Dissipador de energia - DES 60-180 - areia, brita e pedra de mão comerciais</v>
          </cell>
          <cell r="C3158" t="str">
            <v>un</v>
          </cell>
          <cell r="D3158">
            <v>467.15</v>
          </cell>
          <cell r="E3158" t="str">
            <v>SICRO Abr/26</v>
          </cell>
        </row>
        <row r="3159">
          <cell r="A3159">
            <v>2003246</v>
          </cell>
          <cell r="B3159" t="str">
            <v>Dissipador de energia - DES 73-219 - areia extraída e brita e pedra de mão produzidas</v>
          </cell>
          <cell r="C3159" t="str">
            <v>un</v>
          </cell>
          <cell r="D3159">
            <v>513.55999999999995</v>
          </cell>
          <cell r="E3159" t="str">
            <v>SICRO Abr/26</v>
          </cell>
        </row>
        <row r="3160">
          <cell r="A3160">
            <v>2003245</v>
          </cell>
          <cell r="B3160" t="str">
            <v>Dissipador de energia - DES 73-219 - areia, brita e pedra de mão comerciais</v>
          </cell>
          <cell r="C3160" t="str">
            <v>un</v>
          </cell>
          <cell r="D3160">
            <v>598.97</v>
          </cell>
          <cell r="E3160" t="str">
            <v>SICRO Abr/26</v>
          </cell>
        </row>
        <row r="3161">
          <cell r="A3161">
            <v>2003244</v>
          </cell>
          <cell r="B3161" t="str">
            <v>Dissipador de energia - DES 80-240 - areia extraída e brita e pedra de mão produzidas</v>
          </cell>
          <cell r="C3161" t="str">
            <v>un</v>
          </cell>
          <cell r="D3161">
            <v>579.88</v>
          </cell>
          <cell r="E3161" t="str">
            <v>SICRO Abr/26</v>
          </cell>
        </row>
        <row r="3162">
          <cell r="A3162">
            <v>2003243</v>
          </cell>
          <cell r="B3162" t="str">
            <v>Dissipador de energia - DES 80-240 - areia, brita e pedra de mão comerciais</v>
          </cell>
          <cell r="C3162" t="str">
            <v>un</v>
          </cell>
          <cell r="D3162">
            <v>679.66</v>
          </cell>
          <cell r="E3162" t="str">
            <v>SICRO Abr/26</v>
          </cell>
        </row>
        <row r="3163">
          <cell r="A3163">
            <v>2003242</v>
          </cell>
          <cell r="B3163" t="str">
            <v>Dissipador de energia - DES 88-264 - areia extraída e brita e pedra de mão produzidas</v>
          </cell>
          <cell r="C3163" t="str">
            <v>un</v>
          </cell>
          <cell r="D3163">
            <v>656.94</v>
          </cell>
          <cell r="E3163" t="str">
            <v>SICRO Abr/26</v>
          </cell>
        </row>
        <row r="3164">
          <cell r="A3164">
            <v>2003241</v>
          </cell>
          <cell r="B3164" t="str">
            <v>Dissipador de energia - DES 88-264 - areia, brita e pedra de mão comerciais</v>
          </cell>
          <cell r="C3164" t="str">
            <v>un</v>
          </cell>
          <cell r="D3164">
            <v>775.28</v>
          </cell>
          <cell r="E3164" t="str">
            <v>SICRO Abr/26</v>
          </cell>
        </row>
        <row r="3165">
          <cell r="A3165">
            <v>2003240</v>
          </cell>
          <cell r="B3165" t="str">
            <v>Dissipador de energia - DES 90-270 - areia extraída e brita e pedra de mão produzidas</v>
          </cell>
          <cell r="C3165" t="str">
            <v>un</v>
          </cell>
          <cell r="D3165">
            <v>683.31</v>
          </cell>
          <cell r="E3165" t="str">
            <v>SICRO Abr/26</v>
          </cell>
        </row>
        <row r="3166">
          <cell r="A3166">
            <v>2003239</v>
          </cell>
          <cell r="B3166" t="str">
            <v>Dissipador de energia - DES 90-270 - areia, brita e pedra de mão comerciais</v>
          </cell>
          <cell r="C3166" t="str">
            <v>un</v>
          </cell>
          <cell r="D3166">
            <v>810.58</v>
          </cell>
          <cell r="E3166" t="str">
            <v>SICRO Abr/26</v>
          </cell>
        </row>
        <row r="3167">
          <cell r="A3167">
            <v>2004516</v>
          </cell>
          <cell r="B3167" t="str">
            <v>Dreno de pavimento em microvala com geocomposto drenante H = 0,40 m - inclusive corte, enchimento com areia e selo asfáltico</v>
          </cell>
          <cell r="C3167" t="str">
            <v>m</v>
          </cell>
          <cell r="D3167">
            <v>39.58</v>
          </cell>
          <cell r="E3167" t="str">
            <v>SICRO Abr/26</v>
          </cell>
        </row>
        <row r="3168">
          <cell r="A3168">
            <v>2004517</v>
          </cell>
          <cell r="B3168" t="str">
            <v>Dreno de pavimento em microvala com geocomposto drenante H = 0,60 m - inclusive corte, enchimento com areia e selo asfáltico</v>
          </cell>
          <cell r="C3168" t="str">
            <v>m</v>
          </cell>
          <cell r="D3168">
            <v>75.540000000000006</v>
          </cell>
          <cell r="E3168" t="str">
            <v>SICRO Abr/26</v>
          </cell>
        </row>
        <row r="3169">
          <cell r="A3169">
            <v>2007971</v>
          </cell>
          <cell r="B3169" t="str">
            <v>Dreno de PVC D = 100 mm para OAE - fornecimento e instalação</v>
          </cell>
          <cell r="C3169" t="str">
            <v>m</v>
          </cell>
          <cell r="D3169">
            <v>94.74</v>
          </cell>
          <cell r="E3169" t="str">
            <v>SICRO Abr/26</v>
          </cell>
        </row>
        <row r="3170">
          <cell r="A3170">
            <v>2008091</v>
          </cell>
          <cell r="B3170" t="str">
            <v>Dreno de PVC D = 150 mm para OAE - fornecimento e instalação</v>
          </cell>
          <cell r="C3170" t="str">
            <v>m</v>
          </cell>
          <cell r="D3170">
            <v>111.93</v>
          </cell>
          <cell r="E3170" t="str">
            <v>SICRO Abr/26</v>
          </cell>
        </row>
        <row r="3171">
          <cell r="A3171">
            <v>2006408</v>
          </cell>
          <cell r="B3171" t="str">
            <v>Dreno de PVC D = 75 mm para OAE - fornecimento e instalação</v>
          </cell>
          <cell r="C3171" t="str">
            <v>m</v>
          </cell>
          <cell r="D3171">
            <v>86.82</v>
          </cell>
          <cell r="E3171" t="str">
            <v>SICRO Abr/26</v>
          </cell>
        </row>
        <row r="3172">
          <cell r="A3172">
            <v>2015642</v>
          </cell>
          <cell r="B3172" t="str">
            <v>Dreno em tubo de aço galvanizado D = 100 mm em OAE - fornecimento e instalação</v>
          </cell>
          <cell r="C3172" t="str">
            <v>m</v>
          </cell>
          <cell r="D3172">
            <v>145.11000000000001</v>
          </cell>
          <cell r="E3172" t="str">
            <v>SICRO Abr/26</v>
          </cell>
        </row>
        <row r="3173">
          <cell r="A3173">
            <v>2015641</v>
          </cell>
          <cell r="B3173" t="str">
            <v>Dreno em tubo de aço galvanizado D = 80 mm em OAE - fornecimento e instalação</v>
          </cell>
          <cell r="C3173" t="str">
            <v>m</v>
          </cell>
          <cell r="D3173">
            <v>123.01</v>
          </cell>
          <cell r="E3173" t="str">
            <v>SICRO Abr/26</v>
          </cell>
        </row>
        <row r="3174">
          <cell r="A3174">
            <v>2004509</v>
          </cell>
          <cell r="B3174" t="str">
            <v>Dreno longitudinal de pavimento H = 0,40 m - com geocomposto drenante</v>
          </cell>
          <cell r="C3174" t="str">
            <v>m</v>
          </cell>
          <cell r="D3174">
            <v>37.82</v>
          </cell>
          <cell r="E3174" t="str">
            <v>SICRO Abr/26</v>
          </cell>
        </row>
        <row r="3175">
          <cell r="A3175">
            <v>2004510</v>
          </cell>
          <cell r="B3175" t="str">
            <v>Dreno longitudinal de pavimento H = 0,60 m - com geocomposto drenante</v>
          </cell>
          <cell r="C3175" t="str">
            <v>m</v>
          </cell>
          <cell r="D3175">
            <v>46.39</v>
          </cell>
          <cell r="E3175" t="str">
            <v>SICRO Abr/26</v>
          </cell>
        </row>
        <row r="3176">
          <cell r="A3176">
            <v>2004511</v>
          </cell>
          <cell r="B3176" t="str">
            <v>Dreno longitudinal de pavimento H = 1,00 m - com geocomposto drenante</v>
          </cell>
          <cell r="C3176" t="str">
            <v>m</v>
          </cell>
          <cell r="D3176">
            <v>63.5</v>
          </cell>
          <cell r="E3176" t="str">
            <v>SICRO Abr/26</v>
          </cell>
        </row>
        <row r="3177">
          <cell r="A3177">
            <v>2004512</v>
          </cell>
          <cell r="B3177" t="str">
            <v>Dreno longitudinal de pavimento H = 1,50 m - com geocomposto drenante</v>
          </cell>
          <cell r="C3177" t="str">
            <v>m</v>
          </cell>
          <cell r="D3177">
            <v>84.89</v>
          </cell>
          <cell r="E3177" t="str">
            <v>SICRO Abr/26</v>
          </cell>
        </row>
        <row r="3178">
          <cell r="A3178">
            <v>2003843</v>
          </cell>
          <cell r="B3178" t="str">
            <v>Dreno longitudinal profundo em tubo de concreto D = 0,40 m em vala de H = 1,10 m e L = 1,00 m com brita envolta em geotêxtil</v>
          </cell>
          <cell r="C3178" t="str">
            <v>m</v>
          </cell>
          <cell r="D3178">
            <v>392.03</v>
          </cell>
          <cell r="E3178" t="str">
            <v>SICRO Abr/26</v>
          </cell>
        </row>
        <row r="3179">
          <cell r="A3179">
            <v>2003915</v>
          </cell>
          <cell r="B3179" t="str">
            <v>Dreno longitudinal profundo para corte em rocha - DPR 01 - tubo de concreto perfurado e brita comercial</v>
          </cell>
          <cell r="C3179" t="str">
            <v>m</v>
          </cell>
          <cell r="D3179">
            <v>136.94999999999999</v>
          </cell>
          <cell r="E3179" t="str">
            <v>SICRO Abr/26</v>
          </cell>
        </row>
        <row r="3180">
          <cell r="A3180">
            <v>2003914</v>
          </cell>
          <cell r="B3180" t="str">
            <v>Dreno longitudinal profundo para corte em rocha - DPR 01 - tubo de concreto perfurado e brita produzida</v>
          </cell>
          <cell r="C3180" t="str">
            <v>m</v>
          </cell>
          <cell r="D3180">
            <v>118.97</v>
          </cell>
          <cell r="E3180" t="str">
            <v>SICRO Abr/26</v>
          </cell>
        </row>
        <row r="3181">
          <cell r="A3181">
            <v>2003589</v>
          </cell>
          <cell r="B3181" t="str">
            <v>Dreno longitudinal profundo para corte em rocha - DPR 01 - tubo PEAD e brita comercial</v>
          </cell>
          <cell r="C3181" t="str">
            <v>m</v>
          </cell>
          <cell r="D3181">
            <v>138.15</v>
          </cell>
          <cell r="E3181" t="str">
            <v>SICRO Abr/26</v>
          </cell>
        </row>
        <row r="3182">
          <cell r="A3182">
            <v>2003588</v>
          </cell>
          <cell r="B3182" t="str">
            <v>Dreno longitudinal profundo para corte em rocha - DPR 01 - tubo PEAD e brita produzida</v>
          </cell>
          <cell r="C3182" t="str">
            <v>m</v>
          </cell>
          <cell r="D3182">
            <v>123.86</v>
          </cell>
          <cell r="E3182" t="str">
            <v>SICRO Abr/26</v>
          </cell>
        </row>
        <row r="3183">
          <cell r="A3183">
            <v>2003917</v>
          </cell>
          <cell r="B3183" t="str">
            <v>Dreno longitudinal profundo para corte em rocha - DPR 02 - tubo de concreto perfurado e brita comercial</v>
          </cell>
          <cell r="C3183" t="str">
            <v>m</v>
          </cell>
          <cell r="D3183">
            <v>150.54</v>
          </cell>
          <cell r="E3183" t="str">
            <v>SICRO Abr/26</v>
          </cell>
        </row>
        <row r="3184">
          <cell r="A3184">
            <v>2003916</v>
          </cell>
          <cell r="B3184" t="str">
            <v>Dreno longitudinal profundo para corte em rocha - DPR 02 - tubo de concreto perfurado e brita produzida</v>
          </cell>
          <cell r="C3184" t="str">
            <v>m</v>
          </cell>
          <cell r="D3184">
            <v>132.55000000000001</v>
          </cell>
          <cell r="E3184" t="str">
            <v>SICRO Abr/26</v>
          </cell>
        </row>
        <row r="3185">
          <cell r="A3185">
            <v>2003591</v>
          </cell>
          <cell r="B3185" t="str">
            <v>Dreno longitudinal profundo para corte em rocha - DPR 02 - tubo PEAD e brita comercial</v>
          </cell>
          <cell r="C3185" t="str">
            <v>m</v>
          </cell>
          <cell r="D3185">
            <v>151.72999999999999</v>
          </cell>
          <cell r="E3185" t="str">
            <v>SICRO Abr/26</v>
          </cell>
        </row>
        <row r="3186">
          <cell r="A3186">
            <v>2003590</v>
          </cell>
          <cell r="B3186" t="str">
            <v>Dreno longitudinal profundo para corte em rocha - DPR 02 - tubo PEAD e brita produzida</v>
          </cell>
          <cell r="C3186" t="str">
            <v>m</v>
          </cell>
          <cell r="D3186">
            <v>137.44999999999999</v>
          </cell>
          <cell r="E3186" t="str">
            <v>SICRO Abr/26</v>
          </cell>
        </row>
        <row r="3187">
          <cell r="A3187">
            <v>2003593</v>
          </cell>
          <cell r="B3187" t="str">
            <v>Dreno longitudinal profundo para corte em rocha - DPR 03 - brita comercial</v>
          </cell>
          <cell r="C3187" t="str">
            <v>m</v>
          </cell>
          <cell r="D3187">
            <v>96.57</v>
          </cell>
          <cell r="E3187" t="str">
            <v>SICRO Abr/26</v>
          </cell>
        </row>
        <row r="3188">
          <cell r="A3188">
            <v>2003592</v>
          </cell>
          <cell r="B3188" t="str">
            <v>Dreno longitudinal profundo para corte em rocha - DPR 03 - brita produzida</v>
          </cell>
          <cell r="C3188" t="str">
            <v>m</v>
          </cell>
          <cell r="D3188">
            <v>76.16</v>
          </cell>
          <cell r="E3188" t="str">
            <v>SICRO Abr/26</v>
          </cell>
        </row>
        <row r="3189">
          <cell r="A3189">
            <v>2003595</v>
          </cell>
          <cell r="B3189" t="str">
            <v>Dreno longitudinal profundo para corte em rocha - DPR 04 - brita comercial</v>
          </cell>
          <cell r="C3189" t="str">
            <v>m</v>
          </cell>
          <cell r="D3189">
            <v>82.99</v>
          </cell>
          <cell r="E3189" t="str">
            <v>SICRO Abr/26</v>
          </cell>
        </row>
        <row r="3190">
          <cell r="A3190">
            <v>2003594</v>
          </cell>
          <cell r="B3190" t="str">
            <v>Dreno longitudinal profundo para corte em rocha - DPR 04 - brita produzida</v>
          </cell>
          <cell r="C3190" t="str">
            <v>m</v>
          </cell>
          <cell r="D3190">
            <v>62.58</v>
          </cell>
          <cell r="E3190" t="str">
            <v>SICRO Abr/26</v>
          </cell>
        </row>
        <row r="3191">
          <cell r="A3191">
            <v>2003597</v>
          </cell>
          <cell r="B3191" t="str">
            <v>Dreno longitudinal profundo para corte em rocha - DPR 05 - tubo de concreto poroso e areia comercial</v>
          </cell>
          <cell r="C3191" t="str">
            <v>m</v>
          </cell>
          <cell r="D3191">
            <v>129.53</v>
          </cell>
          <cell r="E3191" t="str">
            <v>SICRO Abr/26</v>
          </cell>
        </row>
        <row r="3192">
          <cell r="A3192">
            <v>2003596</v>
          </cell>
          <cell r="B3192" t="str">
            <v>Dreno longitudinal profundo para corte em rocha - DPR 05 - tubo de concreto poroso e areia extraída</v>
          </cell>
          <cell r="C3192" t="str">
            <v>m</v>
          </cell>
          <cell r="D3192">
            <v>110.82</v>
          </cell>
          <cell r="E3192" t="str">
            <v>SICRO Abr/26</v>
          </cell>
        </row>
        <row r="3193">
          <cell r="A3193">
            <v>2003572</v>
          </cell>
          <cell r="B3193" t="str">
            <v>Dreno longitudinal profundo para corte em solo - DPS 01 - tubo PEAD e areia comercial</v>
          </cell>
          <cell r="C3193" t="str">
            <v>m</v>
          </cell>
          <cell r="D3193">
            <v>148.79</v>
          </cell>
          <cell r="E3193" t="str">
            <v>SICRO Abr/26</v>
          </cell>
        </row>
        <row r="3194">
          <cell r="A3194">
            <v>2003580</v>
          </cell>
          <cell r="B3194" t="str">
            <v>Dreno longitudinal profundo para corte em solo - DPS 01 - tubo PEAD e areia extraída</v>
          </cell>
          <cell r="C3194" t="str">
            <v>m</v>
          </cell>
          <cell r="D3194">
            <v>79.91</v>
          </cell>
          <cell r="E3194" t="str">
            <v>SICRO Abr/26</v>
          </cell>
        </row>
        <row r="3195">
          <cell r="A3195">
            <v>2003573</v>
          </cell>
          <cell r="B3195" t="str">
            <v>Dreno longitudinal profundo para corte em solo - DPS 02 - tubo PEAD e areia comercial</v>
          </cell>
          <cell r="C3195" t="str">
            <v>m</v>
          </cell>
          <cell r="D3195">
            <v>156.41999999999999</v>
          </cell>
          <cell r="E3195" t="str">
            <v>SICRO Abr/26</v>
          </cell>
        </row>
        <row r="3196">
          <cell r="A3196">
            <v>2003581</v>
          </cell>
          <cell r="B3196" t="str">
            <v>Dreno longitudinal profundo para corte em solo - DPS 02 - tubo PEAD e areia extraída</v>
          </cell>
          <cell r="C3196" t="str">
            <v>m</v>
          </cell>
          <cell r="D3196">
            <v>75.86</v>
          </cell>
          <cell r="E3196" t="str">
            <v>SICRO Abr/26</v>
          </cell>
        </row>
        <row r="3197">
          <cell r="A3197">
            <v>2003561</v>
          </cell>
          <cell r="B3197" t="str">
            <v>Dreno longitudinal profundo para corte em solo - DPS 03 - tubo de concreto perfurado, areia e brita comerciais - madeira com utilização de 5 vezes</v>
          </cell>
          <cell r="C3197" t="str">
            <v>m</v>
          </cell>
          <cell r="D3197">
            <v>234.82</v>
          </cell>
          <cell r="E3197" t="str">
            <v>SICRO Abr/26</v>
          </cell>
        </row>
        <row r="3198">
          <cell r="A3198">
            <v>2003560</v>
          </cell>
          <cell r="B3198" t="str">
            <v>Dreno longitudinal profundo para corte em solo - DPS 03 - tubo de concreto perfurado, areia extraída e brita produzida - madeira com utilização de 5 vezes</v>
          </cell>
          <cell r="C3198" t="str">
            <v>m</v>
          </cell>
          <cell r="D3198">
            <v>148.84</v>
          </cell>
          <cell r="E3198" t="str">
            <v>SICRO Abr/26</v>
          </cell>
        </row>
        <row r="3199">
          <cell r="A3199">
            <v>2003574</v>
          </cell>
          <cell r="B3199" t="str">
            <v>Dreno longitudinal profundo para corte em solo - DPS 03 - tubo PEAD, areia e brita comerciais - madeira com utilização de 5 vezes</v>
          </cell>
          <cell r="C3199" t="str">
            <v>m</v>
          </cell>
          <cell r="D3199">
            <v>236.02</v>
          </cell>
          <cell r="E3199" t="str">
            <v>SICRO Abr/26</v>
          </cell>
        </row>
        <row r="3200">
          <cell r="A3200">
            <v>2003582</v>
          </cell>
          <cell r="B3200" t="str">
            <v>Dreno longitudinal profundo para corte em solo - DPS 03 - tubo PEAD, areia extraída e brita produzida - madeira com utilização de 5 vezes</v>
          </cell>
          <cell r="C3200" t="str">
            <v>m</v>
          </cell>
          <cell r="D3200">
            <v>153.72999999999999</v>
          </cell>
          <cell r="E3200" t="str">
            <v>SICRO Abr/26</v>
          </cell>
        </row>
        <row r="3201">
          <cell r="A3201">
            <v>2003563</v>
          </cell>
          <cell r="B3201" t="str">
            <v>Dreno longitudinal profundo para corte em solo - DPS 04 - tubo de concreto perfurado, areia e brita comerciais - madeira com utilização de 5 vezes</v>
          </cell>
          <cell r="C3201" t="str">
            <v>m</v>
          </cell>
          <cell r="D3201">
            <v>243.97</v>
          </cell>
          <cell r="E3201" t="str">
            <v>SICRO Abr/26</v>
          </cell>
        </row>
        <row r="3202">
          <cell r="A3202">
            <v>2003562</v>
          </cell>
          <cell r="B3202" t="str">
            <v>Dreno longitudinal profundo para corte em solo - DPS 04 - tubo de concreto perfurado, areia extraída e brita produzida - madeira com utilização de 5 vezes</v>
          </cell>
          <cell r="C3202" t="str">
            <v>m</v>
          </cell>
          <cell r="D3202">
            <v>143.97999999999999</v>
          </cell>
          <cell r="E3202" t="str">
            <v>SICRO Abr/26</v>
          </cell>
        </row>
        <row r="3203">
          <cell r="A3203">
            <v>2003575</v>
          </cell>
          <cell r="B3203" t="str">
            <v>Dreno longitudinal profundo para corte em solo - DPS 04 - tubo PEAD, areia e brita comerciais - madeira com utilização de 5 vezes</v>
          </cell>
          <cell r="C3203" t="str">
            <v>m</v>
          </cell>
          <cell r="D3203">
            <v>245.17</v>
          </cell>
          <cell r="E3203" t="str">
            <v>SICRO Abr/26</v>
          </cell>
        </row>
        <row r="3204">
          <cell r="A3204">
            <v>2003583</v>
          </cell>
          <cell r="B3204" t="str">
            <v>Dreno longitudinal profundo para corte em solo - DPS 04 - tubo PEAD, areia extraída e brita produzida - madeira com utilização de 5 vezes</v>
          </cell>
          <cell r="C3204" t="str">
            <v>m</v>
          </cell>
          <cell r="D3204">
            <v>148.87</v>
          </cell>
          <cell r="E3204" t="str">
            <v>SICRO Abr/26</v>
          </cell>
        </row>
        <row r="3205">
          <cell r="A3205">
            <v>2003565</v>
          </cell>
          <cell r="B3205" t="str">
            <v>Dreno longitudinal profundo para corte em solo - DPS 05 - dreno cego - brita comercial</v>
          </cell>
          <cell r="C3205" t="str">
            <v>m</v>
          </cell>
          <cell r="D3205">
            <v>163.29</v>
          </cell>
          <cell r="E3205" t="str">
            <v>SICRO Abr/26</v>
          </cell>
        </row>
        <row r="3206">
          <cell r="A3206">
            <v>2003564</v>
          </cell>
          <cell r="B3206" t="str">
            <v>Dreno longitudinal profundo para corte em solo - DPS 05 - dreno cego - brita produzida</v>
          </cell>
          <cell r="C3206" t="str">
            <v>m</v>
          </cell>
          <cell r="D3206">
            <v>100.02</v>
          </cell>
          <cell r="E3206" t="str">
            <v>SICRO Abr/26</v>
          </cell>
        </row>
        <row r="3207">
          <cell r="A3207">
            <v>2003567</v>
          </cell>
          <cell r="B3207" t="str">
            <v>Dreno longitudinal profundo para corte em solo - DPS 06 - dreno cego - brita comercial</v>
          </cell>
          <cell r="C3207" t="str">
            <v>m</v>
          </cell>
          <cell r="D3207">
            <v>183.23</v>
          </cell>
          <cell r="E3207" t="str">
            <v>SICRO Abr/26</v>
          </cell>
        </row>
        <row r="3208">
          <cell r="A3208">
            <v>2003566</v>
          </cell>
          <cell r="B3208" t="str">
            <v>Dreno longitudinal profundo para corte em solo - DPS 06 - dreno cego - brita produzida</v>
          </cell>
          <cell r="C3208" t="str">
            <v>m</v>
          </cell>
          <cell r="D3208">
            <v>106.69</v>
          </cell>
          <cell r="E3208" t="str">
            <v>SICRO Abr/26</v>
          </cell>
        </row>
        <row r="3209">
          <cell r="A3209">
            <v>2003569</v>
          </cell>
          <cell r="B3209" t="str">
            <v>Dreno longitudinal profundo para corte em solo - DPS 07 - tubo de concreto perfurado e brita comercial</v>
          </cell>
          <cell r="C3209" t="str">
            <v>m</v>
          </cell>
          <cell r="D3209">
            <v>217.11</v>
          </cell>
          <cell r="E3209" t="str">
            <v>SICRO Abr/26</v>
          </cell>
        </row>
        <row r="3210">
          <cell r="A3210">
            <v>2003568</v>
          </cell>
          <cell r="B3210" t="str">
            <v>Dreno longitudinal profundo para corte em solo - DPS 07 - tubo de concreto perfurado e brita produzida</v>
          </cell>
          <cell r="C3210" t="str">
            <v>m</v>
          </cell>
          <cell r="D3210">
            <v>156.26</v>
          </cell>
          <cell r="E3210" t="str">
            <v>SICRO Abr/26</v>
          </cell>
        </row>
        <row r="3211">
          <cell r="A3211">
            <v>2003578</v>
          </cell>
          <cell r="B3211" t="str">
            <v>Dreno longitudinal profundo para corte em solo - DPS 07 - tubo PEAD e brita comercial</v>
          </cell>
          <cell r="C3211" t="str">
            <v>m</v>
          </cell>
          <cell r="D3211">
            <v>218.31</v>
          </cell>
          <cell r="E3211" t="str">
            <v>SICRO Abr/26</v>
          </cell>
        </row>
        <row r="3212">
          <cell r="A3212">
            <v>2003586</v>
          </cell>
          <cell r="B3212" t="str">
            <v>Dreno longitudinal profundo para corte em solo - DPS 07 - tubo PEAD e brita produzida</v>
          </cell>
          <cell r="C3212" t="str">
            <v>m</v>
          </cell>
          <cell r="D3212">
            <v>161.16</v>
          </cell>
          <cell r="E3212" t="str">
            <v>SICRO Abr/26</v>
          </cell>
        </row>
        <row r="3213">
          <cell r="A3213">
            <v>2003571</v>
          </cell>
          <cell r="B3213" t="str">
            <v>Dreno longitudinal profundo para corte em solo - DPS 08 - tubo de concreto perfurado e brita comercial</v>
          </cell>
          <cell r="C3213" t="str">
            <v>m</v>
          </cell>
          <cell r="D3213">
            <v>237.05</v>
          </cell>
          <cell r="E3213" t="str">
            <v>SICRO Abr/26</v>
          </cell>
        </row>
        <row r="3214">
          <cell r="A3214">
            <v>2003570</v>
          </cell>
          <cell r="B3214" t="str">
            <v>Dreno longitudinal profundo para corte em solo - DPS 08 - tubo de concreto perfurado e brita produzida</v>
          </cell>
          <cell r="C3214" t="str">
            <v>m</v>
          </cell>
          <cell r="D3214">
            <v>162.93</v>
          </cell>
          <cell r="E3214" t="str">
            <v>SICRO Abr/26</v>
          </cell>
        </row>
        <row r="3215">
          <cell r="A3215">
            <v>2003579</v>
          </cell>
          <cell r="B3215" t="str">
            <v>Dreno longitudinal profundo para corte em solo - DPS 08 - tubo PEAD e brita comercial</v>
          </cell>
          <cell r="C3215" t="str">
            <v>m</v>
          </cell>
          <cell r="D3215">
            <v>238.24</v>
          </cell>
          <cell r="E3215" t="str">
            <v>SICRO Abr/26</v>
          </cell>
        </row>
        <row r="3216">
          <cell r="A3216">
            <v>2003587</v>
          </cell>
          <cell r="B3216" t="str">
            <v>Dreno longitudinal profundo para corte em solo - DPS 08 - tubo PEAD e brita produzida</v>
          </cell>
          <cell r="C3216" t="str">
            <v>m</v>
          </cell>
          <cell r="D3216">
            <v>167.83</v>
          </cell>
          <cell r="E3216" t="str">
            <v>SICRO Abr/26</v>
          </cell>
        </row>
        <row r="3217">
          <cell r="A3217">
            <v>2004506</v>
          </cell>
          <cell r="B3217" t="str">
            <v>Dreno profundo H = 1,0 m - com geocomposto drenante - inclusive escavação e reaterro</v>
          </cell>
          <cell r="C3217" t="str">
            <v>m</v>
          </cell>
          <cell r="D3217">
            <v>72.91</v>
          </cell>
          <cell r="E3217" t="str">
            <v>SICRO Abr/26</v>
          </cell>
        </row>
        <row r="3218">
          <cell r="A3218">
            <v>2004507</v>
          </cell>
          <cell r="B3218" t="str">
            <v>Dreno profundo H = 1,5 m - com geocomposto drenante - inclusive escavação e reaterro</v>
          </cell>
          <cell r="C3218" t="str">
            <v>m</v>
          </cell>
          <cell r="D3218">
            <v>99.11</v>
          </cell>
          <cell r="E3218" t="str">
            <v>SICRO Abr/26</v>
          </cell>
        </row>
        <row r="3219">
          <cell r="A3219">
            <v>2003614</v>
          </cell>
          <cell r="B3219" t="str">
            <v>Dreno sub-horizontal - DSH 01 - material de 1ª categoria</v>
          </cell>
          <cell r="C3219" t="str">
            <v>m</v>
          </cell>
          <cell r="D3219">
            <v>179.37</v>
          </cell>
          <cell r="E3219" t="str">
            <v>SICRO Abr/26</v>
          </cell>
        </row>
        <row r="3220">
          <cell r="A3220">
            <v>2003865</v>
          </cell>
          <cell r="B3220" t="str">
            <v>Dreno sub-horizontal - DSH 01 - material de 2ª categoria</v>
          </cell>
          <cell r="C3220" t="str">
            <v>m</v>
          </cell>
          <cell r="D3220">
            <v>199.99</v>
          </cell>
          <cell r="E3220" t="str">
            <v>SICRO Abr/26</v>
          </cell>
        </row>
        <row r="3221">
          <cell r="A3221">
            <v>2003923</v>
          </cell>
          <cell r="B3221" t="str">
            <v>Dreno subsuperficial - DSS 01 - tubo de concreto perfurado e areia comercial</v>
          </cell>
          <cell r="C3221" t="str">
            <v>m</v>
          </cell>
          <cell r="D3221">
            <v>66.27</v>
          </cell>
          <cell r="E3221" t="str">
            <v>SICRO Abr/26</v>
          </cell>
        </row>
        <row r="3222">
          <cell r="A3222">
            <v>2003922</v>
          </cell>
          <cell r="B3222" t="str">
            <v>Dreno subsuperficial - DSS 01 - tubo de concreto perfurado e areia extraída</v>
          </cell>
          <cell r="C3222" t="str">
            <v>m</v>
          </cell>
          <cell r="D3222">
            <v>43.89</v>
          </cell>
          <cell r="E3222" t="str">
            <v>SICRO Abr/26</v>
          </cell>
        </row>
        <row r="3223">
          <cell r="A3223">
            <v>2003605</v>
          </cell>
          <cell r="B3223" t="str">
            <v>Dreno subsuperficial - DSS 01 - tubo PEAD e areia comercial</v>
          </cell>
          <cell r="C3223" t="str">
            <v>m</v>
          </cell>
          <cell r="D3223">
            <v>45.94</v>
          </cell>
          <cell r="E3223" t="str">
            <v>SICRO Abr/26</v>
          </cell>
        </row>
        <row r="3224">
          <cell r="A3224">
            <v>2003604</v>
          </cell>
          <cell r="B3224" t="str">
            <v>Dreno subsuperficial - DSS 01 - tubo PEAD e areia extraída</v>
          </cell>
          <cell r="C3224" t="str">
            <v>m</v>
          </cell>
          <cell r="D3224">
            <v>27.26</v>
          </cell>
          <cell r="E3224" t="str">
            <v>SICRO Abr/26</v>
          </cell>
        </row>
        <row r="3225">
          <cell r="A3225">
            <v>2003607</v>
          </cell>
          <cell r="B3225" t="str">
            <v>Dreno subsuperficial - DSS 02 - brita comercial</v>
          </cell>
          <cell r="C3225" t="str">
            <v>m</v>
          </cell>
          <cell r="D3225">
            <v>47.41</v>
          </cell>
          <cell r="E3225" t="str">
            <v>SICRO Abr/26</v>
          </cell>
        </row>
        <row r="3226">
          <cell r="A3226">
            <v>2003606</v>
          </cell>
          <cell r="B3226" t="str">
            <v>Dreno subsuperficial - DSS 02 - brita produzida</v>
          </cell>
          <cell r="C3226" t="str">
            <v>m</v>
          </cell>
          <cell r="D3226">
            <v>31.08</v>
          </cell>
          <cell r="E3226" t="str">
            <v>SICRO Abr/26</v>
          </cell>
        </row>
        <row r="3227">
          <cell r="A3227">
            <v>2003609</v>
          </cell>
          <cell r="B3227" t="str">
            <v>Dreno subsuperficial - DSS 03 - brita comercial</v>
          </cell>
          <cell r="C3227" t="str">
            <v>m</v>
          </cell>
          <cell r="D3227">
            <v>32.81</v>
          </cell>
          <cell r="E3227" t="str">
            <v>SICRO Abr/26</v>
          </cell>
        </row>
        <row r="3228">
          <cell r="A3228">
            <v>2003608</v>
          </cell>
          <cell r="B3228" t="str">
            <v>Dreno subsuperficial - DSS 03 - brita produzida</v>
          </cell>
          <cell r="C3228" t="str">
            <v>m</v>
          </cell>
          <cell r="D3228">
            <v>16.48</v>
          </cell>
          <cell r="E3228" t="str">
            <v>SICRO Abr/26</v>
          </cell>
        </row>
        <row r="3229">
          <cell r="A3229">
            <v>2003925</v>
          </cell>
          <cell r="B3229" t="str">
            <v>Dreno subsuperficial - DSS 04 - tubo de concreto perfurado e brita comercial</v>
          </cell>
          <cell r="C3229" t="str">
            <v>m</v>
          </cell>
          <cell r="D3229">
            <v>91.17</v>
          </cell>
          <cell r="E3229" t="str">
            <v>SICRO Abr/26</v>
          </cell>
        </row>
        <row r="3230">
          <cell r="A3230">
            <v>2003924</v>
          </cell>
          <cell r="B3230" t="str">
            <v>Dreno subsuperficial - DSS 04 - tubo de concreto perfurado e brita produzida</v>
          </cell>
          <cell r="C3230" t="str">
            <v>m</v>
          </cell>
          <cell r="D3230">
            <v>71.14</v>
          </cell>
          <cell r="E3230" t="str">
            <v>SICRO Abr/26</v>
          </cell>
        </row>
        <row r="3231">
          <cell r="A3231">
            <v>2003611</v>
          </cell>
          <cell r="B3231" t="str">
            <v>Dreno subsuperficial - DSS 04 - tubo PEAD e brita comercial</v>
          </cell>
          <cell r="C3231" t="str">
            <v>m</v>
          </cell>
          <cell r="D3231">
            <v>70.84</v>
          </cell>
          <cell r="E3231" t="str">
            <v>SICRO Abr/26</v>
          </cell>
        </row>
        <row r="3232">
          <cell r="A3232">
            <v>2003610</v>
          </cell>
          <cell r="B3232" t="str">
            <v>Dreno subsuperficial - DSS 04 - tubo PEAD e brita produzida</v>
          </cell>
          <cell r="C3232" t="str">
            <v>m</v>
          </cell>
          <cell r="D3232">
            <v>54.51</v>
          </cell>
          <cell r="E3232" t="str">
            <v>SICRO Abr/26</v>
          </cell>
        </row>
        <row r="3233">
          <cell r="A3233">
            <v>2003820</v>
          </cell>
          <cell r="B3233" t="str">
            <v>Dreno tipo barbacã - DRB 01 - D = 75 mm em estrutura de contenção de encosta - excluso o tubo de drenagem</v>
          </cell>
          <cell r="C3233" t="str">
            <v>un</v>
          </cell>
          <cell r="D3233">
            <v>25</v>
          </cell>
          <cell r="E3233" t="str">
            <v>SICRO Abr/26</v>
          </cell>
        </row>
        <row r="3234">
          <cell r="A3234">
            <v>2003821</v>
          </cell>
          <cell r="B3234" t="str">
            <v>Dreno tipo barbacã - DRB 02 - D = 50 mm em estrutura de contenção de encosta - excluso o tubo de drenagem</v>
          </cell>
          <cell r="C3234" t="str">
            <v>un</v>
          </cell>
          <cell r="D3234">
            <v>21.47</v>
          </cell>
          <cell r="E3234" t="str">
            <v>SICRO Abr/26</v>
          </cell>
        </row>
        <row r="3235">
          <cell r="A3235">
            <v>2003842</v>
          </cell>
          <cell r="B3235" t="str">
            <v>Enchimento de junta de concreto com argamassa asfáltica de densidade 1.700 kg/m³ - espessura de 1 cm</v>
          </cell>
          <cell r="C3235" t="str">
            <v>kg</v>
          </cell>
          <cell r="D3235">
            <v>90.29</v>
          </cell>
          <cell r="E3235" t="str">
            <v>SICRO Abr/26</v>
          </cell>
        </row>
        <row r="3236">
          <cell r="A3236">
            <v>2003103</v>
          </cell>
          <cell r="B3236" t="str">
            <v>Entrada para descida d'água - EDA 01 A - areia e brita comerciais</v>
          </cell>
          <cell r="C3236" t="str">
            <v>un</v>
          </cell>
          <cell r="D3236">
            <v>224.69</v>
          </cell>
          <cell r="E3236" t="str">
            <v>SICRO Abr/26</v>
          </cell>
        </row>
        <row r="3237">
          <cell r="A3237">
            <v>2003104</v>
          </cell>
          <cell r="B3237" t="str">
            <v>Entrada para descida d'água - EDA 01 A - areia extraída e brita produzida</v>
          </cell>
          <cell r="C3237" t="str">
            <v>un</v>
          </cell>
          <cell r="D3237">
            <v>195.57</v>
          </cell>
          <cell r="E3237" t="str">
            <v>SICRO Abr/26</v>
          </cell>
        </row>
        <row r="3238">
          <cell r="A3238">
            <v>2003115</v>
          </cell>
          <cell r="B3238" t="str">
            <v>Entrada para descida d'água - EDA 01 B - areia e brita comerciais</v>
          </cell>
          <cell r="C3238" t="str">
            <v>un</v>
          </cell>
          <cell r="D3238">
            <v>331.71</v>
          </cell>
          <cell r="E3238" t="str">
            <v>SICRO Abr/26</v>
          </cell>
        </row>
        <row r="3239">
          <cell r="A3239">
            <v>2003116</v>
          </cell>
          <cell r="B3239" t="str">
            <v>Entrada para descida d'água - EDA 01 B - areia extraída e brita produzida</v>
          </cell>
          <cell r="C3239" t="str">
            <v>un</v>
          </cell>
          <cell r="D3239">
            <v>287.07</v>
          </cell>
          <cell r="E3239" t="str">
            <v>SICRO Abr/26</v>
          </cell>
        </row>
        <row r="3240">
          <cell r="A3240">
            <v>2003105</v>
          </cell>
          <cell r="B3240" t="str">
            <v>Entrada para descida d'água - EDA 02 A - areia e brita comerciais</v>
          </cell>
          <cell r="C3240" t="str">
            <v>un</v>
          </cell>
          <cell r="D3240">
            <v>238.42</v>
          </cell>
          <cell r="E3240" t="str">
            <v>SICRO Abr/26</v>
          </cell>
        </row>
        <row r="3241">
          <cell r="A3241">
            <v>2003106</v>
          </cell>
          <cell r="B3241" t="str">
            <v>Entrada para descida d'água - EDA 02 A - areia extraída e brita produzida</v>
          </cell>
          <cell r="C3241" t="str">
            <v>un</v>
          </cell>
          <cell r="D3241">
            <v>208.07</v>
          </cell>
          <cell r="E3241" t="str">
            <v>SICRO Abr/26</v>
          </cell>
        </row>
        <row r="3242">
          <cell r="A3242">
            <v>2003117</v>
          </cell>
          <cell r="B3242" t="str">
            <v>Entrada para descida d'água - EDA 02 B - areia e brita comerciais</v>
          </cell>
          <cell r="C3242" t="str">
            <v>un</v>
          </cell>
          <cell r="D3242">
            <v>351.09</v>
          </cell>
          <cell r="E3242" t="str">
            <v>SICRO Abr/26</v>
          </cell>
        </row>
        <row r="3243">
          <cell r="A3243">
            <v>2003118</v>
          </cell>
          <cell r="B3243" t="str">
            <v>Entrada para descida d'água - EDA 02 B - areia extraída e brita produzida</v>
          </cell>
          <cell r="C3243" t="str">
            <v>un</v>
          </cell>
          <cell r="D3243">
            <v>304.7</v>
          </cell>
          <cell r="E3243" t="str">
            <v>SICRO Abr/26</v>
          </cell>
        </row>
        <row r="3244">
          <cell r="A3244">
            <v>2003107</v>
          </cell>
          <cell r="B3244" t="str">
            <v>Entrada para descida d'água - EDA 03 A - areia e brita comerciais</v>
          </cell>
          <cell r="C3244" t="str">
            <v>un</v>
          </cell>
          <cell r="D3244">
            <v>210.28</v>
          </cell>
          <cell r="E3244" t="str">
            <v>SICRO Abr/26</v>
          </cell>
        </row>
        <row r="3245">
          <cell r="A3245">
            <v>2003108</v>
          </cell>
          <cell r="B3245" t="str">
            <v>Entrada para descida d'água - EDA 03 A - areia extraída e brita produzida</v>
          </cell>
          <cell r="C3245" t="str">
            <v>un</v>
          </cell>
          <cell r="D3245">
            <v>184.38</v>
          </cell>
          <cell r="E3245" t="str">
            <v>SICRO Abr/26</v>
          </cell>
        </row>
        <row r="3246">
          <cell r="A3246">
            <v>2003119</v>
          </cell>
          <cell r="B3246" t="str">
            <v>Entrada para descida d'água - EDA 03 B - areia e brita comerciais</v>
          </cell>
          <cell r="C3246" t="str">
            <v>un</v>
          </cell>
          <cell r="D3246">
            <v>305.18</v>
          </cell>
          <cell r="E3246" t="str">
            <v>SICRO Abr/26</v>
          </cell>
        </row>
        <row r="3247">
          <cell r="A3247">
            <v>2003120</v>
          </cell>
          <cell r="B3247" t="str">
            <v>Entrada para descida d'água - EDA 03 B - areia extraída e brita produzida</v>
          </cell>
          <cell r="C3247" t="str">
            <v>un</v>
          </cell>
          <cell r="D3247">
            <v>266.91000000000003</v>
          </cell>
          <cell r="E3247" t="str">
            <v>SICRO Abr/26</v>
          </cell>
        </row>
        <row r="3248">
          <cell r="A3248">
            <v>2003109</v>
          </cell>
          <cell r="B3248" t="str">
            <v>Entrada para descida d'água - EDA 04 A - areia e brita comerciais</v>
          </cell>
          <cell r="C3248" t="str">
            <v>un</v>
          </cell>
          <cell r="D3248">
            <v>221.68</v>
          </cell>
          <cell r="E3248" t="str">
            <v>SICRO Abr/26</v>
          </cell>
        </row>
        <row r="3249">
          <cell r="A3249">
            <v>2003110</v>
          </cell>
          <cell r="B3249" t="str">
            <v>Entrada para descida d'água - EDA 04 A - areia extraída e brita produzida</v>
          </cell>
          <cell r="C3249" t="str">
            <v>un</v>
          </cell>
          <cell r="D3249">
            <v>194.85</v>
          </cell>
          <cell r="E3249" t="str">
            <v>SICRO Abr/26</v>
          </cell>
        </row>
        <row r="3250">
          <cell r="A3250">
            <v>2003121</v>
          </cell>
          <cell r="B3250" t="str">
            <v>Entrada para descida d'água - EDA 04 B - areia e brita comerciais</v>
          </cell>
          <cell r="C3250" t="str">
            <v>un</v>
          </cell>
          <cell r="D3250">
            <v>321.36</v>
          </cell>
          <cell r="E3250" t="str">
            <v>SICRO Abr/26</v>
          </cell>
        </row>
        <row r="3251">
          <cell r="A3251">
            <v>2003122</v>
          </cell>
          <cell r="B3251" t="str">
            <v>Entrada para descida d'água - EDA 04 B - areia extraída e brita produzida</v>
          </cell>
          <cell r="C3251" t="str">
            <v>un</v>
          </cell>
          <cell r="D3251">
            <v>281.79000000000002</v>
          </cell>
          <cell r="E3251" t="str">
            <v>SICRO Abr/26</v>
          </cell>
        </row>
        <row r="3252">
          <cell r="A3252">
            <v>2003111</v>
          </cell>
          <cell r="B3252" t="str">
            <v>Entrada para descida d'água - EDA 05 A - areia e brita comerciais</v>
          </cell>
          <cell r="C3252" t="str">
            <v>un</v>
          </cell>
          <cell r="D3252">
            <v>235.28</v>
          </cell>
          <cell r="E3252" t="str">
            <v>SICRO Abr/26</v>
          </cell>
        </row>
        <row r="3253">
          <cell r="A3253">
            <v>2003112</v>
          </cell>
          <cell r="B3253" t="str">
            <v>Entrada para descida d'água - EDA 05 A - areia extraída e brita produzida</v>
          </cell>
          <cell r="C3253" t="str">
            <v>un</v>
          </cell>
          <cell r="D3253">
            <v>207.37</v>
          </cell>
          <cell r="E3253" t="str">
            <v>SICRO Abr/26</v>
          </cell>
        </row>
        <row r="3254">
          <cell r="A3254">
            <v>2003123</v>
          </cell>
          <cell r="B3254" t="str">
            <v>Entrada para descida d'água - EDA 05 B - areia e brita comerciais</v>
          </cell>
          <cell r="C3254" t="str">
            <v>un</v>
          </cell>
          <cell r="D3254">
            <v>340.83</v>
          </cell>
          <cell r="E3254" t="str">
            <v>SICRO Abr/26</v>
          </cell>
        </row>
        <row r="3255">
          <cell r="A3255">
            <v>2003124</v>
          </cell>
          <cell r="B3255" t="str">
            <v>Entrada para descida d'água - EDA 05 B - areia extraída e brita produzida</v>
          </cell>
          <cell r="C3255" t="str">
            <v>un</v>
          </cell>
          <cell r="D3255">
            <v>299.68</v>
          </cell>
          <cell r="E3255" t="str">
            <v>SICRO Abr/26</v>
          </cell>
        </row>
        <row r="3256">
          <cell r="A3256">
            <v>2003113</v>
          </cell>
          <cell r="B3256" t="str">
            <v>Entrada para descida d'água - EDA 06 A - areia e brita comerciais</v>
          </cell>
          <cell r="C3256" t="str">
            <v>un</v>
          </cell>
          <cell r="D3256">
            <v>246.68</v>
          </cell>
          <cell r="E3256" t="str">
            <v>SICRO Abr/26</v>
          </cell>
        </row>
        <row r="3257">
          <cell r="A3257">
            <v>2003114</v>
          </cell>
          <cell r="B3257" t="str">
            <v>Entrada para descida d'água - EDA 06 A - areia extraída e brita produzida</v>
          </cell>
          <cell r="C3257" t="str">
            <v>un</v>
          </cell>
          <cell r="D3257">
            <v>217.84</v>
          </cell>
          <cell r="E3257" t="str">
            <v>SICRO Abr/26</v>
          </cell>
        </row>
        <row r="3258">
          <cell r="A3258">
            <v>2003125</v>
          </cell>
          <cell r="B3258" t="str">
            <v>Entrada para descida d'água - EDA 06 B - areia e brita comerciais</v>
          </cell>
          <cell r="C3258" t="str">
            <v>un</v>
          </cell>
          <cell r="D3258">
            <v>357.01</v>
          </cell>
          <cell r="E3258" t="str">
            <v>SICRO Abr/26</v>
          </cell>
        </row>
        <row r="3259">
          <cell r="A3259">
            <v>2003126</v>
          </cell>
          <cell r="B3259" t="str">
            <v>Entrada para descida d'água - EDA 06 B - areia extraída e brita produzida</v>
          </cell>
          <cell r="C3259" t="str">
            <v>un</v>
          </cell>
          <cell r="D3259">
            <v>314.56</v>
          </cell>
          <cell r="E3259" t="str">
            <v>SICRO Abr/26</v>
          </cell>
        </row>
        <row r="3260">
          <cell r="A3260">
            <v>2003127</v>
          </cell>
          <cell r="B3260" t="str">
            <v>Entrada para descida d'água - EDA 07 A - areia e brita comerciais</v>
          </cell>
          <cell r="C3260" t="str">
            <v>un</v>
          </cell>
          <cell r="D3260">
            <v>946.55</v>
          </cell>
          <cell r="E3260" t="str">
            <v>SICRO Abr/26</v>
          </cell>
        </row>
        <row r="3261">
          <cell r="A3261">
            <v>2003128</v>
          </cell>
          <cell r="B3261" t="str">
            <v>Entrada para descida d'água - EDA 07 A - areia extraída e brita produzida</v>
          </cell>
          <cell r="C3261" t="str">
            <v>un</v>
          </cell>
          <cell r="D3261">
            <v>803.12</v>
          </cell>
          <cell r="E3261" t="str">
            <v>SICRO Abr/26</v>
          </cell>
        </row>
        <row r="3262">
          <cell r="A3262">
            <v>2003147</v>
          </cell>
          <cell r="B3262" t="str">
            <v>Entrada para descida d'água - EDA 07 B - areia e brita comerciais</v>
          </cell>
          <cell r="C3262" t="str">
            <v>un</v>
          </cell>
          <cell r="D3262">
            <v>1299.22</v>
          </cell>
          <cell r="E3262" t="str">
            <v>SICRO Abr/26</v>
          </cell>
        </row>
        <row r="3263">
          <cell r="A3263">
            <v>2003148</v>
          </cell>
          <cell r="B3263" t="str">
            <v>Entrada para descida d'água - EDA 07 B - areia extraída e brita produzida</v>
          </cell>
          <cell r="C3263" t="str">
            <v>un</v>
          </cell>
          <cell r="D3263">
            <v>1093.31</v>
          </cell>
          <cell r="E3263" t="str">
            <v>SICRO Abr/26</v>
          </cell>
        </row>
        <row r="3264">
          <cell r="A3264">
            <v>2003129</v>
          </cell>
          <cell r="B3264" t="str">
            <v>Entrada para descida d'água - EDA 08 A - areia e brita comerciais</v>
          </cell>
          <cell r="C3264" t="str">
            <v>un</v>
          </cell>
          <cell r="D3264">
            <v>952.66</v>
          </cell>
          <cell r="E3264" t="str">
            <v>SICRO Abr/26</v>
          </cell>
        </row>
        <row r="3265">
          <cell r="A3265">
            <v>2003130</v>
          </cell>
          <cell r="B3265" t="str">
            <v>Entrada para descida d'água - EDA 08 A - areia extraída e brita produzida</v>
          </cell>
          <cell r="C3265" t="str">
            <v>un</v>
          </cell>
          <cell r="D3265">
            <v>807.75</v>
          </cell>
          <cell r="E3265" t="str">
            <v>SICRO Abr/26</v>
          </cell>
        </row>
        <row r="3266">
          <cell r="A3266">
            <v>2003149</v>
          </cell>
          <cell r="B3266" t="str">
            <v>Entrada para descida d'água - EDA 08 B - areia e brita comerciais</v>
          </cell>
          <cell r="C3266" t="str">
            <v>un</v>
          </cell>
          <cell r="D3266">
            <v>1309.8900000000001</v>
          </cell>
          <cell r="E3266" t="str">
            <v>SICRO Abr/26</v>
          </cell>
        </row>
        <row r="3267">
          <cell r="A3267">
            <v>2003150</v>
          </cell>
          <cell r="B3267" t="str">
            <v>Entrada para descida d'água - EDA 08 B - areia extraída e brita produzida</v>
          </cell>
          <cell r="C3267" t="str">
            <v>un</v>
          </cell>
          <cell r="D3267">
            <v>1101.4000000000001</v>
          </cell>
          <cell r="E3267" t="str">
            <v>SICRO Abr/26</v>
          </cell>
        </row>
        <row r="3268">
          <cell r="A3268">
            <v>2003131</v>
          </cell>
          <cell r="B3268" t="str">
            <v>Entrada para descida d'água - EDA 09 A - areia e brita comerciais</v>
          </cell>
          <cell r="C3268" t="str">
            <v>un</v>
          </cell>
          <cell r="D3268">
            <v>971.26</v>
          </cell>
          <cell r="E3268" t="str">
            <v>SICRO Abr/26</v>
          </cell>
        </row>
        <row r="3269">
          <cell r="A3269">
            <v>2003132</v>
          </cell>
          <cell r="B3269" t="str">
            <v>Entrada para descida d'água - EDA 09 A - areia extraída e brita produzida</v>
          </cell>
          <cell r="C3269" t="str">
            <v>un</v>
          </cell>
          <cell r="D3269">
            <v>821.85</v>
          </cell>
          <cell r="E3269" t="str">
            <v>SICRO Abr/26</v>
          </cell>
        </row>
        <row r="3270">
          <cell r="A3270">
            <v>2003151</v>
          </cell>
          <cell r="B3270" t="str">
            <v>Entrada para descida d'água - EDA 09 B - areia e brita comerciais</v>
          </cell>
          <cell r="C3270" t="str">
            <v>un</v>
          </cell>
          <cell r="D3270">
            <v>1342.38</v>
          </cell>
          <cell r="E3270" t="str">
            <v>SICRO Abr/26</v>
          </cell>
        </row>
        <row r="3271">
          <cell r="A3271">
            <v>2003152</v>
          </cell>
          <cell r="B3271" t="str">
            <v>Entrada para descida d'água - EDA 09 B - areia extraída e brita produzida</v>
          </cell>
          <cell r="C3271" t="str">
            <v>un</v>
          </cell>
          <cell r="D3271">
            <v>1126.02</v>
          </cell>
          <cell r="E3271" t="str">
            <v>SICRO Abr/26</v>
          </cell>
        </row>
        <row r="3272">
          <cell r="A3272">
            <v>2003133</v>
          </cell>
          <cell r="B3272" t="str">
            <v>Entrada para descida d'água - EDA 10 A - areia e brita comerciais</v>
          </cell>
          <cell r="C3272" t="str">
            <v>un</v>
          </cell>
          <cell r="D3272">
            <v>975.01</v>
          </cell>
          <cell r="E3272" t="str">
            <v>SICRO Abr/26</v>
          </cell>
        </row>
        <row r="3273">
          <cell r="A3273">
            <v>2003134</v>
          </cell>
          <cell r="B3273" t="str">
            <v>Entrada para descida d'água - EDA 10 A - areia extraída e brita produzida</v>
          </cell>
          <cell r="C3273" t="str">
            <v>un</v>
          </cell>
          <cell r="D3273">
            <v>824.69</v>
          </cell>
          <cell r="E3273" t="str">
            <v>SICRO Abr/26</v>
          </cell>
        </row>
        <row r="3274">
          <cell r="A3274">
            <v>2003153</v>
          </cell>
          <cell r="B3274" t="str">
            <v>Entrada para descida d'água - EDA 10 B - areia e brita comerciais</v>
          </cell>
          <cell r="C3274" t="str">
            <v>un</v>
          </cell>
          <cell r="D3274">
            <v>1348.89</v>
          </cell>
          <cell r="E3274" t="str">
            <v>SICRO Abr/26</v>
          </cell>
        </row>
        <row r="3275">
          <cell r="A3275">
            <v>2003154</v>
          </cell>
          <cell r="B3275" t="str">
            <v>Entrada para descida d'água - EDA 10 B - areia extraída e brita produzida</v>
          </cell>
          <cell r="C3275" t="str">
            <v>un</v>
          </cell>
          <cell r="D3275">
            <v>1130.95</v>
          </cell>
          <cell r="E3275" t="str">
            <v>SICRO Abr/26</v>
          </cell>
        </row>
        <row r="3276">
          <cell r="A3276">
            <v>2003135</v>
          </cell>
          <cell r="B3276" t="str">
            <v>Entrada para descida d'água - EDA 11 A - areia e brita comerciais</v>
          </cell>
          <cell r="C3276" t="str">
            <v>un</v>
          </cell>
          <cell r="D3276">
            <v>983.4</v>
          </cell>
          <cell r="E3276" t="str">
            <v>SICRO Abr/26</v>
          </cell>
        </row>
        <row r="3277">
          <cell r="A3277">
            <v>2003136</v>
          </cell>
          <cell r="B3277" t="str">
            <v>Entrada para descida d'água - EDA 11 A - areia extraída e brita produzida</v>
          </cell>
          <cell r="C3277" t="str">
            <v>un</v>
          </cell>
          <cell r="D3277">
            <v>831.05</v>
          </cell>
          <cell r="E3277" t="str">
            <v>SICRO Abr/26</v>
          </cell>
        </row>
        <row r="3278">
          <cell r="A3278">
            <v>2003155</v>
          </cell>
          <cell r="B3278" t="str">
            <v>Entrada para descida d'água - EDA 11 B - areia e brita comerciais</v>
          </cell>
          <cell r="C3278" t="str">
            <v>un</v>
          </cell>
          <cell r="D3278">
            <v>1363.59</v>
          </cell>
          <cell r="E3278" t="str">
            <v>SICRO Abr/26</v>
          </cell>
        </row>
        <row r="3279">
          <cell r="A3279">
            <v>2003156</v>
          </cell>
          <cell r="B3279" t="str">
            <v>Entrada para descida d'água - EDA 11 B - areia extraída e brita produzida</v>
          </cell>
          <cell r="C3279" t="str">
            <v>un</v>
          </cell>
          <cell r="D3279">
            <v>1142.0899999999999</v>
          </cell>
          <cell r="E3279" t="str">
            <v>SICRO Abr/26</v>
          </cell>
        </row>
        <row r="3280">
          <cell r="A3280">
            <v>2003137</v>
          </cell>
          <cell r="B3280" t="str">
            <v>Entrada para descida d'água - EDA 12 A - areia e brita comerciais</v>
          </cell>
          <cell r="C3280" t="str">
            <v>un</v>
          </cell>
          <cell r="D3280">
            <v>1272.5999999999999</v>
          </cell>
          <cell r="E3280" t="str">
            <v>SICRO Abr/26</v>
          </cell>
        </row>
        <row r="3281">
          <cell r="A3281">
            <v>2003138</v>
          </cell>
          <cell r="B3281" t="str">
            <v>Entrada para descida d'água - EDA 12 A - areia extraída e brita produzida</v>
          </cell>
          <cell r="C3281" t="str">
            <v>un</v>
          </cell>
          <cell r="D3281">
            <v>1106</v>
          </cell>
          <cell r="E3281" t="str">
            <v>SICRO Abr/26</v>
          </cell>
        </row>
        <row r="3282">
          <cell r="A3282">
            <v>2003157</v>
          </cell>
          <cell r="B3282" t="str">
            <v>Entrada para descida d'água - EDA 12 B - areia e brita comerciais</v>
          </cell>
          <cell r="C3282" t="str">
            <v>un</v>
          </cell>
          <cell r="D3282">
            <v>1719.87</v>
          </cell>
          <cell r="E3282" t="str">
            <v>SICRO Abr/26</v>
          </cell>
        </row>
        <row r="3283">
          <cell r="A3283">
            <v>2003158</v>
          </cell>
          <cell r="B3283" t="str">
            <v>Entrada para descida d'água - EDA 12 B - areia extraída e brita produzida</v>
          </cell>
          <cell r="C3283" t="str">
            <v>un</v>
          </cell>
          <cell r="D3283">
            <v>1484.11</v>
          </cell>
          <cell r="E3283" t="str">
            <v>SICRO Abr/26</v>
          </cell>
        </row>
        <row r="3284">
          <cell r="A3284">
            <v>2003139</v>
          </cell>
          <cell r="B3284" t="str">
            <v>Entrada para descida d'água - EDA 13 A - areia e brita comerciais</v>
          </cell>
          <cell r="C3284" t="str">
            <v>un</v>
          </cell>
          <cell r="D3284">
            <v>1278.71</v>
          </cell>
          <cell r="E3284" t="str">
            <v>SICRO Abr/26</v>
          </cell>
        </row>
        <row r="3285">
          <cell r="A3285">
            <v>2003140</v>
          </cell>
          <cell r="B3285" t="str">
            <v>Entrada para descida d'água - EDA 13 A - areia extraída e brita produzida</v>
          </cell>
          <cell r="C3285" t="str">
            <v>un</v>
          </cell>
          <cell r="D3285">
            <v>1110.6300000000001</v>
          </cell>
          <cell r="E3285" t="str">
            <v>SICRO Abr/26</v>
          </cell>
        </row>
        <row r="3286">
          <cell r="A3286">
            <v>2003159</v>
          </cell>
          <cell r="B3286" t="str">
            <v>Entrada para descida d'água - EDA 13 B - areia e brita comerciais</v>
          </cell>
          <cell r="C3286" t="str">
            <v>un</v>
          </cell>
          <cell r="D3286">
            <v>1730.54</v>
          </cell>
          <cell r="E3286" t="str">
            <v>SICRO Abr/26</v>
          </cell>
        </row>
        <row r="3287">
          <cell r="A3287">
            <v>2003160</v>
          </cell>
          <cell r="B3287" t="str">
            <v>Entrada para descida d'água - EDA 13 B - areia extraída e brita produzida</v>
          </cell>
          <cell r="C3287" t="str">
            <v>un</v>
          </cell>
          <cell r="D3287">
            <v>1492.2</v>
          </cell>
          <cell r="E3287" t="str">
            <v>SICRO Abr/26</v>
          </cell>
        </row>
        <row r="3288">
          <cell r="A3288">
            <v>2003141</v>
          </cell>
          <cell r="B3288" t="str">
            <v>Entrada para descida d'água - EDA 14 A - areia e brita comerciais</v>
          </cell>
          <cell r="C3288" t="str">
            <v>un</v>
          </cell>
          <cell r="D3288">
            <v>1297.3</v>
          </cell>
          <cell r="E3288" t="str">
            <v>SICRO Abr/26</v>
          </cell>
        </row>
        <row r="3289">
          <cell r="A3289">
            <v>2003142</v>
          </cell>
          <cell r="B3289" t="str">
            <v>Entrada para descida d'água - EDA 14 A - areia extraída e brita produzida</v>
          </cell>
          <cell r="C3289" t="str">
            <v>un</v>
          </cell>
          <cell r="D3289">
            <v>1124.72</v>
          </cell>
          <cell r="E3289" t="str">
            <v>SICRO Abr/26</v>
          </cell>
        </row>
        <row r="3290">
          <cell r="A3290">
            <v>2003161</v>
          </cell>
          <cell r="B3290" t="str">
            <v>Entrada para descida d'água - EDA 14 B - areia e brita comerciais</v>
          </cell>
          <cell r="C3290" t="str">
            <v>un</v>
          </cell>
          <cell r="D3290">
            <v>1763.03</v>
          </cell>
          <cell r="E3290" t="str">
            <v>SICRO Abr/26</v>
          </cell>
        </row>
        <row r="3291">
          <cell r="A3291">
            <v>2003162</v>
          </cell>
          <cell r="B3291" t="str">
            <v>Entrada para descida d'água - EDA 14 B - areia extraída e brita produzida</v>
          </cell>
          <cell r="C3291" t="str">
            <v>un</v>
          </cell>
          <cell r="D3291">
            <v>1516.82</v>
          </cell>
          <cell r="E3291" t="str">
            <v>SICRO Abr/26</v>
          </cell>
        </row>
        <row r="3292">
          <cell r="A3292">
            <v>2003143</v>
          </cell>
          <cell r="B3292" t="str">
            <v>Entrada para descida d'água - EDA 15 A - areia e brita comerciais</v>
          </cell>
          <cell r="C3292" t="str">
            <v>un</v>
          </cell>
          <cell r="D3292">
            <v>1301.06</v>
          </cell>
          <cell r="E3292" t="str">
            <v>SICRO Abr/26</v>
          </cell>
        </row>
        <row r="3293">
          <cell r="A3293">
            <v>2003144</v>
          </cell>
          <cell r="B3293" t="str">
            <v>Entrada para descida d'água - EDA 15 A - areia extraída e brita produzida</v>
          </cell>
          <cell r="C3293" t="str">
            <v>un</v>
          </cell>
          <cell r="D3293">
            <v>1127.57</v>
          </cell>
          <cell r="E3293" t="str">
            <v>SICRO Abr/26</v>
          </cell>
        </row>
        <row r="3294">
          <cell r="A3294">
            <v>2003163</v>
          </cell>
          <cell r="B3294" t="str">
            <v>Entrada para descida d'água - EDA 15 B - areia e brita comerciais</v>
          </cell>
          <cell r="C3294" t="str">
            <v>un</v>
          </cell>
          <cell r="D3294">
            <v>1769.54</v>
          </cell>
          <cell r="E3294" t="str">
            <v>SICRO Abr/26</v>
          </cell>
        </row>
        <row r="3295">
          <cell r="A3295">
            <v>2003164</v>
          </cell>
          <cell r="B3295" t="str">
            <v>Entrada para descida d'água - EDA 15 B - areia extraída e brita produzida</v>
          </cell>
          <cell r="C3295" t="str">
            <v>un</v>
          </cell>
          <cell r="D3295">
            <v>1521.75</v>
          </cell>
          <cell r="E3295" t="str">
            <v>SICRO Abr/26</v>
          </cell>
        </row>
        <row r="3296">
          <cell r="A3296">
            <v>2003145</v>
          </cell>
          <cell r="B3296" t="str">
            <v>Entrada para descida d'água - EDA 16 A - areia e brita comerciais</v>
          </cell>
          <cell r="C3296" t="str">
            <v>un</v>
          </cell>
          <cell r="D3296">
            <v>1309.45</v>
          </cell>
          <cell r="E3296" t="str">
            <v>SICRO Abr/26</v>
          </cell>
        </row>
        <row r="3297">
          <cell r="A3297">
            <v>2003146</v>
          </cell>
          <cell r="B3297" t="str">
            <v>Entrada para descida d'água - EDA 16 A - areia extraída e brita produzida</v>
          </cell>
          <cell r="C3297" t="str">
            <v>un</v>
          </cell>
          <cell r="D3297">
            <v>1133.93</v>
          </cell>
          <cell r="E3297" t="str">
            <v>SICRO Abr/26</v>
          </cell>
        </row>
        <row r="3298">
          <cell r="A3298">
            <v>2003165</v>
          </cell>
          <cell r="B3298" t="str">
            <v>Entrada para descida d'água - EDA 16 B - areia e brita comerciais</v>
          </cell>
          <cell r="C3298" t="str">
            <v>un</v>
          </cell>
          <cell r="D3298">
            <v>1784.25</v>
          </cell>
          <cell r="E3298" t="str">
            <v>SICRO Abr/26</v>
          </cell>
        </row>
        <row r="3299">
          <cell r="A3299">
            <v>2003166</v>
          </cell>
          <cell r="B3299" t="str">
            <v>Entrada para descida d'água - EDA 16 B - areia extraída e brita produzida</v>
          </cell>
          <cell r="C3299" t="str">
            <v>un</v>
          </cell>
          <cell r="D3299">
            <v>1532.9</v>
          </cell>
          <cell r="E3299" t="str">
            <v>SICRO Abr/26</v>
          </cell>
        </row>
        <row r="3300">
          <cell r="A3300">
            <v>2003819</v>
          </cell>
          <cell r="B3300" t="str">
            <v>Envelope de brita para tubos com diâmetro externo de 75 a 110 mm - L = 15 cm e H = 15 cm</v>
          </cell>
          <cell r="C3300" t="str">
            <v>m</v>
          </cell>
          <cell r="D3300">
            <v>9.35</v>
          </cell>
          <cell r="E3300" t="str">
            <v>SICRO Abr/26</v>
          </cell>
        </row>
        <row r="3301">
          <cell r="A3301">
            <v>2004504</v>
          </cell>
          <cell r="B3301" t="str">
            <v>Escavação mecânica de vala para drenagem com valetadeira em material de 1ª categoria</v>
          </cell>
          <cell r="C3301" t="str">
            <v>m³</v>
          </cell>
          <cell r="D3301">
            <v>22.08</v>
          </cell>
          <cell r="E3301" t="str">
            <v>SICRO Abr/26</v>
          </cell>
        </row>
        <row r="3302">
          <cell r="A3302">
            <v>2004519</v>
          </cell>
          <cell r="B3302" t="str">
            <v>Escavação mecânica de vala trapezoidal ou triangular em material de 1ª categoria para drenagem superficial com retroescavadeira - 0,10 m² ≤ seção &lt; 0,15 m²</v>
          </cell>
          <cell r="C3302" t="str">
            <v>m³</v>
          </cell>
          <cell r="D3302">
            <v>32.1</v>
          </cell>
          <cell r="E3302" t="str">
            <v>SICRO Abr/26</v>
          </cell>
        </row>
        <row r="3303">
          <cell r="A3303">
            <v>2004520</v>
          </cell>
          <cell r="B3303" t="str">
            <v>Escavação mecânica de vala trapezoidal ou triangular em material de 1ª categoria para drenagem superficial com retroescavadeira - 0,15 m² ≤ seção &lt; 0,20 m²</v>
          </cell>
          <cell r="C3303" t="str">
            <v>m³</v>
          </cell>
          <cell r="D3303">
            <v>26.49</v>
          </cell>
          <cell r="E3303" t="str">
            <v>SICRO Abr/26</v>
          </cell>
        </row>
        <row r="3304">
          <cell r="A3304">
            <v>2004521</v>
          </cell>
          <cell r="B3304" t="str">
            <v>Escavação mecânica de vala trapezoidal ou triangular em material de 1ª categoria para drenagem superficial com retroescavadeira - 0,20 m² ≤ seção &lt; 0,30 m²</v>
          </cell>
          <cell r="C3304" t="str">
            <v>m³</v>
          </cell>
          <cell r="D3304">
            <v>18.12</v>
          </cell>
          <cell r="E3304" t="str">
            <v>SICRO Abr/26</v>
          </cell>
        </row>
        <row r="3305">
          <cell r="A3305">
            <v>2004522</v>
          </cell>
          <cell r="B3305" t="str">
            <v>Escavação mecânica de vala trapezoidal ou triangular em material de 1ª categoria para drenagem superficial com retroescavadeira - 0,30 m² ≤ seção &lt; 0,50 m²</v>
          </cell>
          <cell r="C3305" t="str">
            <v>m³</v>
          </cell>
          <cell r="D3305">
            <v>13.24</v>
          </cell>
          <cell r="E3305" t="str">
            <v>SICRO Abr/26</v>
          </cell>
        </row>
        <row r="3306">
          <cell r="A3306">
            <v>2004518</v>
          </cell>
          <cell r="B3306" t="str">
            <v>Escavação mecânica de vala trapezoidal ou triangular em material de 1ª categoria para drenagem superficial com retroescavadeira - seção &lt; 0,10 m²</v>
          </cell>
          <cell r="C3306" t="str">
            <v>m³</v>
          </cell>
          <cell r="D3306">
            <v>55.76</v>
          </cell>
          <cell r="E3306" t="str">
            <v>SICRO Abr/26</v>
          </cell>
        </row>
        <row r="3307">
          <cell r="A3307">
            <v>2003864</v>
          </cell>
          <cell r="B3307" t="str">
            <v>Esgotamento de água com bomba submersa</v>
          </cell>
          <cell r="C3307" t="str">
            <v>h</v>
          </cell>
          <cell r="D3307">
            <v>16.13</v>
          </cell>
          <cell r="E3307" t="str">
            <v>SICRO Abr/26</v>
          </cell>
        </row>
        <row r="3308">
          <cell r="A3308">
            <v>2003863</v>
          </cell>
          <cell r="B3308" t="str">
            <v>Esgotamento de dreno horizontal profundo a vácuo</v>
          </cell>
          <cell r="C3308" t="str">
            <v>h</v>
          </cell>
          <cell r="D3308">
            <v>27.72</v>
          </cell>
          <cell r="E3308" t="str">
            <v>SICRO Abr/26</v>
          </cell>
        </row>
        <row r="3309">
          <cell r="A3309">
            <v>2004508</v>
          </cell>
          <cell r="B3309" t="str">
            <v>Geodreno vertical para tratamento de solos moles</v>
          </cell>
          <cell r="C3309" t="str">
            <v>m</v>
          </cell>
          <cell r="D3309">
            <v>13.16</v>
          </cell>
          <cell r="E3309" t="str">
            <v>SICRO Abr/26</v>
          </cell>
        </row>
        <row r="3310">
          <cell r="A3310">
            <v>2003316</v>
          </cell>
          <cell r="B3310" t="str">
            <v>Grelha de concreto 54 x 100 cm para boca-de-lobo - areia e brita comerciais - sobrecarga do trem tipo TB 45</v>
          </cell>
          <cell r="C3310" t="str">
            <v>un</v>
          </cell>
          <cell r="D3310">
            <v>109.45</v>
          </cell>
          <cell r="E3310" t="str">
            <v>SICRO Abr/26</v>
          </cell>
        </row>
        <row r="3311">
          <cell r="A3311">
            <v>2003317</v>
          </cell>
          <cell r="B3311" t="str">
            <v>Grelha de concreto 54 x 100 cm para boca-de-lobo - areia extraída e brita produzida - sobrecarga do trem tipo TB 45</v>
          </cell>
          <cell r="C3311" t="str">
            <v>un</v>
          </cell>
          <cell r="D3311">
            <v>103.5</v>
          </cell>
          <cell r="E3311" t="str">
            <v>SICRO Abr/26</v>
          </cell>
        </row>
        <row r="3312">
          <cell r="A3312">
            <v>2003767</v>
          </cell>
          <cell r="B3312" t="str">
            <v>Lastro de areia comercial - espalhamento manual</v>
          </cell>
          <cell r="C3312" t="str">
            <v>m³</v>
          </cell>
          <cell r="D3312">
            <v>128.35</v>
          </cell>
          <cell r="E3312" t="str">
            <v>SICRO Abr/26</v>
          </cell>
        </row>
        <row r="3313">
          <cell r="A3313">
            <v>2003844</v>
          </cell>
          <cell r="B3313" t="str">
            <v>Lastro de areia comercial - espalhamento mecânico</v>
          </cell>
          <cell r="C3313" t="str">
            <v>m³</v>
          </cell>
          <cell r="D3313">
            <v>123.99</v>
          </cell>
          <cell r="E3313" t="str">
            <v>SICRO Abr/26</v>
          </cell>
        </row>
        <row r="3314">
          <cell r="A3314">
            <v>2003576</v>
          </cell>
          <cell r="B3314" t="str">
            <v>Lastro de areia extraída - espalhamento manual</v>
          </cell>
          <cell r="C3314" t="str">
            <v>m³</v>
          </cell>
          <cell r="D3314">
            <v>18.760000000000002</v>
          </cell>
          <cell r="E3314" t="str">
            <v>SICRO Abr/26</v>
          </cell>
        </row>
        <row r="3315">
          <cell r="A3315">
            <v>2003858</v>
          </cell>
          <cell r="B3315" t="str">
            <v>Lastro de areia extraída - espalhamento mecânico</v>
          </cell>
          <cell r="C3315" t="str">
            <v>m³</v>
          </cell>
          <cell r="D3315">
            <v>14.41</v>
          </cell>
          <cell r="E3315" t="str">
            <v>SICRO Abr/26</v>
          </cell>
        </row>
        <row r="3316">
          <cell r="A3316">
            <v>2019737</v>
          </cell>
          <cell r="B3316" t="str">
            <v>Lastro de brita comercial - espalhamento manual</v>
          </cell>
          <cell r="C3316" t="str">
            <v>m³</v>
          </cell>
          <cell r="D3316">
            <v>180.98</v>
          </cell>
          <cell r="E3316" t="str">
            <v>SICRO Abr/26</v>
          </cell>
        </row>
        <row r="3317">
          <cell r="A3317">
            <v>2003850</v>
          </cell>
          <cell r="B3317" t="str">
            <v>Lastro de brita comercial compactado com soquete vibratório - espalhamento manual</v>
          </cell>
          <cell r="C3317" t="str">
            <v>m³</v>
          </cell>
          <cell r="D3317">
            <v>199.79</v>
          </cell>
          <cell r="E3317" t="str">
            <v>SICRO Abr/26</v>
          </cell>
        </row>
        <row r="3318">
          <cell r="A3318">
            <v>2019738</v>
          </cell>
          <cell r="B3318" t="str">
            <v>Lastro de brita produzida - espalhamento manual</v>
          </cell>
          <cell r="C3318" t="str">
            <v>m³</v>
          </cell>
          <cell r="D3318">
            <v>77.92</v>
          </cell>
          <cell r="E3318" t="str">
            <v>SICRO Abr/26</v>
          </cell>
        </row>
        <row r="3319">
          <cell r="A3319">
            <v>2003849</v>
          </cell>
          <cell r="B3319" t="str">
            <v>Lastro de brita produzida compactado com soquete vibratório - espalhamento manual</v>
          </cell>
          <cell r="C3319" t="str">
            <v>m³</v>
          </cell>
          <cell r="D3319">
            <v>93.7</v>
          </cell>
          <cell r="E3319" t="str">
            <v>SICRO Abr/26</v>
          </cell>
        </row>
        <row r="3320">
          <cell r="A3320">
            <v>2003868</v>
          </cell>
          <cell r="B3320" t="str">
            <v>Lastro de pedra de mão ou rachão - espalhamento manual</v>
          </cell>
          <cell r="C3320" t="str">
            <v>m³</v>
          </cell>
          <cell r="D3320">
            <v>183.76</v>
          </cell>
          <cell r="E3320" t="str">
            <v>SICRO Abr/26</v>
          </cell>
        </row>
        <row r="3321">
          <cell r="A3321">
            <v>2003369</v>
          </cell>
          <cell r="B3321" t="str">
            <v>Meio-fio de concreto - MFC 01 - areia e brita comerciais - fôrma de madeira</v>
          </cell>
          <cell r="C3321" t="str">
            <v>m</v>
          </cell>
          <cell r="D3321">
            <v>125.44</v>
          </cell>
          <cell r="E3321" t="str">
            <v>SICRO Abr/26</v>
          </cell>
        </row>
        <row r="3322">
          <cell r="A3322">
            <v>2003368</v>
          </cell>
          <cell r="B3322" t="str">
            <v>Meio-fio de concreto - MFC 01 - areia extraída e brita produzida - fôrma de madeira</v>
          </cell>
          <cell r="C3322" t="str">
            <v>m</v>
          </cell>
          <cell r="D3322">
            <v>108.76</v>
          </cell>
          <cell r="E3322" t="str">
            <v>SICRO Abr/26</v>
          </cell>
        </row>
        <row r="3323">
          <cell r="A3323">
            <v>2003939</v>
          </cell>
          <cell r="B3323" t="str">
            <v>Meio-fio de concreto - MFC 01 moldado no local com extrusora e concreto usinado - areia e brita comerciais</v>
          </cell>
          <cell r="C3323" t="str">
            <v>m</v>
          </cell>
          <cell r="D3323">
            <v>77.87</v>
          </cell>
          <cell r="E3323" t="str">
            <v>SICRO Abr/26</v>
          </cell>
        </row>
        <row r="3324">
          <cell r="A3324">
            <v>2003940</v>
          </cell>
          <cell r="B3324" t="str">
            <v>Meio-fio de concreto - MFC 01 moldado no local com extrusora e concreto usinado - areia extraída e brita produzida</v>
          </cell>
          <cell r="C3324" t="str">
            <v>m</v>
          </cell>
          <cell r="D3324">
            <v>61.14</v>
          </cell>
          <cell r="E3324" t="str">
            <v>SICRO Abr/26</v>
          </cell>
        </row>
        <row r="3325">
          <cell r="A3325">
            <v>2003371</v>
          </cell>
          <cell r="B3325" t="str">
            <v>Meio-fio de concreto - MFC 02 - areia e brita comerciais - fôrma de madeira</v>
          </cell>
          <cell r="C3325" t="str">
            <v>m</v>
          </cell>
          <cell r="D3325">
            <v>91.67</v>
          </cell>
          <cell r="E3325" t="str">
            <v>SICRO Abr/26</v>
          </cell>
        </row>
        <row r="3326">
          <cell r="A3326">
            <v>2003370</v>
          </cell>
          <cell r="B3326" t="str">
            <v>Meio-fio de concreto - MFC 02 - areia extraída e brita produzida - fôrma de madeira</v>
          </cell>
          <cell r="C3326" t="str">
            <v>m</v>
          </cell>
          <cell r="D3326">
            <v>77.569999999999993</v>
          </cell>
          <cell r="E3326" t="str">
            <v>SICRO Abr/26</v>
          </cell>
        </row>
        <row r="3327">
          <cell r="A3327">
            <v>2003941</v>
          </cell>
          <cell r="B3327" t="str">
            <v>Meio-fio de concreto - MFC 02 moldado no local com extrusora e concreto usinado - areia e brita comerciais</v>
          </cell>
          <cell r="C3327" t="str">
            <v>m</v>
          </cell>
          <cell r="D3327">
            <v>66.75</v>
          </cell>
          <cell r="E3327" t="str">
            <v>SICRO Abr/26</v>
          </cell>
        </row>
        <row r="3328">
          <cell r="A3328">
            <v>2003942</v>
          </cell>
          <cell r="B3328" t="str">
            <v>Meio-fio de concreto - MFC 02 moldado no local com extrusora e concreto usinado - areia extraída e brita produzida</v>
          </cell>
          <cell r="C3328" t="str">
            <v>m</v>
          </cell>
          <cell r="D3328">
            <v>52.62</v>
          </cell>
          <cell r="E3328" t="str">
            <v>SICRO Abr/26</v>
          </cell>
        </row>
        <row r="3329">
          <cell r="A3329">
            <v>2003373</v>
          </cell>
          <cell r="B3329" t="str">
            <v>Meio-fio de concreto - MFC 03 - areia e brita comerciais - fôrma de madeira</v>
          </cell>
          <cell r="C3329" t="str">
            <v>m</v>
          </cell>
          <cell r="D3329">
            <v>74.150000000000006</v>
          </cell>
          <cell r="E3329" t="str">
            <v>SICRO Abr/26</v>
          </cell>
        </row>
        <row r="3330">
          <cell r="A3330">
            <v>2003372</v>
          </cell>
          <cell r="B3330" t="str">
            <v>Meio-fio de concreto - MFC 03 - areia extraída e brita produzida - fôrma de madeira</v>
          </cell>
          <cell r="C3330" t="str">
            <v>m</v>
          </cell>
          <cell r="D3330">
            <v>67.31</v>
          </cell>
          <cell r="E3330" t="str">
            <v>SICRO Abr/26</v>
          </cell>
        </row>
        <row r="3331">
          <cell r="A3331">
            <v>2003943</v>
          </cell>
          <cell r="B3331" t="str">
            <v>Meio-fio de concreto - MFC 03 moldado no local com extrusora e concreto usinado - areia e brita comerciais</v>
          </cell>
          <cell r="C3331" t="str">
            <v>m</v>
          </cell>
          <cell r="D3331">
            <v>31.27</v>
          </cell>
          <cell r="E3331" t="str">
            <v>SICRO Abr/26</v>
          </cell>
        </row>
        <row r="3332">
          <cell r="A3332">
            <v>2003944</v>
          </cell>
          <cell r="B3332" t="str">
            <v>Meio-fio de concreto - MFC 03 moldado no local com extrusora e concreto usinado - areia extraída e brita produzida</v>
          </cell>
          <cell r="C3332" t="str">
            <v>m</v>
          </cell>
          <cell r="D3332">
            <v>24.42</v>
          </cell>
          <cell r="E3332" t="str">
            <v>SICRO Abr/26</v>
          </cell>
        </row>
        <row r="3333">
          <cell r="A3333">
            <v>2003375</v>
          </cell>
          <cell r="B3333" t="str">
            <v>Meio-fio de concreto - MFC 04 - areia e brita comerciais - fôrma de madeira</v>
          </cell>
          <cell r="C3333" t="str">
            <v>m</v>
          </cell>
          <cell r="D3333">
            <v>47.54</v>
          </cell>
          <cell r="E3333" t="str">
            <v>SICRO Abr/26</v>
          </cell>
        </row>
        <row r="3334">
          <cell r="A3334">
            <v>2003374</v>
          </cell>
          <cell r="B3334" t="str">
            <v>Meio-fio de concreto - MFC 04 - areia extraída e brita produzida - fôrma de madeira</v>
          </cell>
          <cell r="C3334" t="str">
            <v>m</v>
          </cell>
          <cell r="D3334">
            <v>42.5</v>
          </cell>
          <cell r="E3334" t="str">
            <v>SICRO Abr/26</v>
          </cell>
        </row>
        <row r="3335">
          <cell r="A3335">
            <v>2003945</v>
          </cell>
          <cell r="B3335" t="str">
            <v>Meio-fio de concreto - MFC 04 moldado no local com extrusora e concreto usinado - areia e brita comerciais</v>
          </cell>
          <cell r="C3335" t="str">
            <v>m</v>
          </cell>
          <cell r="D3335">
            <v>23.51</v>
          </cell>
          <cell r="E3335" t="str">
            <v>SICRO Abr/26</v>
          </cell>
        </row>
        <row r="3336">
          <cell r="A3336">
            <v>2003946</v>
          </cell>
          <cell r="B3336" t="str">
            <v>Meio-fio de concreto - MFC 04 moldado no local com extrusora e concreto usinado - areia extraída e brita produzida</v>
          </cell>
          <cell r="C3336" t="str">
            <v>m</v>
          </cell>
          <cell r="D3336">
            <v>18.47</v>
          </cell>
          <cell r="E3336" t="str">
            <v>SICRO Abr/26</v>
          </cell>
        </row>
        <row r="3337">
          <cell r="A3337">
            <v>2003377</v>
          </cell>
          <cell r="B3337" t="str">
            <v>Meio-fio de concreto - MFC 05 - areia e brita comerciais - fôrma de madeira</v>
          </cell>
          <cell r="C3337" t="str">
            <v>m</v>
          </cell>
          <cell r="D3337">
            <v>64.680000000000007</v>
          </cell>
          <cell r="E3337" t="str">
            <v>SICRO Abr/26</v>
          </cell>
        </row>
        <row r="3338">
          <cell r="A3338">
            <v>2003376</v>
          </cell>
          <cell r="B3338" t="str">
            <v>Meio-fio de concreto - MFC 05 - areia extraída e brita produzida - fôrma de madeira</v>
          </cell>
          <cell r="C3338" t="str">
            <v>m</v>
          </cell>
          <cell r="D3338">
            <v>59.23</v>
          </cell>
          <cell r="E3338" t="str">
            <v>SICRO Abr/26</v>
          </cell>
        </row>
        <row r="3339">
          <cell r="A3339">
            <v>2003947</v>
          </cell>
          <cell r="B3339" t="str">
            <v>Meio-fio de concreto - MFC 05 moldado no local com extrusora e concreto usinado - areia e brita comerciais</v>
          </cell>
          <cell r="C3339" t="str">
            <v>m</v>
          </cell>
          <cell r="D3339">
            <v>24.5</v>
          </cell>
          <cell r="E3339" t="str">
            <v>SICRO Abr/26</v>
          </cell>
        </row>
        <row r="3340">
          <cell r="A3340">
            <v>2003948</v>
          </cell>
          <cell r="B3340" t="str">
            <v>Meio-fio de concreto - MFC 05 moldado no local com extrusora e concreto usinado - areia extraída e brita produzida</v>
          </cell>
          <cell r="C3340" t="str">
            <v>m</v>
          </cell>
          <cell r="D3340">
            <v>19.05</v>
          </cell>
          <cell r="E3340" t="str">
            <v>SICRO Abr/26</v>
          </cell>
        </row>
        <row r="3341">
          <cell r="A3341">
            <v>2003379</v>
          </cell>
          <cell r="B3341" t="str">
            <v>Meio-fio de concreto - MFC 06 - areia e brita comerciais - fôrma de madeira</v>
          </cell>
          <cell r="C3341" t="str">
            <v>m</v>
          </cell>
          <cell r="D3341">
            <v>37.119999999999997</v>
          </cell>
          <cell r="E3341" t="str">
            <v>SICRO Abr/26</v>
          </cell>
        </row>
        <row r="3342">
          <cell r="A3342">
            <v>2003378</v>
          </cell>
          <cell r="B3342" t="str">
            <v>Meio-fio de concreto - MFC 06 - areia extraída e brita produzida - fôrma de madeira</v>
          </cell>
          <cell r="C3342" t="str">
            <v>m</v>
          </cell>
          <cell r="D3342">
            <v>33.44</v>
          </cell>
          <cell r="E3342" t="str">
            <v>SICRO Abr/26</v>
          </cell>
        </row>
        <row r="3343">
          <cell r="A3343">
            <v>2003949</v>
          </cell>
          <cell r="B3343" t="str">
            <v>Meio-fio de concreto - MFC 06 moldado no local com extrusora e concreto usinado - areia e brita comerciais</v>
          </cell>
          <cell r="C3343" t="str">
            <v>m</v>
          </cell>
          <cell r="D3343">
            <v>16.88</v>
          </cell>
          <cell r="E3343" t="str">
            <v>SICRO Abr/26</v>
          </cell>
        </row>
        <row r="3344">
          <cell r="A3344">
            <v>2003950</v>
          </cell>
          <cell r="B3344" t="str">
            <v>Meio-fio de concreto - MFC 06 moldado no local com extrusora e concreto usinado - areia extraída e brita produzida</v>
          </cell>
          <cell r="C3344" t="str">
            <v>m</v>
          </cell>
          <cell r="D3344">
            <v>13.21</v>
          </cell>
          <cell r="E3344" t="str">
            <v>SICRO Abr/26</v>
          </cell>
        </row>
        <row r="3345">
          <cell r="A3345">
            <v>2003381</v>
          </cell>
          <cell r="B3345" t="str">
            <v>Meio-fio de concreto - MFC 07 - areia e brita comerciais - fôrma de madeira</v>
          </cell>
          <cell r="C3345" t="str">
            <v>m</v>
          </cell>
          <cell r="D3345">
            <v>62.14</v>
          </cell>
          <cell r="E3345" t="str">
            <v>SICRO Abr/26</v>
          </cell>
        </row>
        <row r="3346">
          <cell r="A3346">
            <v>2003380</v>
          </cell>
          <cell r="B3346" t="str">
            <v>Meio-fio de concreto - MFC 07 - areia extraída e brita produzida - fôrma de madeira</v>
          </cell>
          <cell r="C3346" t="str">
            <v>m</v>
          </cell>
          <cell r="D3346">
            <v>55.85</v>
          </cell>
          <cell r="E3346" t="str">
            <v>SICRO Abr/26</v>
          </cell>
        </row>
        <row r="3347">
          <cell r="A3347">
            <v>2003951</v>
          </cell>
          <cell r="B3347" t="str">
            <v>Meio-fio de concreto - MFC 07 moldado no local com extrusora e concreto usinado - areia e brita comerciais</v>
          </cell>
          <cell r="C3347" t="str">
            <v>m</v>
          </cell>
          <cell r="D3347">
            <v>28.66</v>
          </cell>
          <cell r="E3347" t="str">
            <v>SICRO Abr/26</v>
          </cell>
        </row>
        <row r="3348">
          <cell r="A3348">
            <v>2003952</v>
          </cell>
          <cell r="B3348" t="str">
            <v>Meio-fio de concreto - MFC 07 moldado no local com extrusora e concreto usinado - areia extraída e brita produzida</v>
          </cell>
          <cell r="C3348" t="str">
            <v>m</v>
          </cell>
          <cell r="D3348">
            <v>22.36</v>
          </cell>
          <cell r="E3348" t="str">
            <v>SICRO Abr/26</v>
          </cell>
        </row>
        <row r="3349">
          <cell r="A3349">
            <v>2003383</v>
          </cell>
          <cell r="B3349" t="str">
            <v>Meio-fio de concreto - MFC 08 - areia e brita comerciais - fôrma de madeira</v>
          </cell>
          <cell r="C3349" t="str">
            <v>m</v>
          </cell>
          <cell r="D3349">
            <v>103.87</v>
          </cell>
          <cell r="E3349" t="str">
            <v>SICRO Abr/26</v>
          </cell>
        </row>
        <row r="3350">
          <cell r="A3350">
            <v>2003382</v>
          </cell>
          <cell r="B3350" t="str">
            <v>Meio-fio de concreto - MFC 08 - areia extraída e brita produzida - fôrma de madeira</v>
          </cell>
          <cell r="C3350" t="str">
            <v>m</v>
          </cell>
          <cell r="D3350">
            <v>92.13</v>
          </cell>
          <cell r="E3350" t="str">
            <v>SICRO Abr/26</v>
          </cell>
        </row>
        <row r="3351">
          <cell r="A3351">
            <v>2003953</v>
          </cell>
          <cell r="B3351" t="str">
            <v>Meio-fio de concreto - MFC 08 moldado no local com extrusora e concreto usinado - areia e brita comerciais</v>
          </cell>
          <cell r="C3351" t="str">
            <v>m</v>
          </cell>
          <cell r="D3351">
            <v>51.75</v>
          </cell>
          <cell r="E3351" t="str">
            <v>SICRO Abr/26</v>
          </cell>
        </row>
        <row r="3352">
          <cell r="A3352">
            <v>2003954</v>
          </cell>
          <cell r="B3352" t="str">
            <v>Meio-fio de concreto - MFC 08 moldado no local com extrusora e concreto usinado - areia extraída e brita produzida</v>
          </cell>
          <cell r="C3352" t="str">
            <v>m</v>
          </cell>
          <cell r="D3352">
            <v>39.979999999999997</v>
          </cell>
          <cell r="E3352" t="str">
            <v>SICRO Abr/26</v>
          </cell>
        </row>
        <row r="3353">
          <cell r="A3353">
            <v>2004514</v>
          </cell>
          <cell r="B3353" t="str">
            <v>Microvala para dreno de pavimento com geocomposto drenante H = 0,4 m</v>
          </cell>
          <cell r="C3353" t="str">
            <v>m</v>
          </cell>
          <cell r="D3353">
            <v>18.079999999999998</v>
          </cell>
          <cell r="E3353" t="str">
            <v>SICRO Abr/26</v>
          </cell>
        </row>
        <row r="3354">
          <cell r="A3354">
            <v>2004515</v>
          </cell>
          <cell r="B3354" t="str">
            <v>Microvala para dreno de pavimento com geocomposto drenante H = 0,6 m</v>
          </cell>
          <cell r="C3354" t="str">
            <v>m</v>
          </cell>
          <cell r="D3354">
            <v>42.6</v>
          </cell>
          <cell r="E3354" t="str">
            <v>SICRO Abr/26</v>
          </cell>
        </row>
        <row r="3355">
          <cell r="A3355">
            <v>2005759</v>
          </cell>
          <cell r="B3355" t="str">
            <v>Perfuração para dreno sub-horizontal em material de 1ª categoria com D = 75 mm (linha NW)</v>
          </cell>
          <cell r="C3355" t="str">
            <v>m</v>
          </cell>
          <cell r="D3355">
            <v>70.03</v>
          </cell>
          <cell r="E3355" t="str">
            <v>SICRO Abr/26</v>
          </cell>
        </row>
        <row r="3356">
          <cell r="A3356">
            <v>2005764</v>
          </cell>
          <cell r="B3356" t="str">
            <v>Perfuração para dreno sub-horizontal em material de 2ª categoria com D = 75 mm (linha NW)</v>
          </cell>
          <cell r="C3356" t="str">
            <v>m</v>
          </cell>
          <cell r="D3356">
            <v>90.65</v>
          </cell>
          <cell r="E3356" t="str">
            <v>SICRO Abr/26</v>
          </cell>
        </row>
        <row r="3357">
          <cell r="A3357">
            <v>2003678</v>
          </cell>
          <cell r="B3357" t="str">
            <v>Poço de visita - PVI 01 - areia e brita comerciais</v>
          </cell>
          <cell r="C3357" t="str">
            <v>un</v>
          </cell>
          <cell r="D3357">
            <v>2484.4699999999998</v>
          </cell>
          <cell r="E3357" t="str">
            <v>SICRO Abr/26</v>
          </cell>
        </row>
        <row r="3358">
          <cell r="A3358">
            <v>2003677</v>
          </cell>
          <cell r="B3358" t="str">
            <v>Poço de visita - PVI 01 - areia extraída e brita produzida</v>
          </cell>
          <cell r="C3358" t="str">
            <v>un</v>
          </cell>
          <cell r="D3358">
            <v>2201.58</v>
          </cell>
          <cell r="E3358" t="str">
            <v>SICRO Abr/26</v>
          </cell>
        </row>
        <row r="3359">
          <cell r="A3359">
            <v>2003680</v>
          </cell>
          <cell r="B3359" t="str">
            <v>Poço de visita - PVI 02 - areia e brita comerciais</v>
          </cell>
          <cell r="C3359" t="str">
            <v>un</v>
          </cell>
          <cell r="D3359">
            <v>2448.1799999999998</v>
          </cell>
          <cell r="E3359" t="str">
            <v>SICRO Abr/26</v>
          </cell>
        </row>
        <row r="3360">
          <cell r="A3360">
            <v>2003679</v>
          </cell>
          <cell r="B3360" t="str">
            <v>Poço de visita - PVI 02 - areia extraída e brita produzida</v>
          </cell>
          <cell r="C3360" t="str">
            <v>un</v>
          </cell>
          <cell r="D3360">
            <v>2176.67</v>
          </cell>
          <cell r="E3360" t="str">
            <v>SICRO Abr/26</v>
          </cell>
        </row>
        <row r="3361">
          <cell r="A3361">
            <v>2003682</v>
          </cell>
          <cell r="B3361" t="str">
            <v>Poço de visita - PVI 03 - areia e brita comerciais</v>
          </cell>
          <cell r="C3361" t="str">
            <v>un</v>
          </cell>
          <cell r="D3361">
            <v>2809.39</v>
          </cell>
          <cell r="E3361" t="str">
            <v>SICRO Abr/26</v>
          </cell>
        </row>
        <row r="3362">
          <cell r="A3362">
            <v>2003681</v>
          </cell>
          <cell r="B3362" t="str">
            <v>Poço de visita - PVI 03 - areia extraída e brita produzida</v>
          </cell>
          <cell r="C3362" t="str">
            <v>un</v>
          </cell>
          <cell r="D3362">
            <v>2471.2199999999998</v>
          </cell>
          <cell r="E3362" t="str">
            <v>SICRO Abr/26</v>
          </cell>
        </row>
        <row r="3363">
          <cell r="A3363">
            <v>2003684</v>
          </cell>
          <cell r="B3363" t="str">
            <v>Poço de visita - PVI 04 - areia e brita comerciais</v>
          </cell>
          <cell r="C3363" t="str">
            <v>un</v>
          </cell>
          <cell r="D3363">
            <v>3360.42</v>
          </cell>
          <cell r="E3363" t="str">
            <v>SICRO Abr/26</v>
          </cell>
        </row>
        <row r="3364">
          <cell r="A3364">
            <v>2003683</v>
          </cell>
          <cell r="B3364" t="str">
            <v>Poço de visita - PVI 04 - areia extraída e brita produzida</v>
          </cell>
          <cell r="C3364" t="str">
            <v>un</v>
          </cell>
          <cell r="D3364">
            <v>2957.22</v>
          </cell>
          <cell r="E3364" t="str">
            <v>SICRO Abr/26</v>
          </cell>
        </row>
        <row r="3365">
          <cell r="A3365">
            <v>2003686</v>
          </cell>
          <cell r="B3365" t="str">
            <v>Poço de visita - PVI 05 - areia e brita comerciais</v>
          </cell>
          <cell r="C3365" t="str">
            <v>un</v>
          </cell>
          <cell r="D3365">
            <v>3968.4</v>
          </cell>
          <cell r="E3365" t="str">
            <v>SICRO Abr/26</v>
          </cell>
        </row>
        <row r="3366">
          <cell r="A3366">
            <v>2003685</v>
          </cell>
          <cell r="B3366" t="str">
            <v>Poço de visita - PVI 05 - areia extraída e brita produzida</v>
          </cell>
          <cell r="C3366" t="str">
            <v>un</v>
          </cell>
          <cell r="D3366">
            <v>3498.54</v>
          </cell>
          <cell r="E3366" t="str">
            <v>SICRO Abr/26</v>
          </cell>
        </row>
        <row r="3367">
          <cell r="A3367">
            <v>2003688</v>
          </cell>
          <cell r="B3367" t="str">
            <v>Poço de visita - PVI 06 - areia e brita comerciais</v>
          </cell>
          <cell r="C3367" t="str">
            <v>un</v>
          </cell>
          <cell r="D3367">
            <v>4954.7700000000004</v>
          </cell>
          <cell r="E3367" t="str">
            <v>SICRO Abr/26</v>
          </cell>
        </row>
        <row r="3368">
          <cell r="A3368">
            <v>2003687</v>
          </cell>
          <cell r="B3368" t="str">
            <v>Poço de visita - PVI 06 - areia extraída e brita produzida</v>
          </cell>
          <cell r="C3368" t="str">
            <v>un</v>
          </cell>
          <cell r="D3368">
            <v>4385.74</v>
          </cell>
          <cell r="E3368" t="str">
            <v>SICRO Abr/26</v>
          </cell>
        </row>
        <row r="3369">
          <cell r="A3369">
            <v>2003690</v>
          </cell>
          <cell r="B3369" t="str">
            <v>Poço de visita - PVI 07 - areia e brita comerciais</v>
          </cell>
          <cell r="C3369" t="str">
            <v>un</v>
          </cell>
          <cell r="D3369">
            <v>2886.23</v>
          </cell>
          <cell r="E3369" t="str">
            <v>SICRO Abr/26</v>
          </cell>
        </row>
        <row r="3370">
          <cell r="A3370">
            <v>2003689</v>
          </cell>
          <cell r="B3370" t="str">
            <v>Poço de visita - PVI 07 - areia extraída e brita produzida</v>
          </cell>
          <cell r="C3370" t="str">
            <v>un</v>
          </cell>
          <cell r="D3370">
            <v>2556.19</v>
          </cell>
          <cell r="E3370" t="str">
            <v>SICRO Abr/26</v>
          </cell>
        </row>
        <row r="3371">
          <cell r="A3371">
            <v>2003692</v>
          </cell>
          <cell r="B3371" t="str">
            <v>Poço de visita - PVI 08 - areia e brita comerciais</v>
          </cell>
          <cell r="C3371" t="str">
            <v>un</v>
          </cell>
          <cell r="D3371">
            <v>2855.13</v>
          </cell>
          <cell r="E3371" t="str">
            <v>SICRO Abr/26</v>
          </cell>
        </row>
        <row r="3372">
          <cell r="A3372">
            <v>2003691</v>
          </cell>
          <cell r="B3372" t="str">
            <v>Poço de visita - PVI 08 - areia extraída e brita produzida</v>
          </cell>
          <cell r="C3372" t="str">
            <v>un</v>
          </cell>
          <cell r="D3372">
            <v>2534.85</v>
          </cell>
          <cell r="E3372" t="str">
            <v>SICRO Abr/26</v>
          </cell>
        </row>
        <row r="3373">
          <cell r="A3373">
            <v>2003694</v>
          </cell>
          <cell r="B3373" t="str">
            <v>Poço de visita - PVI 09 - areia e brita comerciais</v>
          </cell>
          <cell r="C3373" t="str">
            <v>un</v>
          </cell>
          <cell r="D3373">
            <v>3241.56</v>
          </cell>
          <cell r="E3373" t="str">
            <v>SICRO Abr/26</v>
          </cell>
        </row>
        <row r="3374">
          <cell r="A3374">
            <v>2003693</v>
          </cell>
          <cell r="B3374" t="str">
            <v>Poço de visita - PVI 09 - areia extraída e brita produzida</v>
          </cell>
          <cell r="C3374" t="str">
            <v>un</v>
          </cell>
          <cell r="D3374">
            <v>2848.12</v>
          </cell>
          <cell r="E3374" t="str">
            <v>SICRO Abr/26</v>
          </cell>
        </row>
        <row r="3375">
          <cell r="A3375">
            <v>2003696</v>
          </cell>
          <cell r="B3375" t="str">
            <v>Poço de visita - PVI 10 - areia e brita comerciais</v>
          </cell>
          <cell r="C3375" t="str">
            <v>un</v>
          </cell>
          <cell r="D3375">
            <v>3630.54</v>
          </cell>
          <cell r="E3375" t="str">
            <v>SICRO Abr/26</v>
          </cell>
        </row>
        <row r="3376">
          <cell r="A3376">
            <v>2003695</v>
          </cell>
          <cell r="B3376" t="str">
            <v>Poço de visita - PVI 10 - areia extraída e brita produzida</v>
          </cell>
          <cell r="C3376" t="str">
            <v>un</v>
          </cell>
          <cell r="D3376">
            <v>3168.81</v>
          </cell>
          <cell r="E3376" t="str">
            <v>SICRO Abr/26</v>
          </cell>
        </row>
        <row r="3377">
          <cell r="A3377">
            <v>2003698</v>
          </cell>
          <cell r="B3377" t="str">
            <v>Poço de visita - PVI 11 - areia e brita comerciais</v>
          </cell>
          <cell r="C3377" t="str">
            <v>un</v>
          </cell>
          <cell r="D3377">
            <v>4448.25</v>
          </cell>
          <cell r="E3377" t="str">
            <v>SICRO Abr/26</v>
          </cell>
        </row>
        <row r="3378">
          <cell r="A3378">
            <v>2003697</v>
          </cell>
          <cell r="B3378" t="str">
            <v>Poço de visita - PVI 11 - areia extraída e brita produzida</v>
          </cell>
          <cell r="C3378" t="str">
            <v>un</v>
          </cell>
          <cell r="D3378">
            <v>3916.61</v>
          </cell>
          <cell r="E3378" t="str">
            <v>SICRO Abr/26</v>
          </cell>
        </row>
        <row r="3379">
          <cell r="A3379">
            <v>2003700</v>
          </cell>
          <cell r="B3379" t="str">
            <v>Poço de visita - PVI 12 - areia e brita comerciais</v>
          </cell>
          <cell r="C3379" t="str">
            <v>un</v>
          </cell>
          <cell r="D3379">
            <v>5482.29</v>
          </cell>
          <cell r="E3379" t="str">
            <v>SICRO Abr/26</v>
          </cell>
        </row>
        <row r="3380">
          <cell r="A3380">
            <v>2003699</v>
          </cell>
          <cell r="B3380" t="str">
            <v>Poço de visita - PVI 12 - areia extraída e brita produzida</v>
          </cell>
          <cell r="C3380" t="str">
            <v>un</v>
          </cell>
          <cell r="D3380">
            <v>4844.97</v>
          </cell>
          <cell r="E3380" t="str">
            <v>SICRO Abr/26</v>
          </cell>
        </row>
        <row r="3381">
          <cell r="A3381">
            <v>2003702</v>
          </cell>
          <cell r="B3381" t="str">
            <v>Poço de visita - PVI 13 - areia e brita comerciais</v>
          </cell>
          <cell r="C3381" t="str">
            <v>un</v>
          </cell>
          <cell r="D3381">
            <v>3308.73</v>
          </cell>
          <cell r="E3381" t="str">
            <v>SICRO Abr/26</v>
          </cell>
        </row>
        <row r="3382">
          <cell r="A3382">
            <v>2003701</v>
          </cell>
          <cell r="B3382" t="str">
            <v>Poço de visita - PVI 13 - areia extraída e brita produzida</v>
          </cell>
          <cell r="C3382" t="str">
            <v>un</v>
          </cell>
          <cell r="D3382">
            <v>2925.04</v>
          </cell>
          <cell r="E3382" t="str">
            <v>SICRO Abr/26</v>
          </cell>
        </row>
        <row r="3383">
          <cell r="A3383">
            <v>2003704</v>
          </cell>
          <cell r="B3383" t="str">
            <v>Poço de visita - PVI 14 - areia e brita comerciais</v>
          </cell>
          <cell r="C3383" t="str">
            <v>un</v>
          </cell>
          <cell r="D3383">
            <v>3277.63</v>
          </cell>
          <cell r="E3383" t="str">
            <v>SICRO Abr/26</v>
          </cell>
        </row>
        <row r="3384">
          <cell r="A3384">
            <v>2003703</v>
          </cell>
          <cell r="B3384" t="str">
            <v>Poço de visita - PVI 14 - areia extraída e brita produzida</v>
          </cell>
          <cell r="C3384" t="str">
            <v>un</v>
          </cell>
          <cell r="D3384">
            <v>2903.69</v>
          </cell>
          <cell r="E3384" t="str">
            <v>SICRO Abr/26</v>
          </cell>
        </row>
        <row r="3385">
          <cell r="A3385">
            <v>2003706</v>
          </cell>
          <cell r="B3385" t="str">
            <v>Poço de visita - PVI 15 - areia e brita comerciais</v>
          </cell>
          <cell r="C3385" t="str">
            <v>un</v>
          </cell>
          <cell r="D3385">
            <v>3694.47</v>
          </cell>
          <cell r="E3385" t="str">
            <v>SICRO Abr/26</v>
          </cell>
        </row>
        <row r="3386">
          <cell r="A3386">
            <v>2003705</v>
          </cell>
          <cell r="B3386" t="str">
            <v>Poço de visita - PVI 15 - areia extraída e brita produzida</v>
          </cell>
          <cell r="C3386" t="str">
            <v>un</v>
          </cell>
          <cell r="D3386">
            <v>3239.24</v>
          </cell>
          <cell r="E3386" t="str">
            <v>SICRO Abr/26</v>
          </cell>
        </row>
        <row r="3387">
          <cell r="A3387">
            <v>2003708</v>
          </cell>
          <cell r="B3387" t="str">
            <v>Poço de visita - PVI 16 - areia e brita comerciais</v>
          </cell>
          <cell r="C3387" t="str">
            <v>un</v>
          </cell>
          <cell r="D3387">
            <v>4284.1899999999996</v>
          </cell>
          <cell r="E3387" t="str">
            <v>SICRO Abr/26</v>
          </cell>
        </row>
        <row r="3388">
          <cell r="A3388">
            <v>2003707</v>
          </cell>
          <cell r="B3388" t="str">
            <v>Poço de visita - PVI 16 - areia extraída e brita produzida</v>
          </cell>
          <cell r="C3388" t="str">
            <v>un</v>
          </cell>
          <cell r="D3388">
            <v>3757.43</v>
          </cell>
          <cell r="E3388" t="str">
            <v>SICRO Abr/26</v>
          </cell>
        </row>
        <row r="3389">
          <cell r="A3389">
            <v>2003710</v>
          </cell>
          <cell r="B3389" t="str">
            <v>Poço de visita - PVI 17 - areia e brita comerciais</v>
          </cell>
          <cell r="C3389" t="str">
            <v>un</v>
          </cell>
          <cell r="D3389">
            <v>4948.83</v>
          </cell>
          <cell r="E3389" t="str">
            <v>SICRO Abr/26</v>
          </cell>
        </row>
        <row r="3390">
          <cell r="A3390">
            <v>2003709</v>
          </cell>
          <cell r="B3390" t="str">
            <v>Poço de visita - PVI 17 - areia extraída e brita produzida</v>
          </cell>
          <cell r="C3390" t="str">
            <v>un</v>
          </cell>
          <cell r="D3390">
            <v>4348.91</v>
          </cell>
          <cell r="E3390" t="str">
            <v>SICRO Abr/26</v>
          </cell>
        </row>
        <row r="3391">
          <cell r="A3391">
            <v>2003712</v>
          </cell>
          <cell r="B3391" t="str">
            <v>Poço de visita - PVI 18 - areia e brita comerciais</v>
          </cell>
          <cell r="C3391" t="str">
            <v>un</v>
          </cell>
          <cell r="D3391">
            <v>6030.54</v>
          </cell>
          <cell r="E3391" t="str">
            <v>SICRO Abr/26</v>
          </cell>
        </row>
        <row r="3392">
          <cell r="A3392">
            <v>2003711</v>
          </cell>
          <cell r="B3392" t="str">
            <v>Poço de visita - PVI 18 - areia extraída e brita produzida</v>
          </cell>
          <cell r="C3392" t="str">
            <v>un</v>
          </cell>
          <cell r="D3392">
            <v>5318.44</v>
          </cell>
          <cell r="E3392" t="str">
            <v>SICRO Abr/26</v>
          </cell>
        </row>
        <row r="3393">
          <cell r="A3393">
            <v>2004505</v>
          </cell>
          <cell r="B3393" t="str">
            <v>Reaterro e compactação em vala de dreno com geocomposto</v>
          </cell>
          <cell r="C3393" t="str">
            <v>m³</v>
          </cell>
          <cell r="D3393">
            <v>27.56</v>
          </cell>
          <cell r="E3393" t="str">
            <v>SICRO Abr/26</v>
          </cell>
        </row>
        <row r="3394">
          <cell r="A3394">
            <v>2003353</v>
          </cell>
          <cell r="B3394" t="str">
            <v>Sarjeta trapezoidal de canteiro central de concreto - SZCC 100-25 - areia e brita comerciais</v>
          </cell>
          <cell r="C3394" t="str">
            <v>m</v>
          </cell>
          <cell r="D3394">
            <v>76.25</v>
          </cell>
          <cell r="E3394" t="str">
            <v>SICRO Abr/26</v>
          </cell>
        </row>
        <row r="3395">
          <cell r="A3395">
            <v>2003352</v>
          </cell>
          <cell r="B3395" t="str">
            <v>Sarjeta trapezoidal de canteiro central de concreto - SZCC 100-25 - areia extraída e brita produzida</v>
          </cell>
          <cell r="C3395" t="str">
            <v>m</v>
          </cell>
          <cell r="D3395">
            <v>53.64</v>
          </cell>
          <cell r="E3395" t="str">
            <v>SICRO Abr/26</v>
          </cell>
        </row>
        <row r="3396">
          <cell r="A3396">
            <v>2003979</v>
          </cell>
          <cell r="B3396" t="str">
            <v>Sarjeta trapezoidal de canteiro central de concreto - SZCC 100-25 moldada no local com extrusora e concreto usinado - areia e brita comerciais</v>
          </cell>
          <cell r="C3396" t="str">
            <v>m</v>
          </cell>
          <cell r="D3396">
            <v>94.04</v>
          </cell>
          <cell r="E3396" t="str">
            <v>SICRO Abr/26</v>
          </cell>
        </row>
        <row r="3397">
          <cell r="A3397">
            <v>2003980</v>
          </cell>
          <cell r="B3397" t="str">
            <v>Sarjeta trapezoidal de canteiro central de concreto - SZCC 100-25 moldada no local com extrusora e concreto usinado - areia extraída e brita produzida</v>
          </cell>
          <cell r="C3397" t="str">
            <v>m</v>
          </cell>
          <cell r="D3397">
            <v>71.36</v>
          </cell>
          <cell r="E3397" t="str">
            <v>SICRO Abr/26</v>
          </cell>
        </row>
        <row r="3398">
          <cell r="A3398">
            <v>2003355</v>
          </cell>
          <cell r="B3398" t="str">
            <v>Sarjeta trapezoidal de canteiro central de concreto - SZCC 140-35 - areia e brita comerciais</v>
          </cell>
          <cell r="C3398" t="str">
            <v>m</v>
          </cell>
          <cell r="D3398">
            <v>102.61</v>
          </cell>
          <cell r="E3398" t="str">
            <v>SICRO Abr/26</v>
          </cell>
        </row>
        <row r="3399">
          <cell r="A3399">
            <v>2003354</v>
          </cell>
          <cell r="B3399" t="str">
            <v>Sarjeta trapezoidal de canteiro central de concreto - SZCC 140-35 - areia extraída e brita produzida</v>
          </cell>
          <cell r="C3399" t="str">
            <v>m</v>
          </cell>
          <cell r="D3399">
            <v>72.14</v>
          </cell>
          <cell r="E3399" t="str">
            <v>SICRO Abr/26</v>
          </cell>
        </row>
        <row r="3400">
          <cell r="A3400">
            <v>2003981</v>
          </cell>
          <cell r="B3400" t="str">
            <v>Sarjeta trapezoidal de canteiro central de concreto - SZCC 140-35 moldada no local com extrusora e concreto usinado - areia e brita comerciais</v>
          </cell>
          <cell r="C3400" t="str">
            <v>m</v>
          </cell>
          <cell r="D3400">
            <v>126.71</v>
          </cell>
          <cell r="E3400" t="str">
            <v>SICRO Abr/26</v>
          </cell>
        </row>
        <row r="3401">
          <cell r="A3401">
            <v>2003982</v>
          </cell>
          <cell r="B3401" t="str">
            <v>Sarjeta trapezoidal de canteiro central de concreto - SZCC 140-35 moldada no local com extrusora e concreto usinado - areia extraída e brita produzida</v>
          </cell>
          <cell r="C3401" t="str">
            <v>m</v>
          </cell>
          <cell r="D3401">
            <v>96.15</v>
          </cell>
          <cell r="E3401" t="str">
            <v>SICRO Abr/26</v>
          </cell>
        </row>
        <row r="3402">
          <cell r="A3402">
            <v>2003345</v>
          </cell>
          <cell r="B3402" t="str">
            <v>Sarjeta trapezoidal de concreto - SZC 60-20 - escavação mecânica - areia e brita comerciais</v>
          </cell>
          <cell r="C3402" t="str">
            <v>m</v>
          </cell>
          <cell r="D3402">
            <v>64.62</v>
          </cell>
          <cell r="E3402" t="str">
            <v>SICRO Abr/26</v>
          </cell>
        </row>
        <row r="3403">
          <cell r="A3403">
            <v>2003344</v>
          </cell>
          <cell r="B3403" t="str">
            <v>Sarjeta trapezoidal de concreto - SZC 60-20 - escavação mecânica - areia extraída e brita produzida</v>
          </cell>
          <cell r="C3403" t="str">
            <v>m</v>
          </cell>
          <cell r="D3403">
            <v>49.18</v>
          </cell>
          <cell r="E3403" t="str">
            <v>SICRO Abr/26</v>
          </cell>
        </row>
        <row r="3404">
          <cell r="A3404">
            <v>2003973</v>
          </cell>
          <cell r="B3404" t="str">
            <v>Sarjeta trapezoidal de concreto - SZC 60-20 moldada no local com extrusora e concreto usinado - escavação mecânica - areia e brita comerciais</v>
          </cell>
          <cell r="C3404" t="str">
            <v>m</v>
          </cell>
          <cell r="D3404">
            <v>76.92</v>
          </cell>
          <cell r="E3404" t="str">
            <v>SICRO Abr/26</v>
          </cell>
        </row>
        <row r="3405">
          <cell r="A3405">
            <v>2003974</v>
          </cell>
          <cell r="B3405" t="str">
            <v>Sarjeta trapezoidal de concreto - SZC 60-20 moldada no local com extrusora e concreto usinado - escavação mecânica - areia extraída e brita produzida</v>
          </cell>
          <cell r="C3405" t="str">
            <v>m</v>
          </cell>
          <cell r="D3405">
            <v>61.44</v>
          </cell>
          <cell r="E3405" t="str">
            <v>SICRO Abr/26</v>
          </cell>
        </row>
        <row r="3406">
          <cell r="A3406">
            <v>2003343</v>
          </cell>
          <cell r="B3406" t="str">
            <v>Sarjeta trapezoidal de concreto - SZC 90-30 - escavação mecânica - areia e brita comerciais</v>
          </cell>
          <cell r="C3406" t="str">
            <v>m</v>
          </cell>
          <cell r="D3406">
            <v>87.57</v>
          </cell>
          <cell r="E3406" t="str">
            <v>SICRO Abr/26</v>
          </cell>
        </row>
        <row r="3407">
          <cell r="A3407">
            <v>2003342</v>
          </cell>
          <cell r="B3407" t="str">
            <v>Sarjeta trapezoidal de concreto - SZC 90-30 - escavação mecânica - areia extraída e brita produzida</v>
          </cell>
          <cell r="C3407" t="str">
            <v>m</v>
          </cell>
          <cell r="D3407">
            <v>65.92</v>
          </cell>
          <cell r="E3407" t="str">
            <v>SICRO Abr/26</v>
          </cell>
        </row>
        <row r="3408">
          <cell r="A3408">
            <v>2003971</v>
          </cell>
          <cell r="B3408" t="str">
            <v>Sarjeta trapezoidal de concreto - SZC 90-30 moldada no local com extrusora e concreto usinado - escavação mecânica - areia e brita comerciais</v>
          </cell>
          <cell r="C3408" t="str">
            <v>m</v>
          </cell>
          <cell r="D3408">
            <v>105.02</v>
          </cell>
          <cell r="E3408" t="str">
            <v>SICRO Abr/26</v>
          </cell>
        </row>
        <row r="3409">
          <cell r="A3409">
            <v>2003972</v>
          </cell>
          <cell r="B3409" t="str">
            <v>Sarjeta trapezoidal de concreto - SZC 90-30 moldada no local com extrusora e concreto usinado - escavação mecânica - areia extraída e brita produzida</v>
          </cell>
          <cell r="C3409" t="str">
            <v>m</v>
          </cell>
          <cell r="D3409">
            <v>83.3</v>
          </cell>
          <cell r="E3409" t="str">
            <v>SICRO Abr/26</v>
          </cell>
        </row>
        <row r="3410">
          <cell r="A3410">
            <v>2003347</v>
          </cell>
          <cell r="B3410" t="str">
            <v>Sarjeta trapezoidal de grama - SZG 60-20 - escavação mecânica</v>
          </cell>
          <cell r="C3410" t="str">
            <v>m</v>
          </cell>
          <cell r="D3410">
            <v>19.97</v>
          </cell>
          <cell r="E3410" t="str">
            <v>SICRO Abr/26</v>
          </cell>
        </row>
        <row r="3411">
          <cell r="A3411">
            <v>2003346</v>
          </cell>
          <cell r="B3411" t="str">
            <v>Sarjeta trapezoidal de grama - SZG 90-30 - escavação mecânica</v>
          </cell>
          <cell r="C3411" t="str">
            <v>m</v>
          </cell>
          <cell r="D3411">
            <v>28.03</v>
          </cell>
          <cell r="E3411" t="str">
            <v>SICRO Abr/26</v>
          </cell>
        </row>
        <row r="3412">
          <cell r="A3412">
            <v>2003933</v>
          </cell>
          <cell r="B3412" t="str">
            <v>Sarjeta trapezoidal sem revestimento - SZT 60-20 - escavação mecânica</v>
          </cell>
          <cell r="C3412" t="str">
            <v>m</v>
          </cell>
          <cell r="D3412">
            <v>9.94</v>
          </cell>
          <cell r="E3412" t="str">
            <v>SICRO Abr/26</v>
          </cell>
        </row>
        <row r="3413">
          <cell r="A3413">
            <v>2003932</v>
          </cell>
          <cell r="B3413" t="str">
            <v>Sarjeta trapezoidal sem revestimento - SZT 90-30 - escavação mecânica</v>
          </cell>
          <cell r="C3413" t="str">
            <v>m</v>
          </cell>
          <cell r="D3413">
            <v>12.98</v>
          </cell>
          <cell r="E3413" t="str">
            <v>SICRO Abr/26</v>
          </cell>
        </row>
        <row r="3414">
          <cell r="A3414">
            <v>2003349</v>
          </cell>
          <cell r="B3414" t="str">
            <v>Sarjeta triangular de canteiro central de concreto - STCC 100-25 - areia e brita comerciais</v>
          </cell>
          <cell r="C3414" t="str">
            <v>m</v>
          </cell>
          <cell r="D3414">
            <v>58.69</v>
          </cell>
          <cell r="E3414" t="str">
            <v>SICRO Abr/26</v>
          </cell>
        </row>
        <row r="3415">
          <cell r="A3415">
            <v>2003348</v>
          </cell>
          <cell r="B3415" t="str">
            <v>Sarjeta triangular de canteiro central de concreto - STCC 100-25 - areia extraída e brita produzida</v>
          </cell>
          <cell r="C3415" t="str">
            <v>m</v>
          </cell>
          <cell r="D3415">
            <v>41.54</v>
          </cell>
          <cell r="E3415" t="str">
            <v>SICRO Abr/26</v>
          </cell>
        </row>
        <row r="3416">
          <cell r="A3416">
            <v>2003975</v>
          </cell>
          <cell r="B3416" t="str">
            <v>Sarjeta triangular de canteiro central de concreto - STCC 100-25 moldada no local com extrusora e concreto usinado - areia e brita comerciais</v>
          </cell>
          <cell r="C3416" t="str">
            <v>m</v>
          </cell>
          <cell r="D3416">
            <v>71.31</v>
          </cell>
          <cell r="E3416" t="str">
            <v>SICRO Abr/26</v>
          </cell>
        </row>
        <row r="3417">
          <cell r="A3417">
            <v>2003976</v>
          </cell>
          <cell r="B3417" t="str">
            <v>Sarjeta triangular de canteiro central de concreto - STCC 100-25 moldada no local com extrusora e concreto usinado - areia extraída e brita produzida</v>
          </cell>
          <cell r="C3417" t="str">
            <v>m</v>
          </cell>
          <cell r="D3417">
            <v>54.11</v>
          </cell>
          <cell r="E3417" t="str">
            <v>SICRO Abr/26</v>
          </cell>
        </row>
        <row r="3418">
          <cell r="A3418">
            <v>2003351</v>
          </cell>
          <cell r="B3418" t="str">
            <v>Sarjeta triangular de canteiro central de concreto - STCC 140-35 - areia e brita comerciais</v>
          </cell>
          <cell r="C3418" t="str">
            <v>m</v>
          </cell>
          <cell r="D3418">
            <v>78.430000000000007</v>
          </cell>
          <cell r="E3418" t="str">
            <v>SICRO Abr/26</v>
          </cell>
        </row>
        <row r="3419">
          <cell r="A3419">
            <v>2003350</v>
          </cell>
          <cell r="B3419" t="str">
            <v>Sarjeta triangular de canteiro central de concreto - STCC 140-35 - areia extraída e brita produzida</v>
          </cell>
          <cell r="C3419" t="str">
            <v>m</v>
          </cell>
          <cell r="D3419">
            <v>55.46</v>
          </cell>
          <cell r="E3419" t="str">
            <v>SICRO Abr/26</v>
          </cell>
        </row>
        <row r="3420">
          <cell r="A3420">
            <v>2003977</v>
          </cell>
          <cell r="B3420" t="str">
            <v>Sarjeta triangular de canteiro central de concreto - STCC 140-35 moldada no local com extrusora e concreto usinado - areia e brita comerciais</v>
          </cell>
          <cell r="C3420" t="str">
            <v>m</v>
          </cell>
          <cell r="D3420">
            <v>95.52</v>
          </cell>
          <cell r="E3420" t="str">
            <v>SICRO Abr/26</v>
          </cell>
        </row>
        <row r="3421">
          <cell r="A3421">
            <v>2003978</v>
          </cell>
          <cell r="B3421" t="str">
            <v>Sarjeta triangular de canteiro central de concreto - STCC 140-35 moldada no local com extrusora e concreto usinado - areia extraída e brita produzida</v>
          </cell>
          <cell r="C3421" t="str">
            <v>m</v>
          </cell>
          <cell r="D3421">
            <v>72.489999999999995</v>
          </cell>
          <cell r="E3421" t="str">
            <v>SICRO Abr/26</v>
          </cell>
        </row>
        <row r="3422">
          <cell r="A3422">
            <v>2003291</v>
          </cell>
          <cell r="B3422" t="str">
            <v>Sarjeta triangular de canteiro central de grama - STCG 100-25 - escavação mecânica</v>
          </cell>
          <cell r="C3422" t="str">
            <v>m</v>
          </cell>
          <cell r="D3422">
            <v>14.65</v>
          </cell>
          <cell r="E3422" t="str">
            <v>SICRO Abr/26</v>
          </cell>
        </row>
        <row r="3423">
          <cell r="A3423">
            <v>2003292</v>
          </cell>
          <cell r="B3423" t="str">
            <v>Sarjeta triangular de canteiro central de grama - STCG 140-35 - escavação mecânica</v>
          </cell>
          <cell r="C3423" t="str">
            <v>m</v>
          </cell>
          <cell r="D3423">
            <v>20.5</v>
          </cell>
          <cell r="E3423" t="str">
            <v>SICRO Abr/26</v>
          </cell>
        </row>
        <row r="3424">
          <cell r="A3424">
            <v>2003293</v>
          </cell>
          <cell r="B3424" t="str">
            <v>Sarjeta triangular de canteiro central de grama - STCG 200-25 - escavação mecânica</v>
          </cell>
          <cell r="C3424" t="str">
            <v>m</v>
          </cell>
          <cell r="D3424">
            <v>27.01</v>
          </cell>
          <cell r="E3424" t="str">
            <v>SICRO Abr/26</v>
          </cell>
        </row>
        <row r="3425">
          <cell r="A3425">
            <v>2003294</v>
          </cell>
          <cell r="B3425" t="str">
            <v>Sarjeta triangular de canteiro central de grama - STCG 300-37,5 - escavação mecânica</v>
          </cell>
          <cell r="C3425" t="str">
            <v>m</v>
          </cell>
          <cell r="D3425">
            <v>40.51</v>
          </cell>
          <cell r="E3425" t="str">
            <v>SICRO Abr/26</v>
          </cell>
        </row>
        <row r="3426">
          <cell r="A3426">
            <v>2003257</v>
          </cell>
          <cell r="B3426" t="str">
            <v>Sarjeta triangular de concreto - STC 100-20 - escavação mecânica - areia e brita comerciais</v>
          </cell>
          <cell r="C3426" t="str">
            <v>m</v>
          </cell>
          <cell r="D3426">
            <v>66.56</v>
          </cell>
          <cell r="E3426" t="str">
            <v>SICRO Abr/26</v>
          </cell>
        </row>
        <row r="3427">
          <cell r="A3427">
            <v>2003258</v>
          </cell>
          <cell r="B3427" t="str">
            <v>Sarjeta triangular de concreto - STC 100-20 - escavação mecânica - areia extraída e brita produzida</v>
          </cell>
          <cell r="C3427" t="str">
            <v>m</v>
          </cell>
          <cell r="D3427">
            <v>51.16</v>
          </cell>
          <cell r="E3427" t="str">
            <v>SICRO Abr/26</v>
          </cell>
        </row>
        <row r="3428">
          <cell r="A3428">
            <v>2003259</v>
          </cell>
          <cell r="B3428" t="str">
            <v>Sarjeta triangular de concreto - STC 100-20 moldada no local com extrusora e concreto usinado - escavação mecânica - areia e brita comerciais</v>
          </cell>
          <cell r="C3428" t="str">
            <v>m</v>
          </cell>
          <cell r="D3428">
            <v>78.150000000000006</v>
          </cell>
          <cell r="E3428" t="str">
            <v>SICRO Abr/26</v>
          </cell>
        </row>
        <row r="3429">
          <cell r="A3429">
            <v>2003260</v>
          </cell>
          <cell r="B3429" t="str">
            <v>Sarjeta triangular de concreto - STC 100-20 moldada no local com extrusora e concreto usinado - escavação mecânica - areia extraída e brita produzida</v>
          </cell>
          <cell r="C3429" t="str">
            <v>m</v>
          </cell>
          <cell r="D3429">
            <v>62.72</v>
          </cell>
          <cell r="E3429" t="str">
            <v>SICRO Abr/26</v>
          </cell>
        </row>
        <row r="3430">
          <cell r="A3430">
            <v>2003281</v>
          </cell>
          <cell r="B3430" t="str">
            <v>Sarjeta triangular de concreto - STC 100-21 - escavação mecânica - areia e brita comerciais</v>
          </cell>
          <cell r="C3430" t="str">
            <v>m</v>
          </cell>
          <cell r="D3430">
            <v>66.45</v>
          </cell>
          <cell r="E3430" t="str">
            <v>SICRO Abr/26</v>
          </cell>
        </row>
        <row r="3431">
          <cell r="A3431">
            <v>2003282</v>
          </cell>
          <cell r="B3431" t="str">
            <v>Sarjeta triangular de concreto - STC 100-21 - escavação mecânica - areia extraída e brita produzida</v>
          </cell>
          <cell r="C3431" t="str">
            <v>m</v>
          </cell>
          <cell r="D3431">
            <v>50.7</v>
          </cell>
          <cell r="E3431" t="str">
            <v>SICRO Abr/26</v>
          </cell>
        </row>
        <row r="3432">
          <cell r="A3432">
            <v>2003283</v>
          </cell>
          <cell r="B3432" t="str">
            <v>Sarjeta triangular de concreto - STC 100-21 moldada no local com extrusora e concreto usinado - escavação mecânica - areia e brita comerciais</v>
          </cell>
          <cell r="C3432" t="str">
            <v>m</v>
          </cell>
          <cell r="D3432">
            <v>78.319999999999993</v>
          </cell>
          <cell r="E3432" t="str">
            <v>SICRO Abr/26</v>
          </cell>
        </row>
        <row r="3433">
          <cell r="A3433">
            <v>2003284</v>
          </cell>
          <cell r="B3433" t="str">
            <v>Sarjeta triangular de concreto - STC 100-21 moldada no local com extrusora e concreto usinado - escavação mecânica - areia extraída e brita produzida</v>
          </cell>
          <cell r="C3433" t="str">
            <v>m</v>
          </cell>
          <cell r="D3433">
            <v>62.53</v>
          </cell>
          <cell r="E3433" t="str">
            <v>SICRO Abr/26</v>
          </cell>
        </row>
        <row r="3434">
          <cell r="A3434">
            <v>2003327</v>
          </cell>
          <cell r="B3434" t="str">
            <v>Sarjeta triangular de concreto - STC 108-25 - escavação mecânica - areia e brita comerciais</v>
          </cell>
          <cell r="C3434" t="str">
            <v>m</v>
          </cell>
          <cell r="D3434">
            <v>75.53</v>
          </cell>
          <cell r="E3434" t="str">
            <v>SICRO Abr/26</v>
          </cell>
        </row>
        <row r="3435">
          <cell r="A3435">
            <v>2003326</v>
          </cell>
          <cell r="B3435" t="str">
            <v>Sarjeta triangular de concreto - STC 108-25 - escavação mecânica - areia extraída e brita produzida</v>
          </cell>
          <cell r="C3435" t="str">
            <v>m</v>
          </cell>
          <cell r="D3435">
            <v>57.68</v>
          </cell>
          <cell r="E3435" t="str">
            <v>SICRO Abr/26</v>
          </cell>
        </row>
        <row r="3436">
          <cell r="A3436">
            <v>2003963</v>
          </cell>
          <cell r="B3436" t="str">
            <v>Sarjeta triangular de concreto - STC 108-25 moldada no local com extrusora e concreto usinado - escavação mecânica - areia e brita comerciais</v>
          </cell>
          <cell r="C3436" t="str">
            <v>m</v>
          </cell>
          <cell r="D3436">
            <v>89.01</v>
          </cell>
          <cell r="E3436" t="str">
            <v>SICRO Abr/26</v>
          </cell>
        </row>
        <row r="3437">
          <cell r="A3437">
            <v>2003964</v>
          </cell>
          <cell r="B3437" t="str">
            <v>Sarjeta triangular de concreto - STC 108-25 moldada no local com extrusora e concreto usinado - escavação mecânica - areia extraída e brita produzida</v>
          </cell>
          <cell r="C3437" t="str">
            <v>m</v>
          </cell>
          <cell r="D3437">
            <v>71.11</v>
          </cell>
          <cell r="E3437" t="str">
            <v>SICRO Abr/26</v>
          </cell>
        </row>
        <row r="3438">
          <cell r="A3438">
            <v>2003319</v>
          </cell>
          <cell r="B3438" t="str">
            <v>Sarjeta triangular de concreto - STC 125-25 - escavação mecânica - areia e brita comerciais</v>
          </cell>
          <cell r="C3438" t="str">
            <v>m</v>
          </cell>
          <cell r="D3438">
            <v>80.56</v>
          </cell>
          <cell r="E3438" t="str">
            <v>SICRO Abr/26</v>
          </cell>
        </row>
        <row r="3439">
          <cell r="A3439">
            <v>2003318</v>
          </cell>
          <cell r="B3439" t="str">
            <v>Sarjeta triangular de concreto - STC 125-25 - escavação mecânica - areia extraída e brita produzida</v>
          </cell>
          <cell r="C3439" t="str">
            <v>m</v>
          </cell>
          <cell r="D3439">
            <v>61.56</v>
          </cell>
          <cell r="E3439" t="str">
            <v>SICRO Abr/26</v>
          </cell>
        </row>
        <row r="3440">
          <cell r="A3440">
            <v>2003955</v>
          </cell>
          <cell r="B3440" t="str">
            <v>Sarjeta triangular de concreto - STC 125-25 moldada no local com extrusora e concreto usinado - escavação mecânica - areia e brita comerciais</v>
          </cell>
          <cell r="C3440" t="str">
            <v>m</v>
          </cell>
          <cell r="D3440">
            <v>94.94</v>
          </cell>
          <cell r="E3440" t="str">
            <v>SICRO Abr/26</v>
          </cell>
        </row>
        <row r="3441">
          <cell r="A3441">
            <v>2003956</v>
          </cell>
          <cell r="B3441" t="str">
            <v>Sarjeta triangular de concreto - STC 125-25 moldada no local com extrusora e concreto usinado - escavação mecânica - areia extraída e brita produzida</v>
          </cell>
          <cell r="C3441" t="str">
            <v>m</v>
          </cell>
          <cell r="D3441">
            <v>75.88</v>
          </cell>
          <cell r="E3441" t="str">
            <v>SICRO Abr/26</v>
          </cell>
        </row>
        <row r="3442">
          <cell r="A3442">
            <v>2003277</v>
          </cell>
          <cell r="B3442" t="str">
            <v>Sarjeta triangular de concreto - STC 125-27 - escavação mecânica - areia e brita comerciais</v>
          </cell>
          <cell r="C3442" t="str">
            <v>m</v>
          </cell>
          <cell r="D3442">
            <v>82.95</v>
          </cell>
          <cell r="E3442" t="str">
            <v>SICRO Abr/26</v>
          </cell>
        </row>
        <row r="3443">
          <cell r="A3443">
            <v>2003278</v>
          </cell>
          <cell r="B3443" t="str">
            <v>Sarjeta triangular de concreto - STC 125-27 - escavação mecânica - areia extraída e brita produzida</v>
          </cell>
          <cell r="C3443" t="str">
            <v>m</v>
          </cell>
          <cell r="D3443">
            <v>63.41</v>
          </cell>
          <cell r="E3443" t="str">
            <v>SICRO Abr/26</v>
          </cell>
        </row>
        <row r="3444">
          <cell r="A3444">
            <v>2003279</v>
          </cell>
          <cell r="B3444" t="str">
            <v>Sarjeta triangular de concreto - STC 125-27 moldada no local com extrusora e concreto usinado - escavação mecânica - areia e brita comerciais</v>
          </cell>
          <cell r="C3444" t="str">
            <v>m</v>
          </cell>
          <cell r="D3444">
            <v>97.74</v>
          </cell>
          <cell r="E3444" t="str">
            <v>SICRO Abr/26</v>
          </cell>
        </row>
        <row r="3445">
          <cell r="A3445">
            <v>2003280</v>
          </cell>
          <cell r="B3445" t="str">
            <v>Sarjeta triangular de concreto - STC 125-27 moldada no local com extrusora e concreto usinado - escavação mecânica - areia extraída e brita produzida</v>
          </cell>
          <cell r="C3445" t="str">
            <v>m</v>
          </cell>
          <cell r="D3445">
            <v>78.14</v>
          </cell>
          <cell r="E3445" t="str">
            <v>SICRO Abr/26</v>
          </cell>
        </row>
        <row r="3446">
          <cell r="A3446">
            <v>2003253</v>
          </cell>
          <cell r="B3446" t="str">
            <v>Sarjeta triangular de concreto - STC 150-30 - escavação mecânica - areia e brita comerciais</v>
          </cell>
          <cell r="C3446" t="str">
            <v>m</v>
          </cell>
          <cell r="D3446">
            <v>94.6</v>
          </cell>
          <cell r="E3446" t="str">
            <v>SICRO Abr/26</v>
          </cell>
        </row>
        <row r="3447">
          <cell r="A3447">
            <v>2003254</v>
          </cell>
          <cell r="B3447" t="str">
            <v>Sarjeta triangular de concreto - STC 150-30 - escavação mecânica - areia extraída e brita produzida</v>
          </cell>
          <cell r="C3447" t="str">
            <v>m</v>
          </cell>
          <cell r="D3447">
            <v>72</v>
          </cell>
          <cell r="E3447" t="str">
            <v>SICRO Abr/26</v>
          </cell>
        </row>
        <row r="3448">
          <cell r="A3448">
            <v>2003255</v>
          </cell>
          <cell r="B3448" t="str">
            <v>Sarjeta triangular de concreto - STC 150-30 moldada no local com extrusora e concreto usinado - escavação mecânica - areia e brita comerciais</v>
          </cell>
          <cell r="C3448" t="str">
            <v>m</v>
          </cell>
          <cell r="D3448">
            <v>111.74</v>
          </cell>
          <cell r="E3448" t="str">
            <v>SICRO Abr/26</v>
          </cell>
        </row>
        <row r="3449">
          <cell r="A3449">
            <v>2003256</v>
          </cell>
          <cell r="B3449" t="str">
            <v>Sarjeta triangular de concreto - STC 150-30 moldada no local com extrusora e concreto usinado - escavação mecânica - areia extraída e brita produzida</v>
          </cell>
          <cell r="C3449" t="str">
            <v>m</v>
          </cell>
          <cell r="D3449">
            <v>89.08</v>
          </cell>
          <cell r="E3449" t="str">
            <v>SICRO Abr/26</v>
          </cell>
        </row>
        <row r="3450">
          <cell r="A3450">
            <v>2003273</v>
          </cell>
          <cell r="B3450" t="str">
            <v>Sarjeta triangular de concreto - STC 150-32 - escavação mecânica - areia e brita comerciais</v>
          </cell>
          <cell r="C3450" t="str">
            <v>m</v>
          </cell>
          <cell r="D3450">
            <v>97.12</v>
          </cell>
          <cell r="E3450" t="str">
            <v>SICRO Abr/26</v>
          </cell>
        </row>
        <row r="3451">
          <cell r="A3451">
            <v>2003274</v>
          </cell>
          <cell r="B3451" t="str">
            <v>Sarjeta triangular de concreto - STC 150-32 - escavação mecânica - areia extraída e brita produzida</v>
          </cell>
          <cell r="C3451" t="str">
            <v>m</v>
          </cell>
          <cell r="D3451">
            <v>73.94</v>
          </cell>
          <cell r="E3451" t="str">
            <v>SICRO Abr/26</v>
          </cell>
        </row>
        <row r="3452">
          <cell r="A3452">
            <v>2003275</v>
          </cell>
          <cell r="B3452" t="str">
            <v>Sarjeta triangular de concreto - STC 150-32 moldada no local com extrusora e concreto usinado - escavação mecânica - areia e brita comerciais</v>
          </cell>
          <cell r="C3452" t="str">
            <v>m</v>
          </cell>
          <cell r="D3452">
            <v>114.72</v>
          </cell>
          <cell r="E3452" t="str">
            <v>SICRO Abr/26</v>
          </cell>
        </row>
        <row r="3453">
          <cell r="A3453">
            <v>2003276</v>
          </cell>
          <cell r="B3453" t="str">
            <v>Sarjeta triangular de concreto - STC 150-32 moldada no local com extrusora e concreto usinado - escavação mecânica - areia extraída e brita produzida</v>
          </cell>
          <cell r="C3453" t="str">
            <v>m</v>
          </cell>
          <cell r="D3453">
            <v>91.47</v>
          </cell>
          <cell r="E3453" t="str">
            <v>SICRO Abr/26</v>
          </cell>
        </row>
        <row r="3454">
          <cell r="A3454">
            <v>2003269</v>
          </cell>
          <cell r="B3454" t="str">
            <v>Sarjeta triangular de concreto - STC 73-15 - escavação mecânica - areia e brita comerciais</v>
          </cell>
          <cell r="C3454" t="str">
            <v>m</v>
          </cell>
          <cell r="D3454">
            <v>51.51</v>
          </cell>
          <cell r="E3454" t="str">
            <v>SICRO Abr/26</v>
          </cell>
        </row>
        <row r="3455">
          <cell r="A3455">
            <v>2003270</v>
          </cell>
          <cell r="B3455" t="str">
            <v>Sarjeta triangular de concreto - STC 73-15 - escavação mecânica - areia extraída e brita produzida</v>
          </cell>
          <cell r="C3455" t="str">
            <v>m</v>
          </cell>
          <cell r="D3455">
            <v>39.67</v>
          </cell>
          <cell r="E3455" t="str">
            <v>SICRO Abr/26</v>
          </cell>
        </row>
        <row r="3456">
          <cell r="A3456">
            <v>2003271</v>
          </cell>
          <cell r="B3456" t="str">
            <v>Sarjeta triangular de concreto - STC 73-15 moldada no local com extrusora e concreto usinado - escavação mecânica - areia e brita comerciais</v>
          </cell>
          <cell r="C3456" t="str">
            <v>m</v>
          </cell>
          <cell r="D3456">
            <v>60.38</v>
          </cell>
          <cell r="E3456" t="str">
            <v>SICRO Abr/26</v>
          </cell>
        </row>
        <row r="3457">
          <cell r="A3457">
            <v>2003272</v>
          </cell>
          <cell r="B3457" t="str">
            <v>Sarjeta triangular de concreto - STC 73-15 moldada no local com extrusora e concreto usinado - escavação mecânica - areia extraída e brita produzida</v>
          </cell>
          <cell r="C3457" t="str">
            <v>m</v>
          </cell>
          <cell r="D3457">
            <v>48.5</v>
          </cell>
          <cell r="E3457" t="str">
            <v>SICRO Abr/26</v>
          </cell>
        </row>
        <row r="3458">
          <cell r="A3458">
            <v>2003261</v>
          </cell>
          <cell r="B3458" t="str">
            <v>Sarjeta triangular de concreto - STC 80-15 - escavação mecânica - areia e brita comerciais</v>
          </cell>
          <cell r="C3458" t="str">
            <v>m</v>
          </cell>
          <cell r="D3458">
            <v>54.06</v>
          </cell>
          <cell r="E3458" t="str">
            <v>SICRO Abr/26</v>
          </cell>
        </row>
        <row r="3459">
          <cell r="A3459">
            <v>2003262</v>
          </cell>
          <cell r="B3459" t="str">
            <v>Sarjeta triangular de concreto - STC 80-15 - escavação mecânica - areia extraída e brita produzida</v>
          </cell>
          <cell r="C3459" t="str">
            <v>m</v>
          </cell>
          <cell r="D3459">
            <v>41.64</v>
          </cell>
          <cell r="E3459" t="str">
            <v>SICRO Abr/26</v>
          </cell>
        </row>
        <row r="3460">
          <cell r="A3460">
            <v>2003263</v>
          </cell>
          <cell r="B3460" t="str">
            <v>Sarjeta triangular de concreto - STC 80-15 moldada no local com extrusora e concreto usinado - escavação mecânica - areia e brita comerciais</v>
          </cell>
          <cell r="C3460" t="str">
            <v>m</v>
          </cell>
          <cell r="D3460">
            <v>63.36</v>
          </cell>
          <cell r="E3460" t="str">
            <v>SICRO Abr/26</v>
          </cell>
        </row>
        <row r="3461">
          <cell r="A3461">
            <v>2003264</v>
          </cell>
          <cell r="B3461" t="str">
            <v>Sarjeta triangular de concreto - STC 80-15 moldada no local com extrusora e concreto usinado - escavação mecânica - areia extraída e brita produzida</v>
          </cell>
          <cell r="C3461" t="str">
            <v>m</v>
          </cell>
          <cell r="D3461">
            <v>50.91</v>
          </cell>
          <cell r="E3461" t="str">
            <v>SICRO Abr/26</v>
          </cell>
        </row>
        <row r="3462">
          <cell r="A3462">
            <v>2003285</v>
          </cell>
          <cell r="B3462" t="str">
            <v>Sarjeta triangular de concreto - STC 80-17 - escavação mecânica - areia e brita comerciais</v>
          </cell>
          <cell r="C3462" t="str">
            <v>m</v>
          </cell>
          <cell r="D3462">
            <v>55.83</v>
          </cell>
          <cell r="E3462" t="str">
            <v>SICRO Abr/26</v>
          </cell>
        </row>
        <row r="3463">
          <cell r="A3463">
            <v>2003286</v>
          </cell>
          <cell r="B3463" t="str">
            <v>Sarjeta triangular de concreto - STC 80-17 - escavação mecânica - areia extraída e brita produzida</v>
          </cell>
          <cell r="C3463" t="str">
            <v>m</v>
          </cell>
          <cell r="D3463">
            <v>43.04</v>
          </cell>
          <cell r="E3463" t="str">
            <v>SICRO Abr/26</v>
          </cell>
        </row>
        <row r="3464">
          <cell r="A3464">
            <v>2003287</v>
          </cell>
          <cell r="B3464" t="str">
            <v>Sarjeta triangular de concreto - STC 80-17 moldada no local com extrusora e concreto usinado - escavação mecânica - areia e brita comerciais</v>
          </cell>
          <cell r="C3464" t="str">
            <v>m</v>
          </cell>
          <cell r="D3464">
            <v>65.42</v>
          </cell>
          <cell r="E3464" t="str">
            <v>SICRO Abr/26</v>
          </cell>
        </row>
        <row r="3465">
          <cell r="A3465">
            <v>2003288</v>
          </cell>
          <cell r="B3465" t="str">
            <v>Sarjeta triangular de concreto - STC 80-17 moldada no local com extrusora e concreto usinado - escavação mecânica - areia extraída e brita produzida</v>
          </cell>
          <cell r="C3465" t="str">
            <v>m</v>
          </cell>
          <cell r="D3465">
            <v>52.6</v>
          </cell>
          <cell r="E3465" t="str">
            <v>SICRO Abr/26</v>
          </cell>
        </row>
        <row r="3466">
          <cell r="A3466">
            <v>2003265</v>
          </cell>
          <cell r="B3466" t="str">
            <v>Sarjeta triangular de concreto - STC 88-20 - escavação mecânica - areia e brita comerciais</v>
          </cell>
          <cell r="C3466" t="str">
            <v>m</v>
          </cell>
          <cell r="D3466">
            <v>62.7</v>
          </cell>
          <cell r="E3466" t="str">
            <v>SICRO Abr/26</v>
          </cell>
        </row>
        <row r="3467">
          <cell r="A3467">
            <v>2003266</v>
          </cell>
          <cell r="B3467" t="str">
            <v>Sarjeta triangular de concreto - STC 88-20 - escavação mecânica - areia extraída e brita produzida</v>
          </cell>
          <cell r="C3467" t="str">
            <v>m</v>
          </cell>
          <cell r="D3467">
            <v>48.17</v>
          </cell>
          <cell r="E3467" t="str">
            <v>SICRO Abr/26</v>
          </cell>
        </row>
        <row r="3468">
          <cell r="A3468">
            <v>2003267</v>
          </cell>
          <cell r="B3468" t="str">
            <v>Sarjeta triangular de concreto - STC 88-20 moldada no local com extrusora e concreto usinado - escavação mecânica - areia e brita comerciais</v>
          </cell>
          <cell r="C3468" t="str">
            <v>m</v>
          </cell>
          <cell r="D3468">
            <v>73.63</v>
          </cell>
          <cell r="E3468" t="str">
            <v>SICRO Abr/26</v>
          </cell>
        </row>
        <row r="3469">
          <cell r="A3469">
            <v>2003268</v>
          </cell>
          <cell r="B3469" t="str">
            <v>Sarjeta triangular de concreto - STC 88-20 moldada no local com extrusora e concreto usinado - escavação mecânica - areia extraída e brita produzida</v>
          </cell>
          <cell r="C3469" t="str">
            <v>m</v>
          </cell>
          <cell r="D3469">
            <v>59.06</v>
          </cell>
          <cell r="E3469" t="str">
            <v>SICRO Abr/26</v>
          </cell>
        </row>
        <row r="3470">
          <cell r="A3470">
            <v>2003289</v>
          </cell>
          <cell r="B3470" t="str">
            <v>Sarjeta triangular de grama - STG 100-20 - escavação mecânica</v>
          </cell>
          <cell r="C3470" t="str">
            <v>m</v>
          </cell>
          <cell r="D3470">
            <v>25.64</v>
          </cell>
          <cell r="E3470" t="str">
            <v>SICRO Abr/26</v>
          </cell>
        </row>
        <row r="3471">
          <cell r="A3471">
            <v>2003338</v>
          </cell>
          <cell r="B3471" t="str">
            <v>Sarjeta triangular de grama - STG 125-25 - escavação mecânica</v>
          </cell>
          <cell r="C3471" t="str">
            <v>m</v>
          </cell>
          <cell r="D3471">
            <v>32.17</v>
          </cell>
          <cell r="E3471" t="str">
            <v>SICRO Abr/26</v>
          </cell>
        </row>
        <row r="3472">
          <cell r="A3472">
            <v>2003290</v>
          </cell>
          <cell r="B3472" t="str">
            <v>Sarjeta triangular de grama - STG 80-15 - escavação mecânica</v>
          </cell>
          <cell r="C3472" t="str">
            <v>m</v>
          </cell>
          <cell r="D3472">
            <v>21.15</v>
          </cell>
          <cell r="E3472" t="str">
            <v>SICRO Abr/26</v>
          </cell>
        </row>
        <row r="3473">
          <cell r="A3473">
            <v>2003300</v>
          </cell>
          <cell r="B3473" t="str">
            <v>Sarjeta triangular sem revestimento - STT 100-20 - escavação mecânica</v>
          </cell>
          <cell r="C3473" t="str">
            <v>m</v>
          </cell>
          <cell r="D3473">
            <v>11.13</v>
          </cell>
          <cell r="E3473" t="str">
            <v>SICRO Abr/26</v>
          </cell>
        </row>
        <row r="3474">
          <cell r="A3474">
            <v>2003299</v>
          </cell>
          <cell r="B3474" t="str">
            <v>Sarjeta triangular sem revestimento - STT 125-25 - escavação mecânica</v>
          </cell>
          <cell r="C3474" t="str">
            <v>m</v>
          </cell>
          <cell r="D3474">
            <v>14.04</v>
          </cell>
          <cell r="E3474" t="str">
            <v>SICRO Abr/26</v>
          </cell>
        </row>
        <row r="3475">
          <cell r="A3475">
            <v>2003301</v>
          </cell>
          <cell r="B3475" t="str">
            <v>Sarjeta triangular sem revestimento - STT 80-15 - escavação mecânica</v>
          </cell>
          <cell r="C3475" t="str">
            <v>m</v>
          </cell>
          <cell r="D3475">
            <v>9.6300000000000008</v>
          </cell>
          <cell r="E3475" t="str">
            <v>SICRO Abr/26</v>
          </cell>
        </row>
        <row r="3476">
          <cell r="A3476">
            <v>2004513</v>
          </cell>
          <cell r="B3476" t="str">
            <v>Selo asfáltico de microvala para dreno de pavimento com geocomposto</v>
          </cell>
          <cell r="C3476" t="str">
            <v>m</v>
          </cell>
          <cell r="D3476">
            <v>0.2</v>
          </cell>
          <cell r="E3476" t="str">
            <v>SICRO Abr/26</v>
          </cell>
        </row>
        <row r="3477">
          <cell r="A3477">
            <v>2003365</v>
          </cell>
          <cell r="B3477" t="str">
            <v>Transposição de segmentos de sarjeta - TSS 120 - areia e brita comerciais</v>
          </cell>
          <cell r="C3477" t="str">
            <v>m</v>
          </cell>
          <cell r="D3477">
            <v>1172.8</v>
          </cell>
          <cell r="E3477" t="str">
            <v>SICRO Abr/26</v>
          </cell>
        </row>
        <row r="3478">
          <cell r="A3478">
            <v>2003364</v>
          </cell>
          <cell r="B3478" t="str">
            <v>Transposição de segmentos de sarjeta - TSS 120 - areia extraída e brita produzida</v>
          </cell>
          <cell r="C3478" t="str">
            <v>m</v>
          </cell>
          <cell r="D3478">
            <v>1009.26</v>
          </cell>
          <cell r="E3478" t="str">
            <v>SICRO Abr/26</v>
          </cell>
        </row>
        <row r="3479">
          <cell r="A3479">
            <v>2003097</v>
          </cell>
          <cell r="B3479" t="str">
            <v>Transposição de segmentos de sarjeta - TSS 130 - areia e brita comerciais</v>
          </cell>
          <cell r="C3479" t="str">
            <v>m</v>
          </cell>
          <cell r="D3479">
            <v>1228.72</v>
          </cell>
          <cell r="E3479" t="str">
            <v>SICRO Abr/26</v>
          </cell>
        </row>
        <row r="3480">
          <cell r="A3480">
            <v>2003098</v>
          </cell>
          <cell r="B3480" t="str">
            <v>Transposição de segmentos de sarjeta - TSS 130 - areia extraída e brita produzida</v>
          </cell>
          <cell r="C3480" t="str">
            <v>m</v>
          </cell>
          <cell r="D3480">
            <v>1060.68</v>
          </cell>
          <cell r="E3480" t="str">
            <v>SICRO Abr/26</v>
          </cell>
        </row>
        <row r="3481">
          <cell r="A3481">
            <v>2003363</v>
          </cell>
          <cell r="B3481" t="str">
            <v>Transposição de segmentos de sarjeta - TSS 140 - areia e brita comerciais</v>
          </cell>
          <cell r="C3481" t="str">
            <v>m</v>
          </cell>
          <cell r="D3481">
            <v>1271.27</v>
          </cell>
          <cell r="E3481" t="str">
            <v>SICRO Abr/26</v>
          </cell>
        </row>
        <row r="3482">
          <cell r="A3482">
            <v>2003362</v>
          </cell>
          <cell r="B3482" t="str">
            <v>Transposição de segmentos de sarjeta - TSS 140 - areia extraída e brita produzida</v>
          </cell>
          <cell r="C3482" t="str">
            <v>m</v>
          </cell>
          <cell r="D3482">
            <v>1102.56</v>
          </cell>
          <cell r="E3482" t="str">
            <v>SICRO Abr/26</v>
          </cell>
        </row>
        <row r="3483">
          <cell r="A3483">
            <v>2003099</v>
          </cell>
          <cell r="B3483" t="str">
            <v>Transposição de segmentos de sarjeta - TSS 150 - areia e brita comerciais</v>
          </cell>
          <cell r="C3483" t="str">
            <v>m</v>
          </cell>
          <cell r="D3483">
            <v>1331.95</v>
          </cell>
          <cell r="E3483" t="str">
            <v>SICRO Abr/26</v>
          </cell>
        </row>
        <row r="3484">
          <cell r="A3484">
            <v>2003100</v>
          </cell>
          <cell r="B3484" t="str">
            <v>Transposição de segmentos de sarjeta - TSS 150 - areia extraída e brita produzida</v>
          </cell>
          <cell r="C3484" t="str">
            <v>m</v>
          </cell>
          <cell r="D3484">
            <v>1157.3900000000001</v>
          </cell>
          <cell r="E3484" t="str">
            <v>SICRO Abr/26</v>
          </cell>
        </row>
        <row r="3485">
          <cell r="A3485">
            <v>2003361</v>
          </cell>
          <cell r="B3485" t="str">
            <v>Transposição de segmentos de sarjeta - TSS 170 - areia e brita comerciais</v>
          </cell>
          <cell r="C3485" t="str">
            <v>m</v>
          </cell>
          <cell r="D3485">
            <v>1513.53</v>
          </cell>
          <cell r="E3485" t="str">
            <v>SICRO Abr/26</v>
          </cell>
        </row>
        <row r="3486">
          <cell r="A3486">
            <v>2003360</v>
          </cell>
          <cell r="B3486" t="str">
            <v>Transposição de segmentos de sarjeta - TSS 170 - areia extraída e brita produzida</v>
          </cell>
          <cell r="C3486" t="str">
            <v>m</v>
          </cell>
          <cell r="D3486">
            <v>1332.25</v>
          </cell>
          <cell r="E3486" t="str">
            <v>SICRO Abr/26</v>
          </cell>
        </row>
        <row r="3487">
          <cell r="A3487">
            <v>2003101</v>
          </cell>
          <cell r="B3487" t="str">
            <v>Transposição de segmentos de sarjeta - TSS 200 - areia e brita comerciais</v>
          </cell>
          <cell r="C3487" t="str">
            <v>m</v>
          </cell>
          <cell r="D3487">
            <v>1690.82</v>
          </cell>
          <cell r="E3487" t="str">
            <v>SICRO Abr/26</v>
          </cell>
        </row>
        <row r="3488">
          <cell r="A3488">
            <v>2003102</v>
          </cell>
          <cell r="B3488" t="str">
            <v>Transposição de segmentos de sarjeta - TSS 200 - areia extraída e brita produzida</v>
          </cell>
          <cell r="C3488" t="str">
            <v>m</v>
          </cell>
          <cell r="D3488">
            <v>1496.98</v>
          </cell>
          <cell r="E3488" t="str">
            <v>SICRO Abr/26</v>
          </cell>
        </row>
        <row r="3489">
          <cell r="A3489">
            <v>2003869</v>
          </cell>
          <cell r="B3489" t="str">
            <v>Tubo de concreto PA1 comercial para drenagem - D = 0,50 m - fornecimento e instalação</v>
          </cell>
          <cell r="C3489" t="str">
            <v>m</v>
          </cell>
          <cell r="D3489">
            <v>210.1</v>
          </cell>
          <cell r="E3489" t="str">
            <v>SICRO Abr/26</v>
          </cell>
        </row>
        <row r="3490">
          <cell r="A3490">
            <v>2003822</v>
          </cell>
          <cell r="B3490" t="str">
            <v>Tubo de concreto PA1 comercial para drenagem - D = 0,60 m - fornecimento e instalação</v>
          </cell>
          <cell r="C3490" t="str">
            <v>m</v>
          </cell>
          <cell r="D3490">
            <v>255.98</v>
          </cell>
          <cell r="E3490" t="str">
            <v>SICRO Abr/26</v>
          </cell>
        </row>
        <row r="3491">
          <cell r="A3491">
            <v>2003826</v>
          </cell>
          <cell r="B3491" t="str">
            <v>Tubo de concreto PA1 comercial para drenagem - D = 0,80 m - fornecimento e instalação</v>
          </cell>
          <cell r="C3491" t="str">
            <v>m</v>
          </cell>
          <cell r="D3491">
            <v>436.27</v>
          </cell>
          <cell r="E3491" t="str">
            <v>SICRO Abr/26</v>
          </cell>
        </row>
        <row r="3492">
          <cell r="A3492">
            <v>2003830</v>
          </cell>
          <cell r="B3492" t="str">
            <v>Tubo de concreto PA1 comercial para drenagem - D = 1,00 m - fornecimento e instalação</v>
          </cell>
          <cell r="C3492" t="str">
            <v>m</v>
          </cell>
          <cell r="D3492">
            <v>549.94000000000005</v>
          </cell>
          <cell r="E3492" t="str">
            <v>SICRO Abr/26</v>
          </cell>
        </row>
        <row r="3493">
          <cell r="A3493">
            <v>2003834</v>
          </cell>
          <cell r="B3493" t="str">
            <v>Tubo de concreto PA1 comercial para drenagem - D = 1,20 m - fornecimento e instalação</v>
          </cell>
          <cell r="C3493" t="str">
            <v>m</v>
          </cell>
          <cell r="D3493">
            <v>774.86</v>
          </cell>
          <cell r="E3493" t="str">
            <v>SICRO Abr/26</v>
          </cell>
        </row>
        <row r="3494">
          <cell r="A3494">
            <v>2003838</v>
          </cell>
          <cell r="B3494" t="str">
            <v>Tubo de concreto PA1 comercial para drenagem - D = 1,50 m - fornecimento e instalação</v>
          </cell>
          <cell r="C3494" t="str">
            <v>m</v>
          </cell>
          <cell r="D3494">
            <v>1333.98</v>
          </cell>
          <cell r="E3494" t="str">
            <v>SICRO Abr/26</v>
          </cell>
        </row>
        <row r="3495">
          <cell r="A3495">
            <v>2003870</v>
          </cell>
          <cell r="B3495" t="str">
            <v>Tubo de concreto PA2 comercial para drenagem - D = 0,50 m - fornecimento e instalação</v>
          </cell>
          <cell r="C3495" t="str">
            <v>m</v>
          </cell>
          <cell r="D3495">
            <v>255.27</v>
          </cell>
          <cell r="E3495" t="str">
            <v>SICRO Abr/26</v>
          </cell>
        </row>
        <row r="3496">
          <cell r="A3496">
            <v>2003823</v>
          </cell>
          <cell r="B3496" t="str">
            <v>Tubo de concreto PA2 comercial para drenagem - D = 0,60 m - fornecimento e instalação</v>
          </cell>
          <cell r="C3496" t="str">
            <v>m</v>
          </cell>
          <cell r="D3496">
            <v>315.51</v>
          </cell>
          <cell r="E3496" t="str">
            <v>SICRO Abr/26</v>
          </cell>
        </row>
        <row r="3497">
          <cell r="A3497">
            <v>2003827</v>
          </cell>
          <cell r="B3497" t="str">
            <v>Tubo de concreto PA2 comercial para drenagem - D = 0,80 m - fornecimento e instalação</v>
          </cell>
          <cell r="C3497" t="str">
            <v>m</v>
          </cell>
          <cell r="D3497">
            <v>506.16</v>
          </cell>
          <cell r="E3497" t="str">
            <v>SICRO Abr/26</v>
          </cell>
        </row>
        <row r="3498">
          <cell r="A3498">
            <v>2003831</v>
          </cell>
          <cell r="B3498" t="str">
            <v>Tubo de concreto PA2 comercial para drenagem - D = 1,00 m - fornecimento e instalação</v>
          </cell>
          <cell r="C3498" t="str">
            <v>m</v>
          </cell>
          <cell r="D3498">
            <v>704.26</v>
          </cell>
          <cell r="E3498" t="str">
            <v>SICRO Abr/26</v>
          </cell>
        </row>
        <row r="3499">
          <cell r="A3499">
            <v>2003835</v>
          </cell>
          <cell r="B3499" t="str">
            <v>Tubo de concreto PA2 comercial para drenagem - D = 1,20 m - fornecimento e instalação</v>
          </cell>
          <cell r="C3499" t="str">
            <v>m</v>
          </cell>
          <cell r="D3499">
            <v>864.89</v>
          </cell>
          <cell r="E3499" t="str">
            <v>SICRO Abr/26</v>
          </cell>
        </row>
        <row r="3500">
          <cell r="A3500">
            <v>2003839</v>
          </cell>
          <cell r="B3500" t="str">
            <v>Tubo de concreto PA2 comercial para drenagem - D = 1,50 m - fornecimento e instalação</v>
          </cell>
          <cell r="C3500" t="str">
            <v>m</v>
          </cell>
          <cell r="D3500">
            <v>1414.93</v>
          </cell>
          <cell r="E3500" t="str">
            <v>SICRO Abr/26</v>
          </cell>
        </row>
        <row r="3501">
          <cell r="A3501">
            <v>2003871</v>
          </cell>
          <cell r="B3501" t="str">
            <v>Tubo de concreto PA3 comercial para drenagem - D = 0,50 m - fornecimento e instalação</v>
          </cell>
          <cell r="C3501" t="str">
            <v>m</v>
          </cell>
          <cell r="D3501">
            <v>271.27</v>
          </cell>
          <cell r="E3501" t="str">
            <v>SICRO Abr/26</v>
          </cell>
        </row>
        <row r="3502">
          <cell r="A3502">
            <v>2003824</v>
          </cell>
          <cell r="B3502" t="str">
            <v>Tubo de concreto PA3 comercial para drenagem - D = 0,60 m - fornecimento e instalação</v>
          </cell>
          <cell r="C3502" t="str">
            <v>m</v>
          </cell>
          <cell r="D3502">
            <v>398.43</v>
          </cell>
          <cell r="E3502" t="str">
            <v>SICRO Abr/26</v>
          </cell>
        </row>
        <row r="3503">
          <cell r="A3503">
            <v>2003828</v>
          </cell>
          <cell r="B3503" t="str">
            <v>Tubo de concreto PA3 comercial para drenagem - D = 0,80 m - fornecimento e instalação</v>
          </cell>
          <cell r="C3503" t="str">
            <v>m</v>
          </cell>
          <cell r="D3503">
            <v>514.87</v>
          </cell>
          <cell r="E3503" t="str">
            <v>SICRO Abr/26</v>
          </cell>
        </row>
        <row r="3504">
          <cell r="A3504">
            <v>2003832</v>
          </cell>
          <cell r="B3504" t="str">
            <v>Tubo de concreto PA3 comercial para drenagem - D = 1,00 m - fornecimento e instalação</v>
          </cell>
          <cell r="C3504" t="str">
            <v>m</v>
          </cell>
          <cell r="D3504">
            <v>765.49</v>
          </cell>
          <cell r="E3504" t="str">
            <v>SICRO Abr/26</v>
          </cell>
        </row>
        <row r="3505">
          <cell r="A3505">
            <v>2003836</v>
          </cell>
          <cell r="B3505" t="str">
            <v>Tubo de concreto PA3 comercial para drenagem - D = 1,20 m - fornecimento e instalação</v>
          </cell>
          <cell r="C3505" t="str">
            <v>m</v>
          </cell>
          <cell r="D3505">
            <v>1077.8599999999999</v>
          </cell>
          <cell r="E3505" t="str">
            <v>SICRO Abr/26</v>
          </cell>
        </row>
        <row r="3506">
          <cell r="A3506">
            <v>2003840</v>
          </cell>
          <cell r="B3506" t="str">
            <v>Tubo de concreto PA3 comercial para drenagem - D = 1,50 m - fornecimento e instalação</v>
          </cell>
          <cell r="C3506" t="str">
            <v>m</v>
          </cell>
          <cell r="D3506">
            <v>1478.95</v>
          </cell>
          <cell r="E3506" t="str">
            <v>SICRO Abr/26</v>
          </cell>
        </row>
        <row r="3507">
          <cell r="A3507">
            <v>2003872</v>
          </cell>
          <cell r="B3507" t="str">
            <v>Tubo de concreto PA4 comercial para drenagem - D = 0,50 m - fornecimento e instalação</v>
          </cell>
          <cell r="C3507" t="str">
            <v>m</v>
          </cell>
          <cell r="D3507">
            <v>321.94</v>
          </cell>
          <cell r="E3507" t="str">
            <v>SICRO Abr/26</v>
          </cell>
        </row>
        <row r="3508">
          <cell r="A3508">
            <v>2003825</v>
          </cell>
          <cell r="B3508" t="str">
            <v>Tubo de concreto PA4 comercial para drenagem - D = 0,60 m - fornecimento e instalação</v>
          </cell>
          <cell r="C3508" t="str">
            <v>m</v>
          </cell>
          <cell r="D3508">
            <v>415.66</v>
          </cell>
          <cell r="E3508" t="str">
            <v>SICRO Abr/26</v>
          </cell>
        </row>
        <row r="3509">
          <cell r="A3509">
            <v>2003829</v>
          </cell>
          <cell r="B3509" t="str">
            <v>Tubo de concreto PA4 comercial para drenagem - D = 0,80 m - fornecimento e instalação</v>
          </cell>
          <cell r="C3509" t="str">
            <v>m</v>
          </cell>
          <cell r="D3509">
            <v>555.52</v>
          </cell>
          <cell r="E3509" t="str">
            <v>SICRO Abr/26</v>
          </cell>
        </row>
        <row r="3510">
          <cell r="A3510">
            <v>2003833</v>
          </cell>
          <cell r="B3510" t="str">
            <v>Tubo de concreto PA4 comercial para drenagem - D = 1,00 m - fornecimento e instalação</v>
          </cell>
          <cell r="C3510" t="str">
            <v>m</v>
          </cell>
          <cell r="D3510">
            <v>797.62</v>
          </cell>
          <cell r="E3510" t="str">
            <v>SICRO Abr/26</v>
          </cell>
        </row>
        <row r="3511">
          <cell r="A3511">
            <v>2003837</v>
          </cell>
          <cell r="B3511" t="str">
            <v>Tubo de concreto PA4 comercial para drenagem - D = 1,20 m - fornecimento e instalação</v>
          </cell>
          <cell r="C3511" t="str">
            <v>m</v>
          </cell>
          <cell r="D3511">
            <v>1210.42</v>
          </cell>
          <cell r="E3511" t="str">
            <v>SICRO Abr/26</v>
          </cell>
        </row>
        <row r="3512">
          <cell r="A3512">
            <v>2003841</v>
          </cell>
          <cell r="B3512" t="str">
            <v>Tubo de concreto PA4 comercial para drenagem - D = 1,50 m - fornecimento e instalação</v>
          </cell>
          <cell r="C3512" t="str">
            <v>m</v>
          </cell>
          <cell r="D3512">
            <v>1638.7</v>
          </cell>
          <cell r="E3512" t="str">
            <v>SICRO Abr/26</v>
          </cell>
        </row>
        <row r="3513">
          <cell r="A3513">
            <v>2003851</v>
          </cell>
          <cell r="B3513" t="str">
            <v>Tubo de concreto perfurado para drenagem - D = 0,40 m - fornecimento e instalação</v>
          </cell>
          <cell r="C3513" t="str">
            <v>m</v>
          </cell>
          <cell r="D3513">
            <v>134.80000000000001</v>
          </cell>
          <cell r="E3513" t="str">
            <v>SICRO Abr/26</v>
          </cell>
        </row>
        <row r="3514">
          <cell r="A3514">
            <v>2003935</v>
          </cell>
          <cell r="B3514" t="str">
            <v>Tubo de PVC para dreno tipo barbacã - D = 50 mm - fornecimento e instalação</v>
          </cell>
          <cell r="C3514" t="str">
            <v>m</v>
          </cell>
          <cell r="D3514">
            <v>11.66</v>
          </cell>
          <cell r="E3514" t="str">
            <v>SICRO Abr/26</v>
          </cell>
        </row>
        <row r="3515">
          <cell r="A3515">
            <v>2003934</v>
          </cell>
          <cell r="B3515" t="str">
            <v>Tubo de PVC para dreno tipo barbacã - D = 75 mm - fornecimento e instalação</v>
          </cell>
          <cell r="C3515" t="str">
            <v>m</v>
          </cell>
          <cell r="D3515">
            <v>17.86</v>
          </cell>
          <cell r="E3515" t="str">
            <v>SICRO Abr/26</v>
          </cell>
        </row>
        <row r="3516">
          <cell r="A3516">
            <v>2004002</v>
          </cell>
          <cell r="B3516" t="str">
            <v>Tubo estruturado helicoidal de PVC e aço para drenagem - D = 1.000 mm - fornecimento e instalação mecanizada</v>
          </cell>
          <cell r="C3516" t="str">
            <v>m</v>
          </cell>
          <cell r="D3516">
            <v>681.66</v>
          </cell>
          <cell r="E3516" t="str">
            <v>SICRO Abr/26</v>
          </cell>
        </row>
        <row r="3517">
          <cell r="A3517">
            <v>2004003</v>
          </cell>
          <cell r="B3517" t="str">
            <v>Tubo estruturado helicoidal de PVC e aço para drenagem - D = 1.200 mm - fornecimento e instalação mecanizada</v>
          </cell>
          <cell r="C3517" t="str">
            <v>m</v>
          </cell>
          <cell r="D3517">
            <v>874.91</v>
          </cell>
          <cell r="E3517" t="str">
            <v>SICRO Abr/26</v>
          </cell>
        </row>
        <row r="3518">
          <cell r="A3518">
            <v>2004004</v>
          </cell>
          <cell r="B3518" t="str">
            <v>Tubo estruturado helicoidal de PVC e aço para drenagem - D = 1.500 mm - fornecimento e instalação mecanizada</v>
          </cell>
          <cell r="C3518" t="str">
            <v>m</v>
          </cell>
          <cell r="D3518">
            <v>1245.9000000000001</v>
          </cell>
          <cell r="E3518" t="str">
            <v>SICRO Abr/26</v>
          </cell>
        </row>
        <row r="3519">
          <cell r="A3519">
            <v>2004001</v>
          </cell>
          <cell r="B3519" t="str">
            <v>Tubo estruturado helicoidal de PVC e aço para drenagem - D = 800 mm - fornecimento e instalação manual</v>
          </cell>
          <cell r="C3519" t="str">
            <v>m</v>
          </cell>
          <cell r="D3519">
            <v>417.85</v>
          </cell>
          <cell r="E3519" t="str">
            <v>SICRO Abr/26</v>
          </cell>
        </row>
        <row r="3520">
          <cell r="A3520">
            <v>2003998</v>
          </cell>
          <cell r="B3520" t="str">
            <v>Tubo estruturado helicoidal de PVC para drenagem - D = 400 mm - fornecimento e instalação manual</v>
          </cell>
          <cell r="C3520" t="str">
            <v>m</v>
          </cell>
          <cell r="D3520">
            <v>149.87</v>
          </cell>
          <cell r="E3520" t="str">
            <v>SICRO Abr/26</v>
          </cell>
        </row>
        <row r="3521">
          <cell r="A3521">
            <v>2003999</v>
          </cell>
          <cell r="B3521" t="str">
            <v>Tubo estruturado helicoidal de PVC para drenagem - D = 500 mm - fornecimento e instalação manual</v>
          </cell>
          <cell r="C3521" t="str">
            <v>m</v>
          </cell>
          <cell r="D3521">
            <v>210.26</v>
          </cell>
          <cell r="E3521" t="str">
            <v>SICRO Abr/26</v>
          </cell>
        </row>
        <row r="3522">
          <cell r="A3522">
            <v>2004000</v>
          </cell>
          <cell r="B3522" t="str">
            <v>Tubo estruturado helicoidal de PVC para drenagem - D = 600 mm - fornecimento e instalação manual</v>
          </cell>
          <cell r="C3522" t="str">
            <v>m</v>
          </cell>
          <cell r="D3522">
            <v>251.34</v>
          </cell>
          <cell r="E3522" t="str">
            <v>SICRO Abr/26</v>
          </cell>
        </row>
        <row r="3523">
          <cell r="A3523">
            <v>2003990</v>
          </cell>
          <cell r="B3523" t="str">
            <v>Tubo PEAD para drenagem - D = 1.000 mm - fornecimento e instalação</v>
          </cell>
          <cell r="C3523" t="str">
            <v>m</v>
          </cell>
          <cell r="D3523">
            <v>1384.04</v>
          </cell>
          <cell r="E3523" t="str">
            <v>SICRO Abr/26</v>
          </cell>
        </row>
        <row r="3524">
          <cell r="A3524">
            <v>2003991</v>
          </cell>
          <cell r="B3524" t="str">
            <v>Tubo PEAD para drenagem - D = 1.050 mm - fornecimento e instalação</v>
          </cell>
          <cell r="C3524" t="str">
            <v>m</v>
          </cell>
          <cell r="D3524">
            <v>1418.41</v>
          </cell>
          <cell r="E3524" t="str">
            <v>SICRO Abr/26</v>
          </cell>
        </row>
        <row r="3525">
          <cell r="A3525">
            <v>2003992</v>
          </cell>
          <cell r="B3525" t="str">
            <v>Tubo PEAD para drenagem - D = 1.200 mm - fornecimento e instalação</v>
          </cell>
          <cell r="C3525" t="str">
            <v>m</v>
          </cell>
          <cell r="D3525">
            <v>1845.17</v>
          </cell>
          <cell r="E3525" t="str">
            <v>SICRO Abr/26</v>
          </cell>
        </row>
        <row r="3526">
          <cell r="A3526">
            <v>2003993</v>
          </cell>
          <cell r="B3526" t="str">
            <v>Tubo PEAD para drenagem - D = 1.500 mm - fornecimento e instalação</v>
          </cell>
          <cell r="C3526" t="str">
            <v>m</v>
          </cell>
          <cell r="D3526">
            <v>3570.6</v>
          </cell>
          <cell r="E3526" t="str">
            <v>SICRO Abr/26</v>
          </cell>
        </row>
        <row r="3527">
          <cell r="A3527">
            <v>2003983</v>
          </cell>
          <cell r="B3527" t="str">
            <v>Tubo PEAD para drenagem - D = 400 mm - fornecimento e instalação</v>
          </cell>
          <cell r="C3527" t="str">
            <v>m</v>
          </cell>
          <cell r="D3527">
            <v>202.71</v>
          </cell>
          <cell r="E3527" t="str">
            <v>SICRO Abr/26</v>
          </cell>
        </row>
        <row r="3528">
          <cell r="A3528">
            <v>2003984</v>
          </cell>
          <cell r="B3528" t="str">
            <v>Tubo PEAD para drenagem - D = 450 mm - fornecimento e instalação</v>
          </cell>
          <cell r="C3528" t="str">
            <v>m</v>
          </cell>
          <cell r="D3528">
            <v>286.44</v>
          </cell>
          <cell r="E3528" t="str">
            <v>SICRO Abr/26</v>
          </cell>
        </row>
        <row r="3529">
          <cell r="A3529">
            <v>2003985</v>
          </cell>
          <cell r="B3529" t="str">
            <v>Tubo PEAD para drenagem - D = 500 mm - fornecimento e instalação</v>
          </cell>
          <cell r="C3529" t="str">
            <v>m</v>
          </cell>
          <cell r="D3529">
            <v>364.1</v>
          </cell>
          <cell r="E3529" t="str">
            <v>SICRO Abr/26</v>
          </cell>
        </row>
        <row r="3530">
          <cell r="A3530">
            <v>2003986</v>
          </cell>
          <cell r="B3530" t="str">
            <v>Tubo PEAD para drenagem - D = 600 mm - fornecimento e instalação</v>
          </cell>
          <cell r="C3530" t="str">
            <v>m</v>
          </cell>
          <cell r="D3530">
            <v>502.62</v>
          </cell>
          <cell r="E3530" t="str">
            <v>SICRO Abr/26</v>
          </cell>
        </row>
        <row r="3531">
          <cell r="A3531">
            <v>2003987</v>
          </cell>
          <cell r="B3531" t="str">
            <v>Tubo PEAD para drenagem - D = 750 mm - fornecimento e instalação</v>
          </cell>
          <cell r="C3531" t="str">
            <v>m</v>
          </cell>
          <cell r="D3531">
            <v>739.65</v>
          </cell>
          <cell r="E3531" t="str">
            <v>SICRO Abr/26</v>
          </cell>
        </row>
        <row r="3532">
          <cell r="A3532">
            <v>2003988</v>
          </cell>
          <cell r="B3532" t="str">
            <v>Tubo PEAD para drenagem - D = 800 mm - fornecimento e instalação</v>
          </cell>
          <cell r="C3532" t="str">
            <v>m</v>
          </cell>
          <cell r="D3532">
            <v>779.17</v>
          </cell>
          <cell r="E3532" t="str">
            <v>SICRO Abr/26</v>
          </cell>
        </row>
        <row r="3533">
          <cell r="A3533">
            <v>2003989</v>
          </cell>
          <cell r="B3533" t="str">
            <v>Tubo PEAD para drenagem - D = 900 mm - fornecimento e instalação</v>
          </cell>
          <cell r="C3533" t="str">
            <v>m</v>
          </cell>
          <cell r="D3533">
            <v>1358.39</v>
          </cell>
          <cell r="E3533" t="str">
            <v>SICRO Abr/26</v>
          </cell>
        </row>
        <row r="3534">
          <cell r="A3534">
            <v>2003298</v>
          </cell>
          <cell r="B3534" t="str">
            <v>Valeta de proteção de aterro sem revestimento - VPAT 120-30 - escavação mecânica</v>
          </cell>
          <cell r="C3534" t="str">
            <v>m</v>
          </cell>
          <cell r="D3534">
            <v>17.89</v>
          </cell>
          <cell r="E3534" t="str">
            <v>SICRO Abr/26</v>
          </cell>
        </row>
        <row r="3535">
          <cell r="A3535">
            <v>2003297</v>
          </cell>
          <cell r="B3535" t="str">
            <v>Valeta de proteção de aterro sem revestimento - VPAT 160-30 - escavação mecânica</v>
          </cell>
          <cell r="C3535" t="str">
            <v>m</v>
          </cell>
          <cell r="D3535">
            <v>22.19</v>
          </cell>
          <cell r="E3535" t="str">
            <v>SICRO Abr/26</v>
          </cell>
        </row>
        <row r="3536">
          <cell r="A3536">
            <v>2003315</v>
          </cell>
          <cell r="B3536" t="str">
            <v>Valeta de proteção de aterros com revestimento de concreto - VPAC 120-30 - escavação mecânica - areia e brita comerciais</v>
          </cell>
          <cell r="C3536" t="str">
            <v>m</v>
          </cell>
          <cell r="D3536">
            <v>115.2</v>
          </cell>
          <cell r="E3536" t="str">
            <v>SICRO Abr/26</v>
          </cell>
        </row>
        <row r="3537">
          <cell r="A3537">
            <v>2003314</v>
          </cell>
          <cell r="B3537" t="str">
            <v>Valeta de proteção de aterros com revestimento de concreto - VPAC 120-30 - escavação mecânica - areia extraída e brita produzida</v>
          </cell>
          <cell r="C3537" t="str">
            <v>m</v>
          </cell>
          <cell r="D3537">
            <v>94.44</v>
          </cell>
          <cell r="E3537" t="str">
            <v>SICRO Abr/26</v>
          </cell>
        </row>
        <row r="3538">
          <cell r="A3538">
            <v>2003313</v>
          </cell>
          <cell r="B3538" t="str">
            <v>Valeta de proteção de aterros com revestimento de concreto - VPAC 160-30 - escavação mecânica - areia e brita comerciais</v>
          </cell>
          <cell r="C3538" t="str">
            <v>m</v>
          </cell>
          <cell r="D3538">
            <v>144.44</v>
          </cell>
          <cell r="E3538" t="str">
            <v>SICRO Abr/26</v>
          </cell>
        </row>
        <row r="3539">
          <cell r="A3539">
            <v>2003312</v>
          </cell>
          <cell r="B3539" t="str">
            <v>Valeta de proteção de aterros com revestimento de concreto - VPAC 160-30 - escavação mecânica - areia extraída e brita produzida</v>
          </cell>
          <cell r="C3539" t="str">
            <v>m</v>
          </cell>
          <cell r="D3539">
            <v>118.47</v>
          </cell>
          <cell r="E3539" t="str">
            <v>SICRO Abr/26</v>
          </cell>
        </row>
        <row r="3540">
          <cell r="A3540">
            <v>2003311</v>
          </cell>
          <cell r="B3540" t="str">
            <v>Valeta de proteção de aterros com revestimento vegetal - VPAG 120-30 - escavação mecânica</v>
          </cell>
          <cell r="C3540" t="str">
            <v>m</v>
          </cell>
          <cell r="D3540">
            <v>55.84</v>
          </cell>
          <cell r="E3540" t="str">
            <v>SICRO Abr/26</v>
          </cell>
        </row>
        <row r="3541">
          <cell r="A3541">
            <v>2003310</v>
          </cell>
          <cell r="B3541" t="str">
            <v>Valeta de proteção de aterros com revestimento vegetal - VPAG 160-30 - escavação mecânica</v>
          </cell>
          <cell r="C3541" t="str">
            <v>m</v>
          </cell>
          <cell r="D3541">
            <v>70.63</v>
          </cell>
          <cell r="E3541" t="str">
            <v>SICRO Abr/26</v>
          </cell>
        </row>
        <row r="3542">
          <cell r="A3542">
            <v>2003296</v>
          </cell>
          <cell r="B3542" t="str">
            <v>Valeta de proteção de corte sem revestimento - VPCT 120-30 - escavação mecânica</v>
          </cell>
          <cell r="C3542" t="str">
            <v>m</v>
          </cell>
          <cell r="D3542">
            <v>17.89</v>
          </cell>
          <cell r="E3542" t="str">
            <v>SICRO Abr/26</v>
          </cell>
        </row>
        <row r="3543">
          <cell r="A3543">
            <v>2003295</v>
          </cell>
          <cell r="B3543" t="str">
            <v>Valeta de proteção de corte sem revestimento - VPCT 160-30 - escavação mecânica</v>
          </cell>
          <cell r="C3543" t="str">
            <v>m</v>
          </cell>
          <cell r="D3543">
            <v>22.19</v>
          </cell>
          <cell r="E3543" t="str">
            <v>SICRO Abr/26</v>
          </cell>
        </row>
        <row r="3544">
          <cell r="A3544">
            <v>2003309</v>
          </cell>
          <cell r="B3544" t="str">
            <v>Valeta de proteção de cortes com revestimento de concreto - VPCC 120-30 - escavação mecânica - areia e brita comerciais</v>
          </cell>
          <cell r="C3544" t="str">
            <v>m</v>
          </cell>
          <cell r="D3544">
            <v>115.2</v>
          </cell>
          <cell r="E3544" t="str">
            <v>SICRO Abr/26</v>
          </cell>
        </row>
        <row r="3545">
          <cell r="A3545">
            <v>2003308</v>
          </cell>
          <cell r="B3545" t="str">
            <v>Valeta de proteção de cortes com revestimento de concreto - VPCC 120-30 - escavação mecânica - areia extraída e brita produzida</v>
          </cell>
          <cell r="C3545" t="str">
            <v>m</v>
          </cell>
          <cell r="D3545">
            <v>94.44</v>
          </cell>
          <cell r="E3545" t="str">
            <v>SICRO Abr/26</v>
          </cell>
        </row>
        <row r="3546">
          <cell r="A3546">
            <v>2003307</v>
          </cell>
          <cell r="B3546" t="str">
            <v>Valeta de proteção de cortes com revestimento de concreto - VPCC 160-30 - escavação mecânica - areia e brita comerciais</v>
          </cell>
          <cell r="C3546" t="str">
            <v>m</v>
          </cell>
          <cell r="D3546">
            <v>144.44</v>
          </cell>
          <cell r="E3546" t="str">
            <v>SICRO Abr/26</v>
          </cell>
        </row>
        <row r="3547">
          <cell r="A3547">
            <v>2003306</v>
          </cell>
          <cell r="B3547" t="str">
            <v>Valeta de proteção de cortes com revestimento de concreto - VPCC 160-30 - escavação mecânica - areia extraída e brita produzida</v>
          </cell>
          <cell r="C3547" t="str">
            <v>m</v>
          </cell>
          <cell r="D3547">
            <v>118.47</v>
          </cell>
          <cell r="E3547" t="str">
            <v>SICRO Abr/26</v>
          </cell>
        </row>
        <row r="3548">
          <cell r="A3548">
            <v>2003305</v>
          </cell>
          <cell r="B3548" t="str">
            <v>Valeta de proteção de cortes com revestimento vegetal - VPCG 120-30 - escavação mecânica</v>
          </cell>
          <cell r="C3548" t="str">
            <v>m</v>
          </cell>
          <cell r="D3548">
            <v>55.84</v>
          </cell>
          <cell r="E3548" t="str">
            <v>SICRO Abr/26</v>
          </cell>
        </row>
        <row r="3549">
          <cell r="A3549">
            <v>2003304</v>
          </cell>
          <cell r="B3549" t="str">
            <v>Valeta de proteção de cortes com revestimento vegetal - VPCG 160-30 - escavação mecânica</v>
          </cell>
          <cell r="C3549" t="str">
            <v>m</v>
          </cell>
          <cell r="D3549">
            <v>70.63</v>
          </cell>
          <cell r="E3549" t="str">
            <v>SICRO Abr/26</v>
          </cell>
        </row>
        <row r="3550">
          <cell r="A3550">
            <v>2105846</v>
          </cell>
          <cell r="B3550" t="str">
            <v>Escoramento com estacas de perfis metálicos W 250 x 38,5 kg/m, espaçadas em 1,5 m, intercaladas com prancha de madeira com espessura de 5 cm e ficha de 0 a 0,2 H - sem reaproveitamento - fornecimento e instalação</v>
          </cell>
          <cell r="C3550" t="str">
            <v>m²</v>
          </cell>
          <cell r="D3550">
            <v>592.37</v>
          </cell>
          <cell r="E3550" t="str">
            <v>SICRO Abr/26</v>
          </cell>
        </row>
        <row r="3551">
          <cell r="A3551">
            <v>2105929</v>
          </cell>
          <cell r="B3551" t="str">
            <v>Escoramento com estacas de perfis metálicos W 250 x 38,5 kg/m, espaçadas em 1,5 m, intercaladas com prancha de madeira com espessura de 5 cm e ficha de 0,20 a 0,4 H - sem reaproveitamento - fornecimento e instalação</v>
          </cell>
          <cell r="C3551" t="str">
            <v>m²</v>
          </cell>
          <cell r="D3551">
            <v>660.8</v>
          </cell>
          <cell r="E3551" t="str">
            <v>SICRO Abr/26</v>
          </cell>
        </row>
        <row r="3552">
          <cell r="A3552">
            <v>2105933</v>
          </cell>
          <cell r="B3552" t="str">
            <v>Escoramento com estacas de perfis metálicos W 250 x 38,5 kg/m, espaçadas em 1,5 m, intercaladas com prancha de madeira com espessura de 5 cm e ficha de 0,40 a 0,6 H - sem reaproveitamento - fornecimento e instalação</v>
          </cell>
          <cell r="C3552" t="str">
            <v>m²</v>
          </cell>
          <cell r="D3552">
            <v>729.22</v>
          </cell>
          <cell r="E3552" t="str">
            <v>SICRO Abr/26</v>
          </cell>
        </row>
        <row r="3553">
          <cell r="A3553">
            <v>2106293</v>
          </cell>
          <cell r="B3553" t="str">
            <v>Escoramento com perfis metálicos W 150 x 18,0 kg/m a cada metro e chapas de aço - estroncas a cada 2 m não incluídas - profundidade de até 10 m - aço com utilização de 20 vezes - fornecimento, instalação e retirada</v>
          </cell>
          <cell r="C3553" t="str">
            <v>m²</v>
          </cell>
          <cell r="D3553">
            <v>262.83</v>
          </cell>
          <cell r="E3553" t="str">
            <v>SICRO Abr/26</v>
          </cell>
        </row>
        <row r="3554">
          <cell r="A3554">
            <v>2108165</v>
          </cell>
          <cell r="B3554" t="str">
            <v>Escoramento com pontaletes D = 10 cm - utilização de 1 vez - confecção, instalação e retirada</v>
          </cell>
          <cell r="C3554" t="str">
            <v>m³</v>
          </cell>
          <cell r="D3554">
            <v>38.729999999999997</v>
          </cell>
          <cell r="E3554" t="str">
            <v>SICRO Abr/26</v>
          </cell>
        </row>
        <row r="3555">
          <cell r="A3555">
            <v>2108166</v>
          </cell>
          <cell r="B3555" t="str">
            <v>Escoramento com pontaletes D = 10 cm - utilização de 2 vezes - confecção, instalação e retirada</v>
          </cell>
          <cell r="C3555" t="str">
            <v>m³</v>
          </cell>
          <cell r="D3555">
            <v>28.1</v>
          </cell>
          <cell r="E3555" t="str">
            <v>SICRO Abr/26</v>
          </cell>
        </row>
        <row r="3556">
          <cell r="A3556">
            <v>2108167</v>
          </cell>
          <cell r="B3556" t="str">
            <v>Escoramento com pontaletes D = 10 cm - utilização de 3 vezes - confecção, instalação e retirada</v>
          </cell>
          <cell r="C3556" t="str">
            <v>m³</v>
          </cell>
          <cell r="D3556">
            <v>25.63</v>
          </cell>
          <cell r="E3556" t="str">
            <v>SICRO Abr/26</v>
          </cell>
        </row>
        <row r="3557">
          <cell r="A3557">
            <v>2108168</v>
          </cell>
          <cell r="B3557" t="str">
            <v>Escoramento com pontaletes D = 10 cm - utilização de 5 vezes - confecção, instalação e retirada</v>
          </cell>
          <cell r="C3557" t="str">
            <v>m³</v>
          </cell>
          <cell r="D3557">
            <v>25.58</v>
          </cell>
          <cell r="E3557" t="str">
            <v>SICRO Abr/26</v>
          </cell>
        </row>
        <row r="3558">
          <cell r="A3558">
            <v>2108169</v>
          </cell>
          <cell r="B3558" t="str">
            <v>Escoramento com pontaletes D = 15 cm - utilização de 1 vez - confecção e instalação</v>
          </cell>
          <cell r="C3558" t="str">
            <v>m³</v>
          </cell>
          <cell r="D3558">
            <v>55.8</v>
          </cell>
          <cell r="E3558" t="str">
            <v>SICRO Abr/26</v>
          </cell>
        </row>
        <row r="3559">
          <cell r="A3559">
            <v>2108170</v>
          </cell>
          <cell r="B3559" t="str">
            <v>Escoramento com pontaletes D = 15 cm - utilização de 2 vezes - confecção, instalação e retirada</v>
          </cell>
          <cell r="C3559" t="str">
            <v>m³</v>
          </cell>
          <cell r="D3559">
            <v>41.9</v>
          </cell>
          <cell r="E3559" t="str">
            <v>SICRO Abr/26</v>
          </cell>
        </row>
        <row r="3560">
          <cell r="A3560">
            <v>2108171</v>
          </cell>
          <cell r="B3560" t="str">
            <v>Escoramento com pontaletes D = 15 cm - utilização de 3 vezes - confecção, instalação e retirada</v>
          </cell>
          <cell r="C3560" t="str">
            <v>m³</v>
          </cell>
          <cell r="D3560">
            <v>39.46</v>
          </cell>
          <cell r="E3560" t="str">
            <v>SICRO Abr/26</v>
          </cell>
        </row>
        <row r="3561">
          <cell r="A3561">
            <v>2108172</v>
          </cell>
          <cell r="B3561" t="str">
            <v>Escoramento com pontaletes D = 15 cm - utilização de 5 vezes - confecção, instalação e retirada</v>
          </cell>
          <cell r="C3561" t="str">
            <v>m³</v>
          </cell>
          <cell r="D3561">
            <v>41.28</v>
          </cell>
          <cell r="E3561" t="str">
            <v>SICRO Abr/26</v>
          </cell>
        </row>
        <row r="3562">
          <cell r="A3562">
            <v>2106292</v>
          </cell>
          <cell r="B3562" t="str">
            <v>Escoramento contínuo de valas com tábuas de 2,5 x 30 cm e longarinas de 6 x 16 cm - estroncas a cada metro não incluídas - profundidade de até 4 m - madeira com utilização de 3 vezes - confecção, instalação e retirada</v>
          </cell>
          <cell r="C3562" t="str">
            <v>m²</v>
          </cell>
          <cell r="D3562">
            <v>187.12</v>
          </cell>
          <cell r="E3562" t="str">
            <v>SICRO Abr/26</v>
          </cell>
        </row>
        <row r="3563">
          <cell r="A3563">
            <v>2106291</v>
          </cell>
          <cell r="B3563" t="str">
            <v>Escoramento contínuo de valas com tábuas de 2,5 x 30 cm e longarinas de 6 x 16 cm - estroncas a cada metro não incluídas - profundidade de até 4 m - madeira sem reaproveitamento - confecção e instalação</v>
          </cell>
          <cell r="C3563" t="str">
            <v>m²</v>
          </cell>
          <cell r="D3563">
            <v>255.64</v>
          </cell>
          <cell r="E3563" t="str">
            <v>SICRO Abr/26</v>
          </cell>
        </row>
        <row r="3564">
          <cell r="A3564">
            <v>2106235</v>
          </cell>
          <cell r="B3564" t="str">
            <v>Escoramento metálico com quadro tubular contraventado - capacidade de carga até 3,8 t/m² - quadro de 1,0 x 1,0 x 1,25 m - utilização de 50 vezes - fornecimento, instalação e retirada</v>
          </cell>
          <cell r="C3564" t="str">
            <v>m³</v>
          </cell>
          <cell r="D3564">
            <v>3.67</v>
          </cell>
          <cell r="E3564" t="str">
            <v>SICRO Abr/26</v>
          </cell>
        </row>
        <row r="3565">
          <cell r="A3565">
            <v>2106232</v>
          </cell>
          <cell r="B3565" t="str">
            <v>Escoramento metálico tubular galvanizado para formas com capacidade de 2.100 a 750 kg por unidade - regulável de 3,0 a 4,5 m - utilização de 20 vezes - fornecimento, instalação e retirada</v>
          </cell>
          <cell r="C3565" t="str">
            <v>un</v>
          </cell>
          <cell r="D3565">
            <v>18.54</v>
          </cell>
          <cell r="E3565" t="str">
            <v>SICRO Abr/26</v>
          </cell>
        </row>
        <row r="3566">
          <cell r="A3566">
            <v>2106233</v>
          </cell>
          <cell r="B3566" t="str">
            <v>Escoramento metálico tubular galvanizado para formas com capacidade de 3.200 a 1.600 kg por unidade - regulável de 1,8 a 3,0 m - utilização de 20 vezes - fornecimento, instalação e retirada</v>
          </cell>
          <cell r="C3566" t="str">
            <v>un</v>
          </cell>
          <cell r="D3566">
            <v>17.57</v>
          </cell>
          <cell r="E3566" t="str">
            <v>SICRO Abr/26</v>
          </cell>
        </row>
        <row r="3567">
          <cell r="A3567">
            <v>2105605</v>
          </cell>
          <cell r="B3567" t="str">
            <v>Escoramento para corpo de bueiros celulares - utilização de 3 vezes - confecção, instalação e retirada</v>
          </cell>
          <cell r="C3567" t="str">
            <v>m³</v>
          </cell>
          <cell r="D3567">
            <v>60.52</v>
          </cell>
          <cell r="E3567" t="str">
            <v>SICRO Abr/26</v>
          </cell>
        </row>
        <row r="3568">
          <cell r="A3568">
            <v>2106298</v>
          </cell>
          <cell r="B3568" t="str">
            <v>Estroncas em perfil metálico W 150 x 18,0 kg/m - utilização de 20 vezes</v>
          </cell>
          <cell r="C3568" t="str">
            <v>m</v>
          </cell>
          <cell r="D3568">
            <v>43.49</v>
          </cell>
          <cell r="E3568" t="str">
            <v>SICRO Abr/26</v>
          </cell>
        </row>
        <row r="3569">
          <cell r="A3569">
            <v>2106295</v>
          </cell>
          <cell r="B3569" t="str">
            <v>Estroncas para valas com D = 15 cm - madeira com utilização de 3 vezes</v>
          </cell>
          <cell r="C3569" t="str">
            <v>m</v>
          </cell>
          <cell r="D3569">
            <v>21.35</v>
          </cell>
          <cell r="E3569" t="str">
            <v>SICRO Abr/26</v>
          </cell>
        </row>
        <row r="3570">
          <cell r="A3570">
            <v>2106294</v>
          </cell>
          <cell r="B3570" t="str">
            <v>Estroncas para valas com D = 15 cm - madeira sem reaproveitamento</v>
          </cell>
          <cell r="C3570" t="str">
            <v>m</v>
          </cell>
          <cell r="D3570">
            <v>25.01</v>
          </cell>
          <cell r="E3570" t="str">
            <v>SICRO Abr/26</v>
          </cell>
        </row>
        <row r="3571">
          <cell r="A3571">
            <v>2106297</v>
          </cell>
          <cell r="B3571" t="str">
            <v>Estroncas para valas com D = 20 cm - madeira com utilização de 3 vezes</v>
          </cell>
          <cell r="C3571" t="str">
            <v>m</v>
          </cell>
          <cell r="D3571">
            <v>34.65</v>
          </cell>
          <cell r="E3571" t="str">
            <v>SICRO Abr/26</v>
          </cell>
        </row>
        <row r="3572">
          <cell r="A3572">
            <v>2106296</v>
          </cell>
          <cell r="B3572" t="str">
            <v>Estroncas para valas com D = 20 cm - madeira sem reaproveitamento</v>
          </cell>
          <cell r="C3572" t="str">
            <v>m</v>
          </cell>
          <cell r="D3572">
            <v>52.94</v>
          </cell>
          <cell r="E3572" t="str">
            <v>SICRO Abr/26</v>
          </cell>
        </row>
        <row r="3573">
          <cell r="A3573">
            <v>2306076</v>
          </cell>
          <cell r="B3573" t="str">
            <v>Armação de estaca escavada ou estaca barrete em aço CA-50 com apoio de guindaste - fornecimento, preparo e colocação</v>
          </cell>
          <cell r="C3573" t="str">
            <v>kg</v>
          </cell>
          <cell r="D3573">
            <v>12.99</v>
          </cell>
          <cell r="E3573" t="str">
            <v>SICRO Abr/26</v>
          </cell>
        </row>
        <row r="3574">
          <cell r="A3574">
            <v>2306247</v>
          </cell>
          <cell r="B3574" t="str">
            <v>Arrasamento de estacas de concreto com seção de até 900 cm²</v>
          </cell>
          <cell r="C3574" t="str">
            <v>m³</v>
          </cell>
          <cell r="D3574">
            <v>299.3</v>
          </cell>
          <cell r="E3574" t="str">
            <v>SICRO Abr/26</v>
          </cell>
        </row>
        <row r="3575">
          <cell r="A3575">
            <v>2306248</v>
          </cell>
          <cell r="B3575" t="str">
            <v>Arrasamento de estacas de concreto com seção superior à 900 cm²</v>
          </cell>
          <cell r="C3575" t="str">
            <v>m³</v>
          </cell>
          <cell r="D3575">
            <v>682.3</v>
          </cell>
          <cell r="E3575" t="str">
            <v>SICRO Abr/26</v>
          </cell>
        </row>
        <row r="3576">
          <cell r="A3576">
            <v>2306279</v>
          </cell>
          <cell r="B3576" t="str">
            <v>Berço para pré-moldagem de estacas protendidas com capacidade de 19 m³, inclusive formas metálicas - utilização de 100 vezes</v>
          </cell>
          <cell r="C3576" t="str">
            <v>m³</v>
          </cell>
          <cell r="D3576">
            <v>99.3</v>
          </cell>
          <cell r="E3576" t="str">
            <v>SICRO Abr/26</v>
          </cell>
        </row>
        <row r="3577">
          <cell r="A3577">
            <v>2306651</v>
          </cell>
          <cell r="B3577" t="str">
            <v>Camisa metálica com espessura de 12,5 mm D = 1.400 mm - cravada com martelo vibratório - sem escavação - cravação</v>
          </cell>
          <cell r="C3577" t="str">
            <v>m</v>
          </cell>
          <cell r="D3577">
            <v>8157.04</v>
          </cell>
          <cell r="E3577" t="str">
            <v>SICRO Abr/26</v>
          </cell>
        </row>
        <row r="3578">
          <cell r="A3578">
            <v>2306678</v>
          </cell>
          <cell r="B3578" t="str">
            <v>Camisa metálica com espessura de 12,5 mm D = 1.400 mm - para passagem de lâmina d'água - posicionamento</v>
          </cell>
          <cell r="C3578" t="str">
            <v>m</v>
          </cell>
          <cell r="D3578">
            <v>7736.87</v>
          </cell>
          <cell r="E3578" t="str">
            <v>SICRO Abr/26</v>
          </cell>
        </row>
        <row r="3579">
          <cell r="A3579">
            <v>2306652</v>
          </cell>
          <cell r="B3579" t="str">
            <v>Camisa metálica com espessura de 12,5 mm D = 1.500 mm - cravada com martelo vibratório - sem escavação - cravação</v>
          </cell>
          <cell r="C3579" t="str">
            <v>m</v>
          </cell>
          <cell r="D3579">
            <v>8234.5400000000009</v>
          </cell>
          <cell r="E3579" t="str">
            <v>SICRO Abr/26</v>
          </cell>
        </row>
        <row r="3580">
          <cell r="A3580">
            <v>2306679</v>
          </cell>
          <cell r="B3580" t="str">
            <v>Camisa metálica com espessura de 12,5 mm D = 1.500 mm - para passagem de lâmina d'água - posicionamento</v>
          </cell>
          <cell r="C3580" t="str">
            <v>m</v>
          </cell>
          <cell r="D3580">
            <v>7798.81</v>
          </cell>
          <cell r="E3580" t="str">
            <v>SICRO Abr/26</v>
          </cell>
        </row>
        <row r="3581">
          <cell r="A3581">
            <v>2306653</v>
          </cell>
          <cell r="B3581" t="str">
            <v>Camisa metálica com espessura de 12,5 mm D = 1.600 mm - cravada com martelo vibratório - sem escavação - cravação</v>
          </cell>
          <cell r="C3581" t="str">
            <v>m</v>
          </cell>
          <cell r="D3581">
            <v>8315.31</v>
          </cell>
          <cell r="E3581" t="str">
            <v>SICRO Abr/26</v>
          </cell>
        </row>
        <row r="3582">
          <cell r="A3582">
            <v>2306680</v>
          </cell>
          <cell r="B3582" t="str">
            <v>Camisa metálica com espessura de 12,5 mm D = 1.600 mm - para passagem de lâmina d'água - posicionamento</v>
          </cell>
          <cell r="C3582" t="str">
            <v>m</v>
          </cell>
          <cell r="D3582">
            <v>7862.81</v>
          </cell>
          <cell r="E3582" t="str">
            <v>SICRO Abr/26</v>
          </cell>
        </row>
        <row r="3583">
          <cell r="A3583">
            <v>2306654</v>
          </cell>
          <cell r="B3583" t="str">
            <v>Camisa metálica com espessura de 12,5 mm D = 1.700 mm - cravada com martelo vibratório - sem escavação - cravação</v>
          </cell>
          <cell r="C3583" t="str">
            <v>m</v>
          </cell>
          <cell r="D3583">
            <v>8395.52</v>
          </cell>
          <cell r="E3583" t="str">
            <v>SICRO Abr/26</v>
          </cell>
        </row>
        <row r="3584">
          <cell r="A3584">
            <v>2306681</v>
          </cell>
          <cell r="B3584" t="str">
            <v>Camisa metálica com espessura de 12,5 mm D = 1.700 mm - para passagem de lâmina d'água - posicionamento</v>
          </cell>
          <cell r="C3584" t="str">
            <v>m</v>
          </cell>
          <cell r="D3584">
            <v>7924.93</v>
          </cell>
          <cell r="E3584" t="str">
            <v>SICRO Abr/26</v>
          </cell>
        </row>
        <row r="3585">
          <cell r="A3585">
            <v>2306655</v>
          </cell>
          <cell r="B3585" t="str">
            <v>Camisa metálica com espessura de 12,5 mm D = 1.800 mm - cravada com martelo vibratório - sem escavação - cravação</v>
          </cell>
          <cell r="C3585" t="str">
            <v>m</v>
          </cell>
          <cell r="D3585">
            <v>8477.42</v>
          </cell>
          <cell r="E3585" t="str">
            <v>SICRO Abr/26</v>
          </cell>
        </row>
        <row r="3586">
          <cell r="A3586">
            <v>2306682</v>
          </cell>
          <cell r="B3586" t="str">
            <v>Camisa metálica com espessura de 12,5 mm D = 1.800 mm - para passagem de lâmina d'água - posicionamento</v>
          </cell>
          <cell r="C3586" t="str">
            <v>m</v>
          </cell>
          <cell r="D3586">
            <v>7987.21</v>
          </cell>
          <cell r="E3586" t="str">
            <v>SICRO Abr/26</v>
          </cell>
        </row>
        <row r="3587">
          <cell r="A3587">
            <v>2306656</v>
          </cell>
          <cell r="B3587" t="str">
            <v>Camisa metálica com espessura de 16 mm D = 1.500 mm - cravada com martelo vibratório - sem escavação - cravação</v>
          </cell>
          <cell r="C3587" t="str">
            <v>m</v>
          </cell>
          <cell r="D3587">
            <v>11617.92</v>
          </cell>
          <cell r="E3587" t="str">
            <v>SICRO Abr/26</v>
          </cell>
        </row>
        <row r="3588">
          <cell r="A3588">
            <v>2306683</v>
          </cell>
          <cell r="B3588" t="str">
            <v>Camisa metálica com espessura de 16 mm D = 1.500 mm - para passagem de lâmina d'água - posicionamento</v>
          </cell>
          <cell r="C3588" t="str">
            <v>m</v>
          </cell>
          <cell r="D3588">
            <v>11182.19</v>
          </cell>
          <cell r="E3588" t="str">
            <v>SICRO Abr/26</v>
          </cell>
        </row>
        <row r="3589">
          <cell r="A3589">
            <v>2306657</v>
          </cell>
          <cell r="B3589" t="str">
            <v>Camisa metálica com espessura de 16 mm D = 1.600 mm - cravada com martelo vibratório - sem escavação - cravação</v>
          </cell>
          <cell r="C3589" t="str">
            <v>m</v>
          </cell>
          <cell r="D3589">
            <v>11774.73</v>
          </cell>
          <cell r="E3589" t="str">
            <v>SICRO Abr/26</v>
          </cell>
        </row>
        <row r="3590">
          <cell r="A3590">
            <v>2306684</v>
          </cell>
          <cell r="B3590" t="str">
            <v>Camisa metálica com espessura de 16 mm D = 1.600 mm - para passagem de lâmina d'água - posicionamento</v>
          </cell>
          <cell r="C3590" t="str">
            <v>m</v>
          </cell>
          <cell r="D3590">
            <v>11322.23</v>
          </cell>
          <cell r="E3590" t="str">
            <v>SICRO Abr/26</v>
          </cell>
        </row>
        <row r="3591">
          <cell r="A3591">
            <v>2306658</v>
          </cell>
          <cell r="B3591" t="str">
            <v>Camisa metálica com espessura de 16 mm D = 1.700 mm - cravada com martelo vibratório - sem escavação - cravação</v>
          </cell>
          <cell r="C3591" t="str">
            <v>m</v>
          </cell>
          <cell r="D3591">
            <v>11928.61</v>
          </cell>
          <cell r="E3591" t="str">
            <v>SICRO Abr/26</v>
          </cell>
        </row>
        <row r="3592">
          <cell r="A3592">
            <v>2306685</v>
          </cell>
          <cell r="B3592" t="str">
            <v>Camisa metálica com espessura de 16 mm D = 1.700 mm - para passagem de lâmina d'água - posicionamento</v>
          </cell>
          <cell r="C3592" t="str">
            <v>m</v>
          </cell>
          <cell r="D3592">
            <v>11458.02</v>
          </cell>
          <cell r="E3592" t="str">
            <v>SICRO Abr/26</v>
          </cell>
        </row>
        <row r="3593">
          <cell r="A3593">
            <v>2306659</v>
          </cell>
          <cell r="B3593" t="str">
            <v>Camisa metálica com espessura de 16 mm D = 1.800 mm - cravada com martelo vibratório - sem escavação - cravação</v>
          </cell>
          <cell r="C3593" t="str">
            <v>m</v>
          </cell>
          <cell r="D3593">
            <v>12088.47</v>
          </cell>
          <cell r="E3593" t="str">
            <v>SICRO Abr/26</v>
          </cell>
        </row>
        <row r="3594">
          <cell r="A3594">
            <v>2306686</v>
          </cell>
          <cell r="B3594" t="str">
            <v>Camisa metálica com espessura de 16 mm D = 1.800 mm - para passagem de lâmina d'água - posicionamento</v>
          </cell>
          <cell r="C3594" t="str">
            <v>m</v>
          </cell>
          <cell r="D3594">
            <v>11598.26</v>
          </cell>
          <cell r="E3594" t="str">
            <v>SICRO Abr/26</v>
          </cell>
        </row>
        <row r="3595">
          <cell r="A3595">
            <v>2306637</v>
          </cell>
          <cell r="B3595" t="str">
            <v>Camisa metálica com espessura de 6,3 mm D = 1.000 mm - cravada com martelo vibratório - sem escavação - cravação</v>
          </cell>
          <cell r="C3595" t="str">
            <v>m</v>
          </cell>
          <cell r="D3595">
            <v>2823.47</v>
          </cell>
          <cell r="E3595" t="str">
            <v>SICRO Abr/26</v>
          </cell>
        </row>
        <row r="3596">
          <cell r="A3596">
            <v>2306664</v>
          </cell>
          <cell r="B3596" t="str">
            <v>Camisa metálica com espessura de 6,3 mm D = 1.000 mm - para passagem de lâmina d'água - posicionamento</v>
          </cell>
          <cell r="C3596" t="str">
            <v>m</v>
          </cell>
          <cell r="D3596">
            <v>2455.8200000000002</v>
          </cell>
          <cell r="E3596" t="str">
            <v>SICRO Abr/26</v>
          </cell>
        </row>
        <row r="3597">
          <cell r="A3597">
            <v>2306732</v>
          </cell>
          <cell r="B3597" t="str">
            <v>Camisa metálica com espessura de 6,3 mm D = 400 mm - cravada com martelo vibratório - sem escavação - cravação</v>
          </cell>
          <cell r="C3597" t="str">
            <v>m</v>
          </cell>
          <cell r="D3597">
            <v>1220.51</v>
          </cell>
          <cell r="E3597" t="str">
            <v>SICRO Abr/26</v>
          </cell>
        </row>
        <row r="3598">
          <cell r="A3598">
            <v>2306733</v>
          </cell>
          <cell r="B3598" t="str">
            <v>Camisa metálica com espessura de 6,3 mm D = 400 mm - para passagem de lâmina d'água - posicionamento</v>
          </cell>
          <cell r="C3598" t="str">
            <v>m</v>
          </cell>
          <cell r="D3598">
            <v>910.91</v>
          </cell>
          <cell r="E3598" t="str">
            <v>SICRO Abr/26</v>
          </cell>
        </row>
        <row r="3599">
          <cell r="A3599">
            <v>2306734</v>
          </cell>
          <cell r="B3599" t="str">
            <v>Camisa metálica com espessura de 6,3 mm D = 500 mm - cravada com martelo vibratório - sem escavação - cravação</v>
          </cell>
          <cell r="C3599" t="str">
            <v>m</v>
          </cell>
          <cell r="D3599">
            <v>1451.64</v>
          </cell>
          <cell r="E3599" t="str">
            <v>SICRO Abr/26</v>
          </cell>
        </row>
        <row r="3600">
          <cell r="A3600">
            <v>2306735</v>
          </cell>
          <cell r="B3600" t="str">
            <v>Camisa metálica com espessura de 6,3 mm D = 500 mm - para passagem de lâmina d'água - posicionamento</v>
          </cell>
          <cell r="C3600" t="str">
            <v>m</v>
          </cell>
          <cell r="D3600">
            <v>1133.67</v>
          </cell>
          <cell r="E3600" t="str">
            <v>SICRO Abr/26</v>
          </cell>
        </row>
        <row r="3601">
          <cell r="A3601">
            <v>2306633</v>
          </cell>
          <cell r="B3601" t="str">
            <v>Camisa metálica com espessura de 6,3 mm D = 600 mm - cravada com martelo vibratório - sem escavação - cravação</v>
          </cell>
          <cell r="C3601" t="str">
            <v>m</v>
          </cell>
          <cell r="D3601">
            <v>1631.51</v>
          </cell>
          <cell r="E3601" t="str">
            <v>SICRO Abr/26</v>
          </cell>
        </row>
        <row r="3602">
          <cell r="A3602">
            <v>2306660</v>
          </cell>
          <cell r="B3602" t="str">
            <v>Camisa metálica com espessura de 6,3 mm D = 600 mm - para passagem de lâmina d'água - posicionamento</v>
          </cell>
          <cell r="C3602" t="str">
            <v>m</v>
          </cell>
          <cell r="D3602">
            <v>1304.7</v>
          </cell>
          <cell r="E3602" t="str">
            <v>SICRO Abr/26</v>
          </cell>
        </row>
        <row r="3603">
          <cell r="A3603">
            <v>2306634</v>
          </cell>
          <cell r="B3603" t="str">
            <v>Camisa metálica com espessura de 6,3 mm D = 700 mm - cravada com martelo vibratório - sem escavação - cravação</v>
          </cell>
          <cell r="C3603" t="str">
            <v>m</v>
          </cell>
          <cell r="D3603">
            <v>1874.5</v>
          </cell>
          <cell r="E3603" t="str">
            <v>SICRO Abr/26</v>
          </cell>
        </row>
        <row r="3604">
          <cell r="A3604">
            <v>2306661</v>
          </cell>
          <cell r="B3604" t="str">
            <v>Camisa metálica com espessura de 6,3 mm D = 700 mm - para passagem de lâmina d'água - posicionamento</v>
          </cell>
          <cell r="C3604" t="str">
            <v>m</v>
          </cell>
          <cell r="D3604">
            <v>1538.36</v>
          </cell>
          <cell r="E3604" t="str">
            <v>SICRO Abr/26</v>
          </cell>
        </row>
        <row r="3605">
          <cell r="A3605">
            <v>2306635</v>
          </cell>
          <cell r="B3605" t="str">
            <v>Camisa metálica com espessura de 6,3 mm D = 800 mm - cravada com martelo vibratório - sem escavação - cravação</v>
          </cell>
          <cell r="C3605" t="str">
            <v>m</v>
          </cell>
          <cell r="D3605">
            <v>2226.1999999999998</v>
          </cell>
          <cell r="E3605" t="str">
            <v>SICRO Abr/26</v>
          </cell>
        </row>
        <row r="3606">
          <cell r="A3606">
            <v>2306662</v>
          </cell>
          <cell r="B3606" t="str">
            <v>Camisa metálica com espessura de 6,3 mm D = 800 mm - para passagem de lâmina d'água - posicionamento</v>
          </cell>
          <cell r="C3606" t="str">
            <v>m</v>
          </cell>
          <cell r="D3606">
            <v>1880.18</v>
          </cell>
          <cell r="E3606" t="str">
            <v>SICRO Abr/26</v>
          </cell>
        </row>
        <row r="3607">
          <cell r="A3607">
            <v>2306636</v>
          </cell>
          <cell r="B3607" t="str">
            <v>Camisa metálica com espessura de 6,3 mm D = 900 mm - cravada com martelo vibratório - sem escavação - cravação</v>
          </cell>
          <cell r="C3607" t="str">
            <v>m</v>
          </cell>
          <cell r="D3607">
            <v>2253.1799999999998</v>
          </cell>
          <cell r="E3607" t="str">
            <v>SICRO Abr/26</v>
          </cell>
        </row>
        <row r="3608">
          <cell r="A3608">
            <v>2306663</v>
          </cell>
          <cell r="B3608" t="str">
            <v>Camisa metálica com espessura de 6,3 mm D = 900 mm - para passagem de lâmina d'água - posicionamento</v>
          </cell>
          <cell r="C3608" t="str">
            <v>m</v>
          </cell>
          <cell r="D3608">
            <v>1896.67</v>
          </cell>
          <cell r="E3608" t="str">
            <v>SICRO Abr/26</v>
          </cell>
        </row>
        <row r="3609">
          <cell r="A3609">
            <v>2306641</v>
          </cell>
          <cell r="B3609" t="str">
            <v>Camisa metálica com espessura de 8 mm D = 1.000 mm - cravada com martelo vibratório - sem escavação - cravação</v>
          </cell>
          <cell r="C3609" t="str">
            <v>m</v>
          </cell>
          <cell r="D3609">
            <v>3539.27</v>
          </cell>
          <cell r="E3609" t="str">
            <v>SICRO Abr/26</v>
          </cell>
        </row>
        <row r="3610">
          <cell r="A3610">
            <v>2306668</v>
          </cell>
          <cell r="B3610" t="str">
            <v>Camisa metálica com espessura de 8 mm D = 1.000 mm - para passagem de lâmina d'água - posicionamento</v>
          </cell>
          <cell r="C3610" t="str">
            <v>m</v>
          </cell>
          <cell r="D3610">
            <v>3171.62</v>
          </cell>
          <cell r="E3610" t="str">
            <v>SICRO Abr/26</v>
          </cell>
        </row>
        <row r="3611">
          <cell r="A3611">
            <v>2306642</v>
          </cell>
          <cell r="B3611" t="str">
            <v>Camisa metálica com espessura de 8 mm D = 1.100 mm - cravada com martelo vibratório - sem escavação - cravação</v>
          </cell>
          <cell r="C3611" t="str">
            <v>m</v>
          </cell>
          <cell r="D3611">
            <v>3575.92</v>
          </cell>
          <cell r="E3611" t="str">
            <v>SICRO Abr/26</v>
          </cell>
        </row>
        <row r="3612">
          <cell r="A3612">
            <v>2306669</v>
          </cell>
          <cell r="B3612" t="str">
            <v>Camisa metálica com espessura de 8 mm D = 1.100 mm - para passagem de lâmina d'água - posicionamento</v>
          </cell>
          <cell r="C3612" t="str">
            <v>m</v>
          </cell>
          <cell r="D3612">
            <v>3196.41</v>
          </cell>
          <cell r="E3612" t="str">
            <v>SICRO Abr/26</v>
          </cell>
        </row>
        <row r="3613">
          <cell r="A3613">
            <v>2306643</v>
          </cell>
          <cell r="B3613" t="str">
            <v>Camisa metálica com espessura de 8 mm D = 1.200 mm - cravada com martelo vibratório - sem escavação - cravação</v>
          </cell>
          <cell r="C3613" t="str">
            <v>m</v>
          </cell>
          <cell r="D3613">
            <v>3612.93</v>
          </cell>
          <cell r="E3613" t="str">
            <v>SICRO Abr/26</v>
          </cell>
        </row>
        <row r="3614">
          <cell r="A3614">
            <v>2306670</v>
          </cell>
          <cell r="B3614" t="str">
            <v>Camisa metálica com espessura de 8 mm D = 1.200 mm - para passagem de lâmina d'água - posicionamento</v>
          </cell>
          <cell r="C3614" t="str">
            <v>m</v>
          </cell>
          <cell r="D3614">
            <v>3220.77</v>
          </cell>
          <cell r="E3614" t="str">
            <v>SICRO Abr/26</v>
          </cell>
        </row>
        <row r="3615">
          <cell r="A3615">
            <v>2306638</v>
          </cell>
          <cell r="B3615" t="str">
            <v>Camisa metálica com espessura de 8 mm D = 700 mm - cravada com martelo vibratório - sem escavação - cravação</v>
          </cell>
          <cell r="C3615" t="str">
            <v>m</v>
          </cell>
          <cell r="D3615">
            <v>2331.27</v>
          </cell>
          <cell r="E3615" t="str">
            <v>SICRO Abr/26</v>
          </cell>
        </row>
        <row r="3616">
          <cell r="A3616">
            <v>2306665</v>
          </cell>
          <cell r="B3616" t="str">
            <v>Camisa metálica com espessura de 8 mm D = 700 mm - para passagem de lâmina d'água - posicionamento</v>
          </cell>
          <cell r="C3616" t="str">
            <v>m</v>
          </cell>
          <cell r="D3616">
            <v>1995.13</v>
          </cell>
          <cell r="E3616" t="str">
            <v>SICRO Abr/26</v>
          </cell>
        </row>
        <row r="3617">
          <cell r="A3617">
            <v>2306639</v>
          </cell>
          <cell r="B3617" t="str">
            <v>Camisa metálica com espessura de 8 mm D = 800 mm - cravada com martelo vibratório - sem escavação - cravação</v>
          </cell>
          <cell r="C3617" t="str">
            <v>m</v>
          </cell>
          <cell r="D3617">
            <v>2779.09</v>
          </cell>
          <cell r="E3617" t="str">
            <v>SICRO Abr/26</v>
          </cell>
        </row>
        <row r="3618">
          <cell r="A3618">
            <v>2306666</v>
          </cell>
          <cell r="B3618" t="str">
            <v>Camisa metálica com espessura de 8 mm D = 800 mm - para passagem de lâmina d'água - posicionamento</v>
          </cell>
          <cell r="C3618" t="str">
            <v>m</v>
          </cell>
          <cell r="D3618">
            <v>2433.06</v>
          </cell>
          <cell r="E3618" t="str">
            <v>SICRO Abr/26</v>
          </cell>
        </row>
        <row r="3619">
          <cell r="A3619">
            <v>2306640</v>
          </cell>
          <cell r="B3619" t="str">
            <v>Camisa metálica com espessura de 8 mm D = 900 mm - cravada com martelo vibratório - sem escavação - cravação</v>
          </cell>
          <cell r="C3619" t="str">
            <v>m</v>
          </cell>
          <cell r="D3619">
            <v>2814.27</v>
          </cell>
          <cell r="E3619" t="str">
            <v>SICRO Abr/26</v>
          </cell>
        </row>
        <row r="3620">
          <cell r="A3620">
            <v>2306667</v>
          </cell>
          <cell r="B3620" t="str">
            <v>Camisa metálica com espessura de 8 mm D = 900 mm - para passagem de lâmina d'água - posicionamento</v>
          </cell>
          <cell r="C3620" t="str">
            <v>m</v>
          </cell>
          <cell r="D3620">
            <v>2457.7600000000002</v>
          </cell>
          <cell r="E3620" t="str">
            <v>SICRO Abr/26</v>
          </cell>
        </row>
        <row r="3621">
          <cell r="A3621">
            <v>2306645</v>
          </cell>
          <cell r="B3621" t="str">
            <v>Camisa metálica com espessura de 9,5 mm D = 1.000 mm - cravada com martelo vibratório - sem escavação - cravação</v>
          </cell>
          <cell r="C3621" t="str">
            <v>m</v>
          </cell>
          <cell r="D3621">
            <v>4221.4799999999996</v>
          </cell>
          <cell r="E3621" t="str">
            <v>SICRO Abr/26</v>
          </cell>
        </row>
        <row r="3622">
          <cell r="A3622">
            <v>2306672</v>
          </cell>
          <cell r="B3622" t="str">
            <v>Camisa metálica com espessura de 9,5 mm D = 1.000 mm - para passagem de lâmina d'água - posicionamento</v>
          </cell>
          <cell r="C3622" t="str">
            <v>m</v>
          </cell>
          <cell r="D3622">
            <v>3853.83</v>
          </cell>
          <cell r="E3622" t="str">
            <v>SICRO Abr/26</v>
          </cell>
        </row>
        <row r="3623">
          <cell r="A3623">
            <v>2306646</v>
          </cell>
          <cell r="B3623" t="str">
            <v>Camisa metálica com espessura de 9,5 mm D = 1.100 mm - cravada com martelo vibratório - sem escavação - cravação</v>
          </cell>
          <cell r="C3623" t="str">
            <v>m</v>
          </cell>
          <cell r="D3623">
            <v>4268.75</v>
          </cell>
          <cell r="E3623" t="str">
            <v>SICRO Abr/26</v>
          </cell>
        </row>
        <row r="3624">
          <cell r="A3624">
            <v>2306673</v>
          </cell>
          <cell r="B3624" t="str">
            <v>Camisa metálica com espessura de 9,5 mm D = 1.100 mm - para passagem de lâmina d'água - posicionamento</v>
          </cell>
          <cell r="C3624" t="str">
            <v>m</v>
          </cell>
          <cell r="D3624">
            <v>3889.24</v>
          </cell>
          <cell r="E3624" t="str">
            <v>SICRO Abr/26</v>
          </cell>
        </row>
        <row r="3625">
          <cell r="A3625">
            <v>2306647</v>
          </cell>
          <cell r="B3625" t="str">
            <v>Camisa metálica com espessura de 9,5 mm D = 1.200 mm - cravada com martelo vibratório - sem escavação - cravação</v>
          </cell>
          <cell r="C3625" t="str">
            <v>m</v>
          </cell>
          <cell r="D3625">
            <v>4315.92</v>
          </cell>
          <cell r="E3625" t="str">
            <v>SICRO Abr/26</v>
          </cell>
        </row>
        <row r="3626">
          <cell r="A3626">
            <v>2306674</v>
          </cell>
          <cell r="B3626" t="str">
            <v>Camisa metálica com espessura de 9,5 mm D = 1.200 mm - para passagem de lâmina d'água - posicionamento</v>
          </cell>
          <cell r="C3626" t="str">
            <v>m</v>
          </cell>
          <cell r="D3626">
            <v>3923.75</v>
          </cell>
          <cell r="E3626" t="str">
            <v>SICRO Abr/26</v>
          </cell>
        </row>
        <row r="3627">
          <cell r="A3627">
            <v>2306648</v>
          </cell>
          <cell r="B3627" t="str">
            <v>Camisa metálica com espessura de 9,5 mm D = 1.300 mm - cravada com martelo vibratório - sem escavação - cravação</v>
          </cell>
          <cell r="C3627" t="str">
            <v>m</v>
          </cell>
          <cell r="D3627">
            <v>6001.85</v>
          </cell>
          <cell r="E3627" t="str">
            <v>SICRO Abr/26</v>
          </cell>
        </row>
        <row r="3628">
          <cell r="A3628">
            <v>2306675</v>
          </cell>
          <cell r="B3628" t="str">
            <v>Camisa metálica com espessura de 9,5 mm D = 1.300 mm - para passagem de lâmina d'água - posicionamento</v>
          </cell>
          <cell r="C3628" t="str">
            <v>m</v>
          </cell>
          <cell r="D3628">
            <v>5596.17</v>
          </cell>
          <cell r="E3628" t="str">
            <v>SICRO Abr/26</v>
          </cell>
        </row>
        <row r="3629">
          <cell r="A3629">
            <v>2306649</v>
          </cell>
          <cell r="B3629" t="str">
            <v>Camisa metálica com espessura de 9,5 mm D = 1.400 mm - cravada com martelo vibratório - sem escavação - cravação</v>
          </cell>
          <cell r="C3629" t="str">
            <v>m</v>
          </cell>
          <cell r="D3629">
            <v>6052.01</v>
          </cell>
          <cell r="E3629" t="str">
            <v>SICRO Abr/26</v>
          </cell>
        </row>
        <row r="3630">
          <cell r="A3630">
            <v>2306676</v>
          </cell>
          <cell r="B3630" t="str">
            <v>Camisa metálica com espessura de 9,5 mm D = 1.400 mm - para passagem de lâmina d'água - posicionamento</v>
          </cell>
          <cell r="C3630" t="str">
            <v>m</v>
          </cell>
          <cell r="D3630">
            <v>5631.84</v>
          </cell>
          <cell r="E3630" t="str">
            <v>SICRO Abr/26</v>
          </cell>
        </row>
        <row r="3631">
          <cell r="A3631">
            <v>2306650</v>
          </cell>
          <cell r="B3631" t="str">
            <v>Camisa metálica com espessura de 9,5 mm D = 1.500 mm - cravada com martelo vibratório - sem escavação - cravação</v>
          </cell>
          <cell r="C3631" t="str">
            <v>m</v>
          </cell>
          <cell r="D3631">
            <v>6102.22</v>
          </cell>
          <cell r="E3631" t="str">
            <v>SICRO Abr/26</v>
          </cell>
        </row>
        <row r="3632">
          <cell r="A3632">
            <v>2306677</v>
          </cell>
          <cell r="B3632" t="str">
            <v>Camisa metálica com espessura de 9,5 mm D = 1.500 mm - para passagem de lâmina d'água - posicionamento</v>
          </cell>
          <cell r="C3632" t="str">
            <v>m</v>
          </cell>
          <cell r="D3632">
            <v>5666.48</v>
          </cell>
          <cell r="E3632" t="str">
            <v>SICRO Abr/26</v>
          </cell>
        </row>
        <row r="3633">
          <cell r="A3633">
            <v>2306644</v>
          </cell>
          <cell r="B3633" t="str">
            <v>Camisa metálica com espessura de 9,5 mm D = 900 mm - cravada com martelo vibratório - sem escavação - cravação</v>
          </cell>
          <cell r="C3633" t="str">
            <v>m</v>
          </cell>
          <cell r="D3633">
            <v>3356.97</v>
          </cell>
          <cell r="E3633" t="str">
            <v>SICRO Abr/26</v>
          </cell>
        </row>
        <row r="3634">
          <cell r="A3634">
            <v>2306671</v>
          </cell>
          <cell r="B3634" t="str">
            <v>Camisa metálica com espessura de 9,5 mm D = 900 mm - para passagem de lâmina d'água - posicionamento</v>
          </cell>
          <cell r="C3634" t="str">
            <v>m</v>
          </cell>
          <cell r="D3634">
            <v>3000.46</v>
          </cell>
          <cell r="E3634" t="str">
            <v>SICRO Abr/26</v>
          </cell>
        </row>
        <row r="3635">
          <cell r="A3635">
            <v>2306141</v>
          </cell>
          <cell r="B3635" t="str">
            <v>Coluna de brita D = 50 cm executada com perfuratriz tipo bottom feed - brita comercial - confecção e cravação</v>
          </cell>
          <cell r="C3635" t="str">
            <v>m</v>
          </cell>
          <cell r="D3635">
            <v>104.45</v>
          </cell>
          <cell r="E3635" t="str">
            <v>SICRO Abr/26</v>
          </cell>
        </row>
        <row r="3636">
          <cell r="A3636">
            <v>2306145</v>
          </cell>
          <cell r="B3636" t="str">
            <v>Coluna de brita D = 50 cm executada com perfuratriz tipo bottom feed - brita produzida - confecção e cravação</v>
          </cell>
          <cell r="C3636" t="str">
            <v>m</v>
          </cell>
          <cell r="D3636">
            <v>82.63</v>
          </cell>
          <cell r="E3636" t="str">
            <v>SICRO Abr/26</v>
          </cell>
        </row>
        <row r="3637">
          <cell r="A3637">
            <v>2306142</v>
          </cell>
          <cell r="B3637" t="str">
            <v>Coluna de brita D = 60 cm executada com perfuratriz tipo bottom feed - brita comercial - confecção e cravação</v>
          </cell>
          <cell r="C3637" t="str">
            <v>m</v>
          </cell>
          <cell r="D3637">
            <v>126.76</v>
          </cell>
          <cell r="E3637" t="str">
            <v>SICRO Abr/26</v>
          </cell>
        </row>
        <row r="3638">
          <cell r="A3638">
            <v>2306146</v>
          </cell>
          <cell r="B3638" t="str">
            <v>Coluna de brita D = 60 cm executada com perfuratriz tipo bottom feed - brita produzida - confecção e cravação</v>
          </cell>
          <cell r="C3638" t="str">
            <v>m</v>
          </cell>
          <cell r="D3638">
            <v>95.33</v>
          </cell>
          <cell r="E3638" t="str">
            <v>SICRO Abr/26</v>
          </cell>
        </row>
        <row r="3639">
          <cell r="A3639">
            <v>2306143</v>
          </cell>
          <cell r="B3639" t="str">
            <v>Coluna de brita D = 70 cm executada com perfuratriz tipo bottom feed - brita comercial - confecção e cravação</v>
          </cell>
          <cell r="C3639" t="str">
            <v>m</v>
          </cell>
          <cell r="D3639">
            <v>152.6</v>
          </cell>
          <cell r="E3639" t="str">
            <v>SICRO Abr/26</v>
          </cell>
        </row>
        <row r="3640">
          <cell r="A3640">
            <v>2306147</v>
          </cell>
          <cell r="B3640" t="str">
            <v>Coluna de brita D = 70 cm executada com perfuratriz tipo bottom feed - brita produzida - confecção e cravação</v>
          </cell>
          <cell r="C3640" t="str">
            <v>m</v>
          </cell>
          <cell r="D3640">
            <v>109.82</v>
          </cell>
          <cell r="E3640" t="str">
            <v>SICRO Abr/26</v>
          </cell>
        </row>
        <row r="3641">
          <cell r="A3641">
            <v>2306144</v>
          </cell>
          <cell r="B3641" t="str">
            <v>Coluna de brita D = 80 cm executada com perfuratriz tipo bottom feed - brita comercial - confecção e cravação</v>
          </cell>
          <cell r="C3641" t="str">
            <v>m</v>
          </cell>
          <cell r="D3641">
            <v>183.45</v>
          </cell>
          <cell r="E3641" t="str">
            <v>SICRO Abr/26</v>
          </cell>
        </row>
        <row r="3642">
          <cell r="A3642">
            <v>2306148</v>
          </cell>
          <cell r="B3642" t="str">
            <v>Coluna de brita D = 80 cm executada com perfuratriz tipo bottom feed - brita produzida - confecção e cravação</v>
          </cell>
          <cell r="C3642" t="str">
            <v>m</v>
          </cell>
          <cell r="D3642">
            <v>127.58</v>
          </cell>
          <cell r="E3642" t="str">
            <v>SICRO Abr/26</v>
          </cell>
        </row>
        <row r="3643">
          <cell r="A3643">
            <v>2306624</v>
          </cell>
          <cell r="B3643" t="str">
            <v>Confecção de camisa metálica em aço ASTM A36 com espessura de 12,5 mm - D = 1.400 mm</v>
          </cell>
          <cell r="C3643" t="str">
            <v>m</v>
          </cell>
          <cell r="D3643">
            <v>7688.58</v>
          </cell>
          <cell r="E3643" t="str">
            <v>SICRO Abr/26</v>
          </cell>
        </row>
        <row r="3644">
          <cell r="A3644">
            <v>2306625</v>
          </cell>
          <cell r="B3644" t="str">
            <v>Confecção de camisa metálica em aço ASTM A36 com espessura de 12,5 mm - D = 1.500 mm</v>
          </cell>
          <cell r="C3644" t="str">
            <v>m</v>
          </cell>
          <cell r="D3644">
            <v>7748.11</v>
          </cell>
          <cell r="E3644" t="str">
            <v>SICRO Abr/26</v>
          </cell>
        </row>
        <row r="3645">
          <cell r="A3645">
            <v>2306626</v>
          </cell>
          <cell r="B3645" t="str">
            <v>Confecção de camisa metálica em aço ASTM A36 com espessura de 12,5 mm - D = 1.600 mm</v>
          </cell>
          <cell r="C3645" t="str">
            <v>m</v>
          </cell>
          <cell r="D3645">
            <v>7809.58</v>
          </cell>
          <cell r="E3645" t="str">
            <v>SICRO Abr/26</v>
          </cell>
        </row>
        <row r="3646">
          <cell r="A3646">
            <v>2306627</v>
          </cell>
          <cell r="B3646" t="str">
            <v>Confecção de camisa metálica em aço ASTM A36 com espessura de 12,5 mm - D = 1.700 mm</v>
          </cell>
          <cell r="C3646" t="str">
            <v>m</v>
          </cell>
          <cell r="D3646">
            <v>7869.11</v>
          </cell>
          <cell r="E3646" t="str">
            <v>SICRO Abr/26</v>
          </cell>
        </row>
        <row r="3647">
          <cell r="A3647">
            <v>2306628</v>
          </cell>
          <cell r="B3647" t="str">
            <v>Confecção de camisa metálica em aço ASTM A36 com espessura de 12,5 mm - D = 1.800 mm</v>
          </cell>
          <cell r="C3647" t="str">
            <v>m</v>
          </cell>
          <cell r="D3647">
            <v>7928.71</v>
          </cell>
          <cell r="E3647" t="str">
            <v>SICRO Abr/26</v>
          </cell>
        </row>
        <row r="3648">
          <cell r="A3648">
            <v>2306629</v>
          </cell>
          <cell r="B3648" t="str">
            <v>Confecção de camisa metálica em aço ASTM A36 com espessura de 16 mm - D = 1.500 mm</v>
          </cell>
          <cell r="C3648" t="str">
            <v>m</v>
          </cell>
          <cell r="D3648">
            <v>11122.35</v>
          </cell>
          <cell r="E3648" t="str">
            <v>SICRO Abr/26</v>
          </cell>
        </row>
        <row r="3649">
          <cell r="A3649">
            <v>2306630</v>
          </cell>
          <cell r="B3649" t="str">
            <v>Confecção de camisa metálica em aço ASTM A36 com espessura de 16 mm - D = 1.600 mm</v>
          </cell>
          <cell r="C3649" t="str">
            <v>m</v>
          </cell>
          <cell r="D3649">
            <v>11259.26</v>
          </cell>
          <cell r="E3649" t="str">
            <v>SICRO Abr/26</v>
          </cell>
        </row>
        <row r="3650">
          <cell r="A3650">
            <v>2306631</v>
          </cell>
          <cell r="B3650" t="str">
            <v>Confecção de camisa metálica em aço ASTM A36 com espessura de 16 mm - D = 1.700 mm</v>
          </cell>
          <cell r="C3650" t="str">
            <v>m</v>
          </cell>
          <cell r="D3650">
            <v>11391.88</v>
          </cell>
          <cell r="E3650" t="str">
            <v>SICRO Abr/26</v>
          </cell>
        </row>
        <row r="3651">
          <cell r="A3651">
            <v>2306632</v>
          </cell>
          <cell r="B3651" t="str">
            <v>Confecção de camisa metálica em aço ASTM A36 com espessura de 16 mm - D = 1.800 mm</v>
          </cell>
          <cell r="C3651" t="str">
            <v>m</v>
          </cell>
          <cell r="D3651">
            <v>11528.79</v>
          </cell>
          <cell r="E3651" t="str">
            <v>SICRO Abr/26</v>
          </cell>
        </row>
        <row r="3652">
          <cell r="A3652">
            <v>2306610</v>
          </cell>
          <cell r="B3652" t="str">
            <v>Confecção de camisa metálica em aço ASTM A36 com espessura de 6,3 mm - D = 1.000 mm</v>
          </cell>
          <cell r="C3652" t="str">
            <v>m</v>
          </cell>
          <cell r="D3652">
            <v>2425.1999999999998</v>
          </cell>
          <cell r="E3652" t="str">
            <v>SICRO Abr/26</v>
          </cell>
        </row>
        <row r="3653">
          <cell r="A3653">
            <v>2306604</v>
          </cell>
          <cell r="B3653" t="str">
            <v>Confecção de camisa metálica em aço ASTM A36 com espessura de 6,3 mm - D = 400 mm</v>
          </cell>
          <cell r="C3653" t="str">
            <v>m</v>
          </cell>
          <cell r="D3653">
            <v>887.39</v>
          </cell>
          <cell r="E3653" t="str">
            <v>SICRO Abr/26</v>
          </cell>
        </row>
        <row r="3654">
          <cell r="A3654">
            <v>2306605</v>
          </cell>
          <cell r="B3654" t="str">
            <v>Confecção de camisa metálica em aço ASTM A36 com espessura de 6,3 mm - D = 500 mm</v>
          </cell>
          <cell r="C3654" t="str">
            <v>m</v>
          </cell>
          <cell r="D3654">
            <v>1109.06</v>
          </cell>
          <cell r="E3654" t="str">
            <v>SICRO Abr/26</v>
          </cell>
        </row>
        <row r="3655">
          <cell r="A3655">
            <v>2306606</v>
          </cell>
          <cell r="B3655" t="str">
            <v>Confecção de camisa metálica em aço ASTM A36 com espessura de 6,3 mm - D = 600 mm</v>
          </cell>
          <cell r="C3655" t="str">
            <v>m</v>
          </cell>
          <cell r="D3655">
            <v>1278.98</v>
          </cell>
          <cell r="E3655" t="str">
            <v>SICRO Abr/26</v>
          </cell>
        </row>
        <row r="3656">
          <cell r="A3656">
            <v>2306607</v>
          </cell>
          <cell r="B3656" t="str">
            <v>Confecção de camisa metálica em aço ASTM A36 com espessura de 6,3 mm - D = 700 mm</v>
          </cell>
          <cell r="C3656" t="str">
            <v>m</v>
          </cell>
          <cell r="D3656">
            <v>1511.47</v>
          </cell>
          <cell r="E3656" t="str">
            <v>SICRO Abr/26</v>
          </cell>
        </row>
        <row r="3657">
          <cell r="A3657">
            <v>2306608</v>
          </cell>
          <cell r="B3657" t="str">
            <v>Confecção de camisa metálica em aço ASTM A36 com espessura de 6,3 mm - D = 800 mm</v>
          </cell>
          <cell r="C3657" t="str">
            <v>m</v>
          </cell>
          <cell r="D3657">
            <v>1852.09</v>
          </cell>
          <cell r="E3657" t="str">
            <v>SICRO Abr/26</v>
          </cell>
        </row>
        <row r="3658">
          <cell r="A3658">
            <v>2306609</v>
          </cell>
          <cell r="B3658" t="str">
            <v>Confecção de camisa metálica em aço ASTM A36 com espessura de 6,3 mm - D = 900 mm</v>
          </cell>
          <cell r="C3658" t="str">
            <v>m</v>
          </cell>
          <cell r="D3658">
            <v>1867.33</v>
          </cell>
          <cell r="E3658" t="str">
            <v>SICRO Abr/26</v>
          </cell>
        </row>
        <row r="3659">
          <cell r="A3659">
            <v>2306614</v>
          </cell>
          <cell r="B3659" t="str">
            <v>Confecção de camisa metálica em aço ASTM A36 com espessura de 8 mm - D = 1.000 mm</v>
          </cell>
          <cell r="C3659" t="str">
            <v>m</v>
          </cell>
          <cell r="D3659">
            <v>3138.93</v>
          </cell>
          <cell r="E3659" t="str">
            <v>SICRO Abr/26</v>
          </cell>
        </row>
        <row r="3660">
          <cell r="A3660">
            <v>2306615</v>
          </cell>
          <cell r="B3660" t="str">
            <v>Confecção de camisa metálica em aço ASTM A36 com espessura de 8 mm - D = 1.100 mm</v>
          </cell>
          <cell r="C3660" t="str">
            <v>m</v>
          </cell>
          <cell r="D3660">
            <v>3162.17</v>
          </cell>
          <cell r="E3660" t="str">
            <v>SICRO Abr/26</v>
          </cell>
        </row>
        <row r="3661">
          <cell r="A3661">
            <v>2306616</v>
          </cell>
          <cell r="B3661" t="str">
            <v>Confecção de camisa metálica em aço ASTM A36 com espessura de 8 mm - D = 1.200 mm</v>
          </cell>
          <cell r="C3661" t="str">
            <v>m</v>
          </cell>
          <cell r="D3661">
            <v>3184.95</v>
          </cell>
          <cell r="E3661" t="str">
            <v>SICRO Abr/26</v>
          </cell>
        </row>
        <row r="3662">
          <cell r="A3662">
            <v>2306611</v>
          </cell>
          <cell r="B3662" t="str">
            <v>Confecção de camisa metálica em aço ASTM A36 com espessura de 8 mm - D = 700 mm</v>
          </cell>
          <cell r="C3662" t="str">
            <v>m</v>
          </cell>
          <cell r="D3662">
            <v>1966.77</v>
          </cell>
          <cell r="E3662" t="str">
            <v>SICRO Abr/26</v>
          </cell>
        </row>
        <row r="3663">
          <cell r="A3663">
            <v>2306612</v>
          </cell>
          <cell r="B3663" t="str">
            <v>Confecção de camisa metálica em aço ASTM A36 com espessura de 8 mm - D = 800 mm</v>
          </cell>
          <cell r="C3663" t="str">
            <v>m</v>
          </cell>
          <cell r="D3663">
            <v>2403.31</v>
          </cell>
          <cell r="E3663" t="str">
            <v>SICRO Abr/26</v>
          </cell>
        </row>
        <row r="3664">
          <cell r="A3664">
            <v>2306613</v>
          </cell>
          <cell r="B3664" t="str">
            <v>Confecção de camisa metálica em aço ASTM A36 com espessura de 8 mm - D = 900 mm</v>
          </cell>
          <cell r="C3664" t="str">
            <v>m</v>
          </cell>
          <cell r="D3664">
            <v>2426.5500000000002</v>
          </cell>
          <cell r="E3664" t="str">
            <v>SICRO Abr/26</v>
          </cell>
        </row>
        <row r="3665">
          <cell r="A3665">
            <v>2306618</v>
          </cell>
          <cell r="B3665" t="str">
            <v>Confecção de camisa metálica em aço ASTM A36 com espessura de 9,5 mm - D = 1.000 mm</v>
          </cell>
          <cell r="C3665" t="str">
            <v>m</v>
          </cell>
          <cell r="D3665">
            <v>3819.14</v>
          </cell>
          <cell r="E3665" t="str">
            <v>SICRO Abr/26</v>
          </cell>
        </row>
        <row r="3666">
          <cell r="A3666">
            <v>2306619</v>
          </cell>
          <cell r="B3666" t="str">
            <v>Confecção de camisa metálica em aço ASTM A36 com espessura de 9,5 mm - D = 1.100 mm</v>
          </cell>
          <cell r="C3666" t="str">
            <v>m</v>
          </cell>
          <cell r="D3666">
            <v>3852.8</v>
          </cell>
          <cell r="E3666" t="str">
            <v>SICRO Abr/26</v>
          </cell>
        </row>
        <row r="3667">
          <cell r="A3667">
            <v>2306620</v>
          </cell>
          <cell r="B3667" t="str">
            <v>Confecção de camisa metálica em aço ASTM A36 com espessura de 9,5 mm - D = 1.200 mm</v>
          </cell>
          <cell r="C3667" t="str">
            <v>m</v>
          </cell>
          <cell r="D3667">
            <v>3885.54</v>
          </cell>
          <cell r="E3667" t="str">
            <v>SICRO Abr/26</v>
          </cell>
        </row>
        <row r="3668">
          <cell r="A3668">
            <v>2306621</v>
          </cell>
          <cell r="B3668" t="str">
            <v>Confecção de camisa metálica em aço ASTM A36 com espessura de 9,5 mm - D = 1.300 mm</v>
          </cell>
          <cell r="C3668" t="str">
            <v>m</v>
          </cell>
          <cell r="D3668">
            <v>5556.12</v>
          </cell>
          <cell r="E3668" t="str">
            <v>SICRO Abr/26</v>
          </cell>
        </row>
        <row r="3669">
          <cell r="A3669">
            <v>2306622</v>
          </cell>
          <cell r="B3669" t="str">
            <v>Confecção de camisa metálica em aço ASTM A36 com espessura de 9,5 mm - D = 1.400 mm</v>
          </cell>
          <cell r="C3669" t="str">
            <v>m</v>
          </cell>
          <cell r="D3669">
            <v>5589.86</v>
          </cell>
          <cell r="E3669" t="str">
            <v>SICRO Abr/26</v>
          </cell>
        </row>
        <row r="3670">
          <cell r="A3670">
            <v>2306623</v>
          </cell>
          <cell r="B3670" t="str">
            <v>Confecção de camisa metálica em aço ASTM A36 com espessura de 9,5 mm - D = 1.500 mm</v>
          </cell>
          <cell r="C3670" t="str">
            <v>m</v>
          </cell>
          <cell r="D3670">
            <v>5622.53</v>
          </cell>
          <cell r="E3670" t="str">
            <v>SICRO Abr/26</v>
          </cell>
        </row>
        <row r="3671">
          <cell r="A3671">
            <v>2306617</v>
          </cell>
          <cell r="B3671" t="str">
            <v>Confecção de camisa metálica em aço ASTM A36 com espessura de 9,5 mm - D = 900 mm</v>
          </cell>
          <cell r="C3671" t="str">
            <v>m</v>
          </cell>
          <cell r="D3671">
            <v>2967.44</v>
          </cell>
          <cell r="E3671" t="str">
            <v>SICRO Abr/26</v>
          </cell>
        </row>
        <row r="3672">
          <cell r="A3672">
            <v>2306014</v>
          </cell>
          <cell r="B3672" t="str">
            <v>Contraventamento de grupo de estacas submersas em aço ASTM A36 - confecção e instalação</v>
          </cell>
          <cell r="C3672" t="str">
            <v>kg</v>
          </cell>
          <cell r="D3672">
            <v>17.39</v>
          </cell>
          <cell r="E3672" t="str">
            <v>SICRO Abr/26</v>
          </cell>
        </row>
        <row r="3673">
          <cell r="A3673">
            <v>2306700</v>
          </cell>
          <cell r="B3673" t="str">
            <v>Escavação com perfuratriz tipo Wirth em rocha com média dureza e média abrasão - resistência à compressão menor que 80 MPa - D = 1.000 mm</v>
          </cell>
          <cell r="C3673" t="str">
            <v>m</v>
          </cell>
          <cell r="D3673">
            <v>2532.09</v>
          </cell>
          <cell r="E3673" t="str">
            <v>SICRO Abr/26</v>
          </cell>
        </row>
        <row r="3674">
          <cell r="A3674">
            <v>2306703</v>
          </cell>
          <cell r="B3674" t="str">
            <v>Escavação com perfuratriz tipo Wirth em rocha com média dureza e média abrasão - resistência à compressão menor que 80 MPa - D = 1.100 mm</v>
          </cell>
          <cell r="C3674" t="str">
            <v>m</v>
          </cell>
          <cell r="D3674">
            <v>2621.09</v>
          </cell>
          <cell r="E3674" t="str">
            <v>SICRO Abr/26</v>
          </cell>
        </row>
        <row r="3675">
          <cell r="A3675">
            <v>2306706</v>
          </cell>
          <cell r="B3675" t="str">
            <v>Escavação com perfuratriz tipo Wirth em rocha com média dureza e média abrasão - resistência à compressão menor que 80 MPa - D = 1.200 mm</v>
          </cell>
          <cell r="C3675" t="str">
            <v>m</v>
          </cell>
          <cell r="D3675">
            <v>2760.3</v>
          </cell>
          <cell r="E3675" t="str">
            <v>SICRO Abr/26</v>
          </cell>
        </row>
        <row r="3676">
          <cell r="A3676">
            <v>2306709</v>
          </cell>
          <cell r="B3676" t="str">
            <v>Escavação com perfuratriz tipo Wirth em rocha com média dureza e média abrasão - resistência à compressão menor que 80 MPa - D = 1.300 mm</v>
          </cell>
          <cell r="C3676" t="str">
            <v>m</v>
          </cell>
          <cell r="D3676">
            <v>2968.87</v>
          </cell>
          <cell r="E3676" t="str">
            <v>SICRO Abr/26</v>
          </cell>
        </row>
        <row r="3677">
          <cell r="A3677">
            <v>2306712</v>
          </cell>
          <cell r="B3677" t="str">
            <v>Escavação com perfuratriz tipo Wirth em rocha com média dureza e média abrasão - resistência à compressão menor que 80 MPa - D = 1.400 mm</v>
          </cell>
          <cell r="C3677" t="str">
            <v>m</v>
          </cell>
          <cell r="D3677">
            <v>3072.17</v>
          </cell>
          <cell r="E3677" t="str">
            <v>SICRO Abr/26</v>
          </cell>
        </row>
        <row r="3678">
          <cell r="A3678">
            <v>2306715</v>
          </cell>
          <cell r="B3678" t="str">
            <v>Escavação com perfuratriz tipo Wirth em rocha com média dureza e média abrasão - resistência à compressão menor que 80 MPa - D = 1.500 mm</v>
          </cell>
          <cell r="C3678" t="str">
            <v>m</v>
          </cell>
          <cell r="D3678">
            <v>3205.88</v>
          </cell>
          <cell r="E3678" t="str">
            <v>SICRO Abr/26</v>
          </cell>
        </row>
        <row r="3679">
          <cell r="A3679">
            <v>2306718</v>
          </cell>
          <cell r="B3679" t="str">
            <v>Escavação com perfuratriz tipo Wirth em rocha com média dureza e média abrasão - resistência à compressão menor que 80 MPa - D = 1.600 mm</v>
          </cell>
          <cell r="C3679" t="str">
            <v>m</v>
          </cell>
          <cell r="D3679">
            <v>3410.76</v>
          </cell>
          <cell r="E3679" t="str">
            <v>SICRO Abr/26</v>
          </cell>
        </row>
        <row r="3680">
          <cell r="A3680">
            <v>2306721</v>
          </cell>
          <cell r="B3680" t="str">
            <v>Escavação com perfuratriz tipo Wirth em rocha com média dureza e média abrasão - resistência à compressão menor que 80 MPa - D = 1.700 mm</v>
          </cell>
          <cell r="C3680" t="str">
            <v>m</v>
          </cell>
          <cell r="D3680">
            <v>3507.91</v>
          </cell>
          <cell r="E3680" t="str">
            <v>SICRO Abr/26</v>
          </cell>
        </row>
        <row r="3681">
          <cell r="A3681">
            <v>2306724</v>
          </cell>
          <cell r="B3681" t="str">
            <v>Escavação com perfuratriz tipo Wirth em rocha com média dureza e média abrasão - resistência à compressão menor que 80 MPa - D = 1.800 mm</v>
          </cell>
          <cell r="C3681" t="str">
            <v>m</v>
          </cell>
          <cell r="D3681">
            <v>3692.98</v>
          </cell>
          <cell r="E3681" t="str">
            <v>SICRO Abr/26</v>
          </cell>
        </row>
        <row r="3682">
          <cell r="A3682">
            <v>2306688</v>
          </cell>
          <cell r="B3682" t="str">
            <v>Escavação com perfuratriz tipo Wirth em rocha com média dureza e média abrasão - resistência à compressão menor que 80 MPa - D = 600 mm</v>
          </cell>
          <cell r="C3682" t="str">
            <v>m</v>
          </cell>
          <cell r="D3682">
            <v>2014.42</v>
          </cell>
          <cell r="E3682" t="str">
            <v>SICRO Abr/26</v>
          </cell>
        </row>
        <row r="3683">
          <cell r="A3683">
            <v>2306691</v>
          </cell>
          <cell r="B3683" t="str">
            <v>Escavação com perfuratriz tipo Wirth em rocha com média dureza e média abrasão - resistência à compressão menor que 80 MPa - D = 700 mm</v>
          </cell>
          <cell r="C3683" t="str">
            <v>m</v>
          </cell>
          <cell r="D3683">
            <v>2124.08</v>
          </cell>
          <cell r="E3683" t="str">
            <v>SICRO Abr/26</v>
          </cell>
        </row>
        <row r="3684">
          <cell r="A3684">
            <v>2306694</v>
          </cell>
          <cell r="B3684" t="str">
            <v>Escavação com perfuratriz tipo Wirth em rocha com média dureza e média abrasão - resistência à compressão menor que 80 MPa - D = 800 mm</v>
          </cell>
          <cell r="C3684" t="str">
            <v>m</v>
          </cell>
          <cell r="D3684">
            <v>2275.42</v>
          </cell>
          <cell r="E3684" t="str">
            <v>SICRO Abr/26</v>
          </cell>
        </row>
        <row r="3685">
          <cell r="A3685">
            <v>2306697</v>
          </cell>
          <cell r="B3685" t="str">
            <v>Escavação com perfuratriz tipo Wirth em rocha com média dureza e média abrasão - resistência à compressão menor que 80 MPa - D = 900 mm</v>
          </cell>
          <cell r="C3685" t="str">
            <v>m</v>
          </cell>
          <cell r="D3685">
            <v>2379.89</v>
          </cell>
          <cell r="E3685" t="str">
            <v>SICRO Abr/26</v>
          </cell>
        </row>
        <row r="3686">
          <cell r="A3686">
            <v>2306701</v>
          </cell>
          <cell r="B3686" t="str">
            <v>Escavação com perfuratriz tipo Wirth em rocha de alta dureza e alta abrasão - resistência à compressão acima de 80 MPa - D = 1.000 mm</v>
          </cell>
          <cell r="C3686" t="str">
            <v>m</v>
          </cell>
          <cell r="D3686">
            <v>4754.09</v>
          </cell>
          <cell r="E3686" t="str">
            <v>SICRO Abr/26</v>
          </cell>
        </row>
        <row r="3687">
          <cell r="A3687">
            <v>2306704</v>
          </cell>
          <cell r="B3687" t="str">
            <v>Escavação com perfuratriz tipo Wirth em rocha de alta dureza e alta abrasão - resistência à compressão acima de 80 MPa - D = 1.100 mm</v>
          </cell>
          <cell r="C3687" t="str">
            <v>m</v>
          </cell>
          <cell r="D3687">
            <v>5041.1499999999996</v>
          </cell>
          <cell r="E3687" t="str">
            <v>SICRO Abr/26</v>
          </cell>
        </row>
        <row r="3688">
          <cell r="A3688">
            <v>2306707</v>
          </cell>
          <cell r="B3688" t="str">
            <v>Escavação com perfuratriz tipo Wirth em rocha de alta dureza e alta abrasão - resistência à compressão acima de 80 MPa - D = 1.200 mm</v>
          </cell>
          <cell r="C3688" t="str">
            <v>m</v>
          </cell>
          <cell r="D3688">
            <v>5241.68</v>
          </cell>
          <cell r="E3688" t="str">
            <v>SICRO Abr/26</v>
          </cell>
        </row>
        <row r="3689">
          <cell r="A3689">
            <v>2306710</v>
          </cell>
          <cell r="B3689" t="str">
            <v>Escavação com perfuratriz tipo Wirth em rocha de alta dureza e alta abrasão - resistência à compressão acima de 80 MPa - D = 1.300 mm</v>
          </cell>
          <cell r="C3689" t="str">
            <v>m</v>
          </cell>
          <cell r="D3689">
            <v>5501.33</v>
          </cell>
          <cell r="E3689" t="str">
            <v>SICRO Abr/26</v>
          </cell>
        </row>
        <row r="3690">
          <cell r="A3690">
            <v>2306713</v>
          </cell>
          <cell r="B3690" t="str">
            <v>Escavação com perfuratriz tipo Wirth em rocha de alta dureza e alta abrasão - resistência à compressão acima de 80 MPa - D = 1.400 mm</v>
          </cell>
          <cell r="C3690" t="str">
            <v>m</v>
          </cell>
          <cell r="D3690">
            <v>5647.78</v>
          </cell>
          <cell r="E3690" t="str">
            <v>SICRO Abr/26</v>
          </cell>
        </row>
        <row r="3691">
          <cell r="A3691">
            <v>2306716</v>
          </cell>
          <cell r="B3691" t="str">
            <v>Escavação com perfuratriz tipo Wirth em rocha de alta dureza e alta abrasão - resistência à compressão acima de 80 MPa - D = 1.500 mm</v>
          </cell>
          <cell r="C3691" t="str">
            <v>m</v>
          </cell>
          <cell r="D3691">
            <v>5971.8</v>
          </cell>
          <cell r="E3691" t="str">
            <v>SICRO Abr/26</v>
          </cell>
        </row>
        <row r="3692">
          <cell r="A3692">
            <v>2306719</v>
          </cell>
          <cell r="B3692" t="str">
            <v>Escavação com perfuratriz tipo Wirth em rocha de alta dureza e alta abrasão - resistência à compressão acima de 80 MPa - D = 1.600 mm</v>
          </cell>
          <cell r="C3692" t="str">
            <v>m</v>
          </cell>
          <cell r="D3692">
            <v>6482.81</v>
          </cell>
          <cell r="E3692" t="str">
            <v>SICRO Abr/26</v>
          </cell>
        </row>
        <row r="3693">
          <cell r="A3693">
            <v>2306722</v>
          </cell>
          <cell r="B3693" t="str">
            <v>Escavação com perfuratriz tipo Wirth em rocha de alta dureza e alta abrasão - resistência à compressão acima de 80 MPa - D = 1.700 mm</v>
          </cell>
          <cell r="C3693" t="str">
            <v>m</v>
          </cell>
          <cell r="D3693">
            <v>6771.05</v>
          </cell>
          <cell r="E3693" t="str">
            <v>SICRO Abr/26</v>
          </cell>
        </row>
        <row r="3694">
          <cell r="A3694">
            <v>2306725</v>
          </cell>
          <cell r="B3694" t="str">
            <v>Escavação com perfuratriz tipo Wirth em rocha de alta dureza e alta abrasão - resistência à compressão acima de 80 MPa - D = 1.800 mm</v>
          </cell>
          <cell r="C3694" t="str">
            <v>m</v>
          </cell>
          <cell r="D3694">
            <v>7088.33</v>
          </cell>
          <cell r="E3694" t="str">
            <v>SICRO Abr/26</v>
          </cell>
        </row>
        <row r="3695">
          <cell r="A3695">
            <v>2306689</v>
          </cell>
          <cell r="B3695" t="str">
            <v>Escavação com perfuratriz tipo Wirth em rocha de alta dureza e alta abrasão - resistência à compressão acima de 80 MPa - D = 600 mm</v>
          </cell>
          <cell r="C3695" t="str">
            <v>m</v>
          </cell>
          <cell r="D3695">
            <v>3770.19</v>
          </cell>
          <cell r="E3695" t="str">
            <v>SICRO Abr/26</v>
          </cell>
        </row>
        <row r="3696">
          <cell r="A3696">
            <v>2306692</v>
          </cell>
          <cell r="B3696" t="str">
            <v>Escavação com perfuratriz tipo Wirth em rocha de alta dureza e alta abrasão - resistência à compressão acima de 80 MPa - D = 700 mm</v>
          </cell>
          <cell r="C3696" t="str">
            <v>m</v>
          </cell>
          <cell r="D3696">
            <v>3967.06</v>
          </cell>
          <cell r="E3696" t="str">
            <v>SICRO Abr/26</v>
          </cell>
        </row>
        <row r="3697">
          <cell r="A3697">
            <v>2306695</v>
          </cell>
          <cell r="B3697" t="str">
            <v>Escavação com perfuratriz tipo Wirth em rocha de alta dureza e alta abrasão - resistência à compressão acima de 80 MPa - D = 800 mm</v>
          </cell>
          <cell r="C3697" t="str">
            <v>m</v>
          </cell>
          <cell r="D3697">
            <v>4169.83</v>
          </cell>
          <cell r="E3697" t="str">
            <v>SICRO Abr/26</v>
          </cell>
        </row>
        <row r="3698">
          <cell r="A3698">
            <v>2306698</v>
          </cell>
          <cell r="B3698" t="str">
            <v>Escavação com perfuratriz tipo Wirth em rocha de alta dureza e alta abrasão - resistência à compressão acima de 80 MPa - D = 900 mm</v>
          </cell>
          <cell r="C3698" t="str">
            <v>m</v>
          </cell>
          <cell r="D3698">
            <v>4411.54</v>
          </cell>
          <cell r="E3698" t="str">
            <v>SICRO Abr/26</v>
          </cell>
        </row>
        <row r="3699">
          <cell r="A3699">
            <v>2306699</v>
          </cell>
          <cell r="B3699" t="str">
            <v>Escavação com perfuratriz tipo Wirth em solo - D = 1.000 mm</v>
          </cell>
          <cell r="C3699" t="str">
            <v>m</v>
          </cell>
          <cell r="D3699">
            <v>394.59</v>
          </cell>
          <cell r="E3699" t="str">
            <v>SICRO Abr/26</v>
          </cell>
        </row>
        <row r="3700">
          <cell r="A3700">
            <v>2306702</v>
          </cell>
          <cell r="B3700" t="str">
            <v>Escavação com perfuratriz tipo Wirth em solo - D = 1.100 mm</v>
          </cell>
          <cell r="C3700" t="str">
            <v>m</v>
          </cell>
          <cell r="D3700">
            <v>407.86</v>
          </cell>
          <cell r="E3700" t="str">
            <v>SICRO Abr/26</v>
          </cell>
        </row>
        <row r="3701">
          <cell r="A3701">
            <v>2306705</v>
          </cell>
          <cell r="B3701" t="str">
            <v>Escavação com perfuratriz tipo Wirth em solo - D = 1.200 mm</v>
          </cell>
          <cell r="C3701" t="str">
            <v>m</v>
          </cell>
          <cell r="D3701">
            <v>429.51</v>
          </cell>
          <cell r="E3701" t="str">
            <v>SICRO Abr/26</v>
          </cell>
        </row>
        <row r="3702">
          <cell r="A3702">
            <v>2306708</v>
          </cell>
          <cell r="B3702" t="str">
            <v>Escavação com perfuratriz tipo Wirth em solo - D = 1.300 mm</v>
          </cell>
          <cell r="C3702" t="str">
            <v>m</v>
          </cell>
          <cell r="D3702">
            <v>445.27</v>
          </cell>
          <cell r="E3702" t="str">
            <v>SICRO Abr/26</v>
          </cell>
        </row>
        <row r="3703">
          <cell r="A3703">
            <v>2306711</v>
          </cell>
          <cell r="B3703" t="str">
            <v>Escavação com perfuratriz tipo Wirth em solo - D = 1.400 mm</v>
          </cell>
          <cell r="C3703" t="str">
            <v>m</v>
          </cell>
          <cell r="D3703">
            <v>462.24</v>
          </cell>
          <cell r="E3703" t="str">
            <v>SICRO Abr/26</v>
          </cell>
        </row>
        <row r="3704">
          <cell r="A3704">
            <v>2306714</v>
          </cell>
          <cell r="B3704" t="str">
            <v>Escavação com perfuratriz tipo Wirth em solo - D = 1.500 mm</v>
          </cell>
          <cell r="C3704" t="str">
            <v>m</v>
          </cell>
          <cell r="D3704">
            <v>480.54</v>
          </cell>
          <cell r="E3704" t="str">
            <v>SICRO Abr/26</v>
          </cell>
        </row>
        <row r="3705">
          <cell r="A3705">
            <v>2306717</v>
          </cell>
          <cell r="B3705" t="str">
            <v>Escavação com perfuratriz tipo Wirth em solo - D = 1.600 mm</v>
          </cell>
          <cell r="C3705" t="str">
            <v>m</v>
          </cell>
          <cell r="D3705">
            <v>501.65</v>
          </cell>
          <cell r="E3705" t="str">
            <v>SICRO Abr/26</v>
          </cell>
        </row>
        <row r="3706">
          <cell r="A3706">
            <v>2306720</v>
          </cell>
          <cell r="B3706" t="str">
            <v>Escavação com perfuratriz tipo Wirth em solo - D = 1.700 mm</v>
          </cell>
          <cell r="C3706" t="str">
            <v>m</v>
          </cell>
          <cell r="D3706">
            <v>523.29</v>
          </cell>
          <cell r="E3706" t="str">
            <v>SICRO Abr/26</v>
          </cell>
        </row>
        <row r="3707">
          <cell r="A3707">
            <v>2306723</v>
          </cell>
          <cell r="B3707" t="str">
            <v>Escavação com perfuratriz tipo Wirth em solo - D = 1.800 mm</v>
          </cell>
          <cell r="C3707" t="str">
            <v>m</v>
          </cell>
          <cell r="D3707">
            <v>534.82000000000005</v>
          </cell>
          <cell r="E3707" t="str">
            <v>SICRO Abr/26</v>
          </cell>
        </row>
        <row r="3708">
          <cell r="A3708">
            <v>2306687</v>
          </cell>
          <cell r="B3708" t="str">
            <v>Escavação com perfuratriz tipo Wirth em solo - D = 600 mm</v>
          </cell>
          <cell r="C3708" t="str">
            <v>m</v>
          </cell>
          <cell r="D3708">
            <v>328.49</v>
          </cell>
          <cell r="E3708" t="str">
            <v>SICRO Abr/26</v>
          </cell>
        </row>
        <row r="3709">
          <cell r="A3709">
            <v>2306690</v>
          </cell>
          <cell r="B3709" t="str">
            <v>Escavação com perfuratriz tipo Wirth em solo - D = 700 mm</v>
          </cell>
          <cell r="C3709" t="str">
            <v>m</v>
          </cell>
          <cell r="D3709">
            <v>343.61</v>
          </cell>
          <cell r="E3709" t="str">
            <v>SICRO Abr/26</v>
          </cell>
        </row>
        <row r="3710">
          <cell r="A3710">
            <v>2306693</v>
          </cell>
          <cell r="B3710" t="str">
            <v>Escavação com perfuratriz tipo Wirth em solo - D = 800 mm</v>
          </cell>
          <cell r="C3710" t="str">
            <v>m</v>
          </cell>
          <cell r="D3710">
            <v>358.85</v>
          </cell>
          <cell r="E3710" t="str">
            <v>SICRO Abr/26</v>
          </cell>
        </row>
        <row r="3711">
          <cell r="A3711">
            <v>2306696</v>
          </cell>
          <cell r="B3711" t="str">
            <v>Escavação com perfuratriz tipo Wirth em solo - D = 900 mm</v>
          </cell>
          <cell r="C3711" t="str">
            <v>m</v>
          </cell>
          <cell r="D3711">
            <v>375.51</v>
          </cell>
          <cell r="E3711" t="str">
            <v>SICRO Abr/26</v>
          </cell>
        </row>
        <row r="3712">
          <cell r="A3712">
            <v>2306239</v>
          </cell>
          <cell r="B3712" t="str">
            <v>Estaca barrete escavada com uso de fluido estabilizante - confecção</v>
          </cell>
          <cell r="C3712" t="str">
            <v>m³</v>
          </cell>
          <cell r="D3712">
            <v>362.17</v>
          </cell>
          <cell r="E3712" t="str">
            <v>SICRO Abr/26</v>
          </cell>
        </row>
        <row r="3713">
          <cell r="A3713">
            <v>2306090</v>
          </cell>
          <cell r="B3713" t="str">
            <v>Estaca broca manual D = 25 cm - confecção</v>
          </cell>
          <cell r="C3713" t="str">
            <v>m</v>
          </cell>
          <cell r="D3713">
            <v>64.12</v>
          </cell>
          <cell r="E3713" t="str">
            <v>SICRO Abr/26</v>
          </cell>
        </row>
        <row r="3714">
          <cell r="A3714">
            <v>2306091</v>
          </cell>
          <cell r="B3714" t="str">
            <v>Estaca broca manual D = 30 cm - confecção</v>
          </cell>
          <cell r="C3714" t="str">
            <v>m</v>
          </cell>
          <cell r="D3714">
            <v>85.5</v>
          </cell>
          <cell r="E3714" t="str">
            <v>SICRO Abr/26</v>
          </cell>
        </row>
        <row r="3715">
          <cell r="A3715">
            <v>2306072</v>
          </cell>
          <cell r="B3715" t="str">
            <v>Estaca circular tipo estacão escavada com uso de fluido estabilizante - confecção</v>
          </cell>
          <cell r="C3715" t="str">
            <v>m³</v>
          </cell>
          <cell r="D3715">
            <v>1251.67</v>
          </cell>
          <cell r="E3715" t="str">
            <v>SICRO Abr/26</v>
          </cell>
        </row>
        <row r="3716">
          <cell r="A3716">
            <v>2306133</v>
          </cell>
          <cell r="B3716" t="str">
            <v>Estaca duplo perfil metálico W 250 x 17,9 - com emenda - fornecimento e cravação</v>
          </cell>
          <cell r="C3716" t="str">
            <v>m</v>
          </cell>
          <cell r="D3716">
            <v>532.16999999999996</v>
          </cell>
          <cell r="E3716" t="str">
            <v>SICRO Abr/26</v>
          </cell>
        </row>
        <row r="3717">
          <cell r="A3717">
            <v>2306114</v>
          </cell>
          <cell r="B3717" t="str">
            <v>Estaca duplo trilho TR 25 - com emenda - fornecimento e cravação</v>
          </cell>
          <cell r="C3717" t="str">
            <v>m</v>
          </cell>
          <cell r="D3717">
            <v>306.39</v>
          </cell>
          <cell r="E3717" t="str">
            <v>SICRO Abr/26</v>
          </cell>
        </row>
        <row r="3718">
          <cell r="A3718">
            <v>2306115</v>
          </cell>
          <cell r="B3718" t="str">
            <v>Estaca duplo trilho TR 37 - com emenda - fornecimento e cravação</v>
          </cell>
          <cell r="C3718" t="str">
            <v>m</v>
          </cell>
          <cell r="D3718">
            <v>436.08</v>
          </cell>
          <cell r="E3718" t="str">
            <v>SICRO Abr/26</v>
          </cell>
        </row>
        <row r="3719">
          <cell r="A3719">
            <v>2306116</v>
          </cell>
          <cell r="B3719" t="str">
            <v>Estaca duplo trilho TR 45 - com emenda - fornecimento e cravação</v>
          </cell>
          <cell r="C3719" t="str">
            <v>m</v>
          </cell>
          <cell r="D3719">
            <v>515.71</v>
          </cell>
          <cell r="E3719" t="str">
            <v>SICRO Abr/26</v>
          </cell>
        </row>
        <row r="3720">
          <cell r="A3720">
            <v>2306118</v>
          </cell>
          <cell r="B3720" t="str">
            <v>Estaca duplo trilho TR 57 - com emenda - fornecimento e cravação</v>
          </cell>
          <cell r="C3720" t="str">
            <v>m</v>
          </cell>
          <cell r="D3720">
            <v>642.45000000000005</v>
          </cell>
          <cell r="E3720" t="str">
            <v>SICRO Abr/26</v>
          </cell>
        </row>
        <row r="3721">
          <cell r="A3721">
            <v>2306122</v>
          </cell>
          <cell r="B3721" t="str">
            <v>Estaca duplo trilho TR 68 - com emenda - fornecimento e cravação</v>
          </cell>
          <cell r="C3721" t="str">
            <v>m</v>
          </cell>
          <cell r="D3721">
            <v>757.36</v>
          </cell>
          <cell r="E3721" t="str">
            <v>SICRO Abr/26</v>
          </cell>
        </row>
        <row r="3722">
          <cell r="A3722">
            <v>2306078</v>
          </cell>
          <cell r="B3722" t="str">
            <v>Estaca Franki com fuste apiloado D = 35 cm - confecção</v>
          </cell>
          <cell r="C3722" t="str">
            <v>m</v>
          </cell>
          <cell r="D3722">
            <v>231.06</v>
          </cell>
          <cell r="E3722" t="str">
            <v>SICRO Abr/26</v>
          </cell>
        </row>
        <row r="3723">
          <cell r="A3723">
            <v>2306080</v>
          </cell>
          <cell r="B3723" t="str">
            <v>Estaca Franki com fuste apiloado D = 40 cm - confecção</v>
          </cell>
          <cell r="C3723" t="str">
            <v>m</v>
          </cell>
          <cell r="D3723">
            <v>252.07</v>
          </cell>
          <cell r="E3723" t="str">
            <v>SICRO Abr/26</v>
          </cell>
        </row>
        <row r="3724">
          <cell r="A3724">
            <v>2306082</v>
          </cell>
          <cell r="B3724" t="str">
            <v>Estaca Franki com fuste apiloado D = 45 cm - confecção</v>
          </cell>
          <cell r="C3724" t="str">
            <v>m</v>
          </cell>
          <cell r="D3724">
            <v>277.27999999999997</v>
          </cell>
          <cell r="E3724" t="str">
            <v>SICRO Abr/26</v>
          </cell>
        </row>
        <row r="3725">
          <cell r="A3725">
            <v>2306084</v>
          </cell>
          <cell r="B3725" t="str">
            <v>Estaca Franki com fuste apiloado D = 52 cm - confecção</v>
          </cell>
          <cell r="C3725" t="str">
            <v>m</v>
          </cell>
          <cell r="D3725">
            <v>322.41000000000003</v>
          </cell>
          <cell r="E3725" t="str">
            <v>SICRO Abr/26</v>
          </cell>
        </row>
        <row r="3726">
          <cell r="A3726">
            <v>2306086</v>
          </cell>
          <cell r="B3726" t="str">
            <v>Estaca Franki com fuste apiloado D = 60 cm - confecção</v>
          </cell>
          <cell r="C3726" t="str">
            <v>m</v>
          </cell>
          <cell r="D3726">
            <v>396.11</v>
          </cell>
          <cell r="E3726" t="str">
            <v>SICRO Abr/26</v>
          </cell>
        </row>
        <row r="3727">
          <cell r="A3727">
            <v>2309088</v>
          </cell>
          <cell r="B3727" t="str">
            <v>Estaca Franki com fuste apiloado D = 70 cm - confecção</v>
          </cell>
          <cell r="C3727" t="str">
            <v>m</v>
          </cell>
          <cell r="D3727">
            <v>554.54999999999995</v>
          </cell>
          <cell r="E3727" t="str">
            <v>SICRO Abr/26</v>
          </cell>
        </row>
        <row r="3728">
          <cell r="A3728">
            <v>2306074</v>
          </cell>
          <cell r="B3728" t="str">
            <v>Estaca hélice contínua - confecção</v>
          </cell>
          <cell r="C3728" t="str">
            <v>m³</v>
          </cell>
          <cell r="D3728">
            <v>342.4</v>
          </cell>
          <cell r="E3728" t="str">
            <v>SICRO Abr/26</v>
          </cell>
        </row>
        <row r="3729">
          <cell r="A3729">
            <v>2306095</v>
          </cell>
          <cell r="B3729" t="str">
            <v>Estaca hélice de deslocamento - confecção</v>
          </cell>
          <cell r="C3729" t="str">
            <v>m³</v>
          </cell>
          <cell r="D3729">
            <v>410.55</v>
          </cell>
          <cell r="E3729" t="str">
            <v>SICRO Abr/26</v>
          </cell>
        </row>
        <row r="3730">
          <cell r="A3730">
            <v>2306132</v>
          </cell>
          <cell r="B3730" t="str">
            <v>Estaca perfil metálico W 150 x 22,5 (H) - fornecimento e cravação</v>
          </cell>
          <cell r="C3730" t="str">
            <v>m</v>
          </cell>
          <cell r="D3730">
            <v>347.89</v>
          </cell>
          <cell r="E3730" t="str">
            <v>SICRO Abr/26</v>
          </cell>
        </row>
        <row r="3731">
          <cell r="A3731">
            <v>2306015</v>
          </cell>
          <cell r="B3731" t="str">
            <v>Estaca prancha metálica - fornecimento e cravação até 12 metros</v>
          </cell>
          <cell r="C3731" t="str">
            <v>kg</v>
          </cell>
          <cell r="D3731">
            <v>17.100000000000001</v>
          </cell>
          <cell r="E3731" t="str">
            <v>SICRO Abr/26</v>
          </cell>
        </row>
        <row r="3732">
          <cell r="A3732">
            <v>2306019</v>
          </cell>
          <cell r="B3732" t="str">
            <v>Estaca prancha metálica com apoio de flutuante - fornecimento e cravação de 12 metros</v>
          </cell>
          <cell r="C3732" t="str">
            <v>kg</v>
          </cell>
          <cell r="D3732">
            <v>17.809999999999999</v>
          </cell>
          <cell r="E3732" t="str">
            <v>SICRO Abr/26</v>
          </cell>
        </row>
        <row r="3733">
          <cell r="A3733">
            <v>2306018</v>
          </cell>
          <cell r="B3733" t="str">
            <v>Estaca prancha metálica com apoio de flutuante e utilização de 10 vezes - fornecimento, cravação até 12 metros</v>
          </cell>
          <cell r="C3733" t="str">
            <v>kg</v>
          </cell>
          <cell r="D3733">
            <v>3.26</v>
          </cell>
          <cell r="E3733" t="str">
            <v>SICRO Abr/26</v>
          </cell>
        </row>
        <row r="3734">
          <cell r="A3734">
            <v>2306016</v>
          </cell>
          <cell r="B3734" t="str">
            <v>Estaca prancha metálica com utilização de 10 vezes - fornecimento, cravação até 12 metros</v>
          </cell>
          <cell r="C3734" t="str">
            <v>kg</v>
          </cell>
          <cell r="D3734">
            <v>2.2000000000000002</v>
          </cell>
          <cell r="E3734" t="str">
            <v>SICRO Abr/26</v>
          </cell>
        </row>
        <row r="3735">
          <cell r="A3735">
            <v>2305999</v>
          </cell>
          <cell r="B3735" t="str">
            <v>Estaca pré-moldada de concreto armado centrifugado com compressão admissível de 100 t - sem emenda - fornecimento e cravação</v>
          </cell>
          <cell r="C3735" t="str">
            <v>m</v>
          </cell>
          <cell r="D3735">
            <v>354.16</v>
          </cell>
          <cell r="E3735" t="str">
            <v>SICRO Abr/26</v>
          </cell>
        </row>
        <row r="3736">
          <cell r="A3736">
            <v>2306000</v>
          </cell>
          <cell r="B3736" t="str">
            <v>Estaca pré-moldada de concreto armado centrifugado com compressão admissível de 125 t - sem emenda - fornecimento e cravação</v>
          </cell>
          <cell r="C3736" t="str">
            <v>m</v>
          </cell>
          <cell r="D3736">
            <v>564.76</v>
          </cell>
          <cell r="E3736" t="str">
            <v>SICRO Abr/26</v>
          </cell>
        </row>
        <row r="3737">
          <cell r="A3737">
            <v>2306001</v>
          </cell>
          <cell r="B3737" t="str">
            <v>Estaca pré-moldada de concreto armado centrifugado com compressão admissível de 170 t - sem emenda - fornecimento e cravação</v>
          </cell>
          <cell r="C3737" t="str">
            <v>m</v>
          </cell>
          <cell r="D3737">
            <v>681.29</v>
          </cell>
          <cell r="E3737" t="str">
            <v>SICRO Abr/26</v>
          </cell>
        </row>
        <row r="3738">
          <cell r="A3738">
            <v>2306002</v>
          </cell>
          <cell r="B3738" t="str">
            <v>Estaca pré-moldada de concreto armado centrifugado com compressão admissível de 230 t - sem emenda - fornecimento e cravação</v>
          </cell>
          <cell r="C3738" t="str">
            <v>m</v>
          </cell>
          <cell r="D3738">
            <v>912.59</v>
          </cell>
          <cell r="E3738" t="str">
            <v>SICRO Abr/26</v>
          </cell>
        </row>
        <row r="3739">
          <cell r="A3739">
            <v>2306003</v>
          </cell>
          <cell r="B3739" t="str">
            <v>Estaca pré-moldada de concreto armado centrifugado com compressão admissível de 300 t - sem emenda - fornecimento e cravação</v>
          </cell>
          <cell r="C3739" t="str">
            <v>m</v>
          </cell>
          <cell r="D3739">
            <v>1084.8</v>
          </cell>
          <cell r="E3739" t="str">
            <v>SICRO Abr/26</v>
          </cell>
        </row>
        <row r="3740">
          <cell r="A3740">
            <v>2305997</v>
          </cell>
          <cell r="B3740" t="str">
            <v>Estaca pré-moldada de concreto armado centrifugado com compressão admissível de 55 t - sem emenda - fornecimento e cravação</v>
          </cell>
          <cell r="C3740" t="str">
            <v>m</v>
          </cell>
          <cell r="D3740">
            <v>261.95999999999998</v>
          </cell>
          <cell r="E3740" t="str">
            <v>SICRO Abr/26</v>
          </cell>
        </row>
        <row r="3741">
          <cell r="A3741">
            <v>2305998</v>
          </cell>
          <cell r="B3741" t="str">
            <v>Estaca pré-moldada de concreto armado centrifugado com compressão admissível de 80 t - sem emenda - fornecimento e cravação</v>
          </cell>
          <cell r="C3741" t="str">
            <v>m</v>
          </cell>
          <cell r="D3741">
            <v>342.3</v>
          </cell>
          <cell r="E3741" t="str">
            <v>SICRO Abr/26</v>
          </cell>
        </row>
        <row r="3742">
          <cell r="A3742">
            <v>2306101</v>
          </cell>
          <cell r="B3742" t="str">
            <v>Estaca pré-moldada de concreto protendido 15 x 15 cm - produzida - sem emenda - cravação</v>
          </cell>
          <cell r="C3742" t="str">
            <v>m</v>
          </cell>
          <cell r="D3742">
            <v>94.43</v>
          </cell>
          <cell r="E3742" t="str">
            <v>SICRO Abr/26</v>
          </cell>
        </row>
        <row r="3743">
          <cell r="A3743">
            <v>2306102</v>
          </cell>
          <cell r="B3743" t="str">
            <v>Estaca pré-moldada de concreto protendido 17 x 17 cm - produzida - sem emenda - cravação</v>
          </cell>
          <cell r="C3743" t="str">
            <v>m</v>
          </cell>
          <cell r="D3743">
            <v>100.27</v>
          </cell>
          <cell r="E3743" t="str">
            <v>SICRO Abr/26</v>
          </cell>
        </row>
        <row r="3744">
          <cell r="A3744">
            <v>2306103</v>
          </cell>
          <cell r="B3744" t="str">
            <v>Estaca pré-moldada de concreto protendido 20 x 20 cm - produzida - sem emenda - cravação</v>
          </cell>
          <cell r="C3744" t="str">
            <v>m</v>
          </cell>
          <cell r="D3744">
            <v>110.68</v>
          </cell>
          <cell r="E3744" t="str">
            <v>SICRO Abr/26</v>
          </cell>
        </row>
        <row r="3745">
          <cell r="A3745">
            <v>2306104</v>
          </cell>
          <cell r="B3745" t="str">
            <v>Estaca pré-moldada de concreto protendido 21 x 21 cm - produzida - sem emenda - cravação</v>
          </cell>
          <cell r="C3745" t="str">
            <v>m</v>
          </cell>
          <cell r="D3745">
            <v>117.23</v>
          </cell>
          <cell r="E3745" t="str">
            <v>SICRO Abr/26</v>
          </cell>
        </row>
        <row r="3746">
          <cell r="A3746">
            <v>2306105</v>
          </cell>
          <cell r="B3746" t="str">
            <v>Estaca pré-moldada de concreto protendido 23 x 23 cm - produzida - sem emenda - cravação</v>
          </cell>
          <cell r="C3746" t="str">
            <v>m</v>
          </cell>
          <cell r="D3746">
            <v>124.41</v>
          </cell>
          <cell r="E3746" t="str">
            <v>SICRO Abr/26</v>
          </cell>
        </row>
        <row r="3747">
          <cell r="A3747">
            <v>2306106</v>
          </cell>
          <cell r="B3747" t="str">
            <v>Estaca pré-moldada de concreto protendido 25 x 25 cm - produzida - sem emenda - cravação</v>
          </cell>
          <cell r="C3747" t="str">
            <v>m</v>
          </cell>
          <cell r="D3747">
            <v>134.63</v>
          </cell>
          <cell r="E3747" t="str">
            <v>SICRO Abr/26</v>
          </cell>
        </row>
        <row r="3748">
          <cell r="A3748">
            <v>2306107</v>
          </cell>
          <cell r="B3748" t="str">
            <v>Estaca pré-moldada de concreto protendido 26 x 26 cm - produzida - sem emenda - cravação</v>
          </cell>
          <cell r="C3748" t="str">
            <v>m</v>
          </cell>
          <cell r="D3748">
            <v>138.59</v>
          </cell>
          <cell r="E3748" t="str">
            <v>SICRO Abr/26</v>
          </cell>
        </row>
        <row r="3749">
          <cell r="A3749">
            <v>2306269</v>
          </cell>
          <cell r="B3749" t="str">
            <v>Estaca pré-moldada de concreto protendido 30 x 30 cm - produzida - sem emenda - cravação</v>
          </cell>
          <cell r="C3749" t="str">
            <v>m</v>
          </cell>
          <cell r="D3749">
            <v>154.47999999999999</v>
          </cell>
          <cell r="E3749" t="str">
            <v>SICRO Abr/26</v>
          </cell>
        </row>
        <row r="3750">
          <cell r="A3750">
            <v>2306270</v>
          </cell>
          <cell r="B3750" t="str">
            <v>Estaca pré-moldada de concreto protendido 33 x 33 cm - produzida - sem emenda - cravação</v>
          </cell>
          <cell r="C3750" t="str">
            <v>m</v>
          </cell>
          <cell r="D3750">
            <v>172.57</v>
          </cell>
          <cell r="E3750" t="str">
            <v>SICRO Abr/26</v>
          </cell>
        </row>
        <row r="3751">
          <cell r="A3751">
            <v>2306271</v>
          </cell>
          <cell r="B3751" t="str">
            <v>Estaca pré-moldada de concreto protendido 35 x 35 cm - produzida - sem emenda - cravação</v>
          </cell>
          <cell r="C3751" t="str">
            <v>m</v>
          </cell>
          <cell r="D3751">
            <v>188.15</v>
          </cell>
          <cell r="E3751" t="str">
            <v>SICRO Abr/26</v>
          </cell>
        </row>
        <row r="3752">
          <cell r="A3752">
            <v>2306272</v>
          </cell>
          <cell r="B3752" t="str">
            <v>Estaca pré-moldada de concreto protendido 38 x 38 cm - produzida - sem emenda - cravação</v>
          </cell>
          <cell r="C3752" t="str">
            <v>m</v>
          </cell>
          <cell r="D3752">
            <v>198.7</v>
          </cell>
          <cell r="E3752" t="str">
            <v>SICRO Abr/26</v>
          </cell>
        </row>
        <row r="3753">
          <cell r="A3753">
            <v>2306273</v>
          </cell>
          <cell r="B3753" t="str">
            <v>Estaca pré-moldada de concreto protendido 40 x 40 cm - produzida - sem emenda - cravação</v>
          </cell>
          <cell r="C3753" t="str">
            <v>m</v>
          </cell>
          <cell r="D3753">
            <v>222.02</v>
          </cell>
          <cell r="E3753" t="str">
            <v>SICRO Abr/26</v>
          </cell>
        </row>
        <row r="3754">
          <cell r="A3754">
            <v>2306274</v>
          </cell>
          <cell r="B3754" t="str">
            <v>Estaca pré-moldada de concreto protendido 42 x 42 cm - produzida - sem emenda - cravação</v>
          </cell>
          <cell r="C3754" t="str">
            <v>m</v>
          </cell>
          <cell r="D3754">
            <v>237.59</v>
          </cell>
          <cell r="E3754" t="str">
            <v>SICRO Abr/26</v>
          </cell>
        </row>
        <row r="3755">
          <cell r="A3755">
            <v>2306275</v>
          </cell>
          <cell r="B3755" t="str">
            <v>Estaca pré-moldada de concreto protendido 45 x 45 cm - produzida - sem emenda - cravação</v>
          </cell>
          <cell r="C3755" t="str">
            <v>m</v>
          </cell>
          <cell r="D3755">
            <v>271.42</v>
          </cell>
          <cell r="E3755" t="str">
            <v>SICRO Abr/26</v>
          </cell>
        </row>
        <row r="3756">
          <cell r="A3756">
            <v>2306100</v>
          </cell>
          <cell r="B3756" t="str">
            <v>Estaca pré-moldada de concreto protendido com compressão admissível de 100 t - comercial - sem emenda - fornecimento e cravação</v>
          </cell>
          <cell r="C3756" t="str">
            <v>m</v>
          </cell>
          <cell r="D3756">
            <v>367.68</v>
          </cell>
          <cell r="E3756" t="str">
            <v>SICRO Abr/26</v>
          </cell>
        </row>
        <row r="3757">
          <cell r="A3757">
            <v>2306004</v>
          </cell>
          <cell r="B3757" t="str">
            <v>Estaca pré-moldada de concreto protendido com compressão admissível de 25 t - comercial - sem emenda - fornecimento e cravação</v>
          </cell>
          <cell r="C3757" t="str">
            <v>m</v>
          </cell>
          <cell r="D3757">
            <v>134.34</v>
          </cell>
          <cell r="E3757" t="str">
            <v>SICRO Abr/26</v>
          </cell>
        </row>
        <row r="3758">
          <cell r="A3758">
            <v>2306097</v>
          </cell>
          <cell r="B3758" t="str">
            <v>Estaca pré-moldada de concreto protendido com compressão admissível de 35 t - comercial - sem emenda - fornecimento e cravação</v>
          </cell>
          <cell r="C3758" t="str">
            <v>m</v>
          </cell>
          <cell r="D3758">
            <v>166.57</v>
          </cell>
          <cell r="E3758" t="str">
            <v>SICRO Abr/26</v>
          </cell>
        </row>
        <row r="3759">
          <cell r="A3759">
            <v>2306098</v>
          </cell>
          <cell r="B3759" t="str">
            <v>Estaca pré-moldada de concreto protendido com compressão admissível de 60 t - comercial - sem emenda - fornecimento e cravação</v>
          </cell>
          <cell r="C3759" t="str">
            <v>m</v>
          </cell>
          <cell r="D3759">
            <v>228.11</v>
          </cell>
          <cell r="E3759" t="str">
            <v>SICRO Abr/26</v>
          </cell>
        </row>
        <row r="3760">
          <cell r="A3760">
            <v>2306007</v>
          </cell>
          <cell r="B3760" t="str">
            <v>Estaca pré-moldada de concreto protendido com compressão admissível de 75 t - comercial - sem emenda - fornecimento e cravação</v>
          </cell>
          <cell r="C3760" t="str">
            <v>m</v>
          </cell>
          <cell r="D3760">
            <v>335.91</v>
          </cell>
          <cell r="E3760" t="str">
            <v>SICRO Abr/26</v>
          </cell>
        </row>
        <row r="3761">
          <cell r="A3761">
            <v>2306067</v>
          </cell>
          <cell r="B3761" t="str">
            <v>Estaca raiz perfurada na rocha com D = 16 cm - confecção</v>
          </cell>
          <cell r="C3761" t="str">
            <v>m</v>
          </cell>
          <cell r="D3761">
            <v>660.01</v>
          </cell>
          <cell r="E3761" t="str">
            <v>SICRO Abr/26</v>
          </cell>
        </row>
        <row r="3762">
          <cell r="A3762">
            <v>2306068</v>
          </cell>
          <cell r="B3762" t="str">
            <v>Estaca raiz perfurada na rocha com D = 20 cm - confecção</v>
          </cell>
          <cell r="C3762" t="str">
            <v>m</v>
          </cell>
          <cell r="D3762">
            <v>830</v>
          </cell>
          <cell r="E3762" t="str">
            <v>SICRO Abr/26</v>
          </cell>
        </row>
        <row r="3763">
          <cell r="A3763">
            <v>2306069</v>
          </cell>
          <cell r="B3763" t="str">
            <v>Estaca raiz perfurada na rocha com D = 25 cm - confecção</v>
          </cell>
          <cell r="C3763" t="str">
            <v>m</v>
          </cell>
          <cell r="D3763">
            <v>1120.3</v>
          </cell>
          <cell r="E3763" t="str">
            <v>SICRO Abr/26</v>
          </cell>
        </row>
        <row r="3764">
          <cell r="A3764">
            <v>2306070</v>
          </cell>
          <cell r="B3764" t="str">
            <v>Estaca raiz perfurada na rocha com D = 31 cm - confecção</v>
          </cell>
          <cell r="C3764" t="str">
            <v>m</v>
          </cell>
          <cell r="D3764">
            <v>1717.96</v>
          </cell>
          <cell r="E3764" t="str">
            <v>SICRO Abr/26</v>
          </cell>
        </row>
        <row r="3765">
          <cell r="A3765">
            <v>2306071</v>
          </cell>
          <cell r="B3765" t="str">
            <v>Estaca raiz perfurada na rocha com D = 40 cm - confecção</v>
          </cell>
          <cell r="C3765" t="str">
            <v>m</v>
          </cell>
          <cell r="D3765">
            <v>2585</v>
          </cell>
          <cell r="E3765" t="str">
            <v>SICRO Abr/26</v>
          </cell>
        </row>
        <row r="3766">
          <cell r="A3766">
            <v>2306181</v>
          </cell>
          <cell r="B3766" t="str">
            <v>Estaca raiz perfurada na rocha com D = 45 cm - confecção</v>
          </cell>
          <cell r="C3766" t="str">
            <v>m</v>
          </cell>
          <cell r="D3766">
            <v>2607.84</v>
          </cell>
          <cell r="E3766" t="str">
            <v>SICRO Abr/26</v>
          </cell>
        </row>
        <row r="3767">
          <cell r="A3767">
            <v>2306062</v>
          </cell>
          <cell r="B3767" t="str">
            <v>Estaca raiz perfurada no solo com D = 16 cm - confecção</v>
          </cell>
          <cell r="C3767" t="str">
            <v>m</v>
          </cell>
          <cell r="D3767">
            <v>119.6</v>
          </cell>
          <cell r="E3767" t="str">
            <v>SICRO Abr/26</v>
          </cell>
        </row>
        <row r="3768">
          <cell r="A3768">
            <v>2306063</v>
          </cell>
          <cell r="B3768" t="str">
            <v>Estaca raiz perfurada no solo com D = 20 cm - confecção</v>
          </cell>
          <cell r="C3768" t="str">
            <v>m</v>
          </cell>
          <cell r="D3768">
            <v>142.22999999999999</v>
          </cell>
          <cell r="E3768" t="str">
            <v>SICRO Abr/26</v>
          </cell>
        </row>
        <row r="3769">
          <cell r="A3769">
            <v>2306064</v>
          </cell>
          <cell r="B3769" t="str">
            <v>Estaca raiz perfurada no solo com D = 25 cm - confecção</v>
          </cell>
          <cell r="C3769" t="str">
            <v>m</v>
          </cell>
          <cell r="D3769">
            <v>172.94</v>
          </cell>
          <cell r="E3769" t="str">
            <v>SICRO Abr/26</v>
          </cell>
        </row>
        <row r="3770">
          <cell r="A3770">
            <v>2306065</v>
          </cell>
          <cell r="B3770" t="str">
            <v>Estaca raiz perfurada no solo com D = 31 cm - confecção</v>
          </cell>
          <cell r="C3770" t="str">
            <v>m</v>
          </cell>
          <cell r="D3770">
            <v>221.63</v>
          </cell>
          <cell r="E3770" t="str">
            <v>SICRO Abr/26</v>
          </cell>
        </row>
        <row r="3771">
          <cell r="A3771">
            <v>2306066</v>
          </cell>
          <cell r="B3771" t="str">
            <v>Estaca raiz perfurada no solo com D = 40 cm - confecção</v>
          </cell>
          <cell r="C3771" t="str">
            <v>m</v>
          </cell>
          <cell r="D3771">
            <v>308.08</v>
          </cell>
          <cell r="E3771" t="str">
            <v>SICRO Abr/26</v>
          </cell>
        </row>
        <row r="3772">
          <cell r="A3772">
            <v>2306180</v>
          </cell>
          <cell r="B3772" t="str">
            <v>Estaca raiz perfurada no solo com D = 45 cm - confecção</v>
          </cell>
          <cell r="C3772" t="str">
            <v>m</v>
          </cell>
          <cell r="D3772">
            <v>344.05</v>
          </cell>
          <cell r="E3772" t="str">
            <v>SICRO Abr/26</v>
          </cell>
        </row>
        <row r="3773">
          <cell r="A3773">
            <v>2306009</v>
          </cell>
          <cell r="B3773" t="str">
            <v>Estaca Strauss D = 25 cm - confecção</v>
          </cell>
          <cell r="C3773" t="str">
            <v>m</v>
          </cell>
          <cell r="D3773">
            <v>26.02</v>
          </cell>
          <cell r="E3773" t="str">
            <v>SICRO Abr/26</v>
          </cell>
        </row>
        <row r="3774">
          <cell r="A3774">
            <v>2306010</v>
          </cell>
          <cell r="B3774" t="str">
            <v>Estaca Strauss D = 32 cm - confecção</v>
          </cell>
          <cell r="C3774" t="str">
            <v>m</v>
          </cell>
          <cell r="D3774">
            <v>32.43</v>
          </cell>
          <cell r="E3774" t="str">
            <v>SICRO Abr/26</v>
          </cell>
        </row>
        <row r="3775">
          <cell r="A3775">
            <v>2306011</v>
          </cell>
          <cell r="B3775" t="str">
            <v>Estaca Strauss D = 38 cm - confecção</v>
          </cell>
          <cell r="C3775" t="str">
            <v>m</v>
          </cell>
          <cell r="D3775">
            <v>36.93</v>
          </cell>
          <cell r="E3775" t="str">
            <v>SICRO Abr/26</v>
          </cell>
        </row>
        <row r="3776">
          <cell r="A3776">
            <v>2306012</v>
          </cell>
          <cell r="B3776" t="str">
            <v>Estaca Strauss D = 45 cm - confecção</v>
          </cell>
          <cell r="C3776" t="str">
            <v>m</v>
          </cell>
          <cell r="D3776">
            <v>43.24</v>
          </cell>
          <cell r="E3776" t="str">
            <v>SICRO Abr/26</v>
          </cell>
        </row>
        <row r="3777">
          <cell r="A3777">
            <v>2306108</v>
          </cell>
          <cell r="B3777" t="str">
            <v>Estaca trilho TR 25 - fornecimento e cravação</v>
          </cell>
          <cell r="C3777" t="str">
            <v>m</v>
          </cell>
          <cell r="D3777">
            <v>172.02</v>
          </cell>
          <cell r="E3777" t="str">
            <v>SICRO Abr/26</v>
          </cell>
        </row>
        <row r="3778">
          <cell r="A3778">
            <v>2306110</v>
          </cell>
          <cell r="B3778" t="str">
            <v>Estaca trilho TR 37 - fornecimento e cravação</v>
          </cell>
          <cell r="C3778" t="str">
            <v>m</v>
          </cell>
          <cell r="D3778">
            <v>237.48</v>
          </cell>
          <cell r="E3778" t="str">
            <v>SICRO Abr/26</v>
          </cell>
        </row>
        <row r="3779">
          <cell r="A3779">
            <v>2306111</v>
          </cell>
          <cell r="B3779" t="str">
            <v>Estaca trilho TR 45 - fornecimento e cravação</v>
          </cell>
          <cell r="C3779" t="str">
            <v>m</v>
          </cell>
          <cell r="D3779">
            <v>277.11</v>
          </cell>
          <cell r="E3779" t="str">
            <v>SICRO Abr/26</v>
          </cell>
        </row>
        <row r="3780">
          <cell r="A3780">
            <v>2306112</v>
          </cell>
          <cell r="B3780" t="str">
            <v>Estaca trilho TR 57 - fornecimento e cravação</v>
          </cell>
          <cell r="C3780" t="str">
            <v>m</v>
          </cell>
          <cell r="D3780">
            <v>340.58</v>
          </cell>
          <cell r="E3780" t="str">
            <v>SICRO Abr/26</v>
          </cell>
        </row>
        <row r="3781">
          <cell r="A3781">
            <v>2306113</v>
          </cell>
          <cell r="B3781" t="str">
            <v>Estaca trilho TR 68 - fornecimento e cravação</v>
          </cell>
          <cell r="C3781" t="str">
            <v>m</v>
          </cell>
          <cell r="D3781">
            <v>398.26</v>
          </cell>
          <cell r="E3781" t="str">
            <v>SICRO Abr/26</v>
          </cell>
        </row>
        <row r="3782">
          <cell r="A3782">
            <v>2306123</v>
          </cell>
          <cell r="B3782" t="str">
            <v>Estaca triplo trilho TR 25 - com emenda - fornecimento e cravação</v>
          </cell>
          <cell r="C3782" t="str">
            <v>m</v>
          </cell>
          <cell r="D3782">
            <v>439.59</v>
          </cell>
          <cell r="E3782" t="str">
            <v>SICRO Abr/26</v>
          </cell>
        </row>
        <row r="3783">
          <cell r="A3783">
            <v>2306124</v>
          </cell>
          <cell r="B3783" t="str">
            <v>Estaca triplo trilho TR 37 - com emenda - fornecimento e cravação</v>
          </cell>
          <cell r="C3783" t="str">
            <v>m</v>
          </cell>
          <cell r="D3783">
            <v>633.05999999999995</v>
          </cell>
          <cell r="E3783" t="str">
            <v>SICRO Abr/26</v>
          </cell>
        </row>
        <row r="3784">
          <cell r="A3784">
            <v>2306125</v>
          </cell>
          <cell r="B3784" t="str">
            <v>Estaca triplo trilho TR 45 - com emenda - fornecimento e cravação</v>
          </cell>
          <cell r="C3784" t="str">
            <v>m</v>
          </cell>
          <cell r="D3784">
            <v>751.76</v>
          </cell>
          <cell r="E3784" t="str">
            <v>SICRO Abr/26</v>
          </cell>
        </row>
        <row r="3785">
          <cell r="A3785">
            <v>2306126</v>
          </cell>
          <cell r="B3785" t="str">
            <v>Estaca triplo trilho TR 57 - com emenda - fornecimento e cravação</v>
          </cell>
          <cell r="C3785" t="str">
            <v>m</v>
          </cell>
          <cell r="D3785">
            <v>940.81</v>
          </cell>
          <cell r="E3785" t="str">
            <v>SICRO Abr/26</v>
          </cell>
        </row>
        <row r="3786">
          <cell r="A3786">
            <v>2306127</v>
          </cell>
          <cell r="B3786" t="str">
            <v>Estaca triplo trilho TR 68 - com emenda - fornecimento e cravação</v>
          </cell>
          <cell r="C3786" t="str">
            <v>m</v>
          </cell>
          <cell r="D3786">
            <v>1112.04</v>
          </cell>
          <cell r="E3786" t="str">
            <v>SICRO Abr/26</v>
          </cell>
        </row>
        <row r="3787">
          <cell r="A3787">
            <v>2306300</v>
          </cell>
          <cell r="B3787" t="str">
            <v>Fabricação de estaca pré-moldada de concreto protendida seção 15 x 15 cm</v>
          </cell>
          <cell r="C3787" t="str">
            <v>m</v>
          </cell>
          <cell r="D3787">
            <v>35.78</v>
          </cell>
          <cell r="E3787" t="str">
            <v>SICRO Abr/26</v>
          </cell>
        </row>
        <row r="3788">
          <cell r="A3788">
            <v>2306301</v>
          </cell>
          <cell r="B3788" t="str">
            <v>Fabricação de estaca pré-moldada de concreto protendida seção 17 x 17 cm</v>
          </cell>
          <cell r="C3788" t="str">
            <v>m</v>
          </cell>
          <cell r="D3788">
            <v>38.799999999999997</v>
          </cell>
          <cell r="E3788" t="str">
            <v>SICRO Abr/26</v>
          </cell>
        </row>
        <row r="3789">
          <cell r="A3789">
            <v>2306302</v>
          </cell>
          <cell r="B3789" t="str">
            <v>Fabricação de estaca pré-moldada de concreto protendida seção 20 x 20 cm</v>
          </cell>
          <cell r="C3789" t="str">
            <v>m</v>
          </cell>
          <cell r="D3789">
            <v>46.24</v>
          </cell>
          <cell r="E3789" t="str">
            <v>SICRO Abr/26</v>
          </cell>
        </row>
        <row r="3790">
          <cell r="A3790">
            <v>2306303</v>
          </cell>
          <cell r="B3790" t="str">
            <v>Fabricação de estaca pré-moldada de concreto protendida seção 21 x 21 cm</v>
          </cell>
          <cell r="C3790" t="str">
            <v>m</v>
          </cell>
          <cell r="D3790">
            <v>50.52</v>
          </cell>
          <cell r="E3790" t="str">
            <v>SICRO Abr/26</v>
          </cell>
        </row>
        <row r="3791">
          <cell r="A3791">
            <v>2306304</v>
          </cell>
          <cell r="B3791" t="str">
            <v>Fabricação de estaca pré-moldada de concreto protendida seção 23 x 23 cm</v>
          </cell>
          <cell r="C3791" t="str">
            <v>m</v>
          </cell>
          <cell r="D3791">
            <v>54.22</v>
          </cell>
          <cell r="E3791" t="str">
            <v>SICRO Abr/26</v>
          </cell>
        </row>
        <row r="3792">
          <cell r="A3792">
            <v>2306305</v>
          </cell>
          <cell r="B3792" t="str">
            <v>Fabricação de estaca pré-moldada de concreto protendida seção 25 x 25 cm</v>
          </cell>
          <cell r="C3792" t="str">
            <v>m</v>
          </cell>
          <cell r="D3792">
            <v>61.29</v>
          </cell>
          <cell r="E3792" t="str">
            <v>SICRO Abr/26</v>
          </cell>
        </row>
        <row r="3793">
          <cell r="A3793">
            <v>2306306</v>
          </cell>
          <cell r="B3793" t="str">
            <v>Fabricação de estaca pré-moldada de concreto protendida seção 26 x 26 cm</v>
          </cell>
          <cell r="C3793" t="str">
            <v>m</v>
          </cell>
          <cell r="D3793">
            <v>62.84</v>
          </cell>
          <cell r="E3793" t="str">
            <v>SICRO Abr/26</v>
          </cell>
        </row>
        <row r="3794">
          <cell r="A3794">
            <v>2306307</v>
          </cell>
          <cell r="B3794" t="str">
            <v>Fabricação de estaca pré-moldada de concreto protendida seção 30 x 30 cm</v>
          </cell>
          <cell r="C3794" t="str">
            <v>m</v>
          </cell>
          <cell r="D3794">
            <v>73.11</v>
          </cell>
          <cell r="E3794" t="str">
            <v>SICRO Abr/26</v>
          </cell>
        </row>
        <row r="3795">
          <cell r="A3795">
            <v>2306308</v>
          </cell>
          <cell r="B3795" t="str">
            <v>Fabricação de estaca pré-moldada de concreto protendida seção 33 x 33 cm</v>
          </cell>
          <cell r="C3795" t="str">
            <v>m</v>
          </cell>
          <cell r="D3795">
            <v>83.07</v>
          </cell>
          <cell r="E3795" t="str">
            <v>SICRO Abr/26</v>
          </cell>
        </row>
        <row r="3796">
          <cell r="A3796">
            <v>2306309</v>
          </cell>
          <cell r="B3796" t="str">
            <v>Fabricação de estaca pré-moldada de concreto protendida seção 35 x 35 cm</v>
          </cell>
          <cell r="C3796" t="str">
            <v>m</v>
          </cell>
          <cell r="D3796">
            <v>94.01</v>
          </cell>
          <cell r="E3796" t="str">
            <v>SICRO Abr/26</v>
          </cell>
        </row>
        <row r="3797">
          <cell r="A3797">
            <v>2306310</v>
          </cell>
          <cell r="B3797" t="str">
            <v>Fabricação de estaca pré-moldada de concreto protendida seção 38 x 38 cm</v>
          </cell>
          <cell r="C3797" t="str">
            <v>m</v>
          </cell>
          <cell r="D3797">
            <v>99.68</v>
          </cell>
          <cell r="E3797" t="str">
            <v>SICRO Abr/26</v>
          </cell>
        </row>
        <row r="3798">
          <cell r="A3798">
            <v>2306311</v>
          </cell>
          <cell r="B3798" t="str">
            <v>Fabricação de estaca pré-moldada de concreto protendida seção 40 x 40 cm</v>
          </cell>
          <cell r="C3798" t="str">
            <v>m</v>
          </cell>
          <cell r="D3798">
            <v>115.69</v>
          </cell>
          <cell r="E3798" t="str">
            <v>SICRO Abr/26</v>
          </cell>
        </row>
        <row r="3799">
          <cell r="A3799">
            <v>2306312</v>
          </cell>
          <cell r="B3799" t="str">
            <v>Fabricação de estaca pré-moldada de concreto protendida seção 42 x 42 cm</v>
          </cell>
          <cell r="C3799" t="str">
            <v>m</v>
          </cell>
          <cell r="D3799">
            <v>125.72</v>
          </cell>
          <cell r="E3799" t="str">
            <v>SICRO Abr/26</v>
          </cell>
        </row>
        <row r="3800">
          <cell r="A3800">
            <v>2306313</v>
          </cell>
          <cell r="B3800" t="str">
            <v>Fabricação de estaca pré-moldada de concreto protendida seção 45 x 45 cm</v>
          </cell>
          <cell r="C3800" t="str">
            <v>m</v>
          </cell>
          <cell r="D3800">
            <v>151.5</v>
          </cell>
          <cell r="E3800" t="str">
            <v>SICRO Abr/26</v>
          </cell>
        </row>
        <row r="3801">
          <cell r="A3801">
            <v>2306013</v>
          </cell>
          <cell r="B3801" t="str">
            <v>Gabarito de cravação de estacas submersas em aço ASTM A36 - confecção e instalação</v>
          </cell>
          <cell r="C3801" t="str">
            <v>kg</v>
          </cell>
          <cell r="D3801">
            <v>16.97</v>
          </cell>
          <cell r="E3801" t="str">
            <v>SICRO Abr/26</v>
          </cell>
        </row>
        <row r="3802">
          <cell r="A3802">
            <v>2306243</v>
          </cell>
          <cell r="B3802" t="str">
            <v>Muro guia para estaca barrete com duas cortinas de 10 x 110 cm</v>
          </cell>
          <cell r="C3802" t="str">
            <v>m</v>
          </cell>
          <cell r="D3802">
            <v>645.27</v>
          </cell>
          <cell r="E3802" t="str">
            <v>SICRO Abr/26</v>
          </cell>
        </row>
        <row r="3803">
          <cell r="A3803">
            <v>2408149</v>
          </cell>
          <cell r="B3803" t="str">
            <v>Estrutura em perfil de aço ASTM A36 corte, solda e montagem - fornecimento e instalação</v>
          </cell>
          <cell r="C3803" t="str">
            <v>kg</v>
          </cell>
          <cell r="D3803">
            <v>21.43</v>
          </cell>
          <cell r="E3803" t="str">
            <v>SICRO Abr/26</v>
          </cell>
        </row>
        <row r="3804">
          <cell r="A3804">
            <v>2407972</v>
          </cell>
          <cell r="B3804" t="str">
            <v>Fornecimento e aplicação de adesivo estrutural à base de resina epóxi</v>
          </cell>
          <cell r="C3804" t="str">
            <v>kg</v>
          </cell>
          <cell r="D3804">
            <v>76.569999999999993</v>
          </cell>
          <cell r="E3804" t="str">
            <v>SICRO Abr/26</v>
          </cell>
        </row>
        <row r="3805">
          <cell r="A3805">
            <v>2407973</v>
          </cell>
          <cell r="B3805" t="str">
            <v>Hidrojateamento em superfície de aço grau WJ-2</v>
          </cell>
          <cell r="C3805" t="str">
            <v>m²</v>
          </cell>
          <cell r="D3805">
            <v>60.76</v>
          </cell>
          <cell r="E3805" t="str">
            <v>SICRO Abr/26</v>
          </cell>
        </row>
        <row r="3806">
          <cell r="A3806">
            <v>2408075</v>
          </cell>
          <cell r="B3806" t="str">
            <v>Jateamento abrasivo em chapa de aço por esteira contínua</v>
          </cell>
          <cell r="C3806" t="str">
            <v>m²</v>
          </cell>
          <cell r="D3806">
            <v>8.73</v>
          </cell>
          <cell r="E3806" t="str">
            <v>SICRO Abr/26</v>
          </cell>
        </row>
        <row r="3807">
          <cell r="A3807">
            <v>2408069</v>
          </cell>
          <cell r="B3807" t="str">
            <v>Jateamento de chapa de aço com o uso de granalhas de aço grau Sa 2</v>
          </cell>
          <cell r="C3807" t="str">
            <v>m²</v>
          </cell>
          <cell r="D3807">
            <v>6.44</v>
          </cell>
          <cell r="E3807" t="str">
            <v>SICRO Abr/26</v>
          </cell>
        </row>
        <row r="3808">
          <cell r="A3808">
            <v>2419790</v>
          </cell>
          <cell r="B3808" t="str">
            <v>Jateamento de chapa de aço com o uso de granalhas de aço grau Sa 2 1/2</v>
          </cell>
          <cell r="C3808" t="str">
            <v>m²</v>
          </cell>
          <cell r="D3808">
            <v>11.64</v>
          </cell>
          <cell r="E3808" t="str">
            <v>SICRO Abr/26</v>
          </cell>
        </row>
        <row r="3809">
          <cell r="A3809">
            <v>2407976</v>
          </cell>
          <cell r="B3809" t="str">
            <v>Jateamento de chapa de aço com o uso de granalhas de aço grau Sa 2 1/2 - em espaço confinado</v>
          </cell>
          <cell r="C3809" t="str">
            <v>m²</v>
          </cell>
          <cell r="D3809">
            <v>13.39</v>
          </cell>
          <cell r="E3809" t="str">
            <v>SICRO Abr/26</v>
          </cell>
        </row>
        <row r="3810">
          <cell r="A3810">
            <v>2408068</v>
          </cell>
          <cell r="B3810" t="str">
            <v>Jateamento de chapa de aço com o uso de granalhas de aço grau Sa 3</v>
          </cell>
          <cell r="C3810" t="str">
            <v>m²</v>
          </cell>
          <cell r="D3810">
            <v>18.13</v>
          </cell>
          <cell r="E3810" t="str">
            <v>SICRO Abr/26</v>
          </cell>
        </row>
        <row r="3811">
          <cell r="A3811">
            <v>2419705</v>
          </cell>
          <cell r="B3811" t="str">
            <v>Pintura com epóxi de dois componentes com pistola a ar comprimido, uma demão, espessura de 120 µm</v>
          </cell>
          <cell r="C3811" t="str">
            <v>m²</v>
          </cell>
          <cell r="D3811">
            <v>9.69</v>
          </cell>
          <cell r="E3811" t="str">
            <v>SICRO Abr/26</v>
          </cell>
        </row>
        <row r="3812">
          <cell r="A3812">
            <v>2419704</v>
          </cell>
          <cell r="B3812" t="str">
            <v>Pintura com primer epóxi de dois componentes com pistola a ar comprimido, uma demão, espessura de 70 µm</v>
          </cell>
          <cell r="C3812" t="str">
            <v>m²</v>
          </cell>
          <cell r="D3812">
            <v>32.520000000000003</v>
          </cell>
          <cell r="E3812" t="str">
            <v>SICRO Abr/26</v>
          </cell>
        </row>
        <row r="3813">
          <cell r="A3813">
            <v>2407981</v>
          </cell>
          <cell r="B3813" t="str">
            <v>Pintura com selante epóxi vinílico com pistola airless, uma demão, espessura de 80 µm</v>
          </cell>
          <cell r="C3813" t="str">
            <v>m²</v>
          </cell>
          <cell r="D3813">
            <v>16.47</v>
          </cell>
          <cell r="E3813" t="str">
            <v>SICRO Abr/26</v>
          </cell>
        </row>
        <row r="3814">
          <cell r="A3814">
            <v>2407982</v>
          </cell>
          <cell r="B3814" t="str">
            <v>Pintura com tinta anti-incrustante com pistola airless, uma demão, espessura de 125 µm</v>
          </cell>
          <cell r="C3814" t="str">
            <v>m²</v>
          </cell>
          <cell r="D3814">
            <v>37.15</v>
          </cell>
          <cell r="E3814" t="str">
            <v>SICRO Abr/26</v>
          </cell>
        </row>
        <row r="3815">
          <cell r="A3815">
            <v>2419703</v>
          </cell>
          <cell r="B3815" t="str">
            <v>Pintura com tinta anticorrosiva à base de epóxi poliamida de dois componentes com pistola a ar comprimido, uma demão, espessura de 150 µm</v>
          </cell>
          <cell r="C3815" t="str">
            <v>m²</v>
          </cell>
          <cell r="D3815">
            <v>15.83</v>
          </cell>
          <cell r="E3815" t="str">
            <v>SICRO Abr/26</v>
          </cell>
        </row>
        <row r="3816">
          <cell r="A3816">
            <v>2408080</v>
          </cell>
          <cell r="B3816" t="str">
            <v>Pintura de acabamento com esmalte epóxi com pistola a ar comprimido, uma demão, espessura de 40 µm</v>
          </cell>
          <cell r="C3816" t="str">
            <v>m²</v>
          </cell>
          <cell r="D3816">
            <v>8.44</v>
          </cell>
          <cell r="E3816" t="str">
            <v>SICRO Abr/26</v>
          </cell>
        </row>
        <row r="3817">
          <cell r="A3817">
            <v>2408078</v>
          </cell>
          <cell r="B3817" t="str">
            <v>Pintura de acabamento com esmalte sintético com pistola a ar comprimido, uma demão, espessura de 30 µm</v>
          </cell>
          <cell r="C3817" t="str">
            <v>m²</v>
          </cell>
          <cell r="D3817">
            <v>3.65</v>
          </cell>
          <cell r="E3817" t="str">
            <v>SICRO Abr/26</v>
          </cell>
        </row>
        <row r="3818">
          <cell r="A3818">
            <v>2407979</v>
          </cell>
          <cell r="B3818" t="str">
            <v>Pintura de acabamento com tinta de poliuretano acrílico de dois componentes com pistola airless, uma demão, espessura de 70 µm</v>
          </cell>
          <cell r="C3818" t="str">
            <v>m²</v>
          </cell>
          <cell r="D3818">
            <v>13.97</v>
          </cell>
          <cell r="E3818" t="str">
            <v>SICRO Abr/26</v>
          </cell>
        </row>
        <row r="3819">
          <cell r="A3819">
            <v>2407980</v>
          </cell>
          <cell r="B3819" t="str">
            <v>Pintura de acabamento com tinta de poliuretano acrílico de dois componentes com pistola airless, uma demão, espessura de 70 µm - em espaço confinado</v>
          </cell>
          <cell r="C3819" t="str">
            <v>m²</v>
          </cell>
          <cell r="D3819">
            <v>13.99</v>
          </cell>
          <cell r="E3819" t="str">
            <v>SICRO Abr/26</v>
          </cell>
        </row>
        <row r="3820">
          <cell r="A3820">
            <v>2408077</v>
          </cell>
          <cell r="B3820" t="str">
            <v>Pintura de fundo com tinta alquídica com pistola a ar comprimido, uma demão, espessura de 30 µm</v>
          </cell>
          <cell r="C3820" t="str">
            <v>m²</v>
          </cell>
          <cell r="D3820">
            <v>6.26</v>
          </cell>
          <cell r="E3820" t="str">
            <v>SICRO Abr/26</v>
          </cell>
        </row>
        <row r="3821">
          <cell r="A3821">
            <v>2407983</v>
          </cell>
          <cell r="B3821" t="str">
            <v>Pintura de fundo com tinta anticorrosiva à base de epóxi poliamida de dois componentes com pistola airless, uma demão, espessura de 100 µm - em espaço confinado</v>
          </cell>
          <cell r="C3821" t="str">
            <v>m²</v>
          </cell>
          <cell r="D3821">
            <v>8.4499999999999993</v>
          </cell>
          <cell r="E3821" t="str">
            <v>SICRO Abr/26</v>
          </cell>
        </row>
        <row r="3822">
          <cell r="A3822">
            <v>2407977</v>
          </cell>
          <cell r="B3822" t="str">
            <v>Pintura de fundo com tinta anticorrosiva à base de epóxi poliamida de dois componentes com pistola airless, uma demão, espessura de 160 µm</v>
          </cell>
          <cell r="C3822" t="str">
            <v>m²</v>
          </cell>
          <cell r="D3822">
            <v>16.350000000000001</v>
          </cell>
          <cell r="E3822" t="str">
            <v>SICRO Abr/26</v>
          </cell>
        </row>
        <row r="3823">
          <cell r="A3823">
            <v>2407978</v>
          </cell>
          <cell r="B3823" t="str">
            <v>Pintura de fundo com tinta anticorrosiva à base de epóxi poliamida de dois componentes com pistola airless, uma demão, espessura de 160 µm - em espaço confinado</v>
          </cell>
          <cell r="C3823" t="str">
            <v>m²</v>
          </cell>
          <cell r="D3823">
            <v>16.38</v>
          </cell>
          <cell r="E3823" t="str">
            <v>SICRO Abr/26</v>
          </cell>
        </row>
        <row r="3824">
          <cell r="A3824">
            <v>2408079</v>
          </cell>
          <cell r="B3824" t="str">
            <v>Pintura de fundo com tinta epóxi com pistola a ar comprimido, uma demão, espessura de 120 µm</v>
          </cell>
          <cell r="C3824" t="str">
            <v>m²</v>
          </cell>
          <cell r="D3824">
            <v>49.25</v>
          </cell>
          <cell r="E3824" t="str">
            <v>SICRO Abr/26</v>
          </cell>
        </row>
        <row r="3825">
          <cell r="A3825">
            <v>2408076</v>
          </cell>
          <cell r="B3825" t="str">
            <v>Pintura shop primer em chapa de aço por esteira contínua</v>
          </cell>
          <cell r="C3825" t="str">
            <v>m²</v>
          </cell>
          <cell r="D3825">
            <v>21.37</v>
          </cell>
          <cell r="E3825" t="str">
            <v>SICRO Abr/26</v>
          </cell>
        </row>
        <row r="3826">
          <cell r="A3826">
            <v>2408057</v>
          </cell>
          <cell r="B3826" t="str">
            <v>Solda elétrica de perfis metálicos e chapas de aço com eletrodo E60XX</v>
          </cell>
          <cell r="C3826" t="str">
            <v>kg</v>
          </cell>
          <cell r="D3826">
            <v>112.6</v>
          </cell>
          <cell r="E3826" t="str">
            <v>SICRO Abr/26</v>
          </cell>
        </row>
        <row r="3827">
          <cell r="A3827">
            <v>2408058</v>
          </cell>
          <cell r="B3827" t="str">
            <v>Solda elétrica de perfis metálicos e chapas de aço com eletrodo E70XX</v>
          </cell>
          <cell r="C3827" t="str">
            <v>kg</v>
          </cell>
          <cell r="D3827">
            <v>75.790000000000006</v>
          </cell>
          <cell r="E3827" t="str">
            <v>SICRO Abr/26</v>
          </cell>
        </row>
        <row r="3828">
          <cell r="A3828">
            <v>2407988</v>
          </cell>
          <cell r="B3828" t="str">
            <v>Solda elétrica de perfis metálicos e chapas de aço com eletrodo E80XX</v>
          </cell>
          <cell r="C3828" t="str">
            <v>kg</v>
          </cell>
          <cell r="D3828">
            <v>149.52000000000001</v>
          </cell>
          <cell r="E3828" t="str">
            <v>SICRO Abr/26</v>
          </cell>
        </row>
        <row r="3829">
          <cell r="A3829">
            <v>2407974</v>
          </cell>
          <cell r="B3829" t="str">
            <v>Tratamento de superfície de aço com ferramenta mecânica grau SP-11</v>
          </cell>
          <cell r="C3829" t="str">
            <v>m²</v>
          </cell>
          <cell r="D3829">
            <v>389.51</v>
          </cell>
          <cell r="E3829" t="str">
            <v>SICRO Abr/26</v>
          </cell>
        </row>
        <row r="3830">
          <cell r="A3830">
            <v>2407975</v>
          </cell>
          <cell r="B3830" t="str">
            <v>Tratamento de superfície de aço com ferramenta mecânica grau SP-11 - em espaço confinado</v>
          </cell>
          <cell r="C3830" t="str">
            <v>m²</v>
          </cell>
          <cell r="D3830">
            <v>395.6</v>
          </cell>
          <cell r="E3830" t="str">
            <v>SICRO Abr/26</v>
          </cell>
        </row>
        <row r="3831">
          <cell r="A3831">
            <v>2419789</v>
          </cell>
          <cell r="B3831" t="str">
            <v>Tratamento em chapa de aço por esteira contínua</v>
          </cell>
          <cell r="C3831" t="str">
            <v>m²</v>
          </cell>
          <cell r="D3831">
            <v>40.72</v>
          </cell>
          <cell r="E3831" t="str">
            <v>SICRO Abr/26</v>
          </cell>
        </row>
        <row r="3832">
          <cell r="A3832">
            <v>2607183</v>
          </cell>
          <cell r="B3832" t="str">
            <v>Alinhamento manual da grade do AMV para qualquer abertura e qualquer bitola</v>
          </cell>
          <cell r="C3832" t="str">
            <v>un</v>
          </cell>
          <cell r="D3832">
            <v>474.76</v>
          </cell>
          <cell r="E3832" t="str">
            <v>SICRO Abr/26</v>
          </cell>
        </row>
        <row r="3833">
          <cell r="A3833">
            <v>2607226</v>
          </cell>
          <cell r="B3833" t="str">
            <v>Assentamento dos materiais metálicos do AMV 1:10, TR 45, bitola larga</v>
          </cell>
          <cell r="C3833" t="str">
            <v>un</v>
          </cell>
          <cell r="D3833">
            <v>591538.01</v>
          </cell>
          <cell r="E3833" t="str">
            <v>SICRO Abr/26</v>
          </cell>
        </row>
        <row r="3834">
          <cell r="A3834">
            <v>2607209</v>
          </cell>
          <cell r="B3834" t="str">
            <v>Assentamento dos materiais metálicos do AMV 1:10, TR 45, bitola métrica</v>
          </cell>
          <cell r="C3834" t="str">
            <v>un</v>
          </cell>
          <cell r="D3834">
            <v>514310.38</v>
          </cell>
          <cell r="E3834" t="str">
            <v>SICRO Abr/26</v>
          </cell>
        </row>
        <row r="3835">
          <cell r="A3835">
            <v>2607161</v>
          </cell>
          <cell r="B3835" t="str">
            <v>Assentamento dos materiais metálicos do AMV 1:10, TR 45, bitola mista</v>
          </cell>
          <cell r="C3835" t="str">
            <v>un</v>
          </cell>
          <cell r="D3835">
            <v>710371.53</v>
          </cell>
          <cell r="E3835" t="str">
            <v>SICRO Abr/26</v>
          </cell>
        </row>
        <row r="3836">
          <cell r="A3836">
            <v>2607148</v>
          </cell>
          <cell r="B3836" t="str">
            <v>Assentamento dos materiais metálicos do AMV 1:10, TR 57, bitola larga</v>
          </cell>
          <cell r="C3836" t="str">
            <v>un</v>
          </cell>
          <cell r="D3836">
            <v>749259.03</v>
          </cell>
          <cell r="E3836" t="str">
            <v>SICRO Abr/26</v>
          </cell>
        </row>
        <row r="3837">
          <cell r="A3837">
            <v>2607213</v>
          </cell>
          <cell r="B3837" t="str">
            <v>Assentamento dos materiais metálicos do AMV 1:10, TR 57, bitola métrica</v>
          </cell>
          <cell r="C3837" t="str">
            <v>un</v>
          </cell>
          <cell r="D3837">
            <v>651326.86</v>
          </cell>
          <cell r="E3837" t="str">
            <v>SICRO Abr/26</v>
          </cell>
        </row>
        <row r="3838">
          <cell r="A3838">
            <v>2607165</v>
          </cell>
          <cell r="B3838" t="str">
            <v>Assentamento dos materiais metálicos do AMV 1:10, TR 57, bitola mista</v>
          </cell>
          <cell r="C3838" t="str">
            <v>un</v>
          </cell>
          <cell r="D3838">
            <v>900136.12</v>
          </cell>
          <cell r="E3838" t="str">
            <v>SICRO Abr/26</v>
          </cell>
        </row>
        <row r="3839">
          <cell r="A3839">
            <v>2607152</v>
          </cell>
          <cell r="B3839" t="str">
            <v>Assentamento dos materiais metálicos do AMV 1:10, TR 68, bitola larga</v>
          </cell>
          <cell r="C3839" t="str">
            <v>un</v>
          </cell>
          <cell r="D3839">
            <v>892986.18</v>
          </cell>
          <cell r="E3839" t="str">
            <v>SICRO Abr/26</v>
          </cell>
        </row>
        <row r="3840">
          <cell r="A3840">
            <v>2607217</v>
          </cell>
          <cell r="B3840" t="str">
            <v>Assentamento dos materiais metálicos do AMV 1:10, TR 68, bitola métrica</v>
          </cell>
          <cell r="C3840" t="str">
            <v>un</v>
          </cell>
          <cell r="D3840">
            <v>776898.48</v>
          </cell>
          <cell r="E3840" t="str">
            <v>SICRO Abr/26</v>
          </cell>
        </row>
        <row r="3841">
          <cell r="A3841">
            <v>2607169</v>
          </cell>
          <cell r="B3841" t="str">
            <v>Assentamento dos materiais metálicos do AMV 1:10, TR 68, bitola mista</v>
          </cell>
          <cell r="C3841" t="str">
            <v>un</v>
          </cell>
          <cell r="D3841">
            <v>1073527.94</v>
          </cell>
          <cell r="E3841" t="str">
            <v>SICRO Abr/26</v>
          </cell>
        </row>
        <row r="3842">
          <cell r="A3842">
            <v>2607156</v>
          </cell>
          <cell r="B3842" t="str">
            <v>Assentamento dos materiais metálicos do AMV 1:10, UIC 60, bitola larga</v>
          </cell>
          <cell r="C3842" t="str">
            <v>un</v>
          </cell>
          <cell r="D3842">
            <v>788860.5</v>
          </cell>
          <cell r="E3842" t="str">
            <v>SICRO Abr/26</v>
          </cell>
        </row>
        <row r="3843">
          <cell r="A3843">
            <v>2607221</v>
          </cell>
          <cell r="B3843" t="str">
            <v>Assentamento dos materiais metálicos do AMV 1:10, UIC 60, bitola métrica</v>
          </cell>
          <cell r="C3843" t="str">
            <v>un</v>
          </cell>
          <cell r="D3843">
            <v>685659.47</v>
          </cell>
          <cell r="E3843" t="str">
            <v>SICRO Abr/26</v>
          </cell>
        </row>
        <row r="3844">
          <cell r="A3844">
            <v>2607173</v>
          </cell>
          <cell r="B3844" t="str">
            <v>Assentamento dos materiais metálicos do AMV 1:10, UIC 60, bitola mista</v>
          </cell>
          <cell r="C3844" t="str">
            <v>un</v>
          </cell>
          <cell r="D3844">
            <v>947542.09</v>
          </cell>
          <cell r="E3844" t="str">
            <v>SICRO Abr/26</v>
          </cell>
        </row>
        <row r="3845">
          <cell r="A3845">
            <v>2607227</v>
          </cell>
          <cell r="B3845" t="str">
            <v>Assentamento dos materiais metálicos do AMV 1:12, TR 45, bitola larga</v>
          </cell>
          <cell r="C3845" t="str">
            <v>un</v>
          </cell>
          <cell r="D3845">
            <v>650893.37</v>
          </cell>
          <cell r="E3845" t="str">
            <v>SICRO Abr/26</v>
          </cell>
        </row>
        <row r="3846">
          <cell r="A3846">
            <v>2607210</v>
          </cell>
          <cell r="B3846" t="str">
            <v>Assentamento dos materiais metálicos do AMV 1:12, TR 45, bitola métrica</v>
          </cell>
          <cell r="C3846" t="str">
            <v>un</v>
          </cell>
          <cell r="D3846">
            <v>565892.24</v>
          </cell>
          <cell r="E3846" t="str">
            <v>SICRO Abr/26</v>
          </cell>
        </row>
        <row r="3847">
          <cell r="A3847">
            <v>2607162</v>
          </cell>
          <cell r="B3847" t="str">
            <v>Assentamento dos materiais metálicos do AMV 1:12, TR 45, bitola mista</v>
          </cell>
          <cell r="C3847" t="str">
            <v>un</v>
          </cell>
          <cell r="D3847">
            <v>781734.85</v>
          </cell>
          <cell r="E3847" t="str">
            <v>SICRO Abr/26</v>
          </cell>
        </row>
        <row r="3848">
          <cell r="A3848">
            <v>2607149</v>
          </cell>
          <cell r="B3848" t="str">
            <v>Assentamento dos materiais metálicos do AMV 1:12, TR 57, bitola larga</v>
          </cell>
          <cell r="C3848" t="str">
            <v>un</v>
          </cell>
          <cell r="D3848">
            <v>824439.77</v>
          </cell>
          <cell r="E3848" t="str">
            <v>SICRO Abr/26</v>
          </cell>
        </row>
        <row r="3849">
          <cell r="A3849">
            <v>2607214</v>
          </cell>
          <cell r="B3849" t="str">
            <v>Assentamento dos materiais metálicos do AMV 1:12, TR 57, bitola métrica</v>
          </cell>
          <cell r="C3849" t="str">
            <v>un</v>
          </cell>
          <cell r="D3849">
            <v>716650.19</v>
          </cell>
          <cell r="E3849" t="str">
            <v>SICRO Abr/26</v>
          </cell>
        </row>
        <row r="3850">
          <cell r="A3850">
            <v>2607166</v>
          </cell>
          <cell r="B3850" t="str">
            <v>Assentamento dos materiais metálicos do AMV 1:12, TR 57, bitola mista</v>
          </cell>
          <cell r="C3850" t="str">
            <v>un</v>
          </cell>
          <cell r="D3850">
            <v>990562.92</v>
          </cell>
          <cell r="E3850" t="str">
            <v>SICRO Abr/26</v>
          </cell>
        </row>
        <row r="3851">
          <cell r="A3851">
            <v>2607153</v>
          </cell>
          <cell r="B3851" t="str">
            <v>Assentamento dos materiais metálicos do AMV 1:12, TR 68, bitola larga</v>
          </cell>
          <cell r="C3851" t="str">
            <v>un</v>
          </cell>
          <cell r="D3851">
            <v>982497.4</v>
          </cell>
          <cell r="E3851" t="str">
            <v>SICRO Abr/26</v>
          </cell>
        </row>
        <row r="3852">
          <cell r="A3852">
            <v>2607218</v>
          </cell>
          <cell r="B3852" t="str">
            <v>Assentamento dos materiais metálicos do AMV 1:12, TR 68, bitola métrica</v>
          </cell>
          <cell r="C3852" t="str">
            <v>un</v>
          </cell>
          <cell r="D3852">
            <v>854801.26</v>
          </cell>
          <cell r="E3852" t="str">
            <v>SICRO Abr/26</v>
          </cell>
        </row>
        <row r="3853">
          <cell r="A3853">
            <v>2607170</v>
          </cell>
          <cell r="B3853" t="str">
            <v>Assentamento dos materiais metálicos do AMV 1:12, TR 68, bitola mista</v>
          </cell>
          <cell r="C3853" t="str">
            <v>un</v>
          </cell>
          <cell r="D3853">
            <v>1181339.79</v>
          </cell>
          <cell r="E3853" t="str">
            <v>SICRO Abr/26</v>
          </cell>
        </row>
        <row r="3854">
          <cell r="A3854">
            <v>2607157</v>
          </cell>
          <cell r="B3854" t="str">
            <v>Assentamento dos materiais metálicos do AMV 1:12, UIC 60, bitola larga</v>
          </cell>
          <cell r="C3854" t="str">
            <v>un</v>
          </cell>
          <cell r="D3854">
            <v>868029</v>
          </cell>
          <cell r="E3854" t="str">
            <v>SICRO Abr/26</v>
          </cell>
        </row>
        <row r="3855">
          <cell r="A3855">
            <v>2607222</v>
          </cell>
          <cell r="B3855" t="str">
            <v>Assentamento dos materiais metálicos do AMV 1:12, UIC 60, bitola métrica</v>
          </cell>
          <cell r="C3855" t="str">
            <v>un</v>
          </cell>
          <cell r="D3855">
            <v>754426.44</v>
          </cell>
          <cell r="E3855" t="str">
            <v>SICRO Abr/26</v>
          </cell>
        </row>
        <row r="3856">
          <cell r="A3856">
            <v>2607174</v>
          </cell>
          <cell r="B3856" t="str">
            <v>Assentamento dos materiais metálicos do AMV 1:12, UIC 60, bitola mista</v>
          </cell>
          <cell r="C3856" t="str">
            <v>un</v>
          </cell>
          <cell r="D3856">
            <v>1042730.78</v>
          </cell>
          <cell r="E3856" t="str">
            <v>SICRO Abr/26</v>
          </cell>
        </row>
        <row r="3857">
          <cell r="A3857">
            <v>2607228</v>
          </cell>
          <cell r="B3857" t="str">
            <v>Assentamento dos materiais metálicos do AMV 1:14, TR 45, bitola larga</v>
          </cell>
          <cell r="C3857" t="str">
            <v>un</v>
          </cell>
          <cell r="D3857">
            <v>716143.53</v>
          </cell>
          <cell r="E3857" t="str">
            <v>SICRO Abr/26</v>
          </cell>
        </row>
        <row r="3858">
          <cell r="A3858">
            <v>2607211</v>
          </cell>
          <cell r="B3858" t="str">
            <v>Assentamento dos materiais metálicos do AMV 1:14, TR 45, bitola métrica</v>
          </cell>
          <cell r="C3858" t="str">
            <v>un</v>
          </cell>
          <cell r="D3858">
            <v>622601.55000000005</v>
          </cell>
          <cell r="E3858" t="str">
            <v>SICRO Abr/26</v>
          </cell>
        </row>
        <row r="3859">
          <cell r="A3859">
            <v>2607163</v>
          </cell>
          <cell r="B3859" t="str">
            <v>Assentamento dos materiais metálicos do AMV 1:14, TR 45, bitola mista</v>
          </cell>
          <cell r="C3859" t="str">
            <v>un</v>
          </cell>
          <cell r="D3859">
            <v>860168.78</v>
          </cell>
          <cell r="E3859" t="str">
            <v>SICRO Abr/26</v>
          </cell>
        </row>
        <row r="3860">
          <cell r="A3860">
            <v>2607150</v>
          </cell>
          <cell r="B3860" t="str">
            <v>Assentamento dos materiais metálicos do AMV 1:14, TR 57, bitola larga</v>
          </cell>
          <cell r="C3860" t="str">
            <v>un</v>
          </cell>
          <cell r="D3860">
            <v>907185.65</v>
          </cell>
          <cell r="E3860" t="str">
            <v>SICRO Abr/26</v>
          </cell>
        </row>
        <row r="3861">
          <cell r="A3861">
            <v>2607215</v>
          </cell>
          <cell r="B3861" t="str">
            <v>Assentamento dos materiais metálicos do AMV 1:14, TR 57, bitola métrica</v>
          </cell>
          <cell r="C3861" t="str">
            <v>un</v>
          </cell>
          <cell r="D3861">
            <v>788467.61</v>
          </cell>
          <cell r="E3861" t="str">
            <v>SICRO Abr/26</v>
          </cell>
        </row>
        <row r="3862">
          <cell r="A3862">
            <v>2607167</v>
          </cell>
          <cell r="B3862" t="str">
            <v>Assentamento dos materiais metálicos do AMV 1:14, TR 57, bitola mista</v>
          </cell>
          <cell r="C3862" t="str">
            <v>un</v>
          </cell>
          <cell r="D3862">
            <v>1089949.46</v>
          </cell>
          <cell r="E3862" t="str">
            <v>SICRO Abr/26</v>
          </cell>
        </row>
        <row r="3863">
          <cell r="A3863">
            <v>2607154</v>
          </cell>
          <cell r="B3863" t="str">
            <v>Assentamento dos materiais metálicos do AMV 1:14, TR 68, bitola larga</v>
          </cell>
          <cell r="C3863" t="str">
            <v>un</v>
          </cell>
          <cell r="D3863">
            <v>1080917.2</v>
          </cell>
          <cell r="E3863" t="str">
            <v>SICRO Abr/26</v>
          </cell>
        </row>
        <row r="3864">
          <cell r="A3864">
            <v>2607219</v>
          </cell>
          <cell r="B3864" t="str">
            <v>Assentamento dos materiais metálicos do AMV 1:14, TR 68, bitola métrica</v>
          </cell>
          <cell r="C3864" t="str">
            <v>un</v>
          </cell>
          <cell r="D3864">
            <v>940451.34</v>
          </cell>
          <cell r="E3864" t="str">
            <v>SICRO Abr/26</v>
          </cell>
        </row>
        <row r="3865">
          <cell r="A3865">
            <v>2607171</v>
          </cell>
          <cell r="B3865" t="str">
            <v>Assentamento dos materiais metálicos do AMV 1:14, TR 68, bitola mista</v>
          </cell>
          <cell r="C3865" t="str">
            <v>un</v>
          </cell>
          <cell r="D3865">
            <v>1299840.8500000001</v>
          </cell>
          <cell r="E3865" t="str">
            <v>SICRO Abr/26</v>
          </cell>
        </row>
        <row r="3866">
          <cell r="A3866">
            <v>2607158</v>
          </cell>
          <cell r="B3866" t="str">
            <v>Assentamento dos materiais metálicos do AMV 1:14, UIC 60, bitola larga</v>
          </cell>
          <cell r="C3866" t="str">
            <v>un</v>
          </cell>
          <cell r="D3866">
            <v>955058.2</v>
          </cell>
          <cell r="E3866" t="str">
            <v>SICRO Abr/26</v>
          </cell>
        </row>
        <row r="3867">
          <cell r="A3867">
            <v>2607223</v>
          </cell>
          <cell r="B3867" t="str">
            <v>Assentamento dos materiais metálicos do AMV 1:14, UIC 60, bitola métrica</v>
          </cell>
          <cell r="C3867" t="str">
            <v>un</v>
          </cell>
          <cell r="D3867">
            <v>830029.96</v>
          </cell>
          <cell r="E3867" t="str">
            <v>SICRO Abr/26</v>
          </cell>
        </row>
        <row r="3868">
          <cell r="A3868">
            <v>2607175</v>
          </cell>
          <cell r="B3868" t="str">
            <v>Assentamento dos materiais metálicos do AMV 1:14, UIC 60, bitola mista</v>
          </cell>
          <cell r="C3868" t="str">
            <v>un</v>
          </cell>
          <cell r="D3868">
            <v>1147351.8799999999</v>
          </cell>
          <cell r="E3868" t="str">
            <v>SICRO Abr/26</v>
          </cell>
        </row>
        <row r="3869">
          <cell r="A3869">
            <v>2607151</v>
          </cell>
          <cell r="B3869" t="str">
            <v>Assentamento dos materiais metálicos do AMV 1:20, TR 57, bitola larga</v>
          </cell>
          <cell r="C3869" t="str">
            <v>un</v>
          </cell>
          <cell r="D3869">
            <v>1089320.6599999999</v>
          </cell>
          <cell r="E3869" t="str">
            <v>SICRO Abr/26</v>
          </cell>
        </row>
        <row r="3870">
          <cell r="A3870">
            <v>2607216</v>
          </cell>
          <cell r="B3870" t="str">
            <v>Assentamento dos materiais metálicos do AMV 1:20, TR 57, bitola métrica</v>
          </cell>
          <cell r="C3870" t="str">
            <v>un</v>
          </cell>
          <cell r="D3870">
            <v>946770.75</v>
          </cell>
          <cell r="E3870" t="str">
            <v>SICRO Abr/26</v>
          </cell>
        </row>
        <row r="3871">
          <cell r="A3871">
            <v>2607168</v>
          </cell>
          <cell r="B3871" t="str">
            <v>Assentamento dos materiais metálicos do AMV 1:20, TR 57, bitola mista</v>
          </cell>
          <cell r="C3871" t="str">
            <v>un</v>
          </cell>
          <cell r="D3871">
            <v>1309260.73</v>
          </cell>
          <cell r="E3871" t="str">
            <v>SICRO Abr/26</v>
          </cell>
        </row>
        <row r="3872">
          <cell r="A3872">
            <v>2607155</v>
          </cell>
          <cell r="B3872" t="str">
            <v>Assentamento dos materiais metálicos do AMV 1:20, TR 68, bitola larga</v>
          </cell>
          <cell r="C3872" t="str">
            <v>un</v>
          </cell>
          <cell r="D3872">
            <v>1297780.56</v>
          </cell>
          <cell r="E3872" t="str">
            <v>SICRO Abr/26</v>
          </cell>
        </row>
        <row r="3873">
          <cell r="A3873">
            <v>2607220</v>
          </cell>
          <cell r="B3873" t="str">
            <v>Assentamento dos materiais metálicos do AMV 1:20, TR 68, bitola métrica</v>
          </cell>
          <cell r="C3873" t="str">
            <v>un</v>
          </cell>
          <cell r="D3873">
            <v>1129222.07</v>
          </cell>
          <cell r="E3873" t="str">
            <v>SICRO Abr/26</v>
          </cell>
        </row>
        <row r="3874">
          <cell r="A3874">
            <v>2607172</v>
          </cell>
          <cell r="B3874" t="str">
            <v>Assentamento dos materiais metálicos do AMV 1:20, TR 68, bitola mista</v>
          </cell>
          <cell r="C3874" t="str">
            <v>un</v>
          </cell>
          <cell r="D3874">
            <v>1561278.46</v>
          </cell>
          <cell r="E3874" t="str">
            <v>SICRO Abr/26</v>
          </cell>
        </row>
        <row r="3875">
          <cell r="A3875">
            <v>2607159</v>
          </cell>
          <cell r="B3875" t="str">
            <v>Assentamento dos materiais metálicos do AMV 1:20, UIC 60, bitola larga</v>
          </cell>
          <cell r="C3875" t="str">
            <v>un</v>
          </cell>
          <cell r="D3875">
            <v>1146973.98</v>
          </cell>
          <cell r="E3875" t="str">
            <v>SICRO Abr/26</v>
          </cell>
        </row>
        <row r="3876">
          <cell r="A3876">
            <v>2607224</v>
          </cell>
          <cell r="B3876" t="str">
            <v>Assentamento dos materiais metálicos do AMV 1:20, UIC 60, bitola métrica</v>
          </cell>
          <cell r="C3876" t="str">
            <v>un</v>
          </cell>
          <cell r="D3876">
            <v>996679.7</v>
          </cell>
          <cell r="E3876" t="str">
            <v>SICRO Abr/26</v>
          </cell>
        </row>
        <row r="3877">
          <cell r="A3877">
            <v>2607176</v>
          </cell>
          <cell r="B3877" t="str">
            <v>Assentamento dos materiais metálicos do AMV 1:20, UIC 60, bitola mista</v>
          </cell>
          <cell r="C3877" t="str">
            <v>un</v>
          </cell>
          <cell r="D3877">
            <v>1378212.69</v>
          </cell>
          <cell r="E3877" t="str">
            <v>SICRO Abr/26</v>
          </cell>
        </row>
        <row r="3878">
          <cell r="A3878">
            <v>2607225</v>
          </cell>
          <cell r="B3878" t="str">
            <v>Assentamento dos materiais metálicos do AMV 1:8, TR 45, bitola larga</v>
          </cell>
          <cell r="C3878" t="str">
            <v>un</v>
          </cell>
          <cell r="D3878">
            <v>537542.43000000005</v>
          </cell>
          <cell r="E3878" t="str">
            <v>SICRO Abr/26</v>
          </cell>
        </row>
        <row r="3879">
          <cell r="A3879">
            <v>2607208</v>
          </cell>
          <cell r="B3879" t="str">
            <v>Assentamento dos materiais metálicos do AMV 1:8, TR 45, bitola métrica</v>
          </cell>
          <cell r="C3879" t="str">
            <v>un</v>
          </cell>
          <cell r="D3879">
            <v>467391.06</v>
          </cell>
          <cell r="E3879" t="str">
            <v>SICRO Abr/26</v>
          </cell>
        </row>
        <row r="3880">
          <cell r="A3880">
            <v>2607160</v>
          </cell>
          <cell r="B3880" t="str">
            <v>Assentamento dos materiais metálicos do AMV 1:8, TR 45, bitola mista</v>
          </cell>
          <cell r="C3880" t="str">
            <v>un</v>
          </cell>
          <cell r="D3880">
            <v>645436.65</v>
          </cell>
          <cell r="E3880" t="str">
            <v>SICRO Abr/26</v>
          </cell>
        </row>
        <row r="3881">
          <cell r="A3881">
            <v>2607229</v>
          </cell>
          <cell r="B3881" t="str">
            <v>Assentamento dos materiais metálicos do AMV 1:8, TR 57, bitola larga</v>
          </cell>
          <cell r="C3881" t="str">
            <v>un</v>
          </cell>
          <cell r="D3881">
            <v>680818.13</v>
          </cell>
          <cell r="E3881" t="str">
            <v>SICRO Abr/26</v>
          </cell>
        </row>
        <row r="3882">
          <cell r="A3882">
            <v>2607212</v>
          </cell>
          <cell r="B3882" t="str">
            <v>Assentamento dos materiais metálicos do AMV 1:8, TR 57, bitola métrica</v>
          </cell>
          <cell r="C3882" t="str">
            <v>un</v>
          </cell>
          <cell r="D3882">
            <v>591907.73</v>
          </cell>
          <cell r="E3882" t="str">
            <v>SICRO Abr/26</v>
          </cell>
        </row>
        <row r="3883">
          <cell r="A3883">
            <v>2607164</v>
          </cell>
          <cell r="B3883" t="str">
            <v>Assentamento dos materiais metálicos do AMV 1:8, TR 57, bitola mista</v>
          </cell>
          <cell r="C3883" t="str">
            <v>un</v>
          </cell>
          <cell r="D3883">
            <v>817855.41</v>
          </cell>
          <cell r="E3883" t="str">
            <v>SICRO Abr/26</v>
          </cell>
        </row>
        <row r="3884">
          <cell r="A3884">
            <v>2607207</v>
          </cell>
          <cell r="B3884" t="str">
            <v>Lançamento manual de lastro em AMV com descarga da brita por caminhão</v>
          </cell>
          <cell r="C3884" t="str">
            <v>m³</v>
          </cell>
          <cell r="D3884">
            <v>207.29</v>
          </cell>
          <cell r="E3884" t="str">
            <v>SICRO Abr/26</v>
          </cell>
        </row>
        <row r="3885">
          <cell r="A3885">
            <v>2607206</v>
          </cell>
          <cell r="B3885" t="str">
            <v>Lançamento mecânico de lastro em AMV com descarga da brita por caminhão e espalhamento com carregadeira de pneus</v>
          </cell>
          <cell r="C3885" t="str">
            <v>m³</v>
          </cell>
          <cell r="D3885">
            <v>199.68</v>
          </cell>
          <cell r="E3885" t="str">
            <v>SICRO Abr/26</v>
          </cell>
        </row>
        <row r="3886">
          <cell r="A3886">
            <v>2607344</v>
          </cell>
          <cell r="B3886" t="str">
            <v>Nivelamento de AMV com socaria com grupo vibrador e levante de até 10 cm, abertura 1:10, bitola larga, dormente de madeira ou concreto</v>
          </cell>
          <cell r="C3886" t="str">
            <v>un</v>
          </cell>
          <cell r="D3886">
            <v>367.46</v>
          </cell>
          <cell r="E3886" t="str">
            <v>SICRO Abr/26</v>
          </cell>
        </row>
        <row r="3887">
          <cell r="A3887">
            <v>2607339</v>
          </cell>
          <cell r="B3887" t="str">
            <v>Nivelamento de AMV com socaria com grupo vibrador e levante de até 10 cm, abertura 1:10, bitola métrica, dormente de madeira ou concreto</v>
          </cell>
          <cell r="C3887" t="str">
            <v>un</v>
          </cell>
          <cell r="D3887">
            <v>252.45</v>
          </cell>
          <cell r="E3887" t="str">
            <v>SICRO Abr/26</v>
          </cell>
        </row>
        <row r="3888">
          <cell r="A3888">
            <v>2607349</v>
          </cell>
          <cell r="B3888" t="str">
            <v>Nivelamento de AMV com socaria com grupo vibrador e levante de até 10 cm, abertura 1:10, bitola mista, dormente de madeira ou concreto</v>
          </cell>
          <cell r="C3888" t="str">
            <v>un</v>
          </cell>
          <cell r="D3888">
            <v>560.86</v>
          </cell>
          <cell r="E3888" t="str">
            <v>SICRO Abr/26</v>
          </cell>
        </row>
        <row r="3889">
          <cell r="A3889">
            <v>2607345</v>
          </cell>
          <cell r="B3889" t="str">
            <v>Nivelamento de AMV com socaria com grupo vibrador e levante de até 10 cm, abertura 1:12, bitola larga, dormente de madeira ou concreto</v>
          </cell>
          <cell r="C3889" t="str">
            <v>un</v>
          </cell>
          <cell r="D3889">
            <v>419.3</v>
          </cell>
          <cell r="E3889" t="str">
            <v>SICRO Abr/26</v>
          </cell>
        </row>
        <row r="3890">
          <cell r="A3890">
            <v>2607340</v>
          </cell>
          <cell r="B3890" t="str">
            <v>Nivelamento de AMV com socaria com grupo vibrador e levante de até 10 cm, abertura 1:12, bitola métrica, dormente de madeira ou concreto</v>
          </cell>
          <cell r="C3890" t="str">
            <v>un</v>
          </cell>
          <cell r="D3890">
            <v>288.18</v>
          </cell>
          <cell r="E3890" t="str">
            <v>SICRO Abr/26</v>
          </cell>
        </row>
        <row r="3891">
          <cell r="A3891">
            <v>2607350</v>
          </cell>
          <cell r="B3891" t="str">
            <v>Nivelamento de AMV com socaria com grupo vibrador e levante de até 10 cm, abertura 1:12, bitola mista, dormente de madeira ou concreto</v>
          </cell>
          <cell r="C3891" t="str">
            <v>un</v>
          </cell>
          <cell r="D3891">
            <v>640.65</v>
          </cell>
          <cell r="E3891" t="str">
            <v>SICRO Abr/26</v>
          </cell>
        </row>
        <row r="3892">
          <cell r="A3892">
            <v>2607346</v>
          </cell>
          <cell r="B3892" t="str">
            <v>Nivelamento de AMV com socaria com grupo vibrador e levante de até 10 cm, abertura 1:14, bitola larga, dormente de madeira ou concreto</v>
          </cell>
          <cell r="C3892" t="str">
            <v>un</v>
          </cell>
          <cell r="D3892">
            <v>487.01</v>
          </cell>
          <cell r="E3892" t="str">
            <v>SICRO Abr/26</v>
          </cell>
        </row>
        <row r="3893">
          <cell r="A3893">
            <v>2607341</v>
          </cell>
          <cell r="B3893" t="str">
            <v>Nivelamento de AMV com socaria com grupo vibrador e levante de até 10 cm, abertura 1:14, bitola métrica, dormente de madeira ou concreto</v>
          </cell>
          <cell r="C3893" t="str">
            <v>un</v>
          </cell>
          <cell r="D3893">
            <v>339.97</v>
          </cell>
          <cell r="E3893" t="str">
            <v>SICRO Abr/26</v>
          </cell>
        </row>
        <row r="3894">
          <cell r="A3894">
            <v>2607351</v>
          </cell>
          <cell r="B3894" t="str">
            <v>Nivelamento de AMV com socaria com grupo vibrador e levante de até 10 cm, abertura 1:14, bitola mista, dormente de madeira ou concreto</v>
          </cell>
          <cell r="C3894" t="str">
            <v>un</v>
          </cell>
          <cell r="D3894">
            <v>744.18</v>
          </cell>
          <cell r="E3894" t="str">
            <v>SICRO Abr/26</v>
          </cell>
        </row>
        <row r="3895">
          <cell r="A3895">
            <v>2607347</v>
          </cell>
          <cell r="B3895" t="str">
            <v>Nivelamento de AMV com socaria com grupo vibrador e levante de até 10 cm, abertura 1:20, bitola larga, dormente de madeira ou concreto</v>
          </cell>
          <cell r="C3895" t="str">
            <v>un</v>
          </cell>
          <cell r="D3895">
            <v>642.55999999999995</v>
          </cell>
          <cell r="E3895" t="str">
            <v>SICRO Abr/26</v>
          </cell>
        </row>
        <row r="3896">
          <cell r="A3896">
            <v>2607342</v>
          </cell>
          <cell r="B3896" t="str">
            <v>Nivelamento de AMV com socaria com grupo vibrador e levante de até 10 cm, abertura 1:20, bitola métrica, dormente de madeira ou concreto</v>
          </cell>
          <cell r="C3896" t="str">
            <v>un</v>
          </cell>
          <cell r="D3896">
            <v>419.3</v>
          </cell>
          <cell r="E3896" t="str">
            <v>SICRO Abr/26</v>
          </cell>
        </row>
        <row r="3897">
          <cell r="A3897">
            <v>2607352</v>
          </cell>
          <cell r="B3897" t="str">
            <v>Nivelamento de AMV com socaria com grupo vibrador e levante de até 10 cm, abertura 1:20, bitola mista, dormente de madeira ou concreto</v>
          </cell>
          <cell r="C3897" t="str">
            <v>un</v>
          </cell>
          <cell r="D3897">
            <v>979.15</v>
          </cell>
          <cell r="E3897" t="str">
            <v>SICRO Abr/26</v>
          </cell>
        </row>
        <row r="3898">
          <cell r="A3898">
            <v>2607343</v>
          </cell>
          <cell r="B3898" t="str">
            <v>Nivelamento de AMV com socaria com grupo vibrador e levante de até 10 cm, abertura 1:8, bitola larga, dormente de madeira</v>
          </cell>
          <cell r="C3898" t="str">
            <v>un</v>
          </cell>
          <cell r="D3898">
            <v>294.97000000000003</v>
          </cell>
          <cell r="E3898" t="str">
            <v>SICRO Abr/26</v>
          </cell>
        </row>
        <row r="3899">
          <cell r="A3899">
            <v>2607338</v>
          </cell>
          <cell r="B3899" t="str">
            <v>Nivelamento de AMV com socaria com grupo vibrador e levante de até 10 cm, abertura 1:8, bitola métrica, dormente de madeira</v>
          </cell>
          <cell r="C3899" t="str">
            <v>un</v>
          </cell>
          <cell r="D3899">
            <v>215.8</v>
          </cell>
          <cell r="E3899" t="str">
            <v>SICRO Abr/26</v>
          </cell>
        </row>
        <row r="3900">
          <cell r="A3900">
            <v>2607348</v>
          </cell>
          <cell r="B3900" t="str">
            <v>Nivelamento de AMV com socaria com grupo vibrador e levante de até 10 cm, abertura 1:8, bitola mista, dormente de madeira</v>
          </cell>
          <cell r="C3900" t="str">
            <v>un</v>
          </cell>
          <cell r="D3900">
            <v>450.59</v>
          </cell>
          <cell r="E3900" t="str">
            <v>SICRO Abr/26</v>
          </cell>
        </row>
        <row r="3901">
          <cell r="A3901">
            <v>2607329</v>
          </cell>
          <cell r="B3901" t="str">
            <v>Nivelamento de AMV com socaria manual e levante de até 10 cm, abertura 1:10, bitola larga, dormente de madeira ou concreto</v>
          </cell>
          <cell r="C3901" t="str">
            <v>un</v>
          </cell>
          <cell r="D3901">
            <v>789.36</v>
          </cell>
          <cell r="E3901" t="str">
            <v>SICRO Abr/26</v>
          </cell>
        </row>
        <row r="3902">
          <cell r="A3902">
            <v>2607324</v>
          </cell>
          <cell r="B3902" t="str">
            <v>Nivelamento de AMV com socaria manual e levante de até 10 cm, abertura 1:10, bitola métrica, dormente de madeira ou concreto</v>
          </cell>
          <cell r="C3902" t="str">
            <v>un</v>
          </cell>
          <cell r="D3902">
            <v>538.91999999999996</v>
          </cell>
          <cell r="E3902" t="str">
            <v>SICRO Abr/26</v>
          </cell>
        </row>
        <row r="3903">
          <cell r="A3903">
            <v>2607334</v>
          </cell>
          <cell r="B3903" t="str">
            <v>Nivelamento de AMV com socaria manual e levante de até 10 cm, abertura 1:10, bitola mista, dormente de madeira ou concreto</v>
          </cell>
          <cell r="C3903" t="str">
            <v>un</v>
          </cell>
          <cell r="D3903">
            <v>1144.47</v>
          </cell>
          <cell r="E3903" t="str">
            <v>SICRO Abr/26</v>
          </cell>
        </row>
        <row r="3904">
          <cell r="A3904">
            <v>2607330</v>
          </cell>
          <cell r="B3904" t="str">
            <v>Nivelamento de AMV com socaria manual e levante de até 10 cm, abertura 1:12, bitola larga, dormente de madeira ou concreto</v>
          </cell>
          <cell r="C3904" t="str">
            <v>un</v>
          </cell>
          <cell r="D3904">
            <v>902.62</v>
          </cell>
          <cell r="E3904" t="str">
            <v>SICRO Abr/26</v>
          </cell>
        </row>
        <row r="3905">
          <cell r="A3905">
            <v>2607325</v>
          </cell>
          <cell r="B3905" t="str">
            <v>Nivelamento de AMV com socaria manual e levante de até 10 cm, abertura 1:12, bitola métrica, dormente de madeira ou concreto</v>
          </cell>
          <cell r="C3905" t="str">
            <v>un</v>
          </cell>
          <cell r="D3905">
            <v>618.91</v>
          </cell>
          <cell r="E3905" t="str">
            <v>SICRO Abr/26</v>
          </cell>
        </row>
        <row r="3906">
          <cell r="A3906">
            <v>2607335</v>
          </cell>
          <cell r="B3906" t="str">
            <v>Nivelamento de AMV com socaria manual e levante de até 10 cm, abertura 1:12, bitola mista, dormente de madeira ou concreto</v>
          </cell>
          <cell r="C3906" t="str">
            <v>un</v>
          </cell>
          <cell r="D3906">
            <v>1307.78</v>
          </cell>
          <cell r="E3906" t="str">
            <v>SICRO Abr/26</v>
          </cell>
        </row>
        <row r="3907">
          <cell r="A3907">
            <v>2607331</v>
          </cell>
          <cell r="B3907" t="str">
            <v>Nivelamento de AMV com socaria manual e levante de até 10 cm, abertura 1:14, bitola larga, dormente de madeira ou concreto</v>
          </cell>
          <cell r="C3907" t="str">
            <v>un</v>
          </cell>
          <cell r="D3907">
            <v>1049.3399999999999</v>
          </cell>
          <cell r="E3907" t="str">
            <v>SICRO Abr/26</v>
          </cell>
        </row>
        <row r="3908">
          <cell r="A3908">
            <v>2607326</v>
          </cell>
          <cell r="B3908" t="str">
            <v>Nivelamento de AMV com socaria manual e levante de até 10 cm, abertura 1:14, bitola métrica, dormente de madeira ou concreto</v>
          </cell>
          <cell r="C3908" t="str">
            <v>un</v>
          </cell>
          <cell r="D3908">
            <v>732.16</v>
          </cell>
          <cell r="E3908" t="str">
            <v>SICRO Abr/26</v>
          </cell>
        </row>
        <row r="3909">
          <cell r="A3909">
            <v>2607336</v>
          </cell>
          <cell r="B3909" t="str">
            <v>Nivelamento de AMV com socaria manual e levante de até 10 cm, abertura 1:14, bitola mista, dormente de madeira ou concreto</v>
          </cell>
          <cell r="C3909" t="str">
            <v>un</v>
          </cell>
          <cell r="D3909">
            <v>1521.23</v>
          </cell>
          <cell r="E3909" t="str">
            <v>SICRO Abr/26</v>
          </cell>
        </row>
        <row r="3910">
          <cell r="A3910">
            <v>2607332</v>
          </cell>
          <cell r="B3910" t="str">
            <v>Nivelamento de AMV com socaria manual e levante de até 10 cm, abertura 1:20, bitola larga, dormente de madeira ou concreto</v>
          </cell>
          <cell r="C3910" t="str">
            <v>un</v>
          </cell>
          <cell r="D3910">
            <v>1389.21</v>
          </cell>
          <cell r="E3910" t="str">
            <v>SICRO Abr/26</v>
          </cell>
        </row>
        <row r="3911">
          <cell r="A3911">
            <v>2607327</v>
          </cell>
          <cell r="B3911" t="str">
            <v>Nivelamento de AMV com socaria manual e levante de até 10 cm, abertura 1:20, bitola métrica, dormente de madeira ou concreto</v>
          </cell>
          <cell r="C3911" t="str">
            <v>un</v>
          </cell>
          <cell r="D3911">
            <v>902.62</v>
          </cell>
          <cell r="E3911" t="str">
            <v>SICRO Abr/26</v>
          </cell>
        </row>
        <row r="3912">
          <cell r="A3912">
            <v>2607337</v>
          </cell>
          <cell r="B3912" t="str">
            <v>Nivelamento de AMV com socaria manual e levante de até 10 cm, abertura 1:20, bitola mista, dormente de madeira ou concreto</v>
          </cell>
          <cell r="C3912" t="str">
            <v>un</v>
          </cell>
          <cell r="D3912">
            <v>2011.28</v>
          </cell>
          <cell r="E3912" t="str">
            <v>SICRO Abr/26</v>
          </cell>
        </row>
        <row r="3913">
          <cell r="A3913">
            <v>2607328</v>
          </cell>
          <cell r="B3913" t="str">
            <v>Nivelamento de AMV com socaria manual e levante de até 10 cm, abertura 1:8, bitola larga, dormente de madeira</v>
          </cell>
          <cell r="C3913" t="str">
            <v>un</v>
          </cell>
          <cell r="D3913">
            <v>633.21</v>
          </cell>
          <cell r="E3913" t="str">
            <v>SICRO Abr/26</v>
          </cell>
        </row>
        <row r="3914">
          <cell r="A3914">
            <v>2607323</v>
          </cell>
          <cell r="B3914" t="str">
            <v>Nivelamento de AMV com socaria manual e levante de até 10 cm, abertura 1:8, bitola métrica, dormente de madeira</v>
          </cell>
          <cell r="C3914" t="str">
            <v>un</v>
          </cell>
          <cell r="D3914">
            <v>462.65</v>
          </cell>
          <cell r="E3914" t="str">
            <v>SICRO Abr/26</v>
          </cell>
        </row>
        <row r="3915">
          <cell r="A3915">
            <v>2607333</v>
          </cell>
          <cell r="B3915" t="str">
            <v>Nivelamento de AMV com socaria manual e levante de até 10 cm, abertura 1:8, bitola mista, dormente de madeira</v>
          </cell>
          <cell r="C3915" t="str">
            <v>un</v>
          </cell>
          <cell r="D3915">
            <v>916.83</v>
          </cell>
          <cell r="E3915" t="str">
            <v>SICRO Abr/26</v>
          </cell>
        </row>
        <row r="3916">
          <cell r="A3916">
            <v>2607106</v>
          </cell>
          <cell r="B3916" t="str">
            <v>Posicionamento de jogo de dormentes de concreto para AMV 1:10, bitola larga</v>
          </cell>
          <cell r="C3916" t="str">
            <v>jg</v>
          </cell>
          <cell r="D3916">
            <v>66370.929999999993</v>
          </cell>
          <cell r="E3916" t="str">
            <v>SICRO Abr/26</v>
          </cell>
        </row>
        <row r="3917">
          <cell r="A3917">
            <v>2607102</v>
          </cell>
          <cell r="B3917" t="str">
            <v>Posicionamento de jogo de dormentes de concreto para AMV 1:10, bitola métrica</v>
          </cell>
          <cell r="C3917" t="str">
            <v>jg</v>
          </cell>
          <cell r="D3917">
            <v>34069.64</v>
          </cell>
          <cell r="E3917" t="str">
            <v>SICRO Abr/26</v>
          </cell>
        </row>
        <row r="3918">
          <cell r="A3918">
            <v>2607261</v>
          </cell>
          <cell r="B3918" t="str">
            <v>Posicionamento de jogo de dormentes de concreto para AMV 1:10, bitola mista</v>
          </cell>
          <cell r="C3918" t="str">
            <v>jg</v>
          </cell>
          <cell r="D3918">
            <v>87251.22</v>
          </cell>
          <cell r="E3918" t="str">
            <v>SICRO Abr/26</v>
          </cell>
        </row>
        <row r="3919">
          <cell r="A3919">
            <v>2607107</v>
          </cell>
          <cell r="B3919" t="str">
            <v>Posicionamento de jogo de dormentes de concreto para AMV 1:12, bitola larga</v>
          </cell>
          <cell r="C3919" t="str">
            <v>jg</v>
          </cell>
          <cell r="D3919">
            <v>74820.89</v>
          </cell>
          <cell r="E3919" t="str">
            <v>SICRO Abr/26</v>
          </cell>
        </row>
        <row r="3920">
          <cell r="A3920">
            <v>2607103</v>
          </cell>
          <cell r="B3920" t="str">
            <v>Posicionamento de jogo de dormentes de concreto para AMV 1:12, bitola métrica</v>
          </cell>
          <cell r="C3920" t="str">
            <v>jg</v>
          </cell>
          <cell r="D3920">
            <v>39018.86</v>
          </cell>
          <cell r="E3920" t="str">
            <v>SICRO Abr/26</v>
          </cell>
        </row>
        <row r="3921">
          <cell r="A3921">
            <v>2607262</v>
          </cell>
          <cell r="B3921" t="str">
            <v>Posicionamento de jogo de dormentes de concreto para AMV 1:12, bitola mista</v>
          </cell>
          <cell r="C3921" t="str">
            <v>jg</v>
          </cell>
          <cell r="D3921">
            <v>98352.25</v>
          </cell>
          <cell r="E3921" t="str">
            <v>SICRO Abr/26</v>
          </cell>
        </row>
        <row r="3922">
          <cell r="A3922">
            <v>2607108</v>
          </cell>
          <cell r="B3922" t="str">
            <v>Posicionamento de jogo de dormentes de concreto para AMV 1:14, bitola larga</v>
          </cell>
          <cell r="C3922" t="str">
            <v>jg</v>
          </cell>
          <cell r="D3922">
            <v>87892.800000000003</v>
          </cell>
          <cell r="E3922" t="str">
            <v>SICRO Abr/26</v>
          </cell>
        </row>
        <row r="3923">
          <cell r="A3923">
            <v>2607104</v>
          </cell>
          <cell r="B3923" t="str">
            <v>Posicionamento de jogo de dormentes de concreto para AMV 1:14, bitola métrica</v>
          </cell>
          <cell r="C3923" t="str">
            <v>jg</v>
          </cell>
          <cell r="D3923">
            <v>47519.43</v>
          </cell>
          <cell r="E3923" t="str">
            <v>SICRO Abr/26</v>
          </cell>
        </row>
        <row r="3924">
          <cell r="A3924">
            <v>2607263</v>
          </cell>
          <cell r="B3924" t="str">
            <v>Posicionamento de jogo de dormentes de concreto para AMV 1:14, bitola mista</v>
          </cell>
          <cell r="C3924" t="str">
            <v>jg</v>
          </cell>
          <cell r="D3924">
            <v>115539.62</v>
          </cell>
          <cell r="E3924" t="str">
            <v>SICRO Abr/26</v>
          </cell>
        </row>
        <row r="3925">
          <cell r="A3925">
            <v>2607109</v>
          </cell>
          <cell r="B3925" t="str">
            <v>Posicionamento de jogo de dormentes de concreto para AMV 1:20, bitola larga</v>
          </cell>
          <cell r="C3925" t="str">
            <v>jg</v>
          </cell>
          <cell r="D3925">
            <v>115857.15</v>
          </cell>
          <cell r="E3925" t="str">
            <v>SICRO Abr/26</v>
          </cell>
        </row>
        <row r="3926">
          <cell r="A3926">
            <v>2607105</v>
          </cell>
          <cell r="B3926" t="str">
            <v>Posicionamento de jogo de dormentes de concreto para AMV 1:20, bitola métrica</v>
          </cell>
          <cell r="C3926" t="str">
            <v>jg</v>
          </cell>
          <cell r="D3926">
            <v>59713.24</v>
          </cell>
          <cell r="E3926" t="str">
            <v>SICRO Abr/26</v>
          </cell>
        </row>
        <row r="3927">
          <cell r="A3927">
            <v>2607264</v>
          </cell>
          <cell r="B3927" t="str">
            <v>Posicionamento de jogo de dormentes de concreto para AMV 1:20, bitola mista</v>
          </cell>
          <cell r="C3927" t="str">
            <v>jg</v>
          </cell>
          <cell r="D3927">
            <v>152302.96</v>
          </cell>
          <cell r="E3927" t="str">
            <v>SICRO Abr/26</v>
          </cell>
        </row>
        <row r="3928">
          <cell r="A3928">
            <v>2607093</v>
          </cell>
          <cell r="B3928" t="str">
            <v>Posicionamento de jogo de dormentes de madeira para AMV 1:10, bitola larga</v>
          </cell>
          <cell r="C3928" t="str">
            <v>jg</v>
          </cell>
          <cell r="D3928">
            <v>41667.54</v>
          </cell>
          <cell r="E3928" t="str">
            <v>SICRO Abr/26</v>
          </cell>
        </row>
        <row r="3929">
          <cell r="A3929">
            <v>2607088</v>
          </cell>
          <cell r="B3929" t="str">
            <v>Posicionamento de jogo de dormentes de madeira para AMV 1:10, bitola métrica</v>
          </cell>
          <cell r="C3929" t="str">
            <v>jg</v>
          </cell>
          <cell r="D3929">
            <v>17319.669999999998</v>
          </cell>
          <cell r="E3929" t="str">
            <v>SICRO Abr/26</v>
          </cell>
        </row>
        <row r="3930">
          <cell r="A3930">
            <v>2607098</v>
          </cell>
          <cell r="B3930" t="str">
            <v>Posicionamento de jogo de dormentes de madeira para AMV 1:10, bitola mista</v>
          </cell>
          <cell r="C3930" t="str">
            <v>jg</v>
          </cell>
          <cell r="D3930">
            <v>42143.27</v>
          </cell>
          <cell r="E3930" t="str">
            <v>SICRO Abr/26</v>
          </cell>
        </row>
        <row r="3931">
          <cell r="A3931">
            <v>2607094</v>
          </cell>
          <cell r="B3931" t="str">
            <v>Posicionamento de jogo de dormentes de madeira para AMV 1:12, bitola larga</v>
          </cell>
          <cell r="C3931" t="str">
            <v>jg</v>
          </cell>
          <cell r="D3931">
            <v>46970.37</v>
          </cell>
          <cell r="E3931" t="str">
            <v>SICRO Abr/26</v>
          </cell>
        </row>
        <row r="3932">
          <cell r="A3932">
            <v>2607089</v>
          </cell>
          <cell r="B3932" t="str">
            <v>Posicionamento de jogo de dormentes de madeira para AMV 1:12, bitola métrica</v>
          </cell>
          <cell r="C3932" t="str">
            <v>jg</v>
          </cell>
          <cell r="D3932">
            <v>19827.16</v>
          </cell>
          <cell r="E3932" t="str">
            <v>SICRO Abr/26</v>
          </cell>
        </row>
        <row r="3933">
          <cell r="A3933">
            <v>2607099</v>
          </cell>
          <cell r="B3933" t="str">
            <v>Posicionamento de jogo de dormentes de madeira para AMV 1:12, bitola mista</v>
          </cell>
          <cell r="C3933" t="str">
            <v>jg</v>
          </cell>
          <cell r="D3933">
            <v>47512.33</v>
          </cell>
          <cell r="E3933" t="str">
            <v>SICRO Abr/26</v>
          </cell>
        </row>
        <row r="3934">
          <cell r="A3934">
            <v>2607095</v>
          </cell>
          <cell r="B3934" t="str">
            <v>Posicionamento de jogo de dormentes de madeira para AMV 1:14, bitola larga</v>
          </cell>
          <cell r="C3934" t="str">
            <v>jg</v>
          </cell>
          <cell r="D3934">
            <v>55170.48</v>
          </cell>
          <cell r="E3934" t="str">
            <v>SICRO Abr/26</v>
          </cell>
        </row>
        <row r="3935">
          <cell r="A3935">
            <v>2607090</v>
          </cell>
          <cell r="B3935" t="str">
            <v>Posicionamento de jogo de dormentes de madeira para AMV 1:14, bitola métrica</v>
          </cell>
          <cell r="C3935" t="str">
            <v>jg</v>
          </cell>
          <cell r="D3935">
            <v>24132.81</v>
          </cell>
          <cell r="E3935" t="str">
            <v>SICRO Abr/26</v>
          </cell>
        </row>
        <row r="3936">
          <cell r="A3936">
            <v>2607260</v>
          </cell>
          <cell r="B3936" t="str">
            <v>Posicionamento de jogo de dormentes de madeira para AMV 1:14, bitola mista</v>
          </cell>
          <cell r="C3936" t="str">
            <v>jg</v>
          </cell>
          <cell r="D3936">
            <v>55799.93</v>
          </cell>
          <cell r="E3936" t="str">
            <v>SICRO Abr/26</v>
          </cell>
        </row>
        <row r="3937">
          <cell r="A3937">
            <v>2607096</v>
          </cell>
          <cell r="B3937" t="str">
            <v>Posicionamento de jogo de dormentes de madeira para AMV 1:20, bitola larga</v>
          </cell>
          <cell r="C3937" t="str">
            <v>jg</v>
          </cell>
          <cell r="D3937">
            <v>72729.259999999995</v>
          </cell>
          <cell r="E3937" t="str">
            <v>SICRO Abr/26</v>
          </cell>
        </row>
        <row r="3938">
          <cell r="A3938">
            <v>2607091</v>
          </cell>
          <cell r="B3938" t="str">
            <v>Posicionamento de jogo de dormentes de madeira para AMV 1:20, bitola métrica</v>
          </cell>
          <cell r="C3938" t="str">
            <v>jg</v>
          </cell>
          <cell r="D3938">
            <v>30314.61</v>
          </cell>
          <cell r="E3938" t="str">
            <v>SICRO Abr/26</v>
          </cell>
        </row>
        <row r="3939">
          <cell r="A3939">
            <v>2607101</v>
          </cell>
          <cell r="B3939" t="str">
            <v>Posicionamento de jogo de dormentes de madeira para AMV 1:20, bitola mista</v>
          </cell>
          <cell r="C3939" t="str">
            <v>jg</v>
          </cell>
          <cell r="D3939">
            <v>73558.87</v>
          </cell>
          <cell r="E3939" t="str">
            <v>SICRO Abr/26</v>
          </cell>
        </row>
        <row r="3940">
          <cell r="A3940">
            <v>2607092</v>
          </cell>
          <cell r="B3940" t="str">
            <v>Posicionamento de jogo de dormentes de madeira para AMV 1:8, bitola larga</v>
          </cell>
          <cell r="C3940" t="str">
            <v>jg</v>
          </cell>
          <cell r="D3940">
            <v>33158.120000000003</v>
          </cell>
          <cell r="E3940" t="str">
            <v>SICRO Abr/26</v>
          </cell>
        </row>
        <row r="3941">
          <cell r="A3941">
            <v>2607087</v>
          </cell>
          <cell r="B3941" t="str">
            <v>Posicionamento de jogo de dormentes de madeira para AMV 1:8, bitola métrica</v>
          </cell>
          <cell r="C3941" t="str">
            <v>jg</v>
          </cell>
          <cell r="D3941">
            <v>14459.26</v>
          </cell>
          <cell r="E3941" t="str">
            <v>SICRO Abr/26</v>
          </cell>
        </row>
        <row r="3942">
          <cell r="A3942">
            <v>2607097</v>
          </cell>
          <cell r="B3942" t="str">
            <v>Posicionamento de jogo de dormentes de madeira para AMV 1:8, bitola mista</v>
          </cell>
          <cell r="C3942" t="str">
            <v>jg</v>
          </cell>
          <cell r="D3942">
            <v>33538.99</v>
          </cell>
          <cell r="E3942" t="str">
            <v>SICRO Abr/26</v>
          </cell>
        </row>
        <row r="3943">
          <cell r="A3943">
            <v>2607198</v>
          </cell>
          <cell r="B3943" t="str">
            <v>Regularização manual do lastro do AMV para qualquer abertura e qualquer bitola</v>
          </cell>
          <cell r="C3943" t="str">
            <v>un</v>
          </cell>
          <cell r="D3943">
            <v>474.76</v>
          </cell>
          <cell r="E3943" t="str">
            <v>SICRO Abr/26</v>
          </cell>
        </row>
        <row r="3944">
          <cell r="A3944">
            <v>2809170</v>
          </cell>
          <cell r="B3944" t="str">
            <v>Demolição de AMV 1:10 TR 37, em bitola métrica, dormente de madeira, com separação e empilhamento</v>
          </cell>
          <cell r="C3944" t="str">
            <v>un</v>
          </cell>
          <cell r="D3944">
            <v>2436.5500000000002</v>
          </cell>
          <cell r="E3944" t="str">
            <v>SICRO Abr/26</v>
          </cell>
        </row>
        <row r="3945">
          <cell r="A3945">
            <v>2809183</v>
          </cell>
          <cell r="B3945" t="str">
            <v>Demolição de AMV 1:10 TR 45, em bitola larga, dormente de madeira, com separação e empilhamento</v>
          </cell>
          <cell r="C3945" t="str">
            <v>un</v>
          </cell>
          <cell r="D3945">
            <v>3544.88</v>
          </cell>
          <cell r="E3945" t="str">
            <v>SICRO Abr/26</v>
          </cell>
        </row>
        <row r="3946">
          <cell r="A3946">
            <v>2809174</v>
          </cell>
          <cell r="B3946" t="str">
            <v>Demolição de AMV 1:10 TR 45, em bitola métrica, dormente de madeira, com separação e empilhamento</v>
          </cell>
          <cell r="C3946" t="str">
            <v>un</v>
          </cell>
          <cell r="D3946">
            <v>2549.48</v>
          </cell>
          <cell r="E3946" t="str">
            <v>SICRO Abr/26</v>
          </cell>
        </row>
        <row r="3947">
          <cell r="A3947">
            <v>2809196</v>
          </cell>
          <cell r="B3947" t="str">
            <v>Demolição de AMV 1:10 TR 45, em bitola mista, dormente de madeira, com separação e empilhamento</v>
          </cell>
          <cell r="C3947" t="str">
            <v>un</v>
          </cell>
          <cell r="D3947">
            <v>3705.7</v>
          </cell>
          <cell r="E3947" t="str">
            <v>SICRO Abr/26</v>
          </cell>
        </row>
        <row r="3948">
          <cell r="A3948">
            <v>2809187</v>
          </cell>
          <cell r="B3948" t="str">
            <v>Demolição de AMV 1:10 TR 57, em bitola larga, dormente de madeira, com separação e empilhamento</v>
          </cell>
          <cell r="C3948" t="str">
            <v>un</v>
          </cell>
          <cell r="D3948">
            <v>3716.11</v>
          </cell>
          <cell r="E3948" t="str">
            <v>SICRO Abr/26</v>
          </cell>
        </row>
        <row r="3949">
          <cell r="A3949">
            <v>2809178</v>
          </cell>
          <cell r="B3949" t="str">
            <v>Demolição de AMV 1:10 TR 57, em bitola métrica, dormente de madeira, com separação e empilhamento</v>
          </cell>
          <cell r="C3949" t="str">
            <v>un</v>
          </cell>
          <cell r="D3949">
            <v>2718.71</v>
          </cell>
          <cell r="E3949" t="str">
            <v>SICRO Abr/26</v>
          </cell>
        </row>
        <row r="3950">
          <cell r="A3950">
            <v>2809200</v>
          </cell>
          <cell r="B3950" t="str">
            <v>Demolição de AMV 1:10 TR 57, em bitola mista, dormente de madeira, com separação e empilhamento</v>
          </cell>
          <cell r="C3950" t="str">
            <v>un</v>
          </cell>
          <cell r="D3950">
            <v>3884.09</v>
          </cell>
          <cell r="E3950" t="str">
            <v>SICRO Abr/26</v>
          </cell>
        </row>
        <row r="3951">
          <cell r="A3951">
            <v>2809191</v>
          </cell>
          <cell r="B3951" t="str">
            <v>Demolição de AMV 1:10 TR 68, em bitola larga, dormente de madeira, com separação e empilhamento</v>
          </cell>
          <cell r="C3951" t="str">
            <v>un</v>
          </cell>
          <cell r="D3951">
            <v>3873.15</v>
          </cell>
          <cell r="E3951" t="str">
            <v>SICRO Abr/26</v>
          </cell>
        </row>
        <row r="3952">
          <cell r="A3952">
            <v>2809204</v>
          </cell>
          <cell r="B3952" t="str">
            <v>Demolição de AMV 1:10 TR 68, em bitola mista, dormente de madeira, com separação e empilhamento</v>
          </cell>
          <cell r="C3952" t="str">
            <v>un</v>
          </cell>
          <cell r="D3952">
            <v>4047.39</v>
          </cell>
          <cell r="E3952" t="str">
            <v>SICRO Abr/26</v>
          </cell>
        </row>
        <row r="3953">
          <cell r="A3953">
            <v>2809171</v>
          </cell>
          <cell r="B3953" t="str">
            <v>Demolição de AMV 1:12 TR 37, em bitola métrica, dormente de madeira, com separação e empilhamento</v>
          </cell>
          <cell r="C3953" t="str">
            <v>un</v>
          </cell>
          <cell r="D3953">
            <v>2751.82</v>
          </cell>
          <cell r="E3953" t="str">
            <v>SICRO Abr/26</v>
          </cell>
        </row>
        <row r="3954">
          <cell r="A3954">
            <v>2809184</v>
          </cell>
          <cell r="B3954" t="str">
            <v>Demolição de AMV 1:12 TR 45, em bitola larga, dormente de madeira, com separação e empilhamento</v>
          </cell>
          <cell r="C3954" t="str">
            <v>un</v>
          </cell>
          <cell r="D3954">
            <v>4001.77</v>
          </cell>
          <cell r="E3954" t="str">
            <v>SICRO Abr/26</v>
          </cell>
        </row>
        <row r="3955">
          <cell r="A3955">
            <v>2809175</v>
          </cell>
          <cell r="B3955" t="str">
            <v>Demolição de AMV 1:12 TR 45, em bitola métrica, dormente de madeira, com separação e empilhamento</v>
          </cell>
          <cell r="C3955" t="str">
            <v>un</v>
          </cell>
          <cell r="D3955">
            <v>2876.04</v>
          </cell>
          <cell r="E3955" t="str">
            <v>SICRO Abr/26</v>
          </cell>
        </row>
        <row r="3956">
          <cell r="A3956">
            <v>2809197</v>
          </cell>
          <cell r="B3956" t="str">
            <v>Demolição de AMV 1:12 TR 45, em bitola mista, dormente de madeira, com separação e empilhamento</v>
          </cell>
          <cell r="C3956" t="str">
            <v>un</v>
          </cell>
          <cell r="D3956">
            <v>4179.29</v>
          </cell>
          <cell r="E3956" t="str">
            <v>SICRO Abr/26</v>
          </cell>
        </row>
        <row r="3957">
          <cell r="A3957">
            <v>2809188</v>
          </cell>
          <cell r="B3957" t="str">
            <v>Demolição de AMV 1:12 TR 57, em bitola larga, dormente de madeira, com separação e empilhamento</v>
          </cell>
          <cell r="C3957" t="str">
            <v>un</v>
          </cell>
          <cell r="D3957">
            <v>4190.13</v>
          </cell>
          <cell r="E3957" t="str">
            <v>SICRO Abr/26</v>
          </cell>
        </row>
        <row r="3958">
          <cell r="A3958">
            <v>2809179</v>
          </cell>
          <cell r="B3958" t="str">
            <v>Demolição de AMV 1:12 TR 57, em bitola métrica, dormente de madeira, com separação e empilhamento</v>
          </cell>
          <cell r="C3958" t="str">
            <v>un</v>
          </cell>
          <cell r="D3958">
            <v>3062.2</v>
          </cell>
          <cell r="E3958" t="str">
            <v>SICRO Abr/26</v>
          </cell>
        </row>
        <row r="3959">
          <cell r="A3959">
            <v>2809201</v>
          </cell>
          <cell r="B3959" t="str">
            <v>Demolição de AMV 1:12 TR 57, em bitola mista, dormente de madeira, com separação e empilhamento</v>
          </cell>
          <cell r="C3959" t="str">
            <v>un</v>
          </cell>
          <cell r="D3959">
            <v>4375.51</v>
          </cell>
          <cell r="E3959" t="str">
            <v>SICRO Abr/26</v>
          </cell>
        </row>
        <row r="3960">
          <cell r="A3960">
            <v>2809192</v>
          </cell>
          <cell r="B3960" t="str">
            <v>Demolição de AMV 1:12 TR 68, em bitola larga, dormente de madeira, com separação e empilhamento</v>
          </cell>
          <cell r="C3960" t="str">
            <v>un</v>
          </cell>
          <cell r="D3960">
            <v>4362.87</v>
          </cell>
          <cell r="E3960" t="str">
            <v>SICRO Abr/26</v>
          </cell>
        </row>
        <row r="3961">
          <cell r="A3961">
            <v>2809205</v>
          </cell>
          <cell r="B3961" t="str">
            <v>Demolição de AMV 1:12 TR 68, em bitola mista, dormente de madeira, com separação e empilhamento</v>
          </cell>
          <cell r="C3961" t="str">
            <v>un</v>
          </cell>
          <cell r="D3961">
            <v>4555.1400000000003</v>
          </cell>
          <cell r="E3961" t="str">
            <v>SICRO Abr/26</v>
          </cell>
        </row>
        <row r="3962">
          <cell r="A3962">
            <v>2809172</v>
          </cell>
          <cell r="B3962" t="str">
            <v>Demolição de AMV 1:14 TR 37, em bitola métrica, dormente de madeira, com separação e empilhamento</v>
          </cell>
          <cell r="C3962" t="str">
            <v>un</v>
          </cell>
          <cell r="D3962">
            <v>3219.34</v>
          </cell>
          <cell r="E3962" t="str">
            <v>SICRO Abr/26</v>
          </cell>
        </row>
        <row r="3963">
          <cell r="A3963">
            <v>2809185</v>
          </cell>
          <cell r="B3963" t="str">
            <v>Demolição de AMV 1:14 TR 45, em bitola larga, dormente de madeira, com separação e empilhamento</v>
          </cell>
          <cell r="C3963" t="str">
            <v>un</v>
          </cell>
          <cell r="D3963">
            <v>4611.07</v>
          </cell>
          <cell r="E3963" t="str">
            <v>SICRO Abr/26</v>
          </cell>
        </row>
        <row r="3964">
          <cell r="A3964">
            <v>2809176</v>
          </cell>
          <cell r="B3964" t="str">
            <v>Demolição de AMV 1:14 TR 45, em bitola métrica, dormente de madeira, com separação e empilhamento</v>
          </cell>
          <cell r="C3964" t="str">
            <v>un</v>
          </cell>
          <cell r="D3964">
            <v>3355.99</v>
          </cell>
          <cell r="E3964" t="str">
            <v>SICRO Abr/26</v>
          </cell>
        </row>
        <row r="3965">
          <cell r="A3965">
            <v>2809198</v>
          </cell>
          <cell r="B3965" t="str">
            <v>Demolição de AMV 1:14 TR 45, em bitola mista, dormente de madeira, com separação e empilhamento</v>
          </cell>
          <cell r="C3965" t="str">
            <v>un</v>
          </cell>
          <cell r="D3965">
            <v>4809.72</v>
          </cell>
          <cell r="E3965" t="str">
            <v>SICRO Abr/26</v>
          </cell>
        </row>
        <row r="3966">
          <cell r="A3966">
            <v>2809189</v>
          </cell>
          <cell r="B3966" t="str">
            <v>Demolição de AMV 1:14 TR 57, em bitola larga, dormente de madeira, com separação e empilhamento</v>
          </cell>
          <cell r="C3966" t="str">
            <v>un</v>
          </cell>
          <cell r="D3966">
            <v>4818.2700000000004</v>
          </cell>
          <cell r="E3966" t="str">
            <v>SICRO Abr/26</v>
          </cell>
        </row>
        <row r="3967">
          <cell r="A3967">
            <v>2809180</v>
          </cell>
          <cell r="B3967" t="str">
            <v>Demolição de AMV 1:14 TR 57, em bitola métrica, dormente de madeira, com separação e empilhamento</v>
          </cell>
          <cell r="C3967" t="str">
            <v>un</v>
          </cell>
          <cell r="D3967">
            <v>3560.76</v>
          </cell>
          <cell r="E3967" t="str">
            <v>SICRO Abr/26</v>
          </cell>
        </row>
        <row r="3968">
          <cell r="A3968">
            <v>2809202</v>
          </cell>
          <cell r="B3968" t="str">
            <v>Demolição de AMV 1:14 TR 57, em bitola mista, dormente de madeira, com separação e empilhamento</v>
          </cell>
          <cell r="C3968" t="str">
            <v>un</v>
          </cell>
          <cell r="D3968">
            <v>5025.5600000000004</v>
          </cell>
          <cell r="E3968" t="str">
            <v>SICRO Abr/26</v>
          </cell>
        </row>
        <row r="3969">
          <cell r="A3969">
            <v>2809193</v>
          </cell>
          <cell r="B3969" t="str">
            <v>Demolição de AMV 1:14 TR 68, em bitola larga, dormente de madeira, com separação e empilhamento</v>
          </cell>
          <cell r="C3969" t="str">
            <v>un</v>
          </cell>
          <cell r="D3969">
            <v>5008.28</v>
          </cell>
          <cell r="E3969" t="str">
            <v>SICRO Abr/26</v>
          </cell>
        </row>
        <row r="3970">
          <cell r="A3970">
            <v>2809206</v>
          </cell>
          <cell r="B3970" t="str">
            <v>Demolição de AMV 1:14 TR 68, em bitola mista, dormente de madeira, com separação e empilhamento</v>
          </cell>
          <cell r="C3970" t="str">
            <v>un</v>
          </cell>
          <cell r="D3970">
            <v>5223.16</v>
          </cell>
          <cell r="E3970" t="str">
            <v>SICRO Abr/26</v>
          </cell>
        </row>
        <row r="3971">
          <cell r="A3971">
            <v>2809190</v>
          </cell>
          <cell r="B3971" t="str">
            <v>Demolição de AMV 1:20 TR 57, em bitola larga, dormente de madeira, com separação e empilhamento</v>
          </cell>
          <cell r="C3971" t="str">
            <v>un</v>
          </cell>
          <cell r="D3971">
            <v>6245.56</v>
          </cell>
          <cell r="E3971" t="str">
            <v>SICRO Abr/26</v>
          </cell>
        </row>
        <row r="3972">
          <cell r="A3972">
            <v>2809181</v>
          </cell>
          <cell r="B3972" t="str">
            <v>Demolição de AMV 1:20 TR 57, em bitola métrica, dormente de madeira, com separação e empilhamento</v>
          </cell>
          <cell r="C3972" t="str">
            <v>un</v>
          </cell>
          <cell r="D3972">
            <v>4380.17</v>
          </cell>
          <cell r="E3972" t="str">
            <v>SICRO Abr/26</v>
          </cell>
        </row>
        <row r="3973">
          <cell r="A3973">
            <v>2809203</v>
          </cell>
          <cell r="B3973" t="str">
            <v>Demolição de AMV 1:20 TR 57, em bitola mista, dormente de madeira, com separação e empilhamento</v>
          </cell>
          <cell r="C3973" t="str">
            <v>un</v>
          </cell>
          <cell r="D3973">
            <v>6496.32</v>
          </cell>
          <cell r="E3973" t="str">
            <v>SICRO Abr/26</v>
          </cell>
        </row>
        <row r="3974">
          <cell r="A3974">
            <v>2809194</v>
          </cell>
          <cell r="B3974" t="str">
            <v>Demolição de AMV 1:20 TR 68, em bitola larga, dormente de madeira, com separação e empilhamento</v>
          </cell>
          <cell r="C3974" t="str">
            <v>un</v>
          </cell>
          <cell r="D3974">
            <v>6473.59</v>
          </cell>
          <cell r="E3974" t="str">
            <v>SICRO Abr/26</v>
          </cell>
        </row>
        <row r="3975">
          <cell r="A3975">
            <v>2809207</v>
          </cell>
          <cell r="B3975" t="str">
            <v>Demolição de AMV 1:20 TR 68, em bitola mista, dormente de madeira, com separação e empilhamento</v>
          </cell>
          <cell r="C3975" t="str">
            <v>un</v>
          </cell>
          <cell r="D3975">
            <v>6733.44</v>
          </cell>
          <cell r="E3975" t="str">
            <v>SICRO Abr/26</v>
          </cell>
        </row>
        <row r="3976">
          <cell r="A3976">
            <v>2809169</v>
          </cell>
          <cell r="B3976" t="str">
            <v>Demolição de AMV 1:8 TR 37, em bitola métrica, dormente de madeira, com separação e empilhamento</v>
          </cell>
          <cell r="C3976" t="str">
            <v>un</v>
          </cell>
          <cell r="D3976">
            <v>2092.71</v>
          </cell>
          <cell r="E3976" t="str">
            <v>SICRO Abr/26</v>
          </cell>
        </row>
        <row r="3977">
          <cell r="A3977">
            <v>2809182</v>
          </cell>
          <cell r="B3977" t="str">
            <v>Demolição de AMV 1:8 TR 45, em bitola larga, dormente de madeira, com separação e empilhamento</v>
          </cell>
          <cell r="C3977" t="str">
            <v>un</v>
          </cell>
          <cell r="D3977">
            <v>2914.11</v>
          </cell>
          <cell r="E3977" t="str">
            <v>SICRO Abr/26</v>
          </cell>
        </row>
        <row r="3978">
          <cell r="A3978">
            <v>2809173</v>
          </cell>
          <cell r="B3978" t="str">
            <v>Demolição de AMV 1:8 TR 45, em bitola métrica, dormente de madeira, com separação e empilhamento</v>
          </cell>
          <cell r="C3978" t="str">
            <v>un</v>
          </cell>
          <cell r="D3978">
            <v>2195.38</v>
          </cell>
          <cell r="E3978" t="str">
            <v>SICRO Abr/26</v>
          </cell>
        </row>
        <row r="3979">
          <cell r="A3979">
            <v>2809195</v>
          </cell>
          <cell r="B3979" t="str">
            <v>Demolição de AMV 1:8 TR 45, em bitola mista, dormente de madeira, com separação e empilhamento</v>
          </cell>
          <cell r="C3979" t="str">
            <v>un</v>
          </cell>
          <cell r="D3979">
            <v>3035.02</v>
          </cell>
          <cell r="E3979" t="str">
            <v>SICRO Abr/26</v>
          </cell>
        </row>
        <row r="3980">
          <cell r="A3980">
            <v>2809186</v>
          </cell>
          <cell r="B3980" t="str">
            <v>Demolição de AMV 1:8 TR 57, em bitola larga, dormente de madeira, com separação e empilhamento</v>
          </cell>
          <cell r="C3980" t="str">
            <v>un</v>
          </cell>
          <cell r="D3980">
            <v>3069.78</v>
          </cell>
          <cell r="E3980" t="str">
            <v>SICRO Abr/26</v>
          </cell>
        </row>
        <row r="3981">
          <cell r="A3981">
            <v>2809177</v>
          </cell>
          <cell r="B3981" t="str">
            <v>Demolição de AMV 1:8 TR 57, em bitola métrica, dormente de madeira, com separação e empilhamento</v>
          </cell>
          <cell r="C3981" t="str">
            <v>un</v>
          </cell>
          <cell r="D3981">
            <v>2349.23</v>
          </cell>
          <cell r="E3981" t="str">
            <v>SICRO Abr/26</v>
          </cell>
        </row>
        <row r="3982">
          <cell r="A3982">
            <v>2809199</v>
          </cell>
          <cell r="B3982" t="str">
            <v>Demolição de AMV 1:8 TR 57, em bitola mista, dormente de madeira, com separação e empilhamento</v>
          </cell>
          <cell r="C3982" t="str">
            <v>un</v>
          </cell>
          <cell r="D3982">
            <v>3197.18</v>
          </cell>
          <cell r="E3982" t="str">
            <v>SICRO Abr/26</v>
          </cell>
        </row>
        <row r="3983">
          <cell r="A3983">
            <v>2809219</v>
          </cell>
          <cell r="B3983" t="str">
            <v>Demolição de via, bitola larga, 1.667 dormentes de madeira/km, trilho TR 45, barra com 12 m de comprimento, com separação e empilhamento</v>
          </cell>
          <cell r="C3983" t="str">
            <v>km</v>
          </cell>
          <cell r="D3983">
            <v>30247.79</v>
          </cell>
          <cell r="E3983" t="str">
            <v>SICRO Abr/26</v>
          </cell>
        </row>
        <row r="3984">
          <cell r="A3984">
            <v>2809220</v>
          </cell>
          <cell r="B3984" t="str">
            <v>Demolição de via, bitola larga, 1.667 dormentes de madeira/km, trilho TR 57, barra com 12 m de comprimento, com separação e empilhamento</v>
          </cell>
          <cell r="C3984" t="str">
            <v>km</v>
          </cell>
          <cell r="D3984">
            <v>31988.34</v>
          </cell>
          <cell r="E3984" t="str">
            <v>SICRO Abr/26</v>
          </cell>
        </row>
        <row r="3985">
          <cell r="A3985">
            <v>2809221</v>
          </cell>
          <cell r="B3985" t="str">
            <v>Demolição de via, bitola larga, 1.667 dormentes de madeira/km, trilho TR 68, barra com 12 m de comprimento, com separação e empilhamento</v>
          </cell>
          <cell r="C3985" t="str">
            <v>km</v>
          </cell>
          <cell r="D3985">
            <v>32853.660000000003</v>
          </cell>
          <cell r="E3985" t="str">
            <v>SICRO Abr/26</v>
          </cell>
        </row>
        <row r="3986">
          <cell r="A3986">
            <v>2809163</v>
          </cell>
          <cell r="B3986" t="str">
            <v>Demolição de via, bitola larga, 1.750 dormentes de madeira/km, trilho TR 45, barra com 12 m de comprimento, com separação e empilhamento</v>
          </cell>
          <cell r="C3986" t="str">
            <v>km</v>
          </cell>
          <cell r="D3986">
            <v>31602.63</v>
          </cell>
          <cell r="E3986" t="str">
            <v>SICRO Abr/26</v>
          </cell>
        </row>
        <row r="3987">
          <cell r="A3987">
            <v>2809164</v>
          </cell>
          <cell r="B3987" t="str">
            <v>Demolição de via, bitola larga, 1.750 dormentes de madeira/km, trilho TR 57, barra com 12 m de comprimento, com separação e empilhamento</v>
          </cell>
          <cell r="C3987" t="str">
            <v>km</v>
          </cell>
          <cell r="D3987">
            <v>33406.75</v>
          </cell>
          <cell r="E3987" t="str">
            <v>SICRO Abr/26</v>
          </cell>
        </row>
        <row r="3988">
          <cell r="A3988">
            <v>2809165</v>
          </cell>
          <cell r="B3988" t="str">
            <v>Demolição de via, bitola larga, 1.750 dormentes de madeira/km, trilho TR 68, barra com 12 m de comprimento, com separação e empilhamento</v>
          </cell>
          <cell r="C3988" t="str">
            <v>km</v>
          </cell>
          <cell r="D3988">
            <v>34296.449999999997</v>
          </cell>
          <cell r="E3988" t="str">
            <v>SICRO Abr/26</v>
          </cell>
        </row>
        <row r="3989">
          <cell r="A3989">
            <v>2809216</v>
          </cell>
          <cell r="B3989" t="str">
            <v>Demolição de via, bitola métrica, 1.667 dormentes de madeira/km, trilho TR 37, barra com 12 m de comprimento, com separação e empilhamento</v>
          </cell>
          <cell r="C3989" t="str">
            <v>km</v>
          </cell>
          <cell r="D3989">
            <v>28232.76</v>
          </cell>
          <cell r="E3989" t="str">
            <v>SICRO Abr/26</v>
          </cell>
        </row>
        <row r="3990">
          <cell r="A3990">
            <v>2809217</v>
          </cell>
          <cell r="B3990" t="str">
            <v>Demolição de via, bitola métrica, 1.667 dormentes de madeira/km, trilho TR 45, barra com 12 m de comprimento, com separação e empilhamento</v>
          </cell>
          <cell r="C3990" t="str">
            <v>km</v>
          </cell>
          <cell r="D3990">
            <v>28683.3</v>
          </cell>
          <cell r="E3990" t="str">
            <v>SICRO Abr/26</v>
          </cell>
        </row>
        <row r="3991">
          <cell r="A3991">
            <v>2809218</v>
          </cell>
          <cell r="B3991" t="str">
            <v>Demolição de via, bitola métrica, 1.667 dormentes de madeira/km, trilho TR 57, barra com 12 m de comprimento, com separação e empilhamento</v>
          </cell>
          <cell r="C3991" t="str">
            <v>km</v>
          </cell>
          <cell r="D3991">
            <v>30400.15</v>
          </cell>
          <cell r="E3991" t="str">
            <v>SICRO Abr/26</v>
          </cell>
        </row>
        <row r="3992">
          <cell r="A3992">
            <v>2809160</v>
          </cell>
          <cell r="B3992" t="str">
            <v>Demolição de via, bitola métrica, 1.750 dormentes de madeira/km, trilho TR 37, barra com 12 m de comprimento, com separação e empilhamento</v>
          </cell>
          <cell r="C3992" t="str">
            <v>km</v>
          </cell>
          <cell r="D3992">
            <v>29509.13</v>
          </cell>
          <cell r="E3992" t="str">
            <v>SICRO Abr/26</v>
          </cell>
        </row>
        <row r="3993">
          <cell r="A3993">
            <v>2809161</v>
          </cell>
          <cell r="B3993" t="str">
            <v>Demolição de via, bitola métrica, 1.750 dormentes de madeira/km, trilho TR 45, barra com 12 m de comprimento, com separação e empilhamento</v>
          </cell>
          <cell r="C3993" t="str">
            <v>km</v>
          </cell>
          <cell r="D3993">
            <v>29962.94</v>
          </cell>
          <cell r="E3993" t="str">
            <v>SICRO Abr/26</v>
          </cell>
        </row>
        <row r="3994">
          <cell r="A3994">
            <v>2809162</v>
          </cell>
          <cell r="B3994" t="str">
            <v>Demolição de via, bitola métrica, 1.750 dormentes de madeira/km, trilho TR 57, barra com 12 m de comprimento, com separação e empilhamento</v>
          </cell>
          <cell r="C3994" t="str">
            <v>km</v>
          </cell>
          <cell r="D3994">
            <v>31742.89</v>
          </cell>
          <cell r="E3994" t="str">
            <v>SICRO Abr/26</v>
          </cell>
        </row>
        <row r="3995">
          <cell r="A3995">
            <v>2809222</v>
          </cell>
          <cell r="B3995" t="str">
            <v>Demolição de via, bitola mista, 1.667 dormentes de madeira/km, trilho TR 45, barra com 12 m de comprimento, com separação e empilhamento</v>
          </cell>
          <cell r="C3995" t="str">
            <v>km</v>
          </cell>
          <cell r="D3995">
            <v>27052.62</v>
          </cell>
          <cell r="E3995" t="str">
            <v>SICRO Abr/26</v>
          </cell>
        </row>
        <row r="3996">
          <cell r="A3996">
            <v>2809223</v>
          </cell>
          <cell r="B3996" t="str">
            <v>Demolição de via, bitola mista, 1.667 dormentes de madeira/km, trilho TR 57, barra com 12 m de comprimento, com separação e empilhamento</v>
          </cell>
          <cell r="C3996" t="str">
            <v>km</v>
          </cell>
          <cell r="D3996">
            <v>34773.5</v>
          </cell>
          <cell r="E3996" t="str">
            <v>SICRO Abr/26</v>
          </cell>
        </row>
        <row r="3997">
          <cell r="A3997">
            <v>2809224</v>
          </cell>
          <cell r="B3997" t="str">
            <v>Demolição de via, bitola mista, 1.667 dormentes de madeira/km, trilho TR 68, barra com 12 m de comprimento, com separação e empilhamento</v>
          </cell>
          <cell r="C3997" t="str">
            <v>km</v>
          </cell>
          <cell r="D3997">
            <v>36071.49</v>
          </cell>
          <cell r="E3997" t="str">
            <v>SICRO Abr/26</v>
          </cell>
        </row>
        <row r="3998">
          <cell r="A3998">
            <v>2809166</v>
          </cell>
          <cell r="B3998" t="str">
            <v>Demolição de via, bitola mista, 1.750 dormentes de madeira/km, trilho TR 45, barra com 12 m de comprimento, com separação e empilhamento</v>
          </cell>
          <cell r="C3998" t="str">
            <v>km</v>
          </cell>
          <cell r="D3998">
            <v>28176.15</v>
          </cell>
          <cell r="E3998" t="str">
            <v>SICRO Abr/26</v>
          </cell>
        </row>
        <row r="3999">
          <cell r="A3999">
            <v>2809167</v>
          </cell>
          <cell r="B3999" t="str">
            <v>Demolição de via, bitola mista, 1.750 dormentes de madeira/km, trilho TR 57, barra com 12 m de comprimento, com separação e empilhamento</v>
          </cell>
          <cell r="C3999" t="str">
            <v>km</v>
          </cell>
          <cell r="D3999">
            <v>36273.5</v>
          </cell>
          <cell r="E3999" t="str">
            <v>SICRO Abr/26</v>
          </cell>
        </row>
        <row r="4000">
          <cell r="A4000">
            <v>2809168</v>
          </cell>
          <cell r="B4000" t="str">
            <v>Demolição de via, bitola mista, 1.750 dormentes de madeira/km, trilho TR 68, barra com 12 m de comprimento, com separação e empilhamento</v>
          </cell>
          <cell r="C4000" t="str">
            <v>km</v>
          </cell>
          <cell r="D4000">
            <v>37608.050000000003</v>
          </cell>
          <cell r="E4000" t="str">
            <v>SICRO Abr/26</v>
          </cell>
        </row>
        <row r="4001">
          <cell r="A4001">
            <v>2809158</v>
          </cell>
          <cell r="B4001" t="str">
            <v>Retirada manual de dormente de madeira, bitola larga ou mista, com separação e empilhamento</v>
          </cell>
          <cell r="C4001" t="str">
            <v>un</v>
          </cell>
          <cell r="D4001">
            <v>15.12</v>
          </cell>
          <cell r="E4001" t="str">
            <v>SICRO Abr/26</v>
          </cell>
        </row>
        <row r="4002">
          <cell r="A4002">
            <v>2809159</v>
          </cell>
          <cell r="B4002" t="str">
            <v>Retirada manual de dormente de madeira, bitola métrica, com separação e empilhamento</v>
          </cell>
          <cell r="C4002" t="str">
            <v>un</v>
          </cell>
          <cell r="D4002">
            <v>11.41</v>
          </cell>
          <cell r="E4002" t="str">
            <v>SICRO Abr/26</v>
          </cell>
        </row>
        <row r="4003">
          <cell r="A4003">
            <v>2909152</v>
          </cell>
          <cell r="B4003" t="str">
            <v>Aferição da geometria da via com carro controle</v>
          </cell>
          <cell r="C4003" t="str">
            <v>km</v>
          </cell>
          <cell r="D4003">
            <v>131.19999999999999</v>
          </cell>
          <cell r="E4003" t="str">
            <v>SICRO Abr/26</v>
          </cell>
        </row>
        <row r="4004">
          <cell r="A4004">
            <v>2909153</v>
          </cell>
          <cell r="B4004" t="str">
            <v>Capina química da plataforma ferroviária</v>
          </cell>
          <cell r="C4004" t="str">
            <v>km</v>
          </cell>
          <cell r="D4004">
            <v>270.36</v>
          </cell>
          <cell r="E4004" t="str">
            <v>SICRO Abr/26</v>
          </cell>
        </row>
        <row r="4005">
          <cell r="A4005">
            <v>2909151</v>
          </cell>
          <cell r="B4005" t="str">
            <v>Estabilização dinâmica da via</v>
          </cell>
          <cell r="C4005" t="str">
            <v>km</v>
          </cell>
          <cell r="D4005">
            <v>77.75</v>
          </cell>
          <cell r="E4005" t="str">
            <v>SICRO Abr/26</v>
          </cell>
        </row>
        <row r="4006">
          <cell r="A4006">
            <v>2909145</v>
          </cell>
          <cell r="B4006" t="str">
            <v>Nivelamento de junta com socaria manual da via</v>
          </cell>
          <cell r="C4006" t="str">
            <v>un</v>
          </cell>
          <cell r="D4006">
            <v>15.83</v>
          </cell>
          <cell r="E4006" t="str">
            <v>SICRO Abr/26</v>
          </cell>
        </row>
        <row r="4007">
          <cell r="A4007">
            <v>2909379</v>
          </cell>
          <cell r="B4007" t="str">
            <v>Nivelamento de via com grupo gerador/vibrador e levante de até 10 cm - bitola métrica ou larga com dormente de madeira ou concreto e taxa de dormentação de 1.667 un/km</v>
          </cell>
          <cell r="C4007" t="str">
            <v>km</v>
          </cell>
          <cell r="D4007">
            <v>9078.17</v>
          </cell>
          <cell r="E4007" t="str">
            <v>SICRO Abr/26</v>
          </cell>
        </row>
        <row r="4008">
          <cell r="A4008">
            <v>2909381</v>
          </cell>
          <cell r="B4008" t="str">
            <v>Nivelamento de via com grupo gerador/vibrador e levante de até 10 cm - bitola métrica ou larga com dormente de madeira ou concreto e taxa de dormentação de 1.750 un/km</v>
          </cell>
          <cell r="C4008" t="str">
            <v>km</v>
          </cell>
          <cell r="D4008">
            <v>9499.4699999999993</v>
          </cell>
          <cell r="E4008" t="str">
            <v>SICRO Abr/26</v>
          </cell>
        </row>
        <row r="4009">
          <cell r="A4009">
            <v>2909388</v>
          </cell>
          <cell r="B4009" t="str">
            <v>Nivelamento de via com grupo gerador/vibrador e levante de até 10 cm - bitola métrica ou larga com dormente de madeira ou concreto e taxa de dormentação de 1.850 un/km</v>
          </cell>
          <cell r="C4009" t="str">
            <v>km</v>
          </cell>
          <cell r="D4009">
            <v>10009.200000000001</v>
          </cell>
          <cell r="E4009" t="str">
            <v>SICRO Abr/26</v>
          </cell>
        </row>
        <row r="4010">
          <cell r="A4010">
            <v>2909380</v>
          </cell>
          <cell r="B4010" t="str">
            <v>Nivelamento de via com grupo gerador/vibrador e levante de até 10 cm - bitola mista com dormente de madeira ou concreto e taxa de dormentação de 1.667 un/km</v>
          </cell>
          <cell r="C4010" t="str">
            <v>km</v>
          </cell>
          <cell r="D4010">
            <v>13308.27</v>
          </cell>
          <cell r="E4010" t="str">
            <v>SICRO Abr/26</v>
          </cell>
        </row>
        <row r="4011">
          <cell r="A4011">
            <v>2909382</v>
          </cell>
          <cell r="B4011" t="str">
            <v>Nivelamento de via com grupo gerador/vibrador e levante de até 10 cm - bitola mista com dormente de madeira ou concreto e taxa de dormentação de 1.750 un/km</v>
          </cell>
          <cell r="C4011" t="str">
            <v>km</v>
          </cell>
          <cell r="D4011">
            <v>13938.92</v>
          </cell>
          <cell r="E4011" t="str">
            <v>SICRO Abr/26</v>
          </cell>
        </row>
        <row r="4012">
          <cell r="A4012">
            <v>2909387</v>
          </cell>
          <cell r="B4012" t="str">
            <v>Nivelamento de via com grupo gerador/vibrador e levante de até 10 cm - bitola mista com dormente de madeira ou concreto e taxa de dormentação de 1.850 un/km</v>
          </cell>
          <cell r="C4012" t="str">
            <v>km</v>
          </cell>
          <cell r="D4012">
            <v>14706.85</v>
          </cell>
          <cell r="E4012" t="str">
            <v>SICRO Abr/26</v>
          </cell>
        </row>
        <row r="4013">
          <cell r="A4013">
            <v>2909375</v>
          </cell>
          <cell r="B4013" t="str">
            <v>Nivelamento de via com socaria manual e levante de até 10 cm - bitola métrica ou larga com dormente de madeira ou concreto e taxa de dormentação de 1.667 un/km</v>
          </cell>
          <cell r="C4013" t="str">
            <v>km</v>
          </cell>
          <cell r="D4013">
            <v>14121.42</v>
          </cell>
          <cell r="E4013" t="str">
            <v>SICRO Abr/26</v>
          </cell>
        </row>
        <row r="4014">
          <cell r="A4014">
            <v>2909377</v>
          </cell>
          <cell r="B4014" t="str">
            <v>Nivelamento de via com socaria manual e levante de até 10 cm - bitola métrica ou larga com dormente de madeira ou concreto e taxa de dormentação de 1.750 un/km</v>
          </cell>
          <cell r="C4014" t="str">
            <v>km</v>
          </cell>
          <cell r="D4014">
            <v>14780.89</v>
          </cell>
          <cell r="E4014" t="str">
            <v>SICRO Abr/26</v>
          </cell>
        </row>
        <row r="4015">
          <cell r="A4015">
            <v>2909386</v>
          </cell>
          <cell r="B4015" t="str">
            <v>Nivelamento de via com socaria manual e levante de até 10 cm - bitola métrica ou larga com dormente de madeira ou concreto e taxa de dormentação de 1.850 un/km</v>
          </cell>
          <cell r="C4015" t="str">
            <v>km</v>
          </cell>
          <cell r="D4015">
            <v>15576.19</v>
          </cell>
          <cell r="E4015" t="str">
            <v>SICRO Abr/26</v>
          </cell>
        </row>
        <row r="4016">
          <cell r="A4016">
            <v>2909376</v>
          </cell>
          <cell r="B4016" t="str">
            <v>Nivelamento de via com socaria manual e levante de até 10 cm - bitola mista com dormente de madeira ou concreto e taxa de dormentação de 1.667 un/km</v>
          </cell>
          <cell r="C4016" t="str">
            <v>km</v>
          </cell>
          <cell r="D4016">
            <v>20741.03</v>
          </cell>
          <cell r="E4016" t="str">
            <v>SICRO Abr/26</v>
          </cell>
        </row>
        <row r="4017">
          <cell r="A4017">
            <v>2909378</v>
          </cell>
          <cell r="B4017" t="str">
            <v>Nivelamento de via com socaria manual e levante de até 10 cm - bitola mista com dormente de madeira ou concreto e taxa de dormentação de 1.750 un/km</v>
          </cell>
          <cell r="C4017" t="str">
            <v>km</v>
          </cell>
          <cell r="D4017">
            <v>21738.19</v>
          </cell>
          <cell r="E4017" t="str">
            <v>SICRO Abr/26</v>
          </cell>
        </row>
        <row r="4018">
          <cell r="A4018">
            <v>2909385</v>
          </cell>
          <cell r="B4018" t="str">
            <v>Nivelamento de via com socaria manual e levante de até 10 cm - bitola mista com dormente de madeira ou concreto e taxa de dormentação de 1.850 un/km</v>
          </cell>
          <cell r="C4018" t="str">
            <v>km</v>
          </cell>
          <cell r="D4018">
            <v>22924.3</v>
          </cell>
          <cell r="E4018" t="str">
            <v>SICRO Abr/26</v>
          </cell>
        </row>
        <row r="4019">
          <cell r="A4019">
            <v>2909383</v>
          </cell>
          <cell r="B4019" t="str">
            <v>Nivelamento e alinhamento de via com socadora automática e levante de até 10 cm - qualquer bitola ou dormente e taxa de dormentação de 1.667 un/km</v>
          </cell>
          <cell r="C4019" t="str">
            <v>km</v>
          </cell>
          <cell r="D4019">
            <v>6676.93</v>
          </cell>
          <cell r="E4019" t="str">
            <v>SICRO Abr/26</v>
          </cell>
        </row>
        <row r="4020">
          <cell r="A4020">
            <v>2909384</v>
          </cell>
          <cell r="B4020" t="str">
            <v>Nivelamento e alinhamento de via com socadora automática e levante de até 10 cm - qualquer bitola ou dormente e taxa de dormentação de 1.750 un/km</v>
          </cell>
          <cell r="C4020" t="str">
            <v>km</v>
          </cell>
          <cell r="D4020">
            <v>7009.41</v>
          </cell>
          <cell r="E4020" t="str">
            <v>SICRO Abr/26</v>
          </cell>
        </row>
        <row r="4021">
          <cell r="A4021">
            <v>2909148</v>
          </cell>
          <cell r="B4021" t="str">
            <v>Regularização do lastro com reguladora de lastro</v>
          </cell>
          <cell r="C4021" t="str">
            <v>km</v>
          </cell>
          <cell r="D4021">
            <v>479.26</v>
          </cell>
          <cell r="E4021" t="str">
            <v>SICRO Abr/26</v>
          </cell>
        </row>
        <row r="4022">
          <cell r="A4022">
            <v>2909389</v>
          </cell>
          <cell r="B4022" t="str">
            <v>Regularização manual do lastro em via corrida, bitola larga, com qualquer tipo de dormente</v>
          </cell>
          <cell r="C4022" t="str">
            <v>km</v>
          </cell>
          <cell r="D4022">
            <v>5136.45</v>
          </cell>
          <cell r="E4022" t="str">
            <v>SICRO Abr/26</v>
          </cell>
        </row>
        <row r="4023">
          <cell r="A4023">
            <v>2909390</v>
          </cell>
          <cell r="B4023" t="str">
            <v>Regularização manual do lastro em via corrida, bitola métrica, com qualquer tipo de dormente</v>
          </cell>
          <cell r="C4023" t="str">
            <v>km</v>
          </cell>
          <cell r="D4023">
            <v>3617.24</v>
          </cell>
          <cell r="E4023" t="str">
            <v>SICRO Abr/26</v>
          </cell>
        </row>
        <row r="4024">
          <cell r="A4024">
            <v>2909391</v>
          </cell>
          <cell r="B4024" t="str">
            <v>Regularização manual do lastro em via corrida, bitola mista, com qualquer tipo de dormente</v>
          </cell>
          <cell r="C4024" t="str">
            <v>km</v>
          </cell>
          <cell r="D4024">
            <v>6164.14</v>
          </cell>
          <cell r="E4024" t="str">
            <v>SICRO Abr/26</v>
          </cell>
        </row>
        <row r="4025">
          <cell r="A4025">
            <v>3009336</v>
          </cell>
          <cell r="B4025" t="str">
            <v>Alívio de tensão, com martelo de bronze, em TLS com 120 de comprimento de TR45, taxa de dormentação de 1.667 un/km, para qualquer bitola e fixação elástica</v>
          </cell>
          <cell r="C4025" t="str">
            <v>un</v>
          </cell>
          <cell r="D4025">
            <v>140.72999999999999</v>
          </cell>
          <cell r="E4025" t="str">
            <v>SICRO Abr/26</v>
          </cell>
        </row>
        <row r="4026">
          <cell r="A4026">
            <v>3009337</v>
          </cell>
          <cell r="B4026" t="str">
            <v>Alívio de tensão, com martelo de bronze, em TLS com 120 de comprimento de TR45, taxa de dormentação de 1.750 un/km, para qualquer bitola e fixação elástica</v>
          </cell>
          <cell r="C4026" t="str">
            <v>un</v>
          </cell>
          <cell r="D4026">
            <v>144.53</v>
          </cell>
          <cell r="E4026" t="str">
            <v>SICRO Abr/26</v>
          </cell>
        </row>
        <row r="4027">
          <cell r="A4027">
            <v>3009340</v>
          </cell>
          <cell r="B4027" t="str">
            <v>Alívio de tensão, com martelo de bronze, em TLS com 120 de comprimento de TR57, taxa de dormentação de 1.667 un/km, para qualquer bitola e fixação elástica</v>
          </cell>
          <cell r="C4027" t="str">
            <v>un</v>
          </cell>
          <cell r="D4027">
            <v>271.39</v>
          </cell>
          <cell r="E4027" t="str">
            <v>SICRO Abr/26</v>
          </cell>
        </row>
        <row r="4028">
          <cell r="A4028">
            <v>3009341</v>
          </cell>
          <cell r="B4028" t="str">
            <v>Alívio de tensão, com martelo de bronze, em TLS com 120 de comprimento de TR57, taxa de dormentação de 1.750 un/km, para qualquer bitola e fixação elástica</v>
          </cell>
          <cell r="C4028" t="str">
            <v>un</v>
          </cell>
          <cell r="D4028">
            <v>278.98</v>
          </cell>
          <cell r="E4028" t="str">
            <v>SICRO Abr/26</v>
          </cell>
        </row>
        <row r="4029">
          <cell r="A4029">
            <v>3009344</v>
          </cell>
          <cell r="B4029" t="str">
            <v>Alívio de tensão, com martelo de bronze, em TLS com 120 de comprimento de TR68, taxa de dormentação de 1.667 un/km, para qualquer bitola e fixação elástica</v>
          </cell>
          <cell r="C4029" t="str">
            <v>un</v>
          </cell>
          <cell r="D4029">
            <v>141.34</v>
          </cell>
          <cell r="E4029" t="str">
            <v>SICRO Abr/26</v>
          </cell>
        </row>
        <row r="4030">
          <cell r="A4030">
            <v>3009345</v>
          </cell>
          <cell r="B4030" t="str">
            <v>Alívio de tensão, com martelo de bronze, em TLS com 120 de comprimento de TR68, taxa de dormentação de 1.750 un/km, para qualquer bitola e fixação elástica</v>
          </cell>
          <cell r="C4030" t="str">
            <v>un</v>
          </cell>
          <cell r="D4030">
            <v>145.13999999999999</v>
          </cell>
          <cell r="E4030" t="str">
            <v>SICRO Abr/26</v>
          </cell>
        </row>
        <row r="4031">
          <cell r="A4031">
            <v>3009348</v>
          </cell>
          <cell r="B4031" t="str">
            <v>Alívio de tensão, com martelo de bronze, em TLS com 120 de comprimento de UIC60, taxa de dormentação de 1.667 un/km, para qualquer bitola e fixação elástica</v>
          </cell>
          <cell r="C4031" t="str">
            <v>un</v>
          </cell>
          <cell r="D4031">
            <v>271.45999999999998</v>
          </cell>
          <cell r="E4031" t="str">
            <v>SICRO Abr/26</v>
          </cell>
        </row>
        <row r="4032">
          <cell r="A4032">
            <v>3009349</v>
          </cell>
          <cell r="B4032" t="str">
            <v>Alívio de tensão, com martelo de bronze, em TLS com 120 de comprimento de UIC60, taxa de dormentação de 1.750 un/km, para qualquer bitola e fixação elástica</v>
          </cell>
          <cell r="C4032" t="str">
            <v>un</v>
          </cell>
          <cell r="D4032">
            <v>279.05</v>
          </cell>
          <cell r="E4032" t="str">
            <v>SICRO Abr/26</v>
          </cell>
        </row>
        <row r="4033">
          <cell r="A4033">
            <v>3009338</v>
          </cell>
          <cell r="B4033" t="str">
            <v>Alívio de tensão, com martelo de bronze, em TLS com 240 de comprimento de TR45, taxa de dormentação de 1.667 un/km, para qualquer bitola e fixação elástica</v>
          </cell>
          <cell r="C4033" t="str">
            <v>un</v>
          </cell>
          <cell r="D4033">
            <v>140.72999999999999</v>
          </cell>
          <cell r="E4033" t="str">
            <v>SICRO Abr/26</v>
          </cell>
        </row>
        <row r="4034">
          <cell r="A4034">
            <v>3009339</v>
          </cell>
          <cell r="B4034" t="str">
            <v>Alívio de tensão, com martelo de bronze, em TLS com 240 de comprimento de TR45, taxa de dormentação de 1.750 un/km, para qualquer bitola e fixação elástica</v>
          </cell>
          <cell r="C4034" t="str">
            <v>un</v>
          </cell>
          <cell r="D4034">
            <v>144.53</v>
          </cell>
          <cell r="E4034" t="str">
            <v>SICRO Abr/26</v>
          </cell>
        </row>
        <row r="4035">
          <cell r="A4035">
            <v>3009342</v>
          </cell>
          <cell r="B4035" t="str">
            <v>Alívio de tensão, com martelo de bronze, em TLS com 240 de comprimento de TR57, taxa de dormentação de 1.667 un/km, para qualquer bitola e fixação elástica</v>
          </cell>
          <cell r="C4035" t="str">
            <v>un</v>
          </cell>
          <cell r="D4035">
            <v>271.39</v>
          </cell>
          <cell r="E4035" t="str">
            <v>SICRO Abr/26</v>
          </cell>
        </row>
        <row r="4036">
          <cell r="A4036">
            <v>3009343</v>
          </cell>
          <cell r="B4036" t="str">
            <v>Alívio de tensão, com martelo de bronze, em TLS com 240 de comprimento de TR57, taxa de dormentação de 1.750 un/km, para qualquer bitola e fixação elástica</v>
          </cell>
          <cell r="C4036" t="str">
            <v>un</v>
          </cell>
          <cell r="D4036">
            <v>278.98</v>
          </cell>
          <cell r="E4036" t="str">
            <v>SICRO Abr/26</v>
          </cell>
        </row>
        <row r="4037">
          <cell r="A4037">
            <v>3009346</v>
          </cell>
          <cell r="B4037" t="str">
            <v>Alívio de tensão, com martelo de bronze, em TLS com 240 de comprimento de TR68, taxa de dormentação de 1.667 un/km, para qualquer bitola e fixação elástica</v>
          </cell>
          <cell r="C4037" t="str">
            <v>un</v>
          </cell>
          <cell r="D4037">
            <v>141.34</v>
          </cell>
          <cell r="E4037" t="str">
            <v>SICRO Abr/26</v>
          </cell>
        </row>
        <row r="4038">
          <cell r="A4038">
            <v>3009347</v>
          </cell>
          <cell r="B4038" t="str">
            <v>Alívio de tensão, com martelo de bronze, em TLS com 240 de comprimento de TR68, taxa de dormentação de 1.750 un/km, para qualquer bitola e fixação elástica</v>
          </cell>
          <cell r="C4038" t="str">
            <v>un</v>
          </cell>
          <cell r="D4038">
            <v>145.13999999999999</v>
          </cell>
          <cell r="E4038" t="str">
            <v>SICRO Abr/26</v>
          </cell>
        </row>
        <row r="4039">
          <cell r="A4039">
            <v>3009350</v>
          </cell>
          <cell r="B4039" t="str">
            <v>Alívio de tensão, com martelo de bronze, em TLS com 240 de comprimento de UIC60, taxa de dormentação de 1.667 un/km, para qualquer bitola e fixação elástica</v>
          </cell>
          <cell r="C4039" t="str">
            <v>un</v>
          </cell>
          <cell r="D4039">
            <v>271.45999999999998</v>
          </cell>
          <cell r="E4039" t="str">
            <v>SICRO Abr/26</v>
          </cell>
        </row>
        <row r="4040">
          <cell r="A4040">
            <v>3009351</v>
          </cell>
          <cell r="B4040" t="str">
            <v>Alívio de tensão, com martelo de bronze, em TLS com 240 de comprimento de UIC60, taxa de dormentação de 1.750 un/km, para qualquer bitola e fixação elástica</v>
          </cell>
          <cell r="C4040" t="str">
            <v>un</v>
          </cell>
          <cell r="D4040">
            <v>279.05</v>
          </cell>
          <cell r="E4040" t="str">
            <v>SICRO Abr/26</v>
          </cell>
        </row>
        <row r="4041">
          <cell r="A4041">
            <v>3009080</v>
          </cell>
          <cell r="B4041" t="str">
            <v>Colocação manual de grampo elástico Pandrol</v>
          </cell>
          <cell r="C4041" t="str">
            <v>un</v>
          </cell>
          <cell r="D4041">
            <v>0.21</v>
          </cell>
          <cell r="E4041" t="str">
            <v>SICRO Abr/26</v>
          </cell>
        </row>
        <row r="4042">
          <cell r="A4042">
            <v>3009075</v>
          </cell>
          <cell r="B4042" t="str">
            <v>Colocação manual de retensor para trilho TR45</v>
          </cell>
          <cell r="C4042" t="str">
            <v>un</v>
          </cell>
          <cell r="D4042">
            <v>55.31</v>
          </cell>
          <cell r="E4042" t="str">
            <v>SICRO Abr/26</v>
          </cell>
        </row>
        <row r="4043">
          <cell r="A4043">
            <v>3009076</v>
          </cell>
          <cell r="B4043" t="str">
            <v>Colocação manual de retensor para trilho TR57</v>
          </cell>
          <cell r="C4043" t="str">
            <v>un</v>
          </cell>
          <cell r="D4043">
            <v>57.12</v>
          </cell>
          <cell r="E4043" t="str">
            <v>SICRO Abr/26</v>
          </cell>
        </row>
        <row r="4044">
          <cell r="A4044">
            <v>3009077</v>
          </cell>
          <cell r="B4044" t="str">
            <v>Colocação manual de retensor para trilho TR68</v>
          </cell>
          <cell r="C4044" t="str">
            <v>un</v>
          </cell>
          <cell r="D4044">
            <v>60.29</v>
          </cell>
          <cell r="E4044" t="str">
            <v>SICRO Abr/26</v>
          </cell>
        </row>
        <row r="4045">
          <cell r="A4045">
            <v>3009078</v>
          </cell>
          <cell r="B4045" t="str">
            <v>Colocação manual de retensor para trilho UIC60</v>
          </cell>
          <cell r="C4045" t="str">
            <v>un</v>
          </cell>
          <cell r="D4045">
            <v>62.74</v>
          </cell>
          <cell r="E4045" t="str">
            <v>SICRO Abr/26</v>
          </cell>
        </row>
        <row r="4046">
          <cell r="A4046">
            <v>3009087</v>
          </cell>
          <cell r="B4046" t="str">
            <v>Colocação mecanizada de grampo elástico Pandrol</v>
          </cell>
          <cell r="C4046" t="str">
            <v>un</v>
          </cell>
          <cell r="D4046">
            <v>0.13</v>
          </cell>
          <cell r="E4046" t="str">
            <v>SICRO Abr/26</v>
          </cell>
        </row>
        <row r="4047">
          <cell r="A4047">
            <v>3009085</v>
          </cell>
          <cell r="B4047" t="str">
            <v>Contratrilho TR45, comprimento de 12 m, sobre dormente de madeira, taxa de dormentação de 1.750 un/km, tala de junção de 6 furos e fixação rígida - posicionamento e assentamento manual</v>
          </cell>
          <cell r="C4047" t="str">
            <v>m</v>
          </cell>
          <cell r="D4047">
            <v>1027.97</v>
          </cell>
          <cell r="E4047" t="str">
            <v>SICRO Abr/26</v>
          </cell>
        </row>
        <row r="4048">
          <cell r="A4048">
            <v>3009086</v>
          </cell>
          <cell r="B4048" t="str">
            <v>Contratrilho TR57, comprimento de 12 m, sobre dormente de madeira, taxa de dormentação de 1.750 un/km, tala de junção de 6 furos e fixação rígida - posicionamento e assentamento manual</v>
          </cell>
          <cell r="C4048" t="str">
            <v>m</v>
          </cell>
          <cell r="D4048">
            <v>1383.28</v>
          </cell>
          <cell r="E4048" t="str">
            <v>SICRO Abr/26</v>
          </cell>
        </row>
        <row r="4049">
          <cell r="A4049">
            <v>3009089</v>
          </cell>
          <cell r="B4049" t="str">
            <v>Contratrilho TR68, comprimento de 12 m, sobre dormente de madeira, taxa de dormentação de 1.750 un/km, tala de junção de 6 furos e fixação rígida - posicionamento e assentamento manual</v>
          </cell>
          <cell r="C4049" t="str">
            <v>m</v>
          </cell>
          <cell r="D4049">
            <v>1686.62</v>
          </cell>
          <cell r="E4049" t="str">
            <v>SICRO Abr/26</v>
          </cell>
        </row>
        <row r="4050">
          <cell r="A4050">
            <v>3009090</v>
          </cell>
          <cell r="B4050" t="str">
            <v>Contratrilho UIC60, comprimento de 12 m, sobre dormente de madeira, taxa de dormentação de 1.750 un/km, tala de junção de 6 furos e fixação rígida - posicionamento e assentamento manual</v>
          </cell>
          <cell r="C4050" t="str">
            <v>m</v>
          </cell>
          <cell r="D4050">
            <v>1507.12</v>
          </cell>
          <cell r="E4050" t="str">
            <v>SICRO Abr/26</v>
          </cell>
        </row>
        <row r="4051">
          <cell r="A4051">
            <v>3009004</v>
          </cell>
          <cell r="B4051" t="str">
            <v>Dormente de concreto monobloco protendido bitola larga - confecção</v>
          </cell>
          <cell r="C4051" t="str">
            <v>un</v>
          </cell>
          <cell r="D4051">
            <v>372.41</v>
          </cell>
          <cell r="E4051" t="str">
            <v>SICRO Abr/26</v>
          </cell>
        </row>
        <row r="4052">
          <cell r="A4052">
            <v>3009002</v>
          </cell>
          <cell r="B4052" t="str">
            <v>Dormente de concreto monobloco protendido bitola métrica - confecção</v>
          </cell>
          <cell r="C4052" t="str">
            <v>un</v>
          </cell>
          <cell r="D4052">
            <v>284.64</v>
          </cell>
          <cell r="E4052" t="str">
            <v>SICRO Abr/26</v>
          </cell>
        </row>
        <row r="4053">
          <cell r="A4053">
            <v>3009006</v>
          </cell>
          <cell r="B4053" t="str">
            <v>Dormente de concreto monobloco protendido bitola mista - confecção</v>
          </cell>
          <cell r="C4053" t="str">
            <v>un</v>
          </cell>
          <cell r="D4053">
            <v>487.2</v>
          </cell>
          <cell r="E4053" t="str">
            <v>SICRO Abr/26</v>
          </cell>
        </row>
        <row r="4054">
          <cell r="A4054">
            <v>3009280</v>
          </cell>
          <cell r="B4054" t="str">
            <v>Dormente de concreto monobloco, bitola larga, taxa de dormentação de 1.667 un/km, fixação elástica Pandrol - posicionamento mecanizado com carregadeira</v>
          </cell>
          <cell r="C4054" t="str">
            <v>km</v>
          </cell>
          <cell r="D4054">
            <v>648691.98</v>
          </cell>
          <cell r="E4054" t="str">
            <v>SICRO Abr/26</v>
          </cell>
        </row>
        <row r="4055">
          <cell r="A4055">
            <v>3009281</v>
          </cell>
          <cell r="B4055" t="str">
            <v>Dormente de concreto monobloco, bitola larga, taxa de dormentação de 1.667 un/km, fixação elástica Pandrol - posicionamento mecanizado com pórtico</v>
          </cell>
          <cell r="C4055" t="str">
            <v>km</v>
          </cell>
          <cell r="D4055">
            <v>641611.88</v>
          </cell>
          <cell r="E4055" t="str">
            <v>SICRO Abr/26</v>
          </cell>
        </row>
        <row r="4056">
          <cell r="A4056">
            <v>3009061</v>
          </cell>
          <cell r="B4056" t="str">
            <v>Dormente de concreto monobloco, bitola larga, taxa de dormentação de 1.750 un/km, fixação elástica Pandrol - posicionamento mecanizado com carregadeira</v>
          </cell>
          <cell r="C4056" t="str">
            <v>km</v>
          </cell>
          <cell r="D4056">
            <v>680991.68</v>
          </cell>
          <cell r="E4056" t="str">
            <v>SICRO Abr/26</v>
          </cell>
        </row>
        <row r="4057">
          <cell r="A4057">
            <v>3009062</v>
          </cell>
          <cell r="B4057" t="str">
            <v>Dormente de concreto monobloco, bitola larga, taxa de dormentação de 1.750 un/km, fixação elástica Pandrol - posicionamento mecanizado com pórtico</v>
          </cell>
          <cell r="C4057" t="str">
            <v>km</v>
          </cell>
          <cell r="D4057">
            <v>673557.68</v>
          </cell>
          <cell r="E4057" t="str">
            <v>SICRO Abr/26</v>
          </cell>
        </row>
        <row r="4058">
          <cell r="A4058">
            <v>3009278</v>
          </cell>
          <cell r="B4058" t="str">
            <v>Dormente de concreto monobloco, bitola métrica, taxa de dormentação de 1.667 un/km, fixação elástica Pandrol - posicionamento mecanizado com carregadeira</v>
          </cell>
          <cell r="C4058" t="str">
            <v>km</v>
          </cell>
          <cell r="D4058">
            <v>496554.39</v>
          </cell>
          <cell r="E4058" t="str">
            <v>SICRO Abr/26</v>
          </cell>
        </row>
        <row r="4059">
          <cell r="A4059">
            <v>3009279</v>
          </cell>
          <cell r="B4059" t="str">
            <v>Dormente de concreto monobloco, bitola métrica, taxa de dormentação de 1.667 un/km, fixação elástica Pandrol - posicionamento mecanizado com pórtico</v>
          </cell>
          <cell r="C4059" t="str">
            <v>km</v>
          </cell>
          <cell r="D4059">
            <v>491903.44</v>
          </cell>
          <cell r="E4059" t="str">
            <v>SICRO Abr/26</v>
          </cell>
        </row>
        <row r="4060">
          <cell r="A4060">
            <v>3009059</v>
          </cell>
          <cell r="B4060" t="str">
            <v>Dormente de concreto monobloco, bitola métrica, taxa de dormentação de 1.750 un/km, fixação elástica Pandrol - posicionamento mecanizado com carregadeira</v>
          </cell>
          <cell r="C4060" t="str">
            <v>km</v>
          </cell>
          <cell r="D4060">
            <v>521279.16</v>
          </cell>
          <cell r="E4060" t="str">
            <v>SICRO Abr/26</v>
          </cell>
        </row>
        <row r="4061">
          <cell r="A4061">
            <v>3009060</v>
          </cell>
          <cell r="B4061" t="str">
            <v>Dormente de concreto monobloco, bitola métrica, taxa de dormentação de 1.750 un/km, fixação elástica Pandrol - posicionamento mecanizado com pórtico</v>
          </cell>
          <cell r="C4061" t="str">
            <v>km</v>
          </cell>
          <cell r="D4061">
            <v>516395.25</v>
          </cell>
          <cell r="E4061" t="str">
            <v>SICRO Abr/26</v>
          </cell>
        </row>
        <row r="4062">
          <cell r="A4062">
            <v>3009282</v>
          </cell>
          <cell r="B4062" t="str">
            <v>Dormente de concreto monobloco, bitola mista, taxa de dormentação de 1.667 un/km, fixação elástica Pandrol - posicionamento mecanizado com carregadeira</v>
          </cell>
          <cell r="C4062" t="str">
            <v>km</v>
          </cell>
          <cell r="D4062">
            <v>840046.07999999996</v>
          </cell>
          <cell r="E4062" t="str">
            <v>SICRO Abr/26</v>
          </cell>
        </row>
        <row r="4063">
          <cell r="A4063">
            <v>3009283</v>
          </cell>
          <cell r="B4063" t="str">
            <v>Dormente de concreto monobloco, bitola mista, taxa de dormentação de 1.667 un/km, fixação elástica Pandrol - posicionamento mecanizado com pórtico</v>
          </cell>
          <cell r="C4063" t="str">
            <v>km</v>
          </cell>
          <cell r="D4063">
            <v>832968.81</v>
          </cell>
          <cell r="E4063" t="str">
            <v>SICRO Abr/26</v>
          </cell>
        </row>
        <row r="4064">
          <cell r="A4064">
            <v>3009063</v>
          </cell>
          <cell r="B4064" t="str">
            <v>Dormente de concreto monobloco, bitola mista, taxa de dormentação de 1.750 un/km, fixação elástica Pandrol - posicionamento mecanizado com carregadeira</v>
          </cell>
          <cell r="C4064" t="str">
            <v>km</v>
          </cell>
          <cell r="D4064">
            <v>881873.31</v>
          </cell>
          <cell r="E4064" t="str">
            <v>SICRO Abr/26</v>
          </cell>
        </row>
        <row r="4065">
          <cell r="A4065">
            <v>3009064</v>
          </cell>
          <cell r="B4065" t="str">
            <v>Dormente de concreto monobloco, bitola mista, taxa de dormentação de 1.750 un/km, fixação elástica Pandrol - posicionamento mecanizado com pórtico</v>
          </cell>
          <cell r="C4065" t="str">
            <v>km</v>
          </cell>
          <cell r="D4065">
            <v>874442.28</v>
          </cell>
          <cell r="E4065" t="str">
            <v>SICRO Abr/26</v>
          </cell>
        </row>
        <row r="4066">
          <cell r="A4066">
            <v>3009081</v>
          </cell>
          <cell r="B4066" t="str">
            <v>Dormente de madeira para ponte, bitola métrica ou larga, para TR45, fixação rígida - posicionamento e assentamento mecanizado</v>
          </cell>
          <cell r="C4066" t="str">
            <v>un</v>
          </cell>
          <cell r="D4066">
            <v>687.36</v>
          </cell>
          <cell r="E4066" t="str">
            <v>SICRO Abr/26</v>
          </cell>
        </row>
        <row r="4067">
          <cell r="A4067">
            <v>3009082</v>
          </cell>
          <cell r="B4067" t="str">
            <v>Dormente de madeira para ponte, bitola métrica ou larga, para TR57, fixação rígida - posicionamento e assentamento mecanizado</v>
          </cell>
          <cell r="C4067" t="str">
            <v>un</v>
          </cell>
          <cell r="D4067">
            <v>740.8</v>
          </cell>
          <cell r="E4067" t="str">
            <v>SICRO Abr/26</v>
          </cell>
        </row>
        <row r="4068">
          <cell r="A4068">
            <v>3009083</v>
          </cell>
          <cell r="B4068" t="str">
            <v>Dormente de madeira para ponte, bitola métrica ou larga, para TR68, fixação rígida - posicionamento e assentamento mecanizado</v>
          </cell>
          <cell r="C4068" t="str">
            <v>un</v>
          </cell>
          <cell r="D4068">
            <v>788.13</v>
          </cell>
          <cell r="E4068" t="str">
            <v>SICRO Abr/26</v>
          </cell>
        </row>
        <row r="4069">
          <cell r="A4069">
            <v>3009084</v>
          </cell>
          <cell r="B4069" t="str">
            <v>Dormente de madeira para ponte, bitola métrica ou larga, para UIC60, fixação rígida - posicionamento e assentamento mecanizado</v>
          </cell>
          <cell r="C4069" t="str">
            <v>un</v>
          </cell>
          <cell r="D4069">
            <v>779.6</v>
          </cell>
          <cell r="E4069" t="str">
            <v>SICRO Abr/26</v>
          </cell>
        </row>
        <row r="4070">
          <cell r="A4070">
            <v>3009070</v>
          </cell>
          <cell r="B4070" t="str">
            <v>Dormente de madeira, bitola larga ou mista - posicionamento manual</v>
          </cell>
          <cell r="C4070" t="str">
            <v>un</v>
          </cell>
          <cell r="D4070">
            <v>367</v>
          </cell>
          <cell r="E4070" t="str">
            <v>SICRO Abr/26</v>
          </cell>
        </row>
        <row r="4071">
          <cell r="A4071">
            <v>3009285</v>
          </cell>
          <cell r="B4071" t="str">
            <v>Dormente de madeira, bitola larga ou mista, taxa de dormentação de 1.667 un/km - posicionamento mecanizado com carregadeira</v>
          </cell>
          <cell r="C4071" t="str">
            <v>km</v>
          </cell>
          <cell r="D4071">
            <v>581054.71999999997</v>
          </cell>
          <cell r="E4071" t="str">
            <v>SICRO Abr/26</v>
          </cell>
        </row>
        <row r="4072">
          <cell r="A4072">
            <v>3009072</v>
          </cell>
          <cell r="B4072" t="str">
            <v>Dormente de madeira, bitola larga ou mista, taxa de dormentação de 1.750 un/km - posicionamento mecanizado com carregadeira</v>
          </cell>
          <cell r="C4072" t="str">
            <v>km</v>
          </cell>
          <cell r="D4072">
            <v>609986.76</v>
          </cell>
          <cell r="E4072" t="str">
            <v>SICRO Abr/26</v>
          </cell>
        </row>
        <row r="4073">
          <cell r="A4073">
            <v>3009069</v>
          </cell>
          <cell r="B4073" t="str">
            <v>Dormente de madeira, bitola métrica - posicionamento manual</v>
          </cell>
          <cell r="C4073" t="str">
            <v>un</v>
          </cell>
          <cell r="D4073">
            <v>232.02</v>
          </cell>
          <cell r="E4073" t="str">
            <v>SICRO Abr/26</v>
          </cell>
        </row>
        <row r="4074">
          <cell r="A4074">
            <v>3009284</v>
          </cell>
          <cell r="B4074" t="str">
            <v>Dormente de madeira, bitola métrica, taxa de dormentação de 1.667 un/km - posicionamento mecanizado com carregadeira</v>
          </cell>
          <cell r="C4074" t="str">
            <v>km</v>
          </cell>
          <cell r="D4074">
            <v>363072.6</v>
          </cell>
          <cell r="E4074" t="str">
            <v>SICRO Abr/26</v>
          </cell>
        </row>
        <row r="4075">
          <cell r="A4075">
            <v>3009071</v>
          </cell>
          <cell r="B4075" t="str">
            <v>Dormente de madeira, bitola métrica, taxa de dormentação de 1.750 un/km - posicionamento mecanizado com carregadeira</v>
          </cell>
          <cell r="C4075" t="str">
            <v>km</v>
          </cell>
          <cell r="D4075">
            <v>381151.3</v>
          </cell>
          <cell r="E4075" t="str">
            <v>SICRO Abr/26</v>
          </cell>
        </row>
        <row r="4076">
          <cell r="A4076">
            <v>3009091</v>
          </cell>
          <cell r="B4076" t="str">
            <v>Lançamento de lastro, 10 cm de altura, primeiro levante, descarga de pedra britada de caminhões</v>
          </cell>
          <cell r="C4076" t="str">
            <v>m³</v>
          </cell>
          <cell r="D4076">
            <v>218.6</v>
          </cell>
          <cell r="E4076" t="str">
            <v>SICRO Abr/26</v>
          </cell>
        </row>
        <row r="4077">
          <cell r="A4077">
            <v>3009058</v>
          </cell>
          <cell r="B4077" t="str">
            <v>Lubrificador de trilhos e de flanges de rodas</v>
          </cell>
          <cell r="C4077" t="str">
            <v>un</v>
          </cell>
          <cell r="D4077">
            <v>91556.39</v>
          </cell>
          <cell r="E4077" t="str">
            <v>SICRO Abr/26</v>
          </cell>
        </row>
        <row r="4078">
          <cell r="A4078">
            <v>3009229</v>
          </cell>
          <cell r="B4078" t="str">
            <v>Posicionamento mecanizado de trilhos</v>
          </cell>
          <cell r="C4078" t="str">
            <v>km</v>
          </cell>
          <cell r="D4078">
            <v>276.66000000000003</v>
          </cell>
          <cell r="E4078" t="str">
            <v>SICRO Abr/26</v>
          </cell>
        </row>
        <row r="4079">
          <cell r="A4079">
            <v>3009132</v>
          </cell>
          <cell r="B4079" t="str">
            <v>Pré-alinhamento manual da grade com dormente de madeira</v>
          </cell>
          <cell r="C4079" t="str">
            <v>km</v>
          </cell>
          <cell r="D4079">
            <v>1896.16</v>
          </cell>
          <cell r="E4079" t="str">
            <v>SICRO Abr/26</v>
          </cell>
        </row>
        <row r="4080">
          <cell r="A4080">
            <v>3009133</v>
          </cell>
          <cell r="B4080" t="str">
            <v>Pré-alinhamento mecanizado da grade</v>
          </cell>
          <cell r="C4080" t="str">
            <v>km</v>
          </cell>
          <cell r="D4080">
            <v>2334.29</v>
          </cell>
          <cell r="E4080" t="str">
            <v>SICRO Abr/26</v>
          </cell>
        </row>
        <row r="4081">
          <cell r="A4081">
            <v>3009321</v>
          </cell>
          <cell r="B4081" t="str">
            <v>Solda aluminotérmica para TR45 com cadinho descartável, executada no campo, para formação de trilho longo soldado (TLS)</v>
          </cell>
          <cell r="C4081" t="str">
            <v>un</v>
          </cell>
          <cell r="D4081">
            <v>1621.42</v>
          </cell>
          <cell r="E4081" t="str">
            <v>SICRO Abr/26</v>
          </cell>
        </row>
        <row r="4082">
          <cell r="A4082">
            <v>3009322</v>
          </cell>
          <cell r="B4082" t="str">
            <v>Solda aluminotérmica para TR57 com cadinho descartável, executada no campo, para formação de trilho longo soldado (TLS)</v>
          </cell>
          <cell r="C4082" t="str">
            <v>un</v>
          </cell>
          <cell r="D4082">
            <v>1632.19</v>
          </cell>
          <cell r="E4082" t="str">
            <v>SICRO Abr/26</v>
          </cell>
        </row>
        <row r="4083">
          <cell r="A4083">
            <v>3009323</v>
          </cell>
          <cell r="B4083" t="str">
            <v>Solda aluminotérmica para TR68 com cadinho descartável, executada no campo, para formação de trilho longo soldado (TLS)</v>
          </cell>
          <cell r="C4083" t="str">
            <v>un</v>
          </cell>
          <cell r="D4083">
            <v>1702.78</v>
          </cell>
          <cell r="E4083" t="str">
            <v>SICRO Abr/26</v>
          </cell>
        </row>
        <row r="4084">
          <cell r="A4084">
            <v>3009324</v>
          </cell>
          <cell r="B4084" t="str">
            <v>Solda aluminotérmica para UIC60 com cadinho descartável, executada no campo, para formação de trilho longo soldado (TLS)</v>
          </cell>
          <cell r="C4084" t="str">
            <v>un</v>
          </cell>
          <cell r="D4084">
            <v>1650.06</v>
          </cell>
          <cell r="E4084" t="str">
            <v>SICRO Abr/26</v>
          </cell>
        </row>
        <row r="4085">
          <cell r="A4085">
            <v>3009096</v>
          </cell>
          <cell r="B4085" t="str">
            <v>Solda elétrica por caldeamento para qualquer perfil de trilho, comprimento de 12 m, em estaleiro para formação de trilho longo soldado</v>
          </cell>
          <cell r="C4085" t="str">
            <v>un</v>
          </cell>
          <cell r="D4085">
            <v>294.76</v>
          </cell>
          <cell r="E4085" t="str">
            <v>SICRO Abr/26</v>
          </cell>
        </row>
        <row r="4086">
          <cell r="A4086">
            <v>3009330</v>
          </cell>
          <cell r="B4086" t="str">
            <v>Solda elétrica por caldeamento para trilho TR45, comprimento de até 24 m, em via com dormente de concreto para formação de barra ou trilho longo soldado</v>
          </cell>
          <cell r="C4086" t="str">
            <v>un</v>
          </cell>
          <cell r="D4086">
            <v>245.51</v>
          </cell>
          <cell r="E4086" t="str">
            <v>SICRO Abr/26</v>
          </cell>
        </row>
        <row r="4087">
          <cell r="A4087">
            <v>3009326</v>
          </cell>
          <cell r="B4087" t="str">
            <v>Solda elétrica por caldeamento para trilho TR45, comprimento de até 24 m, em via com dormente de madeira para formação de barra ou trilho longo soldado</v>
          </cell>
          <cell r="C4087" t="str">
            <v>un</v>
          </cell>
          <cell r="D4087">
            <v>252.06</v>
          </cell>
          <cell r="E4087" t="str">
            <v>SICRO Abr/26</v>
          </cell>
        </row>
        <row r="4088">
          <cell r="A4088">
            <v>3009234</v>
          </cell>
          <cell r="B4088" t="str">
            <v>Trilho TR45, comprimento de 12 m, sobre dormente de concreto, bitola métrica ou larga, taxa de dormentação de 1.667 un/km, tala de junção de 6 furos e fixação elástica Pandrol - posicionamento e assentamento manual</v>
          </cell>
          <cell r="C4088" t="str">
            <v>km</v>
          </cell>
          <cell r="D4088">
            <v>1078245.1499999999</v>
          </cell>
          <cell r="E4088" t="str">
            <v>SICRO Abr/26</v>
          </cell>
        </row>
        <row r="4089">
          <cell r="A4089">
            <v>3009022</v>
          </cell>
          <cell r="B4089" t="str">
            <v>Trilho TR45, comprimento de 12 m, sobre dormente de concreto, bitola métrica ou larga, taxa de dormentação de 1.750 un/km, tala de junção de 6 furos e fixação elástica Pandrol - posicionamento e assentamento manual</v>
          </cell>
          <cell r="C4089" t="str">
            <v>km</v>
          </cell>
          <cell r="D4089">
            <v>1084498.1299999999</v>
          </cell>
          <cell r="E4089" t="str">
            <v>SICRO Abr/26</v>
          </cell>
        </row>
        <row r="4090">
          <cell r="A4090">
            <v>3009230</v>
          </cell>
          <cell r="B4090" t="str">
            <v>Trilho TR45, comprimento de 12 m, sobre dormente de concreto, bitola mista, taxa de dormentação de 1.667 un/km, tala de junção de 6 furos e fixação elástica Pandrol - posicionamento e assentamento manual</v>
          </cell>
          <cell r="C4090" t="str">
            <v>km</v>
          </cell>
          <cell r="D4090">
            <v>1617605.3</v>
          </cell>
          <cell r="E4090" t="str">
            <v>SICRO Abr/26</v>
          </cell>
        </row>
        <row r="4091">
          <cell r="A4091">
            <v>3009018</v>
          </cell>
          <cell r="B4091" t="str">
            <v>Trilho TR45, comprimento de 12 m, sobre dormente de concreto, bitola mista, taxa de dormentação de 1.750 un/km, tala de junção de 6 furos e fixação elástica Pandrol - posicionamento e assentamento manual</v>
          </cell>
          <cell r="C4091" t="str">
            <v>km</v>
          </cell>
          <cell r="D4091">
            <v>1626984.78</v>
          </cell>
          <cell r="E4091" t="str">
            <v>SICRO Abr/26</v>
          </cell>
        </row>
        <row r="4092">
          <cell r="A4092">
            <v>3009288</v>
          </cell>
          <cell r="B4092" t="str">
            <v>Trilho TR45, comprimento de 12 m, sobre dormente de madeira, bitola métrica ou larga, taxa de dormentação de 1.667 un/km, tala de junção de 6 furos e fixação rígida - posicionamento e assentamento manual</v>
          </cell>
          <cell r="C4092" t="str">
            <v>km</v>
          </cell>
          <cell r="D4092">
            <v>1325992.94</v>
          </cell>
          <cell r="E4092" t="str">
            <v>SICRO Abr/26</v>
          </cell>
        </row>
        <row r="4093">
          <cell r="A4093">
            <v>3009013</v>
          </cell>
          <cell r="B4093" t="str">
            <v>Trilho TR45, comprimento de 12 m, sobre dormente de madeira, bitola métrica ou larga, taxa de dormentação de 1.750 un/km, tala de junção de 6 furos e fixação rígida - posicionamento e assentamento manual</v>
          </cell>
          <cell r="C4093" t="str">
            <v>km</v>
          </cell>
          <cell r="D4093">
            <v>1344265.64</v>
          </cell>
          <cell r="E4093" t="str">
            <v>SICRO Abr/26</v>
          </cell>
        </row>
        <row r="4094">
          <cell r="A4094">
            <v>3009292</v>
          </cell>
          <cell r="B4094" t="str">
            <v>Trilho TR45, comprimento de 12 m, sobre dormente de madeira, bitola mista, taxa de dormentação de 1.667 un/km, tala de junção de 6 furos e fixação rígida - posicionamento e assentamento manual</v>
          </cell>
          <cell r="C4094" t="str">
            <v>km</v>
          </cell>
          <cell r="D4094">
            <v>1988993.02</v>
          </cell>
          <cell r="E4094" t="str">
            <v>SICRO Abr/26</v>
          </cell>
        </row>
        <row r="4095">
          <cell r="A4095">
            <v>3009225</v>
          </cell>
          <cell r="B4095" t="str">
            <v>Trilho TR45, comprimento de 12 m, sobre dormente de madeira, bitola mista, taxa de dormentação de 1.750 un/km, tala de junção de 6 furos e fixação rígida - posicionamento e assentamento manual</v>
          </cell>
          <cell r="C4095" t="str">
            <v>km</v>
          </cell>
          <cell r="D4095">
            <v>2016402.29</v>
          </cell>
          <cell r="E4095" t="str">
            <v>SICRO Abr/26</v>
          </cell>
        </row>
        <row r="4096">
          <cell r="A4096">
            <v>3009100</v>
          </cell>
          <cell r="B4096" t="str">
            <v>Trilho TR45, comprimento de 120 m (TLS), formado por trilhos curtos de 12 m soldados por caldeamento - confecção em estaleiro</v>
          </cell>
          <cell r="C4096" t="str">
            <v>un</v>
          </cell>
          <cell r="D4096">
            <v>49182.28</v>
          </cell>
          <cell r="E4096" t="str">
            <v>SICRO Abr/26</v>
          </cell>
        </row>
        <row r="4097">
          <cell r="A4097">
            <v>3009238</v>
          </cell>
          <cell r="B4097" t="str">
            <v>Trilho TR45, comprimento de 120 m (TLS), sobre dormente de concreto, bitola métrica ou larga, taxa de dormentação de 1.667 un/km, tala de junção de 6 furos e fixação elástica Pandrol - posicionamento e assentamento mecanizado</v>
          </cell>
          <cell r="C4097" t="str">
            <v>km</v>
          </cell>
          <cell r="D4097">
            <v>966775.17</v>
          </cell>
          <cell r="E4097" t="str">
            <v>SICRO Abr/26</v>
          </cell>
        </row>
        <row r="4098">
          <cell r="A4098">
            <v>3009304</v>
          </cell>
          <cell r="B4098" t="str">
            <v>Trilho TR45, comprimento de 120 m (TLS), sobre dormente de concreto, bitola mista, taxa de dormentação de 1.667 un/km, tala de junção de 6 furos e fixação elástica Pandrol - posicionamento e assentamento mecanizado</v>
          </cell>
          <cell r="C4098" t="str">
            <v>km</v>
          </cell>
          <cell r="D4098">
            <v>1450024.3</v>
          </cell>
          <cell r="E4098" t="str">
            <v>SICRO Abr/26</v>
          </cell>
        </row>
        <row r="4099">
          <cell r="A4099">
            <v>3009030</v>
          </cell>
          <cell r="B4099" t="str">
            <v>Trilho TR45, comprimento de 120 m (TLS), sobre dormente de concreto, bitola mista, taxa de dormentação de 1.750 un/km, tala de junção de 6 furos e fixação elástica Pandrol - posicionamento e assentamento mecanizado</v>
          </cell>
          <cell r="C4099" t="str">
            <v>km</v>
          </cell>
          <cell r="D4099">
            <v>1459392.16</v>
          </cell>
          <cell r="E4099" t="str">
            <v>SICRO Abr/26</v>
          </cell>
        </row>
        <row r="4100">
          <cell r="A4100">
            <v>3009254</v>
          </cell>
          <cell r="B4100" t="str">
            <v>Trilho TR45, comprimento de 120 m (TLS), sobre dormente de madeira, bitola métrica ou larga, taxa de dormentação de 1.667 un/km, tala de junção de 6 furos e fixação elástica Pandrol - posicionamento e assentamento mecanizado</v>
          </cell>
          <cell r="C4100" t="str">
            <v>km</v>
          </cell>
          <cell r="D4100">
            <v>1426551.72</v>
          </cell>
          <cell r="E4100" t="str">
            <v>SICRO Abr/26</v>
          </cell>
        </row>
        <row r="4101">
          <cell r="A4101">
            <v>3009262</v>
          </cell>
          <cell r="B4101" t="str">
            <v>Trilho TR45, comprimento de 120 m (TLS), sobre dormente de madeira, bitola métrica ou larga, taxa de dormentação de 1.667 un/km, tala de junção de 6 furos e fixação rígida - posicionamento e assentamento mecanizado</v>
          </cell>
          <cell r="C4101" t="str">
            <v>km</v>
          </cell>
          <cell r="D4101">
            <v>1212327.54</v>
          </cell>
          <cell r="E4101" t="str">
            <v>SICRO Abr/26</v>
          </cell>
        </row>
        <row r="4102">
          <cell r="A4102">
            <v>3009034</v>
          </cell>
          <cell r="B4102" t="str">
            <v>Trilho TR45, comprimento de 120 m (TLS), sobre dormente de madeira, bitola métrica ou larga, taxa de dormentação de 1.750 un/km, tala de junção de 6 furos e fixação elástica Pandrol - posicionamento e assentamento mecanizado</v>
          </cell>
          <cell r="C4102" t="str">
            <v>km</v>
          </cell>
          <cell r="D4102">
            <v>1456100.72</v>
          </cell>
          <cell r="E4102" t="str">
            <v>SICRO Abr/26</v>
          </cell>
        </row>
        <row r="4103">
          <cell r="A4103">
            <v>3009042</v>
          </cell>
          <cell r="B4103" t="str">
            <v>Trilho TR45, comprimento de 120 m (TLS), sobre dormente de madeira, bitola métrica ou larga, taxa de dormentação de 1.750 un/km, tala de junção de 6 furos e fixação rígida - posicionamento e assentamento mecanizado</v>
          </cell>
          <cell r="C4103" t="str">
            <v>km</v>
          </cell>
          <cell r="D4103">
            <v>1231210.07</v>
          </cell>
          <cell r="E4103" t="str">
            <v>SICRO Abr/26</v>
          </cell>
        </row>
        <row r="4104">
          <cell r="A4104">
            <v>3009270</v>
          </cell>
          <cell r="B4104" t="str">
            <v>Trilho TR45, comprimento de 120 m (TLS), sobre dormente de madeira, bitola mista, taxa de dormentação de 1.667 un/km, tala de junção de 6 furos e fixação elástica Pandrol - posicionamento e assentamento mecanizado</v>
          </cell>
          <cell r="C4104" t="str">
            <v>km</v>
          </cell>
          <cell r="D4104">
            <v>2140835.7799999998</v>
          </cell>
          <cell r="E4104" t="str">
            <v>SICRO Abr/26</v>
          </cell>
        </row>
        <row r="4105">
          <cell r="A4105">
            <v>3009050</v>
          </cell>
          <cell r="B4105" t="str">
            <v>Trilho TR45, comprimento de 120 m (TLS), sobre dormente de madeira, bitola mista, taxa de dormentação de 1.750 un/km, tala de junção de 6 furos e fixação elástica Pandrol - posicionamento e assentamento mecanizado</v>
          </cell>
          <cell r="C4105" t="str">
            <v>km</v>
          </cell>
          <cell r="D4105">
            <v>2185217.04</v>
          </cell>
          <cell r="E4105" t="str">
            <v>SICRO Abr/26</v>
          </cell>
        </row>
        <row r="4106">
          <cell r="A4106">
            <v>3009101</v>
          </cell>
          <cell r="B4106" t="str">
            <v>Trilho TR45, comprimento de 240 m (TLS), formado por trilhos curtos de 12 m soldados por caldeamento - confecção em estaleiro</v>
          </cell>
          <cell r="C4106" t="str">
            <v>un</v>
          </cell>
          <cell r="D4106">
            <v>98659.32</v>
          </cell>
          <cell r="E4106" t="str">
            <v>SICRO Abr/26</v>
          </cell>
        </row>
        <row r="4107">
          <cell r="A4107">
            <v>3009246</v>
          </cell>
          <cell r="B4107" t="str">
            <v>Trilho TR45, comprimento de 240 m (TLS), sobre dormente de concreto, bitola métrica ou larga, taxa de dormentação de 1.667 un/km, tala de junção de 6 furos e fixação elástica Pandrol - posicionamento e assentamento mecanizado</v>
          </cell>
          <cell r="C4107" t="str">
            <v>km</v>
          </cell>
          <cell r="D4107">
            <v>961025.85</v>
          </cell>
          <cell r="E4107" t="str">
            <v>SICRO Abr/26</v>
          </cell>
        </row>
        <row r="4108">
          <cell r="A4108">
            <v>3009208</v>
          </cell>
          <cell r="B4108" t="str">
            <v>Trilho TR45, comprimento de 240 m (TLS), sobre dormente de concreto, bitola métrica ou larga, taxa de dormentação de 1.750 un/km, tala de junção de 6 furos e fixação elástica Pandrol - posicionamento e assentamento mecanizado</v>
          </cell>
          <cell r="C4108" t="str">
            <v>km</v>
          </cell>
          <cell r="D4108">
            <v>967271.38</v>
          </cell>
          <cell r="E4108" t="str">
            <v>SICRO Abr/26</v>
          </cell>
        </row>
        <row r="4109">
          <cell r="A4109">
            <v>3009308</v>
          </cell>
          <cell r="B4109" t="str">
            <v>Trilho TR45, comprimento de 240 m (TLS), sobre dormente de concreto, bitola mista, taxa de dormentação de 1.667 un/km, tala de junção de 6 furos e fixação elástica Pandrol - posicionamento e assentamento mecanizado</v>
          </cell>
          <cell r="C4109" t="str">
            <v>km</v>
          </cell>
          <cell r="D4109">
            <v>1441400.94</v>
          </cell>
          <cell r="E4109" t="str">
            <v>SICRO Abr/26</v>
          </cell>
        </row>
        <row r="4110">
          <cell r="A4110">
            <v>3009212</v>
          </cell>
          <cell r="B4110" t="str">
            <v>Trilho TR45, comprimento de 240 m (TLS), sobre dormente de concreto, bitola mista, taxa de dormentação de 1.750 un/km, tala de junção de 6 furos e fixação elástica Pandrol - posicionamento e assentamento mecanizado</v>
          </cell>
          <cell r="C4110" t="str">
            <v>km</v>
          </cell>
          <cell r="D4110">
            <v>1450769.24</v>
          </cell>
          <cell r="E4110" t="str">
            <v>SICRO Abr/26</v>
          </cell>
        </row>
        <row r="4111">
          <cell r="A4111">
            <v>3009258</v>
          </cell>
          <cell r="B4111" t="str">
            <v>Trilho TR45, comprimento de 240 m (TLS), sobre dormente de madeira, bitola métrica ou larga, taxa de dormentação de 1.667 un/km, tala de junção de 6 furos e fixação elástica Pandrol - posicionamento e assentamento mecanizado</v>
          </cell>
          <cell r="C4111" t="str">
            <v>km</v>
          </cell>
          <cell r="D4111">
            <v>1420889.47</v>
          </cell>
          <cell r="E4111" t="str">
            <v>SICRO Abr/26</v>
          </cell>
        </row>
        <row r="4112">
          <cell r="A4112">
            <v>3009266</v>
          </cell>
          <cell r="B4112" t="str">
            <v>Trilho TR45, comprimento de 240 m (TLS), sobre dormente de madeira, bitola métrica ou larga, taxa de dormentação de 1.667 un/km, tala de junção de 6 furos e fixação rígida - posicionamento e assentamento mecanizado</v>
          </cell>
          <cell r="C4112" t="str">
            <v>km</v>
          </cell>
          <cell r="D4112">
            <v>1206665.3</v>
          </cell>
          <cell r="E4112" t="str">
            <v>SICRO Abr/26</v>
          </cell>
        </row>
        <row r="4113">
          <cell r="A4113">
            <v>3009038</v>
          </cell>
          <cell r="B4113" t="str">
            <v>Trilho TR45, comprimento de 240 m (TLS), sobre dormente de madeira, bitola métrica ou larga, taxa de dormentação de 1.750 un/km, tala de junção de 6 furos e fixação elástica Pandrol - posicionamento e assentamento mecanizado</v>
          </cell>
          <cell r="C4113" t="str">
            <v>km</v>
          </cell>
          <cell r="D4113">
            <v>1450438.47</v>
          </cell>
          <cell r="E4113" t="str">
            <v>SICRO Abr/26</v>
          </cell>
        </row>
        <row r="4114">
          <cell r="A4114">
            <v>3009046</v>
          </cell>
          <cell r="B4114" t="str">
            <v>Trilho TR45, comprimento de 240 m (TLS), sobre dormente de madeira, bitola métrica ou larga, taxa de dormentação de 1.750 un/km, tala de junção de 6 furos e fixação rígida - posicionamento e assentamento mecanizado</v>
          </cell>
          <cell r="C4114" t="str">
            <v>km</v>
          </cell>
          <cell r="D4114">
            <v>1225547.83</v>
          </cell>
          <cell r="E4114" t="str">
            <v>SICRO Abr/26</v>
          </cell>
        </row>
        <row r="4115">
          <cell r="A4115">
            <v>3009274</v>
          </cell>
          <cell r="B4115" t="str">
            <v>Trilho TR45, comprimento de 240 m (TLS), sobre dormente de madeira, bitola mista, taxa de dormentação de 1.667 un/km, tala de junção de 6 furos e fixação elástica Pandrol - posicionamento e assentamento mecanizado</v>
          </cell>
          <cell r="C4115" t="str">
            <v>km</v>
          </cell>
          <cell r="D4115">
            <v>2132343.17</v>
          </cell>
          <cell r="E4115" t="str">
            <v>SICRO Abr/26</v>
          </cell>
        </row>
        <row r="4116">
          <cell r="A4116">
            <v>3009054</v>
          </cell>
          <cell r="B4116" t="str">
            <v>Trilho TR45, comprimento de 240 m (TLS), sobre dormente de madeira, bitola mista, taxa de dormentação de 1.750 un/km, tala de junção de 6 furos e fixação elástica Pandrol - posicionamento e assentamento mecanizado</v>
          </cell>
          <cell r="C4116" t="str">
            <v>km</v>
          </cell>
          <cell r="D4116">
            <v>2176724.42</v>
          </cell>
          <cell r="E4116" t="str">
            <v>SICRO Abr/26</v>
          </cell>
        </row>
        <row r="4117">
          <cell r="A4117">
            <v>3009235</v>
          </cell>
          <cell r="B4117" t="str">
            <v>Trilho TR57, comprimento de 12 m, sobre dormente de concreto, bitola métrica ou larga, taxa de dormentação de 1.667 un/km, tala de junção de 6 furos e fixação elástica Pandrol - posicionamento e assentamento manual</v>
          </cell>
          <cell r="C4117" t="str">
            <v>km</v>
          </cell>
          <cell r="D4117">
            <v>1434225.93</v>
          </cell>
          <cell r="E4117" t="str">
            <v>SICRO Abr/26</v>
          </cell>
        </row>
        <row r="4118">
          <cell r="A4118">
            <v>3009023</v>
          </cell>
          <cell r="B4118" t="str">
            <v>Trilho TR57, comprimento de 12 m, sobre dormente de concreto, bitola métrica ou larga, taxa de dormentação de 1.750 un/km, tala de junção de 6 furos e fixação elástica Pandrol - posicionamento e assentamento manual</v>
          </cell>
          <cell r="C4118" t="str">
            <v>km</v>
          </cell>
          <cell r="D4118">
            <v>1440162.4</v>
          </cell>
          <cell r="E4118" t="str">
            <v>SICRO Abr/26</v>
          </cell>
        </row>
        <row r="4119">
          <cell r="A4119">
            <v>3009231</v>
          </cell>
          <cell r="B4119" t="str">
            <v>Trilho TR57, comprimento de 12 m, sobre dormente de concreto, bitola mista, taxa de dormentação de 1.667 un/km, tala de junção de 6 furos e fixação elástica Pandrol - posicionamento e assentamento manual</v>
          </cell>
          <cell r="C4119" t="str">
            <v>km</v>
          </cell>
          <cell r="D4119">
            <v>2148692</v>
          </cell>
          <cell r="E4119" t="str">
            <v>SICRO Abr/26</v>
          </cell>
        </row>
        <row r="4120">
          <cell r="A4120">
            <v>3009019</v>
          </cell>
          <cell r="B4120" t="str">
            <v>Trilho TR57, comprimento de 12 m, sobre dormente de concreto, bitola mista, taxa de dormentação de 1.750 un/km, tala de junção de 6 furos e fixação elástica Pandrol - posicionamento e assentamento manual</v>
          </cell>
          <cell r="C4120" t="str">
            <v>km</v>
          </cell>
          <cell r="D4120">
            <v>2161193.35</v>
          </cell>
          <cell r="E4120" t="str">
            <v>SICRO Abr/26</v>
          </cell>
        </row>
        <row r="4121">
          <cell r="A4121">
            <v>3009289</v>
          </cell>
          <cell r="B4121" t="str">
            <v>Trilho TR57, comprimento de 12 m, sobre dormente de madeira, bitola métrica ou larga, taxa de dormentação de 1.667 un/km, tala de junção de 6 furos e fixação rígida - posicionamento e assentamento manual</v>
          </cell>
          <cell r="C4121" t="str">
            <v>km</v>
          </cell>
          <cell r="D4121">
            <v>1770657.14</v>
          </cell>
          <cell r="E4121" t="str">
            <v>SICRO Abr/26</v>
          </cell>
        </row>
        <row r="4122">
          <cell r="A4122">
            <v>3009014</v>
          </cell>
          <cell r="B4122" t="str">
            <v>Trilho TR57, comprimento de 12 m, sobre dormente de madeira, bitola métrica ou larga, taxa de dormentação de 1.750 un/km, tala de junção de 6 furos e fixação rígida - posicionamento e assentamento manual</v>
          </cell>
          <cell r="C4122" t="str">
            <v>km</v>
          </cell>
          <cell r="D4122">
            <v>1793785.35</v>
          </cell>
          <cell r="E4122" t="str">
            <v>SICRO Abr/26</v>
          </cell>
        </row>
        <row r="4123">
          <cell r="A4123">
            <v>3009293</v>
          </cell>
          <cell r="B4123" t="str">
            <v>Trilho TR57, comprimento de 12 m, sobre dormente de madeira, bitola mista, taxa de dormentação de 1.667 un/km, tala de junção de 6 furos e fixação rígida - posicionamento e assentamento manual</v>
          </cell>
          <cell r="C4123" t="str">
            <v>km</v>
          </cell>
          <cell r="D4123">
            <v>2655989.4500000002</v>
          </cell>
          <cell r="E4123" t="str">
            <v>SICRO Abr/26</v>
          </cell>
        </row>
        <row r="4124">
          <cell r="A4124">
            <v>3009226</v>
          </cell>
          <cell r="B4124" t="str">
            <v>Trilho TR57, comprimento de 12 m, sobre dormente de madeira, bitola mista, taxa de dormentação de 1.750 un/km, tala de junção de 6 furos e fixação rígida - posicionamento e assentamento manual</v>
          </cell>
          <cell r="C4124" t="str">
            <v>km</v>
          </cell>
          <cell r="D4124">
            <v>2690682.15</v>
          </cell>
          <cell r="E4124" t="str">
            <v>SICRO Abr/26</v>
          </cell>
        </row>
        <row r="4125">
          <cell r="A4125">
            <v>3009102</v>
          </cell>
          <cell r="B4125" t="str">
            <v>Trilho TR57, comprimento de 120 m (TLS), formado por trilhos curtos de 12 m soldados por caldeamento - confecção em estaleiro</v>
          </cell>
          <cell r="C4125" t="str">
            <v>un</v>
          </cell>
          <cell r="D4125">
            <v>68809.679999999993</v>
          </cell>
          <cell r="E4125" t="str">
            <v>SICRO Abr/26</v>
          </cell>
        </row>
        <row r="4126">
          <cell r="A4126">
            <v>3009297</v>
          </cell>
          <cell r="B4126" t="str">
            <v>Trilho TR57, comprimento de 120 m (TLS), sobre dormente de concreto, bitola métrica ou larga, taxa de dormentação de 1.667 un/km, tala de junção de 6 furos e fixação elástica Pandrol - posicionamento e assentamento mecanizado</v>
          </cell>
          <cell r="C4126" t="str">
            <v>km</v>
          </cell>
          <cell r="D4126">
            <v>1296604.3</v>
          </cell>
          <cell r="E4126" t="str">
            <v>SICRO Abr/26</v>
          </cell>
        </row>
        <row r="4127">
          <cell r="A4127">
            <v>3009027</v>
          </cell>
          <cell r="B4127" t="str">
            <v>Trilho TR57, comprimento de 120 m (TLS), sobre dormente de concreto, bitola métrica ou larga, taxa de dormentação de 1.750 un/km, tala de junção de 6 furos e fixação elástica Pandrol - posicionamento e assentamento mecanizado</v>
          </cell>
          <cell r="C4127" t="str">
            <v>km</v>
          </cell>
          <cell r="D4127">
            <v>1302849.71</v>
          </cell>
          <cell r="E4127" t="str">
            <v>SICRO Abr/26</v>
          </cell>
        </row>
        <row r="4128">
          <cell r="A4128">
            <v>3009305</v>
          </cell>
          <cell r="B4128" t="str">
            <v>Trilho TR57, comprimento de 120 m (TLS), sobre dormente de concreto, bitola mista, taxa de dormentação de 1.667 un/km, tala de junção de 6 furos e fixação elástica Pandrol - posicionamento e assentamento mecanizado</v>
          </cell>
          <cell r="C4128" t="str">
            <v>km</v>
          </cell>
          <cell r="D4128">
            <v>1944767.9</v>
          </cell>
          <cell r="E4128" t="str">
            <v>SICRO Abr/26</v>
          </cell>
        </row>
        <row r="4129">
          <cell r="A4129">
            <v>3009031</v>
          </cell>
          <cell r="B4129" t="str">
            <v>Trilho TR57, comprimento de 120 m (TLS), sobre dormente de concreto, bitola mista, taxa de dormentação de 1.750 un/km, tala de junção de 6 furos e fixação elástica Pandrol - posicionamento e assentamento mecanizado</v>
          </cell>
          <cell r="C4129" t="str">
            <v>km</v>
          </cell>
          <cell r="D4129">
            <v>1954135.76</v>
          </cell>
          <cell r="E4129" t="str">
            <v>SICRO Abr/26</v>
          </cell>
        </row>
        <row r="4130">
          <cell r="A4130">
            <v>3009255</v>
          </cell>
          <cell r="B4130" t="str">
            <v>Trilho TR57, comprimento de 120 m (TLS), sobre dormente de madeira, bitola métrica ou larga, taxa de dormentação de 1.667 un/km, tala de junção de 6 furos e fixação elástica Pandrol - posicionamento e assentamento mecanizado</v>
          </cell>
          <cell r="C4130" t="str">
            <v>km</v>
          </cell>
          <cell r="D4130">
            <v>1811905.24</v>
          </cell>
          <cell r="E4130" t="str">
            <v>SICRO Abr/26</v>
          </cell>
        </row>
        <row r="4131">
          <cell r="A4131">
            <v>3009263</v>
          </cell>
          <cell r="B4131" t="str">
            <v>Trilho TR57, comprimento de 120 m (TLS), sobre dormente de madeira, bitola métrica ou larga, taxa de dormentação de 1.667 un/km, tala de junção de 6 furos e fixação rígida - posicionamento e assentamento mecanizado</v>
          </cell>
          <cell r="C4131" t="str">
            <v>km</v>
          </cell>
          <cell r="D4131">
            <v>1631250.03</v>
          </cell>
          <cell r="E4131" t="str">
            <v>SICRO Abr/26</v>
          </cell>
        </row>
        <row r="4132">
          <cell r="A4132">
            <v>3009035</v>
          </cell>
          <cell r="B4132" t="str">
            <v>Trilho TR57, comprimento de 120 m (TLS), sobre dormente de madeira, bitola métrica ou larga, taxa de dormentação de 1.750 un/km, tala de junção de 6 furos e fixação elástica Pandrol - posicionamento e assentamento mecanizado</v>
          </cell>
          <cell r="C4132" t="str">
            <v>km</v>
          </cell>
          <cell r="D4132">
            <v>1844218.81</v>
          </cell>
          <cell r="E4132" t="str">
            <v>SICRO Abr/26</v>
          </cell>
        </row>
        <row r="4133">
          <cell r="A4133">
            <v>3009043</v>
          </cell>
          <cell r="B4133" t="str">
            <v>Trilho TR57, comprimento de 120 m (TLS), sobre dormente de madeira, bitola métrica ou larga, taxa de dormentação de 1.750 un/km, tala de junção de 6 furos e fixação rígida - posicionamento e assentamento mecanizado</v>
          </cell>
          <cell r="C4133" t="str">
            <v>km</v>
          </cell>
          <cell r="D4133">
            <v>1654568.52</v>
          </cell>
          <cell r="E4133" t="str">
            <v>SICRO Abr/26</v>
          </cell>
        </row>
        <row r="4134">
          <cell r="A4134">
            <v>3009271</v>
          </cell>
          <cell r="B4134" t="str">
            <v>Trilho TR57, comprimento de 120 m (TLS), sobre dormente de madeira, bitola mista, taxa de dormentação de 1.667 un/km, tala de junção de 6 furos e fixação elástica Pandrol - posicionamento e assentamento mecanizado</v>
          </cell>
          <cell r="C4134" t="str">
            <v>km</v>
          </cell>
          <cell r="D4134">
            <v>2718865.98</v>
          </cell>
          <cell r="E4134" t="str">
            <v>SICRO Abr/26</v>
          </cell>
        </row>
        <row r="4135">
          <cell r="A4135">
            <v>3009051</v>
          </cell>
          <cell r="B4135" t="str">
            <v>Trilho TR57, comprimento de 120 m (TLS), sobre dormente de madeira, bitola mista, taxa de dormentação de 1.750 un/km, tala de junção de 6 furos e fixação elástica Pandrol - posicionamento e assentamento mecanizado</v>
          </cell>
          <cell r="C4135" t="str">
            <v>km</v>
          </cell>
          <cell r="D4135">
            <v>2767394.08</v>
          </cell>
          <cell r="E4135" t="str">
            <v>SICRO Abr/26</v>
          </cell>
        </row>
        <row r="4136">
          <cell r="A4136">
            <v>3009103</v>
          </cell>
          <cell r="B4136" t="str">
            <v>Trilho TR57, comprimento de 240 m (TLS), formado por trilhos curtos de 12 m soldados por caldeamento - confecção em estaleiro</v>
          </cell>
          <cell r="C4136" t="str">
            <v>un</v>
          </cell>
          <cell r="D4136">
            <v>137914.13</v>
          </cell>
          <cell r="E4136" t="str">
            <v>SICRO Abr/26</v>
          </cell>
        </row>
        <row r="4137">
          <cell r="A4137">
            <v>3009247</v>
          </cell>
          <cell r="B4137" t="str">
            <v>Trilho TR57, comprimento de 240 m (TLS), sobre dormente de concreto, bitola métrica ou larga, taxa de dormentação de 1.667 un/km, tala de junção de 6 furos e fixação elástica Pandrol - posicionamento e assentamento mecanizado</v>
          </cell>
          <cell r="C4137" t="str">
            <v>km</v>
          </cell>
          <cell r="D4137">
            <v>1289502.6299999999</v>
          </cell>
          <cell r="E4137" t="str">
            <v>SICRO Abr/26</v>
          </cell>
        </row>
        <row r="4138">
          <cell r="A4138">
            <v>3009209</v>
          </cell>
          <cell r="B4138" t="str">
            <v>Trilho TR57, comprimento de 240 m (TLS), sobre dormente de concreto, bitola métrica ou larga, taxa de dormentação de 1.750 un/km, tala de junção de 6 furos e fixação elástica Pandrol - posicionamento e assentamento mecanizado</v>
          </cell>
          <cell r="C4138" t="str">
            <v>km</v>
          </cell>
          <cell r="D4138">
            <v>1295748.17</v>
          </cell>
          <cell r="E4138" t="str">
            <v>SICRO Abr/26</v>
          </cell>
        </row>
        <row r="4139">
          <cell r="A4139">
            <v>3009309</v>
          </cell>
          <cell r="B4139" t="str">
            <v>Trilho TR57, comprimento de 240 m (TLS), sobre dormente de concreto, bitola mista, taxa de dormentação de 1.667 un/km, tala de junção de 6 furos e fixação elástica Pandrol - posicionamento e assentamento mecanizado</v>
          </cell>
          <cell r="C4139" t="str">
            <v>km</v>
          </cell>
          <cell r="D4139">
            <v>1934116.31</v>
          </cell>
          <cell r="E4139" t="str">
            <v>SICRO Abr/26</v>
          </cell>
        </row>
        <row r="4140">
          <cell r="A4140">
            <v>3009213</v>
          </cell>
          <cell r="B4140" t="str">
            <v>Trilho TR57, comprimento de 240 m (TLS), sobre dormente de concreto, bitola mista, taxa de dormentação de 1.750 un/km, tala de junção de 6 furos e fixação elástica Pandrol - posicionamento e assentamento mecanizado</v>
          </cell>
          <cell r="C4140" t="str">
            <v>km</v>
          </cell>
          <cell r="D4140">
            <v>1943484.62</v>
          </cell>
          <cell r="E4140" t="str">
            <v>SICRO Abr/26</v>
          </cell>
        </row>
        <row r="4141">
          <cell r="A4141">
            <v>3009259</v>
          </cell>
          <cell r="B4141" t="str">
            <v>Trilho TR57, comprimento de 240 m (TLS), sobre dormente de madeira, bitola métrica ou larga, taxa de dormentação de 1.667 un/km, tala de junção de 6 furos e fixação elástica Pandrol - posicionamento e assentamento mecanizado</v>
          </cell>
          <cell r="C4141" t="str">
            <v>km</v>
          </cell>
          <cell r="D4141">
            <v>1804890.66</v>
          </cell>
          <cell r="E4141" t="str">
            <v>SICRO Abr/26</v>
          </cell>
        </row>
        <row r="4142">
          <cell r="A4142">
            <v>3009267</v>
          </cell>
          <cell r="B4142" t="str">
            <v>Trilho TR57, comprimento de 240 m (TLS), sobre dormente de madeira, bitola métrica ou larga, taxa de dormentação de 1.667 un/km, tala de junção de 6 furos e fixação rígida - posicionamento e assentamento mecanizado</v>
          </cell>
          <cell r="C4142" t="str">
            <v>km</v>
          </cell>
          <cell r="D4142">
            <v>1624235.44</v>
          </cell>
          <cell r="E4142" t="str">
            <v>SICRO Abr/26</v>
          </cell>
        </row>
        <row r="4143">
          <cell r="A4143">
            <v>3009039</v>
          </cell>
          <cell r="B4143" t="str">
            <v>Trilho TR57, comprimento de 240 m (TLS), sobre dormente de madeira, bitola métrica ou larga, taxa de dormentação de 1.750 un/km, tala de junção de 6 furos e fixação elástica Pandrol - posicionamento e assentamento mecanizado</v>
          </cell>
          <cell r="C4143" t="str">
            <v>km</v>
          </cell>
          <cell r="D4143">
            <v>1837204.22</v>
          </cell>
          <cell r="E4143" t="str">
            <v>SICRO Abr/26</v>
          </cell>
        </row>
        <row r="4144">
          <cell r="A4144">
            <v>3009047</v>
          </cell>
          <cell r="B4144" t="str">
            <v>Trilho TR57, comprimento de 240 m (TLS), sobre dormente de madeira, bitola métrica ou larga, taxa de dormentação de 1.750 un/km, tala de junção de 6 furos e fixação rígida - posicionamento e assentamento mecanizado</v>
          </cell>
          <cell r="C4144" t="str">
            <v>km</v>
          </cell>
          <cell r="D4144">
            <v>1647553.93</v>
          </cell>
          <cell r="E4144" t="str">
            <v>SICRO Abr/26</v>
          </cell>
        </row>
        <row r="4145">
          <cell r="A4145">
            <v>3009275</v>
          </cell>
          <cell r="B4145" t="str">
            <v>Trilho TR57, comprimento de 240 m (TLS), sobre dormente de madeira, bitola mista, taxa de dormentação de 1.667 un/km, tala de junção de 6 furos e fixação elástica Pandrol - posicionamento e assentamento mecanizado</v>
          </cell>
          <cell r="C4145" t="str">
            <v>km</v>
          </cell>
          <cell r="D4145">
            <v>2708345.14</v>
          </cell>
          <cell r="E4145" t="str">
            <v>SICRO Abr/26</v>
          </cell>
        </row>
        <row r="4146">
          <cell r="A4146">
            <v>3009055</v>
          </cell>
          <cell r="B4146" t="str">
            <v>Trilho TR57, comprimento de 240 m (TLS), sobre dormente de madeira, bitola mista, taxa de dormentação de 1.750 un/km, tala de junção de 6 furos e fixação elástica Pandrol - posicionamento e assentamento mecanizado</v>
          </cell>
          <cell r="C4146" t="str">
            <v>km</v>
          </cell>
          <cell r="D4146">
            <v>2756873.23</v>
          </cell>
          <cell r="E4146" t="str">
            <v>SICRO Abr/26</v>
          </cell>
        </row>
        <row r="4147">
          <cell r="A4147">
            <v>3009236</v>
          </cell>
          <cell r="B4147" t="str">
            <v>Trilho TR68, comprimento de 12 m, sobre dormente de concreto, bitola métrica ou larga, taxa de dormentação de 1.667 un/km, tala de junção de 6 furos e fixação elástica Pandrol - posicionamento e assentamento manual</v>
          </cell>
          <cell r="C4147" t="str">
            <v>km</v>
          </cell>
          <cell r="D4147">
            <v>1739782.81</v>
          </cell>
          <cell r="E4147" t="str">
            <v>SICRO Abr/26</v>
          </cell>
        </row>
        <row r="4148">
          <cell r="A4148">
            <v>3009024</v>
          </cell>
          <cell r="B4148" t="str">
            <v>Trilho TR68, comprimento de 12 m, sobre dormente de concreto, bitola métrica ou larga, taxa de dormentação de 1.750 un/km, tala de junção de 6 furos e fixação elástica Pandrol - posicionamento e assentamento manual</v>
          </cell>
          <cell r="C4148" t="str">
            <v>km</v>
          </cell>
          <cell r="D4148">
            <v>1743388.69</v>
          </cell>
          <cell r="E4148" t="str">
            <v>SICRO Abr/26</v>
          </cell>
        </row>
        <row r="4149">
          <cell r="A4149">
            <v>3009232</v>
          </cell>
          <cell r="B4149" t="str">
            <v>Trilho TR68, comprimento de 12 m, sobre dormente de concreto, bitola mista, taxa de dormentação de 1.667 un/km, tala de junção de 6 furos e fixação elástica Pandrol - posicionamento e assentamento manual</v>
          </cell>
          <cell r="C4149" t="str">
            <v>km</v>
          </cell>
          <cell r="D4149">
            <v>2603847.9500000002</v>
          </cell>
          <cell r="E4149" t="str">
            <v>SICRO Abr/26</v>
          </cell>
        </row>
        <row r="4150">
          <cell r="A4150">
            <v>3009020</v>
          </cell>
          <cell r="B4150" t="str">
            <v>Trilho TR68, comprimento de 12 m, sobre dormente de concreto, bitola mista, taxa de dormentação de 1.750 un/km, tala de junção de 6 furos e fixação elástica Pandrol - posicionamento e assentamento manual</v>
          </cell>
          <cell r="C4150" t="str">
            <v>km</v>
          </cell>
          <cell r="D4150">
            <v>2612673.5299999998</v>
          </cell>
          <cell r="E4150" t="str">
            <v>SICRO Abr/26</v>
          </cell>
        </row>
        <row r="4151">
          <cell r="A4151">
            <v>3009290</v>
          </cell>
          <cell r="B4151" t="str">
            <v>Trilho TR68, comprimento de 12 m, sobre dormente de madeira, bitola métrica ou larga, taxa de dormentação de 1.667 un/km, tala de junção de 6 furos e fixação rígida - posicionamento e assentamento manual</v>
          </cell>
          <cell r="C4151" t="str">
            <v>km</v>
          </cell>
          <cell r="D4151">
            <v>2152778.04</v>
          </cell>
          <cell r="E4151" t="str">
            <v>SICRO Abr/26</v>
          </cell>
        </row>
        <row r="4152">
          <cell r="A4152">
            <v>3009015</v>
          </cell>
          <cell r="B4152" t="str">
            <v>Trilho TR68, comprimento de 12 m, sobre dormente de madeira, bitola métrica ou larga, taxa de dormentação de 1.750 un/km, tala de junção de 6 furos e fixação rígida - posicionamento e assentamento manual</v>
          </cell>
          <cell r="C4152" t="str">
            <v>km</v>
          </cell>
          <cell r="D4152">
            <v>2179834.42</v>
          </cell>
          <cell r="E4152" t="str">
            <v>SICRO Abr/26</v>
          </cell>
        </row>
        <row r="4153">
          <cell r="A4153">
            <v>3009294</v>
          </cell>
          <cell r="B4153" t="str">
            <v>Trilho TR68, comprimento de 12 m, sobre dormente de madeira, bitola mista, taxa de dormentação de 1.667 un/km, tala de junção de 6 furos e fixação rígida - posicionamento e assentamento manual</v>
          </cell>
          <cell r="C4153" t="str">
            <v>km</v>
          </cell>
          <cell r="D4153">
            <v>3229170.8</v>
          </cell>
          <cell r="E4153" t="str">
            <v>SICRO Abr/26</v>
          </cell>
        </row>
        <row r="4154">
          <cell r="A4154">
            <v>3009227</v>
          </cell>
          <cell r="B4154" t="str">
            <v>Trilho TR68, comprimento de 12 m, sobre dormente de madeira, bitola mista, taxa de dormentação de 1.750 un/km, tala de junção de 6 furos e fixação rígida - posicionamento e assentamento manual</v>
          </cell>
          <cell r="C4154" t="str">
            <v>km</v>
          </cell>
          <cell r="D4154">
            <v>3269755.76</v>
          </cell>
          <cell r="E4154" t="str">
            <v>SICRO Abr/26</v>
          </cell>
        </row>
        <row r="4155">
          <cell r="A4155">
            <v>3009104</v>
          </cell>
          <cell r="B4155" t="str">
            <v>Trilho TR68, comprimento de 120 m (TLS), formado por trilhos curtos de 12 m soldados por caldeamento - confecção em estaleiro</v>
          </cell>
          <cell r="C4155" t="str">
            <v>un</v>
          </cell>
          <cell r="D4155">
            <v>85269.68</v>
          </cell>
          <cell r="E4155" t="str">
            <v>SICRO Abr/26</v>
          </cell>
        </row>
        <row r="4156">
          <cell r="A4156">
            <v>3009240</v>
          </cell>
          <cell r="B4156" t="str">
            <v>Trilho TR68, comprimento de 120 m (TLS), sobre dormente de concreto, bitola métrica ou larga, taxa de dormentação de 1.667 un/km, tala de junção de 6 furos e fixação elástica Pandrol - posicionamento e assentamento mecanizado</v>
          </cell>
          <cell r="C4156" t="str">
            <v>km</v>
          </cell>
          <cell r="D4156">
            <v>1573732.75</v>
          </cell>
          <cell r="E4156" t="str">
            <v>SICRO Abr/26</v>
          </cell>
        </row>
        <row r="4157">
          <cell r="A4157">
            <v>3009028</v>
          </cell>
          <cell r="B4157" t="str">
            <v>Trilho TR68, comprimento de 120 m (TLS), sobre dormente de concreto, bitola métrica ou larga, taxa de dormentação de 1.750 un/km, tala de junção de 6 furos e fixação elástica Pandrol - posicionamento e assentamento mecanizado</v>
          </cell>
          <cell r="C4157" t="str">
            <v>km</v>
          </cell>
          <cell r="D4157">
            <v>1579978.15</v>
          </cell>
          <cell r="E4157" t="str">
            <v>SICRO Abr/26</v>
          </cell>
        </row>
        <row r="4158">
          <cell r="A4158">
            <v>3009306</v>
          </cell>
          <cell r="B4158" t="str">
            <v>Trilho TR68, comprimento de 120 m (TLS), sobre dormente de concreto, bitola mista, taxa de dormentação de 1.667 un/km, tala de junção de 6 furos e fixação elástica Pandrol - posicionamento e assentamento mecanizado</v>
          </cell>
          <cell r="C4158" t="str">
            <v>km</v>
          </cell>
          <cell r="D4158">
            <v>2360460.48</v>
          </cell>
          <cell r="E4158" t="str">
            <v>SICRO Abr/26</v>
          </cell>
        </row>
        <row r="4159">
          <cell r="A4159">
            <v>3009032</v>
          </cell>
          <cell r="B4159" t="str">
            <v>Trilho TR68, comprimento de 120 m (TLS), sobre dormente de concreto, bitola mista, taxa de dormentação de 1.750 un/km, tala de junção de 6 furos e fixação elástica Pandrol - posicionamento e assentamento mecanizado</v>
          </cell>
          <cell r="C4159" t="str">
            <v>km</v>
          </cell>
          <cell r="D4159">
            <v>2369828.34</v>
          </cell>
          <cell r="E4159" t="str">
            <v>SICRO Abr/26</v>
          </cell>
        </row>
        <row r="4160">
          <cell r="A4160">
            <v>3009256</v>
          </cell>
          <cell r="B4160" t="str">
            <v>Trilho TR68, comprimento de 120 m (TLS), sobre dormente de madeira, bitola métrica ou larga, taxa de dormentação de 1.667 un/km, tala de junção de 6 furos e fixação elástica Pandrol - posicionamento e assentamento mecanizado</v>
          </cell>
          <cell r="C4160" t="str">
            <v>km</v>
          </cell>
          <cell r="D4160">
            <v>2107794.65</v>
          </cell>
          <cell r="E4160" t="str">
            <v>SICRO Abr/26</v>
          </cell>
        </row>
        <row r="4161">
          <cell r="A4161">
            <v>3009264</v>
          </cell>
          <cell r="B4161" t="str">
            <v>Trilho TR68, comprimento de 120 m (TLS), sobre dormente de madeira, bitola métrica ou larga, taxa de dormentação de 1.667 un/km, tala de junção de 6 furos e fixação rígida - posicionamento e assentamento mecanizado</v>
          </cell>
          <cell r="C4161" t="str">
            <v>km</v>
          </cell>
          <cell r="D4161">
            <v>1987273.08</v>
          </cell>
          <cell r="E4161" t="str">
            <v>SICRO Abr/26</v>
          </cell>
        </row>
        <row r="4162">
          <cell r="A4162">
            <v>3009036</v>
          </cell>
          <cell r="B4162" t="str">
            <v>Trilho TR68, comprimento de 120 m (TLS), sobre dormente de madeira, bitola métrica ou larga, taxa de dormentação de 1.750 un/km, tala de junção de 6 furos e fixação elástica Pandrol - posicionamento e assentamento mecanizado</v>
          </cell>
          <cell r="C4162" t="str">
            <v>km</v>
          </cell>
          <cell r="D4162">
            <v>2141042.3199999998</v>
          </cell>
          <cell r="E4162" t="str">
            <v>SICRO Abr/26</v>
          </cell>
        </row>
        <row r="4163">
          <cell r="A4163">
            <v>3009044</v>
          </cell>
          <cell r="B4163" t="str">
            <v>Trilho TR68, comprimento de 120 m (TLS), sobre dormente de madeira, bitola métrica ou larga, taxa de dormentação de 1.750 un/km, tala de junção de 6 furos e fixação rígida - posicionamento e assentamento mecanizado</v>
          </cell>
          <cell r="C4163" t="str">
            <v>km</v>
          </cell>
          <cell r="D4163">
            <v>2014519.74</v>
          </cell>
          <cell r="E4163" t="str">
            <v>SICRO Abr/26</v>
          </cell>
        </row>
        <row r="4164">
          <cell r="A4164">
            <v>3009272</v>
          </cell>
          <cell r="B4164" t="str">
            <v>Trilho TR68, comprimento de 120 m (TLS), sobre dormente de madeira, bitola mista, taxa de dormentação de 1.667 un/km, tala de junção de 6 furos e fixação elástica Pandrol - posicionamento e assentamento mecanizado</v>
          </cell>
          <cell r="C4164" t="str">
            <v>km</v>
          </cell>
          <cell r="D4164">
            <v>3162700.01</v>
          </cell>
          <cell r="E4164" t="str">
            <v>SICRO Abr/26</v>
          </cell>
        </row>
        <row r="4165">
          <cell r="A4165">
            <v>3009052</v>
          </cell>
          <cell r="B4165" t="str">
            <v>Trilho TR68, comprimento de 120 m (TLS), sobre dormente de madeira, bitola mista, taxa de dormentação de 1.750 un/km, tala de junção de 6 furos e fixação elástica Pandrol - posicionamento e assentamento mecanizado</v>
          </cell>
          <cell r="C4165" t="str">
            <v>km</v>
          </cell>
          <cell r="D4165">
            <v>3212629.27</v>
          </cell>
          <cell r="E4165" t="str">
            <v>SICRO Abr/26</v>
          </cell>
        </row>
        <row r="4166">
          <cell r="A4166">
            <v>3009105</v>
          </cell>
          <cell r="B4166" t="str">
            <v>Trilho TR68, comprimento de 240 m (TLS), formado por trilhos curtos de 12 m soldados por caldeamento - confecção em estaleiro</v>
          </cell>
          <cell r="C4166" t="str">
            <v>un</v>
          </cell>
          <cell r="D4166">
            <v>170834.12</v>
          </cell>
          <cell r="E4166" t="str">
            <v>SICRO Abr/26</v>
          </cell>
        </row>
        <row r="4167">
          <cell r="A4167">
            <v>3009248</v>
          </cell>
          <cell r="B4167" t="str">
            <v>Trilho TR68, comprimento de 240 m (TLS), sobre dormente de concreto, bitola métrica ou larga, taxa de dormentação de 1.667 un/km, tala de junção de 6 furos e fixação elástica Pandrol - posicionamento e assentamento mecanizado</v>
          </cell>
          <cell r="C4167" t="str">
            <v>km</v>
          </cell>
          <cell r="D4167">
            <v>1565238.85</v>
          </cell>
          <cell r="E4167" t="str">
            <v>SICRO Abr/26</v>
          </cell>
        </row>
        <row r="4168">
          <cell r="A4168">
            <v>3009210</v>
          </cell>
          <cell r="B4168" t="str">
            <v>Trilho TR68, comprimento de 240 m (TLS), sobre dormente de concreto, bitola métrica ou larga, taxa de dormentação de 1.750 un/km, tala de junção de 6 furos e fixação elástica Pandrol - posicionamento e assentamento mecanizado</v>
          </cell>
          <cell r="C4168" t="str">
            <v>km</v>
          </cell>
          <cell r="D4168">
            <v>1571484.38</v>
          </cell>
          <cell r="E4168" t="str">
            <v>SICRO Abr/26</v>
          </cell>
        </row>
        <row r="4169">
          <cell r="A4169">
            <v>3009310</v>
          </cell>
          <cell r="B4169" t="str">
            <v>Trilho TR68, comprimento de 240 m (TLS), sobre dormente de concreto, bitola mista, taxa de dormentação de 1.667 un/km, tala de junção de 6 furos e fixação elástica Pandrol - posicionamento e assentamento mecanizado</v>
          </cell>
          <cell r="C4169" t="str">
            <v>km</v>
          </cell>
          <cell r="D4169">
            <v>2347720.7999999998</v>
          </cell>
          <cell r="E4169" t="str">
            <v>SICRO Abr/26</v>
          </cell>
        </row>
        <row r="4170">
          <cell r="A4170">
            <v>3009214</v>
          </cell>
          <cell r="B4170" t="str">
            <v>Trilho TR68, comprimento de 240 m (TLS), sobre dormente de concreto, bitola mista, taxa de dormentação de 1.750 un/km, tala de junção de 6 furos e fixação elástica Pandrol - posicionamento e assentamento mecanizado</v>
          </cell>
          <cell r="C4170" t="str">
            <v>km</v>
          </cell>
          <cell r="D4170">
            <v>2357089.1</v>
          </cell>
          <cell r="E4170" t="str">
            <v>SICRO Abr/26</v>
          </cell>
        </row>
        <row r="4171">
          <cell r="A4171">
            <v>3009260</v>
          </cell>
          <cell r="B4171" t="str">
            <v>Trilho TR68, comprimento de 240 m (TLS), sobre dormente de madeira, bitola métrica ou larga, taxa de dormentação de 1.667 un/km, tala de junção de 6 furos e fixação elástica Pandrol - posicionamento e assentamento mecanizado</v>
          </cell>
          <cell r="C4171" t="str">
            <v>km</v>
          </cell>
          <cell r="D4171">
            <v>2099387.83</v>
          </cell>
          <cell r="E4171" t="str">
            <v>SICRO Abr/26</v>
          </cell>
        </row>
        <row r="4172">
          <cell r="A4172">
            <v>3009268</v>
          </cell>
          <cell r="B4172" t="str">
            <v>Trilho TR68, comprimento de 240 m (TLS), sobre dormente de madeira, bitola métrica ou larga, taxa de dormentação de 1.667 un/km, tala de junção de 6 furos e fixação rígida - posicionamento e assentamento mecanizado</v>
          </cell>
          <cell r="C4172" t="str">
            <v>km</v>
          </cell>
          <cell r="D4172">
            <v>1978866.26</v>
          </cell>
          <cell r="E4172" t="str">
            <v>SICRO Abr/26</v>
          </cell>
        </row>
        <row r="4173">
          <cell r="A4173">
            <v>3009040</v>
          </cell>
          <cell r="B4173" t="str">
            <v>Trilho TR68, comprimento de 240 m (TLS), sobre dormente de madeira, bitola métrica ou larga, taxa de dormentação de 1.750 un/km, tala de junção de 6 furos e fixação elástica Pandrol - posicionamento e assentamento mecanizado</v>
          </cell>
          <cell r="C4173" t="str">
            <v>km</v>
          </cell>
          <cell r="D4173">
            <v>2132635.5099999998</v>
          </cell>
          <cell r="E4173" t="str">
            <v>SICRO Abr/26</v>
          </cell>
        </row>
        <row r="4174">
          <cell r="A4174">
            <v>3009048</v>
          </cell>
          <cell r="B4174" t="str">
            <v>Trilho TR68, comprimento de 240 m (TLS), sobre dormente de madeira, bitola métrica ou larga, taxa de dormentação de 1.750 un/km, tala de junção de 6 furos e fixação rígida - posicionamento e assentamento mecanizado</v>
          </cell>
          <cell r="C4174" t="str">
            <v>km</v>
          </cell>
          <cell r="D4174">
            <v>2006112.92</v>
          </cell>
          <cell r="E4174" t="str">
            <v>SICRO Abr/26</v>
          </cell>
        </row>
        <row r="4175">
          <cell r="A4175">
            <v>3009276</v>
          </cell>
          <cell r="B4175" t="str">
            <v>Trilho TR68, comprimento de 240 m (TLS), sobre dormente de madeira, bitola mista, taxa de dormentação de 1.667 un/km, tala de junção de 6 furos e fixação elástica Pandrol - posicionamento e assentamento mecanizado</v>
          </cell>
          <cell r="C4175" t="str">
            <v>km</v>
          </cell>
          <cell r="D4175">
            <v>3150091.07</v>
          </cell>
          <cell r="E4175" t="str">
            <v>SICRO Abr/26</v>
          </cell>
        </row>
        <row r="4176">
          <cell r="A4176">
            <v>3009056</v>
          </cell>
          <cell r="B4176" t="str">
            <v>Trilho TR68, comprimento de 240 m (TLS), sobre dormente de madeira, bitola mista, taxa de dormentação de 1.750 un/km, tala de junção de 6 furos e fixação elástica Pandrol - posicionamento e assentamento mecanizado</v>
          </cell>
          <cell r="C4176" t="str">
            <v>km</v>
          </cell>
          <cell r="D4176">
            <v>3200020.33</v>
          </cell>
          <cell r="E4176" t="str">
            <v>SICRO Abr/26</v>
          </cell>
        </row>
        <row r="4177">
          <cell r="A4177">
            <v>3009237</v>
          </cell>
          <cell r="B4177" t="str">
            <v>Trilho UIC60, comprimento de 12 m, sobre dormente de concreto, bitola métrica ou larga, taxa de dormentação de 1.667 un/km, tala de junção de 6 furos e fixação elástica Pandrol - posicionamento e assentamento manual</v>
          </cell>
          <cell r="C4177" t="str">
            <v>km</v>
          </cell>
          <cell r="D4177">
            <v>1560416.38</v>
          </cell>
          <cell r="E4177" t="str">
            <v>SICRO Abr/26</v>
          </cell>
        </row>
        <row r="4178">
          <cell r="A4178">
            <v>3009025</v>
          </cell>
          <cell r="B4178" t="str">
            <v>Trilho UIC60, comprimento de 12 m, sobre dormente de concreto, bitola métrica ou larga, taxa de dormentação de 1.750 un/km, tala de junção de 6 furos e fixação elástica Pandrol - posicionamento e assentamento manual</v>
          </cell>
          <cell r="C4178" t="str">
            <v>km</v>
          </cell>
          <cell r="D4178">
            <v>1564180.52</v>
          </cell>
          <cell r="E4178" t="str">
            <v>SICRO Abr/26</v>
          </cell>
        </row>
        <row r="4179">
          <cell r="A4179">
            <v>3009319</v>
          </cell>
          <cell r="B4179" t="str">
            <v>Trilho UIC60, comprimento de 12 m, sobre dormente de concreto, bitola mista, taxa de dormentação de 1.667 un/km, tala de junção de 6 furos e fixação elástica Pandrol - posicionamento e assentamento manual</v>
          </cell>
          <cell r="C4179" t="str">
            <v>km</v>
          </cell>
          <cell r="D4179">
            <v>2337841.0699999998</v>
          </cell>
          <cell r="E4179" t="str">
            <v>SICRO Abr/26</v>
          </cell>
        </row>
        <row r="4180">
          <cell r="A4180">
            <v>3009021</v>
          </cell>
          <cell r="B4180" t="str">
            <v>Trilho UIC60, comprimento de 12 m, sobre dormente de concreto, bitola mista, taxa de dormentação de 1.750 un/km, tala de junção de 6 furos e fixação elástica Pandrol - posicionamento e assentamento manual</v>
          </cell>
          <cell r="C4180" t="str">
            <v>km</v>
          </cell>
          <cell r="D4180">
            <v>2343940.4</v>
          </cell>
          <cell r="E4180" t="str">
            <v>SICRO Abr/26</v>
          </cell>
        </row>
        <row r="4181">
          <cell r="A4181">
            <v>3009291</v>
          </cell>
          <cell r="B4181" t="str">
            <v>Trilho UIC60, comprimento de 12 m, sobre dormente de madeira, bitola métrica ou larga, taxa de dormentação de 1.667 un/km, tala de junção de 6 furos e fixação rígida - posicionamento e assentamento manual</v>
          </cell>
          <cell r="C4181" t="str">
            <v>km</v>
          </cell>
          <cell r="D4181">
            <v>1959197.71</v>
          </cell>
          <cell r="E4181" t="str">
            <v>SICRO Abr/26</v>
          </cell>
        </row>
        <row r="4182">
          <cell r="A4182">
            <v>3009016</v>
          </cell>
          <cell r="B4182" t="str">
            <v>Trilho UIC60, comprimento de 12 m, sobre dormente de madeira, bitola métrica ou larga, taxa de dormentação de 1.750 un/km, tala de junção de 6 furos e fixação rígida - posicionamento e assentamento manual</v>
          </cell>
          <cell r="C4182" t="str">
            <v>km</v>
          </cell>
          <cell r="D4182">
            <v>1985546.38</v>
          </cell>
          <cell r="E4182" t="str">
            <v>SICRO Abr/26</v>
          </cell>
        </row>
        <row r="4183">
          <cell r="A4183">
            <v>3009295</v>
          </cell>
          <cell r="B4183" t="str">
            <v>Trilho UIC60, comprimento de 12 m, sobre dormente de madeira, bitola mista, taxa de dormentação de 1.667 un/km, tala de junção de 6 furos e fixação rígida - posicionamento e assentamento manual</v>
          </cell>
          <cell r="C4183" t="str">
            <v>km</v>
          </cell>
          <cell r="D4183">
            <v>2938800.32</v>
          </cell>
          <cell r="E4183" t="str">
            <v>SICRO Abr/26</v>
          </cell>
        </row>
        <row r="4184">
          <cell r="A4184">
            <v>3009228</v>
          </cell>
          <cell r="B4184" t="str">
            <v>Trilho UIC60, comprimento de 12 m, sobre dormente de madeira, bitola mista, taxa de dormentação de 1.750 un/km, tala de junção de 6 furos e fixação rígida - posicionamento e assentamento manual</v>
          </cell>
          <cell r="C4184" t="str">
            <v>km</v>
          </cell>
          <cell r="D4184">
            <v>2978323.7</v>
          </cell>
          <cell r="E4184" t="str">
            <v>SICRO Abr/26</v>
          </cell>
        </row>
        <row r="4185">
          <cell r="A4185">
            <v>3009106</v>
          </cell>
          <cell r="B4185" t="str">
            <v>Trilho UIC60, comprimento de 120 m (TLS), formado por trilhos curtos de 12 m soldados por caldeamento - confecção em estaleiro</v>
          </cell>
          <cell r="C4185" t="str">
            <v>un</v>
          </cell>
          <cell r="D4185">
            <v>76440.59</v>
          </cell>
          <cell r="E4185" t="str">
            <v>SICRO Abr/26</v>
          </cell>
        </row>
        <row r="4186">
          <cell r="A4186">
            <v>3009299</v>
          </cell>
          <cell r="B4186" t="str">
            <v>Trilho UIC60, comprimento de 120 m (TLS), sobre dormente de concreto, bitola métrica ou larga, taxa de dormentação de 1.667 un/km, tala de junção de 6 furos e fixação elástica Pandrol - posicionamento e assentamento mecanizado</v>
          </cell>
          <cell r="C4186" t="str">
            <v>km</v>
          </cell>
          <cell r="D4186">
            <v>1423475.32</v>
          </cell>
          <cell r="E4186" t="str">
            <v>SICRO Abr/26</v>
          </cell>
        </row>
        <row r="4187">
          <cell r="A4187">
            <v>3009029</v>
          </cell>
          <cell r="B4187" t="str">
            <v>Trilho UIC60, comprimento de 120 m (TLS), sobre dormente de concreto, bitola métrica ou larga, taxa de dormentação de 1.750 un/km, tala de junção de 6 furos e fixação elástica Pandrol - posicionamento e assentamento mecanizado</v>
          </cell>
          <cell r="C4187" t="str">
            <v>km</v>
          </cell>
          <cell r="D4187">
            <v>1429720.72</v>
          </cell>
          <cell r="E4187" t="str">
            <v>SICRO Abr/26</v>
          </cell>
        </row>
        <row r="4188">
          <cell r="A4188">
            <v>3009245</v>
          </cell>
          <cell r="B4188" t="str">
            <v>Trilho UIC60, comprimento de 120 m (TLS), sobre dormente de concreto, bitola mista, taxa de dormentação de 1.667 un/km, tala de junção de 6 furos e fixação elástica Pandrol - posicionamento e assentamento mecanizado</v>
          </cell>
          <cell r="C4188" t="str">
            <v>km</v>
          </cell>
          <cell r="D4188">
            <v>2135074.38</v>
          </cell>
          <cell r="E4188" t="str">
            <v>SICRO Abr/26</v>
          </cell>
        </row>
        <row r="4189">
          <cell r="A4189">
            <v>3009033</v>
          </cell>
          <cell r="B4189" t="str">
            <v>Trilho UIC60, comprimento de 120 m (TLS), sobre dormente de concreto, bitola mista, taxa de dormentação de 1.750 un/km, tala de junção de 6 furos e fixação elástica Pandrol - posicionamento e assentamento mecanizado</v>
          </cell>
          <cell r="C4189" t="str">
            <v>km</v>
          </cell>
          <cell r="D4189">
            <v>2144442.2400000002</v>
          </cell>
          <cell r="E4189" t="str">
            <v>SICRO Abr/26</v>
          </cell>
        </row>
        <row r="4190">
          <cell r="A4190">
            <v>3009257</v>
          </cell>
          <cell r="B4190" t="str">
            <v>Trilho UIC60, comprimento de 120 m (TLS), sobre dormente de madeira, bitola métrica ou larga, taxa de dormentação de 1.667 un/km, tala de junção de 6 furos e fixação elástica Pandrol - posicionamento e assentamento mecanizado</v>
          </cell>
          <cell r="C4190" t="str">
            <v>km</v>
          </cell>
          <cell r="D4190">
            <v>1946872</v>
          </cell>
          <cell r="E4190" t="str">
            <v>SICRO Abr/26</v>
          </cell>
        </row>
        <row r="4191">
          <cell r="A4191">
            <v>3009265</v>
          </cell>
          <cell r="B4191" t="str">
            <v>Trilho UIC60, comprimento de 120 m (TLS), sobre dormente de madeira, bitola métrica ou larga, taxa de dormentação de 1.667 un/km, tala de junção de 6 furos e fixação rígida - posicionamento e assentamento mecanizado</v>
          </cell>
          <cell r="C4191" t="str">
            <v>km</v>
          </cell>
          <cell r="D4191">
            <v>1822801.75</v>
          </cell>
          <cell r="E4191" t="str">
            <v>SICRO Abr/26</v>
          </cell>
        </row>
        <row r="4192">
          <cell r="A4192">
            <v>3009037</v>
          </cell>
          <cell r="B4192" t="str">
            <v>Trilho UIC60, comprimento de 120 m (TLS), sobre dormente de madeira, bitola métrica ou larga, taxa de dormentação de 1.750 un/km, tala de junção de 6 furos e fixação elástica Pandrol - posicionamento e assentamento mecanizado</v>
          </cell>
          <cell r="C4192" t="str">
            <v>km</v>
          </cell>
          <cell r="D4192">
            <v>1979588.65</v>
          </cell>
          <cell r="E4192" t="str">
            <v>SICRO Abr/26</v>
          </cell>
        </row>
        <row r="4193">
          <cell r="A4193">
            <v>3009045</v>
          </cell>
          <cell r="B4193" t="str">
            <v>Trilho UIC60, comprimento de 120 m (TLS), sobre dormente de madeira, bitola métrica ou larga, taxa de dormentação de 1.750 un/km, tala de junção de 6 furos e fixação rígida - posicionamento e assentamento mecanizado</v>
          </cell>
          <cell r="C4193" t="str">
            <v>km</v>
          </cell>
          <cell r="D4193">
            <v>1849340.7</v>
          </cell>
          <cell r="E4193" t="str">
            <v>SICRO Abr/26</v>
          </cell>
        </row>
        <row r="4194">
          <cell r="A4194">
            <v>3009273</v>
          </cell>
          <cell r="B4194" t="str">
            <v>Trilho UIC60, comprimento de 120 m (TLS), sobre dormente de madeira, bitola mista, taxa de dormentação de 1.667 un/km, tala de junção de 6 furos e fixação elástica Pandrol - posicionamento e assentamento mecanizado</v>
          </cell>
          <cell r="C4194" t="str">
            <v>km</v>
          </cell>
          <cell r="D4194">
            <v>2921316.08</v>
          </cell>
          <cell r="E4194" t="str">
            <v>SICRO Abr/26</v>
          </cell>
        </row>
        <row r="4195">
          <cell r="A4195">
            <v>3009053</v>
          </cell>
          <cell r="B4195" t="str">
            <v>Trilho UIC60, comprimento de 120 m (TLS), sobre dormente de madeira, bitola mista, taxa de dormentação de 1.750 un/km, tala de junção de 6 furos e fixação elástica Pandrol - posicionamento e assentamento mecanizado</v>
          </cell>
          <cell r="C4195" t="str">
            <v>km</v>
          </cell>
          <cell r="D4195">
            <v>2970448.81</v>
          </cell>
          <cell r="E4195" t="str">
            <v>SICRO Abr/26</v>
          </cell>
        </row>
        <row r="4196">
          <cell r="A4196">
            <v>3009107</v>
          </cell>
          <cell r="B4196" t="str">
            <v>Trilho UIC60, comprimento de 240 m (TLS), formado por trilhos curtos de 12 m soldados por caldeamento - confecção em estaleiro</v>
          </cell>
          <cell r="C4196" t="str">
            <v>un</v>
          </cell>
          <cell r="D4196">
            <v>153175.93</v>
          </cell>
          <cell r="E4196" t="str">
            <v>SICRO Abr/26</v>
          </cell>
        </row>
        <row r="4197">
          <cell r="A4197">
            <v>3009249</v>
          </cell>
          <cell r="B4197" t="str">
            <v>Trilho UIC60, comprimento de 240 m (TLS), sobre dormente de concreto, bitola métrica ou larga, taxa de dormentação de 1.667 un/km, tala de junção de 6 furos e fixação elástica Pandrol - posicionamento e assentamento mecanizado</v>
          </cell>
          <cell r="C4197" t="str">
            <v>km</v>
          </cell>
          <cell r="D4197">
            <v>1416534.82</v>
          </cell>
          <cell r="E4197" t="str">
            <v>SICRO Abr/26</v>
          </cell>
        </row>
        <row r="4198">
          <cell r="A4198">
            <v>3009211</v>
          </cell>
          <cell r="B4198" t="str">
            <v>Trilho UIC60, comprimento de 240 m (TLS), sobre dormente de concreto, bitola métrica ou larga, taxa de dormentação de 1.750 un/km, tala de junção de 6 furos e fixação elástica Pandrol - posicionamento e assentamento mecanizado</v>
          </cell>
          <cell r="C4198" t="str">
            <v>km</v>
          </cell>
          <cell r="D4198">
            <v>1422780.36</v>
          </cell>
          <cell r="E4198" t="str">
            <v>SICRO Abr/26</v>
          </cell>
        </row>
        <row r="4199">
          <cell r="A4199">
            <v>3009253</v>
          </cell>
          <cell r="B4199" t="str">
            <v>Trilho UIC60, comprimento de 240 m (TLS), sobre dormente de concreto, bitola mista, taxa de dormentação de 1.667 un/km, tala de junção de 6 furos e fixação elástica Pandrol - posicionamento e assentamento mecanizado</v>
          </cell>
          <cell r="C4199" t="str">
            <v>km</v>
          </cell>
          <cell r="D4199">
            <v>2124664.67</v>
          </cell>
          <cell r="E4199" t="str">
            <v>SICRO Abr/26</v>
          </cell>
        </row>
        <row r="4200">
          <cell r="A4200">
            <v>3009215</v>
          </cell>
          <cell r="B4200" t="str">
            <v>Trilho UIC60, comprimento de 240 m (TLS), sobre dormente de concreto, bitola mista, taxa de dormentação de 1.750 un/km, tala de junção de 6 furos e fixação elástica Pandrol - posicionamento e assentamento mecanizado</v>
          </cell>
          <cell r="C4200" t="str">
            <v>km</v>
          </cell>
          <cell r="D4200">
            <v>2134032.98</v>
          </cell>
          <cell r="E4200" t="str">
            <v>SICRO Abr/26</v>
          </cell>
        </row>
        <row r="4201">
          <cell r="A4201">
            <v>3009261</v>
          </cell>
          <cell r="B4201" t="str">
            <v>Trilho UIC60, comprimento de 240 m (TLS), sobre dormente de madeira, bitola métrica ou larga, taxa de dormentação de 1.667 un/km, tala de junção de 6 furos e fixação elástica Pandrol - posicionamento e assentamento mecanizado</v>
          </cell>
          <cell r="C4201" t="str">
            <v>km</v>
          </cell>
          <cell r="D4201">
            <v>1940018.59</v>
          </cell>
          <cell r="E4201" t="str">
            <v>SICRO Abr/26</v>
          </cell>
        </row>
        <row r="4202">
          <cell r="A4202">
            <v>3009269</v>
          </cell>
          <cell r="B4202" t="str">
            <v>Trilho UIC60, comprimento de 240 m (TLS), sobre dormente de madeira, bitola métrica ou larga, taxa de dormentação de 1.667 un/km, tala de junção de 6 furos e fixação rígida - posicionamento e assentamento mecanizado</v>
          </cell>
          <cell r="C4202" t="str">
            <v>km</v>
          </cell>
          <cell r="D4202">
            <v>1815948.34</v>
          </cell>
          <cell r="E4202" t="str">
            <v>SICRO Abr/26</v>
          </cell>
        </row>
        <row r="4203">
          <cell r="A4203">
            <v>3009041</v>
          </cell>
          <cell r="B4203" t="str">
            <v>Trilho UIC60, comprimento de 240 m (TLS), sobre dormente de madeira, bitola métrica ou larga, taxa de dormentação de 1.750 un/km, tala de junção de 6 furos e fixação elástica Pandrol - posicionamento e assentamento mecanizado</v>
          </cell>
          <cell r="C4203" t="str">
            <v>km</v>
          </cell>
          <cell r="D4203">
            <v>1972735.24</v>
          </cell>
          <cell r="E4203" t="str">
            <v>SICRO Abr/26</v>
          </cell>
        </row>
        <row r="4204">
          <cell r="A4204">
            <v>3009049</v>
          </cell>
          <cell r="B4204" t="str">
            <v>Trilho UIC60, comprimento de 240 m (TLS), sobre dormente de madeira, bitola métrica ou larga, taxa de dormentação de 1.750 un/km, tala de junção de 6 furos e fixação rígida - posicionamento e assentamento mecanizado</v>
          </cell>
          <cell r="C4204" t="str">
            <v>km</v>
          </cell>
          <cell r="D4204">
            <v>1842487.29</v>
          </cell>
          <cell r="E4204" t="str">
            <v>SICRO Abr/26</v>
          </cell>
        </row>
        <row r="4205">
          <cell r="A4205">
            <v>3009277</v>
          </cell>
          <cell r="B4205" t="str">
            <v>Trilho UIC60, comprimento de 240 m (TLS), sobre dormente de madeira, bitola mista, taxa de dormentação de 1.667 un/km, tala de junção de 6 furos e fixação elástica Pandrol - posicionamento e assentamento mecanizado</v>
          </cell>
          <cell r="C4205" t="str">
            <v>km</v>
          </cell>
          <cell r="D4205">
            <v>2911037.11</v>
          </cell>
          <cell r="E4205" t="str">
            <v>SICRO Abr/26</v>
          </cell>
        </row>
        <row r="4206">
          <cell r="A4206">
            <v>3009057</v>
          </cell>
          <cell r="B4206" t="str">
            <v>Trilho UIC60, comprimento de 240 m (TLS), sobre dormente de madeira, bitola mista, taxa de dormentação de 1.750 un/km, tala de junção de 6 furos e fixação elástica Pandrol - posicionamento e assentamento mecanizado</v>
          </cell>
          <cell r="C4206" t="str">
            <v>km</v>
          </cell>
          <cell r="D4206">
            <v>2960169.84</v>
          </cell>
          <cell r="E4206" t="str">
            <v>SICRO Abr/26</v>
          </cell>
        </row>
        <row r="4207">
          <cell r="A4207">
            <v>3108073</v>
          </cell>
          <cell r="B4207" t="str">
            <v>Confecção de fôrma metálica em chapa 1/8" para poita trapezoidal</v>
          </cell>
          <cell r="C4207" t="str">
            <v>m²</v>
          </cell>
          <cell r="D4207">
            <v>327.42</v>
          </cell>
          <cell r="E4207" t="str">
            <v>SICRO Abr/26</v>
          </cell>
        </row>
        <row r="4208">
          <cell r="A4208">
            <v>3107965</v>
          </cell>
          <cell r="B4208" t="str">
            <v>Confecção de forma metálica em chapa 3/16" para poita trapezoidal</v>
          </cell>
          <cell r="C4208" t="str">
            <v>m²</v>
          </cell>
          <cell r="D4208">
            <v>533.35</v>
          </cell>
          <cell r="E4208" t="str">
            <v>SICRO Abr/26</v>
          </cell>
        </row>
        <row r="4209">
          <cell r="A4209">
            <v>3105941</v>
          </cell>
          <cell r="B4209" t="str">
            <v>Fôrma em chapa metálica 1/8" para cabeça de tirantes - utilização de 50 vezes - confecção, instalação e retirada</v>
          </cell>
          <cell r="C4209" t="str">
            <v>m²</v>
          </cell>
          <cell r="D4209">
            <v>33.53</v>
          </cell>
          <cell r="E4209" t="str">
            <v>SICRO Abr/26</v>
          </cell>
        </row>
        <row r="4210">
          <cell r="A4210">
            <v>3108150</v>
          </cell>
          <cell r="B4210" t="str">
            <v>Fôrma metálica curva em chapa 3/16" reforçada com nervuras de 40 mm x 3/16" dispostas em grelhas de 40 x 60 cm - utilização de 100 vezes - confecção, instalação e retirada</v>
          </cell>
          <cell r="C4210" t="str">
            <v>m²</v>
          </cell>
          <cell r="D4210">
            <v>21.98</v>
          </cell>
          <cell r="E4210" t="str">
            <v>SICRO Abr/26</v>
          </cell>
        </row>
        <row r="4211">
          <cell r="A4211">
            <v>3108071</v>
          </cell>
          <cell r="B4211" t="str">
            <v>Fôrma metálica em chapa 1/8" para poita trapezoidal - utilização de 50 vezes - montagem, instalação e retirada</v>
          </cell>
          <cell r="C4211" t="str">
            <v>m²</v>
          </cell>
          <cell r="D4211">
            <v>14.99</v>
          </cell>
          <cell r="E4211" t="str">
            <v>SICRO Abr/26</v>
          </cell>
        </row>
        <row r="4212">
          <cell r="A4212">
            <v>3107967</v>
          </cell>
          <cell r="B4212" t="str">
            <v>Fôrma metálica em chapa 1/8" reforçada com nervuras de 40 mm x 1/8" dispostas em grelhas de 40 x 60 cm - utilização de 100 vezes - confecção, instalação e retirada</v>
          </cell>
          <cell r="C4212" t="str">
            <v>m²</v>
          </cell>
          <cell r="D4212">
            <v>11.95</v>
          </cell>
          <cell r="E4212" t="str">
            <v>SICRO Abr/26</v>
          </cell>
        </row>
        <row r="4213">
          <cell r="A4213">
            <v>3107966</v>
          </cell>
          <cell r="B4213" t="str">
            <v>Fôrma metálica em chapa 3/16" para poita trapezoidal - utilização de 50 vezes - montagem, instalação e retirada</v>
          </cell>
          <cell r="C4213" t="str">
            <v>m²</v>
          </cell>
          <cell r="D4213">
            <v>30.28</v>
          </cell>
          <cell r="E4213" t="str">
            <v>SICRO Abr/26</v>
          </cell>
        </row>
        <row r="4214">
          <cell r="A4214">
            <v>3108072</v>
          </cell>
          <cell r="B4214" t="str">
            <v>Fôrma metálica em chapa 3/16" reforçada com nervuras de 40 mm x 3/16" dispostas em grelhas de 40 x 60 cm - utilização de 100 vezes - confecção, instalação e retirada</v>
          </cell>
          <cell r="C4214" t="str">
            <v>m²</v>
          </cell>
          <cell r="D4214">
            <v>17.64</v>
          </cell>
          <cell r="E4214" t="str">
            <v>SICRO Abr/26</v>
          </cell>
        </row>
        <row r="4215">
          <cell r="A4215">
            <v>3117750</v>
          </cell>
          <cell r="B4215" t="str">
            <v>Fôrma metálica para aduelas de bueiros celulares de concreto pré-moldados - utilização de 100 vezes - confecção, instalação e retirada</v>
          </cell>
          <cell r="C4215" t="str">
            <v>m²</v>
          </cell>
          <cell r="D4215">
            <v>20.69</v>
          </cell>
          <cell r="E4215" t="str">
            <v>SICRO Abr/26</v>
          </cell>
        </row>
        <row r="4216">
          <cell r="A4216">
            <v>3117749</v>
          </cell>
          <cell r="B4216" t="str">
            <v>Fôrma metálica para guarda-corpo de concreto - utilização de 50 vezes - confecção</v>
          </cell>
          <cell r="C4216" t="str">
            <v>m²</v>
          </cell>
          <cell r="D4216">
            <v>12.48</v>
          </cell>
          <cell r="E4216" t="str">
            <v>SICRO Abr/26</v>
          </cell>
        </row>
        <row r="4217">
          <cell r="A4217">
            <v>3107964</v>
          </cell>
          <cell r="B4217" t="str">
            <v>Fôrma metálica para pavimento de concreto - utilização de 100 vezes - confecção, instalação e retirada</v>
          </cell>
          <cell r="C4217" t="str">
            <v>m²</v>
          </cell>
          <cell r="D4217">
            <v>17.38</v>
          </cell>
          <cell r="E4217" t="str">
            <v>SICRO Abr/26</v>
          </cell>
        </row>
        <row r="4218">
          <cell r="A4218">
            <v>3106551</v>
          </cell>
          <cell r="B4218" t="str">
            <v>Fôrma metálica para tetrápode - utilização de 100 vezes - confecção, instalação e retirada</v>
          </cell>
          <cell r="C4218" t="str">
            <v>m²</v>
          </cell>
          <cell r="D4218">
            <v>12.98</v>
          </cell>
          <cell r="E4218" t="str">
            <v>SICRO Abr/26</v>
          </cell>
        </row>
        <row r="4219">
          <cell r="A4219">
            <v>3106427</v>
          </cell>
          <cell r="B4219" t="str">
            <v>Fôrma metálica para viga de concreto pré-moldada protendida para OAE - utilização de 20 vezes - confecção, instalação e retirada</v>
          </cell>
          <cell r="C4219" t="str">
            <v>m²</v>
          </cell>
          <cell r="D4219">
            <v>43.49</v>
          </cell>
          <cell r="E4219" t="str">
            <v>SICRO Abr/26</v>
          </cell>
        </row>
        <row r="4220">
          <cell r="A4220">
            <v>3106552</v>
          </cell>
          <cell r="B4220" t="str">
            <v>Fôrma metálica para Xbloc - utilização de 100 vezes - confecção, instalação e retirada</v>
          </cell>
          <cell r="C4220" t="str">
            <v>m²</v>
          </cell>
          <cell r="D4220">
            <v>12.26</v>
          </cell>
          <cell r="E4220" t="str">
            <v>SICRO Abr/26</v>
          </cell>
        </row>
        <row r="4221">
          <cell r="A4221">
            <v>3107969</v>
          </cell>
          <cell r="B4221" t="str">
            <v>Fôrmas curvas de compensado plastificado 10 mm - uso geral - utilização de 2 vezes - confecção, instalação e retirada</v>
          </cell>
          <cell r="C4221" t="str">
            <v>m²</v>
          </cell>
          <cell r="D4221">
            <v>130.94999999999999</v>
          </cell>
          <cell r="E4221" t="str">
            <v>SICRO Abr/26</v>
          </cell>
        </row>
        <row r="4222">
          <cell r="A4222">
            <v>3107970</v>
          </cell>
          <cell r="B4222" t="str">
            <v>Fôrmas curvas de compensado resinado 10 mm - uso geral - utilização de 2 vezes - confecção, instalação e retirada</v>
          </cell>
          <cell r="C4222" t="str">
            <v>m²</v>
          </cell>
          <cell r="D4222">
            <v>124.7</v>
          </cell>
          <cell r="E4222" t="str">
            <v>SICRO Abr/26</v>
          </cell>
        </row>
        <row r="4223">
          <cell r="A4223">
            <v>3108007</v>
          </cell>
          <cell r="B4223" t="str">
            <v>Fôrmas de compensado plastificado 10 mm - uso geral - utilização de 1 vez - confecção, instalação e retirada</v>
          </cell>
          <cell r="C4223" t="str">
            <v>m²</v>
          </cell>
          <cell r="D4223">
            <v>140</v>
          </cell>
          <cell r="E4223" t="str">
            <v>SICRO Abr/26</v>
          </cell>
        </row>
        <row r="4224">
          <cell r="A4224">
            <v>3108008</v>
          </cell>
          <cell r="B4224" t="str">
            <v>Fôrmas de compensado plastificado 10 mm - uso geral - utilização de 2 vezes - confecção, instalação e retirada</v>
          </cell>
          <cell r="C4224" t="str">
            <v>m²</v>
          </cell>
          <cell r="D4224">
            <v>96.31</v>
          </cell>
          <cell r="E4224" t="str">
            <v>SICRO Abr/26</v>
          </cell>
        </row>
        <row r="4225">
          <cell r="A4225">
            <v>3108009</v>
          </cell>
          <cell r="B4225" t="str">
            <v>Fôrmas de compensado plastificado 10 mm - uso geral - utilização de 3 vezes - confecção, instalação e retirada</v>
          </cell>
          <cell r="C4225" t="str">
            <v>m²</v>
          </cell>
          <cell r="D4225">
            <v>83.58</v>
          </cell>
          <cell r="E4225" t="str">
            <v>SICRO Abr/26</v>
          </cell>
        </row>
        <row r="4226">
          <cell r="A4226">
            <v>3108011</v>
          </cell>
          <cell r="B4226" t="str">
            <v>Fôrmas de compensado plastificado 12 mm - uso geral - utilização de 1 vez - confecção, instalação e retirada</v>
          </cell>
          <cell r="C4226" t="str">
            <v>m²</v>
          </cell>
          <cell r="D4226">
            <v>148.91</v>
          </cell>
          <cell r="E4226" t="str">
            <v>SICRO Abr/26</v>
          </cell>
        </row>
        <row r="4227">
          <cell r="A4227">
            <v>3108012</v>
          </cell>
          <cell r="B4227" t="str">
            <v>Fôrmas de compensado plastificado 12 mm - uso geral - utilização de 2 vezes - confecção, instalação e retirada</v>
          </cell>
          <cell r="C4227" t="str">
            <v>m²</v>
          </cell>
          <cell r="D4227">
            <v>100.98</v>
          </cell>
          <cell r="E4227" t="str">
            <v>SICRO Abr/26</v>
          </cell>
        </row>
        <row r="4228">
          <cell r="A4228">
            <v>3108013</v>
          </cell>
          <cell r="B4228" t="str">
            <v>Fôrmas de compensado plastificado 12 mm - uso geral - utilização de 3 vezes - confecção, instalação e retirada</v>
          </cell>
          <cell r="C4228" t="str">
            <v>m²</v>
          </cell>
          <cell r="D4228">
            <v>86.85</v>
          </cell>
          <cell r="E4228" t="str">
            <v>SICRO Abr/26</v>
          </cell>
        </row>
        <row r="4229">
          <cell r="A4229">
            <v>3108015</v>
          </cell>
          <cell r="B4229" t="str">
            <v>Fôrmas de compensado plastificado 14 mm - uso geral - utilização de 1 vez - confecção, instalação e retirada</v>
          </cell>
          <cell r="C4229" t="str">
            <v>m²</v>
          </cell>
          <cell r="D4229">
            <v>154.47</v>
          </cell>
          <cell r="E4229" t="str">
            <v>SICRO Abr/26</v>
          </cell>
        </row>
        <row r="4230">
          <cell r="A4230">
            <v>3108016</v>
          </cell>
          <cell r="B4230" t="str">
            <v>Fôrmas de compensado plastificado 14 mm - uso geral - utilização de 2 vezes - confecção, instalação e retirada</v>
          </cell>
          <cell r="C4230" t="str">
            <v>m²</v>
          </cell>
          <cell r="D4230">
            <v>103.9</v>
          </cell>
          <cell r="E4230" t="str">
            <v>SICRO Abr/26</v>
          </cell>
        </row>
        <row r="4231">
          <cell r="A4231">
            <v>3108017</v>
          </cell>
          <cell r="B4231" t="str">
            <v>Fôrmas de compensado plastificado 14 mm - uso geral - utilização de 3 vezes - confecção, instalação e retirada</v>
          </cell>
          <cell r="C4231" t="str">
            <v>m²</v>
          </cell>
          <cell r="D4231">
            <v>88.89</v>
          </cell>
          <cell r="E4231" t="str">
            <v>SICRO Abr/26</v>
          </cell>
        </row>
        <row r="4232">
          <cell r="A4232">
            <v>3107995</v>
          </cell>
          <cell r="B4232" t="str">
            <v>Fôrmas de compensado resinado 10 mm - uso geral - utilização de 1 vez - confecção, instalação e retirada</v>
          </cell>
          <cell r="C4232" t="str">
            <v>m²</v>
          </cell>
          <cell r="D4232">
            <v>129.02000000000001</v>
          </cell>
          <cell r="E4232" t="str">
            <v>SICRO Abr/26</v>
          </cell>
        </row>
        <row r="4233">
          <cell r="A4233">
            <v>3107996</v>
          </cell>
          <cell r="B4233" t="str">
            <v>Fôrmas de compensado resinado 10 mm - uso geral - utilização de 2 vezes - confecção, instalação e retirada</v>
          </cell>
          <cell r="C4233" t="str">
            <v>m²</v>
          </cell>
          <cell r="D4233">
            <v>90.58</v>
          </cell>
          <cell r="E4233" t="str">
            <v>SICRO Abr/26</v>
          </cell>
        </row>
        <row r="4234">
          <cell r="A4234">
            <v>3107997</v>
          </cell>
          <cell r="B4234" t="str">
            <v>Fôrmas de compensado resinado 10 mm - uso geral - utilização de 3 vezes - confecção, instalação e retirada</v>
          </cell>
          <cell r="C4234" t="str">
            <v>m²</v>
          </cell>
          <cell r="D4234">
            <v>79.59</v>
          </cell>
          <cell r="E4234" t="str">
            <v>SICRO Abr/26</v>
          </cell>
        </row>
        <row r="4235">
          <cell r="A4235">
            <v>3107999</v>
          </cell>
          <cell r="B4235" t="str">
            <v>Fôrmas de compensado resinado 12 mm - uso geral - utilização de 1 vez - confecção, instalação e retirada</v>
          </cell>
          <cell r="C4235" t="str">
            <v>m²</v>
          </cell>
          <cell r="D4235">
            <v>136.41</v>
          </cell>
          <cell r="E4235" t="str">
            <v>SICRO Abr/26</v>
          </cell>
        </row>
        <row r="4236">
          <cell r="A4236">
            <v>3108000</v>
          </cell>
          <cell r="B4236" t="str">
            <v>Fôrmas de compensado resinado 12 mm - uso geral - utilização de 2 vezes - confecção, instalação e retirada</v>
          </cell>
          <cell r="C4236" t="str">
            <v>m²</v>
          </cell>
          <cell r="D4236">
            <v>94.46</v>
          </cell>
          <cell r="E4236" t="str">
            <v>SICRO Abr/26</v>
          </cell>
        </row>
        <row r="4237">
          <cell r="A4237">
            <v>3108001</v>
          </cell>
          <cell r="B4237" t="str">
            <v>Fôrmas de compensado resinado 12 mm - uso geral - utilização de 3 vezes - confecção, instalação e retirada</v>
          </cell>
          <cell r="C4237" t="str">
            <v>m²</v>
          </cell>
          <cell r="D4237">
            <v>82.31</v>
          </cell>
          <cell r="E4237" t="str">
            <v>SICRO Abr/26</v>
          </cell>
        </row>
        <row r="4238">
          <cell r="A4238">
            <v>3108003</v>
          </cell>
          <cell r="B4238" t="str">
            <v>Fôrmas de compensado resinado 14 mm - uso geral - utilização de 1 vez - confecção, instalação e retirada</v>
          </cell>
          <cell r="C4238" t="str">
            <v>m²</v>
          </cell>
          <cell r="D4238">
            <v>140.12</v>
          </cell>
          <cell r="E4238" t="str">
            <v>SICRO Abr/26</v>
          </cell>
        </row>
        <row r="4239">
          <cell r="A4239">
            <v>3108004</v>
          </cell>
          <cell r="B4239" t="str">
            <v>Fôrmas de compensado resinado 14 mm - uso geral - utilização de 2 vezes - confecção, instalação e retirada</v>
          </cell>
          <cell r="C4239" t="str">
            <v>m²</v>
          </cell>
          <cell r="D4239">
            <v>96.4</v>
          </cell>
          <cell r="E4239" t="str">
            <v>SICRO Abr/26</v>
          </cell>
        </row>
        <row r="4240">
          <cell r="A4240">
            <v>3108005</v>
          </cell>
          <cell r="B4240" t="str">
            <v>Fôrmas de compensado resinado 14 mm - uso geral - utilização de 3 vezes - confecção, instalação e retirada</v>
          </cell>
          <cell r="C4240" t="str">
            <v>m²</v>
          </cell>
          <cell r="D4240">
            <v>83.67</v>
          </cell>
          <cell r="E4240" t="str">
            <v>SICRO Abr/26</v>
          </cell>
        </row>
        <row r="4241">
          <cell r="A4241">
            <v>3106119</v>
          </cell>
          <cell r="B4241" t="str">
            <v>Fôrmas de tábuas de pinho - utilização de 1 vez - confecção, instalação e retirada</v>
          </cell>
          <cell r="C4241" t="str">
            <v>m²</v>
          </cell>
          <cell r="D4241">
            <v>173.1</v>
          </cell>
          <cell r="E4241" t="str">
            <v>SICRO Abr/26</v>
          </cell>
        </row>
        <row r="4242">
          <cell r="A4242">
            <v>3106120</v>
          </cell>
          <cell r="B4242" t="str">
            <v>Fôrmas de tábuas de pinho - utilização de 2 vezes - confecção, instalação e retirada</v>
          </cell>
          <cell r="C4242" t="str">
            <v>m²</v>
          </cell>
          <cell r="D4242">
            <v>121.68</v>
          </cell>
          <cell r="E4242" t="str">
            <v>SICRO Abr/26</v>
          </cell>
        </row>
        <row r="4243">
          <cell r="A4243">
            <v>3106121</v>
          </cell>
          <cell r="B4243" t="str">
            <v>Fôrmas de tábuas de pinho - utilização de 3 vezes - confecção, instalação e retirada</v>
          </cell>
          <cell r="C4243" t="str">
            <v>m²</v>
          </cell>
          <cell r="D4243">
            <v>106.74</v>
          </cell>
          <cell r="E4243" t="str">
            <v>SICRO Abr/26</v>
          </cell>
        </row>
        <row r="4244">
          <cell r="A4244">
            <v>3103302</v>
          </cell>
          <cell r="B4244" t="str">
            <v>Fôrmas de tábuas de pinho para dispositivos de drenagem - utilização de 3 vezes - confecção, instalação e retirada</v>
          </cell>
          <cell r="C4244" t="str">
            <v>m²</v>
          </cell>
          <cell r="D4244">
            <v>89.8</v>
          </cell>
          <cell r="E4244" t="str">
            <v>SICRO Abr/26</v>
          </cell>
        </row>
        <row r="4245">
          <cell r="A4245">
            <v>3103303</v>
          </cell>
          <cell r="B4245" t="str">
            <v>Fôrmas de tábuas de pinho para drenos - utilização de 5 vezes - confecção, instalação e retirada</v>
          </cell>
          <cell r="C4245" t="str">
            <v>m²</v>
          </cell>
          <cell r="D4245">
            <v>47.75</v>
          </cell>
          <cell r="E4245" t="str">
            <v>SICRO Abr/26</v>
          </cell>
        </row>
        <row r="4246">
          <cell r="A4246">
            <v>3106759</v>
          </cell>
          <cell r="B4246" t="str">
            <v>Fôrmas de tábuas de pinho para elementos estruturais dos arcos metálicos - utilização de 3 vezes - confecção, instalação e retirada</v>
          </cell>
          <cell r="C4246" t="str">
            <v>m²</v>
          </cell>
          <cell r="D4246">
            <v>121.48</v>
          </cell>
          <cell r="E4246" t="str">
            <v>SICRO Abr/26</v>
          </cell>
        </row>
        <row r="4247">
          <cell r="A4247">
            <v>3108023</v>
          </cell>
          <cell r="B4247" t="str">
            <v>Guia de madeira de 2,5 x 10,0 cm - confecção e instalação</v>
          </cell>
          <cell r="C4247" t="str">
            <v>m</v>
          </cell>
          <cell r="D4247">
            <v>6.43</v>
          </cell>
          <cell r="E4247" t="str">
            <v>SICRO Abr/26</v>
          </cell>
        </row>
        <row r="4248">
          <cell r="A4248">
            <v>3108018</v>
          </cell>
          <cell r="B4248" t="str">
            <v>Guia de madeira de 2,5 x 7,0 cm - confecção e instalação</v>
          </cell>
          <cell r="C4248" t="str">
            <v>m</v>
          </cell>
          <cell r="D4248">
            <v>4.6900000000000004</v>
          </cell>
          <cell r="E4248" t="str">
            <v>SICRO Abr/26</v>
          </cell>
        </row>
        <row r="4249">
          <cell r="A4249">
            <v>3108022</v>
          </cell>
          <cell r="B4249" t="str">
            <v>Guia de madeira de 2,5 x 8,0 cm - confecção e instalação</v>
          </cell>
          <cell r="C4249" t="str">
            <v>m</v>
          </cell>
          <cell r="D4249">
            <v>5.27</v>
          </cell>
          <cell r="E4249" t="str">
            <v>SICRO Abr/26</v>
          </cell>
        </row>
        <row r="4250">
          <cell r="A4250">
            <v>3205864</v>
          </cell>
          <cell r="B4250" t="str">
            <v>Gabião caixa 2 x 1 x 0,50 m - Zn/Al + PVC - D = 2,4 mm - pedra de mão comercial - fornecimento e assentamento</v>
          </cell>
          <cell r="C4250" t="str">
            <v>m³</v>
          </cell>
          <cell r="D4250">
            <v>808.95</v>
          </cell>
          <cell r="E4250" t="str">
            <v>SICRO Abr/26</v>
          </cell>
        </row>
        <row r="4251">
          <cell r="A4251">
            <v>3205863</v>
          </cell>
          <cell r="B4251" t="str">
            <v>Gabião caixa 2 x 1 x 0,50 m - Zn/Al + PVC - D = 2,4 mm - pedra de mão produzida - confecção e assentamento</v>
          </cell>
          <cell r="C4251" t="str">
            <v>m³</v>
          </cell>
          <cell r="D4251">
            <v>687.24</v>
          </cell>
          <cell r="E4251" t="str">
            <v>SICRO Abr/26</v>
          </cell>
        </row>
        <row r="4252">
          <cell r="A4252">
            <v>3205868</v>
          </cell>
          <cell r="B4252" t="str">
            <v>Gabião caixa 2 x 1 x 0,50 m Zn/Al - D = 2,7 mm - pedra de mão comercial - fornecimento e assentamento</v>
          </cell>
          <cell r="C4252" t="str">
            <v>m³</v>
          </cell>
          <cell r="D4252">
            <v>744.2</v>
          </cell>
          <cell r="E4252" t="str">
            <v>SICRO Abr/26</v>
          </cell>
        </row>
        <row r="4253">
          <cell r="A4253">
            <v>3205867</v>
          </cell>
          <cell r="B4253" t="str">
            <v>Gabião caixa 2 x 1 x 0,50 m Zn/Al - D = 2,7 mm - pedra de mão produzida - confecção e assentamento</v>
          </cell>
          <cell r="C4253" t="str">
            <v>m³</v>
          </cell>
          <cell r="D4253">
            <v>622.48</v>
          </cell>
          <cell r="E4253" t="str">
            <v>SICRO Abr/26</v>
          </cell>
        </row>
        <row r="4254">
          <cell r="A4254">
            <v>3205866</v>
          </cell>
          <cell r="B4254" t="str">
            <v>Gabião caixa 2 x 1 x 1,00 m - Zn/Al + PVC - D = 2,4 mm - pedra de mão comercial - fornecimento e assentamento</v>
          </cell>
          <cell r="C4254" t="str">
            <v>m³</v>
          </cell>
          <cell r="D4254">
            <v>669.22</v>
          </cell>
          <cell r="E4254" t="str">
            <v>SICRO Abr/26</v>
          </cell>
        </row>
        <row r="4255">
          <cell r="A4255">
            <v>3205865</v>
          </cell>
          <cell r="B4255" t="str">
            <v>Gabião caixa 2 x 1 x 1,00 m - Zn/Al + PVC - D = 2,4 mm - pedra de mão produzida - confecção e assentamento</v>
          </cell>
          <cell r="C4255" t="str">
            <v>m³</v>
          </cell>
          <cell r="D4255">
            <v>547.51</v>
          </cell>
          <cell r="E4255" t="str">
            <v>SICRO Abr/26</v>
          </cell>
        </row>
        <row r="4256">
          <cell r="A4256">
            <v>3205870</v>
          </cell>
          <cell r="B4256" t="str">
            <v>Gabião caixa 2 x 1 x 1,00 m Zn/Al - D = 2,7 mm - pedra de mão comercial - fornecimento e assentamento</v>
          </cell>
          <cell r="C4256" t="str">
            <v>m³</v>
          </cell>
          <cell r="D4256">
            <v>622.91</v>
          </cell>
          <cell r="E4256" t="str">
            <v>SICRO Abr/26</v>
          </cell>
        </row>
        <row r="4257">
          <cell r="A4257">
            <v>3205869</v>
          </cell>
          <cell r="B4257" t="str">
            <v>Gabião caixa 2 x 1 x 1,00 m Zn/Al - D = 2,7 mm - pedra de mão produzida - confecção e assentamento</v>
          </cell>
          <cell r="C4257" t="str">
            <v>m³</v>
          </cell>
          <cell r="D4257">
            <v>501.2</v>
          </cell>
          <cell r="E4257" t="str">
            <v>SICRO Abr/26</v>
          </cell>
        </row>
        <row r="4258">
          <cell r="A4258">
            <v>3205872</v>
          </cell>
          <cell r="B4258" t="str">
            <v>Gabião colchão espessura 0,17 m - Zn/Al + PVC - D = 2,0 mm - pedra de mão comercial - fornecimento e assentamento</v>
          </cell>
          <cell r="C4258" t="str">
            <v>m²</v>
          </cell>
          <cell r="D4258">
            <v>198.67</v>
          </cell>
          <cell r="E4258" t="str">
            <v>SICRO Abr/26</v>
          </cell>
        </row>
        <row r="4259">
          <cell r="A4259">
            <v>3205871</v>
          </cell>
          <cell r="B4259" t="str">
            <v>Gabião colchão espessura 0,17 m - Zn/Al + PVC - D = 2,0 mm - pedra de mão produzida - confecção e assentamento</v>
          </cell>
          <cell r="C4259" t="str">
            <v>m²</v>
          </cell>
          <cell r="D4259">
            <v>177.98</v>
          </cell>
          <cell r="E4259" t="str">
            <v>SICRO Abr/26</v>
          </cell>
        </row>
        <row r="4260">
          <cell r="A4260">
            <v>3205874</v>
          </cell>
          <cell r="B4260" t="str">
            <v>Gabião colchão espessura 0,23 m - Zn/Al + PVC - D = 2,0 mm - pedra de mão comercial - fornecimento e assentamento</v>
          </cell>
          <cell r="C4260" t="str">
            <v>m²</v>
          </cell>
          <cell r="D4260">
            <v>225.58</v>
          </cell>
          <cell r="E4260" t="str">
            <v>SICRO Abr/26</v>
          </cell>
        </row>
        <row r="4261">
          <cell r="A4261">
            <v>3205873</v>
          </cell>
          <cell r="B4261" t="str">
            <v>Gabião colchão espessura 0,23 m - Zn/Al + PVC - D = 2,0 mm - pedra de mão produzida - confecção e assentamento</v>
          </cell>
          <cell r="C4261" t="str">
            <v>m²</v>
          </cell>
          <cell r="D4261">
            <v>197.59</v>
          </cell>
          <cell r="E4261" t="str">
            <v>SICRO Abr/26</v>
          </cell>
        </row>
        <row r="4262">
          <cell r="A4262">
            <v>3205876</v>
          </cell>
          <cell r="B4262" t="str">
            <v>Gabião colchão espessura 0,30 m - Zn/Al + PVC - D = 2,0 mm - pedra de mão comercial - fornecimento e assentamento</v>
          </cell>
          <cell r="C4262" t="str">
            <v>m²</v>
          </cell>
          <cell r="D4262">
            <v>260.64999999999998</v>
          </cell>
          <cell r="E4262" t="str">
            <v>SICRO Abr/26</v>
          </cell>
        </row>
        <row r="4263">
          <cell r="A4263">
            <v>3205875</v>
          </cell>
          <cell r="B4263" t="str">
            <v>Gabião colchão espessura 0,30 m - Zn/Al + PVC - D = 2,0 mm - pedra de mão produzida - confecção e assentamento</v>
          </cell>
          <cell r="C4263" t="str">
            <v>m²</v>
          </cell>
          <cell r="D4263">
            <v>224.14</v>
          </cell>
          <cell r="E4263" t="str">
            <v>SICRO Abr/26</v>
          </cell>
        </row>
        <row r="4264">
          <cell r="A4264">
            <v>3205862</v>
          </cell>
          <cell r="B4264" t="str">
            <v>Gabião saco - diâmetro = 0,65 m - Zn/Al + PVC - D = 2,4 mm - pedra de mão comercial - fornecimento e assentamento</v>
          </cell>
          <cell r="C4264" t="str">
            <v>m³</v>
          </cell>
          <cell r="D4264">
            <v>694.28</v>
          </cell>
          <cell r="E4264" t="str">
            <v>SICRO Abr/26</v>
          </cell>
        </row>
        <row r="4265">
          <cell r="A4265">
            <v>3205861</v>
          </cell>
          <cell r="B4265" t="str">
            <v>Gabião saco - diâmetro = 0,65 m - Zn/Al + PVC - D = 2,4 mm - pedra de mão produzida - confecção e assentamento</v>
          </cell>
          <cell r="C4265" t="str">
            <v>m³</v>
          </cell>
          <cell r="D4265">
            <v>572.57000000000005</v>
          </cell>
          <cell r="E4265" t="str">
            <v>SICRO Abr/26</v>
          </cell>
        </row>
        <row r="4266">
          <cell r="A4266">
            <v>3606579</v>
          </cell>
          <cell r="B4266" t="str">
            <v>Carga, transporte e descarga de material pétreo para molhes com o uso de batelões e escavadeira hidráulica - DMT de 0 a 300 m</v>
          </cell>
          <cell r="C4266" t="str">
            <v>m³</v>
          </cell>
          <cell r="D4266">
            <v>30.44</v>
          </cell>
          <cell r="E4266" t="str">
            <v>SICRO Abr/26</v>
          </cell>
        </row>
        <row r="4267">
          <cell r="A4267">
            <v>3606583</v>
          </cell>
          <cell r="B4267" t="str">
            <v>Carga, transporte e descarga de material pétreo para molhes com o uso de batelões e escavadeira hidráulica - DMT de 1.200 a 1.500 m</v>
          </cell>
          <cell r="C4267" t="str">
            <v>m³</v>
          </cell>
          <cell r="D4267">
            <v>31.77</v>
          </cell>
          <cell r="E4267" t="str">
            <v>SICRO Abr/26</v>
          </cell>
        </row>
        <row r="4268">
          <cell r="A4268">
            <v>3606584</v>
          </cell>
          <cell r="B4268" t="str">
            <v>Carga, transporte e descarga de material pétreo para molhes com o uso de batelões e escavadeira hidráulica - DMT de 1.500 a 1.800 m</v>
          </cell>
          <cell r="C4268" t="str">
            <v>m³</v>
          </cell>
          <cell r="D4268">
            <v>31.96</v>
          </cell>
          <cell r="E4268" t="str">
            <v>SICRO Abr/26</v>
          </cell>
        </row>
        <row r="4269">
          <cell r="A4269">
            <v>3606585</v>
          </cell>
          <cell r="B4269" t="str">
            <v>Carga, transporte e descarga de material pétreo para molhes com o uso de batelões e escavadeira hidráulica - DMT de 1.800 a 2.100 m</v>
          </cell>
          <cell r="C4269" t="str">
            <v>m³</v>
          </cell>
          <cell r="D4269">
            <v>32.14</v>
          </cell>
          <cell r="E4269" t="str">
            <v>SICRO Abr/26</v>
          </cell>
        </row>
        <row r="4270">
          <cell r="A4270">
            <v>3606586</v>
          </cell>
          <cell r="B4270" t="str">
            <v>Carga, transporte e descarga de material pétreo para molhes com o uso de batelões e escavadeira hidráulica - DMT de 2.100 a 2.400 m</v>
          </cell>
          <cell r="C4270" t="str">
            <v>m³</v>
          </cell>
          <cell r="D4270">
            <v>32.520000000000003</v>
          </cell>
          <cell r="E4270" t="str">
            <v>SICRO Abr/26</v>
          </cell>
        </row>
        <row r="4271">
          <cell r="A4271">
            <v>3606587</v>
          </cell>
          <cell r="B4271" t="str">
            <v>Carga, transporte e descarga de material pétreo para molhes com o uso de batelões e escavadeira hidráulica - DMT de 2.400 a 2.700 m</v>
          </cell>
          <cell r="C4271" t="str">
            <v>m³</v>
          </cell>
          <cell r="D4271">
            <v>32.9</v>
          </cell>
          <cell r="E4271" t="str">
            <v>SICRO Abr/26</v>
          </cell>
        </row>
        <row r="4272">
          <cell r="A4272">
            <v>3606588</v>
          </cell>
          <cell r="B4272" t="str">
            <v>Carga, transporte e descarga de material pétreo para molhes com o uso de batelões e escavadeira hidráulica - DMT de 2.700 a 3.000 m</v>
          </cell>
          <cell r="C4272" t="str">
            <v>m³</v>
          </cell>
          <cell r="D4272">
            <v>33.090000000000003</v>
          </cell>
          <cell r="E4272" t="str">
            <v>SICRO Abr/26</v>
          </cell>
        </row>
        <row r="4273">
          <cell r="A4273">
            <v>3606589</v>
          </cell>
          <cell r="B4273" t="str">
            <v>Carga, transporte e descarga de material pétreo para molhes com o uso de batelões e escavadeira hidráulica - DMT de 3.000 m</v>
          </cell>
          <cell r="C4273" t="str">
            <v>m³</v>
          </cell>
          <cell r="D4273">
            <v>33.28</v>
          </cell>
          <cell r="E4273" t="str">
            <v>SICRO Abr/26</v>
          </cell>
        </row>
        <row r="4274">
          <cell r="A4274">
            <v>3606580</v>
          </cell>
          <cell r="B4274" t="str">
            <v>Carga, transporte e descarga de material pétreo para molhes com o uso de batelões e escavadeira hidráulica - DMT de 300 a 600 m</v>
          </cell>
          <cell r="C4274" t="str">
            <v>m³</v>
          </cell>
          <cell r="D4274">
            <v>30.82</v>
          </cell>
          <cell r="E4274" t="str">
            <v>SICRO Abr/26</v>
          </cell>
        </row>
        <row r="4275">
          <cell r="A4275">
            <v>3606581</v>
          </cell>
          <cell r="B4275" t="str">
            <v>Carga, transporte e descarga de material pétreo para molhes com o uso de batelões e escavadeira hidráulica - DMT de 600 a 900 m</v>
          </cell>
          <cell r="C4275" t="str">
            <v>m³</v>
          </cell>
          <cell r="D4275">
            <v>31.2</v>
          </cell>
          <cell r="E4275" t="str">
            <v>SICRO Abr/26</v>
          </cell>
        </row>
        <row r="4276">
          <cell r="A4276">
            <v>3606582</v>
          </cell>
          <cell r="B4276" t="str">
            <v>Carga, transporte e descarga de material pétreo para molhes com o uso de batelões e escavadeira hidráulica - DMT de 900 a 1.200 m</v>
          </cell>
          <cell r="C4276" t="str">
            <v>m³</v>
          </cell>
          <cell r="D4276">
            <v>31.39</v>
          </cell>
          <cell r="E4276" t="str">
            <v>SICRO Abr/26</v>
          </cell>
        </row>
        <row r="4277">
          <cell r="A4277">
            <v>3606527</v>
          </cell>
          <cell r="B4277" t="str">
            <v>Escavação, carga e transporte de material pétreo para a subcarapaça - caminho de serviço em leito natural - DMT de 1.000 a 1.200 m - com caminhão basculante de 8 m³</v>
          </cell>
          <cell r="C4277" t="str">
            <v>m³</v>
          </cell>
          <cell r="D4277">
            <v>58.02</v>
          </cell>
          <cell r="E4277" t="str">
            <v>SICRO Abr/26</v>
          </cell>
        </row>
        <row r="4278">
          <cell r="A4278">
            <v>3606528</v>
          </cell>
          <cell r="B4278" t="str">
            <v>Escavação, carga e transporte de material pétreo para a subcarapaça - caminho de serviço em leito natural - DMT de 1.200 a 1.400 m - com caminhão basculante de 8 m³</v>
          </cell>
          <cell r="C4278" t="str">
            <v>m³</v>
          </cell>
          <cell r="D4278">
            <v>58.77</v>
          </cell>
          <cell r="E4278" t="str">
            <v>SICRO Abr/26</v>
          </cell>
        </row>
        <row r="4279">
          <cell r="A4279">
            <v>3606529</v>
          </cell>
          <cell r="B4279" t="str">
            <v>Escavação, carga e transporte de material pétreo para a subcarapaça - caminho de serviço em leito natural - DMT de 1.400 a 1.600 m - com caminhão basculante de 8 m³</v>
          </cell>
          <cell r="C4279" t="str">
            <v>m³</v>
          </cell>
          <cell r="D4279">
            <v>62.28</v>
          </cell>
          <cell r="E4279" t="str">
            <v>SICRO Abr/26</v>
          </cell>
        </row>
        <row r="4280">
          <cell r="A4280">
            <v>3606530</v>
          </cell>
          <cell r="B4280" t="str">
            <v>Escavação, carga e transporte de material pétreo para a subcarapaça - caminho de serviço em leito natural - DMT de 1.600 a 1.800 m - com caminhão basculante de 8 m³</v>
          </cell>
          <cell r="C4280" t="str">
            <v>m³</v>
          </cell>
          <cell r="D4280">
            <v>63.03</v>
          </cell>
          <cell r="E4280" t="str">
            <v>SICRO Abr/26</v>
          </cell>
        </row>
        <row r="4281">
          <cell r="A4281">
            <v>3606531</v>
          </cell>
          <cell r="B4281" t="str">
            <v>Escavação, carga e transporte de material pétreo para a subcarapaça - caminho de serviço em leito natural - DMT de 1.800 a 2.000 m - com caminhão basculante de 8 m³</v>
          </cell>
          <cell r="C4281" t="str">
            <v>m³</v>
          </cell>
          <cell r="D4281">
            <v>63.78</v>
          </cell>
          <cell r="E4281" t="str">
            <v>SICRO Abr/26</v>
          </cell>
        </row>
        <row r="4282">
          <cell r="A4282">
            <v>3606532</v>
          </cell>
          <cell r="B4282" t="str">
            <v>Escavação, carga e transporte de material pétreo para a subcarapaça - caminho de serviço em leito natural - DMT de 2.000 a 2.500 m - com caminhão basculante de 8 m³</v>
          </cell>
          <cell r="C4282" t="str">
            <v>m³</v>
          </cell>
          <cell r="D4282">
            <v>65.099999999999994</v>
          </cell>
          <cell r="E4282" t="str">
            <v>SICRO Abr/26</v>
          </cell>
        </row>
        <row r="4283">
          <cell r="A4283">
            <v>3606533</v>
          </cell>
          <cell r="B4283" t="str">
            <v>Escavação, carga e transporte de material pétreo para a subcarapaça - caminho de serviço em leito natural - DMT de 2.500 a 3.000 m - com caminhão basculante de 8 m³</v>
          </cell>
          <cell r="C4283" t="str">
            <v>m³</v>
          </cell>
          <cell r="D4283">
            <v>67.36</v>
          </cell>
          <cell r="E4283" t="str">
            <v>SICRO Abr/26</v>
          </cell>
        </row>
        <row r="4284">
          <cell r="A4284">
            <v>3606534</v>
          </cell>
          <cell r="B4284" t="str">
            <v>Escavação, carga e transporte de material pétreo para a subcarapaça - caminho de serviço em leito natural - DMT de 3.000 m - com caminhão basculante de 8 m³</v>
          </cell>
          <cell r="C4284" t="str">
            <v>m³</v>
          </cell>
          <cell r="D4284">
            <v>71.31</v>
          </cell>
          <cell r="E4284" t="str">
            <v>SICRO Abr/26</v>
          </cell>
        </row>
        <row r="4285">
          <cell r="A4285">
            <v>3606535</v>
          </cell>
          <cell r="B4285" t="str">
            <v>Escavação, carga e transporte de material pétreo para a subcarapaça - caminho de serviço em revestimento primário - DMT de 1.000 a 1.200 m - com caminhão basculante de 8 m³</v>
          </cell>
          <cell r="C4285" t="str">
            <v>m³</v>
          </cell>
          <cell r="D4285">
            <v>55.51</v>
          </cell>
          <cell r="E4285" t="str">
            <v>SICRO Abr/26</v>
          </cell>
        </row>
        <row r="4286">
          <cell r="A4286">
            <v>3606536</v>
          </cell>
          <cell r="B4286" t="str">
            <v>Escavação, carga e transporte de material pétreo para a subcarapaça - caminho de serviço em revestimento primário - DMT de 1.200 a 1.400 m - com caminhão basculante de 8 m³</v>
          </cell>
          <cell r="C4286" t="str">
            <v>m³</v>
          </cell>
          <cell r="D4286">
            <v>56.01</v>
          </cell>
          <cell r="E4286" t="str">
            <v>SICRO Abr/26</v>
          </cell>
        </row>
        <row r="4287">
          <cell r="A4287">
            <v>3606537</v>
          </cell>
          <cell r="B4287" t="str">
            <v>Escavação, carga e transporte de material pétreo para a subcarapaça - caminho de serviço em revestimento primário - DMT de 1.400 a 1.600 m - com caminhão basculante de 8 m³</v>
          </cell>
          <cell r="C4287" t="str">
            <v>m³</v>
          </cell>
          <cell r="D4287">
            <v>56.51</v>
          </cell>
          <cell r="E4287" t="str">
            <v>SICRO Abr/26</v>
          </cell>
        </row>
        <row r="4288">
          <cell r="A4288">
            <v>3606538</v>
          </cell>
          <cell r="B4288" t="str">
            <v>Escavação, carga e transporte de material pétreo para a subcarapaça - caminho de serviço em revestimento primário - DMT de 1.600 a 1.800 m - com caminhão basculante de 8 m³</v>
          </cell>
          <cell r="C4288" t="str">
            <v>m³</v>
          </cell>
          <cell r="D4288">
            <v>57.01</v>
          </cell>
          <cell r="E4288" t="str">
            <v>SICRO Abr/26</v>
          </cell>
        </row>
        <row r="4289">
          <cell r="A4289">
            <v>3606539</v>
          </cell>
          <cell r="B4289" t="str">
            <v>Escavação, carga e transporte de material pétreo para a subcarapaça - caminho de serviço em revestimento primário - DMT de 1.800 a 2.000 m - com caminhão basculante de 8 m³</v>
          </cell>
          <cell r="C4289" t="str">
            <v>m³</v>
          </cell>
          <cell r="D4289">
            <v>57.51</v>
          </cell>
          <cell r="E4289" t="str">
            <v>SICRO Abr/26</v>
          </cell>
        </row>
        <row r="4290">
          <cell r="A4290">
            <v>3606540</v>
          </cell>
          <cell r="B4290" t="str">
            <v>Escavação, carga e transporte de material pétreo para a subcarapaça - caminho de serviço em revestimento primário - DMT de 2.000 a 2.500 m - com caminhão basculante de 8 m³</v>
          </cell>
          <cell r="C4290" t="str">
            <v>m³</v>
          </cell>
          <cell r="D4290">
            <v>58.39</v>
          </cell>
          <cell r="E4290" t="str">
            <v>SICRO Abr/26</v>
          </cell>
        </row>
        <row r="4291">
          <cell r="A4291">
            <v>3606541</v>
          </cell>
          <cell r="B4291" t="str">
            <v>Escavação, carga e transporte de material pétreo para a subcarapaça - caminho de serviço em revestimento primário - DMT de 2.500 a 3.000 m - com caminhão basculante de 8 m³</v>
          </cell>
          <cell r="C4291" t="str">
            <v>m³</v>
          </cell>
          <cell r="D4291">
            <v>62.46</v>
          </cell>
          <cell r="E4291" t="str">
            <v>SICRO Abr/26</v>
          </cell>
        </row>
        <row r="4292">
          <cell r="A4292">
            <v>3606542</v>
          </cell>
          <cell r="B4292" t="str">
            <v>Escavação, carga e transporte de material pétreo para a subcarapaça - caminho de serviço em revestimento primário - DMT de 3.000 m - com caminhão basculante de 8 m³</v>
          </cell>
          <cell r="C4292" t="str">
            <v>m³</v>
          </cell>
          <cell r="D4292">
            <v>63.22</v>
          </cell>
          <cell r="E4292" t="str">
            <v>SICRO Abr/26</v>
          </cell>
        </row>
        <row r="4293">
          <cell r="A4293">
            <v>3606543</v>
          </cell>
          <cell r="B4293" t="str">
            <v>Escavação, carga e transporte de material pétreo para a subcarapaça - caminho de serviço pavimentado - DMT de 1.000 a 1.200 m - com caminhão basculante de 8 m³</v>
          </cell>
          <cell r="C4293" t="str">
            <v>m³</v>
          </cell>
          <cell r="D4293">
            <v>53.78</v>
          </cell>
          <cell r="E4293" t="str">
            <v>SICRO Abr/26</v>
          </cell>
        </row>
        <row r="4294">
          <cell r="A4294">
            <v>3606544</v>
          </cell>
          <cell r="B4294" t="str">
            <v>Escavação, carga e transporte de material pétreo para a subcarapaça - caminho de serviço pavimentado - DMT de 1.200 a 1.400 m - com caminhão basculante de 8 m³</v>
          </cell>
          <cell r="C4294" t="str">
            <v>m³</v>
          </cell>
          <cell r="D4294">
            <v>54.29</v>
          </cell>
          <cell r="E4294" t="str">
            <v>SICRO Abr/26</v>
          </cell>
        </row>
        <row r="4295">
          <cell r="A4295">
            <v>3606545</v>
          </cell>
          <cell r="B4295" t="str">
            <v>Escavação, carga e transporte de material pétreo para a subcarapaça - caminho de serviço pavimentado - DMT de 1.400 a 1.600 m - com caminhão basculante de 8 m³</v>
          </cell>
          <cell r="C4295" t="str">
            <v>m³</v>
          </cell>
          <cell r="D4295">
            <v>54.66</v>
          </cell>
          <cell r="E4295" t="str">
            <v>SICRO Abr/26</v>
          </cell>
        </row>
        <row r="4296">
          <cell r="A4296">
            <v>3606546</v>
          </cell>
          <cell r="B4296" t="str">
            <v>Escavação, carga e transporte de material pétreo para a subcarapaça - caminho de serviço pavimentado - DMT de 1.600 a 1.800 m - com caminhão basculante de 8 m³</v>
          </cell>
          <cell r="C4296" t="str">
            <v>m³</v>
          </cell>
          <cell r="D4296">
            <v>55.04</v>
          </cell>
          <cell r="E4296" t="str">
            <v>SICRO Abr/26</v>
          </cell>
        </row>
        <row r="4297">
          <cell r="A4297">
            <v>3606547</v>
          </cell>
          <cell r="B4297" t="str">
            <v>Escavação, carga e transporte de material pétreo para a subcarapaça - caminho de serviço pavimentado - DMT de 1.800 a 2.000 m - com caminhão basculante de 8 m³</v>
          </cell>
          <cell r="C4297" t="str">
            <v>m³</v>
          </cell>
          <cell r="D4297">
            <v>55.54</v>
          </cell>
          <cell r="E4297" t="str">
            <v>SICRO Abr/26</v>
          </cell>
        </row>
        <row r="4298">
          <cell r="A4298">
            <v>3606548</v>
          </cell>
          <cell r="B4298" t="str">
            <v>Escavação, carga e transporte de material pétreo para a subcarapaça - caminho de serviço pavimentado - DMT de 2.000 a 2.500 m - com caminhão basculante de 8 m³</v>
          </cell>
          <cell r="C4298" t="str">
            <v>m³</v>
          </cell>
          <cell r="D4298">
            <v>56.3</v>
          </cell>
          <cell r="E4298" t="str">
            <v>SICRO Abr/26</v>
          </cell>
        </row>
        <row r="4299">
          <cell r="A4299">
            <v>3606549</v>
          </cell>
          <cell r="B4299" t="str">
            <v>Escavação, carga e transporte de material pétreo para a subcarapaça - caminho de serviço pavimentado - DMT de 2.500 a 3.000 m - com caminhão basculante de 8 m³</v>
          </cell>
          <cell r="C4299" t="str">
            <v>m³</v>
          </cell>
          <cell r="D4299">
            <v>57.43</v>
          </cell>
          <cell r="E4299" t="str">
            <v>SICRO Abr/26</v>
          </cell>
        </row>
        <row r="4300">
          <cell r="A4300">
            <v>3606550</v>
          </cell>
          <cell r="B4300" t="str">
            <v>Escavação, carga e transporte de material pétreo para a subcarapaça - caminho de serviço pavimentado - DMT de 3.000 m - com caminhão basculante de 8 m³</v>
          </cell>
          <cell r="C4300" t="str">
            <v>m³</v>
          </cell>
          <cell r="D4300">
            <v>58.05</v>
          </cell>
          <cell r="E4300" t="str">
            <v>SICRO Abr/26</v>
          </cell>
        </row>
        <row r="4301">
          <cell r="A4301">
            <v>3606500</v>
          </cell>
          <cell r="B4301" t="str">
            <v>Escavação, carga e transporte de material pétreo para o núcleo - caminho de serviço em leito natural - DMT de 1.000 a 1.200 m - com caminhão basculante de 8 m³</v>
          </cell>
          <cell r="C4301" t="str">
            <v>m³</v>
          </cell>
          <cell r="D4301">
            <v>53.05</v>
          </cell>
          <cell r="E4301" t="str">
            <v>SICRO Abr/26</v>
          </cell>
        </row>
        <row r="4302">
          <cell r="A4302">
            <v>3606501</v>
          </cell>
          <cell r="B4302" t="str">
            <v>Escavação, carga e transporte de material pétreo para o núcleo - caminho de serviço em leito natural - DMT de 1.200 a 1.400 m - com caminhão basculante de 8 m³</v>
          </cell>
          <cell r="C4302" t="str">
            <v>m³</v>
          </cell>
          <cell r="D4302">
            <v>56.37</v>
          </cell>
          <cell r="E4302" t="str">
            <v>SICRO Abr/26</v>
          </cell>
        </row>
        <row r="4303">
          <cell r="A4303">
            <v>3606502</v>
          </cell>
          <cell r="B4303" t="str">
            <v>Escavação, carga e transporte de material pétreo para o núcleo - caminho de serviço em leito natural - DMT de 1.400 a 1.600 m - com caminhão basculante de 8 m³</v>
          </cell>
          <cell r="C4303" t="str">
            <v>m³</v>
          </cell>
          <cell r="D4303">
            <v>57.31</v>
          </cell>
          <cell r="E4303" t="str">
            <v>SICRO Abr/26</v>
          </cell>
        </row>
        <row r="4304">
          <cell r="A4304">
            <v>3606503</v>
          </cell>
          <cell r="B4304" t="str">
            <v>Escavação, carga e transporte de material pétreo para o núcleo - caminho de serviço em leito natural - DMT de 1.600 a 1.800 m - com caminhão basculante de 8 m³</v>
          </cell>
          <cell r="C4304" t="str">
            <v>m³</v>
          </cell>
          <cell r="D4304">
            <v>58.06</v>
          </cell>
          <cell r="E4304" t="str">
            <v>SICRO Abr/26</v>
          </cell>
        </row>
        <row r="4305">
          <cell r="A4305">
            <v>3606504</v>
          </cell>
          <cell r="B4305" t="str">
            <v>Escavação, carga e transporte de material pétreo para o núcleo - caminho de serviço em leito natural - DMT de 1.800 a 2.000 m - com caminhão basculante de 8 m³</v>
          </cell>
          <cell r="C4305" t="str">
            <v>m³</v>
          </cell>
          <cell r="D4305">
            <v>58.82</v>
          </cell>
          <cell r="E4305" t="str">
            <v>SICRO Abr/26</v>
          </cell>
        </row>
        <row r="4306">
          <cell r="A4306">
            <v>3606505</v>
          </cell>
          <cell r="B4306" t="str">
            <v>Escavação, carga e transporte de material pétreo para o núcleo - caminho de serviço em leito natural - DMT de 2.000 a 2.500 m - com caminhão basculante de 8 m³</v>
          </cell>
          <cell r="C4306" t="str">
            <v>m³</v>
          </cell>
          <cell r="D4306">
            <v>60.14</v>
          </cell>
          <cell r="E4306" t="str">
            <v>SICRO Abr/26</v>
          </cell>
        </row>
        <row r="4307">
          <cell r="A4307">
            <v>3606506</v>
          </cell>
          <cell r="B4307" t="str">
            <v>Escavação, carga e transporte de material pétreo para o núcleo - caminho de serviço em leito natural - DMT de 2.500 a 3.000 m - com caminhão basculante de 8 m³</v>
          </cell>
          <cell r="C4307" t="str">
            <v>m³</v>
          </cell>
          <cell r="D4307">
            <v>62.4</v>
          </cell>
          <cell r="E4307" t="str">
            <v>SICRO Abr/26</v>
          </cell>
        </row>
        <row r="4308">
          <cell r="A4308">
            <v>3606507</v>
          </cell>
          <cell r="B4308" t="str">
            <v>Escavação, carga e transporte de material pétreo para o núcleo - caminho de serviço em leito natural - DMT de 3.000 m - com caminhão basculante de 8 m³</v>
          </cell>
          <cell r="C4308" t="str">
            <v>m³</v>
          </cell>
          <cell r="D4308">
            <v>66.22</v>
          </cell>
          <cell r="E4308" t="str">
            <v>SICRO Abr/26</v>
          </cell>
        </row>
        <row r="4309">
          <cell r="A4309">
            <v>3606509</v>
          </cell>
          <cell r="B4309" t="str">
            <v>Escavação, carga e transporte de material pétreo para o núcleo - caminho de serviço em revestimento primário - DMT de 1.000 a 1.200 m - com caminhão basculante de 8 m³</v>
          </cell>
          <cell r="C4309" t="str">
            <v>m³</v>
          </cell>
          <cell r="D4309">
            <v>50.54</v>
          </cell>
          <cell r="E4309" t="str">
            <v>SICRO Abr/26</v>
          </cell>
        </row>
        <row r="4310">
          <cell r="A4310">
            <v>3606510</v>
          </cell>
          <cell r="B4310" t="str">
            <v>Escavação, carga e transporte de material pétreo para o núcleo - caminho de serviço em revestimento primário - DMT de 1.200 a 1.400 m - com caminhão basculante de 8 m³</v>
          </cell>
          <cell r="C4310" t="str">
            <v>m³</v>
          </cell>
          <cell r="D4310">
            <v>51.04</v>
          </cell>
          <cell r="E4310" t="str">
            <v>SICRO Abr/26</v>
          </cell>
        </row>
        <row r="4311">
          <cell r="A4311">
            <v>3606511</v>
          </cell>
          <cell r="B4311" t="str">
            <v>Escavação, carga e transporte de material pétreo para o núcleo - caminho de serviço em revestimento primário - DMT de 1.400 a 1.600 m - com caminhão basculante de 8 m³</v>
          </cell>
          <cell r="C4311" t="str">
            <v>m³</v>
          </cell>
          <cell r="D4311">
            <v>51.54</v>
          </cell>
          <cell r="E4311" t="str">
            <v>SICRO Abr/26</v>
          </cell>
        </row>
        <row r="4312">
          <cell r="A4312">
            <v>3606512</v>
          </cell>
          <cell r="B4312" t="str">
            <v>Escavação, carga e transporte de material pétreo para o núcleo - caminho de serviço em revestimento primário - DMT de 1.600 a 1.800 m - com caminhão basculante de 8 m³</v>
          </cell>
          <cell r="C4312" t="str">
            <v>m³</v>
          </cell>
          <cell r="D4312">
            <v>52.05</v>
          </cell>
          <cell r="E4312" t="str">
            <v>SICRO Abr/26</v>
          </cell>
        </row>
        <row r="4313">
          <cell r="A4313">
            <v>3606513</v>
          </cell>
          <cell r="B4313" t="str">
            <v>Escavação, carga e transporte de material pétreo para o núcleo - caminho de serviço em revestimento primário - DMT de 1.800 a 2.000 m - com caminhão basculante de 8 m³</v>
          </cell>
          <cell r="C4313" t="str">
            <v>m³</v>
          </cell>
          <cell r="D4313">
            <v>52.55</v>
          </cell>
          <cell r="E4313" t="str">
            <v>SICRO Abr/26</v>
          </cell>
        </row>
        <row r="4314">
          <cell r="A4314">
            <v>3606514</v>
          </cell>
          <cell r="B4314" t="str">
            <v>Escavação, carga e transporte de material pétreo para o núcleo - caminho de serviço em revestimento primário - DMT de 2.000 a 2.500 m - com caminhão basculante de 8 m³</v>
          </cell>
          <cell r="C4314" t="str">
            <v>m³</v>
          </cell>
          <cell r="D4314">
            <v>53.43</v>
          </cell>
          <cell r="E4314" t="str">
            <v>SICRO Abr/26</v>
          </cell>
        </row>
        <row r="4315">
          <cell r="A4315">
            <v>3606515</v>
          </cell>
          <cell r="B4315" t="str">
            <v>Escavação, carga e transporte de material pétreo para o núcleo - caminho de serviço em revestimento primário - DMT de 2.500 a 3.000 m - com caminhão basculante de 8 m³</v>
          </cell>
          <cell r="C4315" t="str">
            <v>m³</v>
          </cell>
          <cell r="D4315">
            <v>57.5</v>
          </cell>
          <cell r="E4315" t="str">
            <v>SICRO Abr/26</v>
          </cell>
        </row>
        <row r="4316">
          <cell r="A4316">
            <v>3606516</v>
          </cell>
          <cell r="B4316" t="str">
            <v>Escavação, carga e transporte de material pétreo para o núcleo - caminho de serviço em revestimento primário - DMT de 3.000 m - com caminhão basculante de 8 m³</v>
          </cell>
          <cell r="C4316" t="str">
            <v>m³</v>
          </cell>
          <cell r="D4316">
            <v>58.25</v>
          </cell>
          <cell r="E4316" t="str">
            <v>SICRO Abr/26</v>
          </cell>
        </row>
        <row r="4317">
          <cell r="A4317">
            <v>3606518</v>
          </cell>
          <cell r="B4317" t="str">
            <v>Escavação, carga e transporte de material pétreo para o núcleo - caminho de serviço pavimentado - DMT de 1.000 a 1.200 m - com caminhão basculante de 8 m³</v>
          </cell>
          <cell r="C4317" t="str">
            <v>m³</v>
          </cell>
          <cell r="D4317">
            <v>48.96</v>
          </cell>
          <cell r="E4317" t="str">
            <v>SICRO Abr/26</v>
          </cell>
        </row>
        <row r="4318">
          <cell r="A4318">
            <v>3606519</v>
          </cell>
          <cell r="B4318" t="str">
            <v>Escavação, carga e transporte de material pétreo para o núcleo - caminho de serviço pavimentado - DMT de 1.200 a 1.400 m - com caminhão basculante de 8 m³</v>
          </cell>
          <cell r="C4318" t="str">
            <v>m³</v>
          </cell>
          <cell r="D4318">
            <v>49.47</v>
          </cell>
          <cell r="E4318" t="str">
            <v>SICRO Abr/26</v>
          </cell>
        </row>
        <row r="4319">
          <cell r="A4319">
            <v>3606520</v>
          </cell>
          <cell r="B4319" t="str">
            <v>Escavação, carga e transporte de material pétreo para o núcleo - caminho de serviço pavimentado - DMT de 1.400 a 1.600 m - com caminhão basculante de 8 m³</v>
          </cell>
          <cell r="C4319" t="str">
            <v>m³</v>
          </cell>
          <cell r="D4319">
            <v>49.84</v>
          </cell>
          <cell r="E4319" t="str">
            <v>SICRO Abr/26</v>
          </cell>
        </row>
        <row r="4320">
          <cell r="A4320">
            <v>3606521</v>
          </cell>
          <cell r="B4320" t="str">
            <v>Escavação, carga e transporte de material pétreo para o núcleo - caminho de serviço pavimentado - DMT de 1.600 a 1.800 m - com caminhão basculante de 8 m³</v>
          </cell>
          <cell r="C4320" t="str">
            <v>m³</v>
          </cell>
          <cell r="D4320">
            <v>50.22</v>
          </cell>
          <cell r="E4320" t="str">
            <v>SICRO Abr/26</v>
          </cell>
        </row>
        <row r="4321">
          <cell r="A4321">
            <v>3606522</v>
          </cell>
          <cell r="B4321" t="str">
            <v>Escavação, carga e transporte de material pétreo para o núcleo - caminho de serviço pavimentado - DMT de 1.800 a 2.000 m - com caminhão basculante de 8 m³</v>
          </cell>
          <cell r="C4321" t="str">
            <v>m³</v>
          </cell>
          <cell r="D4321">
            <v>50.6</v>
          </cell>
          <cell r="E4321" t="str">
            <v>SICRO Abr/26</v>
          </cell>
        </row>
        <row r="4322">
          <cell r="A4322">
            <v>3606523</v>
          </cell>
          <cell r="B4322" t="str">
            <v>Escavação, carga e transporte de material pétreo para o núcleo - caminho de serviço pavimentado - DMT de 2.000 a 2.500 m - com caminhão basculante de 8 m³</v>
          </cell>
          <cell r="C4322" t="str">
            <v>m³</v>
          </cell>
          <cell r="D4322">
            <v>51.35</v>
          </cell>
          <cell r="E4322" t="str">
            <v>SICRO Abr/26</v>
          </cell>
        </row>
        <row r="4323">
          <cell r="A4323">
            <v>3606524</v>
          </cell>
          <cell r="B4323" t="str">
            <v>Escavação, carga e transporte de material pétreo para o núcleo - caminho de serviço pavimentado - DMT de 2.500 a 3.000 m - com caminhão basculante de 8 m³</v>
          </cell>
          <cell r="C4323" t="str">
            <v>m³</v>
          </cell>
          <cell r="D4323">
            <v>52.6</v>
          </cell>
          <cell r="E4323" t="str">
            <v>SICRO Abr/26</v>
          </cell>
        </row>
        <row r="4324">
          <cell r="A4324">
            <v>3606525</v>
          </cell>
          <cell r="B4324" t="str">
            <v>Escavação, carga e transporte de material pétreo para o núcleo - caminho de serviço pavimentado - DMT de 3.000 m - com caminhão basculante de 8 m³</v>
          </cell>
          <cell r="C4324" t="str">
            <v>m³</v>
          </cell>
          <cell r="D4324">
            <v>55.76</v>
          </cell>
          <cell r="E4324" t="str">
            <v>SICRO Abr/26</v>
          </cell>
        </row>
        <row r="4325">
          <cell r="A4325">
            <v>3606577</v>
          </cell>
          <cell r="B4325" t="str">
            <v>Espalhamento e conformação de material pétreo para núcleo</v>
          </cell>
          <cell r="C4325" t="str">
            <v>m³</v>
          </cell>
          <cell r="D4325">
            <v>14.85</v>
          </cell>
          <cell r="E4325" t="str">
            <v>SICRO Abr/26</v>
          </cell>
        </row>
        <row r="4326">
          <cell r="A4326">
            <v>3606576</v>
          </cell>
          <cell r="B4326" t="str">
            <v>Espalhamento e conformação de material pétreo para subcarapaça</v>
          </cell>
          <cell r="C4326" t="str">
            <v>m³</v>
          </cell>
          <cell r="D4326">
            <v>5.35</v>
          </cell>
          <cell r="E4326" t="str">
            <v>SICRO Abr/26</v>
          </cell>
        </row>
        <row r="4327">
          <cell r="A4327">
            <v>3606561</v>
          </cell>
          <cell r="B4327" t="str">
            <v>Fabricação de tetrápode de 10 t - concreto fck = 20 MPa - areia e brita comerciais</v>
          </cell>
          <cell r="C4327" t="str">
            <v>un</v>
          </cell>
          <cell r="D4327">
            <v>2443.33</v>
          </cell>
          <cell r="E4327" t="str">
            <v>SICRO Abr/26</v>
          </cell>
        </row>
        <row r="4328">
          <cell r="A4328">
            <v>3606556</v>
          </cell>
          <cell r="B4328" t="str">
            <v>Fabricação de tetrápode de 10 t - concreto fck = 20 MPa - areia extraída e brita produzida</v>
          </cell>
          <cell r="C4328" t="str">
            <v>un</v>
          </cell>
          <cell r="D4328">
            <v>1763.49</v>
          </cell>
          <cell r="E4328" t="str">
            <v>SICRO Abr/26</v>
          </cell>
        </row>
        <row r="4329">
          <cell r="A4329">
            <v>3606562</v>
          </cell>
          <cell r="B4329" t="str">
            <v>Fabricação de tetrápode de 11 t - concreto fck = 20 MPa - areia e brita comerciais</v>
          </cell>
          <cell r="C4329" t="str">
            <v>un</v>
          </cell>
          <cell r="D4329">
            <v>2672.56</v>
          </cell>
          <cell r="E4329" t="str">
            <v>SICRO Abr/26</v>
          </cell>
        </row>
        <row r="4330">
          <cell r="A4330">
            <v>3606557</v>
          </cell>
          <cell r="B4330" t="str">
            <v>Fabricação de tetrápode de 11 t - concreto fck = 20 MPa - areia extraída e brita produzida</v>
          </cell>
          <cell r="C4330" t="str">
            <v>un</v>
          </cell>
          <cell r="D4330">
            <v>1924.74</v>
          </cell>
          <cell r="E4330" t="str">
            <v>SICRO Abr/26</v>
          </cell>
        </row>
        <row r="4331">
          <cell r="A4331">
            <v>3606563</v>
          </cell>
          <cell r="B4331" t="str">
            <v>Fabricação de tetrápode de 12 t - concreto fck = 20 MPa - areia e brita comerciais</v>
          </cell>
          <cell r="C4331" t="str">
            <v>un</v>
          </cell>
          <cell r="D4331">
            <v>2910.96</v>
          </cell>
          <cell r="E4331" t="str">
            <v>SICRO Abr/26</v>
          </cell>
        </row>
        <row r="4332">
          <cell r="A4332">
            <v>3606558</v>
          </cell>
          <cell r="B4332" t="str">
            <v>Fabricação de tetrápode de 12 t - concreto fck = 20 MPa - areia extraída e brita produzida</v>
          </cell>
          <cell r="C4332" t="str">
            <v>un</v>
          </cell>
          <cell r="D4332">
            <v>2095.16</v>
          </cell>
          <cell r="E4332" t="str">
            <v>SICRO Abr/26</v>
          </cell>
        </row>
        <row r="4333">
          <cell r="A4333">
            <v>3606559</v>
          </cell>
          <cell r="B4333" t="str">
            <v>Fabricação de tetrápode de 8 t - concreto fck = 20 MPa - areia e brita comerciais</v>
          </cell>
          <cell r="C4333" t="str">
            <v>un</v>
          </cell>
          <cell r="D4333">
            <v>1956.59</v>
          </cell>
          <cell r="E4333" t="str">
            <v>SICRO Abr/26</v>
          </cell>
        </row>
        <row r="4334">
          <cell r="A4334">
            <v>3606554</v>
          </cell>
          <cell r="B4334" t="str">
            <v>Fabricação de tetrápode de 8 t - concreto fck = 20 MPa - areia extraída e brita produzida</v>
          </cell>
          <cell r="C4334" t="str">
            <v>un</v>
          </cell>
          <cell r="D4334">
            <v>1412.72</v>
          </cell>
          <cell r="E4334" t="str">
            <v>SICRO Abr/26</v>
          </cell>
        </row>
        <row r="4335">
          <cell r="A4335">
            <v>3606560</v>
          </cell>
          <cell r="B4335" t="str">
            <v>Fabricação de tetrápode de 9 t - concreto fck = 20 MPa - areia e brita comerciais</v>
          </cell>
          <cell r="C4335" t="str">
            <v>un</v>
          </cell>
          <cell r="D4335">
            <v>2186.81</v>
          </cell>
          <cell r="E4335" t="str">
            <v>SICRO Abr/26</v>
          </cell>
        </row>
        <row r="4336">
          <cell r="A4336">
            <v>3606555</v>
          </cell>
          <cell r="B4336" t="str">
            <v>Fabricação de tetrápode de 9 t - concreto fck = 20 MPa - areia extraída e brita produzida</v>
          </cell>
          <cell r="C4336" t="str">
            <v>un</v>
          </cell>
          <cell r="D4336">
            <v>1574.96</v>
          </cell>
          <cell r="E4336" t="str">
            <v>SICRO Abr/26</v>
          </cell>
        </row>
        <row r="4337">
          <cell r="A4337">
            <v>3606571</v>
          </cell>
          <cell r="B4337" t="str">
            <v>Fabricação de Xbloc de 10 t - concreto fck = 20 MPa - areia e brita comerciais</v>
          </cell>
          <cell r="C4337" t="str">
            <v>un</v>
          </cell>
          <cell r="D4337">
            <v>2416.4699999999998</v>
          </cell>
          <cell r="E4337" t="str">
            <v>SICRO Abr/26</v>
          </cell>
        </row>
        <row r="4338">
          <cell r="A4338">
            <v>3606566</v>
          </cell>
          <cell r="B4338" t="str">
            <v>Fabricação de Xbloc de 10 t - concreto fck = 20 MPa - areia extraída e brita produzida</v>
          </cell>
          <cell r="C4338" t="str">
            <v>un</v>
          </cell>
          <cell r="D4338">
            <v>1736.63</v>
          </cell>
          <cell r="E4338" t="str">
            <v>SICRO Abr/26</v>
          </cell>
        </row>
        <row r="4339">
          <cell r="A4339">
            <v>3606572</v>
          </cell>
          <cell r="B4339" t="str">
            <v>Fabricação de Xbloc de 11 t - concreto fck = 20 MPa - areia e brita comerciais</v>
          </cell>
          <cell r="C4339" t="str">
            <v>un</v>
          </cell>
          <cell r="D4339">
            <v>2649.17</v>
          </cell>
          <cell r="E4339" t="str">
            <v>SICRO Abr/26</v>
          </cell>
        </row>
        <row r="4340">
          <cell r="A4340">
            <v>3606567</v>
          </cell>
          <cell r="B4340" t="str">
            <v>Fabricação de Xbloc de 11 t - concreto fck = 20 MPa - areia extraída e brita produzida</v>
          </cell>
          <cell r="C4340" t="str">
            <v>un</v>
          </cell>
          <cell r="D4340">
            <v>1901.35</v>
          </cell>
          <cell r="E4340" t="str">
            <v>SICRO Abr/26</v>
          </cell>
        </row>
        <row r="4341">
          <cell r="A4341">
            <v>3606573</v>
          </cell>
          <cell r="B4341" t="str">
            <v>Fabricação de Xbloc de 12 t - concreto fck = 20 MPa - areia e brita comerciais</v>
          </cell>
          <cell r="C4341" t="str">
            <v>un</v>
          </cell>
          <cell r="D4341">
            <v>2881.37</v>
          </cell>
          <cell r="E4341" t="str">
            <v>SICRO Abr/26</v>
          </cell>
        </row>
        <row r="4342">
          <cell r="A4342">
            <v>3606568</v>
          </cell>
          <cell r="B4342" t="str">
            <v>Fabricação de Xbloc de 12 t - concreto fck = 20 MPa - areia extraída e brita produzida</v>
          </cell>
          <cell r="C4342" t="str">
            <v>un</v>
          </cell>
          <cell r="D4342">
            <v>2065.5700000000002</v>
          </cell>
          <cell r="E4342" t="str">
            <v>SICRO Abr/26</v>
          </cell>
        </row>
        <row r="4343">
          <cell r="A4343">
            <v>3606569</v>
          </cell>
          <cell r="B4343" t="str">
            <v>Fabricação de Xbloc de 8 t - concreto fck = 20 MPa - areia e brita comerciais</v>
          </cell>
          <cell r="C4343" t="str">
            <v>un</v>
          </cell>
          <cell r="D4343">
            <v>1949.23</v>
          </cell>
          <cell r="E4343" t="str">
            <v>SICRO Abr/26</v>
          </cell>
        </row>
        <row r="4344">
          <cell r="A4344">
            <v>3606564</v>
          </cell>
          <cell r="B4344" t="str">
            <v>Fabricação de Xbloc de 8 t - concreto fck = 20 MPa - areia extraída e brita produzida</v>
          </cell>
          <cell r="C4344" t="str">
            <v>un</v>
          </cell>
          <cell r="D4344">
            <v>1405.36</v>
          </cell>
          <cell r="E4344" t="str">
            <v>SICRO Abr/26</v>
          </cell>
        </row>
        <row r="4345">
          <cell r="A4345">
            <v>3606570</v>
          </cell>
          <cell r="B4345" t="str">
            <v>Fabricação de Xbloc de 9 t - concreto fck = 20 MPa - areia e brita comerciais</v>
          </cell>
          <cell r="C4345" t="str">
            <v>un</v>
          </cell>
          <cell r="D4345">
            <v>2183.1799999999998</v>
          </cell>
          <cell r="E4345" t="str">
            <v>SICRO Abr/26</v>
          </cell>
        </row>
        <row r="4346">
          <cell r="A4346">
            <v>3606565</v>
          </cell>
          <cell r="B4346" t="str">
            <v>Fabricação de Xbloc de 9 t - concreto fck = 20 MPa - areia extraída e brita produzida</v>
          </cell>
          <cell r="C4346" t="str">
            <v>un</v>
          </cell>
          <cell r="D4346">
            <v>1571.33</v>
          </cell>
          <cell r="E4346" t="str">
            <v>SICRO Abr/26</v>
          </cell>
        </row>
        <row r="4347">
          <cell r="A4347">
            <v>3606578</v>
          </cell>
          <cell r="B4347" t="str">
            <v>Lançamento de blocos artificias de concreto</v>
          </cell>
          <cell r="C4347" t="str">
            <v>un</v>
          </cell>
          <cell r="D4347">
            <v>164.53</v>
          </cell>
          <cell r="E4347" t="str">
            <v>SICRO Abr/26</v>
          </cell>
        </row>
        <row r="4348">
          <cell r="A4348">
            <v>3606575</v>
          </cell>
          <cell r="B4348" t="str">
            <v>Seleção de material pétreo para a carapaça e subcarapaça</v>
          </cell>
          <cell r="C4348" t="str">
            <v>m³</v>
          </cell>
          <cell r="D4348">
            <v>2.56</v>
          </cell>
          <cell r="E4348" t="str">
            <v>SICRO Abr/26</v>
          </cell>
        </row>
        <row r="4349">
          <cell r="A4349">
            <v>3606574</v>
          </cell>
          <cell r="B4349" t="str">
            <v>Seleção de material pétreo para o núcleo</v>
          </cell>
          <cell r="C4349" t="str">
            <v>m³</v>
          </cell>
          <cell r="D4349">
            <v>1.28</v>
          </cell>
          <cell r="E4349" t="str">
            <v>SICRO Abr/26</v>
          </cell>
        </row>
        <row r="4350">
          <cell r="A4350">
            <v>3713603</v>
          </cell>
          <cell r="B4350" t="str">
            <v>Ancoragem de defensa maleável dupla - fornecimento e implantação</v>
          </cell>
          <cell r="C4350" t="str">
            <v>m</v>
          </cell>
          <cell r="D4350">
            <v>1094.29</v>
          </cell>
          <cell r="E4350" t="str">
            <v>SICRO Abr/26</v>
          </cell>
        </row>
        <row r="4351">
          <cell r="A4351">
            <v>3713601</v>
          </cell>
          <cell r="B4351" t="str">
            <v>Ancoragem de defensa maleável simples - fornecimento e implantação</v>
          </cell>
          <cell r="C4351" t="str">
            <v>m</v>
          </cell>
          <cell r="D4351">
            <v>935.93</v>
          </cell>
          <cell r="E4351" t="str">
            <v>SICRO Abr/26</v>
          </cell>
        </row>
        <row r="4352">
          <cell r="A4352">
            <v>3713607</v>
          </cell>
          <cell r="B4352" t="str">
            <v>Ancoragem de defensa semimaleável dupla - fornecimento e implantação</v>
          </cell>
          <cell r="C4352" t="str">
            <v>m</v>
          </cell>
          <cell r="D4352">
            <v>523.29</v>
          </cell>
          <cell r="E4352" t="str">
            <v>SICRO Abr/26</v>
          </cell>
        </row>
        <row r="4353">
          <cell r="A4353">
            <v>3713605</v>
          </cell>
          <cell r="B4353" t="str">
            <v>Ancoragem de defensa semimaleável simples - fornecimento e implantação</v>
          </cell>
          <cell r="C4353" t="str">
            <v>m</v>
          </cell>
          <cell r="D4353">
            <v>397.46</v>
          </cell>
          <cell r="E4353" t="str">
            <v>SICRO Abr/26</v>
          </cell>
        </row>
        <row r="4354">
          <cell r="A4354">
            <v>3719530</v>
          </cell>
          <cell r="B4354" t="str">
            <v>Barreira dupla de concreto, armada, pré-moldada (perfil New Jersey) - L &gt; 3,00 m e H = 1.070 mm</v>
          </cell>
          <cell r="C4354" t="str">
            <v>m</v>
          </cell>
          <cell r="D4354">
            <v>340.71</v>
          </cell>
          <cell r="E4354" t="str">
            <v>SICRO Abr/26</v>
          </cell>
        </row>
        <row r="4355">
          <cell r="A4355">
            <v>3713828</v>
          </cell>
          <cell r="B4355" t="str">
            <v>Barreira dupla de concreto, armada, pré-moldada (perfil New Jersey) - L &gt; 3,00 m e H = 810 mm</v>
          </cell>
          <cell r="C4355" t="str">
            <v>m</v>
          </cell>
          <cell r="D4355">
            <v>254.75</v>
          </cell>
          <cell r="E4355" t="str">
            <v>SICRO Abr/26</v>
          </cell>
        </row>
        <row r="4356">
          <cell r="A4356">
            <v>3713875</v>
          </cell>
          <cell r="B4356" t="str">
            <v>Barreira dupla de concreto, não armada, moldada no local (perfil F) - H = 810 + 100 mm</v>
          </cell>
          <cell r="C4356" t="str">
            <v>m</v>
          </cell>
          <cell r="D4356">
            <v>74.16</v>
          </cell>
          <cell r="E4356" t="str">
            <v>SICRO Abr/26</v>
          </cell>
        </row>
        <row r="4357">
          <cell r="A4357">
            <v>3713619</v>
          </cell>
          <cell r="B4357" t="str">
            <v>Barreira dupla de concreto, não armada, moldada no local (perfil New Jersey) - H = 810 + 100 mm</v>
          </cell>
          <cell r="C4357" t="str">
            <v>m</v>
          </cell>
          <cell r="D4357">
            <v>74.66</v>
          </cell>
          <cell r="E4357" t="str">
            <v>SICRO Abr/26</v>
          </cell>
        </row>
        <row r="4358">
          <cell r="A4358">
            <v>3713876</v>
          </cell>
          <cell r="B4358" t="str">
            <v>Barreira dupla de concreto, não armada, moldada no local, com extrusora (perfil F) - H = 810 + 100 mm</v>
          </cell>
          <cell r="C4358" t="str">
            <v>m</v>
          </cell>
          <cell r="D4358">
            <v>103.27</v>
          </cell>
          <cell r="E4358" t="str">
            <v>SICRO Abr/26</v>
          </cell>
        </row>
        <row r="4359">
          <cell r="A4359">
            <v>3713827</v>
          </cell>
          <cell r="B4359" t="str">
            <v>Barreira dupla de concreto, não armada, moldada no local, com extrusora (perfil New Jersey) - H = 810 + 100 mm</v>
          </cell>
          <cell r="C4359" t="str">
            <v>m</v>
          </cell>
          <cell r="D4359">
            <v>101.4</v>
          </cell>
          <cell r="E4359" t="str">
            <v>SICRO Abr/26</v>
          </cell>
        </row>
        <row r="4360">
          <cell r="A4360">
            <v>3713904</v>
          </cell>
          <cell r="B4360" t="str">
            <v>Barreira simples de concreto, armada, pré-moldada (perfil New Jersey) - L &gt; 3,00 m e H = 1.070 mm</v>
          </cell>
          <cell r="C4360" t="str">
            <v>m</v>
          </cell>
          <cell r="D4360">
            <v>295.06</v>
          </cell>
          <cell r="E4360" t="str">
            <v>SICRO Abr/26</v>
          </cell>
        </row>
        <row r="4361">
          <cell r="A4361">
            <v>3719529</v>
          </cell>
          <cell r="B4361" t="str">
            <v>Barreira simples de concreto, armada, pré-moldada (perfil New Jersey) - L &gt; 3,00 m e H = 810 mm</v>
          </cell>
          <cell r="C4361" t="str">
            <v>m</v>
          </cell>
          <cell r="D4361">
            <v>215.77</v>
          </cell>
          <cell r="E4361" t="str">
            <v>SICRO Abr/26</v>
          </cell>
        </row>
        <row r="4362">
          <cell r="A4362">
            <v>3713878</v>
          </cell>
          <cell r="B4362" t="str">
            <v>Barreira simples de concreto, não armada, moldada no local (perfil F) - H = 810 + 100 mm</v>
          </cell>
          <cell r="C4362" t="str">
            <v>m</v>
          </cell>
          <cell r="D4362">
            <v>73.7</v>
          </cell>
          <cell r="E4362" t="str">
            <v>SICRO Abr/26</v>
          </cell>
        </row>
        <row r="4363">
          <cell r="A4363">
            <v>3713617</v>
          </cell>
          <cell r="B4363" t="str">
            <v>Barreira simples de concreto, não armada, moldada no local (perfil New Jersey) - H = 810 + 100 mm</v>
          </cell>
          <cell r="C4363" t="str">
            <v>m</v>
          </cell>
          <cell r="D4363">
            <v>73.959999999999994</v>
          </cell>
          <cell r="E4363" t="str">
            <v>SICRO Abr/26</v>
          </cell>
        </row>
        <row r="4364">
          <cell r="A4364">
            <v>3713879</v>
          </cell>
          <cell r="B4364" t="str">
            <v>Barreira simples de concreto, não armada, moldada no local, com extrusora (perfil F) - H = 810 + 100 mm</v>
          </cell>
          <cell r="C4364" t="str">
            <v>m</v>
          </cell>
          <cell r="D4364">
            <v>91.92</v>
          </cell>
          <cell r="E4364" t="str">
            <v>SICRO Abr/26</v>
          </cell>
        </row>
        <row r="4365">
          <cell r="A4365">
            <v>3713826</v>
          </cell>
          <cell r="B4365" t="str">
            <v>Barreira simples de concreto, não armada, moldada no local, com extrusora (perfil New Jersey) - H = 810 + 100 mm</v>
          </cell>
          <cell r="C4365" t="str">
            <v>m</v>
          </cell>
          <cell r="D4365">
            <v>87.35</v>
          </cell>
          <cell r="E4365" t="str">
            <v>SICRO Abr/26</v>
          </cell>
        </row>
        <row r="4366">
          <cell r="A4366">
            <v>3713610</v>
          </cell>
          <cell r="B4366" t="str">
            <v>Cerca com 4 fios de arame farpado e mourão de concreto de seção quadrada de 11 cm a cada 2,5 m e esticador de 15 cm a cada 50 m - areia e brita comerciais</v>
          </cell>
          <cell r="C4366" t="str">
            <v>m</v>
          </cell>
          <cell r="D4366">
            <v>41.38</v>
          </cell>
          <cell r="E4366" t="str">
            <v>SICRO Abr/26</v>
          </cell>
        </row>
        <row r="4367">
          <cell r="A4367">
            <v>3713609</v>
          </cell>
          <cell r="B4367" t="str">
            <v>Cerca com 4 fios de arame farpado e mourão de concreto de seção quadrada de 11 cm a cada 2,5 m e esticador de 15 cm a cada 50 m - areia extraída e brita produzida</v>
          </cell>
          <cell r="C4367" t="str">
            <v>m</v>
          </cell>
          <cell r="D4367">
            <v>39.61</v>
          </cell>
          <cell r="E4367" t="str">
            <v>SICRO Abr/26</v>
          </cell>
        </row>
        <row r="4368">
          <cell r="A4368">
            <v>3713612</v>
          </cell>
          <cell r="B4368" t="str">
            <v>Cerca com 4 fios de arame farpado e mourão de concreto de seção triangular de 11 cm a cada 2,5 m e esticador de 15 cm a cada 50 m - areia e brita comerciais</v>
          </cell>
          <cell r="C4368" t="str">
            <v>m</v>
          </cell>
          <cell r="D4368">
            <v>34.75</v>
          </cell>
          <cell r="E4368" t="str">
            <v>SICRO Abr/26</v>
          </cell>
        </row>
        <row r="4369">
          <cell r="A4369">
            <v>3713611</v>
          </cell>
          <cell r="B4369" t="str">
            <v>Cerca com 4 fios de arame farpado e mourão de concreto de seção triangular de 11 cm a cada 2,5 m e esticador de 15 cm a cada 50 m - areia extraída e brita produzida</v>
          </cell>
          <cell r="C4369" t="str">
            <v>m</v>
          </cell>
          <cell r="D4369">
            <v>33.979999999999997</v>
          </cell>
          <cell r="E4369" t="str">
            <v>SICRO Abr/26</v>
          </cell>
        </row>
        <row r="4370">
          <cell r="A4370">
            <v>3713608</v>
          </cell>
          <cell r="B4370" t="str">
            <v>Cerca com 4 fios de arame farpado e mourão de madeira a cada 2,5 m e esticador a cada 50 m</v>
          </cell>
          <cell r="C4370" t="str">
            <v>m</v>
          </cell>
          <cell r="D4370">
            <v>28.28</v>
          </cell>
          <cell r="E4370" t="str">
            <v>SICRO Abr/26</v>
          </cell>
        </row>
        <row r="4371">
          <cell r="A4371">
            <v>3713613</v>
          </cell>
          <cell r="B4371" t="str">
            <v>Cerca com 4 fios de arame liso galvanizado e mourão de madeira a cada 2,5 m e esticador a cada 50 m</v>
          </cell>
          <cell r="C4371" t="str">
            <v>m</v>
          </cell>
          <cell r="D4371">
            <v>26.15</v>
          </cell>
          <cell r="E4371" t="str">
            <v>SICRO Abr/26</v>
          </cell>
        </row>
        <row r="4372">
          <cell r="A4372">
            <v>3713822</v>
          </cell>
          <cell r="B4372" t="str">
            <v>Confecção de barreira dupla de concreto, armada, pré-moldada (perfil New Jersey) - L &gt; 3,00 m e H = 1.070 mm</v>
          </cell>
          <cell r="C4372" t="str">
            <v>m</v>
          </cell>
          <cell r="D4372">
            <v>332.67</v>
          </cell>
          <cell r="E4372" t="str">
            <v>SICRO Abr/26</v>
          </cell>
        </row>
        <row r="4373">
          <cell r="A4373">
            <v>3713824</v>
          </cell>
          <cell r="B4373" t="str">
            <v>Confecção de barreira dupla de concreto, armada, pré-moldada (perfil New Jersey) - L &gt; 3,00 m e H = 810 mm</v>
          </cell>
          <cell r="C4373" t="str">
            <v>m</v>
          </cell>
          <cell r="D4373">
            <v>246.71</v>
          </cell>
          <cell r="E4373" t="str">
            <v>SICRO Abr/26</v>
          </cell>
        </row>
        <row r="4374">
          <cell r="A4374">
            <v>3713825</v>
          </cell>
          <cell r="B4374" t="str">
            <v>Confecção de barreira simples de concreto, armada, pré-moldada (perfil New Jersey) - L &gt; 3,00 m e H = 1.070 mm</v>
          </cell>
          <cell r="C4374" t="str">
            <v>m</v>
          </cell>
          <cell r="D4374">
            <v>287.02</v>
          </cell>
          <cell r="E4374" t="str">
            <v>SICRO Abr/26</v>
          </cell>
        </row>
        <row r="4375">
          <cell r="A4375">
            <v>3713823</v>
          </cell>
          <cell r="B4375" t="str">
            <v>Confecção de barreira simples de concreto, armada, pré-moldada (perfil New Jersey) - L &gt; 3,00 m e H = 810 mm</v>
          </cell>
          <cell r="C4375" t="str">
            <v>m</v>
          </cell>
          <cell r="D4375">
            <v>207.73</v>
          </cell>
          <cell r="E4375" t="str">
            <v>SICRO Abr/26</v>
          </cell>
        </row>
        <row r="4376">
          <cell r="A4376">
            <v>3713602</v>
          </cell>
          <cell r="B4376" t="str">
            <v>Defensa maleável dupla - fornecimento e implantação</v>
          </cell>
          <cell r="C4376" t="str">
            <v>m</v>
          </cell>
          <cell r="D4376">
            <v>992.89</v>
          </cell>
          <cell r="E4376" t="str">
            <v>SICRO Abr/26</v>
          </cell>
        </row>
        <row r="4377">
          <cell r="A4377">
            <v>3713600</v>
          </cell>
          <cell r="B4377" t="str">
            <v>Defensa maleável simples - fornecimento e implantação</v>
          </cell>
          <cell r="C4377" t="str">
            <v>m</v>
          </cell>
          <cell r="D4377">
            <v>851.99</v>
          </cell>
          <cell r="E4377" t="str">
            <v>SICRO Abr/26</v>
          </cell>
        </row>
        <row r="4378">
          <cell r="A4378">
            <v>3713606</v>
          </cell>
          <cell r="B4378" t="str">
            <v>Defensa semimaleável dupla - fornecimento e implantação</v>
          </cell>
          <cell r="C4378" t="str">
            <v>m</v>
          </cell>
          <cell r="D4378">
            <v>421.89</v>
          </cell>
          <cell r="E4378" t="str">
            <v>SICRO Abr/26</v>
          </cell>
        </row>
        <row r="4379">
          <cell r="A4379">
            <v>3713604</v>
          </cell>
          <cell r="B4379" t="str">
            <v>Defensa semimaleável simples - fornecimento e implantação</v>
          </cell>
          <cell r="C4379" t="str">
            <v>m</v>
          </cell>
          <cell r="D4379">
            <v>328</v>
          </cell>
          <cell r="E4379" t="str">
            <v>SICRO Abr/26</v>
          </cell>
        </row>
        <row r="4380">
          <cell r="A4380">
            <v>3716129</v>
          </cell>
          <cell r="B4380" t="str">
            <v>Fabricação de mourão de concreto esticador - seção quadrada de 15 cm - areia e brita comerciais</v>
          </cell>
          <cell r="C4380" t="str">
            <v>un</v>
          </cell>
          <cell r="D4380">
            <v>53.78</v>
          </cell>
          <cell r="E4380" t="str">
            <v>SICRO Abr/26</v>
          </cell>
        </row>
        <row r="4381">
          <cell r="A4381">
            <v>3716128</v>
          </cell>
          <cell r="B4381" t="str">
            <v>Fabricação de mourão de concreto esticador - seção quadrada de 15 cm - areia extraída e brita produzida</v>
          </cell>
          <cell r="C4381" t="str">
            <v>un</v>
          </cell>
          <cell r="D4381">
            <v>46.29</v>
          </cell>
          <cell r="E4381" t="str">
            <v>SICRO Abr/26</v>
          </cell>
        </row>
        <row r="4382">
          <cell r="A4382">
            <v>3716133</v>
          </cell>
          <cell r="B4382" t="str">
            <v>Fabricação de mourão de concreto esticador - seção triangular de 15 cm - areia e brita comercias</v>
          </cell>
          <cell r="C4382" t="str">
            <v>un</v>
          </cell>
          <cell r="D4382">
            <v>31.33</v>
          </cell>
          <cell r="E4382" t="str">
            <v>SICRO Abr/26</v>
          </cell>
        </row>
        <row r="4383">
          <cell r="A4383">
            <v>3716132</v>
          </cell>
          <cell r="B4383" t="str">
            <v>Fabricação de mourão de concreto esticador - seção triangular de 15 cm - areia extraída e brita produzida</v>
          </cell>
          <cell r="C4383" t="str">
            <v>un</v>
          </cell>
          <cell r="D4383">
            <v>28.09</v>
          </cell>
          <cell r="E4383" t="str">
            <v>SICRO Abr/26</v>
          </cell>
        </row>
        <row r="4384">
          <cell r="A4384">
            <v>3716131</v>
          </cell>
          <cell r="B4384" t="str">
            <v>Fabricação de mourão de concreto suporte - seção quadrada de 11 cm - areia e brita comerciais</v>
          </cell>
          <cell r="C4384" t="str">
            <v>un</v>
          </cell>
          <cell r="D4384">
            <v>34.61</v>
          </cell>
          <cell r="E4384" t="str">
            <v>SICRO Abr/26</v>
          </cell>
        </row>
        <row r="4385">
          <cell r="A4385">
            <v>3716130</v>
          </cell>
          <cell r="B4385" t="str">
            <v>Fabricação de mourão de concreto suporte - seção quadrada de 11 cm - areia extraída e brita produzida</v>
          </cell>
          <cell r="C4385" t="str">
            <v>un</v>
          </cell>
          <cell r="D4385">
            <v>30.77</v>
          </cell>
          <cell r="E4385" t="str">
            <v>SICRO Abr/26</v>
          </cell>
        </row>
        <row r="4386">
          <cell r="A4386">
            <v>3716135</v>
          </cell>
          <cell r="B4386" t="str">
            <v>Fabricação de mourão de concreto suporte - seção triangular de 11 cm - areia e brita comerciais</v>
          </cell>
          <cell r="C4386" t="str">
            <v>un</v>
          </cell>
          <cell r="D4386">
            <v>21.46</v>
          </cell>
          <cell r="E4386" t="str">
            <v>SICRO Abr/26</v>
          </cell>
        </row>
        <row r="4387">
          <cell r="A4387">
            <v>3716134</v>
          </cell>
          <cell r="B4387" t="str">
            <v>Fabricação de mourão de concreto suporte - seção triangular de 11 cm - areia extraída e brita produzida</v>
          </cell>
          <cell r="C4387" t="str">
            <v>un</v>
          </cell>
          <cell r="D4387">
            <v>19.79</v>
          </cell>
          <cell r="E4387" t="str">
            <v>SICRO Abr/26</v>
          </cell>
        </row>
        <row r="4388">
          <cell r="A4388">
            <v>3713698</v>
          </cell>
          <cell r="B4388" t="str">
            <v>Fornecimento e implantação de amortecedor retrátil (v &lt;= 100 km/h) tipo TAU II afunilado - fixado em barreira de concreto, com largura de âncora traseira de 1.830 mm</v>
          </cell>
          <cell r="C4388" t="str">
            <v>un</v>
          </cell>
          <cell r="D4388">
            <v>351470.14</v>
          </cell>
          <cell r="E4388" t="str">
            <v>SICRO Abr/26</v>
          </cell>
        </row>
        <row r="4389">
          <cell r="A4389">
            <v>3713699</v>
          </cell>
          <cell r="B4389" t="str">
            <v>Fornecimento e implantação de amortecedor retrátil (v &lt;= 100 km/h) tipo TAU II afunilado - fixado em barreira de concreto, com largura de âncora traseira de 1.980 mm</v>
          </cell>
          <cell r="C4389" t="str">
            <v>un</v>
          </cell>
          <cell r="D4389">
            <v>353825.88</v>
          </cell>
          <cell r="E4389" t="str">
            <v>SICRO Abr/26</v>
          </cell>
        </row>
        <row r="4390">
          <cell r="A4390">
            <v>3713700</v>
          </cell>
          <cell r="B4390" t="str">
            <v>Fornecimento e implantação de amortecedor retrátil (v &lt;= 100 km/h) tipo TAU II afunilado - fixado em barreira de concreto, com largura de âncora traseira de 2.130 mm</v>
          </cell>
          <cell r="C4390" t="str">
            <v>un</v>
          </cell>
          <cell r="D4390">
            <v>355437.72</v>
          </cell>
          <cell r="E4390" t="str">
            <v>SICRO Abr/26</v>
          </cell>
        </row>
        <row r="4391">
          <cell r="A4391">
            <v>3713701</v>
          </cell>
          <cell r="B4391" t="str">
            <v>Fornecimento e implantação de amortecedor retrátil (v &lt;= 100 km/h) tipo TAU II afunilado - fixado em barreira de concreto, com largura de âncora traseira de 2.290 mm</v>
          </cell>
          <cell r="C4391" t="str">
            <v>un</v>
          </cell>
          <cell r="D4391">
            <v>364437.1</v>
          </cell>
          <cell r="E4391" t="str">
            <v>SICRO Abr/26</v>
          </cell>
        </row>
        <row r="4392">
          <cell r="A4392">
            <v>3713702</v>
          </cell>
          <cell r="B4392" t="str">
            <v>Fornecimento e implantação de amortecedor retrátil (v &lt;= 100 km/h) tipo TAU II afunilado - fixado em barreira de concreto, com largura de âncora traseira de 2.440 mm</v>
          </cell>
          <cell r="C4392" t="str">
            <v>un</v>
          </cell>
          <cell r="D4392">
            <v>373280.48</v>
          </cell>
          <cell r="E4392" t="str">
            <v>SICRO Abr/26</v>
          </cell>
        </row>
        <row r="4393">
          <cell r="A4393">
            <v>3713693</v>
          </cell>
          <cell r="B4393" t="str">
            <v>Fornecimento e implantação de amortecedor retrátil (v &lt;= 100 km/h) tipo TAU II combinado - fixado em barreira de concreto, com largura de âncora traseira de 1.060 mm</v>
          </cell>
          <cell r="C4393" t="str">
            <v>un</v>
          </cell>
          <cell r="D4393">
            <v>284316.08</v>
          </cell>
          <cell r="E4393" t="str">
            <v>SICRO Abr/26</v>
          </cell>
        </row>
        <row r="4394">
          <cell r="A4394">
            <v>3713694</v>
          </cell>
          <cell r="B4394" t="str">
            <v>Fornecimento e implantação de amortecedor retrátil (v &lt;= 100 km/h) tipo TAU II combinado - fixado em barreira de concreto, com largura de âncora traseira de 1.220 mm</v>
          </cell>
          <cell r="C4394" t="str">
            <v>un</v>
          </cell>
          <cell r="D4394">
            <v>298913.83</v>
          </cell>
          <cell r="E4394" t="str">
            <v>SICRO Abr/26</v>
          </cell>
        </row>
        <row r="4395">
          <cell r="A4395">
            <v>3713695</v>
          </cell>
          <cell r="B4395" t="str">
            <v>Fornecimento e implantação de amortecedor retrátil (v &lt;= 100 km/h) tipo TAU II combinado - fixado em barreira de concreto, com largura de âncora traseira de 1.370 mm</v>
          </cell>
          <cell r="C4395" t="str">
            <v>un</v>
          </cell>
          <cell r="D4395">
            <v>318112.82</v>
          </cell>
          <cell r="E4395" t="str">
            <v>SICRO Abr/26</v>
          </cell>
        </row>
        <row r="4396">
          <cell r="A4396">
            <v>3713696</v>
          </cell>
          <cell r="B4396" t="str">
            <v>Fornecimento e implantação de amortecedor retrátil (v &lt;= 100 km/h) tipo TAU II combinado - fixado em barreira de concreto, com largura de âncora traseira de 1.520 mm</v>
          </cell>
          <cell r="C4396" t="str">
            <v>un</v>
          </cell>
          <cell r="D4396">
            <v>332151.46000000002</v>
          </cell>
          <cell r="E4396" t="str">
            <v>SICRO Abr/26</v>
          </cell>
        </row>
        <row r="4397">
          <cell r="A4397">
            <v>3713697</v>
          </cell>
          <cell r="B4397" t="str">
            <v>Fornecimento e implantação de amortecedor retrátil (v &lt;= 100 km/h) tipo TAU II combinado - fixado em barreira de concreto, com largura de âncora traseira de 1.680 mm</v>
          </cell>
          <cell r="C4397" t="str">
            <v>un</v>
          </cell>
          <cell r="D4397">
            <v>345190.47</v>
          </cell>
          <cell r="E4397" t="str">
            <v>SICRO Abr/26</v>
          </cell>
        </row>
        <row r="4398">
          <cell r="A4398">
            <v>3713692</v>
          </cell>
          <cell r="B4398" t="str">
            <v>Fornecimento e implantação de amortecedor retrátil (v &lt;= 100 km/h) tipo TAU II combinado - fixado em barreira de concreto, com largura de âncora traseira de 900 mm</v>
          </cell>
          <cell r="C4398" t="str">
            <v>un</v>
          </cell>
          <cell r="D4398">
            <v>241042.74</v>
          </cell>
          <cell r="E4398" t="str">
            <v>SICRO Abr/26</v>
          </cell>
        </row>
        <row r="4399">
          <cell r="A4399">
            <v>3713691</v>
          </cell>
          <cell r="B4399" t="str">
            <v>Fornecimento e implantação de amortecedor retrátil (v &lt;= 100 km/h) tipo TAU II paralelo - fixado em barreira de concreto, com largura de âncora traseira de até 700 mm</v>
          </cell>
          <cell r="C4399" t="str">
            <v>un</v>
          </cell>
          <cell r="D4399">
            <v>231610.85</v>
          </cell>
          <cell r="E4399" t="str">
            <v>SICRO Abr/26</v>
          </cell>
        </row>
        <row r="4400">
          <cell r="A4400">
            <v>3713873</v>
          </cell>
          <cell r="B4400" t="str">
            <v>Módulo de transição de defensa metálica para barreira rígida - fornecimento e implantação</v>
          </cell>
          <cell r="C4400" t="str">
            <v>un</v>
          </cell>
          <cell r="D4400">
            <v>6840.48</v>
          </cell>
          <cell r="E4400" t="str">
            <v>SICRO Abr/26</v>
          </cell>
        </row>
        <row r="4401">
          <cell r="A4401">
            <v>3713705</v>
          </cell>
          <cell r="B4401" t="str">
            <v>Remoção de defensa metálica</v>
          </cell>
          <cell r="C4401" t="str">
            <v>m</v>
          </cell>
          <cell r="D4401">
            <v>29.13</v>
          </cell>
          <cell r="E4401" t="str">
            <v>SICRO Abr/26</v>
          </cell>
        </row>
        <row r="4402">
          <cell r="A4402">
            <v>3713902</v>
          </cell>
          <cell r="B4402" t="str">
            <v>Terminal absorvedor de energia de abertura com nível de contenção TL3 para defensa metálica - fornecimento e implantação</v>
          </cell>
          <cell r="C4402" t="str">
            <v>un</v>
          </cell>
          <cell r="D4402">
            <v>13889.33</v>
          </cell>
          <cell r="E4402" t="str">
            <v>SICRO Abr/26</v>
          </cell>
        </row>
        <row r="4403">
          <cell r="A4403">
            <v>3713689</v>
          </cell>
          <cell r="B4403" t="str">
            <v>Terminal aéreo de defensa metálica - tipo A - fornecimento e implantação</v>
          </cell>
          <cell r="C4403" t="str">
            <v>un</v>
          </cell>
          <cell r="D4403">
            <v>407.51</v>
          </cell>
          <cell r="E4403" t="str">
            <v>SICRO Abr/26</v>
          </cell>
        </row>
        <row r="4404">
          <cell r="A4404">
            <v>3713690</v>
          </cell>
          <cell r="B4404" t="str">
            <v>Terminal de ancoragem de defensa metálica em barreira New Jersey - fornecimento e implantação</v>
          </cell>
          <cell r="C4404" t="str">
            <v>un</v>
          </cell>
          <cell r="D4404">
            <v>491.11</v>
          </cell>
          <cell r="E4404" t="str">
            <v>SICRO Abr/26</v>
          </cell>
        </row>
        <row r="4405">
          <cell r="A4405">
            <v>3713897</v>
          </cell>
          <cell r="B4405" t="str">
            <v>Terminal de ancoragem para barreira dupla de concreto, moldada no local (perfil F) - H = 810 + 250 mm</v>
          </cell>
          <cell r="C4405" t="str">
            <v>m</v>
          </cell>
          <cell r="D4405">
            <v>319.23</v>
          </cell>
          <cell r="E4405" t="str">
            <v>SICRO Abr/26</v>
          </cell>
        </row>
        <row r="4406">
          <cell r="A4406">
            <v>3713893</v>
          </cell>
          <cell r="B4406" t="str">
            <v>Terminal de ancoragem para barreira dupla de concreto, moldada no local (perfil New Jersey) - H = 810 + 250 mm</v>
          </cell>
          <cell r="C4406" t="str">
            <v>m</v>
          </cell>
          <cell r="D4406">
            <v>323.85000000000002</v>
          </cell>
          <cell r="E4406" t="str">
            <v>SICRO Abr/26</v>
          </cell>
        </row>
        <row r="4407">
          <cell r="A4407">
            <v>3713898</v>
          </cell>
          <cell r="B4407" t="str">
            <v>Terminal de ancoragem para barreira dupla de concreto, moldada no local, com extrusora (perfil F) - H = 810 + 250 mm</v>
          </cell>
          <cell r="C4407" t="str">
            <v>m</v>
          </cell>
          <cell r="D4407">
            <v>341.63</v>
          </cell>
          <cell r="E4407" t="str">
            <v>SICRO Abr/26</v>
          </cell>
        </row>
        <row r="4408">
          <cell r="A4408">
            <v>3713894</v>
          </cell>
          <cell r="B4408" t="str">
            <v>Terminal de ancoragem para barreira dupla de concreto, moldada no local, com extrusora (perfil New Jersey) - H = 810 + 250 mm</v>
          </cell>
          <cell r="C4408" t="str">
            <v>m</v>
          </cell>
          <cell r="D4408">
            <v>343.24</v>
          </cell>
          <cell r="E4408" t="str">
            <v>SICRO Abr/26</v>
          </cell>
        </row>
        <row r="4409">
          <cell r="A4409">
            <v>3713895</v>
          </cell>
          <cell r="B4409" t="str">
            <v>Terminal de ancoragem para barreira simples de concreto, moldada no local (perfil F) - H = 810 + 250 mm</v>
          </cell>
          <cell r="C4409" t="str">
            <v>m</v>
          </cell>
          <cell r="D4409">
            <v>295.76</v>
          </cell>
          <cell r="E4409" t="str">
            <v>SICRO Abr/26</v>
          </cell>
        </row>
        <row r="4410">
          <cell r="A4410">
            <v>3713891</v>
          </cell>
          <cell r="B4410" t="str">
            <v>Terminal de ancoragem para barreira simples de concreto, moldada no local (perfil New Jersey) - H = 810 + 250 mm</v>
          </cell>
          <cell r="C4410" t="str">
            <v>m</v>
          </cell>
          <cell r="D4410">
            <v>294.44</v>
          </cell>
          <cell r="E4410" t="str">
            <v>SICRO Abr/26</v>
          </cell>
        </row>
        <row r="4411">
          <cell r="A4411">
            <v>3713896</v>
          </cell>
          <cell r="B4411" t="str">
            <v>Terminal de ancoragem para barreira simples de concreto, moldada no local, com extrusora (perfil F) - H = 810 + 250 mm</v>
          </cell>
          <cell r="C4411" t="str">
            <v>m</v>
          </cell>
          <cell r="D4411">
            <v>310.22000000000003</v>
          </cell>
          <cell r="E4411" t="str">
            <v>SICRO Abr/26</v>
          </cell>
        </row>
        <row r="4412">
          <cell r="A4412">
            <v>3713892</v>
          </cell>
          <cell r="B4412" t="str">
            <v>Terminal de ancoragem para barreira simples de concreto, moldada no local, com extrusora (perfil New Jersey) - H = 810 + 250 mm</v>
          </cell>
          <cell r="C4412" t="str">
            <v>m</v>
          </cell>
          <cell r="D4412">
            <v>304.14999999999998</v>
          </cell>
          <cell r="E4412" t="str">
            <v>SICRO Abr/26</v>
          </cell>
        </row>
        <row r="4413">
          <cell r="A4413">
            <v>3806412</v>
          </cell>
          <cell r="B4413" t="str">
            <v>Abertura de janela em estrutura de concreto existente para inspeção com espessura até 0,20 m e seção 0,49 m²</v>
          </cell>
          <cell r="C4413" t="str">
            <v>un</v>
          </cell>
          <cell r="D4413">
            <v>77.55</v>
          </cell>
          <cell r="E4413" t="str">
            <v>SICRO Abr/26</v>
          </cell>
        </row>
        <row r="4414">
          <cell r="A4414">
            <v>3806413</v>
          </cell>
          <cell r="B4414" t="str">
            <v>Apicoamento mecanizado de concreto</v>
          </cell>
          <cell r="C4414" t="str">
            <v>m²</v>
          </cell>
          <cell r="D4414">
            <v>28.86</v>
          </cell>
          <cell r="E4414" t="str">
            <v>SICRO Abr/26</v>
          </cell>
        </row>
        <row r="4415">
          <cell r="A4415">
            <v>3816190</v>
          </cell>
          <cell r="B4415" t="str">
            <v>Apoio náutico com capacidade de 150 t</v>
          </cell>
          <cell r="C4415" t="str">
            <v>mês</v>
          </cell>
          <cell r="D4415">
            <v>210923.56</v>
          </cell>
          <cell r="E4415" t="str">
            <v>SICRO Abr/26</v>
          </cell>
        </row>
        <row r="4416">
          <cell r="A4416">
            <v>3816192</v>
          </cell>
          <cell r="B4416" t="str">
            <v>Apoio náutico com capacidade de 200 t</v>
          </cell>
          <cell r="C4416" t="str">
            <v>mês</v>
          </cell>
          <cell r="D4416">
            <v>221475.20000000001</v>
          </cell>
          <cell r="E4416" t="str">
            <v>SICRO Abr/26</v>
          </cell>
        </row>
        <row r="4417">
          <cell r="A4417">
            <v>3816193</v>
          </cell>
          <cell r="B4417" t="str">
            <v>Apoio náutico com capacidade de 600 t</v>
          </cell>
          <cell r="C4417" t="str">
            <v>mês</v>
          </cell>
          <cell r="D4417">
            <v>300579.84000000003</v>
          </cell>
          <cell r="E4417" t="str">
            <v>SICRO Abr/26</v>
          </cell>
        </row>
        <row r="4418">
          <cell r="A4418">
            <v>3816191</v>
          </cell>
          <cell r="B4418" t="str">
            <v xml:space="preserve">Apoio náutico para pessoal e apoio logístico </v>
          </cell>
          <cell r="C4418" t="str">
            <v>mês</v>
          </cell>
          <cell r="D4418">
            <v>46447.23</v>
          </cell>
          <cell r="E4418" t="str">
            <v>SICRO Abr/26</v>
          </cell>
        </row>
        <row r="4419">
          <cell r="A4419">
            <v>3807863</v>
          </cell>
          <cell r="B4419" t="str">
            <v>Chumbador de expansão controlada por torque para concreto D = 12,5 mm - fornecimento e instalação</v>
          </cell>
          <cell r="C4419" t="str">
            <v>un</v>
          </cell>
          <cell r="D4419">
            <v>8.8000000000000007</v>
          </cell>
          <cell r="E4419" t="str">
            <v>SICRO Abr/26</v>
          </cell>
        </row>
        <row r="4420">
          <cell r="A4420">
            <v>3807864</v>
          </cell>
          <cell r="B4420" t="str">
            <v>Chumbador de expansão controlada por torque para concreto D = 16 mm - fornecimento e instalação</v>
          </cell>
          <cell r="C4420" t="str">
            <v>un</v>
          </cell>
          <cell r="D4420">
            <v>12.58</v>
          </cell>
          <cell r="E4420" t="str">
            <v>SICRO Abr/26</v>
          </cell>
        </row>
        <row r="4421">
          <cell r="A4421">
            <v>3807865</v>
          </cell>
          <cell r="B4421" t="str">
            <v>Chumbador de expansão controlada por torque para concreto D = 20 mm - fornecimento e instalação</v>
          </cell>
          <cell r="C4421" t="str">
            <v>un</v>
          </cell>
          <cell r="D4421">
            <v>16.72</v>
          </cell>
          <cell r="E4421" t="str">
            <v>SICRO Abr/26</v>
          </cell>
        </row>
        <row r="4422">
          <cell r="A4422">
            <v>3807861</v>
          </cell>
          <cell r="B4422" t="str">
            <v>Chumbador de expansão controlada por torque para concreto D = 6,3 mm - fornecimento e instalação</v>
          </cell>
          <cell r="C4422" t="str">
            <v>un</v>
          </cell>
          <cell r="D4422">
            <v>3.68</v>
          </cell>
          <cell r="E4422" t="str">
            <v>SICRO Abr/26</v>
          </cell>
        </row>
        <row r="4423">
          <cell r="A4423">
            <v>3807862</v>
          </cell>
          <cell r="B4423" t="str">
            <v>Chumbador de expansão controlada por torque para concreto D = 8 mm - fornecimento e instalação</v>
          </cell>
          <cell r="C4423" t="str">
            <v>un</v>
          </cell>
          <cell r="D4423">
            <v>4.45</v>
          </cell>
          <cell r="E4423" t="str">
            <v>SICRO Abr/26</v>
          </cell>
        </row>
        <row r="4424">
          <cell r="A4424">
            <v>3807752</v>
          </cell>
          <cell r="B4424" t="str">
            <v>Corte linear em superfície de concreto para fixação de barras de aço de 10 mm - L = 12 mm e H = 12 mm</v>
          </cell>
          <cell r="C4424" t="str">
            <v>m</v>
          </cell>
          <cell r="D4424">
            <v>12.28</v>
          </cell>
          <cell r="E4424" t="str">
            <v>SICRO Abr/26</v>
          </cell>
        </row>
        <row r="4425">
          <cell r="A4425">
            <v>3807753</v>
          </cell>
          <cell r="B4425" t="str">
            <v>Corte linear em superfície de concreto para fixação de barras de aço de 12,5 mm - L = 15 mm e H = 15 mm</v>
          </cell>
          <cell r="C4425" t="str">
            <v>m</v>
          </cell>
          <cell r="D4425">
            <v>17.670000000000002</v>
          </cell>
          <cell r="E4425" t="str">
            <v>SICRO Abr/26</v>
          </cell>
        </row>
        <row r="4426">
          <cell r="A4426">
            <v>3807750</v>
          </cell>
          <cell r="B4426" t="str">
            <v>Corte linear em superfície de concreto para fixação de barras de aço de 6,3 mm - L = 8 mm e H = 8 mm</v>
          </cell>
          <cell r="C4426" t="str">
            <v>m</v>
          </cell>
          <cell r="D4426">
            <v>7.19</v>
          </cell>
          <cell r="E4426" t="str">
            <v>SICRO Abr/26</v>
          </cell>
        </row>
        <row r="4427">
          <cell r="A4427">
            <v>3807751</v>
          </cell>
          <cell r="B4427" t="str">
            <v>Corte linear em superfície de concreto para fixação de barras de aço de 8 mm - L = 10 mm e H = 10 mm</v>
          </cell>
          <cell r="C4427" t="str">
            <v>m</v>
          </cell>
          <cell r="D4427">
            <v>9.42</v>
          </cell>
          <cell r="E4427" t="str">
            <v>SICRO Abr/26</v>
          </cell>
        </row>
        <row r="4428">
          <cell r="A4428">
            <v>3806415</v>
          </cell>
          <cell r="B4428" t="str">
            <v>Demolição controlada de concreto com martelete</v>
          </cell>
          <cell r="C4428" t="str">
            <v>m³</v>
          </cell>
          <cell r="D4428">
            <v>763.28</v>
          </cell>
          <cell r="E4428" t="str">
            <v>SICRO Abr/26</v>
          </cell>
        </row>
        <row r="4429">
          <cell r="A4429">
            <v>3806416</v>
          </cell>
          <cell r="B4429" t="str">
            <v>Elevação de estruturas até 496 kN para substituição de aparelho de apoio com a utilização de macaco hidráulico</v>
          </cell>
          <cell r="C4429" t="str">
            <v>un</v>
          </cell>
          <cell r="D4429">
            <v>99.75</v>
          </cell>
          <cell r="E4429" t="str">
            <v>SICRO Abr/26</v>
          </cell>
        </row>
        <row r="4430">
          <cell r="A4430">
            <v>3806419</v>
          </cell>
          <cell r="B4430" t="str">
            <v>Elevação de estruturas de 1.390 a 1.859 kN para substituição de aparelho de apoio com a utilização de macaco hidráulico</v>
          </cell>
          <cell r="C4430" t="str">
            <v>un</v>
          </cell>
          <cell r="D4430">
            <v>133.38999999999999</v>
          </cell>
          <cell r="E4430" t="str">
            <v>SICRO Abr/26</v>
          </cell>
        </row>
        <row r="4431">
          <cell r="A4431">
            <v>3806417</v>
          </cell>
          <cell r="B4431" t="str">
            <v>Elevação de estruturas de 496 a 929 kN para substituição de aparelho de apoio com a utilização de macaco hidráulico</v>
          </cell>
          <cell r="C4431" t="str">
            <v>un</v>
          </cell>
          <cell r="D4431">
            <v>111.92</v>
          </cell>
          <cell r="E4431" t="str">
            <v>SICRO Abr/26</v>
          </cell>
        </row>
        <row r="4432">
          <cell r="A4432">
            <v>3806418</v>
          </cell>
          <cell r="B4432" t="str">
            <v>Elevação de estruturas de 929 a 1.390 kN para substituição de aparelho de apoio com a utilização de macaco hidráulico</v>
          </cell>
          <cell r="C4432" t="str">
            <v>un</v>
          </cell>
          <cell r="D4432">
            <v>132.29</v>
          </cell>
          <cell r="E4432" t="str">
            <v>SICRO Abr/26</v>
          </cell>
        </row>
        <row r="4433">
          <cell r="A4433">
            <v>3808207</v>
          </cell>
          <cell r="B4433" t="str">
            <v>Escada tubular multidirecional em aço galvanizado - utilização de 100 vezes - fornecimento, instalação e retirada</v>
          </cell>
          <cell r="C4433" t="str">
            <v>m</v>
          </cell>
          <cell r="D4433">
            <v>185.66</v>
          </cell>
          <cell r="E4433" t="str">
            <v>SICRO Abr/26</v>
          </cell>
        </row>
        <row r="4434">
          <cell r="A4434">
            <v>3806400</v>
          </cell>
          <cell r="B4434" t="str">
            <v>Fabricação de superestrutura metálica para passarela PL-15 - exceto piso de concreto</v>
          </cell>
          <cell r="C4434" t="str">
            <v>un</v>
          </cell>
          <cell r="D4434">
            <v>174816.77</v>
          </cell>
          <cell r="E4434" t="str">
            <v>SICRO Abr/26</v>
          </cell>
        </row>
        <row r="4435">
          <cell r="A4435">
            <v>3806399</v>
          </cell>
          <cell r="B4435" t="str">
            <v>Fabricação de superestrutura metálica para passarela PL-20 - exceto piso de concreto</v>
          </cell>
          <cell r="C4435" t="str">
            <v>un</v>
          </cell>
          <cell r="D4435">
            <v>248307.72</v>
          </cell>
          <cell r="E4435" t="str">
            <v>SICRO Abr/26</v>
          </cell>
        </row>
        <row r="4436">
          <cell r="A4436">
            <v>3806387</v>
          </cell>
          <cell r="B4436" t="str">
            <v>Fabricação de superestrutura metálica para passarela PL-25 - exceto piso de concreto</v>
          </cell>
          <cell r="C4436" t="str">
            <v>un</v>
          </cell>
          <cell r="D4436">
            <v>310250.76</v>
          </cell>
          <cell r="E4436" t="str">
            <v>SICRO Abr/26</v>
          </cell>
        </row>
        <row r="4437">
          <cell r="A4437">
            <v>3806397</v>
          </cell>
          <cell r="B4437" t="str">
            <v>Fabricação de superestrutura metálica para passarela PL-30 - exceto piso de concreto</v>
          </cell>
          <cell r="C4437" t="str">
            <v>un</v>
          </cell>
          <cell r="D4437">
            <v>416117.41</v>
          </cell>
          <cell r="E4437" t="str">
            <v>SICRO Abr/26</v>
          </cell>
        </row>
        <row r="4438">
          <cell r="A4438">
            <v>3806396</v>
          </cell>
          <cell r="B4438" t="str">
            <v>Fabricação de superestrutura metálica para passarela PL-35 - exceto piso de concreto</v>
          </cell>
          <cell r="C4438" t="str">
            <v>un</v>
          </cell>
          <cell r="D4438">
            <v>479513.53</v>
          </cell>
          <cell r="E4438" t="str">
            <v>SICRO Abr/26</v>
          </cell>
        </row>
        <row r="4439">
          <cell r="A4439">
            <v>3816194</v>
          </cell>
          <cell r="B4439" t="str">
            <v>Fischietti - montagem e desmontagem do par com capacidade de 140 t</v>
          </cell>
          <cell r="C4439" t="str">
            <v>un</v>
          </cell>
          <cell r="D4439">
            <v>13521.41</v>
          </cell>
          <cell r="E4439" t="str">
            <v>SICRO Abr/26</v>
          </cell>
        </row>
        <row r="4440">
          <cell r="A4440">
            <v>3816195</v>
          </cell>
          <cell r="B4440" t="str">
            <v>Fischietti com capacidade de 140 t por par e vão livre de até 45 m - operação do par</v>
          </cell>
          <cell r="C4440" t="str">
            <v>h</v>
          </cell>
          <cell r="D4440">
            <v>180.39</v>
          </cell>
          <cell r="E4440" t="str">
            <v>SICRO Abr/26</v>
          </cell>
        </row>
        <row r="4441">
          <cell r="A4441">
            <v>3816118</v>
          </cell>
          <cell r="B4441" t="str">
            <v>Guarda-corpo de concreto - fabricação - areia e brita comerciais</v>
          </cell>
          <cell r="C4441" t="str">
            <v>m</v>
          </cell>
          <cell r="D4441">
            <v>104.63</v>
          </cell>
          <cell r="E4441" t="str">
            <v>SICRO Abr/26</v>
          </cell>
        </row>
        <row r="4442">
          <cell r="A4442">
            <v>3816117</v>
          </cell>
          <cell r="B4442" t="str">
            <v>Guarda-corpo de concreto - fabricação - areia extraída e brita produzida</v>
          </cell>
          <cell r="C4442" t="str">
            <v>m</v>
          </cell>
          <cell r="D4442">
            <v>95.78</v>
          </cell>
          <cell r="E4442" t="str">
            <v>SICRO Abr/26</v>
          </cell>
        </row>
        <row r="4443">
          <cell r="A4443">
            <v>3806386</v>
          </cell>
          <cell r="B4443" t="str">
            <v>Guarda-corpo e corrimão metálico para passarelas para pedestres - fornecimento e instalação</v>
          </cell>
          <cell r="C4443" t="str">
            <v>m</v>
          </cell>
          <cell r="D4443">
            <v>809.48</v>
          </cell>
          <cell r="E4443" t="str">
            <v>SICRO Abr/26</v>
          </cell>
        </row>
        <row r="4444">
          <cell r="A4444">
            <v>3816196</v>
          </cell>
          <cell r="B4444" t="str">
            <v>Injeção de nata de cimento</v>
          </cell>
          <cell r="C4444" t="str">
            <v>m³</v>
          </cell>
          <cell r="D4444">
            <v>1046.57</v>
          </cell>
          <cell r="E4444" t="str">
            <v>SICRO Abr/26</v>
          </cell>
        </row>
        <row r="4445">
          <cell r="A4445">
            <v>3806426</v>
          </cell>
          <cell r="B4445" t="str">
            <v>Lançamento de pré-laje com utilização de guindauto</v>
          </cell>
          <cell r="C4445" t="str">
            <v>t</v>
          </cell>
          <cell r="D4445">
            <v>72.709999999999994</v>
          </cell>
          <cell r="E4445" t="str">
            <v>SICRO Abr/26</v>
          </cell>
        </row>
        <row r="4446">
          <cell r="A4446">
            <v>3806401</v>
          </cell>
          <cell r="B4446" t="str">
            <v>Lançamento de superestrutura de passarela metálica de 12 a 24 t com utilização de guindaste</v>
          </cell>
          <cell r="C4446" t="str">
            <v>un</v>
          </cell>
          <cell r="D4446">
            <v>15060.37</v>
          </cell>
          <cell r="E4446" t="str">
            <v>SICRO Abr/26</v>
          </cell>
        </row>
        <row r="4447">
          <cell r="A4447">
            <v>3806423</v>
          </cell>
          <cell r="B4447" t="str">
            <v>Lançamento de viga pré-moldada de 1.000 a 1.250 kN com utilização de guindaste</v>
          </cell>
          <cell r="C4447" t="str">
            <v>un</v>
          </cell>
          <cell r="D4447">
            <v>8564.94</v>
          </cell>
          <cell r="E4447" t="str">
            <v>SICRO Abr/26</v>
          </cell>
        </row>
        <row r="4448">
          <cell r="A4448">
            <v>3806421</v>
          </cell>
          <cell r="B4448" t="str">
            <v>Lançamento de viga pré-moldada de 500 a 750 kN com utilização de guindaste</v>
          </cell>
          <cell r="C4448" t="str">
            <v>un</v>
          </cell>
          <cell r="D4448">
            <v>4906.99</v>
          </cell>
          <cell r="E4448" t="str">
            <v>SICRO Abr/26</v>
          </cell>
        </row>
        <row r="4449">
          <cell r="A4449">
            <v>3806422</v>
          </cell>
          <cell r="B4449" t="str">
            <v>Lançamento de viga pré-moldada de 750 a 1.000 kN com utilização de guindaste</v>
          </cell>
          <cell r="C4449" t="str">
            <v>un</v>
          </cell>
          <cell r="D4449">
            <v>7708.46</v>
          </cell>
          <cell r="E4449" t="str">
            <v>SICRO Abr/26</v>
          </cell>
        </row>
        <row r="4450">
          <cell r="A4450">
            <v>3806425</v>
          </cell>
          <cell r="B4450" t="str">
            <v>Lançamento de viga pré-moldada de 980 a 1.225 kN com utilização de treliça lançadeira</v>
          </cell>
          <cell r="C4450" t="str">
            <v>un</v>
          </cell>
          <cell r="D4450">
            <v>3686.78</v>
          </cell>
          <cell r="E4450" t="str">
            <v>SICRO Abr/26</v>
          </cell>
        </row>
        <row r="4451">
          <cell r="A4451">
            <v>3806424</v>
          </cell>
          <cell r="B4451" t="str">
            <v>Lançamento de viga pré-moldada de 980 a 1.225 kN com utilização de treliça lançadeira e carrelone</v>
          </cell>
          <cell r="C4451" t="str">
            <v>un</v>
          </cell>
          <cell r="D4451">
            <v>6235.27</v>
          </cell>
          <cell r="E4451" t="str">
            <v>SICRO Abr/26</v>
          </cell>
        </row>
        <row r="4452">
          <cell r="A4452">
            <v>3806420</v>
          </cell>
          <cell r="B4452" t="str">
            <v>Lançamento de viga pré-moldada de até 500 kN com utilização de guindaste</v>
          </cell>
          <cell r="C4452" t="str">
            <v>un</v>
          </cell>
          <cell r="D4452">
            <v>4293.63</v>
          </cell>
          <cell r="E4452" t="str">
            <v>SICRO Abr/26</v>
          </cell>
        </row>
        <row r="4453">
          <cell r="A4453">
            <v>3806405</v>
          </cell>
          <cell r="B4453" t="str">
            <v>Limpeza de aparelhos de apoio em obras de arte especiais - exclusa a plataforma</v>
          </cell>
          <cell r="C4453" t="str">
            <v>un</v>
          </cell>
          <cell r="D4453">
            <v>184.4</v>
          </cell>
          <cell r="E4453" t="str">
            <v>SICRO Abr/26</v>
          </cell>
        </row>
        <row r="4454">
          <cell r="A4454">
            <v>3806404</v>
          </cell>
          <cell r="B4454" t="str">
            <v>Limpeza de material retido em fundações submersas de obras de arte especiais</v>
          </cell>
          <cell r="C4454" t="str">
            <v>m³</v>
          </cell>
          <cell r="D4454">
            <v>158.54</v>
          </cell>
          <cell r="E4454" t="str">
            <v>SICRO Abr/26</v>
          </cell>
        </row>
        <row r="4455">
          <cell r="A4455">
            <v>3806406</v>
          </cell>
          <cell r="B4455" t="str">
            <v>Limpeza em junta de dilatação</v>
          </cell>
          <cell r="C4455" t="str">
            <v>m</v>
          </cell>
          <cell r="D4455">
            <v>7.82</v>
          </cell>
          <cell r="E4455" t="str">
            <v>SICRO Abr/26</v>
          </cell>
        </row>
        <row r="4456">
          <cell r="A4456">
            <v>3806403</v>
          </cell>
          <cell r="B4456" t="str">
            <v>Limpeza em superfície de concreto com jateamento abrasivo com uso de granalhas de aço</v>
          </cell>
          <cell r="C4456" t="str">
            <v>m²</v>
          </cell>
          <cell r="D4456">
            <v>9.99</v>
          </cell>
          <cell r="E4456" t="str">
            <v>SICRO Abr/26</v>
          </cell>
        </row>
        <row r="4457">
          <cell r="A4457">
            <v>3806402</v>
          </cell>
          <cell r="B4457" t="str">
            <v>Limpeza em superfície de concreto com jateamento d'água sob pressão</v>
          </cell>
          <cell r="C4457" t="str">
            <v>m²</v>
          </cell>
          <cell r="D4457">
            <v>3.13</v>
          </cell>
          <cell r="E4457" t="str">
            <v>SICRO Abr/26</v>
          </cell>
        </row>
        <row r="4458">
          <cell r="A4458">
            <v>3806407</v>
          </cell>
          <cell r="B4458" t="str">
            <v>Pingadeira de elastômero perfil 40 x 40 mm com aba inclinada e fixada com adesivo estrutural e pinos - fornecimento e instalação - exclusa a plataforma</v>
          </cell>
          <cell r="C4458" t="str">
            <v>m</v>
          </cell>
          <cell r="D4458">
            <v>189.05</v>
          </cell>
          <cell r="E4458" t="str">
            <v>SICRO Abr/26</v>
          </cell>
        </row>
        <row r="4459">
          <cell r="A4459">
            <v>3808043</v>
          </cell>
          <cell r="B4459" t="str">
            <v>Pintura manual com nata de cimento - 3 demãos</v>
          </cell>
          <cell r="C4459" t="str">
            <v>m²</v>
          </cell>
          <cell r="D4459">
            <v>6.34</v>
          </cell>
          <cell r="E4459" t="str">
            <v>SICRO Abr/26</v>
          </cell>
        </row>
        <row r="4460">
          <cell r="A4460">
            <v>3806431</v>
          </cell>
          <cell r="B4460" t="str">
            <v>Placa de aço de apoio para protensão externa em reforço de viga de OAE - confecção e instalação</v>
          </cell>
          <cell r="C4460" t="str">
            <v>un</v>
          </cell>
          <cell r="D4460">
            <v>6716.06</v>
          </cell>
          <cell r="E4460" t="str">
            <v>SICRO Abr/26</v>
          </cell>
        </row>
        <row r="4461">
          <cell r="A4461">
            <v>3806432</v>
          </cell>
          <cell r="B4461" t="str">
            <v>Placa de aço de desvio para protensão externa em reforço de viga de OAE - confecção e instalação</v>
          </cell>
          <cell r="C4461" t="str">
            <v>un</v>
          </cell>
          <cell r="D4461">
            <v>3538.79</v>
          </cell>
          <cell r="E4461" t="str">
            <v>SICRO Abr/26</v>
          </cell>
        </row>
        <row r="4462">
          <cell r="A4462">
            <v>3806429</v>
          </cell>
          <cell r="B4462" t="str">
            <v>Plataforma de trabalho em aço tubular apoiada no solo - altura de 4 a 6 m - utilização de 100 vezes - fornecimento, instalação e retirada</v>
          </cell>
          <cell r="C4462" t="str">
            <v>m³</v>
          </cell>
          <cell r="D4462">
            <v>22.14</v>
          </cell>
          <cell r="E4462" t="str">
            <v>SICRO Abr/26</v>
          </cell>
        </row>
        <row r="4463">
          <cell r="A4463">
            <v>3806430</v>
          </cell>
          <cell r="B4463" t="str">
            <v>Plataforma de trabalho em aço tubular apoiada no solo - altura de 6 a 8 m - utilização de 100 vezes - fornecimento, instalação e retirada</v>
          </cell>
          <cell r="C4463" t="str">
            <v>m³</v>
          </cell>
          <cell r="D4463">
            <v>13.72</v>
          </cell>
          <cell r="E4463" t="str">
            <v>SICRO Abr/26</v>
          </cell>
        </row>
        <row r="4464">
          <cell r="A4464">
            <v>3806428</v>
          </cell>
          <cell r="B4464" t="str">
            <v>Plataforma de trabalho em aço tubular apoiada no solo - altura de até 4 m - utilização de 100 vezes - fornecimento, instalação e retirada</v>
          </cell>
          <cell r="C4464" t="str">
            <v>m³</v>
          </cell>
          <cell r="D4464">
            <v>50.15</v>
          </cell>
          <cell r="E4464" t="str">
            <v>SICRO Abr/26</v>
          </cell>
        </row>
        <row r="4465">
          <cell r="A4465">
            <v>3816198</v>
          </cell>
          <cell r="B4465" t="str">
            <v>Plataforma de trabalho em madeira apoiada no solo - altura de 6 a 12 m - utilização de 5 vezes - confecção, instalação e retirada</v>
          </cell>
          <cell r="C4465" t="str">
            <v>m³</v>
          </cell>
          <cell r="D4465">
            <v>72.8</v>
          </cell>
          <cell r="E4465" t="str">
            <v>SICRO Abr/26</v>
          </cell>
        </row>
        <row r="4466">
          <cell r="A4466">
            <v>3816197</v>
          </cell>
          <cell r="B4466" t="str">
            <v>Plataforma de trabalho em madeira apoiada no solo - altura de até 6 m - utilização de 5 vezes - confecção, instalação e retirada</v>
          </cell>
          <cell r="C4466" t="str">
            <v>m³</v>
          </cell>
          <cell r="D4466">
            <v>64.959999999999994</v>
          </cell>
          <cell r="E4466" t="str">
            <v>SICRO Abr/26</v>
          </cell>
        </row>
        <row r="4467">
          <cell r="A4467">
            <v>3806410</v>
          </cell>
          <cell r="B4467" t="str">
            <v>Plataforma de trabalho suspensa sob tabuleiro de pontes com treliças metálicas e tábuas - utilização de 100 vezes - confecção, instalação e retirada</v>
          </cell>
          <cell r="C4467" t="str">
            <v>m²</v>
          </cell>
          <cell r="D4467">
            <v>72.52</v>
          </cell>
          <cell r="E4467" t="str">
            <v>SICRO Abr/26</v>
          </cell>
        </row>
        <row r="4468">
          <cell r="A4468">
            <v>3806411</v>
          </cell>
          <cell r="B4468" t="str">
            <v>Plataforma mecanizada de inspeção sob pontes com capacidade de 500 kg e alcance de 15 m</v>
          </cell>
          <cell r="C4468" t="str">
            <v>h</v>
          </cell>
          <cell r="D4468">
            <v>1240.23</v>
          </cell>
          <cell r="E4468" t="str">
            <v>SICRO Abr/26</v>
          </cell>
        </row>
        <row r="4469">
          <cell r="A4469">
            <v>3815644</v>
          </cell>
          <cell r="B4469" t="str">
            <v>Recomposição de dreno em tubo de aço galvanizado D = 100 mm em OAE - fornecimento e instalação</v>
          </cell>
          <cell r="C4469" t="str">
            <v>un</v>
          </cell>
          <cell r="D4469">
            <v>104.25</v>
          </cell>
          <cell r="E4469" t="str">
            <v>SICRO Abr/26</v>
          </cell>
        </row>
        <row r="4470">
          <cell r="A4470">
            <v>3815643</v>
          </cell>
          <cell r="B4470" t="str">
            <v>Recomposição de dreno em tubo de aço galvanizado D = 80 mm em OAE - fornecimento e instalação</v>
          </cell>
          <cell r="C4470" t="str">
            <v>un</v>
          </cell>
          <cell r="D4470">
            <v>92.83</v>
          </cell>
          <cell r="E4470" t="str">
            <v>SICRO Abr/26</v>
          </cell>
        </row>
        <row r="4471">
          <cell r="A4471">
            <v>3815706</v>
          </cell>
          <cell r="B4471" t="str">
            <v>Recomposição de guarda-corpo com agregados comerciais - instalação</v>
          </cell>
          <cell r="C4471" t="str">
            <v>m</v>
          </cell>
          <cell r="D4471">
            <v>147.51</v>
          </cell>
          <cell r="E4471" t="str">
            <v>SICRO Abr/26</v>
          </cell>
        </row>
        <row r="4472">
          <cell r="A4472">
            <v>3815597</v>
          </cell>
          <cell r="B4472" t="str">
            <v>Recomposição de guarda-corpo com agregados produzidos - instalação</v>
          </cell>
          <cell r="C4472" t="str">
            <v>m</v>
          </cell>
          <cell r="D4472">
            <v>138.66</v>
          </cell>
          <cell r="E4472" t="str">
            <v>SICRO Abr/26</v>
          </cell>
        </row>
        <row r="4473">
          <cell r="A4473">
            <v>3815600</v>
          </cell>
          <cell r="B4473" t="str">
            <v>Recuperação de guarda-corpo metálico em ambiente agressivo</v>
          </cell>
          <cell r="C4473" t="str">
            <v>m²</v>
          </cell>
          <cell r="D4473">
            <v>77.77</v>
          </cell>
          <cell r="E4473" t="str">
            <v>SICRO Abr/26</v>
          </cell>
        </row>
        <row r="4474">
          <cell r="A4474">
            <v>3815601</v>
          </cell>
          <cell r="B4474" t="str">
            <v>Recuperação de guarda-corpo metálico em ambiente muito agressivo</v>
          </cell>
          <cell r="C4474" t="str">
            <v>m²</v>
          </cell>
          <cell r="D4474">
            <v>70.58</v>
          </cell>
          <cell r="E4474" t="str">
            <v>SICRO Abr/26</v>
          </cell>
        </row>
        <row r="4475">
          <cell r="A4475">
            <v>3815599</v>
          </cell>
          <cell r="B4475" t="str">
            <v>Recuperação de guarda-corpo metálico em ambiente pouco agressivo</v>
          </cell>
          <cell r="C4475" t="str">
            <v>m²</v>
          </cell>
          <cell r="D4475">
            <v>30.12</v>
          </cell>
          <cell r="E4475" t="str">
            <v>SICRO Abr/26</v>
          </cell>
        </row>
        <row r="4476">
          <cell r="A4476">
            <v>3806414</v>
          </cell>
          <cell r="B4476" t="str">
            <v>Remoção de concreto com jateamento d'água sob alta pressão</v>
          </cell>
          <cell r="C4476" t="str">
            <v>m³</v>
          </cell>
          <cell r="D4476">
            <v>953.83</v>
          </cell>
          <cell r="E4476" t="str">
            <v>SICRO Abr/26</v>
          </cell>
        </row>
        <row r="4477">
          <cell r="A4477">
            <v>3806409</v>
          </cell>
          <cell r="B4477" t="str">
            <v>Restauração de berços de apoio para junta de dilatação - fornecimento e instalação</v>
          </cell>
          <cell r="C4477" t="str">
            <v>m</v>
          </cell>
          <cell r="D4477">
            <v>74.11</v>
          </cell>
          <cell r="E4477" t="str">
            <v>SICRO Abr/26</v>
          </cell>
        </row>
        <row r="4478">
          <cell r="A4478">
            <v>3815602</v>
          </cell>
          <cell r="B4478" t="str">
            <v>Substituição de junta de dilatação e lábios poliméricos - fornecimento e instalação</v>
          </cell>
          <cell r="C4478" t="str">
            <v>m</v>
          </cell>
          <cell r="D4478">
            <v>37.67</v>
          </cell>
          <cell r="E4478" t="str">
            <v>SICRO Abr/26</v>
          </cell>
        </row>
        <row r="4479">
          <cell r="A4479">
            <v>4011444</v>
          </cell>
          <cell r="B4479" t="str">
            <v>Areia asfalto a quente - faixa A - areia comercial</v>
          </cell>
          <cell r="C4479" t="str">
            <v>t</v>
          </cell>
          <cell r="D4479">
            <v>220.09</v>
          </cell>
          <cell r="E4479" t="str">
            <v>SICRO Abr/26</v>
          </cell>
        </row>
        <row r="4480">
          <cell r="A4480">
            <v>4011443</v>
          </cell>
          <cell r="B4480" t="str">
            <v>Areia asfalto a quente - faixa A - areia extraída</v>
          </cell>
          <cell r="C4480" t="str">
            <v>t</v>
          </cell>
          <cell r="D4480">
            <v>147.11000000000001</v>
          </cell>
          <cell r="E4480" t="str">
            <v>SICRO Abr/26</v>
          </cell>
        </row>
        <row r="4481">
          <cell r="A4481">
            <v>4011446</v>
          </cell>
          <cell r="B4481" t="str">
            <v>Areia asfalto a quente - faixa B - areia comercial</v>
          </cell>
          <cell r="C4481" t="str">
            <v>t</v>
          </cell>
          <cell r="D4481">
            <v>210.68</v>
          </cell>
          <cell r="E4481" t="str">
            <v>SICRO Abr/26</v>
          </cell>
        </row>
        <row r="4482">
          <cell r="A4482">
            <v>4011445</v>
          </cell>
          <cell r="B4482" t="str">
            <v>Areia asfalto a quente - faixa B - areia extraída</v>
          </cell>
          <cell r="C4482" t="str">
            <v>t</v>
          </cell>
          <cell r="D4482">
            <v>136.11000000000001</v>
          </cell>
          <cell r="E4482" t="str">
            <v>SICRO Abr/26</v>
          </cell>
        </row>
        <row r="4483">
          <cell r="A4483">
            <v>4011448</v>
          </cell>
          <cell r="B4483" t="str">
            <v>Areia asfalto a quente com asfalto polímero - faixa A - areia comercial</v>
          </cell>
          <cell r="C4483" t="str">
            <v>t</v>
          </cell>
          <cell r="D4483">
            <v>213.58</v>
          </cell>
          <cell r="E4483" t="str">
            <v>SICRO Abr/26</v>
          </cell>
        </row>
        <row r="4484">
          <cell r="A4484">
            <v>4011447</v>
          </cell>
          <cell r="B4484" t="str">
            <v>Areia asfalto a quente com asfalto polímero - faixa A - areia extraída</v>
          </cell>
          <cell r="C4484" t="str">
            <v>t</v>
          </cell>
          <cell r="D4484">
            <v>136.91</v>
          </cell>
          <cell r="E4484" t="str">
            <v>SICRO Abr/26</v>
          </cell>
        </row>
        <row r="4485">
          <cell r="A4485">
            <v>4011450</v>
          </cell>
          <cell r="B4485" t="str">
            <v>Areia asfalto a quente com asfalto polímero - faixa B - areia comercial</v>
          </cell>
          <cell r="C4485" t="str">
            <v>t</v>
          </cell>
          <cell r="D4485">
            <v>218.8</v>
          </cell>
          <cell r="E4485" t="str">
            <v>SICRO Abr/26</v>
          </cell>
        </row>
        <row r="4486">
          <cell r="A4486">
            <v>4011449</v>
          </cell>
          <cell r="B4486" t="str">
            <v>Areia asfalto a quente com asfalto polímero - faixa B - areia extraída</v>
          </cell>
          <cell r="C4486" t="str">
            <v>t</v>
          </cell>
          <cell r="D4486">
            <v>143.49</v>
          </cell>
          <cell r="E4486" t="str">
            <v>SICRO Abr/26</v>
          </cell>
        </row>
        <row r="4487">
          <cell r="A4487">
            <v>4011452</v>
          </cell>
          <cell r="B4487" t="str">
            <v>Areia asfalto a quente com asfalto polímero - faixa C - areia comercial</v>
          </cell>
          <cell r="C4487" t="str">
            <v>t</v>
          </cell>
          <cell r="D4487">
            <v>222.18</v>
          </cell>
          <cell r="E4487" t="str">
            <v>SICRO Abr/26</v>
          </cell>
        </row>
        <row r="4488">
          <cell r="A4488">
            <v>4011451</v>
          </cell>
          <cell r="B4488" t="str">
            <v>Areia asfalto a quente com asfalto polímero - faixa C - areia extraída</v>
          </cell>
          <cell r="C4488" t="str">
            <v>t</v>
          </cell>
          <cell r="D4488">
            <v>147.84</v>
          </cell>
          <cell r="E4488" t="str">
            <v>SICRO Abr/26</v>
          </cell>
        </row>
        <row r="4489">
          <cell r="A4489">
            <v>4011219</v>
          </cell>
          <cell r="B4489" t="str">
            <v>Base de solo estabilizado granulometricamente sem mistura com material de jazida - 100% Proctor modificado</v>
          </cell>
          <cell r="C4489" t="str">
            <v>m³</v>
          </cell>
          <cell r="D4489">
            <v>18.14</v>
          </cell>
          <cell r="E4489" t="str">
            <v>SICRO Abr/26</v>
          </cell>
        </row>
        <row r="4490">
          <cell r="A4490">
            <v>4011291</v>
          </cell>
          <cell r="B4490" t="str">
            <v>Base de solo melhorado com 3% de cimento e mistura em usina com material de jazida - 100% Proctor modificado</v>
          </cell>
          <cell r="C4490" t="str">
            <v>m³</v>
          </cell>
          <cell r="D4490">
            <v>73.489999999999995</v>
          </cell>
          <cell r="E4490" t="str">
            <v>SICRO Abr/26</v>
          </cell>
        </row>
        <row r="4491">
          <cell r="A4491">
            <v>4011287</v>
          </cell>
          <cell r="B4491" t="str">
            <v>Base de solo melhorado com 3% de cimento e mistura na pista com material de jazida - 100% Proctor modificado</v>
          </cell>
          <cell r="C4491" t="str">
            <v>m³</v>
          </cell>
          <cell r="D4491">
            <v>60.66</v>
          </cell>
          <cell r="E4491" t="str">
            <v>SICRO Abr/26</v>
          </cell>
        </row>
        <row r="4492">
          <cell r="A4492">
            <v>4011305</v>
          </cell>
          <cell r="B4492" t="str">
            <v>Base de solo-cal com 7% de cal e mistura na pista com material de jazida - 100% Proctor intermediário</v>
          </cell>
          <cell r="C4492" t="str">
            <v>m³</v>
          </cell>
          <cell r="D4492">
            <v>90.29</v>
          </cell>
          <cell r="E4492" t="str">
            <v>SICRO Abr/26</v>
          </cell>
        </row>
        <row r="4493">
          <cell r="A4493">
            <v>4011221</v>
          </cell>
          <cell r="B4493" t="str">
            <v>Base estabilizada granulometricamente com mistura de solos na pista com material de jazida - 100% Proctor modificado</v>
          </cell>
          <cell r="C4493" t="str">
            <v>m³</v>
          </cell>
          <cell r="D4493">
            <v>19.010000000000002</v>
          </cell>
          <cell r="E4493" t="str">
            <v>SICRO Abr/26</v>
          </cell>
        </row>
        <row r="4494">
          <cell r="A4494">
            <v>4011226</v>
          </cell>
          <cell r="B4494" t="str">
            <v>Base estabilizada granulometricamente com mistura solo areia (70% - 30%) em usina com material de jazida e areia extraída - 100% Proctor modificado</v>
          </cell>
          <cell r="C4494" t="str">
            <v>m³</v>
          </cell>
          <cell r="D4494">
            <v>43.87</v>
          </cell>
          <cell r="E4494" t="str">
            <v>SICRO Abr/26</v>
          </cell>
        </row>
        <row r="4495">
          <cell r="A4495">
            <v>4011276</v>
          </cell>
          <cell r="B4495" t="str">
            <v>Base ou sub-base de brita graduada com brita comercial - 100% Proctor modificado</v>
          </cell>
          <cell r="C4495" t="str">
            <v>m³</v>
          </cell>
          <cell r="D4495">
            <v>285.06</v>
          </cell>
          <cell r="E4495" t="str">
            <v>SICRO Abr/26</v>
          </cell>
        </row>
        <row r="4496">
          <cell r="A4496">
            <v>4011275</v>
          </cell>
          <cell r="B4496" t="str">
            <v>Base ou sub-base de brita graduada com brita produzida - 100% Proctor modificado</v>
          </cell>
          <cell r="C4496" t="str">
            <v>m³</v>
          </cell>
          <cell r="D4496">
            <v>140.43</v>
          </cell>
          <cell r="E4496" t="str">
            <v>SICRO Abr/26</v>
          </cell>
        </row>
        <row r="4497">
          <cell r="A4497">
            <v>4011549</v>
          </cell>
          <cell r="B4497" t="str">
            <v>Base ou sub-base de brita graduada executada com vibroacabadora - brita comercial - 100% Proctor modificado</v>
          </cell>
          <cell r="C4497" t="str">
            <v>m³</v>
          </cell>
          <cell r="D4497">
            <v>286.29000000000002</v>
          </cell>
          <cell r="E4497" t="str">
            <v>SICRO Abr/26</v>
          </cell>
        </row>
        <row r="4498">
          <cell r="A4498">
            <v>4011548</v>
          </cell>
          <cell r="B4498" t="str">
            <v>Base ou sub-base de brita graduada executada com vibroacabadora - brita produzida - 100% Proctor modificado</v>
          </cell>
          <cell r="C4498" t="str">
            <v>m³</v>
          </cell>
          <cell r="D4498">
            <v>141.66</v>
          </cell>
          <cell r="E4498" t="str">
            <v>SICRO Abr/26</v>
          </cell>
        </row>
        <row r="4499">
          <cell r="A4499">
            <v>4011278</v>
          </cell>
          <cell r="B4499" t="str">
            <v>Base ou sub-base de brita graduada tratada com cimento com brita comercial - 100% Proctor modificado</v>
          </cell>
          <cell r="C4499" t="str">
            <v>m³</v>
          </cell>
          <cell r="D4499">
            <v>328.54</v>
          </cell>
          <cell r="E4499" t="str">
            <v>SICRO Abr/26</v>
          </cell>
        </row>
        <row r="4500">
          <cell r="A4500">
            <v>4011277</v>
          </cell>
          <cell r="B4500" t="str">
            <v>Base ou sub-base de brita graduada tratada com cimento com brita produzida - 100% Proctor modificado</v>
          </cell>
          <cell r="C4500" t="str">
            <v>m³</v>
          </cell>
          <cell r="D4500">
            <v>187.48</v>
          </cell>
          <cell r="E4500" t="str">
            <v>SICRO Abr/26</v>
          </cell>
        </row>
        <row r="4501">
          <cell r="A4501">
            <v>4011561</v>
          </cell>
          <cell r="B4501" t="str">
            <v>Base ou sub-base de brita graduada tratada com cimento executada com vibroacabadora - brita comercial - 100% Proctor modificado</v>
          </cell>
          <cell r="C4501" t="str">
            <v>m³</v>
          </cell>
          <cell r="D4501">
            <v>329.77</v>
          </cell>
          <cell r="E4501" t="str">
            <v>SICRO Abr/26</v>
          </cell>
        </row>
        <row r="4502">
          <cell r="A4502">
            <v>4011560</v>
          </cell>
          <cell r="B4502" t="str">
            <v>Base ou sub-base de brita graduada tratada com cimento executada com vibroacabadora - brita produzida - 100% Proctor modificado</v>
          </cell>
          <cell r="C4502" t="str">
            <v>m³</v>
          </cell>
          <cell r="D4502">
            <v>188.71</v>
          </cell>
          <cell r="E4502" t="str">
            <v>SICRO Abr/26</v>
          </cell>
        </row>
        <row r="4503">
          <cell r="A4503">
            <v>4011282</v>
          </cell>
          <cell r="B4503" t="str">
            <v>Base ou sub-base de macadame hidráulico com brita comercial - 100% Proctor modificado</v>
          </cell>
          <cell r="C4503" t="str">
            <v>m³</v>
          </cell>
          <cell r="D4503">
            <v>253.15</v>
          </cell>
          <cell r="E4503" t="str">
            <v>SICRO Abr/26</v>
          </cell>
        </row>
        <row r="4504">
          <cell r="A4504">
            <v>4011281</v>
          </cell>
          <cell r="B4504" t="str">
            <v>Base ou sub-base de macadame hidráulico com brita produzida - 100% Proctor modificado</v>
          </cell>
          <cell r="C4504" t="str">
            <v>m³</v>
          </cell>
          <cell r="D4504">
            <v>124.62</v>
          </cell>
          <cell r="E4504" t="str">
            <v>SICRO Abr/26</v>
          </cell>
        </row>
        <row r="4505">
          <cell r="A4505">
            <v>4011279</v>
          </cell>
          <cell r="B4505" t="str">
            <v>Base ou sub-base de macadame seco com brita comercial - 100% Proctor modificado</v>
          </cell>
          <cell r="C4505" t="str">
            <v>m³</v>
          </cell>
          <cell r="D4505">
            <v>243.4</v>
          </cell>
          <cell r="E4505" t="str">
            <v>SICRO Abr/26</v>
          </cell>
        </row>
        <row r="4506">
          <cell r="A4506">
            <v>4011280</v>
          </cell>
          <cell r="B4506" t="str">
            <v>Base ou sub-base de macadame seco com brita produzida - 100% Proctor modificado</v>
          </cell>
          <cell r="C4506" t="str">
            <v>m³</v>
          </cell>
          <cell r="D4506">
            <v>114.87</v>
          </cell>
          <cell r="E4506" t="str">
            <v>SICRO Abr/26</v>
          </cell>
        </row>
        <row r="4507">
          <cell r="A4507">
            <v>4011314</v>
          </cell>
          <cell r="B4507" t="str">
            <v>Base ou sub-base de solo-cimento com 7% de cimento e mistura em usina com material de jazida - 100% Proctor normal</v>
          </cell>
          <cell r="C4507" t="str">
            <v>m³</v>
          </cell>
          <cell r="D4507">
            <v>118.11</v>
          </cell>
          <cell r="E4507" t="str">
            <v>SICRO Abr/26</v>
          </cell>
        </row>
        <row r="4508">
          <cell r="A4508">
            <v>4011315</v>
          </cell>
          <cell r="B4508" t="str">
            <v>Base ou sub-base de solo-cimento com 7% de cimento e mistura na pista com material de jazida - 100% Proctor normal</v>
          </cell>
          <cell r="C4508" t="str">
            <v>m³</v>
          </cell>
          <cell r="D4508">
            <v>111.9</v>
          </cell>
          <cell r="E4508" t="str">
            <v>SICRO Abr/26</v>
          </cell>
        </row>
        <row r="4509">
          <cell r="A4509">
            <v>4011316</v>
          </cell>
          <cell r="B4509" t="str">
            <v>Base ou sub-base estabilizada granulometricamente com mistura solo brita (70% - 30%) com 3% de cimento em usina com material de jazida e brita comercial - 100% Proctor modificado</v>
          </cell>
          <cell r="C4509" t="str">
            <v>m³</v>
          </cell>
          <cell r="D4509">
            <v>146.69</v>
          </cell>
          <cell r="E4509" t="str">
            <v>SICRO Abr/26</v>
          </cell>
        </row>
        <row r="4510">
          <cell r="A4510">
            <v>4011317</v>
          </cell>
          <cell r="B4510" t="str">
            <v>Base ou sub-base estabilizada granulometricamente com mistura solo brita (70% - 30%) com 3% de cimento em usina com material de jazida e brita produzida - 100% Proctor modificado</v>
          </cell>
          <cell r="C4510" t="str">
            <v>m³</v>
          </cell>
          <cell r="D4510">
            <v>105.45</v>
          </cell>
          <cell r="E4510" t="str">
            <v>SICRO Abr/26</v>
          </cell>
        </row>
        <row r="4511">
          <cell r="A4511">
            <v>4011318</v>
          </cell>
          <cell r="B4511" t="str">
            <v>Base ou sub-base estabilizada granulometricamente com mistura solo brita (70% - 30%) em usina com material de jazida e brita comercial - 100% Proctor modificado</v>
          </cell>
          <cell r="C4511" t="str">
            <v>m³</v>
          </cell>
          <cell r="D4511">
            <v>108.39</v>
          </cell>
          <cell r="E4511" t="str">
            <v>SICRO Abr/26</v>
          </cell>
        </row>
        <row r="4512">
          <cell r="A4512">
            <v>4011319</v>
          </cell>
          <cell r="B4512" t="str">
            <v>Base ou sub-base estabilizada granulometricamente com mistura solo brita (70% - 30%) em usina com material de jazida e brita produzida - 100% Proctor modificado</v>
          </cell>
          <cell r="C4512" t="str">
            <v>m³</v>
          </cell>
          <cell r="D4512">
            <v>65.87</v>
          </cell>
          <cell r="E4512" t="str">
            <v>SICRO Abr/26</v>
          </cell>
        </row>
        <row r="4513">
          <cell r="A4513">
            <v>4011320</v>
          </cell>
          <cell r="B4513" t="str">
            <v>Base ou sub-base estabilizada granulometricamente com mistura solo brita (70% - 30%) na pista com material de jazida e brita comercial - 100% Proctor modificado</v>
          </cell>
          <cell r="C4513" t="str">
            <v>m³</v>
          </cell>
          <cell r="D4513">
            <v>89.66</v>
          </cell>
          <cell r="E4513" t="str">
            <v>SICRO Abr/26</v>
          </cell>
        </row>
        <row r="4514">
          <cell r="A4514">
            <v>4011321</v>
          </cell>
          <cell r="B4514" t="str">
            <v>Base ou sub-base estabilizada granulometricamente com mistura solo brita (70% - 30%) na pista com material de jazida e brita produzida - 100% Proctor modificado</v>
          </cell>
          <cell r="C4514" t="str">
            <v>m³</v>
          </cell>
          <cell r="D4514">
            <v>47.14</v>
          </cell>
          <cell r="E4514" t="str">
            <v>SICRO Abr/26</v>
          </cell>
        </row>
        <row r="4515">
          <cell r="A4515">
            <v>4011327</v>
          </cell>
          <cell r="B4515" t="str">
            <v>Base ou sub-base estabilizada granulometricamente com mistura solo escória de aciaria (50%-50%) em usina com material de jazida - 100% Proctor intermediário</v>
          </cell>
          <cell r="C4515" t="str">
            <v>m³</v>
          </cell>
          <cell r="D4515">
            <v>50.1</v>
          </cell>
          <cell r="E4515" t="str">
            <v>SICRO Abr/26</v>
          </cell>
        </row>
        <row r="4516">
          <cell r="A4516">
            <v>4011325</v>
          </cell>
          <cell r="B4516" t="str">
            <v>Base ou sub-base estabilizada granulometricamente com mistura solo escória de aciaria (50%-50%) na pista com material de jazida - 100% Proctor intermediário</v>
          </cell>
          <cell r="C4516" t="str">
            <v>m³</v>
          </cell>
          <cell r="D4516">
            <v>31.15</v>
          </cell>
          <cell r="E4516" t="str">
            <v>SICRO Abr/26</v>
          </cell>
        </row>
        <row r="4517">
          <cell r="A4517">
            <v>4011454</v>
          </cell>
          <cell r="B4517" t="str">
            <v>Concreto asfáltico - faixa A-25 - areia e brita comerciais</v>
          </cell>
          <cell r="C4517" t="str">
            <v>t</v>
          </cell>
          <cell r="D4517">
            <v>225.03</v>
          </cell>
          <cell r="E4517" t="str">
            <v>SICRO Abr/26</v>
          </cell>
        </row>
        <row r="4518">
          <cell r="A4518">
            <v>4011453</v>
          </cell>
          <cell r="B4518" t="str">
            <v>Concreto asfáltico - faixa A-25 - areia extraída e brita produzida</v>
          </cell>
          <cell r="C4518" t="str">
            <v>t</v>
          </cell>
          <cell r="D4518">
            <v>160.13</v>
          </cell>
          <cell r="E4518" t="str">
            <v>SICRO Abr/26</v>
          </cell>
        </row>
        <row r="4519">
          <cell r="A4519">
            <v>4011455</v>
          </cell>
          <cell r="B4519" t="str">
            <v>Concreto asfáltico - faixa A-25 - massa comercial</v>
          </cell>
          <cell r="C4519" t="str">
            <v>t</v>
          </cell>
          <cell r="D4519">
            <v>22.95</v>
          </cell>
          <cell r="E4519" t="str">
            <v>SICRO Abr/26</v>
          </cell>
        </row>
        <row r="4520">
          <cell r="A4520">
            <v>4011459</v>
          </cell>
          <cell r="B4520" t="str">
            <v>Concreto asfáltico - faixa B-19 - areia e brita comerciais</v>
          </cell>
          <cell r="C4520" t="str">
            <v>t</v>
          </cell>
          <cell r="D4520">
            <v>224.72</v>
          </cell>
          <cell r="E4520" t="str">
            <v>SICRO Abr/26</v>
          </cell>
        </row>
        <row r="4521">
          <cell r="A4521">
            <v>4011458</v>
          </cell>
          <cell r="B4521" t="str">
            <v>Concreto asfáltico - faixa B-19 - areia extraída e brita produzida</v>
          </cell>
          <cell r="C4521" t="str">
            <v>t</v>
          </cell>
          <cell r="D4521">
            <v>160.31</v>
          </cell>
          <cell r="E4521" t="str">
            <v>SICRO Abr/26</v>
          </cell>
        </row>
        <row r="4522">
          <cell r="A4522">
            <v>4011494</v>
          </cell>
          <cell r="B4522" t="str">
            <v>Concreto asfáltico - faixa B-19 - massa comercial</v>
          </cell>
          <cell r="C4522" t="str">
            <v>t</v>
          </cell>
          <cell r="D4522">
            <v>23.56</v>
          </cell>
          <cell r="E4522" t="str">
            <v>SICRO Abr/26</v>
          </cell>
        </row>
        <row r="4523">
          <cell r="A4523">
            <v>4011463</v>
          </cell>
          <cell r="B4523" t="str">
            <v>Concreto asfáltico - faixa C-12,5 - areia e brita comerciais</v>
          </cell>
          <cell r="C4523" t="str">
            <v>t</v>
          </cell>
          <cell r="D4523">
            <v>223.4</v>
          </cell>
          <cell r="E4523" t="str">
            <v>SICRO Abr/26</v>
          </cell>
        </row>
        <row r="4524">
          <cell r="A4524">
            <v>4011462</v>
          </cell>
          <cell r="B4524" t="str">
            <v>Concreto asfáltico - faixa C-12,5 - areia extraída e brita produzida</v>
          </cell>
          <cell r="C4524" t="str">
            <v>t</v>
          </cell>
          <cell r="D4524">
            <v>159.87</v>
          </cell>
          <cell r="E4524" t="str">
            <v>SICRO Abr/26</v>
          </cell>
        </row>
        <row r="4525">
          <cell r="A4525">
            <v>4011464</v>
          </cell>
          <cell r="B4525" t="str">
            <v>Concreto asfáltico - faixa C-12,5 - massa comercial</v>
          </cell>
          <cell r="C4525" t="str">
            <v>t</v>
          </cell>
          <cell r="D4525">
            <v>23.56</v>
          </cell>
          <cell r="E4525" t="str">
            <v>SICRO Abr/26</v>
          </cell>
        </row>
        <row r="4526">
          <cell r="A4526">
            <v>4011495</v>
          </cell>
          <cell r="B4526" t="str">
            <v>Concreto asfáltico - faixa D-9,5 - areia e brita comerciais</v>
          </cell>
          <cell r="C4526" t="str">
            <v>t</v>
          </cell>
          <cell r="D4526">
            <v>223</v>
          </cell>
          <cell r="E4526" t="str">
            <v>SICRO Abr/26</v>
          </cell>
        </row>
        <row r="4527">
          <cell r="A4527">
            <v>4011496</v>
          </cell>
          <cell r="B4527" t="str">
            <v>Concreto asfáltico - faixa D-9,5 - areia extraída e brita produzida</v>
          </cell>
          <cell r="C4527" t="str">
            <v>t</v>
          </cell>
          <cell r="D4527">
            <v>159.9</v>
          </cell>
          <cell r="E4527" t="str">
            <v>SICRO Abr/26</v>
          </cell>
        </row>
        <row r="4528">
          <cell r="A4528">
            <v>4011497</v>
          </cell>
          <cell r="B4528" t="str">
            <v>Concreto asfáltico - faixa D-9,5 - massa comercial</v>
          </cell>
          <cell r="C4528" t="str">
            <v>t</v>
          </cell>
          <cell r="D4528">
            <v>23.56</v>
          </cell>
          <cell r="E4528" t="str">
            <v>SICRO Abr/26</v>
          </cell>
        </row>
        <row r="4529">
          <cell r="A4529">
            <v>4011457</v>
          </cell>
          <cell r="B4529" t="str">
            <v>Concreto asfáltico com asfalto polímero - faixa A - areia e brita comerciais</v>
          </cell>
          <cell r="C4529" t="str">
            <v>t</v>
          </cell>
          <cell r="D4529">
            <v>231.08</v>
          </cell>
          <cell r="E4529" t="str">
            <v>SICRO Abr/26</v>
          </cell>
        </row>
        <row r="4530">
          <cell r="A4530">
            <v>4011456</v>
          </cell>
          <cell r="B4530" t="str">
            <v>Concreto asfáltico com asfalto polímero - faixa A - areia extraída e brita produzida</v>
          </cell>
          <cell r="C4530" t="str">
            <v>t</v>
          </cell>
          <cell r="D4530">
            <v>162.79</v>
          </cell>
          <cell r="E4530" t="str">
            <v>SICRO Abr/26</v>
          </cell>
        </row>
        <row r="4531">
          <cell r="A4531">
            <v>4011461</v>
          </cell>
          <cell r="B4531" t="str">
            <v>Concreto asfáltico com asfalto polímero - faixa B - areia e brita comerciais</v>
          </cell>
          <cell r="C4531" t="str">
            <v>t</v>
          </cell>
          <cell r="D4531">
            <v>234.16</v>
          </cell>
          <cell r="E4531" t="str">
            <v>SICRO Abr/26</v>
          </cell>
        </row>
        <row r="4532">
          <cell r="A4532">
            <v>4011460</v>
          </cell>
          <cell r="B4532" t="str">
            <v>Concreto asfáltico com asfalto polímero - faixa B - areia extraída e brita produzida</v>
          </cell>
          <cell r="C4532" t="str">
            <v>t</v>
          </cell>
          <cell r="D4532">
            <v>164.79</v>
          </cell>
          <cell r="E4532" t="str">
            <v>SICRO Abr/26</v>
          </cell>
        </row>
        <row r="4533">
          <cell r="A4533">
            <v>4011466</v>
          </cell>
          <cell r="B4533" t="str">
            <v>Concreto asfáltico com asfalto polímero - faixa C - areia e brita comerciais</v>
          </cell>
          <cell r="C4533" t="str">
            <v>t</v>
          </cell>
          <cell r="D4533">
            <v>236.02</v>
          </cell>
          <cell r="E4533" t="str">
            <v>SICRO Abr/26</v>
          </cell>
        </row>
        <row r="4534">
          <cell r="A4534">
            <v>4011465</v>
          </cell>
          <cell r="B4534" t="str">
            <v>Concreto asfáltico com asfalto polímero - faixa C - areia extraída e brita produzida</v>
          </cell>
          <cell r="C4534" t="str">
            <v>t</v>
          </cell>
          <cell r="D4534">
            <v>165.27</v>
          </cell>
          <cell r="E4534" t="str">
            <v>SICRO Abr/26</v>
          </cell>
        </row>
        <row r="4535">
          <cell r="A4535">
            <v>4011469</v>
          </cell>
          <cell r="B4535" t="str">
            <v>Concreto asfáltico com borracha - faixa A - brita comercial</v>
          </cell>
          <cell r="C4535" t="str">
            <v>t</v>
          </cell>
          <cell r="D4535">
            <v>284.33</v>
          </cell>
          <cell r="E4535" t="str">
            <v>SICRO Abr/26</v>
          </cell>
        </row>
        <row r="4536">
          <cell r="A4536">
            <v>4011473</v>
          </cell>
          <cell r="B4536" t="str">
            <v>Concreto asfáltico com borracha - faixa A - brita produzida</v>
          </cell>
          <cell r="C4536" t="str">
            <v>t</v>
          </cell>
          <cell r="D4536">
            <v>223.5</v>
          </cell>
          <cell r="E4536" t="str">
            <v>SICRO Abr/26</v>
          </cell>
        </row>
        <row r="4537">
          <cell r="A4537">
            <v>4011470</v>
          </cell>
          <cell r="B4537" t="str">
            <v>Concreto asfáltico com borracha - faixa B - brita comercial</v>
          </cell>
          <cell r="C4537" t="str">
            <v>t</v>
          </cell>
          <cell r="D4537">
            <v>288.07</v>
          </cell>
          <cell r="E4537" t="str">
            <v>SICRO Abr/26</v>
          </cell>
        </row>
        <row r="4538">
          <cell r="A4538">
            <v>4011474</v>
          </cell>
          <cell r="B4538" t="str">
            <v>Concreto asfáltico com borracha - faixa B - brita produzida</v>
          </cell>
          <cell r="C4538" t="str">
            <v>t</v>
          </cell>
          <cell r="D4538">
            <v>227.31</v>
          </cell>
          <cell r="E4538" t="str">
            <v>SICRO Abr/26</v>
          </cell>
        </row>
        <row r="4539">
          <cell r="A4539">
            <v>4011471</v>
          </cell>
          <cell r="B4539" t="str">
            <v>Concreto asfáltico com borracha - faixa C - brita comercial</v>
          </cell>
          <cell r="C4539" t="str">
            <v>t</v>
          </cell>
          <cell r="D4539">
            <v>288.83999999999997</v>
          </cell>
          <cell r="E4539" t="str">
            <v>SICRO Abr/26</v>
          </cell>
        </row>
        <row r="4540">
          <cell r="A4540">
            <v>4011475</v>
          </cell>
          <cell r="B4540" t="str">
            <v>Concreto asfáltico com borracha - faixa C - brita produzida</v>
          </cell>
          <cell r="C4540" t="str">
            <v>t</v>
          </cell>
          <cell r="D4540">
            <v>229.2</v>
          </cell>
          <cell r="E4540" t="str">
            <v>SICRO Abr/26</v>
          </cell>
        </row>
        <row r="4541">
          <cell r="A4541">
            <v>4011472</v>
          </cell>
          <cell r="B4541" t="str">
            <v>Concreto asfáltico com borracha - faixa GAP GRADED - brita comercial</v>
          </cell>
          <cell r="C4541" t="str">
            <v>t</v>
          </cell>
          <cell r="D4541">
            <v>287.99</v>
          </cell>
          <cell r="E4541" t="str">
            <v>SICRO Abr/26</v>
          </cell>
        </row>
        <row r="4542">
          <cell r="A4542">
            <v>4011476</v>
          </cell>
          <cell r="B4542" t="str">
            <v>Concreto asfáltico com borracha - faixa GAP GRADED - brita produzida</v>
          </cell>
          <cell r="C4542" t="str">
            <v>t</v>
          </cell>
          <cell r="D4542">
            <v>223.71</v>
          </cell>
          <cell r="E4542" t="str">
            <v>SICRO Abr/26</v>
          </cell>
        </row>
        <row r="4543">
          <cell r="A4543">
            <v>4011478</v>
          </cell>
          <cell r="B4543" t="str">
            <v>Concreto asfáltico reciclado em usina com adição de asfalto - brita comercial</v>
          </cell>
          <cell r="C4543" t="str">
            <v>t</v>
          </cell>
          <cell r="D4543">
            <v>204.57</v>
          </cell>
          <cell r="E4543" t="str">
            <v>SICRO Abr/26</v>
          </cell>
        </row>
        <row r="4544">
          <cell r="A4544">
            <v>4011477</v>
          </cell>
          <cell r="B4544" t="str">
            <v>Concreto asfáltico reciclado em usina com adição de asfalto - brita produzida</v>
          </cell>
          <cell r="C4544" t="str">
            <v>t</v>
          </cell>
          <cell r="D4544">
            <v>163.41</v>
          </cell>
          <cell r="E4544" t="str">
            <v>SICRO Abr/26</v>
          </cell>
        </row>
        <row r="4545">
          <cell r="A4545">
            <v>4011539</v>
          </cell>
          <cell r="B4545" t="str">
            <v>Cura com pintura asfáltica para camadas granulares com adição de cimento</v>
          </cell>
          <cell r="C4545" t="str">
            <v>m²</v>
          </cell>
          <cell r="D4545">
            <v>0.33</v>
          </cell>
          <cell r="E4545" t="str">
            <v>SICRO Abr/26</v>
          </cell>
        </row>
        <row r="4546">
          <cell r="A4546">
            <v>4011538</v>
          </cell>
          <cell r="B4546" t="str">
            <v>Cura com pintura asfáltica para pavimento de concreto compactado com rolo</v>
          </cell>
          <cell r="C4546" t="str">
            <v>m²</v>
          </cell>
          <cell r="D4546">
            <v>0.5</v>
          </cell>
          <cell r="E4546" t="str">
            <v>SICRO Abr/26</v>
          </cell>
        </row>
        <row r="4547">
          <cell r="A4547">
            <v>4011236</v>
          </cell>
          <cell r="B4547" t="str">
            <v>Cura química para pavimento de concreto executado com equipamento de pequeno porte</v>
          </cell>
          <cell r="C4547" t="str">
            <v>m²</v>
          </cell>
          <cell r="D4547">
            <v>2.71</v>
          </cell>
          <cell r="E4547" t="str">
            <v>SICRO Abr/26</v>
          </cell>
        </row>
        <row r="4548">
          <cell r="A4548">
            <v>4011237</v>
          </cell>
          <cell r="B4548" t="str">
            <v>Cura química para pavimento de concreto executado com equipamento fôrma-trilho</v>
          </cell>
          <cell r="C4548" t="str">
            <v>m²</v>
          </cell>
          <cell r="D4548">
            <v>2.71</v>
          </cell>
          <cell r="E4548" t="str">
            <v>SICRO Abr/26</v>
          </cell>
        </row>
        <row r="4549">
          <cell r="A4549">
            <v>4011243</v>
          </cell>
          <cell r="B4549" t="str">
            <v>Cura úmida de pavimento de concreto - geotêxtil não-tecido agulhado com utilização de 1 vez - 2 ciclos de molhagem por dia, durante 7 dias</v>
          </cell>
          <cell r="C4549" t="str">
            <v>m²</v>
          </cell>
          <cell r="D4549">
            <v>14.14</v>
          </cell>
          <cell r="E4549" t="str">
            <v>SICRO Abr/26</v>
          </cell>
        </row>
        <row r="4550">
          <cell r="A4550">
            <v>4016096</v>
          </cell>
          <cell r="B4550" t="str">
            <v>Escavação e carga de material de jazida com escavadeira hidráulica de 1,56 m³</v>
          </cell>
          <cell r="C4550" t="str">
            <v>m³</v>
          </cell>
          <cell r="D4550">
            <v>1.78</v>
          </cell>
          <cell r="E4550" t="str">
            <v>SICRO Abr/26</v>
          </cell>
        </row>
        <row r="4551">
          <cell r="A4551">
            <v>4016008</v>
          </cell>
          <cell r="B4551" t="str">
            <v>Escavação e carga de material de jazida com trator de 127 kW e carregadeira de 3,4 m³</v>
          </cell>
          <cell r="C4551" t="str">
            <v>m³</v>
          </cell>
          <cell r="D4551">
            <v>6.15</v>
          </cell>
          <cell r="E4551" t="str">
            <v>SICRO Abr/26</v>
          </cell>
        </row>
        <row r="4552">
          <cell r="A4552">
            <v>4016007</v>
          </cell>
          <cell r="B4552" t="str">
            <v>Escavação e carga de material de jazida com trator de 97 kW e carregadeira de 1,72 m³</v>
          </cell>
          <cell r="C4552" t="str">
            <v>m³</v>
          </cell>
          <cell r="D4552">
            <v>7.32</v>
          </cell>
          <cell r="E4552" t="str">
            <v>SICRO Abr/26</v>
          </cell>
        </row>
        <row r="4553">
          <cell r="A4553">
            <v>4015612</v>
          </cell>
          <cell r="B4553" t="str">
            <v>Execução de revestimento primário com material de jazida - 100% Proctor intermediário</v>
          </cell>
          <cell r="C4553" t="str">
            <v>m³</v>
          </cell>
          <cell r="D4553">
            <v>16.649999999999999</v>
          </cell>
          <cell r="E4553" t="str">
            <v>SICRO Abr/26</v>
          </cell>
        </row>
        <row r="4554">
          <cell r="A4554">
            <v>4011562</v>
          </cell>
          <cell r="B4554" t="str">
            <v>Geogrelha bidirecional com resistência à tração de 30 kN/m - deformação &lt; 5% - malha de 36 x 34 mm - para reforço de base granular</v>
          </cell>
          <cell r="C4554" t="str">
            <v>m²</v>
          </cell>
          <cell r="D4554">
            <v>47.36</v>
          </cell>
          <cell r="E4554" t="str">
            <v>SICRO Abr/26</v>
          </cell>
        </row>
        <row r="4555">
          <cell r="A4555">
            <v>4011241</v>
          </cell>
          <cell r="B4555" t="str">
            <v>Geotêxtil não-tecido agulhado para cura úmida com utilização de 1 vez - fornecimento, instalação e retirada</v>
          </cell>
          <cell r="C4555" t="str">
            <v>m²</v>
          </cell>
          <cell r="D4555">
            <v>8.1199999999999992</v>
          </cell>
          <cell r="E4555" t="str">
            <v>SICRO Abr/26</v>
          </cell>
        </row>
        <row r="4556">
          <cell r="A4556">
            <v>4011351</v>
          </cell>
          <cell r="B4556" t="str">
            <v>Imprimação com asfalto diluído</v>
          </cell>
          <cell r="C4556" t="str">
            <v>m²</v>
          </cell>
          <cell r="D4556">
            <v>0.59</v>
          </cell>
          <cell r="E4556" t="str">
            <v>SICRO Abr/26</v>
          </cell>
        </row>
        <row r="4557">
          <cell r="A4557">
            <v>4011352</v>
          </cell>
          <cell r="B4557" t="str">
            <v>Imprimação com emulsão asfáltica</v>
          </cell>
          <cell r="C4557" t="str">
            <v>m²</v>
          </cell>
          <cell r="D4557">
            <v>0.64</v>
          </cell>
          <cell r="E4557" t="str">
            <v>SICRO Abr/26</v>
          </cell>
        </row>
        <row r="4558">
          <cell r="A4558">
            <v>4011402</v>
          </cell>
          <cell r="B4558" t="str">
            <v>Lama asfáltica - faixa I - areia e brita comerciais</v>
          </cell>
          <cell r="C4558" t="str">
            <v>m²</v>
          </cell>
          <cell r="D4558">
            <v>1.1499999999999999</v>
          </cell>
          <cell r="E4558" t="str">
            <v>SICRO Abr/26</v>
          </cell>
        </row>
        <row r="4559">
          <cell r="A4559">
            <v>4011401</v>
          </cell>
          <cell r="B4559" t="str">
            <v>Lama asfáltica - faixa I - areia extraída e brita produzida</v>
          </cell>
          <cell r="C4559" t="str">
            <v>m²</v>
          </cell>
          <cell r="D4559">
            <v>0.8</v>
          </cell>
          <cell r="E4559" t="str">
            <v>SICRO Abr/26</v>
          </cell>
        </row>
        <row r="4560">
          <cell r="A4560">
            <v>4011404</v>
          </cell>
          <cell r="B4560" t="str">
            <v>Lama asfáltica - faixa II - areia e brita comerciais</v>
          </cell>
          <cell r="C4560" t="str">
            <v>m²</v>
          </cell>
          <cell r="D4560">
            <v>0.8</v>
          </cell>
          <cell r="E4560" t="str">
            <v>SICRO Abr/26</v>
          </cell>
        </row>
        <row r="4561">
          <cell r="A4561">
            <v>4011403</v>
          </cell>
          <cell r="B4561" t="str">
            <v>Lama asfáltica - faixa II - areia extraída e brita produzida</v>
          </cell>
          <cell r="C4561" t="str">
            <v>m²</v>
          </cell>
          <cell r="D4561">
            <v>0.55000000000000004</v>
          </cell>
          <cell r="E4561" t="str">
            <v>SICRO Abr/26</v>
          </cell>
        </row>
        <row r="4562">
          <cell r="A4562">
            <v>4011406</v>
          </cell>
          <cell r="B4562" t="str">
            <v>Lama asfáltica - faixa III - areia e brita comerciais</v>
          </cell>
          <cell r="C4562" t="str">
            <v>m²</v>
          </cell>
          <cell r="D4562">
            <v>1.5</v>
          </cell>
          <cell r="E4562" t="str">
            <v>SICRO Abr/26</v>
          </cell>
        </row>
        <row r="4563">
          <cell r="A4563">
            <v>4011405</v>
          </cell>
          <cell r="B4563" t="str">
            <v>Lama asfáltica - faixa III - areia extraída e brita produzida</v>
          </cell>
          <cell r="C4563" t="str">
            <v>m²</v>
          </cell>
          <cell r="D4563">
            <v>1.05</v>
          </cell>
          <cell r="E4563" t="str">
            <v>SICRO Abr/26</v>
          </cell>
        </row>
        <row r="4564">
          <cell r="A4564">
            <v>4011392</v>
          </cell>
          <cell r="B4564" t="str">
            <v>Macadame betuminoso por penetração - faixa A - brita comercial</v>
          </cell>
          <cell r="C4564" t="str">
            <v>m³</v>
          </cell>
          <cell r="D4564">
            <v>293.69</v>
          </cell>
          <cell r="E4564" t="str">
            <v>SICRO Abr/26</v>
          </cell>
        </row>
        <row r="4565">
          <cell r="A4565">
            <v>4011391</v>
          </cell>
          <cell r="B4565" t="str">
            <v>Macadame betuminoso por penetração - faixa A - brita produzida</v>
          </cell>
          <cell r="C4565" t="str">
            <v>m³</v>
          </cell>
          <cell r="D4565">
            <v>168.38</v>
          </cell>
          <cell r="E4565" t="str">
            <v>SICRO Abr/26</v>
          </cell>
        </row>
        <row r="4566">
          <cell r="A4566">
            <v>4011394</v>
          </cell>
          <cell r="B4566" t="str">
            <v>Macadame betuminoso por penetração - faixa B - brita comercial</v>
          </cell>
          <cell r="C4566" t="str">
            <v>m³</v>
          </cell>
          <cell r="D4566">
            <v>294.64</v>
          </cell>
          <cell r="E4566" t="str">
            <v>SICRO Abr/26</v>
          </cell>
        </row>
        <row r="4567">
          <cell r="A4567">
            <v>4011393</v>
          </cell>
          <cell r="B4567" t="str">
            <v>Macadame betuminoso por penetração - faixa B - brita produzida</v>
          </cell>
          <cell r="C4567" t="str">
            <v>m³</v>
          </cell>
          <cell r="D4567">
            <v>169.35</v>
          </cell>
          <cell r="E4567" t="str">
            <v>SICRO Abr/26</v>
          </cell>
        </row>
        <row r="4568">
          <cell r="A4568">
            <v>4011396</v>
          </cell>
          <cell r="B4568" t="str">
            <v>Macadame betuminoso por penetração - faixa C - brita comercial</v>
          </cell>
          <cell r="C4568" t="str">
            <v>m³</v>
          </cell>
          <cell r="D4568">
            <v>296.83</v>
          </cell>
          <cell r="E4568" t="str">
            <v>SICRO Abr/26</v>
          </cell>
        </row>
        <row r="4569">
          <cell r="A4569">
            <v>4011395</v>
          </cell>
          <cell r="B4569" t="str">
            <v>Macadame betuminoso por penetração - faixa C - brita produzida</v>
          </cell>
          <cell r="C4569" t="str">
            <v>m³</v>
          </cell>
          <cell r="D4569">
            <v>170.43</v>
          </cell>
          <cell r="E4569" t="str">
            <v>SICRO Abr/26</v>
          </cell>
        </row>
        <row r="4570">
          <cell r="A4570">
            <v>4011398</v>
          </cell>
          <cell r="B4570" t="str">
            <v>Macadame betuminoso por penetração - faixa D - brita comercial</v>
          </cell>
          <cell r="C4570" t="str">
            <v>m³</v>
          </cell>
          <cell r="D4570">
            <v>298.81</v>
          </cell>
          <cell r="E4570" t="str">
            <v>SICRO Abr/26</v>
          </cell>
        </row>
        <row r="4571">
          <cell r="A4571">
            <v>4011397</v>
          </cell>
          <cell r="B4571" t="str">
            <v>Macadame betuminoso por penetração - faixa D - brita produzida</v>
          </cell>
          <cell r="C4571" t="str">
            <v>m³</v>
          </cell>
          <cell r="D4571">
            <v>170.87</v>
          </cell>
          <cell r="E4571" t="str">
            <v>SICRO Abr/26</v>
          </cell>
        </row>
        <row r="4572">
          <cell r="A4572">
            <v>4011400</v>
          </cell>
          <cell r="B4572" t="str">
            <v>Macadame betuminoso por penetração com asfalto com polímero - faixa A - brita comercial</v>
          </cell>
          <cell r="C4572" t="str">
            <v>m³</v>
          </cell>
          <cell r="D4572">
            <v>320.31</v>
          </cell>
          <cell r="E4572" t="str">
            <v>SICRO Abr/26</v>
          </cell>
        </row>
        <row r="4573">
          <cell r="A4573">
            <v>4011399</v>
          </cell>
          <cell r="B4573" t="str">
            <v>Macadame betuminoso por penetração com asfalto com polímero - faixa A - brita produzida</v>
          </cell>
          <cell r="C4573" t="str">
            <v>m³</v>
          </cell>
          <cell r="D4573">
            <v>198.39</v>
          </cell>
          <cell r="E4573" t="str">
            <v>SICRO Abr/26</v>
          </cell>
        </row>
        <row r="4574">
          <cell r="A4574">
            <v>4011490</v>
          </cell>
          <cell r="B4574" t="str">
            <v>Manta sintética para recapeamento asfáltico com geotêxtil RT - 09 - fornecimento e aplicação</v>
          </cell>
          <cell r="C4574" t="str">
            <v>m²</v>
          </cell>
          <cell r="D4574">
            <v>5.57</v>
          </cell>
          <cell r="E4574" t="str">
            <v>SICRO Abr/26</v>
          </cell>
        </row>
        <row r="4575">
          <cell r="A4575">
            <v>4011536</v>
          </cell>
          <cell r="B4575" t="str">
            <v>Membrana plástica isolante e impermeabilizante com espessura de 0,2 mm - fornecimento e instalação</v>
          </cell>
          <cell r="C4575" t="str">
            <v>m²</v>
          </cell>
          <cell r="D4575">
            <v>2.21</v>
          </cell>
          <cell r="E4575" t="str">
            <v>SICRO Abr/26</v>
          </cell>
        </row>
        <row r="4576">
          <cell r="A4576">
            <v>4011415</v>
          </cell>
          <cell r="B4576" t="str">
            <v>Micro pré-misturado a quente com asfalto polímero - brita comercial</v>
          </cell>
          <cell r="C4576" t="str">
            <v>t</v>
          </cell>
          <cell r="D4576">
            <v>228.92</v>
          </cell>
          <cell r="E4576" t="str">
            <v>SICRO Abr/26</v>
          </cell>
        </row>
        <row r="4577">
          <cell r="A4577">
            <v>4011416</v>
          </cell>
          <cell r="B4577" t="str">
            <v>Micro pré-misturado a quente com asfalto polímero - brita produzida</v>
          </cell>
          <cell r="C4577" t="str">
            <v>t</v>
          </cell>
          <cell r="D4577">
            <v>168.14</v>
          </cell>
          <cell r="E4577" t="str">
            <v>SICRO Abr/26</v>
          </cell>
        </row>
        <row r="4578">
          <cell r="A4578">
            <v>4011408</v>
          </cell>
          <cell r="B4578" t="str">
            <v>Microrrevestimento a frio com emulsão modificada com polímero de 0,8 cm - faixa II - brita comercial</v>
          </cell>
          <cell r="C4578" t="str">
            <v>m²</v>
          </cell>
          <cell r="D4578">
            <v>3.11</v>
          </cell>
          <cell r="E4578" t="str">
            <v>SICRO Abr/26</v>
          </cell>
        </row>
        <row r="4579">
          <cell r="A4579">
            <v>4011407</v>
          </cell>
          <cell r="B4579" t="str">
            <v>Microrrevestimento a frio com emulsão modificada com polímero de 0,8 cm - faixa II - brita produzida</v>
          </cell>
          <cell r="C4579" t="str">
            <v>m²</v>
          </cell>
          <cell r="D4579">
            <v>2.34</v>
          </cell>
          <cell r="E4579" t="str">
            <v>SICRO Abr/26</v>
          </cell>
        </row>
        <row r="4580">
          <cell r="A4580">
            <v>4011410</v>
          </cell>
          <cell r="B4580" t="str">
            <v>Microrrevestimento a frio com emulsão modificada com polímero de 1,5 cm - faixa III - brita comercial</v>
          </cell>
          <cell r="C4580" t="str">
            <v>m²</v>
          </cell>
          <cell r="D4580">
            <v>6.01</v>
          </cell>
          <cell r="E4580" t="str">
            <v>SICRO Abr/26</v>
          </cell>
        </row>
        <row r="4581">
          <cell r="A4581">
            <v>4011409</v>
          </cell>
          <cell r="B4581" t="str">
            <v>Microrrevestimento a frio com emulsão modificada com polímero de 1,5 cm - faixa III - brita produzida</v>
          </cell>
          <cell r="C4581" t="str">
            <v>m²</v>
          </cell>
          <cell r="D4581">
            <v>4.57</v>
          </cell>
          <cell r="E4581" t="str">
            <v>SICRO Abr/26</v>
          </cell>
        </row>
        <row r="4582">
          <cell r="A4582">
            <v>4011412</v>
          </cell>
          <cell r="B4582" t="str">
            <v>Microrrevestimento a frio com emulsão modificada com polímero de 2,0 cm - faixa III - brita comercial</v>
          </cell>
          <cell r="C4582" t="str">
            <v>m²</v>
          </cell>
          <cell r="D4582">
            <v>8.02</v>
          </cell>
          <cell r="E4582" t="str">
            <v>SICRO Abr/26</v>
          </cell>
        </row>
        <row r="4583">
          <cell r="A4583">
            <v>4011411</v>
          </cell>
          <cell r="B4583" t="str">
            <v>Microrrevestimento a frio com emulsão modificada com polímero de 2,0 cm - faixa III - brita produzida</v>
          </cell>
          <cell r="C4583" t="str">
            <v>m²</v>
          </cell>
          <cell r="D4583">
            <v>6.09</v>
          </cell>
          <cell r="E4583" t="str">
            <v>SICRO Abr/26</v>
          </cell>
        </row>
        <row r="4584">
          <cell r="A4584">
            <v>4011520</v>
          </cell>
          <cell r="B4584" t="str">
            <v>Pavimento de concreto com equipamento de pequeno porte - areia e brita comerciais</v>
          </cell>
          <cell r="C4584" t="str">
            <v>m³</v>
          </cell>
          <cell r="D4584">
            <v>629.20000000000005</v>
          </cell>
          <cell r="E4584" t="str">
            <v>SICRO Abr/26</v>
          </cell>
        </row>
        <row r="4585">
          <cell r="A4585">
            <v>4011507</v>
          </cell>
          <cell r="B4585" t="str">
            <v>Pavimento de concreto com equipamento de pequeno porte - areia extraída e brita produzida</v>
          </cell>
          <cell r="C4585" t="str">
            <v>m³</v>
          </cell>
          <cell r="D4585">
            <v>474.19</v>
          </cell>
          <cell r="E4585" t="str">
            <v>SICRO Abr/26</v>
          </cell>
        </row>
        <row r="4586">
          <cell r="A4586">
            <v>4011535</v>
          </cell>
          <cell r="B4586" t="str">
            <v>Pavimento de concreto com equipamento fôrma-trilho - areia e brita comerciais</v>
          </cell>
          <cell r="C4586" t="str">
            <v>m³</v>
          </cell>
          <cell r="D4586">
            <v>462.16</v>
          </cell>
          <cell r="E4586" t="str">
            <v>SICRO Abr/26</v>
          </cell>
        </row>
        <row r="4587">
          <cell r="A4587">
            <v>4011534</v>
          </cell>
          <cell r="B4587" t="str">
            <v>Pavimento de concreto com equipamento fôrma-trilho - areia extraída e brita produzida</v>
          </cell>
          <cell r="C4587" t="str">
            <v>m³</v>
          </cell>
          <cell r="D4587">
            <v>323.23</v>
          </cell>
          <cell r="E4587" t="str">
            <v>SICRO Abr/26</v>
          </cell>
        </row>
        <row r="4588">
          <cell r="A4588">
            <v>4011533</v>
          </cell>
          <cell r="B4588" t="str">
            <v>Pavimento de concreto com fôrmas deslizantes - areia e brita comerciais</v>
          </cell>
          <cell r="C4588" t="str">
            <v>m³</v>
          </cell>
          <cell r="D4588">
            <v>477.68</v>
          </cell>
          <cell r="E4588" t="str">
            <v>SICRO Abr/26</v>
          </cell>
        </row>
        <row r="4589">
          <cell r="A4589">
            <v>4011532</v>
          </cell>
          <cell r="B4589" t="str">
            <v>Pavimento de concreto com fôrmas deslizantes - areia extraída e brita produzida</v>
          </cell>
          <cell r="C4589" t="str">
            <v>m³</v>
          </cell>
          <cell r="D4589">
            <v>338.75</v>
          </cell>
          <cell r="E4589" t="str">
            <v>SICRO Abr/26</v>
          </cell>
        </row>
        <row r="4590">
          <cell r="A4590">
            <v>4011492</v>
          </cell>
          <cell r="B4590" t="str">
            <v>Pavimento de concreto compactado com rolo - brita comercial</v>
          </cell>
          <cell r="C4590" t="str">
            <v>m³</v>
          </cell>
          <cell r="D4590">
            <v>400.57</v>
          </cell>
          <cell r="E4590" t="str">
            <v>SICRO Abr/26</v>
          </cell>
        </row>
        <row r="4591">
          <cell r="A4591">
            <v>4011491</v>
          </cell>
          <cell r="B4591" t="str">
            <v>Pavimento de concreto compactado com rolo - brita produzida</v>
          </cell>
          <cell r="C4591" t="str">
            <v>m³</v>
          </cell>
          <cell r="D4591">
            <v>256.88</v>
          </cell>
          <cell r="E4591" t="str">
            <v>SICRO Abr/26</v>
          </cell>
        </row>
        <row r="4592">
          <cell r="A4592">
            <v>4011353</v>
          </cell>
          <cell r="B4592" t="str">
            <v>Pintura de ligação</v>
          </cell>
          <cell r="C4592" t="str">
            <v>m²</v>
          </cell>
          <cell r="D4592">
            <v>0.44</v>
          </cell>
          <cell r="E4592" t="str">
            <v>SICRO Abr/26</v>
          </cell>
        </row>
        <row r="4593">
          <cell r="A4593">
            <v>4011354</v>
          </cell>
          <cell r="B4593" t="str">
            <v>Pintura de ligação - emulsão com polímero</v>
          </cell>
          <cell r="C4593" t="str">
            <v>m²</v>
          </cell>
          <cell r="D4593">
            <v>0.44</v>
          </cell>
          <cell r="E4593" t="str">
            <v>SICRO Abr/26</v>
          </cell>
        </row>
        <row r="4594">
          <cell r="A4594">
            <v>4011499</v>
          </cell>
          <cell r="B4594" t="str">
            <v>Pintura de proteção para camadas recicladas com emulsão asfáltica</v>
          </cell>
          <cell r="C4594" t="str">
            <v>m²</v>
          </cell>
          <cell r="D4594">
            <v>0.52</v>
          </cell>
          <cell r="E4594" t="str">
            <v>SICRO Abr/26</v>
          </cell>
        </row>
        <row r="4595">
          <cell r="A4595">
            <v>4011418</v>
          </cell>
          <cell r="B4595" t="str">
            <v>Pré-misturado a frio - faixa A - areia e brita comerciais</v>
          </cell>
          <cell r="C4595" t="str">
            <v>m³</v>
          </cell>
          <cell r="D4595">
            <v>396.46</v>
          </cell>
          <cell r="E4595" t="str">
            <v>SICRO Abr/26</v>
          </cell>
        </row>
        <row r="4596">
          <cell r="A4596">
            <v>4011417</v>
          </cell>
          <cell r="B4596" t="str">
            <v>Pré-misturado a frio - faixa A - areia extraída e brita produzida</v>
          </cell>
          <cell r="C4596" t="str">
            <v>m³</v>
          </cell>
          <cell r="D4596">
            <v>236.8</v>
          </cell>
          <cell r="E4596" t="str">
            <v>SICRO Abr/26</v>
          </cell>
        </row>
        <row r="4597">
          <cell r="A4597">
            <v>4011420</v>
          </cell>
          <cell r="B4597" t="str">
            <v>Pré-misturado a frio - faixa B - areia e brita comerciais</v>
          </cell>
          <cell r="C4597" t="str">
            <v>m³</v>
          </cell>
          <cell r="D4597">
            <v>394.9</v>
          </cell>
          <cell r="E4597" t="str">
            <v>SICRO Abr/26</v>
          </cell>
        </row>
        <row r="4598">
          <cell r="A4598">
            <v>4011419</v>
          </cell>
          <cell r="B4598" t="str">
            <v>Pré-misturado a frio - faixa B - areia extraída e brita produzida</v>
          </cell>
          <cell r="C4598" t="str">
            <v>m³</v>
          </cell>
          <cell r="D4598">
            <v>232.83</v>
          </cell>
          <cell r="E4598" t="str">
            <v>SICRO Abr/26</v>
          </cell>
        </row>
        <row r="4599">
          <cell r="A4599">
            <v>4011422</v>
          </cell>
          <cell r="B4599" t="str">
            <v>Pré-misturado a frio - faixa C - areia e brita comerciais</v>
          </cell>
          <cell r="C4599" t="str">
            <v>m³</v>
          </cell>
          <cell r="D4599">
            <v>406.48</v>
          </cell>
          <cell r="E4599" t="str">
            <v>SICRO Abr/26</v>
          </cell>
        </row>
        <row r="4600">
          <cell r="A4600">
            <v>4011421</v>
          </cell>
          <cell r="B4600" t="str">
            <v>Pré-misturado a frio - faixa C - areia extraída e brita produzida</v>
          </cell>
          <cell r="C4600" t="str">
            <v>m³</v>
          </cell>
          <cell r="D4600">
            <v>246.39</v>
          </cell>
          <cell r="E4600" t="str">
            <v>SICRO Abr/26</v>
          </cell>
        </row>
        <row r="4601">
          <cell r="A4601">
            <v>4011424</v>
          </cell>
          <cell r="B4601" t="str">
            <v>Pré-misturado a frio - faixa D - areia e brita comerciais</v>
          </cell>
          <cell r="C4601" t="str">
            <v>m³</v>
          </cell>
          <cell r="D4601">
            <v>404.55</v>
          </cell>
          <cell r="E4601" t="str">
            <v>SICRO Abr/26</v>
          </cell>
        </row>
        <row r="4602">
          <cell r="A4602">
            <v>4011423</v>
          </cell>
          <cell r="B4602" t="str">
            <v>Pré-misturado a frio - faixa D - areia extraída e brita produzida</v>
          </cell>
          <cell r="C4602" t="str">
            <v>m³</v>
          </cell>
          <cell r="D4602">
            <v>242.42</v>
          </cell>
          <cell r="E4602" t="str">
            <v>SICRO Abr/26</v>
          </cell>
        </row>
        <row r="4603">
          <cell r="A4603">
            <v>4011426</v>
          </cell>
          <cell r="B4603" t="str">
            <v>Pré-misturado a frio com emulsão asfáltica com polímero - faixa A - areia e brita comerciais</v>
          </cell>
          <cell r="C4603" t="str">
            <v>m³</v>
          </cell>
          <cell r="D4603">
            <v>396.46</v>
          </cell>
          <cell r="E4603" t="str">
            <v>SICRO Abr/26</v>
          </cell>
        </row>
        <row r="4604">
          <cell r="A4604">
            <v>4011425</v>
          </cell>
          <cell r="B4604" t="str">
            <v>Pré-misturado a frio com emulsão asfáltica com polímero - faixa A - areia extraída e brita produzida</v>
          </cell>
          <cell r="C4604" t="str">
            <v>m³</v>
          </cell>
          <cell r="D4604">
            <v>236.8</v>
          </cell>
          <cell r="E4604" t="str">
            <v>SICRO Abr/26</v>
          </cell>
        </row>
        <row r="4605">
          <cell r="A4605">
            <v>4011428</v>
          </cell>
          <cell r="B4605" t="str">
            <v>Pré-misturado a frio com emulsão asfáltica com polímero - faixa B - areia e brita comerciais</v>
          </cell>
          <cell r="C4605" t="str">
            <v>m³</v>
          </cell>
          <cell r="D4605">
            <v>394.9</v>
          </cell>
          <cell r="E4605" t="str">
            <v>SICRO Abr/26</v>
          </cell>
        </row>
        <row r="4606">
          <cell r="A4606">
            <v>4011427</v>
          </cell>
          <cell r="B4606" t="str">
            <v>Pré-misturado a frio com emulsão asfáltica com polímero - faixa B - areia extraída e brita produzida</v>
          </cell>
          <cell r="C4606" t="str">
            <v>m³</v>
          </cell>
          <cell r="D4606">
            <v>232.83</v>
          </cell>
          <cell r="E4606" t="str">
            <v>SICRO Abr/26</v>
          </cell>
        </row>
        <row r="4607">
          <cell r="A4607">
            <v>4011430</v>
          </cell>
          <cell r="B4607" t="str">
            <v>Pré-misturado a frio com emulsão asfáltica com polímero - faixa C - areia e brita comerciais</v>
          </cell>
          <cell r="C4607" t="str">
            <v>m³</v>
          </cell>
          <cell r="D4607">
            <v>405.12</v>
          </cell>
          <cell r="E4607" t="str">
            <v>SICRO Abr/26</v>
          </cell>
        </row>
        <row r="4608">
          <cell r="A4608">
            <v>4011429</v>
          </cell>
          <cell r="B4608" t="str">
            <v>Pré-misturado a frio com emulsão asfáltica com polímero - faixa C - areia extraída e brita produzida</v>
          </cell>
          <cell r="C4608" t="str">
            <v>m³</v>
          </cell>
          <cell r="D4608">
            <v>245.79</v>
          </cell>
          <cell r="E4608" t="str">
            <v>SICRO Abr/26</v>
          </cell>
        </row>
        <row r="4609">
          <cell r="A4609">
            <v>4011432</v>
          </cell>
          <cell r="B4609" t="str">
            <v>Pré-misturado a frio com emulsão asfáltica com polímero - faixa D - areia e brita comerciais</v>
          </cell>
          <cell r="C4609" t="str">
            <v>m³</v>
          </cell>
          <cell r="D4609">
            <v>403.19</v>
          </cell>
          <cell r="E4609" t="str">
            <v>SICRO Abr/26</v>
          </cell>
        </row>
        <row r="4610">
          <cell r="A4610">
            <v>4011431</v>
          </cell>
          <cell r="B4610" t="str">
            <v>Pré-misturado a frio com emulsão asfáltica com polímero - faixa D - areia extraída e brita produzida</v>
          </cell>
          <cell r="C4610" t="str">
            <v>m³</v>
          </cell>
          <cell r="D4610">
            <v>241.83</v>
          </cell>
          <cell r="E4610" t="str">
            <v>SICRO Abr/26</v>
          </cell>
        </row>
        <row r="4611">
          <cell r="A4611">
            <v>4011434</v>
          </cell>
          <cell r="B4611" t="str">
            <v>Pré-misturado a quente com asfalto polímero - faixa I - camada porosa de atrito - areia e brita comerciais</v>
          </cell>
          <cell r="C4611" t="str">
            <v>t</v>
          </cell>
          <cell r="D4611">
            <v>235.17</v>
          </cell>
          <cell r="E4611" t="str">
            <v>SICRO Abr/26</v>
          </cell>
        </row>
        <row r="4612">
          <cell r="A4612">
            <v>4011433</v>
          </cell>
          <cell r="B4612" t="str">
            <v>Pré-misturado a quente com asfalto polímero - faixa I - camada porosa de atrito - areia extraída e brita produzida</v>
          </cell>
          <cell r="C4612" t="str">
            <v>t</v>
          </cell>
          <cell r="D4612">
            <v>162.86000000000001</v>
          </cell>
          <cell r="E4612" t="str">
            <v>SICRO Abr/26</v>
          </cell>
        </row>
        <row r="4613">
          <cell r="A4613">
            <v>4011436</v>
          </cell>
          <cell r="B4613" t="str">
            <v>Pré-misturado a quente com asfalto polímero - faixa II - camada porosa de atrito - areia e brita comerciais</v>
          </cell>
          <cell r="C4613" t="str">
            <v>t</v>
          </cell>
          <cell r="D4613">
            <v>227.37</v>
          </cell>
          <cell r="E4613" t="str">
            <v>SICRO Abr/26</v>
          </cell>
        </row>
        <row r="4614">
          <cell r="A4614">
            <v>4011435</v>
          </cell>
          <cell r="B4614" t="str">
            <v>Pré-misturado a quente com asfalto polímero - faixa II - camada porosa de atrito - areia extraída e brita produzida</v>
          </cell>
          <cell r="C4614" t="str">
            <v>t</v>
          </cell>
          <cell r="D4614">
            <v>153.84</v>
          </cell>
          <cell r="E4614" t="str">
            <v>SICRO Abr/26</v>
          </cell>
        </row>
        <row r="4615">
          <cell r="A4615">
            <v>4011438</v>
          </cell>
          <cell r="B4615" t="str">
            <v>Pré-misturado a quente com asfalto polímero - faixa III - camada porosa de atrito - areia e brita comerciais</v>
          </cell>
          <cell r="C4615" t="str">
            <v>t</v>
          </cell>
          <cell r="D4615">
            <v>232.38</v>
          </cell>
          <cell r="E4615" t="str">
            <v>SICRO Abr/26</v>
          </cell>
        </row>
        <row r="4616">
          <cell r="A4616">
            <v>4011437</v>
          </cell>
          <cell r="B4616" t="str">
            <v>Pré-misturado a quente com asfalto polímero - faixa III - camada porosa de atrito - areia extraída e brita produzida</v>
          </cell>
          <cell r="C4616" t="str">
            <v>t</v>
          </cell>
          <cell r="D4616">
            <v>159.94999999999999</v>
          </cell>
          <cell r="E4616" t="str">
            <v>SICRO Abr/26</v>
          </cell>
        </row>
        <row r="4617">
          <cell r="A4617">
            <v>4011440</v>
          </cell>
          <cell r="B4617" t="str">
            <v>Pré-misturado a quente com asfalto polímero - faixa IV - camada porosa de atrito - areia e brita comerciais</v>
          </cell>
          <cell r="C4617" t="str">
            <v>t</v>
          </cell>
          <cell r="D4617">
            <v>238.39</v>
          </cell>
          <cell r="E4617" t="str">
            <v>SICRO Abr/26</v>
          </cell>
        </row>
        <row r="4618">
          <cell r="A4618">
            <v>4011439</v>
          </cell>
          <cell r="B4618" t="str">
            <v>Pré-misturado a quente com asfalto polímero - faixa IV - camada porosa de atrito - areia extraída e brita produzida</v>
          </cell>
          <cell r="C4618" t="str">
            <v>t</v>
          </cell>
          <cell r="D4618">
            <v>167.72</v>
          </cell>
          <cell r="E4618" t="str">
            <v>SICRO Abr/26</v>
          </cell>
        </row>
        <row r="4619">
          <cell r="A4619">
            <v>4011442</v>
          </cell>
          <cell r="B4619" t="str">
            <v>Pré-misturado a quente com asfalto polímero - faixa V - camada porosa de atrito - areia e brita comerciais</v>
          </cell>
          <cell r="C4619" t="str">
            <v>t</v>
          </cell>
          <cell r="D4619">
            <v>236.8</v>
          </cell>
          <cell r="E4619" t="str">
            <v>SICRO Abr/26</v>
          </cell>
        </row>
        <row r="4620">
          <cell r="A4620">
            <v>4011441</v>
          </cell>
          <cell r="B4620" t="str">
            <v>Pré-misturado a quente com asfalto polímero - faixa V - camada porosa de atrito - areia extraída e brita produzida</v>
          </cell>
          <cell r="C4620" t="str">
            <v>t</v>
          </cell>
          <cell r="D4620">
            <v>167.2</v>
          </cell>
          <cell r="E4620" t="str">
            <v>SICRO Abr/26</v>
          </cell>
        </row>
        <row r="4621">
          <cell r="A4621">
            <v>4011482</v>
          </cell>
          <cell r="B4621" t="str">
            <v>Reciclagem com incorporação do revestimento asfáltico à base e adição de 3% de cimento - 100% Proctor modificado</v>
          </cell>
          <cell r="C4621" t="str">
            <v>m³</v>
          </cell>
          <cell r="D4621">
            <v>105.48</v>
          </cell>
          <cell r="E4621" t="str">
            <v>SICRO Abr/26</v>
          </cell>
        </row>
        <row r="4622">
          <cell r="A4622">
            <v>4011486</v>
          </cell>
          <cell r="B4622" t="str">
            <v>Reciclagem com incorporação do revestimento asfáltico à base e adição de 3% de cimento e de brita comercial - 100% Proctor modificado</v>
          </cell>
          <cell r="C4622" t="str">
            <v>m³</v>
          </cell>
          <cell r="D4622">
            <v>154.44999999999999</v>
          </cell>
          <cell r="E4622" t="str">
            <v>SICRO Abr/26</v>
          </cell>
        </row>
        <row r="4623">
          <cell r="A4623">
            <v>4011485</v>
          </cell>
          <cell r="B4623" t="str">
            <v>Reciclagem com incorporação do revestimento asfáltico à base e adição de 3% de cimento e de brita produzida - 100% Proctor modificado</v>
          </cell>
          <cell r="C4623" t="str">
            <v>m³</v>
          </cell>
          <cell r="D4623">
            <v>128.69</v>
          </cell>
          <cell r="E4623" t="str">
            <v>SICRO Abr/26</v>
          </cell>
        </row>
        <row r="4624">
          <cell r="A4624">
            <v>4011484</v>
          </cell>
          <cell r="B4624" t="str">
            <v>Reciclagem com incorporação do revestimento asfáltico à base e adição de brita comercial - 100% Proctor modificado</v>
          </cell>
          <cell r="C4624" t="str">
            <v>m³</v>
          </cell>
          <cell r="D4624">
            <v>113.04</v>
          </cell>
          <cell r="E4624" t="str">
            <v>SICRO Abr/26</v>
          </cell>
        </row>
        <row r="4625">
          <cell r="A4625">
            <v>4011483</v>
          </cell>
          <cell r="B4625" t="str">
            <v>Reciclagem com incorporação do revestimento asfáltico à base e adição de brita produzida - 100% Proctor modificado</v>
          </cell>
          <cell r="C4625" t="str">
            <v>m³</v>
          </cell>
          <cell r="D4625">
            <v>87.28</v>
          </cell>
          <cell r="E4625" t="str">
            <v>SICRO Abr/26</v>
          </cell>
        </row>
        <row r="4626">
          <cell r="A4626">
            <v>4011488</v>
          </cell>
          <cell r="B4626" t="str">
            <v>Reciclagem com incorporação do revestimento asfáltico à base e adição de espuma asfáltica e cimento - 100% Proctor modificado</v>
          </cell>
          <cell r="C4626" t="str">
            <v>m³</v>
          </cell>
          <cell r="D4626">
            <v>87.88</v>
          </cell>
          <cell r="E4626" t="str">
            <v>SICRO Abr/26</v>
          </cell>
        </row>
        <row r="4627">
          <cell r="A4627">
            <v>4011487</v>
          </cell>
          <cell r="B4627" t="str">
            <v>Reciclagem com incorporação do revestimento asfáltico à base e adição de espuma asfáltica, cimento e pó de pedra comercial - 100% Proctor modificado</v>
          </cell>
          <cell r="C4627" t="str">
            <v>m³</v>
          </cell>
          <cell r="D4627">
            <v>125.55</v>
          </cell>
          <cell r="E4627" t="str">
            <v>SICRO Abr/26</v>
          </cell>
        </row>
        <row r="4628">
          <cell r="A4628">
            <v>4011498</v>
          </cell>
          <cell r="B4628" t="str">
            <v>Reciclagem com incorporação do revestimento asfáltico à base ou sub-base e adição de emulsão asfáltica e cimento - 100% Proctor modificado</v>
          </cell>
          <cell r="C4628" t="str">
            <v>m³</v>
          </cell>
          <cell r="D4628">
            <v>88.89</v>
          </cell>
          <cell r="E4628" t="str">
            <v>SICRO Abr/26</v>
          </cell>
        </row>
        <row r="4629">
          <cell r="A4629">
            <v>4011489</v>
          </cell>
          <cell r="B4629" t="str">
            <v>Reciclagem de revestimento asfáltico em usina com adição de espuma asfáltica, pó de pedra comercial e cimento - 100% Proctor modificado</v>
          </cell>
          <cell r="C4629" t="str">
            <v>m³</v>
          </cell>
          <cell r="D4629">
            <v>204.01</v>
          </cell>
          <cell r="E4629" t="str">
            <v>SICRO Abr/26</v>
          </cell>
        </row>
        <row r="4630">
          <cell r="A4630">
            <v>4011493</v>
          </cell>
          <cell r="B4630" t="str">
            <v>Reciclagem de revestimento asfáltico em usina com adição de espuma asfáltica, pó de pedra produzido e cimento - 100% Proctor modificado</v>
          </cell>
          <cell r="C4630" t="str">
            <v>m³</v>
          </cell>
          <cell r="D4630">
            <v>151.1</v>
          </cell>
          <cell r="E4630" t="str">
            <v>SICRO Abr/26</v>
          </cell>
        </row>
        <row r="4631">
          <cell r="A4631">
            <v>4011481</v>
          </cell>
          <cell r="B4631" t="str">
            <v>Reciclagem simples com incorporação do revestimento asfáltico à base - 100% Proctor modificado</v>
          </cell>
          <cell r="C4631" t="str">
            <v>m³</v>
          </cell>
          <cell r="D4631">
            <v>64.08</v>
          </cell>
          <cell r="E4631" t="str">
            <v>SICRO Abr/26</v>
          </cell>
        </row>
        <row r="4632">
          <cell r="A4632">
            <v>4011347</v>
          </cell>
          <cell r="B4632" t="str">
            <v>Reestabilização de camada de base com adição de 3% de cimento - 100% Proctor modificado</v>
          </cell>
          <cell r="C4632" t="str">
            <v>m³</v>
          </cell>
          <cell r="D4632">
            <v>85.53</v>
          </cell>
          <cell r="E4632" t="str">
            <v>SICRO Abr/26</v>
          </cell>
        </row>
        <row r="4633">
          <cell r="A4633">
            <v>4011342</v>
          </cell>
          <cell r="B4633" t="str">
            <v>Reestabilização de camada de base com adição de 30% de brita comercial - 100% Proctor modificado</v>
          </cell>
          <cell r="C4633" t="str">
            <v>m³</v>
          </cell>
          <cell r="D4633">
            <v>123.72</v>
          </cell>
          <cell r="E4633" t="str">
            <v>SICRO Abr/26</v>
          </cell>
        </row>
        <row r="4634">
          <cell r="A4634">
            <v>4011344</v>
          </cell>
          <cell r="B4634" t="str">
            <v>Reestabilização de camada de base com adição de 30% de brita produzida - 100% Proctor modificado</v>
          </cell>
          <cell r="C4634" t="str">
            <v>m³</v>
          </cell>
          <cell r="D4634">
            <v>81.2</v>
          </cell>
          <cell r="E4634" t="str">
            <v>SICRO Abr/26</v>
          </cell>
        </row>
        <row r="4635">
          <cell r="A4635">
            <v>4011341</v>
          </cell>
          <cell r="B4635" t="str">
            <v>Reestabilização de camada de base com adição de 30% de material fresado retirado da pista - 100% Proctor modificado</v>
          </cell>
          <cell r="C4635" t="str">
            <v>m³</v>
          </cell>
          <cell r="D4635">
            <v>18.97</v>
          </cell>
          <cell r="E4635" t="str">
            <v>SICRO Abr/26</v>
          </cell>
        </row>
        <row r="4636">
          <cell r="A4636">
            <v>4011346</v>
          </cell>
          <cell r="B4636" t="str">
            <v>Reestabilização de camada de base sem adição de material - 100% Proctor modificado</v>
          </cell>
          <cell r="C4636" t="str">
            <v>m³</v>
          </cell>
          <cell r="D4636">
            <v>14.53</v>
          </cell>
          <cell r="E4636" t="str">
            <v>SICRO Abr/26</v>
          </cell>
        </row>
        <row r="4637">
          <cell r="A4637">
            <v>4011211</v>
          </cell>
          <cell r="B4637" t="str">
            <v>Reforço do subleito com material de jazida - 100% Proctor intermediário</v>
          </cell>
          <cell r="C4637" t="str">
            <v>m³</v>
          </cell>
          <cell r="D4637">
            <v>16.649999999999999</v>
          </cell>
          <cell r="E4637" t="str">
            <v>SICRO Abr/26</v>
          </cell>
        </row>
        <row r="4638">
          <cell r="A4638">
            <v>4011304</v>
          </cell>
          <cell r="B4638" t="str">
            <v>Reforço do subleito de solo melhorado com 4% de cal e mistura na pista com material de jazida - 100% Proctor intermediário</v>
          </cell>
          <cell r="C4638" t="str">
            <v>m³</v>
          </cell>
          <cell r="D4638">
            <v>60.09</v>
          </cell>
          <cell r="E4638" t="str">
            <v>SICRO Abr/26</v>
          </cell>
        </row>
        <row r="4639">
          <cell r="A4639">
            <v>4011209</v>
          </cell>
          <cell r="B4639" t="str">
            <v>Regularização do subleito - 100% Proctor intermediário</v>
          </cell>
          <cell r="C4639" t="str">
            <v>m²</v>
          </cell>
          <cell r="D4639">
            <v>1.94</v>
          </cell>
          <cell r="E4639" t="str">
            <v>SICRO Abr/26</v>
          </cell>
        </row>
        <row r="4640">
          <cell r="A4640">
            <v>4011210</v>
          </cell>
          <cell r="B4640" t="str">
            <v>Regularização do subleito com fresagem corte e controle automático de greide - 100% Proctor intermediário</v>
          </cell>
          <cell r="C4640" t="str">
            <v>m²</v>
          </cell>
          <cell r="D4640">
            <v>2.1800000000000002</v>
          </cell>
          <cell r="E4640" t="str">
            <v>SICRO Abr/26</v>
          </cell>
        </row>
        <row r="4641">
          <cell r="A4641">
            <v>4011537</v>
          </cell>
          <cell r="B4641" t="str">
            <v>Serragem de juntas em pavimento de concreto, limpeza e enchimento com selante a frio</v>
          </cell>
          <cell r="C4641" t="str">
            <v>m</v>
          </cell>
          <cell r="D4641">
            <v>23.78</v>
          </cell>
          <cell r="E4641" t="str">
            <v>SICRO Abr/26</v>
          </cell>
        </row>
        <row r="4642">
          <cell r="A4642">
            <v>4011218</v>
          </cell>
          <cell r="B4642" t="str">
            <v>Sub-base de concreto adensado por vibração - areia e brita comerciais</v>
          </cell>
          <cell r="C4642" t="str">
            <v>m³</v>
          </cell>
          <cell r="D4642">
            <v>533.15</v>
          </cell>
          <cell r="E4642" t="str">
            <v>SICRO Abr/26</v>
          </cell>
        </row>
        <row r="4643">
          <cell r="A4643">
            <v>4011217</v>
          </cell>
          <cell r="B4643" t="str">
            <v>Sub-base de concreto adensado por vibração - areia extraída e brita produzida</v>
          </cell>
          <cell r="C4643" t="str">
            <v>m³</v>
          </cell>
          <cell r="D4643">
            <v>364.04</v>
          </cell>
          <cell r="E4643" t="str">
            <v>SICRO Abr/26</v>
          </cell>
        </row>
        <row r="4644">
          <cell r="A4644">
            <v>4011214</v>
          </cell>
          <cell r="B4644" t="str">
            <v>Sub-base de concreto compactado com rolo - brita comercial</v>
          </cell>
          <cell r="C4644" t="str">
            <v>m³</v>
          </cell>
          <cell r="D4644">
            <v>354</v>
          </cell>
          <cell r="E4644" t="str">
            <v>SICRO Abr/26</v>
          </cell>
        </row>
        <row r="4645">
          <cell r="A4645">
            <v>4011213</v>
          </cell>
          <cell r="B4645" t="str">
            <v>Sub-base de concreto compactado com rolo - brita produzida</v>
          </cell>
          <cell r="C4645" t="str">
            <v>m³</v>
          </cell>
          <cell r="D4645">
            <v>203.78</v>
          </cell>
          <cell r="E4645" t="str">
            <v>SICRO Abr/26</v>
          </cell>
        </row>
        <row r="4646">
          <cell r="A4646">
            <v>4011227</v>
          </cell>
          <cell r="B4646" t="str">
            <v>Sub-base de solo estabilizado granulometricamente sem mistura com material de jazida - 100% Proctor intermediário</v>
          </cell>
          <cell r="C4646" t="str">
            <v>m³</v>
          </cell>
          <cell r="D4646">
            <v>16.649999999999999</v>
          </cell>
          <cell r="E4646" t="str">
            <v>SICRO Abr/26</v>
          </cell>
        </row>
        <row r="4647">
          <cell r="A4647">
            <v>4011302</v>
          </cell>
          <cell r="B4647" t="str">
            <v>Sub-base de solo melhorado com 3% de cimento e mistura em usina com material de jazida - 100% Proctor intermediário</v>
          </cell>
          <cell r="C4647" t="str">
            <v>m³</v>
          </cell>
          <cell r="D4647">
            <v>70.67</v>
          </cell>
          <cell r="E4647" t="str">
            <v>SICRO Abr/26</v>
          </cell>
        </row>
        <row r="4648">
          <cell r="A4648">
            <v>4011300</v>
          </cell>
          <cell r="B4648" t="str">
            <v>Sub-base de solo melhorado com 3% de cimento e mistura na pista com material de jazida - 100% Proctor intermediário</v>
          </cell>
          <cell r="C4648" t="str">
            <v>m³</v>
          </cell>
          <cell r="D4648">
            <v>60.23</v>
          </cell>
          <cell r="E4648" t="str">
            <v>SICRO Abr/26</v>
          </cell>
        </row>
        <row r="4649">
          <cell r="A4649">
            <v>4011306</v>
          </cell>
          <cell r="B4649" t="str">
            <v>Sub-base de solo-cal com 7% de cal e mistura na pista com material de jazida - 100% Proctor normal</v>
          </cell>
          <cell r="C4649" t="str">
            <v>m³</v>
          </cell>
          <cell r="D4649">
            <v>87.96</v>
          </cell>
          <cell r="E4649" t="str">
            <v>SICRO Abr/26</v>
          </cell>
        </row>
        <row r="4650">
          <cell r="A4650">
            <v>4011228</v>
          </cell>
          <cell r="B4650" t="str">
            <v>Sub-base estabilizada granulometricamente com mistura de solos na pista com material de jazida - 100% Proctor intermediário</v>
          </cell>
          <cell r="C4650" t="str">
            <v>m³</v>
          </cell>
          <cell r="D4650">
            <v>18.579999999999998</v>
          </cell>
          <cell r="E4650" t="str">
            <v>SICRO Abr/26</v>
          </cell>
        </row>
        <row r="4651">
          <cell r="A4651">
            <v>4011229</v>
          </cell>
          <cell r="B4651" t="str">
            <v>Sub-base estabilizada granulometricamente com mistura solo areia (70% - 30%) em usina com material de jazida e areia extraída - 100% Proctor intermediário</v>
          </cell>
          <cell r="C4651" t="str">
            <v>m³</v>
          </cell>
          <cell r="D4651">
            <v>41.05</v>
          </cell>
          <cell r="E4651" t="str">
            <v>SICRO Abr/26</v>
          </cell>
        </row>
        <row r="4652">
          <cell r="A4652">
            <v>4011372</v>
          </cell>
          <cell r="B4652" t="str">
            <v>Tratamento superficial duplo com banho diluído - brita comercial</v>
          </cell>
          <cell r="C4652" t="str">
            <v>m²</v>
          </cell>
          <cell r="D4652">
            <v>8.0299999999999994</v>
          </cell>
          <cell r="E4652" t="str">
            <v>SICRO Abr/26</v>
          </cell>
        </row>
        <row r="4653">
          <cell r="A4653">
            <v>4011371</v>
          </cell>
          <cell r="B4653" t="str">
            <v>Tratamento superficial duplo com banho diluído - brita produzida</v>
          </cell>
          <cell r="C4653" t="str">
            <v>m²</v>
          </cell>
          <cell r="D4653">
            <v>5.64</v>
          </cell>
          <cell r="E4653" t="str">
            <v>SICRO Abr/26</v>
          </cell>
        </row>
        <row r="4654">
          <cell r="A4654">
            <v>4011378</v>
          </cell>
          <cell r="B4654" t="str">
            <v>Tratamento superficial duplo com banho diluído com emulsão com polímero - brita comercial</v>
          </cell>
          <cell r="C4654" t="str">
            <v>m²</v>
          </cell>
          <cell r="D4654">
            <v>8.0299999999999994</v>
          </cell>
          <cell r="E4654" t="str">
            <v>SICRO Abr/26</v>
          </cell>
        </row>
        <row r="4655">
          <cell r="A4655">
            <v>4011377</v>
          </cell>
          <cell r="B4655" t="str">
            <v>Tratamento superficial duplo com banho diluído com emulsão com polímero - brita produzida</v>
          </cell>
          <cell r="C4655" t="str">
            <v>m²</v>
          </cell>
          <cell r="D4655">
            <v>5.64</v>
          </cell>
          <cell r="E4655" t="str">
            <v>SICRO Abr/26</v>
          </cell>
        </row>
        <row r="4656">
          <cell r="A4656">
            <v>4011368</v>
          </cell>
          <cell r="B4656" t="str">
            <v>Tratamento superficial duplo com CAP - brita comercial</v>
          </cell>
          <cell r="C4656" t="str">
            <v>m²</v>
          </cell>
          <cell r="D4656">
            <v>6.3</v>
          </cell>
          <cell r="E4656" t="str">
            <v>SICRO Abr/26</v>
          </cell>
        </row>
        <row r="4657">
          <cell r="A4657">
            <v>4011367</v>
          </cell>
          <cell r="B4657" t="str">
            <v>Tratamento superficial duplo com CAP - brita produzida</v>
          </cell>
          <cell r="C4657" t="str">
            <v>m²</v>
          </cell>
          <cell r="D4657">
            <v>3.91</v>
          </cell>
          <cell r="E4657" t="str">
            <v>SICRO Abr/26</v>
          </cell>
        </row>
        <row r="4658">
          <cell r="A4658">
            <v>4011374</v>
          </cell>
          <cell r="B4658" t="str">
            <v>Tratamento superficial duplo com CAP com polímero - brita comercial</v>
          </cell>
          <cell r="C4658" t="str">
            <v>m²</v>
          </cell>
          <cell r="D4658">
            <v>6.3</v>
          </cell>
          <cell r="E4658" t="str">
            <v>SICRO Abr/26</v>
          </cell>
        </row>
        <row r="4659">
          <cell r="A4659">
            <v>4011373</v>
          </cell>
          <cell r="B4659" t="str">
            <v>Tratamento superficial duplo com CAP com polímero - brita produzida</v>
          </cell>
          <cell r="C4659" t="str">
            <v>m²</v>
          </cell>
          <cell r="D4659">
            <v>3.91</v>
          </cell>
          <cell r="E4659" t="str">
            <v>SICRO Abr/26</v>
          </cell>
        </row>
        <row r="4660">
          <cell r="A4660">
            <v>4011370</v>
          </cell>
          <cell r="B4660" t="str">
            <v>Tratamento superficial duplo com emulsão - brita comercial</v>
          </cell>
          <cell r="C4660" t="str">
            <v>m²</v>
          </cell>
          <cell r="D4660">
            <v>7.24</v>
          </cell>
          <cell r="E4660" t="str">
            <v>SICRO Abr/26</v>
          </cell>
        </row>
        <row r="4661">
          <cell r="A4661">
            <v>4011369</v>
          </cell>
          <cell r="B4661" t="str">
            <v>Tratamento superficial duplo com emulsão - brita produzida</v>
          </cell>
          <cell r="C4661" t="str">
            <v>m²</v>
          </cell>
          <cell r="D4661">
            <v>4.8499999999999996</v>
          </cell>
          <cell r="E4661" t="str">
            <v>SICRO Abr/26</v>
          </cell>
        </row>
        <row r="4662">
          <cell r="A4662">
            <v>4011376</v>
          </cell>
          <cell r="B4662" t="str">
            <v>Tratamento superficial duplo com emulsão com polímero - brita comercial</v>
          </cell>
          <cell r="C4662" t="str">
            <v>m²</v>
          </cell>
          <cell r="D4662">
            <v>7.24</v>
          </cell>
          <cell r="E4662" t="str">
            <v>SICRO Abr/26</v>
          </cell>
        </row>
        <row r="4663">
          <cell r="A4663">
            <v>4011375</v>
          </cell>
          <cell r="B4663" t="str">
            <v>Tratamento superficial duplo com emulsão com polímero - brita produzida</v>
          </cell>
          <cell r="C4663" t="str">
            <v>m²</v>
          </cell>
          <cell r="D4663">
            <v>4.8499999999999996</v>
          </cell>
          <cell r="E4663" t="str">
            <v>SICRO Abr/26</v>
          </cell>
        </row>
        <row r="4664">
          <cell r="A4664">
            <v>4011360</v>
          </cell>
          <cell r="B4664" t="str">
            <v>Tratamento superficial simples com banho diluído - brita comercial</v>
          </cell>
          <cell r="C4664" t="str">
            <v>m²</v>
          </cell>
          <cell r="D4664">
            <v>2.85</v>
          </cell>
          <cell r="E4664" t="str">
            <v>SICRO Abr/26</v>
          </cell>
        </row>
        <row r="4665">
          <cell r="A4665">
            <v>4011359</v>
          </cell>
          <cell r="B4665" t="str">
            <v>Tratamento superficial simples com banho diluído - brita produzida</v>
          </cell>
          <cell r="C4665" t="str">
            <v>m²</v>
          </cell>
          <cell r="D4665">
            <v>2.08</v>
          </cell>
          <cell r="E4665" t="str">
            <v>SICRO Abr/26</v>
          </cell>
        </row>
        <row r="4666">
          <cell r="A4666">
            <v>4011366</v>
          </cell>
          <cell r="B4666" t="str">
            <v>Tratamento superficial simples com banho diluído com emulsão com polímero - brita comercial</v>
          </cell>
          <cell r="C4666" t="str">
            <v>m²</v>
          </cell>
          <cell r="D4666">
            <v>2.85</v>
          </cell>
          <cell r="E4666" t="str">
            <v>SICRO Abr/26</v>
          </cell>
        </row>
        <row r="4667">
          <cell r="A4667">
            <v>4011365</v>
          </cell>
          <cell r="B4667" t="str">
            <v>Tratamento superficial simples com banho diluído com emulsão com polímero - brita produzida</v>
          </cell>
          <cell r="C4667" t="str">
            <v>m²</v>
          </cell>
          <cell r="D4667">
            <v>2.08</v>
          </cell>
          <cell r="E4667" t="str">
            <v>SICRO Abr/26</v>
          </cell>
        </row>
        <row r="4668">
          <cell r="A4668">
            <v>4011356</v>
          </cell>
          <cell r="B4668" t="str">
            <v>Tratamento superficial simples com CAP - brita comercial</v>
          </cell>
          <cell r="C4668" t="str">
            <v>m²</v>
          </cell>
          <cell r="D4668">
            <v>2.13</v>
          </cell>
          <cell r="E4668" t="str">
            <v>SICRO Abr/26</v>
          </cell>
        </row>
        <row r="4669">
          <cell r="A4669">
            <v>4011355</v>
          </cell>
          <cell r="B4669" t="str">
            <v>Tratamento superficial simples com CAP - brita produzida</v>
          </cell>
          <cell r="C4669" t="str">
            <v>m²</v>
          </cell>
          <cell r="D4669">
            <v>1.37</v>
          </cell>
          <cell r="E4669" t="str">
            <v>SICRO Abr/26</v>
          </cell>
        </row>
        <row r="4670">
          <cell r="A4670">
            <v>4011362</v>
          </cell>
          <cell r="B4670" t="str">
            <v>Tratamento superficial simples com CAP com polímero - brita comercial</v>
          </cell>
          <cell r="C4670" t="str">
            <v>m²</v>
          </cell>
          <cell r="D4670">
            <v>2.13</v>
          </cell>
          <cell r="E4670" t="str">
            <v>SICRO Abr/26</v>
          </cell>
        </row>
        <row r="4671">
          <cell r="A4671">
            <v>4011361</v>
          </cell>
          <cell r="B4671" t="str">
            <v>Tratamento superficial simples com CAP com polímero - brita produzida</v>
          </cell>
          <cell r="C4671" t="str">
            <v>m²</v>
          </cell>
          <cell r="D4671">
            <v>1.37</v>
          </cell>
          <cell r="E4671" t="str">
            <v>SICRO Abr/26</v>
          </cell>
        </row>
        <row r="4672">
          <cell r="A4672">
            <v>4011358</v>
          </cell>
          <cell r="B4672" t="str">
            <v>Tratamento superficial simples com emulsão - brita comercial</v>
          </cell>
          <cell r="C4672" t="str">
            <v>m²</v>
          </cell>
          <cell r="D4672">
            <v>2.5099999999999998</v>
          </cell>
          <cell r="E4672" t="str">
            <v>SICRO Abr/26</v>
          </cell>
        </row>
        <row r="4673">
          <cell r="A4673">
            <v>4011357</v>
          </cell>
          <cell r="B4673" t="str">
            <v>Tratamento superficial simples com emulsão - brita produzida</v>
          </cell>
          <cell r="C4673" t="str">
            <v>m²</v>
          </cell>
          <cell r="D4673">
            <v>1.74</v>
          </cell>
          <cell r="E4673" t="str">
            <v>SICRO Abr/26</v>
          </cell>
        </row>
        <row r="4674">
          <cell r="A4674">
            <v>4011364</v>
          </cell>
          <cell r="B4674" t="str">
            <v>Tratamento superficial simples com emulsão com polímero - brita comercial</v>
          </cell>
          <cell r="C4674" t="str">
            <v>m²</v>
          </cell>
          <cell r="D4674">
            <v>2.5099999999999998</v>
          </cell>
          <cell r="E4674" t="str">
            <v>SICRO Abr/26</v>
          </cell>
        </row>
        <row r="4675">
          <cell r="A4675">
            <v>4011363</v>
          </cell>
          <cell r="B4675" t="str">
            <v>Tratamento superficial simples com emulsão com polímero - brita produzida</v>
          </cell>
          <cell r="C4675" t="str">
            <v>m²</v>
          </cell>
          <cell r="D4675">
            <v>1.74</v>
          </cell>
          <cell r="E4675" t="str">
            <v>SICRO Abr/26</v>
          </cell>
        </row>
        <row r="4676">
          <cell r="A4676">
            <v>4011384</v>
          </cell>
          <cell r="B4676" t="str">
            <v>Tratamento superficial triplo com banho diluído - brita comercial</v>
          </cell>
          <cell r="C4676" t="str">
            <v>m²</v>
          </cell>
          <cell r="D4676">
            <v>8.83</v>
          </cell>
          <cell r="E4676" t="str">
            <v>SICRO Abr/26</v>
          </cell>
        </row>
        <row r="4677">
          <cell r="A4677">
            <v>4011383</v>
          </cell>
          <cell r="B4677" t="str">
            <v>Tratamento superficial triplo com banho diluído - brita produzida</v>
          </cell>
          <cell r="C4677" t="str">
            <v>m²</v>
          </cell>
          <cell r="D4677">
            <v>6.11</v>
          </cell>
          <cell r="E4677" t="str">
            <v>SICRO Abr/26</v>
          </cell>
        </row>
        <row r="4678">
          <cell r="A4678">
            <v>4011390</v>
          </cell>
          <cell r="B4678" t="str">
            <v>Tratamento superficial triplo com banho diluído - emulsão com polímero - brita comercial</v>
          </cell>
          <cell r="C4678" t="str">
            <v>m²</v>
          </cell>
          <cell r="D4678">
            <v>8.83</v>
          </cell>
          <cell r="E4678" t="str">
            <v>SICRO Abr/26</v>
          </cell>
        </row>
        <row r="4679">
          <cell r="A4679">
            <v>4011389</v>
          </cell>
          <cell r="B4679" t="str">
            <v>Tratamento superficial triplo com banho diluído - emulsão com polímero - brita produzida</v>
          </cell>
          <cell r="C4679" t="str">
            <v>m²</v>
          </cell>
          <cell r="D4679">
            <v>6.11</v>
          </cell>
          <cell r="E4679" t="str">
            <v>SICRO Abr/26</v>
          </cell>
        </row>
        <row r="4680">
          <cell r="A4680">
            <v>4011380</v>
          </cell>
          <cell r="B4680" t="str">
            <v>Tratamento superficial triplo com CAP - brita comercial</v>
          </cell>
          <cell r="C4680" t="str">
            <v>m²</v>
          </cell>
          <cell r="D4680">
            <v>7.09</v>
          </cell>
          <cell r="E4680" t="str">
            <v>SICRO Abr/26</v>
          </cell>
        </row>
        <row r="4681">
          <cell r="A4681">
            <v>4011379</v>
          </cell>
          <cell r="B4681" t="str">
            <v>Tratamento superficial triplo com CAP - brita produzida</v>
          </cell>
          <cell r="C4681" t="str">
            <v>m²</v>
          </cell>
          <cell r="D4681">
            <v>4.37</v>
          </cell>
          <cell r="E4681" t="str">
            <v>SICRO Abr/26</v>
          </cell>
        </row>
        <row r="4682">
          <cell r="A4682">
            <v>4011386</v>
          </cell>
          <cell r="B4682" t="str">
            <v>Tratamento superficial triplo com CAP com polímero - brita comercial</v>
          </cell>
          <cell r="C4682" t="str">
            <v>m²</v>
          </cell>
          <cell r="D4682">
            <v>7.09</v>
          </cell>
          <cell r="E4682" t="str">
            <v>SICRO Abr/26</v>
          </cell>
        </row>
        <row r="4683">
          <cell r="A4683">
            <v>4011385</v>
          </cell>
          <cell r="B4683" t="str">
            <v>Tratamento superficial triplo com CAP com polímero - brita produzida</v>
          </cell>
          <cell r="C4683" t="str">
            <v>m²</v>
          </cell>
          <cell r="D4683">
            <v>4.37</v>
          </cell>
          <cell r="E4683" t="str">
            <v>SICRO Abr/26</v>
          </cell>
        </row>
        <row r="4684">
          <cell r="A4684">
            <v>4011382</v>
          </cell>
          <cell r="B4684" t="str">
            <v>Tratamento superficial triplo com emulsão - brita comercial</v>
          </cell>
          <cell r="C4684" t="str">
            <v>m²</v>
          </cell>
          <cell r="D4684">
            <v>8.0399999999999991</v>
          </cell>
          <cell r="E4684" t="str">
            <v>SICRO Abr/26</v>
          </cell>
        </row>
        <row r="4685">
          <cell r="A4685">
            <v>4011381</v>
          </cell>
          <cell r="B4685" t="str">
            <v>Tratamento superficial triplo com emulsão - brita produzida</v>
          </cell>
          <cell r="C4685" t="str">
            <v>m²</v>
          </cell>
          <cell r="D4685">
            <v>5.31</v>
          </cell>
          <cell r="E4685" t="str">
            <v>SICRO Abr/26</v>
          </cell>
        </row>
        <row r="4686">
          <cell r="A4686">
            <v>4011388</v>
          </cell>
          <cell r="B4686" t="str">
            <v>Tratamento superficial triplo com emulsão com polímero - brita comercial</v>
          </cell>
          <cell r="C4686" t="str">
            <v>m²</v>
          </cell>
          <cell r="D4686">
            <v>8.0399999999999991</v>
          </cell>
          <cell r="E4686" t="str">
            <v>SICRO Abr/26</v>
          </cell>
        </row>
        <row r="4687">
          <cell r="A4687">
            <v>4011387</v>
          </cell>
          <cell r="B4687" t="str">
            <v>Tratamento superficial triplo com emulsão com polímero - brita produzida</v>
          </cell>
          <cell r="C4687" t="str">
            <v>m²</v>
          </cell>
          <cell r="D4687">
            <v>5.31</v>
          </cell>
          <cell r="E4687" t="str">
            <v>SICRO Abr/26</v>
          </cell>
        </row>
        <row r="4688">
          <cell r="A4688">
            <v>4011242</v>
          </cell>
          <cell r="B4688" t="str">
            <v>Umedecimento de material geotêxtil para cura úmida de pavimento de concreto - 1 ciclo de molhagem</v>
          </cell>
          <cell r="C4688" t="str">
            <v>m²</v>
          </cell>
          <cell r="D4688">
            <v>0.43</v>
          </cell>
          <cell r="E4688" t="str">
            <v>SICRO Abr/26</v>
          </cell>
        </row>
        <row r="4689">
          <cell r="A4689">
            <v>4011212</v>
          </cell>
          <cell r="B4689" t="str">
            <v>Varredura da superfície para execução de revestimento asfáltico</v>
          </cell>
          <cell r="C4689" t="str">
            <v>m²</v>
          </cell>
          <cell r="D4689">
            <v>0.09</v>
          </cell>
          <cell r="E4689" t="str">
            <v>SICRO Abr/26</v>
          </cell>
        </row>
        <row r="4690">
          <cell r="A4690">
            <v>4208197</v>
          </cell>
          <cell r="B4690" t="str">
            <v>Ancoragem fixa para estais de 12 cordoalhas D = 15,7 mm - inclusive injeção de cera</v>
          </cell>
          <cell r="C4690" t="str">
            <v>un</v>
          </cell>
          <cell r="D4690">
            <v>14941.93</v>
          </cell>
          <cell r="E4690" t="str">
            <v>SICRO Abr/26</v>
          </cell>
        </row>
        <row r="4691">
          <cell r="A4691">
            <v>4208158</v>
          </cell>
          <cell r="B4691" t="str">
            <v>Ancoragem fixa para estais de 19 cordoalhas D = 15,7 mm - inclusive injeção de cera</v>
          </cell>
          <cell r="C4691" t="str">
            <v>un</v>
          </cell>
          <cell r="D4691">
            <v>19662.490000000002</v>
          </cell>
          <cell r="E4691" t="str">
            <v>SICRO Abr/26</v>
          </cell>
        </row>
        <row r="4692">
          <cell r="A4692">
            <v>4208198</v>
          </cell>
          <cell r="B4692" t="str">
            <v>Ancoragem fixa para estais de 22 cordoalhas D = 15,7 mm - inclusive injeção de cera</v>
          </cell>
          <cell r="C4692" t="str">
            <v>un</v>
          </cell>
          <cell r="D4692">
            <v>23992.080000000002</v>
          </cell>
          <cell r="E4692" t="str">
            <v>SICRO Abr/26</v>
          </cell>
        </row>
        <row r="4693">
          <cell r="A4693">
            <v>4208159</v>
          </cell>
          <cell r="B4693" t="str">
            <v>Ancoragem fixa para estais de 31 cordoalhas D = 15,7 mm - inclusive injeção de cera</v>
          </cell>
          <cell r="C4693" t="str">
            <v>un</v>
          </cell>
          <cell r="D4693">
            <v>35206</v>
          </cell>
          <cell r="E4693" t="str">
            <v>SICRO Abr/26</v>
          </cell>
        </row>
        <row r="4694">
          <cell r="A4694">
            <v>4208160</v>
          </cell>
          <cell r="B4694" t="str">
            <v>Ancoragem fixa para estais de 37 cordoalhas D = 15,7 mm - inclusive injeção de cera</v>
          </cell>
          <cell r="C4694" t="str">
            <v>un</v>
          </cell>
          <cell r="D4694">
            <v>37157.97</v>
          </cell>
          <cell r="E4694" t="str">
            <v>SICRO Abr/26</v>
          </cell>
        </row>
        <row r="4695">
          <cell r="A4695">
            <v>4208199</v>
          </cell>
          <cell r="B4695" t="str">
            <v>Ancoragem fixa para estais de 43 cordoalhas D = 15,7 mm - inclusive injeção de cera</v>
          </cell>
          <cell r="C4695" t="str">
            <v>un</v>
          </cell>
          <cell r="D4695">
            <v>42928.83</v>
          </cell>
          <cell r="E4695" t="str">
            <v>SICRO Abr/26</v>
          </cell>
        </row>
        <row r="4696">
          <cell r="A4696">
            <v>4208161</v>
          </cell>
          <cell r="B4696" t="str">
            <v>Ancoragem fixa para estais de 55 cordoalhas D = 15,7 mm - inclusive injeção de cera</v>
          </cell>
          <cell r="C4696" t="str">
            <v>un</v>
          </cell>
          <cell r="D4696">
            <v>54049.61</v>
          </cell>
          <cell r="E4696" t="str">
            <v>SICRO Abr/26</v>
          </cell>
        </row>
        <row r="4697">
          <cell r="A4697">
            <v>4208162</v>
          </cell>
          <cell r="B4697" t="str">
            <v>Ancoragem fixa para estais de 61 cordoalhas D = 15,7 mm - inclusive injeção de cera</v>
          </cell>
          <cell r="C4697" t="str">
            <v>un</v>
          </cell>
          <cell r="D4697">
            <v>59591.73</v>
          </cell>
          <cell r="E4697" t="str">
            <v>SICRO Abr/26</v>
          </cell>
        </row>
        <row r="4698">
          <cell r="A4698">
            <v>4208163</v>
          </cell>
          <cell r="B4698" t="str">
            <v>Ancoragem fixa para estais de 73 cordoalhas D = 15,7 mm - inclusive injeção de cera</v>
          </cell>
          <cell r="C4698" t="str">
            <v>un</v>
          </cell>
          <cell r="D4698">
            <v>70980.759999999995</v>
          </cell>
          <cell r="E4698" t="str">
            <v>SICRO Abr/26</v>
          </cell>
        </row>
        <row r="4699">
          <cell r="A4699">
            <v>4208200</v>
          </cell>
          <cell r="B4699" t="str">
            <v>Ancoragem fixa para estais de 85 cordoalhas D = 15,7 mm - inclusive injeção de cera</v>
          </cell>
          <cell r="C4699" t="str">
            <v>un</v>
          </cell>
          <cell r="D4699">
            <v>82224.960000000006</v>
          </cell>
          <cell r="E4699" t="str">
            <v>SICRO Abr/26</v>
          </cell>
        </row>
        <row r="4700">
          <cell r="A4700">
            <v>4208164</v>
          </cell>
          <cell r="B4700" t="str">
            <v>Ancoragem fixa para estais de 91 cordoalhas D = 15,7 mm - inclusive injeção de cera</v>
          </cell>
          <cell r="C4700" t="str">
            <v>un</v>
          </cell>
          <cell r="D4700">
            <v>87879.76</v>
          </cell>
          <cell r="E4700" t="str">
            <v>SICRO Abr/26</v>
          </cell>
        </row>
        <row r="4701">
          <cell r="A4701">
            <v>4208201</v>
          </cell>
          <cell r="B4701" t="str">
            <v>Ancoragem regulável para estais de 12 cordoalhas D = 15,7 mm - inclusive protensão, injeção de cera e regulagem final</v>
          </cell>
          <cell r="C4701" t="str">
            <v>un</v>
          </cell>
          <cell r="D4701">
            <v>26120.04</v>
          </cell>
          <cell r="E4701" t="str">
            <v>SICRO Abr/26</v>
          </cell>
        </row>
        <row r="4702">
          <cell r="A4702">
            <v>4208151</v>
          </cell>
          <cell r="B4702" t="str">
            <v>Ancoragem regulável para estais de 19 cordoalhas D = 15,7 mm - inclusive protensão, injeção de cera e regulagem final</v>
          </cell>
          <cell r="C4702" t="str">
            <v>un</v>
          </cell>
          <cell r="D4702">
            <v>34132.49</v>
          </cell>
          <cell r="E4702" t="str">
            <v>SICRO Abr/26</v>
          </cell>
        </row>
        <row r="4703">
          <cell r="A4703">
            <v>4208202</v>
          </cell>
          <cell r="B4703" t="str">
            <v>Ancoragem regulável para estais de 22 cordoalhas D = 15,7 mm - inclusive protensão, injeção de cera e regulagem final</v>
          </cell>
          <cell r="C4703" t="str">
            <v>un</v>
          </cell>
          <cell r="D4703">
            <v>35050</v>
          </cell>
          <cell r="E4703" t="str">
            <v>SICRO Abr/26</v>
          </cell>
        </row>
        <row r="4704">
          <cell r="A4704">
            <v>4208152</v>
          </cell>
          <cell r="B4704" t="str">
            <v>Ancoragem regulável para estais de 31 cordoalhas D = 15,7 mm - inclusive protensão, injeção de cera e regulagem final</v>
          </cell>
          <cell r="C4704" t="str">
            <v>un</v>
          </cell>
          <cell r="D4704">
            <v>48461.91</v>
          </cell>
          <cell r="E4704" t="str">
            <v>SICRO Abr/26</v>
          </cell>
        </row>
        <row r="4705">
          <cell r="A4705">
            <v>4208153</v>
          </cell>
          <cell r="B4705" t="str">
            <v>Ancoragem regulável para estais de 37 cordoalhas D = 15,7 mm - inclusive protensão, injeção de cera e regulagem final</v>
          </cell>
          <cell r="C4705" t="str">
            <v>un</v>
          </cell>
          <cell r="D4705">
            <v>63465.85</v>
          </cell>
          <cell r="E4705" t="str">
            <v>SICRO Abr/26</v>
          </cell>
        </row>
        <row r="4706">
          <cell r="A4706">
            <v>4208203</v>
          </cell>
          <cell r="B4706" t="str">
            <v>Ancoragem regulável para estais de 43 cordoalhas D = 15,7 mm - inclusive protensão, injeção de cera e regulagem final</v>
          </cell>
          <cell r="C4706" t="str">
            <v>un</v>
          </cell>
          <cell r="D4706">
            <v>74304.66</v>
          </cell>
          <cell r="E4706" t="str">
            <v>SICRO Abr/26</v>
          </cell>
        </row>
        <row r="4707">
          <cell r="A4707">
            <v>4208154</v>
          </cell>
          <cell r="B4707" t="str">
            <v>Ancoragem regulável para estais de 55 cordoalhas D = 15,7 mm - inclusive protensão, injeção de cera e regulagem final</v>
          </cell>
          <cell r="C4707" t="str">
            <v>un</v>
          </cell>
          <cell r="D4707">
            <v>93587.44</v>
          </cell>
          <cell r="E4707" t="str">
            <v>SICRO Abr/26</v>
          </cell>
        </row>
        <row r="4708">
          <cell r="A4708">
            <v>4208155</v>
          </cell>
          <cell r="B4708" t="str">
            <v>Ancoragem regulável para estais de 61 cordoalhas D = 15,7 mm - inclusive protensão, injeção de cera e regulagem final</v>
          </cell>
          <cell r="C4708" t="str">
            <v>un</v>
          </cell>
          <cell r="D4708">
            <v>103977.58</v>
          </cell>
          <cell r="E4708" t="str">
            <v>SICRO Abr/26</v>
          </cell>
        </row>
        <row r="4709">
          <cell r="A4709">
            <v>4208156</v>
          </cell>
          <cell r="B4709" t="str">
            <v>Ancoragem regulável para estais de 73 cordoalhas D = 15,7 mm - inclusive protensão, injeção de cera e regulagem final</v>
          </cell>
          <cell r="C4709" t="str">
            <v>un</v>
          </cell>
          <cell r="D4709">
            <v>123653.56</v>
          </cell>
          <cell r="E4709" t="str">
            <v>SICRO Abr/26</v>
          </cell>
        </row>
        <row r="4710">
          <cell r="A4710">
            <v>4208204</v>
          </cell>
          <cell r="B4710" t="str">
            <v>Ancoragem regulável para estais de 85 cordoalhas D = 15,7 mm - inclusive protensão, injeção de cera e regulagem final</v>
          </cell>
          <cell r="C4710" t="str">
            <v>un</v>
          </cell>
          <cell r="D4710">
            <v>143655.45000000001</v>
          </cell>
          <cell r="E4710" t="str">
            <v>SICRO Abr/26</v>
          </cell>
        </row>
        <row r="4711">
          <cell r="A4711">
            <v>4208157</v>
          </cell>
          <cell r="B4711" t="str">
            <v>Ancoragem regulável para estais de 91 cordoalhas D = 15,7 mm - inclusive protensão, injeção de cera e regulagem final</v>
          </cell>
          <cell r="C4711" t="str">
            <v>un</v>
          </cell>
          <cell r="D4711">
            <v>153389.78</v>
          </cell>
          <cell r="E4711" t="str">
            <v>SICRO Abr/26</v>
          </cell>
        </row>
        <row r="4712">
          <cell r="A4712">
            <v>4208127</v>
          </cell>
          <cell r="B4712" t="str">
            <v>Cordoalha para estais CP 177 RB D = 15,7 mm - fornecimento, preparo e colocação</v>
          </cell>
          <cell r="C4712" t="str">
            <v>kg</v>
          </cell>
          <cell r="D4712">
            <v>28.51</v>
          </cell>
          <cell r="E4712" t="str">
            <v>SICRO Abr/26</v>
          </cell>
        </row>
        <row r="4713">
          <cell r="A4713">
            <v>4208196</v>
          </cell>
          <cell r="B4713" t="str">
            <v>Elevador de cremalheira - ascensão e ancoragem da torre a partir de 16 m com cada elevação de até 9 m - utilização de 50 vezes - inclusive desmontagem</v>
          </cell>
          <cell r="C4713" t="str">
            <v>un</v>
          </cell>
          <cell r="D4713">
            <v>3011.41</v>
          </cell>
          <cell r="E4713" t="str">
            <v>SICRO Abr/26</v>
          </cell>
        </row>
        <row r="4714">
          <cell r="A4714">
            <v>4208209</v>
          </cell>
          <cell r="B4714" t="str">
            <v>Elevador de cremalheira - montagem e desmontagem até a altura de 16 m - exceto fundações</v>
          </cell>
          <cell r="C4714" t="str">
            <v>un</v>
          </cell>
          <cell r="D4714">
            <v>14231.88</v>
          </cell>
          <cell r="E4714" t="str">
            <v>SICRO Abr/26</v>
          </cell>
        </row>
        <row r="4715">
          <cell r="A4715">
            <v>4208206</v>
          </cell>
          <cell r="B4715" t="str">
            <v>Elevador de cremalheira com cabine simples, com capacidade de 1.500 kg e altura de até 100 m - operação</v>
          </cell>
          <cell r="C4715" t="str">
            <v>h</v>
          </cell>
          <cell r="D4715">
            <v>136.74</v>
          </cell>
          <cell r="E4715" t="str">
            <v>SICRO Abr/26</v>
          </cell>
        </row>
        <row r="4716">
          <cell r="A4716">
            <v>4208210</v>
          </cell>
          <cell r="B4716" t="str">
            <v>Grua fixa - montagem e desmontagem até a altura de 60 m - exceto fundações</v>
          </cell>
          <cell r="C4716" t="str">
            <v>un</v>
          </cell>
          <cell r="D4716">
            <v>32196.71</v>
          </cell>
          <cell r="E4716" t="str">
            <v>SICRO Abr/26</v>
          </cell>
        </row>
        <row r="4717">
          <cell r="A4717">
            <v>4208195</v>
          </cell>
          <cell r="B4717" t="str">
            <v>Grua fixa - telescopagem e ancoragem da torre a partir de 60 m com cada elevação de até 18 m - inclusive desmontagem</v>
          </cell>
          <cell r="C4717" t="str">
            <v>un</v>
          </cell>
          <cell r="D4717">
            <v>13639.71</v>
          </cell>
          <cell r="E4717" t="str">
            <v>SICRO Abr/26</v>
          </cell>
        </row>
        <row r="4718">
          <cell r="A4718">
            <v>4208208</v>
          </cell>
          <cell r="B4718" t="str">
            <v>Grua fixa com altura de 60 a 102 m, com alcance de 60 m e capacidade de 1.500 kg na ponta da lança - operação</v>
          </cell>
          <cell r="C4718" t="str">
            <v>h</v>
          </cell>
          <cell r="D4718">
            <v>551.33000000000004</v>
          </cell>
          <cell r="E4718" t="str">
            <v>SICRO Abr/26</v>
          </cell>
        </row>
        <row r="4719">
          <cell r="A4719">
            <v>4208135</v>
          </cell>
          <cell r="B4719" t="str">
            <v>Tubo antivandalismo em aço galvanizado para estais de 12 cordoalhas D = 15,7 mm - fornecimento e instalação</v>
          </cell>
          <cell r="C4719" t="str">
            <v>m</v>
          </cell>
          <cell r="D4719">
            <v>1618.37</v>
          </cell>
          <cell r="E4719" t="str">
            <v>SICRO Abr/26</v>
          </cell>
        </row>
        <row r="4720">
          <cell r="A4720">
            <v>4208136</v>
          </cell>
          <cell r="B4720" t="str">
            <v>Tubo antivandalismo em aço galvanizado para estais de 19 cordoalhas D = 15,7 mm - fornecimento e instalação</v>
          </cell>
          <cell r="C4720" t="str">
            <v>m</v>
          </cell>
          <cell r="D4720">
            <v>1824.58</v>
          </cell>
          <cell r="E4720" t="str">
            <v>SICRO Abr/26</v>
          </cell>
        </row>
        <row r="4721">
          <cell r="A4721">
            <v>4208137</v>
          </cell>
          <cell r="B4721" t="str">
            <v>Tubo antivandalismo em aço galvanizado para estais de 22 cordoalhas D = 15,7 mm - fornecimento e instalação</v>
          </cell>
          <cell r="C4721" t="str">
            <v>m</v>
          </cell>
          <cell r="D4721">
            <v>2111.71</v>
          </cell>
          <cell r="E4721" t="str">
            <v>SICRO Abr/26</v>
          </cell>
        </row>
        <row r="4722">
          <cell r="A4722">
            <v>4208138</v>
          </cell>
          <cell r="B4722" t="str">
            <v>Tubo antivandalismo em aço galvanizado para estais de 31 cordoalhas D = 15,7 mm - fornecimento e instalação</v>
          </cell>
          <cell r="C4722" t="str">
            <v>m</v>
          </cell>
          <cell r="D4722">
            <v>2371.58</v>
          </cell>
          <cell r="E4722" t="str">
            <v>SICRO Abr/26</v>
          </cell>
        </row>
        <row r="4723">
          <cell r="A4723">
            <v>4208139</v>
          </cell>
          <cell r="B4723" t="str">
            <v>Tubo antivandalismo em aço galvanizado para estais de 37 cordoalhas D = 15,7 mm - fornecimento e instalação</v>
          </cell>
          <cell r="C4723" t="str">
            <v>m</v>
          </cell>
          <cell r="D4723">
            <v>2373.8000000000002</v>
          </cell>
          <cell r="E4723" t="str">
            <v>SICRO Abr/26</v>
          </cell>
        </row>
        <row r="4724">
          <cell r="A4724">
            <v>4208140</v>
          </cell>
          <cell r="B4724" t="str">
            <v>Tubo antivandalismo em aço galvanizado para estais de 43 cordoalhas D = 15,7 mm - fornecimento e instalação</v>
          </cell>
          <cell r="C4724" t="str">
            <v>m</v>
          </cell>
          <cell r="D4724">
            <v>2950.14</v>
          </cell>
          <cell r="E4724" t="str">
            <v>SICRO Abr/26</v>
          </cell>
        </row>
        <row r="4725">
          <cell r="A4725">
            <v>4208141</v>
          </cell>
          <cell r="B4725" t="str">
            <v>Tubo antivandalismo em aço galvanizado para estais de 55 cordoalhas D = 15,7 mm - fornecimento e instalação</v>
          </cell>
          <cell r="C4725" t="str">
            <v>m</v>
          </cell>
          <cell r="D4725">
            <v>2956.75</v>
          </cell>
          <cell r="E4725" t="str">
            <v>SICRO Abr/26</v>
          </cell>
        </row>
        <row r="4726">
          <cell r="A4726">
            <v>4208212</v>
          </cell>
          <cell r="B4726" t="str">
            <v>Tubo antivandalismo em aço galvanizado para estais de 61 cordoalhas D = 15,7 mm - fornecimento e instalação</v>
          </cell>
          <cell r="C4726" t="str">
            <v>m</v>
          </cell>
          <cell r="D4726">
            <v>2959.02</v>
          </cell>
          <cell r="E4726" t="str">
            <v>SICRO Abr/26</v>
          </cell>
        </row>
        <row r="4727">
          <cell r="A4727">
            <v>4208213</v>
          </cell>
          <cell r="B4727" t="str">
            <v>Tubo antivandalismo em aço galvanizado para estais de 73 cordoalhas D = 15,7 mm - fornecimento e instalação</v>
          </cell>
          <cell r="C4727" t="str">
            <v>m</v>
          </cell>
          <cell r="D4727">
            <v>3403.06</v>
          </cell>
          <cell r="E4727" t="str">
            <v>SICRO Abr/26</v>
          </cell>
        </row>
        <row r="4728">
          <cell r="A4728">
            <v>4208214</v>
          </cell>
          <cell r="B4728" t="str">
            <v>Tubo antivandalismo em aço galvanizado para estais de 85 cordoalhas D = 15,7 mm - fornecimento e instalação</v>
          </cell>
          <cell r="C4728" t="str">
            <v>m</v>
          </cell>
          <cell r="D4728">
            <v>3846.87</v>
          </cell>
          <cell r="E4728" t="str">
            <v>SICRO Abr/26</v>
          </cell>
        </row>
        <row r="4729">
          <cell r="A4729">
            <v>4208215</v>
          </cell>
          <cell r="B4729" t="str">
            <v>Tubo antivandalismo em aço galvanizado para estais de 91 cordoalhas D = 15,7 mm - fornecimento e instalação</v>
          </cell>
          <cell r="C4729" t="str">
            <v>m</v>
          </cell>
          <cell r="D4729">
            <v>3849.19</v>
          </cell>
          <cell r="E4729" t="str">
            <v>SICRO Abr/26</v>
          </cell>
        </row>
        <row r="4730">
          <cell r="A4730">
            <v>4208216</v>
          </cell>
          <cell r="B4730" t="str">
            <v>Tubo fôrma lado fixo em aço galvanizado para estais de 12 cordoalhas D = 15,7 mm - fornecimento e instalação</v>
          </cell>
          <cell r="C4730" t="str">
            <v>m</v>
          </cell>
          <cell r="D4730">
            <v>2632.26</v>
          </cell>
          <cell r="E4730" t="str">
            <v>SICRO Abr/26</v>
          </cell>
        </row>
        <row r="4731">
          <cell r="A4731">
            <v>4208217</v>
          </cell>
          <cell r="B4731" t="str">
            <v>Tubo fôrma lado fixo em aço galvanizado para estais de 19 cordoalhas D = 15,7 mm - fornecimento e instalação</v>
          </cell>
          <cell r="C4731" t="str">
            <v>m</v>
          </cell>
          <cell r="D4731">
            <v>3039.54</v>
          </cell>
          <cell r="E4731" t="str">
            <v>SICRO Abr/26</v>
          </cell>
        </row>
        <row r="4732">
          <cell r="A4732">
            <v>4208218</v>
          </cell>
          <cell r="B4732" t="str">
            <v>Tubo fôrma lado fixo em aço galvanizado para estais de 22 cordoalhas D = 15,7 mm - fornecimento e instalação</v>
          </cell>
          <cell r="C4732" t="str">
            <v>m</v>
          </cell>
          <cell r="D4732">
            <v>3970.11</v>
          </cell>
          <cell r="E4732" t="str">
            <v>SICRO Abr/26</v>
          </cell>
        </row>
        <row r="4733">
          <cell r="A4733">
            <v>4208219</v>
          </cell>
          <cell r="B4733" t="str">
            <v>Tubo fôrma lado fixo em aço galvanizado para estais de 31 cordoalhas D = 15,7 mm - fornecimento e instalação</v>
          </cell>
          <cell r="C4733" t="str">
            <v>m</v>
          </cell>
          <cell r="D4733">
            <v>5113.17</v>
          </cell>
          <cell r="E4733" t="str">
            <v>SICRO Abr/26</v>
          </cell>
        </row>
        <row r="4734">
          <cell r="A4734">
            <v>4208220</v>
          </cell>
          <cell r="B4734" t="str">
            <v>Tubo fôrma lado fixo em aço galvanizado para estais de 37 cordoalhas D = 15,7 mm - fornecimento e instalação</v>
          </cell>
          <cell r="C4734" t="str">
            <v>m</v>
          </cell>
          <cell r="D4734">
            <v>5418.34</v>
          </cell>
          <cell r="E4734" t="str">
            <v>SICRO Abr/26</v>
          </cell>
        </row>
        <row r="4735">
          <cell r="A4735">
            <v>4208221</v>
          </cell>
          <cell r="B4735" t="str">
            <v>Tubo fôrma lado fixo em aço galvanizado para estais de 43 cordoalhas D = 15,7 mm - fornecimento e instalação</v>
          </cell>
          <cell r="C4735" t="str">
            <v>m</v>
          </cell>
          <cell r="D4735">
            <v>7136.93</v>
          </cell>
          <cell r="E4735" t="str">
            <v>SICRO Abr/26</v>
          </cell>
        </row>
        <row r="4736">
          <cell r="A4736">
            <v>4208222</v>
          </cell>
          <cell r="B4736" t="str">
            <v>Tubo fôrma lado fixo em aço galvanizado para estais de 55 cordoalhas D = 15,7 mm - fornecimento e instalação</v>
          </cell>
          <cell r="C4736" t="str">
            <v>m</v>
          </cell>
          <cell r="D4736">
            <v>9009.16</v>
          </cell>
          <cell r="E4736" t="str">
            <v>SICRO Abr/26</v>
          </cell>
        </row>
        <row r="4737">
          <cell r="A4737">
            <v>4208223</v>
          </cell>
          <cell r="B4737" t="str">
            <v>Tubo fôrma lado fixo em aço galvanizado para estais de 61 cordoalhas D = 15,7 mm - fornecimento e instalação</v>
          </cell>
          <cell r="C4737" t="str">
            <v>m</v>
          </cell>
          <cell r="D4737">
            <v>9012.6</v>
          </cell>
          <cell r="E4737" t="str">
            <v>SICRO Abr/26</v>
          </cell>
        </row>
        <row r="4738">
          <cell r="A4738">
            <v>4208224</v>
          </cell>
          <cell r="B4738" t="str">
            <v>Tubo fôrma lado fixo em aço galvanizado para estais de 73 cordoalhas D = 15,7 mm - fornecimento e instalação</v>
          </cell>
          <cell r="C4738" t="str">
            <v>m</v>
          </cell>
          <cell r="D4738">
            <v>10481.15</v>
          </cell>
          <cell r="E4738" t="str">
            <v>SICRO Abr/26</v>
          </cell>
        </row>
        <row r="4739">
          <cell r="A4739">
            <v>4208225</v>
          </cell>
          <cell r="B4739" t="str">
            <v>Tubo fôrma lado fixo em aço galvanizado para estais de 85 cordoalhas D = 15,7 mm - fornecimento e instalação</v>
          </cell>
          <cell r="C4739" t="str">
            <v>m</v>
          </cell>
          <cell r="D4739">
            <v>11950.28</v>
          </cell>
          <cell r="E4739" t="str">
            <v>SICRO Abr/26</v>
          </cell>
        </row>
        <row r="4740">
          <cell r="A4740">
            <v>4208226</v>
          </cell>
          <cell r="B4740" t="str">
            <v>Tubo fôrma lado fixo em aço galvanizado para estais de 91 cordoalhas D = 15,7 mm - fornecimento e instalação</v>
          </cell>
          <cell r="C4740" t="str">
            <v>m</v>
          </cell>
          <cell r="D4740">
            <v>11953.71</v>
          </cell>
          <cell r="E4740" t="str">
            <v>SICRO Abr/26</v>
          </cell>
        </row>
        <row r="4741">
          <cell r="A4741">
            <v>4208227</v>
          </cell>
          <cell r="B4741" t="str">
            <v>Tubo fôrma lado regulável em aço galvanizado para estais de 12 cordoalhas D = 15,7 mm - fornecimento e instalação</v>
          </cell>
          <cell r="C4741" t="str">
            <v>m</v>
          </cell>
          <cell r="D4741">
            <v>1241.29</v>
          </cell>
          <cell r="E4741" t="str">
            <v>SICRO Abr/26</v>
          </cell>
        </row>
        <row r="4742">
          <cell r="A4742">
            <v>4208228</v>
          </cell>
          <cell r="B4742" t="str">
            <v>Tubo fôrma lado regulável em aço galvanizado para estais de 19 cordoalhas D = 15,7 mm - fornecimento e instalação</v>
          </cell>
          <cell r="C4742" t="str">
            <v>m</v>
          </cell>
          <cell r="D4742">
            <v>1417.99</v>
          </cell>
          <cell r="E4742" t="str">
            <v>SICRO Abr/26</v>
          </cell>
        </row>
        <row r="4743">
          <cell r="A4743">
            <v>4208229</v>
          </cell>
          <cell r="B4743" t="str">
            <v>Tubo fôrma lado regulável em aço galvanizado para estais de 22 cordoalhas D = 15,7 mm - fornecimento e instalação</v>
          </cell>
          <cell r="C4743" t="str">
            <v>m</v>
          </cell>
          <cell r="D4743">
            <v>1846.03</v>
          </cell>
          <cell r="E4743" t="str">
            <v>SICRO Abr/26</v>
          </cell>
        </row>
        <row r="4744">
          <cell r="A4744">
            <v>4208230</v>
          </cell>
          <cell r="B4744" t="str">
            <v>Tubo fôrma lado regulável em aço galvanizado para estais de 31 cordoalhas D = 15,7 mm - fornecimento e instalação</v>
          </cell>
          <cell r="C4744" t="str">
            <v>m</v>
          </cell>
          <cell r="D4744">
            <v>2374.58</v>
          </cell>
          <cell r="E4744" t="str">
            <v>SICRO Abr/26</v>
          </cell>
        </row>
        <row r="4745">
          <cell r="A4745">
            <v>4208231</v>
          </cell>
          <cell r="B4745" t="str">
            <v>Tubo fôrma lado regulável em aço galvanizado para estais de 37 cordoalhas D = 15,7 mm - fornecimento e instalação</v>
          </cell>
          <cell r="C4745" t="str">
            <v>m</v>
          </cell>
          <cell r="D4745">
            <v>2521.0700000000002</v>
          </cell>
          <cell r="E4745" t="str">
            <v>SICRO Abr/26</v>
          </cell>
        </row>
        <row r="4746">
          <cell r="A4746">
            <v>4208232</v>
          </cell>
          <cell r="B4746" t="str">
            <v>Tubo fôrma lado regulável em aço galvanizado para estais de 43 cordoalhas D = 15,7 mm - fornecimento e instalação</v>
          </cell>
          <cell r="C4746" t="str">
            <v>m</v>
          </cell>
          <cell r="D4746">
            <v>3302.72</v>
          </cell>
          <cell r="E4746" t="str">
            <v>SICRO Abr/26</v>
          </cell>
        </row>
        <row r="4747">
          <cell r="A4747">
            <v>4208233</v>
          </cell>
          <cell r="B4747" t="str">
            <v>Tubo fôrma lado regulável em aço galvanizado para estais de 55 cordoalhas D = 15,7 mm - fornecimento e instalação</v>
          </cell>
          <cell r="C4747" t="str">
            <v>m</v>
          </cell>
          <cell r="D4747">
            <v>4144.4799999999996</v>
          </cell>
          <cell r="E4747" t="str">
            <v>SICRO Abr/26</v>
          </cell>
        </row>
        <row r="4748">
          <cell r="A4748">
            <v>4208234</v>
          </cell>
          <cell r="B4748" t="str">
            <v>Tubo fôrma lado regulável em aço galvanizado para estais de 61 cordoalhas D = 15,7 mm - fornecimento e instalação</v>
          </cell>
          <cell r="C4748" t="str">
            <v>m</v>
          </cell>
          <cell r="D4748">
            <v>4147.68</v>
          </cell>
          <cell r="E4748" t="str">
            <v>SICRO Abr/26</v>
          </cell>
        </row>
        <row r="4749">
          <cell r="A4749">
            <v>4208235</v>
          </cell>
          <cell r="B4749" t="str">
            <v>Tubo fôrma lado regulável em aço galvanizado para estais de 73 cordoalhas D = 15,7 mm - fornecimento e instalação</v>
          </cell>
          <cell r="C4749" t="str">
            <v>m</v>
          </cell>
          <cell r="D4749">
            <v>4845.16</v>
          </cell>
          <cell r="E4749" t="str">
            <v>SICRO Abr/26</v>
          </cell>
        </row>
        <row r="4750">
          <cell r="A4750">
            <v>4208236</v>
          </cell>
          <cell r="B4750" t="str">
            <v>Tubo fôrma lado regulável em aço galvanizado para estais de 85 cordoalhas D = 15,7 mm - fornecimento e instalação</v>
          </cell>
          <cell r="C4750" t="str">
            <v>m</v>
          </cell>
          <cell r="D4750">
            <v>5543.21</v>
          </cell>
          <cell r="E4750" t="str">
            <v>SICRO Abr/26</v>
          </cell>
        </row>
        <row r="4751">
          <cell r="A4751">
            <v>4208237</v>
          </cell>
          <cell r="B4751" t="str">
            <v>Tubo fôrma lado regulável em aço galvanizado para estais de 91 cordoalhas D = 15,7 mm - fornecimento e instalação</v>
          </cell>
          <cell r="C4751" t="str">
            <v>m</v>
          </cell>
          <cell r="D4751">
            <v>5546.52</v>
          </cell>
          <cell r="E4751" t="str">
            <v>SICRO Abr/26</v>
          </cell>
        </row>
        <row r="4752">
          <cell r="A4752">
            <v>4208128</v>
          </cell>
          <cell r="B4752" t="str">
            <v>Tubo PEAD para estais - D = 110 mm - fornecimento e instalação</v>
          </cell>
          <cell r="C4752" t="str">
            <v>m</v>
          </cell>
          <cell r="D4752">
            <v>151.43</v>
          </cell>
          <cell r="E4752" t="str">
            <v>SICRO Abr/26</v>
          </cell>
        </row>
        <row r="4753">
          <cell r="A4753">
            <v>4208129</v>
          </cell>
          <cell r="B4753" t="str">
            <v>Tubo PEAD para estais - D = 140 mm - fornecimento e instalação</v>
          </cell>
          <cell r="C4753" t="str">
            <v>m</v>
          </cell>
          <cell r="D4753">
            <v>172.15</v>
          </cell>
          <cell r="E4753" t="str">
            <v>SICRO Abr/26</v>
          </cell>
        </row>
        <row r="4754">
          <cell r="A4754">
            <v>4208130</v>
          </cell>
          <cell r="B4754" t="str">
            <v>Tubo PEAD para estais - D = 160 mm - fornecimento e instalação</v>
          </cell>
          <cell r="C4754" t="str">
            <v>m</v>
          </cell>
          <cell r="D4754">
            <v>202.41</v>
          </cell>
          <cell r="E4754" t="str">
            <v>SICRO Abr/26</v>
          </cell>
        </row>
        <row r="4755">
          <cell r="A4755">
            <v>4208131</v>
          </cell>
          <cell r="B4755" t="str">
            <v>Tubo PEAD para estais - D = 180 mm - fornecimento e instalação</v>
          </cell>
          <cell r="C4755" t="str">
            <v>m</v>
          </cell>
          <cell r="D4755">
            <v>238.36</v>
          </cell>
          <cell r="E4755" t="str">
            <v>SICRO Abr/26</v>
          </cell>
        </row>
        <row r="4756">
          <cell r="A4756">
            <v>4208132</v>
          </cell>
          <cell r="B4756" t="str">
            <v>Tubo PEAD para estais - D = 200 mm - fornecimento e instalação</v>
          </cell>
          <cell r="C4756" t="str">
            <v>m</v>
          </cell>
          <cell r="D4756">
            <v>277.61</v>
          </cell>
          <cell r="E4756" t="str">
            <v>SICRO Abr/26</v>
          </cell>
        </row>
        <row r="4757">
          <cell r="A4757">
            <v>4208133</v>
          </cell>
          <cell r="B4757" t="str">
            <v>Tubo PEAD para estais - D = 225 mm - fornecimento e instalação</v>
          </cell>
          <cell r="C4757" t="str">
            <v>m</v>
          </cell>
          <cell r="D4757">
            <v>330.82</v>
          </cell>
          <cell r="E4757" t="str">
            <v>SICRO Abr/26</v>
          </cell>
        </row>
        <row r="4758">
          <cell r="A4758">
            <v>4208134</v>
          </cell>
          <cell r="B4758" t="str">
            <v>Tubo PEAD para estais - D = 250 mm - fornecimento e instalação</v>
          </cell>
          <cell r="C4758" t="str">
            <v>m</v>
          </cell>
          <cell r="D4758">
            <v>392.89</v>
          </cell>
          <cell r="E4758" t="str">
            <v>SICRO Abr/26</v>
          </cell>
        </row>
        <row r="4759">
          <cell r="A4759">
            <v>4208238</v>
          </cell>
          <cell r="B4759" t="str">
            <v>Tubo PEAD para estais - D = 280 mm - fornecimento e instalação</v>
          </cell>
          <cell r="C4759" t="str">
            <v>m</v>
          </cell>
          <cell r="D4759">
            <v>471.48</v>
          </cell>
          <cell r="E4759" t="str">
            <v>SICRO Abr/26</v>
          </cell>
        </row>
        <row r="4760">
          <cell r="A4760">
            <v>4208239</v>
          </cell>
          <cell r="B4760" t="str">
            <v>Tubo PEAD para estais - D = 315 mm - fornecimento e instalação</v>
          </cell>
          <cell r="C4760" t="str">
            <v>m</v>
          </cell>
          <cell r="D4760">
            <v>574.84</v>
          </cell>
          <cell r="E4760" t="str">
            <v>SICRO Abr/26</v>
          </cell>
        </row>
        <row r="4761">
          <cell r="A4761">
            <v>4413920</v>
          </cell>
          <cell r="B4761" t="str">
            <v>Adubação de cobertura por equipamento de hidrossemeadura em áreas de semeadura via seca ou de hidrossemeadura</v>
          </cell>
          <cell r="C4761" t="str">
            <v>m²</v>
          </cell>
          <cell r="D4761">
            <v>0.59</v>
          </cell>
          <cell r="E4761" t="str">
            <v>SICRO Abr/26</v>
          </cell>
        </row>
        <row r="4762">
          <cell r="A4762">
            <v>4413024</v>
          </cell>
          <cell r="B4762" t="str">
            <v>Adubação manual de cobertura em áreas de enleivamento ou de plantio de mudas de gramíneas</v>
          </cell>
          <cell r="C4762" t="str">
            <v>m²</v>
          </cell>
          <cell r="D4762">
            <v>0.46</v>
          </cell>
          <cell r="E4762" t="str">
            <v>SICRO Abr/26</v>
          </cell>
        </row>
        <row r="4763">
          <cell r="A4763">
            <v>4413022</v>
          </cell>
          <cell r="B4763" t="str">
            <v>Adubação manual de cobertura em áreas de semeadura via seca ou de hidrossemeadura</v>
          </cell>
          <cell r="C4763" t="str">
            <v>m²</v>
          </cell>
          <cell r="D4763">
            <v>0.65</v>
          </cell>
          <cell r="E4763" t="str">
            <v>SICRO Abr/26</v>
          </cell>
        </row>
        <row r="4764">
          <cell r="A4764">
            <v>4413020</v>
          </cell>
          <cell r="B4764" t="str">
            <v>Barreira arbórea para tratamento acústico das áreas lindeiras da faixa de domínio – densidade de plantio de 1,0 m entre mudas</v>
          </cell>
          <cell r="C4764" t="str">
            <v>m</v>
          </cell>
          <cell r="D4764">
            <v>44.66</v>
          </cell>
          <cell r="E4764" t="str">
            <v>SICRO Abr/26</v>
          </cell>
        </row>
        <row r="4765">
          <cell r="A4765">
            <v>4413013</v>
          </cell>
          <cell r="B4765" t="str">
            <v>Cerca de passagem de fauna com tela de alambrado sobre mureta de blocos de concreto - H = 20 cm - mourões de madeira a cada 2,5 m e esticador a cada 50 m</v>
          </cell>
          <cell r="C4765" t="str">
            <v>m</v>
          </cell>
          <cell r="D4765">
            <v>92.22</v>
          </cell>
          <cell r="E4765" t="str">
            <v>SICRO Abr/26</v>
          </cell>
        </row>
        <row r="4766">
          <cell r="A4766">
            <v>4413019</v>
          </cell>
          <cell r="B4766" t="str">
            <v>Cerca viva para tratamento acústico das áreas lindeiras da faixa de domínio – densidade de plantio de 1,0 m entre mudas</v>
          </cell>
          <cell r="C4766" t="str">
            <v>m</v>
          </cell>
          <cell r="D4766">
            <v>38.83</v>
          </cell>
          <cell r="E4766" t="str">
            <v>SICRO Abr/26</v>
          </cell>
        </row>
        <row r="4767">
          <cell r="A4767">
            <v>4413026</v>
          </cell>
          <cell r="B4767" t="str">
            <v>Dique de bambu para controle de erosão de taludes</v>
          </cell>
          <cell r="C4767" t="str">
            <v>m²</v>
          </cell>
          <cell r="D4767">
            <v>291</v>
          </cell>
          <cell r="E4767" t="str">
            <v>SICRO Abr/26</v>
          </cell>
        </row>
        <row r="4768">
          <cell r="A4768">
            <v>4413996</v>
          </cell>
          <cell r="B4768" t="str">
            <v>Enleivamento</v>
          </cell>
          <cell r="C4768" t="str">
            <v>m²</v>
          </cell>
          <cell r="D4768">
            <v>13.1</v>
          </cell>
          <cell r="E4768" t="str">
            <v>SICRO Abr/26</v>
          </cell>
        </row>
        <row r="4769">
          <cell r="A4769">
            <v>4413942</v>
          </cell>
          <cell r="B4769" t="str">
            <v>Espalhamento de material em bota-fora</v>
          </cell>
          <cell r="C4769" t="str">
            <v>m³</v>
          </cell>
          <cell r="D4769">
            <v>2.78</v>
          </cell>
          <cell r="E4769" t="str">
            <v>SICRO Abr/26</v>
          </cell>
        </row>
        <row r="4770">
          <cell r="A4770">
            <v>4413018</v>
          </cell>
          <cell r="B4770" t="str">
            <v>Fixação de tela eletrossoldada em talude para lançamento de argamassa ou concreto projetado</v>
          </cell>
          <cell r="C4770" t="str">
            <v>kg</v>
          </cell>
          <cell r="D4770">
            <v>13.47</v>
          </cell>
          <cell r="E4770" t="str">
            <v>SICRO Abr/26</v>
          </cell>
        </row>
        <row r="4771">
          <cell r="A4771">
            <v>4413905</v>
          </cell>
          <cell r="B4771" t="str">
            <v>Hidrossemeadura</v>
          </cell>
          <cell r="C4771" t="str">
            <v>m²</v>
          </cell>
          <cell r="D4771">
            <v>7.05</v>
          </cell>
          <cell r="E4771" t="str">
            <v>SICRO Abr/26</v>
          </cell>
        </row>
        <row r="4772">
          <cell r="A4772">
            <v>4413987</v>
          </cell>
          <cell r="B4772" t="str">
            <v>Irrigação de área plantada para proteção vegetal do corpo estradal</v>
          </cell>
          <cell r="C4772" t="str">
            <v>m²</v>
          </cell>
          <cell r="D4772">
            <v>0.43</v>
          </cell>
          <cell r="E4772" t="str">
            <v>SICRO Abr/26</v>
          </cell>
        </row>
        <row r="4773">
          <cell r="A4773">
            <v>4413995</v>
          </cell>
          <cell r="B4773" t="str">
            <v>Obtenção de grama para replantio</v>
          </cell>
          <cell r="C4773" t="str">
            <v>m²</v>
          </cell>
          <cell r="D4773">
            <v>4.18</v>
          </cell>
          <cell r="E4773" t="str">
            <v>SICRO Abr/26</v>
          </cell>
        </row>
        <row r="4774">
          <cell r="A4774">
            <v>4413994</v>
          </cell>
          <cell r="B4774" t="str">
            <v>Passagem aérea de animais com rede de cabos de aço e sisal apoiadas em 6 postes de concreto de 15 m - extensão total de 100 m</v>
          </cell>
          <cell r="C4774" t="str">
            <v>m</v>
          </cell>
          <cell r="D4774">
            <v>657.88</v>
          </cell>
          <cell r="E4774" t="str">
            <v>SICRO Abr/26</v>
          </cell>
        </row>
        <row r="4775">
          <cell r="A4775">
            <v>4413200</v>
          </cell>
          <cell r="B4775" t="str">
            <v>Plantio de grama comercial em placas</v>
          </cell>
          <cell r="C4775" t="str">
            <v>m²</v>
          </cell>
          <cell r="D4775">
            <v>21.01</v>
          </cell>
          <cell r="E4775" t="str">
            <v>SICRO Abr/26</v>
          </cell>
        </row>
        <row r="4776">
          <cell r="A4776">
            <v>4413990</v>
          </cell>
          <cell r="B4776" t="str">
            <v>Plantio de muda de arbusto com altura até 0,50 m em cova de 0,40 x 0,40 x 0,40 m</v>
          </cell>
          <cell r="C4776" t="str">
            <v>un</v>
          </cell>
          <cell r="D4776">
            <v>38.83</v>
          </cell>
          <cell r="E4776" t="str">
            <v>SICRO Abr/26</v>
          </cell>
        </row>
        <row r="4777">
          <cell r="A4777">
            <v>4413989</v>
          </cell>
          <cell r="B4777" t="str">
            <v>Plantio de muda de árvore com altura de 0,30 a 0,80 m em cova de 0,60 x 0,60 x 0,60 m</v>
          </cell>
          <cell r="C4777" t="str">
            <v>un</v>
          </cell>
          <cell r="D4777">
            <v>44.66</v>
          </cell>
          <cell r="E4777" t="str">
            <v>SICRO Abr/26</v>
          </cell>
        </row>
        <row r="4778">
          <cell r="A4778">
            <v>4413951</v>
          </cell>
          <cell r="B4778" t="str">
            <v>Plantio de muda de árvore frutífera com altura até 1,00 m em cova de 0,60 x 0,60 x 0,60 m</v>
          </cell>
          <cell r="C4778" t="str">
            <v>un</v>
          </cell>
          <cell r="D4778">
            <v>51.45</v>
          </cell>
          <cell r="E4778" t="str">
            <v>SICRO Abr/26</v>
          </cell>
        </row>
        <row r="4779">
          <cell r="A4779">
            <v>4413950</v>
          </cell>
          <cell r="B4779" t="str">
            <v>Plantio de muda de árvore frutífera com altura de 1,00 a 2,00 m em cova de 0,60 x 0,60 x 0,60 m</v>
          </cell>
          <cell r="C4779" t="str">
            <v>un</v>
          </cell>
          <cell r="D4779">
            <v>117.77</v>
          </cell>
          <cell r="E4779" t="str">
            <v>SICRO Abr/26</v>
          </cell>
        </row>
        <row r="4780">
          <cell r="A4780">
            <v>4413949</v>
          </cell>
          <cell r="B4780" t="str">
            <v>Plantio de muda de árvore frutífera com altura de 2,00 a 3,00 m em cova de 0,60 x 0,60 x 0,60 m</v>
          </cell>
          <cell r="C4780" t="str">
            <v>un</v>
          </cell>
          <cell r="D4780">
            <v>236.78</v>
          </cell>
          <cell r="E4780" t="str">
            <v>SICRO Abr/26</v>
          </cell>
        </row>
        <row r="4781">
          <cell r="A4781">
            <v>4413948</v>
          </cell>
          <cell r="B4781" t="str">
            <v>Plantio de muda de árvore ornamental com altura até 1,00 m em cova de 0,60 x 0,60 x 0,60 m</v>
          </cell>
          <cell r="C4781" t="str">
            <v>un</v>
          </cell>
          <cell r="D4781">
            <v>54.3</v>
          </cell>
          <cell r="E4781" t="str">
            <v>SICRO Abr/26</v>
          </cell>
        </row>
        <row r="4782">
          <cell r="A4782">
            <v>4413947</v>
          </cell>
          <cell r="B4782" t="str">
            <v>Plantio de muda de árvore ornamental com altura de 1,00 a 2,00 m em cova de 0,60 x 0,60 x 0,60 m</v>
          </cell>
          <cell r="C4782" t="str">
            <v>un</v>
          </cell>
          <cell r="D4782">
            <v>87.19</v>
          </cell>
          <cell r="E4782" t="str">
            <v>SICRO Abr/26</v>
          </cell>
        </row>
        <row r="4783">
          <cell r="A4783">
            <v>4413946</v>
          </cell>
          <cell r="B4783" t="str">
            <v>Plantio de muda de árvore ornamental com altura de 2,00 a 3,00 m em cova de 0,60 x 0,60 x 0,60 m</v>
          </cell>
          <cell r="C4783" t="str">
            <v>un</v>
          </cell>
          <cell r="D4783">
            <v>129.41</v>
          </cell>
          <cell r="E4783" t="str">
            <v>SICRO Abr/26</v>
          </cell>
        </row>
        <row r="4784">
          <cell r="A4784">
            <v>4413952</v>
          </cell>
          <cell r="B4784" t="str">
            <v>Plantio de tapete de floríferas com altura até 0,50 m</v>
          </cell>
          <cell r="C4784" t="str">
            <v>m²</v>
          </cell>
          <cell r="D4784">
            <v>75.11</v>
          </cell>
          <cell r="E4784" t="str">
            <v>SICRO Abr/26</v>
          </cell>
        </row>
        <row r="4785">
          <cell r="A4785">
            <v>4413012</v>
          </cell>
          <cell r="B4785" t="str">
            <v>Preenchimento de erosão em talude com terra vegetal e sementes de gramíneas ensacadas</v>
          </cell>
          <cell r="C4785" t="str">
            <v>m³</v>
          </cell>
          <cell r="D4785">
            <v>505.28</v>
          </cell>
          <cell r="E4785" t="str">
            <v>SICRO Abr/26</v>
          </cell>
        </row>
        <row r="4786">
          <cell r="A4786">
            <v>4413014</v>
          </cell>
          <cell r="B4786" t="str">
            <v>Recuperação ambiental de pedreiras ou áreas degradadas com biomanta vegetal de fibras de coco</v>
          </cell>
          <cell r="C4786" t="str">
            <v>m²</v>
          </cell>
          <cell r="D4786">
            <v>20.05</v>
          </cell>
          <cell r="E4786" t="str">
            <v>SICRO Abr/26</v>
          </cell>
        </row>
        <row r="4787">
          <cell r="A4787">
            <v>4413016</v>
          </cell>
          <cell r="B4787" t="str">
            <v>Recuperação ambiental de pedreiras ou áreas degradadas com biomanta vegetal de fibras de palha em áreas com inclinação máxima de 1:1,5</v>
          </cell>
          <cell r="C4787" t="str">
            <v>m²</v>
          </cell>
          <cell r="D4787">
            <v>11.46</v>
          </cell>
          <cell r="E4787" t="str">
            <v>SICRO Abr/26</v>
          </cell>
        </row>
        <row r="4788">
          <cell r="A4788">
            <v>4413984</v>
          </cell>
          <cell r="B4788" t="str">
            <v>Regularização de bota-fora com espalhamento e compactação</v>
          </cell>
          <cell r="C4788" t="str">
            <v>m³</v>
          </cell>
          <cell r="D4788">
            <v>4.7</v>
          </cell>
          <cell r="E4788" t="str">
            <v>SICRO Abr/26</v>
          </cell>
        </row>
        <row r="4789">
          <cell r="A4789">
            <v>4413986</v>
          </cell>
          <cell r="B4789" t="str">
            <v>Regularização de superfície com motoniveladora</v>
          </cell>
          <cell r="C4789" t="str">
            <v>m²</v>
          </cell>
          <cell r="D4789">
            <v>0.08</v>
          </cell>
          <cell r="E4789" t="str">
            <v>SICRO Abr/26</v>
          </cell>
        </row>
        <row r="4790">
          <cell r="A4790">
            <v>4413985</v>
          </cell>
          <cell r="B4790" t="str">
            <v>Regularização manual de taludes de cortes e aterros</v>
          </cell>
          <cell r="C4790" t="str">
            <v>m²</v>
          </cell>
          <cell r="D4790">
            <v>31.77</v>
          </cell>
          <cell r="E4790" t="str">
            <v>SICRO Abr/26</v>
          </cell>
        </row>
        <row r="4791">
          <cell r="A4791">
            <v>4413017</v>
          </cell>
          <cell r="B4791" t="str">
            <v>Retentores de sedimentos em fibras vegetais - D = 20 cm</v>
          </cell>
          <cell r="C4791" t="str">
            <v>m</v>
          </cell>
          <cell r="D4791">
            <v>64.53</v>
          </cell>
          <cell r="E4791" t="str">
            <v>SICRO Abr/26</v>
          </cell>
        </row>
        <row r="4792">
          <cell r="A4792">
            <v>4415673</v>
          </cell>
          <cell r="B4792" t="str">
            <v>Revestimento vegetal com grama em mudas em superfícies inclinadas</v>
          </cell>
          <cell r="C4792" t="str">
            <v>m²</v>
          </cell>
          <cell r="D4792">
            <v>11.51</v>
          </cell>
          <cell r="E4792" t="str">
            <v>SICRO Abr/26</v>
          </cell>
        </row>
        <row r="4793">
          <cell r="A4793">
            <v>4415684</v>
          </cell>
          <cell r="B4793" t="str">
            <v>Revestimento vegetal com grama em mudas em superfícies planas</v>
          </cell>
          <cell r="C4793" t="str">
            <v>m²</v>
          </cell>
          <cell r="D4793">
            <v>6.39</v>
          </cell>
          <cell r="E4793" t="str">
            <v>SICRO Abr/26</v>
          </cell>
        </row>
        <row r="4794">
          <cell r="A4794">
            <v>4413993</v>
          </cell>
          <cell r="B4794" t="str">
            <v>Revestimento vegetal por semeadura a lanço manual de gramíneas e leguminosas</v>
          </cell>
          <cell r="C4794" t="str">
            <v>m²</v>
          </cell>
          <cell r="D4794">
            <v>0.59</v>
          </cell>
          <cell r="E4794" t="str">
            <v>SICRO Abr/26</v>
          </cell>
        </row>
        <row r="4795">
          <cell r="A4795">
            <v>4507754</v>
          </cell>
          <cell r="B4795" t="str">
            <v>Ancoragem ativa com 10 cordoalhas aderentes D = 12,7 mm - fornecimento e instalação</v>
          </cell>
          <cell r="C4795" t="str">
            <v>un</v>
          </cell>
          <cell r="D4795">
            <v>774.55</v>
          </cell>
          <cell r="E4795" t="str">
            <v>SICRO Abr/26</v>
          </cell>
        </row>
        <row r="4796">
          <cell r="A4796">
            <v>4507738</v>
          </cell>
          <cell r="B4796" t="str">
            <v>Ancoragem ativa com 10 cordoalhas aderentes D = 15,2 mm - fornecimento e instalação</v>
          </cell>
          <cell r="C4796" t="str">
            <v>un</v>
          </cell>
          <cell r="D4796">
            <v>1173.1099999999999</v>
          </cell>
          <cell r="E4796" t="str">
            <v>SICRO Abr/26</v>
          </cell>
        </row>
        <row r="4797">
          <cell r="A4797">
            <v>4507755</v>
          </cell>
          <cell r="B4797" t="str">
            <v>Ancoragem ativa com 12 cordoalhas aderentes D = 12,7 mm - fornecimento e instalação</v>
          </cell>
          <cell r="C4797" t="str">
            <v>un</v>
          </cell>
          <cell r="D4797">
            <v>1037.67</v>
          </cell>
          <cell r="E4797" t="str">
            <v>SICRO Abr/26</v>
          </cell>
        </row>
        <row r="4798">
          <cell r="A4798">
            <v>4507756</v>
          </cell>
          <cell r="B4798" t="str">
            <v>Ancoragem ativa com 12 cordoalhas aderentes D = 15,2 mm - fornecimento e instalação</v>
          </cell>
          <cell r="C4798" t="str">
            <v>un</v>
          </cell>
          <cell r="D4798">
            <v>1235.52</v>
          </cell>
          <cell r="E4798" t="str">
            <v>SICRO Abr/26</v>
          </cell>
        </row>
        <row r="4799">
          <cell r="A4799">
            <v>4507757</v>
          </cell>
          <cell r="B4799" t="str">
            <v>Ancoragem ativa com 15 cordoalhas aderentes D = 12,7 mm - fornecimento e instalação</v>
          </cell>
          <cell r="C4799" t="str">
            <v>un</v>
          </cell>
          <cell r="D4799">
            <v>1683.54</v>
          </cell>
          <cell r="E4799" t="str">
            <v>SICRO Abr/26</v>
          </cell>
        </row>
        <row r="4800">
          <cell r="A4800">
            <v>4507758</v>
          </cell>
          <cell r="B4800" t="str">
            <v>Ancoragem ativa com 15 cordoalhas aderentes D = 15,2 mm - fornecimento e instalação</v>
          </cell>
          <cell r="C4800" t="str">
            <v>un</v>
          </cell>
          <cell r="D4800">
            <v>1671.99</v>
          </cell>
          <cell r="E4800" t="str">
            <v>SICRO Abr/26</v>
          </cell>
        </row>
        <row r="4801">
          <cell r="A4801">
            <v>4507759</v>
          </cell>
          <cell r="B4801" t="str">
            <v>Ancoragem ativa com 19 cordoalhas aderentes D = 12,7 mm - fornecimento e instalação</v>
          </cell>
          <cell r="C4801" t="str">
            <v>un</v>
          </cell>
          <cell r="D4801">
            <v>1722.24</v>
          </cell>
          <cell r="E4801" t="str">
            <v>SICRO Abr/26</v>
          </cell>
        </row>
        <row r="4802">
          <cell r="A4802">
            <v>4507760</v>
          </cell>
          <cell r="B4802" t="str">
            <v>Ancoragem ativa com 19 cordoalhas aderentes D = 15,2 mm - fornecimento e instalação</v>
          </cell>
          <cell r="C4802" t="str">
            <v>un</v>
          </cell>
          <cell r="D4802">
            <v>2213.46</v>
          </cell>
          <cell r="E4802" t="str">
            <v>SICRO Abr/26</v>
          </cell>
        </row>
        <row r="4803">
          <cell r="A4803">
            <v>4507761</v>
          </cell>
          <cell r="B4803" t="str">
            <v>Ancoragem ativa com 22 cordoalhas aderentes D = 12,7 mm - fornecimento e instalação</v>
          </cell>
          <cell r="C4803" t="str">
            <v>un</v>
          </cell>
          <cell r="D4803">
            <v>2192.5300000000002</v>
          </cell>
          <cell r="E4803" t="str">
            <v>SICRO Abr/26</v>
          </cell>
        </row>
        <row r="4804">
          <cell r="A4804">
            <v>4507762</v>
          </cell>
          <cell r="B4804" t="str">
            <v>Ancoragem ativa com 22 cordoalhas aderentes D = 15,2 mm - fornecimento e instalação</v>
          </cell>
          <cell r="C4804" t="str">
            <v>un</v>
          </cell>
          <cell r="D4804">
            <v>2666.66</v>
          </cell>
          <cell r="E4804" t="str">
            <v>SICRO Abr/26</v>
          </cell>
        </row>
        <row r="4805">
          <cell r="A4805">
            <v>4507763</v>
          </cell>
          <cell r="B4805" t="str">
            <v>Ancoragem ativa com 27 cordoalhas aderentes D = 12,7 mm - fornecimento e instalação</v>
          </cell>
          <cell r="C4805" t="str">
            <v>un</v>
          </cell>
          <cell r="D4805">
            <v>2982.65</v>
          </cell>
          <cell r="E4805" t="str">
            <v>SICRO Abr/26</v>
          </cell>
        </row>
        <row r="4806">
          <cell r="A4806">
            <v>4507764</v>
          </cell>
          <cell r="B4806" t="str">
            <v>Ancoragem ativa com 27 cordoalhas aderentes D = 15,2 mm - fornecimento e instalação</v>
          </cell>
          <cell r="C4806" t="str">
            <v>un</v>
          </cell>
          <cell r="D4806">
            <v>3537.59</v>
          </cell>
          <cell r="E4806" t="str">
            <v>SICRO Abr/26</v>
          </cell>
        </row>
        <row r="4807">
          <cell r="A4807">
            <v>4507765</v>
          </cell>
          <cell r="B4807" t="str">
            <v>Ancoragem ativa com 31 cordoalhas aderentes D = 12,7 mm - fornecimento e instalação</v>
          </cell>
          <cell r="C4807" t="str">
            <v>un</v>
          </cell>
          <cell r="D4807">
            <v>3043.64</v>
          </cell>
          <cell r="E4807" t="str">
            <v>SICRO Abr/26</v>
          </cell>
        </row>
        <row r="4808">
          <cell r="A4808">
            <v>4508192</v>
          </cell>
          <cell r="B4808" t="str">
            <v>Ancoragem ativa com 31 cordoalhas aderentes D = 15,2 mm - fornecimento e instalação</v>
          </cell>
          <cell r="C4808" t="str">
            <v>un</v>
          </cell>
          <cell r="D4808">
            <v>4817.8900000000003</v>
          </cell>
          <cell r="E4808" t="str">
            <v>SICRO Abr/26</v>
          </cell>
        </row>
        <row r="4809">
          <cell r="A4809">
            <v>4507766</v>
          </cell>
          <cell r="B4809" t="str">
            <v>Ancoragem ativa com 4 cordoalhas aderentes D = 12,7 mm - fornecimento e instalação</v>
          </cell>
          <cell r="C4809" t="str">
            <v>un</v>
          </cell>
          <cell r="D4809">
            <v>358.26</v>
          </cell>
          <cell r="E4809" t="str">
            <v>SICRO Abr/26</v>
          </cell>
        </row>
        <row r="4810">
          <cell r="A4810">
            <v>4507767</v>
          </cell>
          <cell r="B4810" t="str">
            <v>Ancoragem ativa com 4 cordoalhas aderentes D = 15,2 mm - fornecimento e instalação</v>
          </cell>
          <cell r="C4810" t="str">
            <v>un</v>
          </cell>
          <cell r="D4810">
            <v>652.66999999999996</v>
          </cell>
          <cell r="E4810" t="str">
            <v>SICRO Abr/26</v>
          </cell>
        </row>
        <row r="4811">
          <cell r="A4811">
            <v>4507768</v>
          </cell>
          <cell r="B4811" t="str">
            <v>Ancoragem ativa com 6 cordoalhas aderentes D = 12,7 mm - fornecimento e instalação</v>
          </cell>
          <cell r="C4811" t="str">
            <v>un</v>
          </cell>
          <cell r="D4811">
            <v>484.75</v>
          </cell>
          <cell r="E4811" t="str">
            <v>SICRO Abr/26</v>
          </cell>
        </row>
        <row r="4812">
          <cell r="A4812">
            <v>4507769</v>
          </cell>
          <cell r="B4812" t="str">
            <v>Ancoragem ativa com 6 cordoalhas aderentes D = 15,2 mm - fornecimento e instalação</v>
          </cell>
          <cell r="C4812" t="str">
            <v>un</v>
          </cell>
          <cell r="D4812">
            <v>646.52</v>
          </cell>
          <cell r="E4812" t="str">
            <v>SICRO Abr/26</v>
          </cell>
        </row>
        <row r="4813">
          <cell r="A4813">
            <v>4507770</v>
          </cell>
          <cell r="B4813" t="str">
            <v>Ancoragem ativa com 7 cordoalhas aderentes D = 12,7 mm - fornecimento e instalação</v>
          </cell>
          <cell r="C4813" t="str">
            <v>un</v>
          </cell>
          <cell r="D4813">
            <v>526.01</v>
          </cell>
          <cell r="E4813" t="str">
            <v>SICRO Abr/26</v>
          </cell>
        </row>
        <row r="4814">
          <cell r="A4814">
            <v>4507771</v>
          </cell>
          <cell r="B4814" t="str">
            <v>Ancoragem ativa com 7 cordoalhas aderentes D = 15,2 mm - fornecimento e instalação</v>
          </cell>
          <cell r="C4814" t="str">
            <v>un</v>
          </cell>
          <cell r="D4814">
            <v>671.71</v>
          </cell>
          <cell r="E4814" t="str">
            <v>SICRO Abr/26</v>
          </cell>
        </row>
        <row r="4815">
          <cell r="A4815">
            <v>4507772</v>
          </cell>
          <cell r="B4815" t="str">
            <v>Ancoragem ativa com 8 cordoalhas aderentes D = 12,7 mm - fornecimento e instalação</v>
          </cell>
          <cell r="C4815" t="str">
            <v>un</v>
          </cell>
          <cell r="D4815">
            <v>666.64</v>
          </cell>
          <cell r="E4815" t="str">
            <v>SICRO Abr/26</v>
          </cell>
        </row>
        <row r="4816">
          <cell r="A4816">
            <v>4508193</v>
          </cell>
          <cell r="B4816" t="str">
            <v>Ancoragem ativa com 8 cordoalhas aderentes D = 15,2 mm - fornecimento e instalação</v>
          </cell>
          <cell r="C4816" t="str">
            <v>un</v>
          </cell>
          <cell r="D4816">
            <v>969.41</v>
          </cell>
          <cell r="E4816" t="str">
            <v>SICRO Abr/26</v>
          </cell>
        </row>
        <row r="4817">
          <cell r="A4817">
            <v>4507773</v>
          </cell>
          <cell r="B4817" t="str">
            <v>Ancoragem ativa com 9 cordoalhas aderentes D = 12,7 mm - fornecimento e instalação</v>
          </cell>
          <cell r="C4817" t="str">
            <v>un</v>
          </cell>
          <cell r="D4817">
            <v>745.9</v>
          </cell>
          <cell r="E4817" t="str">
            <v>SICRO Abr/26</v>
          </cell>
        </row>
        <row r="4818">
          <cell r="A4818">
            <v>4507774</v>
          </cell>
          <cell r="B4818" t="str">
            <v>Ancoragem ativa com 9 cordoalhas aderentes D = 15,2 mm - fornecimento e instalação</v>
          </cell>
          <cell r="C4818" t="str">
            <v>un</v>
          </cell>
          <cell r="D4818">
            <v>1047.67</v>
          </cell>
          <cell r="E4818" t="str">
            <v>SICRO Abr/26</v>
          </cell>
        </row>
        <row r="4819">
          <cell r="A4819">
            <v>4507775</v>
          </cell>
          <cell r="B4819" t="str">
            <v>Ancoragem ativa para lajes com 1 cordoalha aderente D = 12,7 mm - fornecimento e instalação</v>
          </cell>
          <cell r="C4819" t="str">
            <v>un</v>
          </cell>
          <cell r="D4819">
            <v>107.03</v>
          </cell>
          <cell r="E4819" t="str">
            <v>SICRO Abr/26</v>
          </cell>
        </row>
        <row r="4820">
          <cell r="A4820">
            <v>4507776</v>
          </cell>
          <cell r="B4820" t="str">
            <v>Ancoragem ativa para lajes com 1 cordoalha aderente D = 15,2 mm - fornecimento e instalação</v>
          </cell>
          <cell r="C4820" t="str">
            <v>un</v>
          </cell>
          <cell r="D4820">
            <v>117.47</v>
          </cell>
          <cell r="E4820" t="str">
            <v>SICRO Abr/26</v>
          </cell>
        </row>
        <row r="4821">
          <cell r="A4821">
            <v>4507783</v>
          </cell>
          <cell r="B4821" t="str">
            <v>Ancoragem ativa para lajes com 1 cordoalha engraxada D = 12,7 mm - fornecimento e instalação</v>
          </cell>
          <cell r="C4821" t="str">
            <v>un</v>
          </cell>
          <cell r="D4821">
            <v>78.81</v>
          </cell>
          <cell r="E4821" t="str">
            <v>SICRO Abr/26</v>
          </cell>
        </row>
        <row r="4822">
          <cell r="A4822">
            <v>4507784</v>
          </cell>
          <cell r="B4822" t="str">
            <v>Ancoragem ativa para lajes com 1 cordoalha engraxada D = 15,2 mm - fornecimento e instalação</v>
          </cell>
          <cell r="C4822" t="str">
            <v>un</v>
          </cell>
          <cell r="D4822">
            <v>108.11</v>
          </cell>
          <cell r="E4822" t="str">
            <v>SICRO Abr/26</v>
          </cell>
        </row>
        <row r="4823">
          <cell r="A4823">
            <v>4507777</v>
          </cell>
          <cell r="B4823" t="str">
            <v>Ancoragem ativa para lajes com 2 cordoalhas aderentes D = 12,7 mm - fornecimento e instalação</v>
          </cell>
          <cell r="C4823" t="str">
            <v>un</v>
          </cell>
          <cell r="D4823">
            <v>186.14</v>
          </cell>
          <cell r="E4823" t="str">
            <v>SICRO Abr/26</v>
          </cell>
        </row>
        <row r="4824">
          <cell r="A4824">
            <v>4507778</v>
          </cell>
          <cell r="B4824" t="str">
            <v>Ancoragem ativa para lajes com 2 cordoalhas aderentes D = 15,2 mm - fornecimento e instalação</v>
          </cell>
          <cell r="C4824" t="str">
            <v>un</v>
          </cell>
          <cell r="D4824">
            <v>235.85</v>
          </cell>
          <cell r="E4824" t="str">
            <v>SICRO Abr/26</v>
          </cell>
        </row>
        <row r="4825">
          <cell r="A4825">
            <v>4507779</v>
          </cell>
          <cell r="B4825" t="str">
            <v>Ancoragem ativa para lajes com 3 cordoalhas aderentes D = 12,7 mm - fornecimento e instalação</v>
          </cell>
          <cell r="C4825" t="str">
            <v>un</v>
          </cell>
          <cell r="D4825">
            <v>239.42</v>
          </cell>
          <cell r="E4825" t="str">
            <v>SICRO Abr/26</v>
          </cell>
        </row>
        <row r="4826">
          <cell r="A4826">
            <v>4507780</v>
          </cell>
          <cell r="B4826" t="str">
            <v>Ancoragem ativa para lajes com 3 cordoalhas aderentes D = 15,2 mm - fornecimento e instalação</v>
          </cell>
          <cell r="C4826" t="str">
            <v>un</v>
          </cell>
          <cell r="D4826">
            <v>329.91</v>
          </cell>
          <cell r="E4826" t="str">
            <v>SICRO Abr/26</v>
          </cell>
        </row>
        <row r="4827">
          <cell r="A4827">
            <v>4507781</v>
          </cell>
          <cell r="B4827" t="str">
            <v>Ancoragem ativa para lajes com 4 cordoalhas aderentes D = 12,7 mm - fornecimento e instalação</v>
          </cell>
          <cell r="C4827" t="str">
            <v>un</v>
          </cell>
          <cell r="D4827">
            <v>291.64</v>
          </cell>
          <cell r="E4827" t="str">
            <v>SICRO Abr/26</v>
          </cell>
        </row>
        <row r="4828">
          <cell r="A4828">
            <v>4507782</v>
          </cell>
          <cell r="B4828" t="str">
            <v>Ancoragem ativa para lajes com 4 cordoalhas aderentes D = 15,2 mm - fornecimento e instalação</v>
          </cell>
          <cell r="C4828" t="str">
            <v>un</v>
          </cell>
          <cell r="D4828">
            <v>337.48</v>
          </cell>
          <cell r="E4828" t="str">
            <v>SICRO Abr/26</v>
          </cell>
        </row>
        <row r="4829">
          <cell r="A4829">
            <v>4507785</v>
          </cell>
          <cell r="B4829" t="str">
            <v>Ancoragem passiva com 10 cordoalhas aderentes D = 12,7 mm - fornecimento e instalação</v>
          </cell>
          <cell r="C4829" t="str">
            <v>un</v>
          </cell>
          <cell r="D4829">
            <v>124.93</v>
          </cell>
          <cell r="E4829" t="str">
            <v>SICRO Abr/26</v>
          </cell>
        </row>
        <row r="4830">
          <cell r="A4830">
            <v>4508194</v>
          </cell>
          <cell r="B4830" t="str">
            <v>Ancoragem passiva com 10 cordoalhas aderentes D = 15,2 mm - fornecimento e instalação</v>
          </cell>
          <cell r="C4830" t="str">
            <v>un</v>
          </cell>
          <cell r="D4830">
            <v>135.94999999999999</v>
          </cell>
          <cell r="E4830" t="str">
            <v>SICRO Abr/26</v>
          </cell>
        </row>
        <row r="4831">
          <cell r="A4831">
            <v>4507786</v>
          </cell>
          <cell r="B4831" t="str">
            <v>Ancoragem passiva com 12 cordoalhas aderentes D = 12,7 mm - fornecimento e instalação</v>
          </cell>
          <cell r="C4831" t="str">
            <v>un</v>
          </cell>
          <cell r="D4831">
            <v>146.83000000000001</v>
          </cell>
          <cell r="E4831" t="str">
            <v>SICRO Abr/26</v>
          </cell>
        </row>
        <row r="4832">
          <cell r="A4832">
            <v>4507787</v>
          </cell>
          <cell r="B4832" t="str">
            <v>Ancoragem passiva com 12 cordoalhas aderentes D = 15,2 mm - fornecimento e instalação</v>
          </cell>
          <cell r="C4832" t="str">
            <v>un</v>
          </cell>
          <cell r="D4832">
            <v>135.6</v>
          </cell>
          <cell r="E4832" t="str">
            <v>SICRO Abr/26</v>
          </cell>
        </row>
        <row r="4833">
          <cell r="A4833">
            <v>4507788</v>
          </cell>
          <cell r="B4833" t="str">
            <v>Ancoragem passiva com 15 cordoalhas aderentes D = 12,7 mm - fornecimento e instalação</v>
          </cell>
          <cell r="C4833" t="str">
            <v>un</v>
          </cell>
          <cell r="D4833">
            <v>193.01</v>
          </cell>
          <cell r="E4833" t="str">
            <v>SICRO Abr/26</v>
          </cell>
        </row>
        <row r="4834">
          <cell r="A4834">
            <v>4507789</v>
          </cell>
          <cell r="B4834" t="str">
            <v>Ancoragem passiva com 15 cordoalhas aderentes D = 15,2 mm - fornecimento e instalação</v>
          </cell>
          <cell r="C4834" t="str">
            <v>un</v>
          </cell>
          <cell r="D4834">
            <v>207.98</v>
          </cell>
          <cell r="E4834" t="str">
            <v>SICRO Abr/26</v>
          </cell>
        </row>
        <row r="4835">
          <cell r="A4835">
            <v>4507790</v>
          </cell>
          <cell r="B4835" t="str">
            <v>Ancoragem passiva com 19 cordoalhas aderentes D = 12,7 mm - fornecimento e instalação</v>
          </cell>
          <cell r="C4835" t="str">
            <v>un</v>
          </cell>
          <cell r="D4835">
            <v>238.13</v>
          </cell>
          <cell r="E4835" t="str">
            <v>SICRO Abr/26</v>
          </cell>
        </row>
        <row r="4836">
          <cell r="A4836">
            <v>4507791</v>
          </cell>
          <cell r="B4836" t="str">
            <v>Ancoragem passiva com 19 cordoalhas aderentes D = 15,2 mm - fornecimento e instalação</v>
          </cell>
          <cell r="C4836" t="str">
            <v>un</v>
          </cell>
          <cell r="D4836">
            <v>233.1</v>
          </cell>
          <cell r="E4836" t="str">
            <v>SICRO Abr/26</v>
          </cell>
        </row>
        <row r="4837">
          <cell r="A4837">
            <v>4507792</v>
          </cell>
          <cell r="B4837" t="str">
            <v>Ancoragem passiva com 22 cordoalhas aderentes D = 12,7 mm - fornecimento e instalação</v>
          </cell>
          <cell r="C4837" t="str">
            <v>un</v>
          </cell>
          <cell r="D4837">
            <v>274.72000000000003</v>
          </cell>
          <cell r="E4837" t="str">
            <v>SICRO Abr/26</v>
          </cell>
        </row>
        <row r="4838">
          <cell r="A4838">
            <v>4507793</v>
          </cell>
          <cell r="B4838" t="str">
            <v>Ancoragem passiva com 22 cordoalhas aderentes D = 15,2 mm - fornecimento e instalação</v>
          </cell>
          <cell r="C4838" t="str">
            <v>un</v>
          </cell>
          <cell r="D4838">
            <v>275.10000000000002</v>
          </cell>
          <cell r="E4838" t="str">
            <v>SICRO Abr/26</v>
          </cell>
        </row>
        <row r="4839">
          <cell r="A4839">
            <v>4507794</v>
          </cell>
          <cell r="B4839" t="str">
            <v>Ancoragem passiva com 27 cordoalhas aderentes D = 12,7 mm - fornecimento e instalação</v>
          </cell>
          <cell r="C4839" t="str">
            <v>un</v>
          </cell>
          <cell r="D4839">
            <v>335.51</v>
          </cell>
          <cell r="E4839" t="str">
            <v>SICRO Abr/26</v>
          </cell>
        </row>
        <row r="4840">
          <cell r="A4840">
            <v>4507795</v>
          </cell>
          <cell r="B4840" t="str">
            <v>Ancoragem passiva com 27 cordoalhas aderentes D = 15,2 mm - fornecimento e instalação</v>
          </cell>
          <cell r="C4840" t="str">
            <v>un</v>
          </cell>
          <cell r="D4840">
            <v>335.7</v>
          </cell>
          <cell r="E4840" t="str">
            <v>SICRO Abr/26</v>
          </cell>
        </row>
        <row r="4841">
          <cell r="A4841">
            <v>4507796</v>
          </cell>
          <cell r="B4841" t="str">
            <v>Ancoragem passiva com 31 cordoalhas aderentes D = 12,7 mm - fornecimento e instalação</v>
          </cell>
          <cell r="C4841" t="str">
            <v>un</v>
          </cell>
          <cell r="D4841">
            <v>383.38</v>
          </cell>
          <cell r="E4841" t="str">
            <v>SICRO Abr/26</v>
          </cell>
        </row>
        <row r="4842">
          <cell r="A4842">
            <v>4508190</v>
          </cell>
          <cell r="B4842" t="str">
            <v>Ancoragem passiva com 31 cordoalhas aderentes D = 15,2 mm - fornecimento e instalação</v>
          </cell>
          <cell r="C4842" t="str">
            <v>un</v>
          </cell>
          <cell r="D4842">
            <v>384.25</v>
          </cell>
          <cell r="E4842" t="str">
            <v>SICRO Abr/26</v>
          </cell>
        </row>
        <row r="4843">
          <cell r="A4843">
            <v>4507797</v>
          </cell>
          <cell r="B4843" t="str">
            <v>Ancoragem passiva com 4 cordoalhas aderentes D = 12,7 mm - fornecimento e instalação</v>
          </cell>
          <cell r="C4843" t="str">
            <v>un</v>
          </cell>
          <cell r="D4843">
            <v>61.94</v>
          </cell>
          <cell r="E4843" t="str">
            <v>SICRO Abr/26</v>
          </cell>
        </row>
        <row r="4844">
          <cell r="A4844">
            <v>4507798</v>
          </cell>
          <cell r="B4844" t="str">
            <v>Ancoragem passiva com 4 cordoalhas aderentes D = 15,2 mm - fornecimento e instalação</v>
          </cell>
          <cell r="C4844" t="str">
            <v>un</v>
          </cell>
          <cell r="D4844">
            <v>56.86</v>
          </cell>
          <cell r="E4844" t="str">
            <v>SICRO Abr/26</v>
          </cell>
        </row>
        <row r="4845">
          <cell r="A4845">
            <v>4507799</v>
          </cell>
          <cell r="B4845" t="str">
            <v>Ancoragem passiva com 6 cordoalhas aderentes D = 12,7 mm - fornecimento e instalação</v>
          </cell>
          <cell r="C4845" t="str">
            <v>un</v>
          </cell>
          <cell r="D4845">
            <v>83.96</v>
          </cell>
          <cell r="E4845" t="str">
            <v>SICRO Abr/26</v>
          </cell>
        </row>
        <row r="4846">
          <cell r="A4846">
            <v>4507800</v>
          </cell>
          <cell r="B4846" t="str">
            <v>Ancoragem passiva com 6 cordoalhas aderentes D = 15,2 mm - fornecimento e instalação</v>
          </cell>
          <cell r="C4846" t="str">
            <v>un</v>
          </cell>
          <cell r="D4846">
            <v>80.45</v>
          </cell>
          <cell r="E4846" t="str">
            <v>SICRO Abr/26</v>
          </cell>
        </row>
        <row r="4847">
          <cell r="A4847">
            <v>4507801</v>
          </cell>
          <cell r="B4847" t="str">
            <v>Ancoragem passiva com 7 cordoalhas aderentes D = 12,7 mm - fornecimento e instalação</v>
          </cell>
          <cell r="C4847" t="str">
            <v>un</v>
          </cell>
          <cell r="D4847">
            <v>101.27</v>
          </cell>
          <cell r="E4847" t="str">
            <v>SICRO Abr/26</v>
          </cell>
        </row>
        <row r="4848">
          <cell r="A4848">
            <v>4507802</v>
          </cell>
          <cell r="B4848" t="str">
            <v>Ancoragem passiva com 7 cordoalhas aderentes D = 15,2 mm - fornecimento e instalação</v>
          </cell>
          <cell r="C4848" t="str">
            <v>un</v>
          </cell>
          <cell r="D4848">
            <v>96.73</v>
          </cell>
          <cell r="E4848" t="str">
            <v>SICRO Abr/26</v>
          </cell>
        </row>
        <row r="4849">
          <cell r="A4849">
            <v>4507803</v>
          </cell>
          <cell r="B4849" t="str">
            <v>Ancoragem passiva com 8 cordoalhas aderentes D = 12,7 mm - fornecimento e instalação</v>
          </cell>
          <cell r="C4849" t="str">
            <v>un</v>
          </cell>
          <cell r="D4849">
            <v>101.84</v>
          </cell>
          <cell r="E4849" t="str">
            <v>SICRO Abr/26</v>
          </cell>
        </row>
        <row r="4850">
          <cell r="A4850">
            <v>4508191</v>
          </cell>
          <cell r="B4850" t="str">
            <v>Ancoragem passiva com 8 cordoalhas aderentes D = 15,2 mm - fornecimento e instalação</v>
          </cell>
          <cell r="C4850" t="str">
            <v>un</v>
          </cell>
          <cell r="D4850">
            <v>101.95</v>
          </cell>
          <cell r="E4850" t="str">
            <v>SICRO Abr/26</v>
          </cell>
        </row>
        <row r="4851">
          <cell r="A4851">
            <v>4507804</v>
          </cell>
          <cell r="B4851" t="str">
            <v>Ancoragem passiva com 9 cordoalhas aderentes D = 12,7 mm - fornecimento e instalação</v>
          </cell>
          <cell r="C4851" t="str">
            <v>un</v>
          </cell>
          <cell r="D4851">
            <v>124.3</v>
          </cell>
          <cell r="E4851" t="str">
            <v>SICRO Abr/26</v>
          </cell>
        </row>
        <row r="4852">
          <cell r="A4852">
            <v>4507805</v>
          </cell>
          <cell r="B4852" t="str">
            <v>Ancoragem passiva com 9 cordoalhas aderentes D = 15,2 mm - fornecimento e instalação</v>
          </cell>
          <cell r="C4852" t="str">
            <v>un</v>
          </cell>
          <cell r="D4852">
            <v>118.46</v>
          </cell>
          <cell r="E4852" t="str">
            <v>SICRO Abr/26</v>
          </cell>
        </row>
        <row r="4853">
          <cell r="A4853">
            <v>4507806</v>
          </cell>
          <cell r="B4853" t="str">
            <v>Ancoragem passiva para lajes com 1 cordoalha aderente D = 12,7 mm - fornecimento e instalação</v>
          </cell>
          <cell r="C4853" t="str">
            <v>un</v>
          </cell>
          <cell r="D4853">
            <v>28.41</v>
          </cell>
          <cell r="E4853" t="str">
            <v>SICRO Abr/26</v>
          </cell>
        </row>
        <row r="4854">
          <cell r="A4854">
            <v>4507807</v>
          </cell>
          <cell r="B4854" t="str">
            <v>Ancoragem passiva para lajes com 1 cordoalha aderente D = 15,2 mm - fornecimento e instalação</v>
          </cell>
          <cell r="C4854" t="str">
            <v>un</v>
          </cell>
          <cell r="D4854">
            <v>35.78</v>
          </cell>
          <cell r="E4854" t="str">
            <v>SICRO Abr/26</v>
          </cell>
        </row>
        <row r="4855">
          <cell r="A4855">
            <v>4507866</v>
          </cell>
          <cell r="B4855" t="str">
            <v>Ancoragem passiva para lajes com 1 cordoalha engraxada D = 12,7 mm - fornecimento e instalação</v>
          </cell>
          <cell r="C4855" t="str">
            <v>un</v>
          </cell>
          <cell r="D4855">
            <v>72.260000000000005</v>
          </cell>
          <cell r="E4855" t="str">
            <v>SICRO Abr/26</v>
          </cell>
        </row>
        <row r="4856">
          <cell r="A4856">
            <v>4507867</v>
          </cell>
          <cell r="B4856" t="str">
            <v>Ancoragem passiva para lajes com 1 cordoalha engraxada D = 15,2 mm - fornecimento e instalação</v>
          </cell>
          <cell r="C4856" t="str">
            <v>un</v>
          </cell>
          <cell r="D4856">
            <v>101.57</v>
          </cell>
          <cell r="E4856" t="str">
            <v>SICRO Abr/26</v>
          </cell>
        </row>
        <row r="4857">
          <cell r="A4857">
            <v>4507808</v>
          </cell>
          <cell r="B4857" t="str">
            <v>Ancoragem passiva para lajes com 2 cordoalhas aderentes D = 12,7 mm - fornecimento e instalação</v>
          </cell>
          <cell r="C4857" t="str">
            <v>un</v>
          </cell>
          <cell r="D4857">
            <v>37.590000000000003</v>
          </cell>
          <cell r="E4857" t="str">
            <v>SICRO Abr/26</v>
          </cell>
        </row>
        <row r="4858">
          <cell r="A4858">
            <v>4507809</v>
          </cell>
          <cell r="B4858" t="str">
            <v>Ancoragem passiva para lajes com 2 cordoalhas aderentes D = 15,2 mm - fornecimento e instalação</v>
          </cell>
          <cell r="C4858" t="str">
            <v>un</v>
          </cell>
          <cell r="D4858">
            <v>41.64</v>
          </cell>
          <cell r="E4858" t="str">
            <v>SICRO Abr/26</v>
          </cell>
        </row>
        <row r="4859">
          <cell r="A4859">
            <v>4507810</v>
          </cell>
          <cell r="B4859" t="str">
            <v>Ancoragem passiva para lajes com 3 cordoalhas aderentes D = 12,7 mm - fornecimento e instalação</v>
          </cell>
          <cell r="C4859" t="str">
            <v>un</v>
          </cell>
          <cell r="D4859">
            <v>69</v>
          </cell>
          <cell r="E4859" t="str">
            <v>SICRO Abr/26</v>
          </cell>
        </row>
        <row r="4860">
          <cell r="A4860">
            <v>4507811</v>
          </cell>
          <cell r="B4860" t="str">
            <v>Ancoragem passiva para lajes com 3 cordoalhas aderentes D = 15,2 mm - fornecimento e instalação</v>
          </cell>
          <cell r="C4860" t="str">
            <v>un</v>
          </cell>
          <cell r="D4860">
            <v>61.64</v>
          </cell>
          <cell r="E4860" t="str">
            <v>SICRO Abr/26</v>
          </cell>
        </row>
        <row r="4861">
          <cell r="A4861">
            <v>4507812</v>
          </cell>
          <cell r="B4861" t="str">
            <v>Ancoragem passiva para lajes com 4 cordoalhas aderentes D = 12,7 mm - fornecimento e instalação</v>
          </cell>
          <cell r="C4861" t="str">
            <v>un</v>
          </cell>
          <cell r="D4861">
            <v>68.099999999999994</v>
          </cell>
          <cell r="E4861" t="str">
            <v>SICRO Abr/26</v>
          </cell>
        </row>
        <row r="4862">
          <cell r="A4862">
            <v>4507813</v>
          </cell>
          <cell r="B4862" t="str">
            <v>Ancoragem passiva para lajes com 4 cordoalhas aderentes D = 15,2 mm - fornecimento e instalação</v>
          </cell>
          <cell r="C4862" t="str">
            <v>un</v>
          </cell>
          <cell r="D4862">
            <v>64.38</v>
          </cell>
          <cell r="E4862" t="str">
            <v>SICRO Abr/26</v>
          </cell>
        </row>
        <row r="4863">
          <cell r="A4863">
            <v>4507851</v>
          </cell>
          <cell r="B4863" t="str">
            <v>Bainha metálica ovalizada seção 19 x 36 mm para 1 cordoalha D = 12,7 mm - fornecimento, instalação e injeção de nata de cimento</v>
          </cell>
          <cell r="C4863" t="str">
            <v>m</v>
          </cell>
          <cell r="D4863">
            <v>25.63</v>
          </cell>
          <cell r="E4863" t="str">
            <v>SICRO Abr/26</v>
          </cell>
        </row>
        <row r="4864">
          <cell r="A4864">
            <v>4507852</v>
          </cell>
          <cell r="B4864" t="str">
            <v>Bainha metálica ovalizada seção 19 x 36 mm para 2 cordoalhas D = 12,7 mm - fornecimento, instalação e injeção de nata de cimento</v>
          </cell>
          <cell r="C4864" t="str">
            <v>m</v>
          </cell>
          <cell r="D4864">
            <v>25.49</v>
          </cell>
          <cell r="E4864" t="str">
            <v>SICRO Abr/26</v>
          </cell>
        </row>
        <row r="4865">
          <cell r="A4865">
            <v>4507853</v>
          </cell>
          <cell r="B4865" t="str">
            <v>Bainha metálica ovalizada seção 19 x 48 mm para 3 cordoalhas D = 12,7 mm - fornecimento, instalação e injeção de nata de cimento</v>
          </cell>
          <cell r="C4865" t="str">
            <v>m</v>
          </cell>
          <cell r="D4865">
            <v>29.32</v>
          </cell>
          <cell r="E4865" t="str">
            <v>SICRO Abr/26</v>
          </cell>
        </row>
        <row r="4866">
          <cell r="A4866">
            <v>4507854</v>
          </cell>
          <cell r="B4866" t="str">
            <v>Bainha metálica ovalizada seção 19 x 62 mm para 4 cordoalhas D = 12,7 mm - fornecimento, instalação e injeção de nata de cimento</v>
          </cell>
          <cell r="C4866" t="str">
            <v>m</v>
          </cell>
          <cell r="D4866">
            <v>30.19</v>
          </cell>
          <cell r="E4866" t="str">
            <v>SICRO Abr/26</v>
          </cell>
        </row>
        <row r="4867">
          <cell r="A4867">
            <v>4507855</v>
          </cell>
          <cell r="B4867" t="str">
            <v>Bainha metálica ovalizada seção 22 x 32 mm para 1 cordoalha D = 15,2 mm - fornecimento, instalação e injeção de nata de cimento</v>
          </cell>
          <cell r="C4867" t="str">
            <v>m</v>
          </cell>
          <cell r="D4867">
            <v>26.09</v>
          </cell>
          <cell r="E4867" t="str">
            <v>SICRO Abr/26</v>
          </cell>
        </row>
        <row r="4868">
          <cell r="A4868">
            <v>4507856</v>
          </cell>
          <cell r="B4868" t="str">
            <v>Bainha metálica ovalizada seção 22 x 32 mm para 2 cordoalhas D = 15,2 mm - fornecimento, instalação e injeção de nata de cimento</v>
          </cell>
          <cell r="C4868" t="str">
            <v>m</v>
          </cell>
          <cell r="D4868">
            <v>25.88</v>
          </cell>
          <cell r="E4868" t="str">
            <v>SICRO Abr/26</v>
          </cell>
        </row>
        <row r="4869">
          <cell r="A4869">
            <v>4507857</v>
          </cell>
          <cell r="B4869" t="str">
            <v>Bainha metálica ovalizada seção 22 x 55 mm para 3 cordoalhas D = 15,2 mm - fornecimento, instalação e injeção de nata de cimento</v>
          </cell>
          <cell r="C4869" t="str">
            <v>m</v>
          </cell>
          <cell r="D4869">
            <v>31.47</v>
          </cell>
          <cell r="E4869" t="str">
            <v>SICRO Abr/26</v>
          </cell>
        </row>
        <row r="4870">
          <cell r="A4870">
            <v>4507858</v>
          </cell>
          <cell r="B4870" t="str">
            <v>Bainha metálica ovalizada seção 22 x 73 mm para 4 cordoalhas D = 15,2 mm - fornecimento, instalação e injeção de nata de cimento</v>
          </cell>
          <cell r="C4870" t="str">
            <v>m</v>
          </cell>
          <cell r="D4870">
            <v>33.64</v>
          </cell>
          <cell r="E4870" t="str">
            <v>SICRO Abr/26</v>
          </cell>
        </row>
        <row r="4871">
          <cell r="A4871">
            <v>4508177</v>
          </cell>
          <cell r="B4871" t="str">
            <v>Bainha metálica redonda D = 100 mm para 21 cordoalhas D = 15,2 mm - fornecimento, instalação e injeção de nata de cimento</v>
          </cell>
          <cell r="C4871" t="str">
            <v>m</v>
          </cell>
          <cell r="D4871">
            <v>59.81</v>
          </cell>
          <cell r="E4871" t="str">
            <v>SICRO Abr/26</v>
          </cell>
        </row>
        <row r="4872">
          <cell r="A4872">
            <v>4508178</v>
          </cell>
          <cell r="B4872" t="str">
            <v>Bainha metálica redonda D = 100 mm para 22 cordoalhas D = 15,2 mm - fornecimento, instalação e injeção de nata de cimento</v>
          </cell>
          <cell r="C4872" t="str">
            <v>m</v>
          </cell>
          <cell r="D4872">
            <v>59.61</v>
          </cell>
          <cell r="E4872" t="str">
            <v>SICRO Abr/26</v>
          </cell>
        </row>
        <row r="4873">
          <cell r="A4873">
            <v>4507821</v>
          </cell>
          <cell r="B4873" t="str">
            <v>Bainha metálica redonda D = 100 mm para 24 cordoalhas D = 15,2 mm - fornecimento, instalação e injeção de nata de cimento</v>
          </cell>
          <cell r="C4873" t="str">
            <v>m</v>
          </cell>
          <cell r="D4873">
            <v>59.2</v>
          </cell>
          <cell r="E4873" t="str">
            <v>SICRO Abr/26</v>
          </cell>
        </row>
        <row r="4874">
          <cell r="A4874">
            <v>4507822</v>
          </cell>
          <cell r="B4874" t="str">
            <v>Bainha metálica redonda D = 100 mm para 25 cordoalhas D = 15,2 mm - fornecimento, instalação e injeção de nata de cimento</v>
          </cell>
          <cell r="C4874" t="str">
            <v>m</v>
          </cell>
          <cell r="D4874">
            <v>58.99</v>
          </cell>
          <cell r="E4874" t="str">
            <v>SICRO Abr/26</v>
          </cell>
        </row>
        <row r="4875">
          <cell r="A4875">
            <v>4507823</v>
          </cell>
          <cell r="B4875" t="str">
            <v>Bainha metálica redonda D = 100 mm para 30 cordoalhas D = 12,7 mm - fornecimento, instalação e injeção de nata de cimento</v>
          </cell>
          <cell r="C4875" t="str">
            <v>m</v>
          </cell>
          <cell r="D4875">
            <v>59.82</v>
          </cell>
          <cell r="E4875" t="str">
            <v>SICRO Abr/26</v>
          </cell>
        </row>
        <row r="4876">
          <cell r="A4876">
            <v>4508188</v>
          </cell>
          <cell r="B4876" t="str">
            <v>Bainha metálica redonda D = 100 mm para 31 cordoalhas D = 12,7 mm - fornecimento, instalação e injeção de nata de cimento</v>
          </cell>
          <cell r="C4876" t="str">
            <v>m</v>
          </cell>
          <cell r="D4876">
            <v>59.68</v>
          </cell>
          <cell r="E4876" t="str">
            <v>SICRO Abr/26</v>
          </cell>
        </row>
        <row r="4877">
          <cell r="A4877">
            <v>4507824</v>
          </cell>
          <cell r="B4877" t="str">
            <v>Bainha metálica redonda D = 110 mm para 27 cordoalhas D = 15,2 mm - fornecimento, instalação e injeção de nata de cimento</v>
          </cell>
          <cell r="C4877" t="str">
            <v>m</v>
          </cell>
          <cell r="D4877">
            <v>65.05</v>
          </cell>
          <cell r="E4877" t="str">
            <v>SICRO Abr/26</v>
          </cell>
        </row>
        <row r="4878">
          <cell r="A4878">
            <v>4507825</v>
          </cell>
          <cell r="B4878" t="str">
            <v>Bainha metálica redonda D = 110 mm para 37 cordoalhas D = 12,7 mm - fornecimento, instalação e injeção de nata de cimento</v>
          </cell>
          <cell r="C4878" t="str">
            <v>m</v>
          </cell>
          <cell r="D4878">
            <v>65.290000000000006</v>
          </cell>
          <cell r="E4878" t="str">
            <v>SICRO Abr/26</v>
          </cell>
        </row>
        <row r="4879">
          <cell r="A4879">
            <v>4507826</v>
          </cell>
          <cell r="B4879" t="str">
            <v>Bainha metálica redonda D = 120 mm para 30 cordoalhas D = 15,2 mm - fornecimento, instalação e injeção de nata de cimento</v>
          </cell>
          <cell r="C4879" t="str">
            <v>m</v>
          </cell>
          <cell r="D4879">
            <v>69.34</v>
          </cell>
          <cell r="E4879" t="str">
            <v>SICRO Abr/26</v>
          </cell>
        </row>
        <row r="4880">
          <cell r="A4880">
            <v>4508179</v>
          </cell>
          <cell r="B4880" t="str">
            <v>Bainha metálica redonda D = 120 mm para 31 cordoalhas D = 15,2 mm - fornecimento, instalação e injeção de nata de cimento</v>
          </cell>
          <cell r="C4880" t="str">
            <v>m</v>
          </cell>
          <cell r="D4880">
            <v>69.13</v>
          </cell>
          <cell r="E4880" t="str">
            <v>SICRO Abr/26</v>
          </cell>
        </row>
        <row r="4881">
          <cell r="A4881">
            <v>4507827</v>
          </cell>
          <cell r="B4881" t="str">
            <v>Bainha metálica redonda D = 130 mm para 37 cordoalhas D = 15,2 mm - fornecimento, instalação e injeção de nata de cimento</v>
          </cell>
          <cell r="C4881" t="str">
            <v>m</v>
          </cell>
          <cell r="D4881">
            <v>72.58</v>
          </cell>
          <cell r="E4881" t="str">
            <v>SICRO Abr/26</v>
          </cell>
        </row>
        <row r="4882">
          <cell r="A4882">
            <v>4508180</v>
          </cell>
          <cell r="B4882" t="str">
            <v>Bainha metálica redonda D = 30 mm para 2 cordoalhas D = 12,7 mm - fornecimento, instalação e injeção de nata de cimento</v>
          </cell>
          <cell r="C4882" t="str">
            <v>m</v>
          </cell>
          <cell r="D4882">
            <v>25.64</v>
          </cell>
          <cell r="E4882" t="str">
            <v>SICRO Abr/26</v>
          </cell>
        </row>
        <row r="4883">
          <cell r="A4883">
            <v>4507739</v>
          </cell>
          <cell r="B4883" t="str">
            <v>Bainha metálica redonda D = 35 mm para 2 cordoalhas D = 15,2 mm - fornecimento, instalação e injeção de nata de cimento</v>
          </cell>
          <cell r="C4883" t="str">
            <v>m</v>
          </cell>
          <cell r="D4883">
            <v>26.91</v>
          </cell>
          <cell r="E4883" t="str">
            <v>SICRO Abr/26</v>
          </cell>
        </row>
        <row r="4884">
          <cell r="A4884">
            <v>4508181</v>
          </cell>
          <cell r="B4884" t="str">
            <v>Bainha metálica redonda D = 35 mm para 3 cordoalhas D = 12,7 mm - fornecimento, instalação e injeção de nata de cimento</v>
          </cell>
          <cell r="C4884" t="str">
            <v>m</v>
          </cell>
          <cell r="D4884">
            <v>26.89</v>
          </cell>
          <cell r="E4884" t="str">
            <v>SICRO Abr/26</v>
          </cell>
        </row>
        <row r="4885">
          <cell r="A4885">
            <v>4508125</v>
          </cell>
          <cell r="B4885" t="str">
            <v>Bainha metálica redonda D = 40 mm para 3 cordoalhas D = 15,2 mm - fornecimento, instalação e injeção de nata de cimento</v>
          </cell>
          <cell r="C4885" t="str">
            <v>m</v>
          </cell>
          <cell r="D4885">
            <v>28.81</v>
          </cell>
          <cell r="E4885" t="str">
            <v>SICRO Abr/26</v>
          </cell>
        </row>
        <row r="4886">
          <cell r="A4886">
            <v>4507828</v>
          </cell>
          <cell r="B4886" t="str">
            <v>Bainha metálica redonda D = 40 mm para 4 cordoalhas D = 12,7 mm - fornecimento, instalação e injeção de nata de cimento</v>
          </cell>
          <cell r="C4886" t="str">
            <v>m</v>
          </cell>
          <cell r="D4886">
            <v>28.85</v>
          </cell>
          <cell r="E4886" t="str">
            <v>SICRO Abr/26</v>
          </cell>
        </row>
        <row r="4887">
          <cell r="A4887">
            <v>4507829</v>
          </cell>
          <cell r="B4887" t="str">
            <v>Bainha metálica redonda D = 45 mm para 4 cordoalhas D = 15,2 mm - fornecimento, instalação e injeção de nata de cimento</v>
          </cell>
          <cell r="C4887" t="str">
            <v>m</v>
          </cell>
          <cell r="D4887">
            <v>30.94</v>
          </cell>
          <cell r="E4887" t="str">
            <v>SICRO Abr/26</v>
          </cell>
        </row>
        <row r="4888">
          <cell r="A4888">
            <v>4508182</v>
          </cell>
          <cell r="B4888" t="str">
            <v>Bainha metálica redonda D = 45 mm para 5 cordoalhas D = 12,7 mm - fornecimento, instalação e injeção de nata de cimento</v>
          </cell>
          <cell r="C4888" t="str">
            <v>m</v>
          </cell>
          <cell r="D4888">
            <v>31.04</v>
          </cell>
          <cell r="E4888" t="str">
            <v>SICRO Abr/26</v>
          </cell>
        </row>
        <row r="4889">
          <cell r="A4889">
            <v>4508092</v>
          </cell>
          <cell r="B4889" t="str">
            <v>Bainha metálica redonda D = 50 mm para 5 cordoalhas D = 15,2 mm - fornecimento, instalação e injeção de nata de cimento</v>
          </cell>
          <cell r="C4889" t="str">
            <v>m</v>
          </cell>
          <cell r="D4889">
            <v>32.880000000000003</v>
          </cell>
          <cell r="E4889" t="str">
            <v>SICRO Abr/26</v>
          </cell>
        </row>
        <row r="4890">
          <cell r="A4890">
            <v>4507830</v>
          </cell>
          <cell r="B4890" t="str">
            <v>Bainha metálica redonda D = 50 mm para 6 cordoalhas D = 12,7 mm - fornecimento, instalação e injeção de nata de cimento</v>
          </cell>
          <cell r="C4890" t="str">
            <v>m</v>
          </cell>
          <cell r="D4890">
            <v>33.049999999999997</v>
          </cell>
          <cell r="E4890" t="str">
            <v>SICRO Abr/26</v>
          </cell>
        </row>
        <row r="4891">
          <cell r="A4891">
            <v>4508183</v>
          </cell>
          <cell r="B4891" t="str">
            <v>Bainha metálica redonda D = 55 mm para 7 cordoalhas D = 12,7 mm - fornecimento, instalação e injeção de nata de cimento</v>
          </cell>
          <cell r="C4891" t="str">
            <v>m</v>
          </cell>
          <cell r="D4891">
            <v>37.81</v>
          </cell>
          <cell r="E4891" t="str">
            <v>SICRO Abr/26</v>
          </cell>
        </row>
        <row r="4892">
          <cell r="A4892">
            <v>4507831</v>
          </cell>
          <cell r="B4892" t="str">
            <v>Bainha metálica redonda D = 55 mm para 8 cordoalhas D = 12,7 mm - fornecimento, instalação e injeção de nata de cimento</v>
          </cell>
          <cell r="C4892" t="str">
            <v>m</v>
          </cell>
          <cell r="D4892">
            <v>35.229999999999997</v>
          </cell>
          <cell r="E4892" t="str">
            <v>SICRO Abr/26</v>
          </cell>
        </row>
        <row r="4893">
          <cell r="A4893">
            <v>4507832</v>
          </cell>
          <cell r="B4893" t="str">
            <v>Bainha metálica redonda D = 60 mm para 6 cordoalhas D = 15,2 mm - fornecimento, instalação e injeção de nata de cimento</v>
          </cell>
          <cell r="C4893" t="str">
            <v>m</v>
          </cell>
          <cell r="D4893">
            <v>38.53</v>
          </cell>
          <cell r="E4893" t="str">
            <v>SICRO Abr/26</v>
          </cell>
        </row>
        <row r="4894">
          <cell r="A4894">
            <v>4507833</v>
          </cell>
          <cell r="B4894" t="str">
            <v>Bainha metálica redonda D = 60 mm para 9 cordoalhas D = 12,7 mm - fornecimento, instalação e injeção de nata de cimento</v>
          </cell>
          <cell r="C4894" t="str">
            <v>m</v>
          </cell>
          <cell r="D4894">
            <v>38.47</v>
          </cell>
          <cell r="E4894" t="str">
            <v>SICRO Abr/26</v>
          </cell>
        </row>
        <row r="4895">
          <cell r="A4895">
            <v>4507834</v>
          </cell>
          <cell r="B4895" t="str">
            <v>Bainha metálica redonda D = 65 mm para 10 cordoalhas D = 12,7 mm - fornecimento, instalação e injeção de nata de cimento</v>
          </cell>
          <cell r="C4895" t="str">
            <v>m</v>
          </cell>
          <cell r="D4895">
            <v>40.380000000000003</v>
          </cell>
          <cell r="E4895" t="str">
            <v>SICRO Abr/26</v>
          </cell>
        </row>
        <row r="4896">
          <cell r="A4896">
            <v>4508184</v>
          </cell>
          <cell r="B4896" t="str">
            <v>Bainha metálica redonda D = 65 mm para 11 cordoalhas D = 12,7 mm - fornecimento, instalação e injeção de nata de cimento</v>
          </cell>
          <cell r="C4896" t="str">
            <v>m</v>
          </cell>
          <cell r="D4896">
            <v>40.24</v>
          </cell>
          <cell r="E4896" t="str">
            <v>SICRO Abr/26</v>
          </cell>
        </row>
        <row r="4897">
          <cell r="A4897">
            <v>4507835</v>
          </cell>
          <cell r="B4897" t="str">
            <v>Bainha metálica redonda D = 65 mm para 12 cordoalhas D = 12,7 mm - fornecimento, instalação e injeção de nata de cimento</v>
          </cell>
          <cell r="C4897" t="str">
            <v>m</v>
          </cell>
          <cell r="D4897">
            <v>40.1</v>
          </cell>
          <cell r="E4897" t="str">
            <v>SICRO Abr/26</v>
          </cell>
        </row>
        <row r="4898">
          <cell r="A4898">
            <v>4508174</v>
          </cell>
          <cell r="B4898" t="str">
            <v>Bainha metálica redonda D = 65 mm para 7 cordoalhas D = 15,2 mm - fornecimento, instalação e injeção de nata de cimento</v>
          </cell>
          <cell r="C4898" t="str">
            <v>m</v>
          </cell>
          <cell r="D4898">
            <v>40.380000000000003</v>
          </cell>
          <cell r="E4898" t="str">
            <v>SICRO Abr/26</v>
          </cell>
        </row>
        <row r="4899">
          <cell r="A4899">
            <v>4507836</v>
          </cell>
          <cell r="B4899" t="str">
            <v>Bainha metálica redonda D = 65 mm para 8 cordoalhas D = 15,2 mm - fornecimento, instalação e injeção de nata de cimento</v>
          </cell>
          <cell r="C4899" t="str">
            <v>m</v>
          </cell>
          <cell r="D4899">
            <v>40.18</v>
          </cell>
          <cell r="E4899" t="str">
            <v>SICRO Abr/26</v>
          </cell>
        </row>
        <row r="4900">
          <cell r="A4900">
            <v>4507837</v>
          </cell>
          <cell r="B4900" t="str">
            <v>Bainha metálica redonda D = 70 mm para 15 cordoalhas D = 12,7 mm - fornecimento, instalação e injeção de nata de cimento</v>
          </cell>
          <cell r="C4900" t="str">
            <v>m</v>
          </cell>
          <cell r="D4900">
            <v>42.37</v>
          </cell>
          <cell r="E4900" t="str">
            <v>SICRO Abr/26</v>
          </cell>
        </row>
        <row r="4901">
          <cell r="A4901">
            <v>4507838</v>
          </cell>
          <cell r="B4901" t="str">
            <v>Bainha metálica redonda D = 70 mm para 9 cordoalhas D = 15,2 mm - fornecimento, instalação e injeção de nata de cimento</v>
          </cell>
          <cell r="C4901" t="str">
            <v>m</v>
          </cell>
          <cell r="D4901">
            <v>42.67</v>
          </cell>
          <cell r="E4901" t="str">
            <v>SICRO Abr/26</v>
          </cell>
        </row>
        <row r="4902">
          <cell r="A4902">
            <v>4507839</v>
          </cell>
          <cell r="B4902" t="str">
            <v>Bainha metálica redonda D = 75 mm para 10 cordoalhas D = 15,2 mm - fornecimento, instalação e injeção de nata de cimento</v>
          </cell>
          <cell r="C4902" t="str">
            <v>m</v>
          </cell>
          <cell r="D4902">
            <v>44.3</v>
          </cell>
          <cell r="E4902" t="str">
            <v>SICRO Abr/26</v>
          </cell>
        </row>
        <row r="4903">
          <cell r="A4903">
            <v>4508175</v>
          </cell>
          <cell r="B4903" t="str">
            <v>Bainha metálica redonda D = 75 mm para 11 cordoalhas D = 15,2 mm - fornecimento, instalação e injeção de nata de cimento</v>
          </cell>
          <cell r="C4903" t="str">
            <v>m</v>
          </cell>
          <cell r="D4903">
            <v>44.1</v>
          </cell>
          <cell r="E4903" t="str">
            <v>SICRO Abr/26</v>
          </cell>
        </row>
        <row r="4904">
          <cell r="A4904">
            <v>4507840</v>
          </cell>
          <cell r="B4904" t="str">
            <v>Bainha metálica redonda D = 75 mm para 16 cordoalhas D = 12,7 mm - fornecimento, instalação e injeção de nata de cimento</v>
          </cell>
          <cell r="C4904" t="str">
            <v>m</v>
          </cell>
          <cell r="D4904">
            <v>44.07</v>
          </cell>
          <cell r="E4904" t="str">
            <v>SICRO Abr/26</v>
          </cell>
        </row>
        <row r="4905">
          <cell r="A4905">
            <v>4507841</v>
          </cell>
          <cell r="B4905" t="str">
            <v>Bainha metálica redonda D = 75 mm para 18 cordoalhas D = 12,7 mm - fornecimento, instalação e injeção de nata de cimento</v>
          </cell>
          <cell r="C4905" t="str">
            <v>m</v>
          </cell>
          <cell r="D4905">
            <v>43.78</v>
          </cell>
          <cell r="E4905" t="str">
            <v>SICRO Abr/26</v>
          </cell>
        </row>
        <row r="4906">
          <cell r="A4906">
            <v>4507842</v>
          </cell>
          <cell r="B4906" t="str">
            <v>Bainha metálica redonda D = 80 mm para 12 cordoalhas D = 15,2 mm - fornecimento, instalação e injeção de nata de cimento</v>
          </cell>
          <cell r="C4906" t="str">
            <v>m</v>
          </cell>
          <cell r="D4906">
            <v>47.44</v>
          </cell>
          <cell r="E4906" t="str">
            <v>SICRO Abr/26</v>
          </cell>
        </row>
        <row r="4907">
          <cell r="A4907">
            <v>4508185</v>
          </cell>
          <cell r="B4907" t="str">
            <v>Bainha metálica redonda D = 80 mm para 19 cordoalhas D = 12,7 mm - fornecimento, instalação e injeção de nata de cimento</v>
          </cell>
          <cell r="C4907" t="str">
            <v>m</v>
          </cell>
          <cell r="D4907">
            <v>47.18</v>
          </cell>
          <cell r="E4907" t="str">
            <v>SICRO Abr/26</v>
          </cell>
        </row>
        <row r="4908">
          <cell r="A4908">
            <v>4507843</v>
          </cell>
          <cell r="B4908" t="str">
            <v>Bainha metálica redonda D = 80 mm para 20 cordoalhas D = 12,7 mm - fornecimento, instalação e injeção de nata de cimento</v>
          </cell>
          <cell r="C4908" t="str">
            <v>m</v>
          </cell>
          <cell r="D4908">
            <v>47.04</v>
          </cell>
          <cell r="E4908" t="str">
            <v>SICRO Abr/26</v>
          </cell>
        </row>
        <row r="4909">
          <cell r="A4909">
            <v>4507844</v>
          </cell>
          <cell r="B4909" t="str">
            <v>Bainha metálica redonda D = 85 mm para 15 cordoalhas D = 15,2 mm - fornecimento, instalação e injeção de nata de cimento</v>
          </cell>
          <cell r="C4909" t="str">
            <v>m</v>
          </cell>
          <cell r="D4909">
            <v>49.72</v>
          </cell>
          <cell r="E4909" t="str">
            <v>SICRO Abr/26</v>
          </cell>
        </row>
        <row r="4910">
          <cell r="A4910">
            <v>4508186</v>
          </cell>
          <cell r="B4910" t="str">
            <v>Bainha metálica redonda D = 85 mm para 21 cordoalhas D = 12,7 mm - fornecimento, instalação e injeção de nata de cimento</v>
          </cell>
          <cell r="C4910" t="str">
            <v>m</v>
          </cell>
          <cell r="D4910">
            <v>49.79</v>
          </cell>
          <cell r="E4910" t="str">
            <v>SICRO Abr/26</v>
          </cell>
        </row>
        <row r="4911">
          <cell r="A4911">
            <v>4508187</v>
          </cell>
          <cell r="B4911" t="str">
            <v>Bainha metálica redonda D = 85 mm para 22 cordoalhas D = 12,7 mm - fornecimento, instalação e injeção de nata de cimento</v>
          </cell>
          <cell r="C4911" t="str">
            <v>m</v>
          </cell>
          <cell r="D4911">
            <v>49.65</v>
          </cell>
          <cell r="E4911" t="str">
            <v>SICRO Abr/26</v>
          </cell>
        </row>
        <row r="4912">
          <cell r="A4912">
            <v>4507845</v>
          </cell>
          <cell r="B4912" t="str">
            <v>Bainha metálica redonda D = 85 mm para 24 cordoalhas D = 12,7 mm - fornecimento, instalação e injeção de nata de cimento</v>
          </cell>
          <cell r="C4912" t="str">
            <v>m</v>
          </cell>
          <cell r="D4912">
            <v>49.36</v>
          </cell>
          <cell r="E4912" t="str">
            <v>SICRO Abr/26</v>
          </cell>
        </row>
        <row r="4913">
          <cell r="A4913">
            <v>4507846</v>
          </cell>
          <cell r="B4913" t="str">
            <v>Bainha metálica redonda D = 85 mm para 25 cordoalhas D = 12,7 mm - fornecimento, instalação e injeção de nata de cimento</v>
          </cell>
          <cell r="C4913" t="str">
            <v>m</v>
          </cell>
          <cell r="D4913">
            <v>49.22</v>
          </cell>
          <cell r="E4913" t="str">
            <v>SICRO Abr/26</v>
          </cell>
        </row>
        <row r="4914">
          <cell r="A4914">
            <v>4507847</v>
          </cell>
          <cell r="B4914" t="str">
            <v>Bainha metálica redonda D = 90 mm para 16 cordoalhas D = 15,2 mm - fornecimento, instalação e injeção de nata de cimento</v>
          </cell>
          <cell r="C4914" t="str">
            <v>m</v>
          </cell>
          <cell r="D4914">
            <v>54.79</v>
          </cell>
          <cell r="E4914" t="str">
            <v>SICRO Abr/26</v>
          </cell>
        </row>
        <row r="4915">
          <cell r="A4915">
            <v>4507848</v>
          </cell>
          <cell r="B4915" t="str">
            <v>Bainha metálica redonda D = 90 mm para 18 cordoalhas D = 15,2 mm - fornecimento, instalação e injeção de nata de cimento</v>
          </cell>
          <cell r="C4915" t="str">
            <v>m</v>
          </cell>
          <cell r="D4915">
            <v>54.38</v>
          </cell>
          <cell r="E4915" t="str">
            <v>SICRO Abr/26</v>
          </cell>
        </row>
        <row r="4916">
          <cell r="A4916">
            <v>4507849</v>
          </cell>
          <cell r="B4916" t="str">
            <v>Bainha metálica redonda D = 90 mm para 27 cordoalhas D = 12,7 mm - fornecimento, instalação e injeção de nata de cimento</v>
          </cell>
          <cell r="C4916" t="str">
            <v>m</v>
          </cell>
          <cell r="D4916">
            <v>54.21</v>
          </cell>
          <cell r="E4916" t="str">
            <v>SICRO Abr/26</v>
          </cell>
        </row>
        <row r="4917">
          <cell r="A4917">
            <v>4508176</v>
          </cell>
          <cell r="B4917" t="str">
            <v>Bainha metálica redonda D = 95 mm para 19 cordoalhas D = 15,2 mm - fornecimento, instalação e injeção de nata de cimento</v>
          </cell>
          <cell r="C4917" t="str">
            <v>m</v>
          </cell>
          <cell r="D4917">
            <v>53.9</v>
          </cell>
          <cell r="E4917" t="str">
            <v>SICRO Abr/26</v>
          </cell>
        </row>
        <row r="4918">
          <cell r="A4918">
            <v>4507850</v>
          </cell>
          <cell r="B4918" t="str">
            <v>Bainha metálica redonda D = 95 mm para 20 cordoalhas D = 15,2 mm - fornecimento, instalação e injeção de nata de cimento</v>
          </cell>
          <cell r="C4918" t="str">
            <v>m</v>
          </cell>
          <cell r="D4918">
            <v>53.69</v>
          </cell>
          <cell r="E4918" t="str">
            <v>SICRO Abr/26</v>
          </cell>
        </row>
        <row r="4919">
          <cell r="A4919">
            <v>4507956</v>
          </cell>
          <cell r="B4919" t="str">
            <v>Cordoalha CP 190 RB D = 12,7 mm - fornecimento e instalação</v>
          </cell>
          <cell r="C4919" t="str">
            <v>kg</v>
          </cell>
          <cell r="D4919">
            <v>9.93</v>
          </cell>
          <cell r="E4919" t="str">
            <v>SICRO Abr/26</v>
          </cell>
        </row>
        <row r="4920">
          <cell r="A4920">
            <v>4507957</v>
          </cell>
          <cell r="B4920" t="str">
            <v>Cordoalha CP 190 RB D = 15,2 mm - fornecimento e instalação</v>
          </cell>
          <cell r="C4920" t="str">
            <v>kg</v>
          </cell>
          <cell r="D4920">
            <v>9.91</v>
          </cell>
          <cell r="E4920" t="str">
            <v>SICRO Abr/26</v>
          </cell>
        </row>
        <row r="4921">
          <cell r="A4921">
            <v>4507958</v>
          </cell>
          <cell r="B4921" t="str">
            <v>Cordoalha engraxada CP 190 RB D = 12,7 mm - fornecimento e instalação</v>
          </cell>
          <cell r="C4921" t="str">
            <v>kg</v>
          </cell>
          <cell r="D4921">
            <v>13.58</v>
          </cell>
          <cell r="E4921" t="str">
            <v>SICRO Abr/26</v>
          </cell>
        </row>
        <row r="4922">
          <cell r="A4922">
            <v>4507959</v>
          </cell>
          <cell r="B4922" t="str">
            <v>Cordoalha engraxada CP 190 RB D = 15,2 mm - fornecimento e instalação</v>
          </cell>
          <cell r="C4922" t="str">
            <v>kg</v>
          </cell>
          <cell r="D4922">
            <v>13.58</v>
          </cell>
          <cell r="E4922" t="str">
            <v>SICRO Abr/26</v>
          </cell>
        </row>
        <row r="4923">
          <cell r="A4923">
            <v>4516138</v>
          </cell>
          <cell r="B4923" t="str">
            <v>Gaiola metálica em cantoneira para armazenamento e manipulação de cordoalha - confecção</v>
          </cell>
          <cell r="C4923" t="str">
            <v>kg</v>
          </cell>
          <cell r="D4923">
            <v>10.29</v>
          </cell>
          <cell r="E4923" t="str">
            <v>SICRO Abr/26</v>
          </cell>
        </row>
        <row r="4924">
          <cell r="A4924">
            <v>4516137</v>
          </cell>
          <cell r="B4924" t="str">
            <v>Nicho de madeira para dispositivo de ancoragem de protensão - confecção e instalação</v>
          </cell>
          <cell r="C4924" t="str">
            <v>m²</v>
          </cell>
          <cell r="D4924">
            <v>162.02000000000001</v>
          </cell>
          <cell r="E4924" t="str">
            <v>SICRO Abr/26</v>
          </cell>
        </row>
        <row r="4925">
          <cell r="A4925">
            <v>4805755</v>
          </cell>
          <cell r="B4925" t="str">
            <v>Apiloamento manual</v>
          </cell>
          <cell r="C4925" t="str">
            <v>m³</v>
          </cell>
          <cell r="D4925">
            <v>47.66</v>
          </cell>
          <cell r="E4925" t="str">
            <v>SICRO Abr/26</v>
          </cell>
        </row>
        <row r="4926">
          <cell r="A4926">
            <v>4805756</v>
          </cell>
          <cell r="B4926" t="str">
            <v>Apiloamento manual de superfície com espessura de 15 cm</v>
          </cell>
          <cell r="C4926" t="str">
            <v>m²</v>
          </cell>
          <cell r="D4926">
            <v>7.15</v>
          </cell>
          <cell r="E4926" t="str">
            <v>SICRO Abr/26</v>
          </cell>
        </row>
        <row r="4927">
          <cell r="A4927">
            <v>4816020</v>
          </cell>
          <cell r="B4927" t="str">
            <v>Areia extraída com draga de sucção tipo bomba</v>
          </cell>
          <cell r="C4927" t="str">
            <v>m³</v>
          </cell>
          <cell r="D4927">
            <v>14.57</v>
          </cell>
          <cell r="E4927" t="str">
            <v>SICRO Abr/26</v>
          </cell>
        </row>
        <row r="4928">
          <cell r="A4928">
            <v>4816019</v>
          </cell>
          <cell r="B4928" t="str">
            <v>Areia extraída com escavadeira hidráulica de longo alcance</v>
          </cell>
          <cell r="C4928" t="str">
            <v>m³</v>
          </cell>
          <cell r="D4928">
            <v>8.74</v>
          </cell>
          <cell r="E4928" t="str">
            <v>SICRO Abr/26</v>
          </cell>
        </row>
        <row r="4929">
          <cell r="A4929">
            <v>4816018</v>
          </cell>
          <cell r="B4929" t="str">
            <v>Areia extraída com trator e carregadeira</v>
          </cell>
          <cell r="C4929" t="str">
            <v>m³</v>
          </cell>
          <cell r="D4929">
            <v>6.82</v>
          </cell>
          <cell r="E4929" t="str">
            <v>SICRO Abr/26</v>
          </cell>
        </row>
        <row r="4930">
          <cell r="A4930">
            <v>4816012</v>
          </cell>
          <cell r="B4930" t="str">
            <v>Brita produzida em central de britagem de 80 m³/h</v>
          </cell>
          <cell r="C4930" t="str">
            <v>m³</v>
          </cell>
          <cell r="D4930">
            <v>67.900000000000006</v>
          </cell>
          <cell r="E4930" t="str">
            <v>SICRO Abr/26</v>
          </cell>
        </row>
        <row r="4931">
          <cell r="A4931">
            <v>4815805</v>
          </cell>
          <cell r="B4931" t="str">
            <v>Calandragem de chapa metálica com espessura de 3 mm</v>
          </cell>
          <cell r="C4931" t="str">
            <v>m²</v>
          </cell>
          <cell r="D4931">
            <v>15.73</v>
          </cell>
          <cell r="E4931" t="str">
            <v>SICRO Abr/26</v>
          </cell>
        </row>
        <row r="4932">
          <cell r="A4932">
            <v>4815802</v>
          </cell>
          <cell r="B4932" t="str">
            <v>Calandragem de chapa metálica com espessura de 5 mm</v>
          </cell>
          <cell r="C4932" t="str">
            <v>m²</v>
          </cell>
          <cell r="D4932">
            <v>23.23</v>
          </cell>
          <cell r="E4932" t="str">
            <v>SICRO Abr/26</v>
          </cell>
        </row>
        <row r="4933">
          <cell r="A4933">
            <v>4805754</v>
          </cell>
          <cell r="B4933" t="str">
            <v>Compactação manual com soquete vibratório</v>
          </cell>
          <cell r="C4933" t="str">
            <v>m³</v>
          </cell>
          <cell r="D4933">
            <v>9.7799999999999994</v>
          </cell>
          <cell r="E4933" t="str">
            <v>SICRO Abr/26</v>
          </cell>
        </row>
        <row r="4934">
          <cell r="A4934">
            <v>4816145</v>
          </cell>
          <cell r="B4934" t="str">
            <v>Confecção de canaleta meia cana D = 0,30 m - areia e brita comerciais</v>
          </cell>
          <cell r="C4934" t="str">
            <v>m</v>
          </cell>
          <cell r="D4934">
            <v>33.869999999999997</v>
          </cell>
          <cell r="E4934" t="str">
            <v>SICRO Abr/26</v>
          </cell>
        </row>
        <row r="4935">
          <cell r="A4935">
            <v>4816144</v>
          </cell>
          <cell r="B4935" t="str">
            <v>Confecção de canaleta meia cana D = 0,30 m - areia extraída e brita produzida</v>
          </cell>
          <cell r="C4935" t="str">
            <v>m</v>
          </cell>
          <cell r="D4935">
            <v>31.22</v>
          </cell>
          <cell r="E4935" t="str">
            <v>SICRO Abr/26</v>
          </cell>
        </row>
        <row r="4936">
          <cell r="A4936">
            <v>4816147</v>
          </cell>
          <cell r="B4936" t="str">
            <v>Confecção de canaleta meia cana D = 0,40 m - areia e brita comerciais</v>
          </cell>
          <cell r="C4936" t="str">
            <v>m</v>
          </cell>
          <cell r="D4936">
            <v>46.86</v>
          </cell>
          <cell r="E4936" t="str">
            <v>SICRO Abr/26</v>
          </cell>
        </row>
        <row r="4937">
          <cell r="A4937">
            <v>4816146</v>
          </cell>
          <cell r="B4937" t="str">
            <v>Confecção de canaleta meia cana D = 0,40 m - areia extraída e brita produzida</v>
          </cell>
          <cell r="C4937" t="str">
            <v>m</v>
          </cell>
          <cell r="D4937">
            <v>42.1</v>
          </cell>
          <cell r="E4937" t="str">
            <v>SICRO Abr/26</v>
          </cell>
        </row>
        <row r="4938">
          <cell r="A4938">
            <v>4816121</v>
          </cell>
          <cell r="B4938" t="str">
            <v>Confecção de tubos de concreto D = 0,20 m - areia e brita comerciais</v>
          </cell>
          <cell r="C4938" t="str">
            <v>m</v>
          </cell>
          <cell r="D4938">
            <v>36.74</v>
          </cell>
          <cell r="E4938" t="str">
            <v>SICRO Abr/26</v>
          </cell>
        </row>
        <row r="4939">
          <cell r="A4939">
            <v>4816120</v>
          </cell>
          <cell r="B4939" t="str">
            <v>Confecção de tubos de concreto D = 0,20 m - areia extraída e brita produzida</v>
          </cell>
          <cell r="C4939" t="str">
            <v>m</v>
          </cell>
          <cell r="D4939">
            <v>33.04</v>
          </cell>
          <cell r="E4939" t="str">
            <v>SICRO Abr/26</v>
          </cell>
        </row>
        <row r="4940">
          <cell r="A4940">
            <v>4816123</v>
          </cell>
          <cell r="B4940" t="str">
            <v>Confecção de tubos de concreto D = 0,30 m - areia e brita comerciais</v>
          </cell>
          <cell r="C4940" t="str">
            <v>m</v>
          </cell>
          <cell r="D4940">
            <v>49.23</v>
          </cell>
          <cell r="E4940" t="str">
            <v>SICRO Abr/26</v>
          </cell>
        </row>
        <row r="4941">
          <cell r="A4941">
            <v>4816122</v>
          </cell>
          <cell r="B4941" t="str">
            <v>Confecção de tubos de concreto D = 0,30 m - areia extraída e brita produzida</v>
          </cell>
          <cell r="C4941" t="str">
            <v>m</v>
          </cell>
          <cell r="D4941">
            <v>43.94</v>
          </cell>
          <cell r="E4941" t="str">
            <v>SICRO Abr/26</v>
          </cell>
        </row>
        <row r="4942">
          <cell r="A4942">
            <v>4816125</v>
          </cell>
          <cell r="B4942" t="str">
            <v>Confecção de tubos de concreto D = 0,40 m - areia e brita comerciais</v>
          </cell>
          <cell r="C4942" t="str">
            <v>m</v>
          </cell>
          <cell r="D4942">
            <v>69.95</v>
          </cell>
          <cell r="E4942" t="str">
            <v>SICRO Abr/26</v>
          </cell>
        </row>
        <row r="4943">
          <cell r="A4943">
            <v>4816124</v>
          </cell>
          <cell r="B4943" t="str">
            <v>Confecção de tubos de concreto D = 0,40 m - areia extraída e brita produzida</v>
          </cell>
          <cell r="C4943" t="str">
            <v>m</v>
          </cell>
          <cell r="D4943">
            <v>60.43</v>
          </cell>
          <cell r="E4943" t="str">
            <v>SICRO Abr/26</v>
          </cell>
        </row>
        <row r="4944">
          <cell r="A4944">
            <v>4816022</v>
          </cell>
          <cell r="B4944" t="str">
            <v>Confecção de tubos de concreto D = 0,50 m - areia e brita comerciais</v>
          </cell>
          <cell r="C4944" t="str">
            <v>m</v>
          </cell>
          <cell r="D4944">
            <v>93.91</v>
          </cell>
          <cell r="E4944" t="str">
            <v>SICRO Abr/26</v>
          </cell>
        </row>
        <row r="4945">
          <cell r="A4945">
            <v>4816021</v>
          </cell>
          <cell r="B4945" t="str">
            <v>Confecção de tubos de concreto D = 0,50 m - areia extraída e brita produzida</v>
          </cell>
          <cell r="C4945" t="str">
            <v>m</v>
          </cell>
          <cell r="D4945">
            <v>79.08</v>
          </cell>
          <cell r="E4945" t="str">
            <v>SICRO Abr/26</v>
          </cell>
        </row>
        <row r="4946">
          <cell r="A4946">
            <v>4816106</v>
          </cell>
          <cell r="B4946" t="str">
            <v>Confecção de tubos de concreto perfurado D = 0,20 m - areia e brita comerciais</v>
          </cell>
          <cell r="C4946" t="str">
            <v>m</v>
          </cell>
          <cell r="D4946">
            <v>38.32</v>
          </cell>
          <cell r="E4946" t="str">
            <v>SICRO Abr/26</v>
          </cell>
        </row>
        <row r="4947">
          <cell r="A4947">
            <v>4816105</v>
          </cell>
          <cell r="B4947" t="str">
            <v>Confecção de tubos de concreto perfurado D = 0,20 m - areia extraída e brita produzida</v>
          </cell>
          <cell r="C4947" t="str">
            <v>m</v>
          </cell>
          <cell r="D4947">
            <v>34.619999999999997</v>
          </cell>
          <cell r="E4947" t="str">
            <v>SICRO Abr/26</v>
          </cell>
        </row>
        <row r="4948">
          <cell r="A4948">
            <v>4816108</v>
          </cell>
          <cell r="B4948" t="str">
            <v>Confecção de tubos de concreto perfurado D = 0,30 m - areia e brita comerciais</v>
          </cell>
          <cell r="C4948" t="str">
            <v>m</v>
          </cell>
          <cell r="D4948">
            <v>50.81</v>
          </cell>
          <cell r="E4948" t="str">
            <v>SICRO Abr/26</v>
          </cell>
        </row>
        <row r="4949">
          <cell r="A4949">
            <v>4816107</v>
          </cell>
          <cell r="B4949" t="str">
            <v>Confecção de tubos de concreto perfurado D = 0,30 m - areia extraída e brita produzida</v>
          </cell>
          <cell r="C4949" t="str">
            <v>m</v>
          </cell>
          <cell r="D4949">
            <v>45.52</v>
          </cell>
          <cell r="E4949" t="str">
            <v>SICRO Abr/26</v>
          </cell>
        </row>
        <row r="4950">
          <cell r="A4950">
            <v>4816110</v>
          </cell>
          <cell r="B4950" t="str">
            <v>Confecção de tubos de concreto perfurado D = 0,40 m - areia e brita comerciais</v>
          </cell>
          <cell r="C4950" t="str">
            <v>m</v>
          </cell>
          <cell r="D4950">
            <v>71.53</v>
          </cell>
          <cell r="E4950" t="str">
            <v>SICRO Abr/26</v>
          </cell>
        </row>
        <row r="4951">
          <cell r="A4951">
            <v>4816109</v>
          </cell>
          <cell r="B4951" t="str">
            <v>Confecção de tubos de concreto perfurado D = 0,40 m - areia extraída e brita produzida</v>
          </cell>
          <cell r="C4951" t="str">
            <v>m</v>
          </cell>
          <cell r="D4951">
            <v>62.01</v>
          </cell>
          <cell r="E4951" t="str">
            <v>SICRO Abr/26</v>
          </cell>
        </row>
        <row r="4952">
          <cell r="A4952">
            <v>4816100</v>
          </cell>
          <cell r="B4952" t="str">
            <v>Confecção de tubos de concreto poroso D = 0,20 m - areia e brita comerciais</v>
          </cell>
          <cell r="C4952" t="str">
            <v>m</v>
          </cell>
          <cell r="D4952">
            <v>37.69</v>
          </cell>
          <cell r="E4952" t="str">
            <v>SICRO Abr/26</v>
          </cell>
        </row>
        <row r="4953">
          <cell r="A4953">
            <v>4816099</v>
          </cell>
          <cell r="B4953" t="str">
            <v>Confecção de tubos de concreto poroso D = 0,20 m - areia extraída e brita produzida</v>
          </cell>
          <cell r="C4953" t="str">
            <v>m</v>
          </cell>
          <cell r="D4953">
            <v>35.33</v>
          </cell>
          <cell r="E4953" t="str">
            <v>SICRO Abr/26</v>
          </cell>
        </row>
        <row r="4954">
          <cell r="A4954">
            <v>4816102</v>
          </cell>
          <cell r="B4954" t="str">
            <v>Confecção de tubos de concreto poroso D = 0,30 m - areia e brita comerciais</v>
          </cell>
          <cell r="C4954" t="str">
            <v>m</v>
          </cell>
          <cell r="D4954">
            <v>49.02</v>
          </cell>
          <cell r="E4954" t="str">
            <v>SICRO Abr/26</v>
          </cell>
        </row>
        <row r="4955">
          <cell r="A4955">
            <v>4816101</v>
          </cell>
          <cell r="B4955" t="str">
            <v>Confecção de tubos de concreto poroso D = 0,30 m - areia extraída e brita produzida</v>
          </cell>
          <cell r="C4955" t="str">
            <v>m</v>
          </cell>
          <cell r="D4955">
            <v>46.54</v>
          </cell>
          <cell r="E4955" t="str">
            <v>SICRO Abr/26</v>
          </cell>
        </row>
        <row r="4956">
          <cell r="A4956">
            <v>4816104</v>
          </cell>
          <cell r="B4956" t="str">
            <v>Confecção de tubos de concreto poroso D = 0,40 m - areia e brita comerciais</v>
          </cell>
          <cell r="C4956" t="str">
            <v>m</v>
          </cell>
          <cell r="D4956">
            <v>69.22</v>
          </cell>
          <cell r="E4956" t="str">
            <v>SICRO Abr/26</v>
          </cell>
        </row>
        <row r="4957">
          <cell r="A4957">
            <v>4816103</v>
          </cell>
          <cell r="B4957" t="str">
            <v>Confecção de tubos de concreto poroso D = 0,40 m - areia extraída e brita produzida</v>
          </cell>
          <cell r="C4957" t="str">
            <v>m</v>
          </cell>
          <cell r="D4957">
            <v>63.15</v>
          </cell>
          <cell r="E4957" t="str">
            <v>SICRO Abr/26</v>
          </cell>
        </row>
        <row r="4958">
          <cell r="A4958">
            <v>4815804</v>
          </cell>
          <cell r="B4958" t="str">
            <v>Dobramento de chapas de alumínio com espessura de 1,5 mm e comprimento de dobra de até 500 mm</v>
          </cell>
          <cell r="C4958" t="str">
            <v>un</v>
          </cell>
          <cell r="D4958">
            <v>0.7</v>
          </cell>
          <cell r="E4958" t="str">
            <v>SICRO Abr/26</v>
          </cell>
        </row>
        <row r="4959">
          <cell r="A4959">
            <v>4816002</v>
          </cell>
          <cell r="B4959" t="str">
            <v>Escavação de tunnel liner em material de 3ª categoria</v>
          </cell>
          <cell r="C4959" t="str">
            <v>m³</v>
          </cell>
          <cell r="D4959">
            <v>1655.93</v>
          </cell>
          <cell r="E4959" t="str">
            <v>SICRO Abr/26</v>
          </cell>
        </row>
        <row r="4960">
          <cell r="A4960">
            <v>4805765</v>
          </cell>
          <cell r="B4960" t="str">
            <v>Escavação de vala em material de 3ª categoria</v>
          </cell>
          <cell r="C4960" t="str">
            <v>m³</v>
          </cell>
          <cell r="D4960">
            <v>212.88</v>
          </cell>
          <cell r="E4960" t="str">
            <v>SICRO Abr/26</v>
          </cell>
        </row>
        <row r="4961">
          <cell r="A4961">
            <v>4816000</v>
          </cell>
          <cell r="B4961" t="str">
            <v>Escavação manual de tunnel liner em material de 1ª categoria</v>
          </cell>
          <cell r="C4961" t="str">
            <v>m³</v>
          </cell>
          <cell r="D4961">
            <v>656.11</v>
          </cell>
          <cell r="E4961" t="str">
            <v>SICRO Abr/26</v>
          </cell>
        </row>
        <row r="4962">
          <cell r="A4962">
            <v>4816001</v>
          </cell>
          <cell r="B4962" t="str">
            <v>Escavação manual de tunnel liner em material de 2ª categoria</v>
          </cell>
          <cell r="C4962" t="str">
            <v>m³</v>
          </cell>
          <cell r="D4962">
            <v>1021.19</v>
          </cell>
          <cell r="E4962" t="str">
            <v>SICRO Abr/26</v>
          </cell>
        </row>
        <row r="4963">
          <cell r="A4963">
            <v>4805749</v>
          </cell>
          <cell r="B4963" t="str">
            <v>Escavação manual de vala em material de 1ª categoria</v>
          </cell>
          <cell r="C4963" t="str">
            <v>m³</v>
          </cell>
          <cell r="D4963">
            <v>105.91</v>
          </cell>
          <cell r="E4963" t="str">
            <v>SICRO Abr/26</v>
          </cell>
        </row>
        <row r="4964">
          <cell r="A4964">
            <v>4805751</v>
          </cell>
          <cell r="B4964" t="str">
            <v>Escavação manual em material de 1ª categoria na profundidade de 1 a 2 m</v>
          </cell>
          <cell r="C4964" t="str">
            <v>m³</v>
          </cell>
          <cell r="D4964">
            <v>79.430000000000007</v>
          </cell>
          <cell r="E4964" t="str">
            <v>SICRO Abr/26</v>
          </cell>
        </row>
        <row r="4965">
          <cell r="A4965">
            <v>4805752</v>
          </cell>
          <cell r="B4965" t="str">
            <v>Escavação manual em material de 1ª categoria na profundidade de 2 a 3 m</v>
          </cell>
          <cell r="C4965" t="str">
            <v>m³</v>
          </cell>
          <cell r="D4965">
            <v>95.32</v>
          </cell>
          <cell r="E4965" t="str">
            <v>SICRO Abr/26</v>
          </cell>
        </row>
        <row r="4966">
          <cell r="A4966">
            <v>4805753</v>
          </cell>
          <cell r="B4966" t="str">
            <v>Escavação manual em material de 1ª categoria na profundidade de 3 a 4 m</v>
          </cell>
          <cell r="C4966" t="str">
            <v>m³</v>
          </cell>
          <cell r="D4966">
            <v>111.21</v>
          </cell>
          <cell r="E4966" t="str">
            <v>SICRO Abr/26</v>
          </cell>
        </row>
        <row r="4967">
          <cell r="A4967">
            <v>4805750</v>
          </cell>
          <cell r="B4967" t="str">
            <v>Escavação manual em material de 1ª categoria na profundidade de até 1 m</v>
          </cell>
          <cell r="C4967" t="str">
            <v>m³</v>
          </cell>
          <cell r="D4967">
            <v>63.55</v>
          </cell>
          <cell r="E4967" t="str">
            <v>SICRO Abr/26</v>
          </cell>
        </row>
        <row r="4968">
          <cell r="A4968">
            <v>4805767</v>
          </cell>
          <cell r="B4968" t="str">
            <v>Escavação manual em material de 2ª categoria na profundidade de 1 a 2 m</v>
          </cell>
          <cell r="C4968" t="str">
            <v>m³</v>
          </cell>
          <cell r="D4968">
            <v>111.21</v>
          </cell>
          <cell r="E4968" t="str">
            <v>SICRO Abr/26</v>
          </cell>
        </row>
        <row r="4969">
          <cell r="A4969">
            <v>4805769</v>
          </cell>
          <cell r="B4969" t="str">
            <v>Escavação manual em material de 2ª categoria na profundidade de 2 a 3 m</v>
          </cell>
          <cell r="C4969" t="str">
            <v>m³</v>
          </cell>
          <cell r="D4969">
            <v>132.38999999999999</v>
          </cell>
          <cell r="E4969" t="str">
            <v>SICRO Abr/26</v>
          </cell>
        </row>
        <row r="4970">
          <cell r="A4970">
            <v>4805770</v>
          </cell>
          <cell r="B4970" t="str">
            <v>Escavação manual em material de 2ª categoria na profundidade de 3 a 4 m</v>
          </cell>
          <cell r="C4970" t="str">
            <v>m³</v>
          </cell>
          <cell r="D4970">
            <v>153.57</v>
          </cell>
          <cell r="E4970" t="str">
            <v>SICRO Abr/26</v>
          </cell>
        </row>
        <row r="4971">
          <cell r="A4971">
            <v>4805760</v>
          </cell>
          <cell r="B4971" t="str">
            <v>Escavação manual em material de 2ª categoria na profundidade de até 1 m</v>
          </cell>
          <cell r="C4971" t="str">
            <v>m³</v>
          </cell>
          <cell r="D4971">
            <v>90.02</v>
          </cell>
          <cell r="E4971" t="str">
            <v>SICRO Abr/26</v>
          </cell>
        </row>
        <row r="4972">
          <cell r="A4972">
            <v>4805757</v>
          </cell>
          <cell r="B4972" t="str">
            <v>Escavação mecânica de vala em material de 1ª categoria</v>
          </cell>
          <cell r="C4972" t="str">
            <v>m³</v>
          </cell>
          <cell r="D4972">
            <v>8.1199999999999992</v>
          </cell>
          <cell r="E4972" t="str">
            <v>SICRO Abr/26</v>
          </cell>
        </row>
        <row r="4973">
          <cell r="A4973">
            <v>4805762</v>
          </cell>
          <cell r="B4973" t="str">
            <v>Escavação mecânica de vala em material de 2ª categoria</v>
          </cell>
          <cell r="C4973" t="str">
            <v>m³</v>
          </cell>
          <cell r="D4973">
            <v>10.15</v>
          </cell>
          <cell r="E4973" t="str">
            <v>SICRO Abr/26</v>
          </cell>
        </row>
        <row r="4974">
          <cell r="A4974">
            <v>4806395</v>
          </cell>
          <cell r="B4974" t="str">
            <v>Fixação de parafuso em estrutura metálica</v>
          </cell>
          <cell r="C4974" t="str">
            <v>un</v>
          </cell>
          <cell r="D4974">
            <v>7.39</v>
          </cell>
          <cell r="E4974" t="str">
            <v>SICRO Abr/26</v>
          </cell>
        </row>
        <row r="4975">
          <cell r="A4975">
            <v>4816003</v>
          </cell>
          <cell r="B4975" t="str">
            <v>Iluminação provisória para tunnel liner</v>
          </cell>
          <cell r="C4975" t="str">
            <v>m</v>
          </cell>
          <cell r="D4975">
            <v>44.15</v>
          </cell>
          <cell r="E4975" t="str">
            <v>SICRO Abr/26</v>
          </cell>
        </row>
        <row r="4976">
          <cell r="A4976">
            <v>4816017</v>
          </cell>
          <cell r="B4976" t="str">
            <v>Material pétreo produzido em britador de mandíbulas móvel - camada final de aterro em rocha</v>
          </cell>
          <cell r="C4976" t="str">
            <v>m³</v>
          </cell>
          <cell r="D4976">
            <v>41.23</v>
          </cell>
          <cell r="E4976" t="str">
            <v>SICRO Abr/26</v>
          </cell>
        </row>
        <row r="4977">
          <cell r="A4977">
            <v>4816023</v>
          </cell>
          <cell r="B4977" t="str">
            <v>Operação de mergulho autônomo em profundidade de até 20 m</v>
          </cell>
          <cell r="C4977" t="str">
            <v>h</v>
          </cell>
          <cell r="D4977">
            <v>302.04000000000002</v>
          </cell>
          <cell r="E4977" t="str">
            <v>SICRO Abr/26</v>
          </cell>
        </row>
        <row r="4978">
          <cell r="A4978">
            <v>4816025</v>
          </cell>
          <cell r="B4978" t="str">
            <v>Operação de mergulho dependente em profundidade de 30 a 50 m - inclusive descompressão</v>
          </cell>
          <cell r="C4978" t="str">
            <v>h</v>
          </cell>
          <cell r="D4978">
            <v>576.58000000000004</v>
          </cell>
          <cell r="E4978" t="str">
            <v>SICRO Abr/26</v>
          </cell>
        </row>
        <row r="4979">
          <cell r="A4979">
            <v>4816024</v>
          </cell>
          <cell r="B4979" t="str">
            <v>Operação de mergulho dependente em profundidade de até 30 m - inclusive descompressão</v>
          </cell>
          <cell r="C4979" t="str">
            <v>h</v>
          </cell>
          <cell r="D4979">
            <v>390.47</v>
          </cell>
          <cell r="E4979" t="str">
            <v>SICRO Abr/26</v>
          </cell>
        </row>
        <row r="4980">
          <cell r="A4980">
            <v>4816005</v>
          </cell>
          <cell r="B4980" t="str">
            <v>Pedra de mão produzida manualmente</v>
          </cell>
          <cell r="C4980" t="str">
            <v>m³</v>
          </cell>
          <cell r="D4980">
            <v>126.83</v>
          </cell>
          <cell r="E4980" t="str">
            <v>SICRO Abr/26</v>
          </cell>
        </row>
        <row r="4981">
          <cell r="A4981">
            <v>4800400</v>
          </cell>
          <cell r="B4981" t="str">
            <v>Preparo e regularização de terreno em desnível</v>
          </cell>
          <cell r="C4981" t="str">
            <v>m²</v>
          </cell>
          <cell r="D4981">
            <v>7.39</v>
          </cell>
          <cell r="E4981" t="str">
            <v>SICRO Abr/26</v>
          </cell>
        </row>
        <row r="4982">
          <cell r="A4982">
            <v>4816016</v>
          </cell>
          <cell r="B4982" t="str">
            <v>Rachão ou pedra de mão produzida</v>
          </cell>
          <cell r="C4982" t="str">
            <v>m³</v>
          </cell>
          <cell r="D4982">
            <v>53.88</v>
          </cell>
          <cell r="E4982" t="str">
            <v>SICRO Abr/26</v>
          </cell>
        </row>
        <row r="4983">
          <cell r="A4983">
            <v>4800412</v>
          </cell>
          <cell r="B4983" t="str">
            <v>Raspagem e limpeza de terreno plano</v>
          </cell>
          <cell r="C4983" t="str">
            <v>m²</v>
          </cell>
          <cell r="D4983">
            <v>6.35</v>
          </cell>
          <cell r="E4983" t="str">
            <v>SICRO Abr/26</v>
          </cell>
        </row>
        <row r="4984">
          <cell r="A4984">
            <v>4815671</v>
          </cell>
          <cell r="B4984" t="str">
            <v>Reaterro e compactação com soquete vibratório</v>
          </cell>
          <cell r="C4984" t="str">
            <v>m³</v>
          </cell>
          <cell r="D4984">
            <v>24.88</v>
          </cell>
          <cell r="E4984" t="str">
            <v>SICRO Abr/26</v>
          </cell>
        </row>
        <row r="4985">
          <cell r="A4985">
            <v>4815803</v>
          </cell>
          <cell r="B4985" t="str">
            <v>Rebordeamento de chapa metálica com espessura de 5 mm</v>
          </cell>
          <cell r="C4985" t="str">
            <v>m</v>
          </cell>
          <cell r="D4985">
            <v>10</v>
          </cell>
          <cell r="E4985" t="str">
            <v>SICRO Abr/26</v>
          </cell>
        </row>
        <row r="4986">
          <cell r="A4986">
            <v>4816011</v>
          </cell>
          <cell r="B4986" t="str">
            <v>Recarga de cilindro com ar respirável para atividades de mergulho</v>
          </cell>
          <cell r="C4986" t="str">
            <v>m³</v>
          </cell>
          <cell r="D4986">
            <v>2091.08</v>
          </cell>
          <cell r="E4986" t="str">
            <v>SICRO Abr/26</v>
          </cell>
        </row>
        <row r="4987">
          <cell r="A4987">
            <v>4815992</v>
          </cell>
          <cell r="B4987" t="str">
            <v>Rocha para britagem com perfuratriz manual - resistência a compressão de 70 Mpa a 120 MPa</v>
          </cell>
          <cell r="C4987" t="str">
            <v>m³</v>
          </cell>
          <cell r="D4987">
            <v>82.5</v>
          </cell>
          <cell r="E4987" t="str">
            <v>SICRO Abr/26</v>
          </cell>
        </row>
        <row r="4988">
          <cell r="A4988">
            <v>4815995</v>
          </cell>
          <cell r="B4988" t="str">
            <v>Rocha para britagem com perfuratriz sobre esteiras - com resistência à compressão de 70 MPa a 120 MPa</v>
          </cell>
          <cell r="C4988" t="str">
            <v>m³</v>
          </cell>
          <cell r="D4988">
            <v>56.28</v>
          </cell>
          <cell r="E4988" t="str">
            <v>SICRO Abr/26</v>
          </cell>
        </row>
        <row r="4989">
          <cell r="A4989">
            <v>4816119</v>
          </cell>
          <cell r="B4989" t="str">
            <v>Selo de argila apiloado (solo local)</v>
          </cell>
          <cell r="C4989" t="str">
            <v>m³</v>
          </cell>
          <cell r="D4989">
            <v>54.17</v>
          </cell>
          <cell r="E4989" t="str">
            <v>SICRO Abr/26</v>
          </cell>
        </row>
        <row r="4990">
          <cell r="A4990">
            <v>4816004</v>
          </cell>
          <cell r="B4990" t="str">
            <v>Ventilação provisória para tunnel liner</v>
          </cell>
          <cell r="C4990" t="str">
            <v>m</v>
          </cell>
          <cell r="D4990">
            <v>49.98</v>
          </cell>
          <cell r="E4990" t="str">
            <v>SICRO Abr/26</v>
          </cell>
        </row>
        <row r="4991">
          <cell r="A4991">
            <v>4915652</v>
          </cell>
          <cell r="B4991" t="str">
            <v>Bico de adesão para injeção de adesivo estrutural à base de resina epóxi - fornecimento, instalação e retirada</v>
          </cell>
          <cell r="C4991" t="str">
            <v>un</v>
          </cell>
          <cell r="D4991">
            <v>7.36</v>
          </cell>
          <cell r="E4991" t="str">
            <v>SICRO Abr/26</v>
          </cell>
        </row>
        <row r="4992">
          <cell r="A4992">
            <v>4915651</v>
          </cell>
          <cell r="B4992" t="str">
            <v>Bico de perfuração para injeção de adesivo estrutural à base de resina epóxi - fornecimento, instalação e retirada</v>
          </cell>
          <cell r="C4992" t="str">
            <v>un</v>
          </cell>
          <cell r="D4992">
            <v>11.29</v>
          </cell>
          <cell r="E4992" t="str">
            <v>SICRO Abr/26</v>
          </cell>
        </row>
        <row r="4993">
          <cell r="A4993">
            <v>4915723</v>
          </cell>
          <cell r="B4993" t="str">
            <v>Caiação manual com fixador de cal</v>
          </cell>
          <cell r="C4993" t="str">
            <v>m²</v>
          </cell>
          <cell r="D4993">
            <v>4.41</v>
          </cell>
          <cell r="E4993" t="str">
            <v>SICRO Abr/26</v>
          </cell>
        </row>
        <row r="4994">
          <cell r="A4994">
            <v>4915724</v>
          </cell>
          <cell r="B4994" t="str">
            <v>Caiação mecanizada com fixador de cal</v>
          </cell>
          <cell r="C4994" t="str">
            <v>m²</v>
          </cell>
          <cell r="D4994">
            <v>2.39</v>
          </cell>
          <cell r="E4994" t="str">
            <v>SICRO Abr/26</v>
          </cell>
        </row>
        <row r="4995">
          <cell r="A4995">
            <v>4915637</v>
          </cell>
          <cell r="B4995" t="str">
            <v>Capa selante - areia comercial</v>
          </cell>
          <cell r="C4995" t="str">
            <v>m²</v>
          </cell>
          <cell r="D4995">
            <v>1.25</v>
          </cell>
          <cell r="E4995" t="str">
            <v>SICRO Abr/26</v>
          </cell>
        </row>
        <row r="4996">
          <cell r="A4996">
            <v>4915779</v>
          </cell>
          <cell r="B4996" t="str">
            <v>Capa selante - areia extraída</v>
          </cell>
          <cell r="C4996" t="str">
            <v>m²</v>
          </cell>
          <cell r="D4996">
            <v>0.89</v>
          </cell>
          <cell r="E4996" t="str">
            <v>SICRO Abr/26</v>
          </cell>
        </row>
        <row r="4997">
          <cell r="A4997">
            <v>4915636</v>
          </cell>
          <cell r="B4997" t="str">
            <v>Capa selante - brita 0 (pedrisco) comercial</v>
          </cell>
          <cell r="C4997" t="str">
            <v>m²</v>
          </cell>
          <cell r="D4997">
            <v>1.38</v>
          </cell>
          <cell r="E4997" t="str">
            <v>SICRO Abr/26</v>
          </cell>
        </row>
        <row r="4998">
          <cell r="A4998">
            <v>4915638</v>
          </cell>
          <cell r="B4998" t="str">
            <v>Capa selante - brita produzida</v>
          </cell>
          <cell r="C4998" t="str">
            <v>m²</v>
          </cell>
          <cell r="D4998">
            <v>1.05</v>
          </cell>
          <cell r="E4998" t="str">
            <v>SICRO Abr/26</v>
          </cell>
        </row>
        <row r="4999">
          <cell r="A4999">
            <v>4915744</v>
          </cell>
          <cell r="B4999" t="str">
            <v>Capina manual</v>
          </cell>
          <cell r="C4999" t="str">
            <v>m²</v>
          </cell>
          <cell r="D4999">
            <v>1.05</v>
          </cell>
          <cell r="E4999" t="str">
            <v>SICRO Abr/26</v>
          </cell>
        </row>
        <row r="5000">
          <cell r="A5000">
            <v>4915700</v>
          </cell>
          <cell r="B5000" t="str">
            <v>Combate à exsudação - areia comercial</v>
          </cell>
          <cell r="C5000" t="str">
            <v>m²</v>
          </cell>
          <cell r="D5000">
            <v>1.38</v>
          </cell>
          <cell r="E5000" t="str">
            <v>SICRO Abr/26</v>
          </cell>
        </row>
        <row r="5001">
          <cell r="A5001">
            <v>4915590</v>
          </cell>
          <cell r="B5001" t="str">
            <v>Combate à exsudação - areia extraída</v>
          </cell>
          <cell r="C5001" t="str">
            <v>m²</v>
          </cell>
          <cell r="D5001">
            <v>0.99</v>
          </cell>
          <cell r="E5001" t="str">
            <v>SICRO Abr/26</v>
          </cell>
        </row>
        <row r="5002">
          <cell r="A5002">
            <v>4915701</v>
          </cell>
          <cell r="B5002" t="str">
            <v>Combate à exsudação - brita 0 (pedrisco) comercial</v>
          </cell>
          <cell r="C5002" t="str">
            <v>m²</v>
          </cell>
          <cell r="D5002">
            <v>1.5</v>
          </cell>
          <cell r="E5002" t="str">
            <v>SICRO Abr/26</v>
          </cell>
        </row>
        <row r="5003">
          <cell r="A5003">
            <v>4915591</v>
          </cell>
          <cell r="B5003" t="str">
            <v>Combate à exsudação - brita produzida</v>
          </cell>
          <cell r="C5003" t="str">
            <v>m²</v>
          </cell>
          <cell r="D5003">
            <v>1.1499999999999999</v>
          </cell>
          <cell r="E5003" t="str">
            <v>SICRO Abr/26</v>
          </cell>
        </row>
        <row r="5004">
          <cell r="A5004">
            <v>4915703</v>
          </cell>
          <cell r="B5004" t="str">
            <v>Correção de defeitos com mistura betuminosa</v>
          </cell>
          <cell r="C5004" t="str">
            <v>m³</v>
          </cell>
          <cell r="D5004">
            <v>150.97</v>
          </cell>
          <cell r="E5004" t="str">
            <v>SICRO Abr/26</v>
          </cell>
        </row>
        <row r="5005">
          <cell r="A5005">
            <v>4915705</v>
          </cell>
          <cell r="B5005" t="str">
            <v>Correção de defeitos por fresagem descontínua do revestimento asfáltico - espessura de 5 cm</v>
          </cell>
          <cell r="C5005" t="str">
            <v>m³</v>
          </cell>
          <cell r="D5005">
            <v>189.62</v>
          </cell>
          <cell r="E5005" t="str">
            <v>SICRO Abr/26</v>
          </cell>
        </row>
        <row r="5006">
          <cell r="A5006">
            <v>4915743</v>
          </cell>
          <cell r="B5006" t="str">
            <v>Corte e limpeza de áreas gramadas</v>
          </cell>
          <cell r="C5006" t="str">
            <v>m²</v>
          </cell>
          <cell r="D5006">
            <v>0.11</v>
          </cell>
          <cell r="E5006" t="str">
            <v>SICRO Abr/26</v>
          </cell>
        </row>
        <row r="5007">
          <cell r="A5007">
            <v>4915768</v>
          </cell>
          <cell r="B5007" t="str">
            <v>Corte e remoção de árvores</v>
          </cell>
          <cell r="C5007" t="str">
            <v>m³</v>
          </cell>
          <cell r="D5007">
            <v>18.399999999999999</v>
          </cell>
          <cell r="E5007" t="str">
            <v>SICRO Abr/26</v>
          </cell>
        </row>
        <row r="5008">
          <cell r="A5008">
            <v>4915713</v>
          </cell>
          <cell r="B5008" t="str">
            <v>Desobstrução de bueiro</v>
          </cell>
          <cell r="C5008" t="str">
            <v>m³</v>
          </cell>
          <cell r="D5008">
            <v>94.88</v>
          </cell>
          <cell r="E5008" t="str">
            <v>SICRO Abr/26</v>
          </cell>
        </row>
        <row r="5009">
          <cell r="A5009">
            <v>4915655</v>
          </cell>
          <cell r="B5009" t="str">
            <v>Fresagem contínua de revestimento asfáltico - espessura de 3 cm</v>
          </cell>
          <cell r="C5009" t="str">
            <v>m³</v>
          </cell>
          <cell r="D5009">
            <v>115.87</v>
          </cell>
          <cell r="E5009" t="str">
            <v>SICRO Abr/26</v>
          </cell>
        </row>
        <row r="5010">
          <cell r="A5010">
            <v>4915656</v>
          </cell>
          <cell r="B5010" t="str">
            <v>Fresagem contínua de revestimento asfáltico - espessura de 4 cm</v>
          </cell>
          <cell r="C5010" t="str">
            <v>m³</v>
          </cell>
          <cell r="D5010">
            <v>91.68</v>
          </cell>
          <cell r="E5010" t="str">
            <v>SICRO Abr/26</v>
          </cell>
        </row>
        <row r="5011">
          <cell r="A5011">
            <v>4915657</v>
          </cell>
          <cell r="B5011" t="str">
            <v>Fresagem contínua de revestimento asfáltico - espessura de 5 cm</v>
          </cell>
          <cell r="C5011" t="str">
            <v>m³</v>
          </cell>
          <cell r="D5011">
            <v>77.349999999999994</v>
          </cell>
          <cell r="E5011" t="str">
            <v>SICRO Abr/26</v>
          </cell>
        </row>
        <row r="5012">
          <cell r="A5012">
            <v>4915658</v>
          </cell>
          <cell r="B5012" t="str">
            <v>Fresagem contínua de revestimento asfáltico - espessura de 6 cm</v>
          </cell>
          <cell r="C5012" t="str">
            <v>m³</v>
          </cell>
          <cell r="D5012">
            <v>68.069999999999993</v>
          </cell>
          <cell r="E5012" t="str">
            <v>SICRO Abr/26</v>
          </cell>
        </row>
        <row r="5013">
          <cell r="A5013">
            <v>4915659</v>
          </cell>
          <cell r="B5013" t="str">
            <v>Fresagem contínua de revestimento asfáltico - espessura de 7 cm</v>
          </cell>
          <cell r="C5013" t="str">
            <v>m³</v>
          </cell>
          <cell r="D5013">
            <v>61.65</v>
          </cell>
          <cell r="E5013" t="str">
            <v>SICRO Abr/26</v>
          </cell>
        </row>
        <row r="5014">
          <cell r="A5014">
            <v>4915660</v>
          </cell>
          <cell r="B5014" t="str">
            <v>Fresagem contínua de revestimento asfáltico - espessura de 8 cm</v>
          </cell>
          <cell r="C5014" t="str">
            <v>m³</v>
          </cell>
          <cell r="D5014">
            <v>57.15</v>
          </cell>
          <cell r="E5014" t="str">
            <v>SICRO Abr/26</v>
          </cell>
        </row>
        <row r="5015">
          <cell r="A5015">
            <v>4915661</v>
          </cell>
          <cell r="B5015" t="str">
            <v>Fresagem descontínua de revestimento asfáltico - espessura de 3 cm</v>
          </cell>
          <cell r="C5015" t="str">
            <v>m³</v>
          </cell>
          <cell r="D5015">
            <v>162.77000000000001</v>
          </cell>
          <cell r="E5015" t="str">
            <v>SICRO Abr/26</v>
          </cell>
        </row>
        <row r="5016">
          <cell r="A5016">
            <v>4915662</v>
          </cell>
          <cell r="B5016" t="str">
            <v>Fresagem descontínua de revestimento asfáltico - espessura de 4 cm</v>
          </cell>
          <cell r="C5016" t="str">
            <v>m³</v>
          </cell>
          <cell r="D5016">
            <v>129.77000000000001</v>
          </cell>
          <cell r="E5016" t="str">
            <v>SICRO Abr/26</v>
          </cell>
        </row>
        <row r="5017">
          <cell r="A5017">
            <v>4915663</v>
          </cell>
          <cell r="B5017" t="str">
            <v>Fresagem descontínua de revestimento asfáltico - espessura de 5 cm</v>
          </cell>
          <cell r="C5017" t="str">
            <v>m³</v>
          </cell>
          <cell r="D5017">
            <v>108.74</v>
          </cell>
          <cell r="E5017" t="str">
            <v>SICRO Abr/26</v>
          </cell>
        </row>
        <row r="5018">
          <cell r="A5018">
            <v>4915664</v>
          </cell>
          <cell r="B5018" t="str">
            <v>Fresagem descontínua de revestimento asfáltico - espessura de 6 cm</v>
          </cell>
          <cell r="C5018" t="str">
            <v>m³</v>
          </cell>
          <cell r="D5018">
            <v>96.47</v>
          </cell>
          <cell r="E5018" t="str">
            <v>SICRO Abr/26</v>
          </cell>
        </row>
        <row r="5019">
          <cell r="A5019">
            <v>4915665</v>
          </cell>
          <cell r="B5019" t="str">
            <v>Fresagem descontínua de revestimento asfáltico - espessura de 7 cm</v>
          </cell>
          <cell r="C5019" t="str">
            <v>m³</v>
          </cell>
          <cell r="D5019">
            <v>88.11</v>
          </cell>
          <cell r="E5019" t="str">
            <v>SICRO Abr/26</v>
          </cell>
        </row>
        <row r="5020">
          <cell r="A5020">
            <v>4915666</v>
          </cell>
          <cell r="B5020" t="str">
            <v>Fresagem descontínua de revestimento asfáltico - espessura de 8 cm</v>
          </cell>
          <cell r="C5020" t="str">
            <v>m³</v>
          </cell>
          <cell r="D5020">
            <v>82.23</v>
          </cell>
          <cell r="E5020" t="str">
            <v>SICRO Abr/26</v>
          </cell>
        </row>
        <row r="5021">
          <cell r="A5021">
            <v>4915650</v>
          </cell>
          <cell r="B5021" t="str">
            <v>Injeção de adesivo estrutural à base de resina epóxi de baixa viscosidade para tratamento de fissuras em estruturas de concreto - fornecimento e aplicação manual</v>
          </cell>
          <cell r="C5021" t="str">
            <v>kg</v>
          </cell>
          <cell r="D5021">
            <v>310.70999999999998</v>
          </cell>
          <cell r="E5021" t="str">
            <v>SICRO Abr/26</v>
          </cell>
        </row>
        <row r="5022">
          <cell r="A5022">
            <v>4915645</v>
          </cell>
          <cell r="B5022" t="str">
            <v>Injeção de adesivo estrutural à base de resina epóxi de baixa viscosidade para tratamento de fissuras em estruturas de concreto - fornecimento e aplicação mecanizada</v>
          </cell>
          <cell r="C5022" t="str">
            <v>kg</v>
          </cell>
          <cell r="D5022">
            <v>207.41</v>
          </cell>
          <cell r="E5022" t="str">
            <v>SICRO Abr/26</v>
          </cell>
        </row>
        <row r="5023">
          <cell r="A5023">
            <v>4915712</v>
          </cell>
          <cell r="B5023" t="str">
            <v>Limpeza de bueiro</v>
          </cell>
          <cell r="C5023" t="str">
            <v>m³</v>
          </cell>
          <cell r="D5023">
            <v>31.63</v>
          </cell>
          <cell r="E5023" t="str">
            <v>SICRO Abr/26</v>
          </cell>
        </row>
        <row r="5024">
          <cell r="A5024">
            <v>4915711</v>
          </cell>
          <cell r="B5024" t="str">
            <v>Limpeza de descida d'água</v>
          </cell>
          <cell r="C5024" t="str">
            <v>m</v>
          </cell>
          <cell r="D5024">
            <v>2.11</v>
          </cell>
          <cell r="E5024" t="str">
            <v>SICRO Abr/26</v>
          </cell>
        </row>
        <row r="5025">
          <cell r="A5025">
            <v>4915718</v>
          </cell>
          <cell r="B5025" t="str">
            <v>Limpeza de dispositivos de sinalização viária - placas e delineadores refletivos</v>
          </cell>
          <cell r="C5025" t="str">
            <v>m²</v>
          </cell>
          <cell r="D5025">
            <v>12.16</v>
          </cell>
          <cell r="E5025" t="str">
            <v>SICRO Abr/26</v>
          </cell>
        </row>
        <row r="5026">
          <cell r="A5026">
            <v>4915790</v>
          </cell>
          <cell r="B5026" t="str">
            <v>Limpeza de emulsão asfáltica ou asfalto diluído derramados na pista - remoção com minicarregadeira com vassoura e descarga livre</v>
          </cell>
          <cell r="C5026" t="str">
            <v>t</v>
          </cell>
          <cell r="D5026">
            <v>287.08</v>
          </cell>
          <cell r="E5026" t="str">
            <v>SICRO Abr/26</v>
          </cell>
        </row>
        <row r="5027">
          <cell r="A5027">
            <v>4915793</v>
          </cell>
          <cell r="B5027" t="str">
            <v>Limpeza de líquidos combustíveis derramados na pista - remoção com minicarregadeira com vassoura e descarga livre</v>
          </cell>
          <cell r="C5027" t="str">
            <v>t</v>
          </cell>
          <cell r="D5027">
            <v>220.59</v>
          </cell>
          <cell r="E5027" t="str">
            <v>SICRO Abr/26</v>
          </cell>
        </row>
        <row r="5028">
          <cell r="A5028">
            <v>4915792</v>
          </cell>
          <cell r="B5028" t="str">
            <v>Limpeza de material asfáltico derramado fora da pista - remoção com escavadeira hidráulica e caminhão basculante</v>
          </cell>
          <cell r="C5028" t="str">
            <v>t</v>
          </cell>
          <cell r="D5028">
            <v>86.42</v>
          </cell>
          <cell r="E5028" t="str">
            <v>SICRO Abr/26</v>
          </cell>
        </row>
        <row r="5029">
          <cell r="A5029">
            <v>4915672</v>
          </cell>
          <cell r="B5029" t="str">
            <v>Limpeza de ponte</v>
          </cell>
          <cell r="C5029" t="str">
            <v>m</v>
          </cell>
          <cell r="D5029">
            <v>6.33</v>
          </cell>
          <cell r="E5029" t="str">
            <v>SICRO Abr/26</v>
          </cell>
        </row>
        <row r="5030">
          <cell r="A5030">
            <v>4915708</v>
          </cell>
          <cell r="B5030" t="str">
            <v>Limpeza de sarjeta e meio-fio</v>
          </cell>
          <cell r="C5030" t="str">
            <v>m</v>
          </cell>
          <cell r="D5030">
            <v>1.05</v>
          </cell>
          <cell r="E5030" t="str">
            <v>SICRO Abr/26</v>
          </cell>
        </row>
        <row r="5031">
          <cell r="A5031">
            <v>4915710</v>
          </cell>
          <cell r="B5031" t="str">
            <v>Limpeza de vala de drenagem</v>
          </cell>
          <cell r="C5031" t="str">
            <v>m</v>
          </cell>
          <cell r="D5031">
            <v>6.33</v>
          </cell>
          <cell r="E5031" t="str">
            <v>SICRO Abr/26</v>
          </cell>
        </row>
        <row r="5032">
          <cell r="A5032">
            <v>4915709</v>
          </cell>
          <cell r="B5032" t="str">
            <v>Limpeza de valeta de corte</v>
          </cell>
          <cell r="C5032" t="str">
            <v>m</v>
          </cell>
          <cell r="D5032">
            <v>1.58</v>
          </cell>
          <cell r="E5032" t="str">
            <v>SICRO Abr/26</v>
          </cell>
        </row>
        <row r="5033">
          <cell r="A5033">
            <v>4915686</v>
          </cell>
          <cell r="B5033" t="str">
            <v>Limpeza e desobstrução de dispositivos de drenagem em OAE</v>
          </cell>
          <cell r="C5033" t="str">
            <v>un</v>
          </cell>
          <cell r="D5033">
            <v>6.33</v>
          </cell>
          <cell r="E5033" t="str">
            <v>SICRO Abr/26</v>
          </cell>
        </row>
        <row r="5034">
          <cell r="A5034">
            <v>4915687</v>
          </cell>
          <cell r="B5034" t="str">
            <v>Limpeza e desobstrução de drenos de obras de contenção</v>
          </cell>
          <cell r="C5034" t="str">
            <v>un</v>
          </cell>
          <cell r="D5034">
            <v>3.95</v>
          </cell>
          <cell r="E5034" t="str">
            <v>SICRO Abr/26</v>
          </cell>
        </row>
        <row r="5035">
          <cell r="A5035">
            <v>4915634</v>
          </cell>
          <cell r="B5035" t="str">
            <v>Limpeza e desobstrução mecanizada de bueiros com diâmetro acima de 1,00 até 1,50 m</v>
          </cell>
          <cell r="C5035" t="str">
            <v>m</v>
          </cell>
          <cell r="D5035">
            <v>80.790000000000006</v>
          </cell>
          <cell r="E5035" t="str">
            <v>SICRO Abr/26</v>
          </cell>
        </row>
        <row r="5036">
          <cell r="A5036">
            <v>4915633</v>
          </cell>
          <cell r="B5036" t="str">
            <v>Limpeza e desobstrução mecanizada de bueiros com diâmetro de até 1,00 m</v>
          </cell>
          <cell r="C5036" t="str">
            <v>m</v>
          </cell>
          <cell r="D5036">
            <v>26.65</v>
          </cell>
          <cell r="E5036" t="str">
            <v>SICRO Abr/26</v>
          </cell>
        </row>
        <row r="5037">
          <cell r="A5037">
            <v>4915714</v>
          </cell>
          <cell r="B5037" t="str">
            <v>Limpeza e enchimento com resina epóxi de fissuras niveladas com abertura máxima de 0,4 mm e profundidade de 20 mm em pavimento de concreto que não atravessam toda a espessura da placa</v>
          </cell>
          <cell r="C5037" t="str">
            <v>m</v>
          </cell>
          <cell r="D5037">
            <v>3.22</v>
          </cell>
          <cell r="E5037" t="str">
            <v>SICRO Abr/26</v>
          </cell>
        </row>
        <row r="5038">
          <cell r="A5038">
            <v>4915507</v>
          </cell>
          <cell r="B5038" t="str">
            <v>Limpeza e remoção de vegetação entre escamas de concreto com o uso de herbicida em alturas acima de 4 metros</v>
          </cell>
          <cell r="C5038" t="str">
            <v>m</v>
          </cell>
          <cell r="D5038">
            <v>74.510000000000005</v>
          </cell>
          <cell r="E5038" t="str">
            <v>SICRO Abr/26</v>
          </cell>
        </row>
        <row r="5039">
          <cell r="A5039">
            <v>4915587</v>
          </cell>
          <cell r="B5039" t="str">
            <v>Limpeza e remoção de vegetação entre escamas de concreto com o uso de herbicida em alturas de até 4 metros</v>
          </cell>
          <cell r="C5039" t="str">
            <v>m</v>
          </cell>
          <cell r="D5039">
            <v>51.73</v>
          </cell>
          <cell r="E5039" t="str">
            <v>SICRO Abr/26</v>
          </cell>
        </row>
        <row r="5040">
          <cell r="A5040">
            <v>4915759</v>
          </cell>
          <cell r="B5040" t="str">
            <v>Limpeza e remoção de vegetação junto aos aparelhos de apoio de OAE com o uso de herbicida</v>
          </cell>
          <cell r="C5040" t="str">
            <v>un</v>
          </cell>
          <cell r="D5040">
            <v>10.61</v>
          </cell>
          <cell r="E5040" t="str">
            <v>SICRO Abr/26</v>
          </cell>
        </row>
        <row r="5041">
          <cell r="A5041">
            <v>4915758</v>
          </cell>
          <cell r="B5041" t="str">
            <v>Limpeza e remoção de vegetação nas juntas de dilatação com o uso de herbicida</v>
          </cell>
          <cell r="C5041" t="str">
            <v>m</v>
          </cell>
          <cell r="D5041">
            <v>6.34</v>
          </cell>
          <cell r="E5041" t="str">
            <v>SICRO Abr/26</v>
          </cell>
        </row>
        <row r="5042">
          <cell r="A5042">
            <v>4915640</v>
          </cell>
          <cell r="B5042" t="str">
            <v>Limpeza e remoção manual de material retido em terra firme em OAE</v>
          </cell>
          <cell r="C5042" t="str">
            <v>m³</v>
          </cell>
          <cell r="D5042">
            <v>31.63</v>
          </cell>
          <cell r="E5042" t="str">
            <v>SICRO Abr/26</v>
          </cell>
        </row>
        <row r="5043">
          <cell r="A5043">
            <v>4915639</v>
          </cell>
          <cell r="B5043" t="str">
            <v>Limpeza em superfície de concreto com escova de aço</v>
          </cell>
          <cell r="C5043" t="str">
            <v>m²</v>
          </cell>
          <cell r="D5043">
            <v>6.33</v>
          </cell>
          <cell r="E5043" t="str">
            <v>SICRO Abr/26</v>
          </cell>
        </row>
        <row r="5044">
          <cell r="A5044">
            <v>4915508</v>
          </cell>
          <cell r="B5044" t="str">
            <v>Limpeza em superfície de escamas de concreto com escova de aço em alturas acima de 4 metros</v>
          </cell>
          <cell r="C5044" t="str">
            <v>m²</v>
          </cell>
          <cell r="D5044">
            <v>74.540000000000006</v>
          </cell>
          <cell r="E5044" t="str">
            <v>SICRO Abr/26</v>
          </cell>
        </row>
        <row r="5045">
          <cell r="A5045">
            <v>4915588</v>
          </cell>
          <cell r="B5045" t="str">
            <v>Limpeza em superfície de escamas de concreto com escova de aço em alturas de até 4 metros</v>
          </cell>
          <cell r="C5045" t="str">
            <v>m²</v>
          </cell>
          <cell r="D5045">
            <v>51.76</v>
          </cell>
          <cell r="E5045" t="str">
            <v>SICRO Abr/26</v>
          </cell>
        </row>
        <row r="5046">
          <cell r="A5046">
            <v>4915695</v>
          </cell>
          <cell r="B5046" t="str">
            <v>Limpeza, serragem e enchimento de fissuras niveladas com abertura entre 0,4 mm e 1,0 mm e profundidade de 25 mm em pavimento de concreto com CAP</v>
          </cell>
          <cell r="C5046" t="str">
            <v>m</v>
          </cell>
          <cell r="D5046">
            <v>8.41</v>
          </cell>
          <cell r="E5046" t="str">
            <v>SICRO Abr/26</v>
          </cell>
        </row>
        <row r="5047">
          <cell r="A5047">
            <v>4915696</v>
          </cell>
          <cell r="B5047" t="str">
            <v>Limpeza, serragem e enchimento de fissuras niveladas com abertura entre 0,4 mm e 1,0 mm e profundidade de 25 mm em pavimento de concreto com CAP com polímero</v>
          </cell>
          <cell r="C5047" t="str">
            <v>m</v>
          </cell>
          <cell r="D5047">
            <v>8.41</v>
          </cell>
          <cell r="E5047" t="str">
            <v>SICRO Abr/26</v>
          </cell>
        </row>
        <row r="5048">
          <cell r="A5048">
            <v>4915694</v>
          </cell>
          <cell r="B5048" t="str">
            <v>Limpeza, serragem e enchimento de fissuras niveladas com abertura entre 0,4 mm e 1,0 mm e profundidade de 25 mm em pavimento de concreto com selante elástico a frio</v>
          </cell>
          <cell r="C5048" t="str">
            <v>m</v>
          </cell>
          <cell r="D5048">
            <v>34.630000000000003</v>
          </cell>
          <cell r="E5048" t="str">
            <v>SICRO Abr/26</v>
          </cell>
        </row>
        <row r="5049">
          <cell r="A5049">
            <v>4915654</v>
          </cell>
          <cell r="B5049" t="str">
            <v>Lixamento mecanizado em superfície de concreto</v>
          </cell>
          <cell r="C5049" t="str">
            <v>m²</v>
          </cell>
          <cell r="D5049">
            <v>14.25</v>
          </cell>
          <cell r="E5049" t="str">
            <v>SICRO Abr/26</v>
          </cell>
        </row>
        <row r="5050">
          <cell r="A5050">
            <v>4900001</v>
          </cell>
          <cell r="B5050" t="str">
            <v>Material de base</v>
          </cell>
          <cell r="C5050" t="str">
            <v>m³</v>
          </cell>
          <cell r="D5050">
            <v>0</v>
          </cell>
          <cell r="E5050" t="str">
            <v>SICRO Abr/26</v>
          </cell>
        </row>
        <row r="5051">
          <cell r="A5051">
            <v>4915801</v>
          </cell>
          <cell r="B5051" t="str">
            <v>Mistura betuminosa</v>
          </cell>
          <cell r="C5051" t="str">
            <v>m³</v>
          </cell>
          <cell r="D5051">
            <v>0</v>
          </cell>
          <cell r="E5051" t="str">
            <v>SICRO Abr/26</v>
          </cell>
        </row>
        <row r="5052">
          <cell r="A5052">
            <v>4916290</v>
          </cell>
          <cell r="B5052" t="str">
            <v>Mistura betuminosa a frio executada em betoneira - faixa C - areia e brita comerciais</v>
          </cell>
          <cell r="C5052" t="str">
            <v>m³</v>
          </cell>
          <cell r="D5052">
            <v>432.54</v>
          </cell>
          <cell r="E5052" t="str">
            <v>SICRO Abr/26</v>
          </cell>
        </row>
        <row r="5053">
          <cell r="A5053">
            <v>4915765</v>
          </cell>
          <cell r="B5053" t="str">
            <v>Poda de árvores com 5,0 m a 7,5 m de altura</v>
          </cell>
          <cell r="C5053" t="str">
            <v>m³</v>
          </cell>
          <cell r="D5053">
            <v>216.65</v>
          </cell>
          <cell r="E5053" t="str">
            <v>SICRO Abr/26</v>
          </cell>
        </row>
        <row r="5054">
          <cell r="A5054">
            <v>4915766</v>
          </cell>
          <cell r="B5054" t="str">
            <v>Poda de árvores com 7,5 m a 10 m de altura</v>
          </cell>
          <cell r="C5054" t="str">
            <v>m³</v>
          </cell>
          <cell r="D5054">
            <v>127.16</v>
          </cell>
          <cell r="E5054" t="str">
            <v>SICRO Abr/26</v>
          </cell>
        </row>
        <row r="5055">
          <cell r="A5055">
            <v>4915764</v>
          </cell>
          <cell r="B5055" t="str">
            <v>Poda de árvores com até 5 m de altura</v>
          </cell>
          <cell r="C5055" t="str">
            <v>m³</v>
          </cell>
          <cell r="D5055">
            <v>389.97</v>
          </cell>
          <cell r="E5055" t="str">
            <v>SICRO Abr/26</v>
          </cell>
        </row>
        <row r="5056">
          <cell r="A5056">
            <v>4915767</v>
          </cell>
          <cell r="B5056" t="str">
            <v>Poda de árvores com mais de 10 m de altura</v>
          </cell>
          <cell r="C5056" t="str">
            <v>m³</v>
          </cell>
          <cell r="D5056">
            <v>83.57</v>
          </cell>
          <cell r="E5056" t="str">
            <v>SICRO Abr/26</v>
          </cell>
        </row>
        <row r="5057">
          <cell r="A5057">
            <v>4915777</v>
          </cell>
          <cell r="B5057" t="str">
            <v>Reassentamento manual de meio-fio com material arrancado da pista</v>
          </cell>
          <cell r="C5057" t="str">
            <v>m</v>
          </cell>
          <cell r="D5057">
            <v>19.350000000000001</v>
          </cell>
          <cell r="E5057" t="str">
            <v>SICRO Abr/26</v>
          </cell>
        </row>
        <row r="5058">
          <cell r="A5058">
            <v>4915618</v>
          </cell>
          <cell r="B5058" t="str">
            <v>Recomposição de camada granular do pavimento com material de jazida - 100% Proctor modificado</v>
          </cell>
          <cell r="C5058" t="str">
            <v>m²</v>
          </cell>
          <cell r="D5058">
            <v>4.99</v>
          </cell>
          <cell r="E5058" t="str">
            <v>SICRO Abr/26</v>
          </cell>
        </row>
        <row r="5059">
          <cell r="A5059">
            <v>4915774</v>
          </cell>
          <cell r="B5059" t="str">
            <v>Recomposição de erosão em corte ou aterro com material de jazida</v>
          </cell>
          <cell r="C5059" t="str">
            <v>m³</v>
          </cell>
          <cell r="D5059">
            <v>33.19</v>
          </cell>
          <cell r="E5059" t="str">
            <v>SICRO Abr/26</v>
          </cell>
        </row>
        <row r="5060">
          <cell r="A5060">
            <v>4915719</v>
          </cell>
          <cell r="B5060" t="str">
            <v>Recomposição de placa de sinalização</v>
          </cell>
          <cell r="C5060" t="str">
            <v>m²</v>
          </cell>
          <cell r="D5060">
            <v>46.1</v>
          </cell>
          <cell r="E5060" t="str">
            <v>SICRO Abr/26</v>
          </cell>
        </row>
        <row r="5061">
          <cell r="A5061">
            <v>4915611</v>
          </cell>
          <cell r="B5061" t="str">
            <v>Recomposição de revestimento primário com material de jazida - 100% Proctor intermediário</v>
          </cell>
          <cell r="C5061" t="str">
            <v>m³</v>
          </cell>
          <cell r="D5061">
            <v>12.77</v>
          </cell>
          <cell r="E5061" t="str">
            <v>SICRO Abr/26</v>
          </cell>
        </row>
        <row r="5062">
          <cell r="A5062">
            <v>4915733</v>
          </cell>
          <cell r="B5062" t="str">
            <v>Recomposição manual de aterro com material de jazida</v>
          </cell>
          <cell r="C5062" t="str">
            <v>m³</v>
          </cell>
          <cell r="D5062">
            <v>55.78</v>
          </cell>
          <cell r="E5062" t="str">
            <v>SICRO Abr/26</v>
          </cell>
        </row>
        <row r="5063">
          <cell r="A5063">
            <v>4915734</v>
          </cell>
          <cell r="B5063" t="str">
            <v>Recomposição mecanizada de aterro com material de jazida</v>
          </cell>
          <cell r="C5063" t="str">
            <v>m³</v>
          </cell>
          <cell r="D5063">
            <v>15.42</v>
          </cell>
          <cell r="E5063" t="str">
            <v>SICRO Abr/26</v>
          </cell>
        </row>
        <row r="5064">
          <cell r="A5064">
            <v>4915727</v>
          </cell>
          <cell r="B5064" t="str">
            <v>Recomposição parcial de cerca com mourão de concreto - arame</v>
          </cell>
          <cell r="C5064" t="str">
            <v>m</v>
          </cell>
          <cell r="D5064">
            <v>13.71</v>
          </cell>
          <cell r="E5064" t="str">
            <v>SICRO Abr/26</v>
          </cell>
        </row>
        <row r="5065">
          <cell r="A5065">
            <v>4915726</v>
          </cell>
          <cell r="B5065" t="str">
            <v>Recomposição parcial de cerca com mourão de concreto seção quadrada - mourão - areia e brita comerciais</v>
          </cell>
          <cell r="C5065" t="str">
            <v>m</v>
          </cell>
          <cell r="D5065">
            <v>29.29</v>
          </cell>
          <cell r="E5065" t="str">
            <v>SICRO Abr/26</v>
          </cell>
        </row>
        <row r="5066">
          <cell r="A5066">
            <v>4915594</v>
          </cell>
          <cell r="B5066" t="str">
            <v>Recomposição parcial de cerca com mourão de concreto seção quadrada - mourão - areia extraída e brita produzida</v>
          </cell>
          <cell r="C5066" t="str">
            <v>m</v>
          </cell>
          <cell r="D5066">
            <v>27.53</v>
          </cell>
          <cell r="E5066" t="str">
            <v>SICRO Abr/26</v>
          </cell>
        </row>
        <row r="5067">
          <cell r="A5067">
            <v>4915729</v>
          </cell>
          <cell r="B5067" t="str">
            <v>Recomposição parcial de cerca com mourão de concreto seção triangular - mourão - areia e brita comerciais</v>
          </cell>
          <cell r="C5067" t="str">
            <v>m</v>
          </cell>
          <cell r="D5067">
            <v>23.32</v>
          </cell>
          <cell r="E5067" t="str">
            <v>SICRO Abr/26</v>
          </cell>
        </row>
        <row r="5068">
          <cell r="A5068">
            <v>4915596</v>
          </cell>
          <cell r="B5068" t="str">
            <v>Recomposição parcial de cerca com mourão de concreto seção triangular - mourão - areia extraída e brita comercial</v>
          </cell>
          <cell r="C5068" t="str">
            <v>m</v>
          </cell>
          <cell r="D5068">
            <v>22.56</v>
          </cell>
          <cell r="E5068" t="str">
            <v>SICRO Abr/26</v>
          </cell>
        </row>
        <row r="5069">
          <cell r="A5069">
            <v>4915732</v>
          </cell>
          <cell r="B5069" t="str">
            <v>Recomposição parcial de cerca com mourão de madeira - arame</v>
          </cell>
          <cell r="C5069" t="str">
            <v>m</v>
          </cell>
          <cell r="D5069">
            <v>10.34</v>
          </cell>
          <cell r="E5069" t="str">
            <v>SICRO Abr/26</v>
          </cell>
        </row>
        <row r="5070">
          <cell r="A5070">
            <v>4915731</v>
          </cell>
          <cell r="B5070" t="str">
            <v>Recomposição parcial de cerca com mourão de madeira - mourão</v>
          </cell>
          <cell r="C5070" t="str">
            <v>m</v>
          </cell>
          <cell r="D5070">
            <v>23.07</v>
          </cell>
          <cell r="E5070" t="str">
            <v>SICRO Abr/26</v>
          </cell>
        </row>
        <row r="5071">
          <cell r="A5071">
            <v>4915725</v>
          </cell>
          <cell r="B5071" t="str">
            <v>Recomposição total de cerca com mourão de concreto seção quadrada - areia e brita comerciais</v>
          </cell>
          <cell r="C5071" t="str">
            <v>m</v>
          </cell>
          <cell r="D5071">
            <v>35.29</v>
          </cell>
          <cell r="E5071" t="str">
            <v>SICRO Abr/26</v>
          </cell>
        </row>
        <row r="5072">
          <cell r="A5072">
            <v>4915593</v>
          </cell>
          <cell r="B5072" t="str">
            <v>Recomposição total de cerca com mourão de concreto seção quadrada - areia extraída e brita produzida</v>
          </cell>
          <cell r="C5072" t="str">
            <v>m</v>
          </cell>
          <cell r="D5072">
            <v>33.53</v>
          </cell>
          <cell r="E5072" t="str">
            <v>SICRO Abr/26</v>
          </cell>
        </row>
        <row r="5073">
          <cell r="A5073">
            <v>4915728</v>
          </cell>
          <cell r="B5073" t="str">
            <v>Recomposição total de cerca com mourão de concreto seção triangular - areia e brita comerciais</v>
          </cell>
          <cell r="C5073" t="str">
            <v>m</v>
          </cell>
          <cell r="D5073">
            <v>36.65</v>
          </cell>
          <cell r="E5073" t="str">
            <v>SICRO Abr/26</v>
          </cell>
        </row>
        <row r="5074">
          <cell r="A5074">
            <v>4915595</v>
          </cell>
          <cell r="B5074" t="str">
            <v>Recomposição total de cerca com mourão de concreto seção triangular - areia extraída e brita produzida</v>
          </cell>
          <cell r="C5074" t="str">
            <v>m</v>
          </cell>
          <cell r="D5074">
            <v>35.880000000000003</v>
          </cell>
          <cell r="E5074" t="str">
            <v>SICRO Abr/26</v>
          </cell>
        </row>
        <row r="5075">
          <cell r="A5075">
            <v>4915730</v>
          </cell>
          <cell r="B5075" t="str">
            <v>Recomposição total de cerca com mourão de madeira</v>
          </cell>
          <cell r="C5075" t="str">
            <v>m</v>
          </cell>
          <cell r="D5075">
            <v>32.31</v>
          </cell>
          <cell r="E5075" t="str">
            <v>SICRO Abr/26</v>
          </cell>
        </row>
        <row r="5076">
          <cell r="A5076">
            <v>4915598</v>
          </cell>
          <cell r="B5076" t="str">
            <v>Reconformação da plataforma</v>
          </cell>
          <cell r="C5076" t="str">
            <v>m²</v>
          </cell>
          <cell r="D5076">
            <v>0.13</v>
          </cell>
          <cell r="E5076" t="str">
            <v>SICRO Abr/26</v>
          </cell>
        </row>
        <row r="5077">
          <cell r="A5077">
            <v>4915748</v>
          </cell>
          <cell r="B5077" t="str">
            <v>Recuperação de desgaste superficial em pavimentos de concreto</v>
          </cell>
          <cell r="C5077" t="str">
            <v>m²</v>
          </cell>
          <cell r="D5077">
            <v>246.64</v>
          </cell>
          <cell r="E5077" t="str">
            <v>SICRO Abr/26</v>
          </cell>
        </row>
        <row r="5078">
          <cell r="A5078">
            <v>4915608</v>
          </cell>
          <cell r="B5078" t="str">
            <v>Regularização de taludes e valas com soquete vibratório</v>
          </cell>
          <cell r="C5078" t="str">
            <v>m²</v>
          </cell>
          <cell r="D5078">
            <v>3.73</v>
          </cell>
          <cell r="E5078" t="str">
            <v>SICRO Abr/26</v>
          </cell>
        </row>
        <row r="5079">
          <cell r="A5079">
            <v>4915613</v>
          </cell>
          <cell r="B5079" t="str">
            <v>Regularização mecânica da faixa de domínio</v>
          </cell>
          <cell r="C5079" t="str">
            <v>m²</v>
          </cell>
          <cell r="D5079">
            <v>0.26</v>
          </cell>
          <cell r="E5079" t="str">
            <v>SICRO Abr/26</v>
          </cell>
        </row>
        <row r="5080">
          <cell r="A5080">
            <v>4915692</v>
          </cell>
          <cell r="B5080" t="str">
            <v>Remendo profundo com imprimação com asfalto diluído - demolição manual</v>
          </cell>
          <cell r="C5080" t="str">
            <v>m³</v>
          </cell>
          <cell r="D5080">
            <v>540.17999999999995</v>
          </cell>
          <cell r="E5080" t="str">
            <v>SICRO Abr/26</v>
          </cell>
        </row>
        <row r="5081">
          <cell r="A5081">
            <v>4915746</v>
          </cell>
          <cell r="B5081" t="str">
            <v>Remendo profundo com imprimação com asfalto diluído - demolição mecânica e corte com serra</v>
          </cell>
          <cell r="C5081" t="str">
            <v>m³</v>
          </cell>
          <cell r="D5081">
            <v>385.98</v>
          </cell>
          <cell r="E5081" t="str">
            <v>SICRO Abr/26</v>
          </cell>
        </row>
        <row r="5082">
          <cell r="A5082">
            <v>4915630</v>
          </cell>
          <cell r="B5082" t="str">
            <v>Remendo profundo com imprimação com emulsão asfáltica - demolição manual</v>
          </cell>
          <cell r="C5082" t="str">
            <v>m³</v>
          </cell>
          <cell r="D5082">
            <v>540.17999999999995</v>
          </cell>
          <cell r="E5082" t="str">
            <v>SICRO Abr/26</v>
          </cell>
        </row>
        <row r="5083">
          <cell r="A5083">
            <v>4915631</v>
          </cell>
          <cell r="B5083" t="str">
            <v>Remendo profundo com imprimação com emulsão asfáltica - demolição mecânica e corte com serra</v>
          </cell>
          <cell r="C5083" t="str">
            <v>m³</v>
          </cell>
          <cell r="D5083">
            <v>385.98</v>
          </cell>
          <cell r="E5083" t="str">
            <v>SICRO Abr/26</v>
          </cell>
        </row>
        <row r="5084">
          <cell r="A5084">
            <v>4915785</v>
          </cell>
          <cell r="B5084" t="str">
            <v>Remoção de animais de grande porte mortos em rodovia - carga e descarga com guindauto</v>
          </cell>
          <cell r="C5084" t="str">
            <v>t</v>
          </cell>
          <cell r="D5084">
            <v>471.65</v>
          </cell>
          <cell r="E5084" t="str">
            <v>SICRO Abr/26</v>
          </cell>
        </row>
        <row r="5085">
          <cell r="A5085">
            <v>4915786</v>
          </cell>
          <cell r="B5085" t="str">
            <v>Remoção de animais de pequeno porte mortos em rodovia - carga manual</v>
          </cell>
          <cell r="C5085" t="str">
            <v>t</v>
          </cell>
          <cell r="D5085">
            <v>241.6</v>
          </cell>
          <cell r="E5085" t="str">
            <v>SICRO Abr/26</v>
          </cell>
        </row>
        <row r="5086">
          <cell r="A5086">
            <v>4915795</v>
          </cell>
          <cell r="B5086" t="str">
            <v>Remoção de emborrachados de pneus em rodovia</v>
          </cell>
          <cell r="C5086" t="str">
            <v>t</v>
          </cell>
          <cell r="D5086">
            <v>449.64</v>
          </cell>
          <cell r="E5086" t="str">
            <v>SICRO Abr/26</v>
          </cell>
        </row>
        <row r="5087">
          <cell r="A5087">
            <v>4915800</v>
          </cell>
          <cell r="B5087" t="str">
            <v>Remoção de espécimes arbóreos de 20 a 40 m tombados na pista</v>
          </cell>
          <cell r="C5087" t="str">
            <v>t</v>
          </cell>
          <cell r="D5087">
            <v>61.1</v>
          </cell>
          <cell r="E5087" t="str">
            <v>SICRO Abr/26</v>
          </cell>
        </row>
        <row r="5088">
          <cell r="A5088">
            <v>4915799</v>
          </cell>
          <cell r="B5088" t="str">
            <v>Remoção de espécimes arbóreos de até 20 m tombados na pista</v>
          </cell>
          <cell r="C5088" t="str">
            <v>t</v>
          </cell>
          <cell r="D5088">
            <v>46.47</v>
          </cell>
          <cell r="E5088" t="str">
            <v>SICRO Abr/26</v>
          </cell>
        </row>
        <row r="5089">
          <cell r="A5089">
            <v>4915698</v>
          </cell>
          <cell r="B5089" t="str">
            <v>Remoção de grãos, agregados e solos derramados na pista em rodovias</v>
          </cell>
          <cell r="C5089" t="str">
            <v>t</v>
          </cell>
          <cell r="D5089">
            <v>23.04</v>
          </cell>
          <cell r="E5089" t="str">
            <v>SICRO Abr/26</v>
          </cell>
        </row>
        <row r="5090">
          <cell r="A5090">
            <v>4915794</v>
          </cell>
          <cell r="B5090" t="str">
            <v>Remoção de sucatas derramadas em rodovia - cinta com utilização de 100 vezes</v>
          </cell>
          <cell r="C5090" t="str">
            <v>t</v>
          </cell>
          <cell r="D5090">
            <v>748.33</v>
          </cell>
          <cell r="E5090" t="str">
            <v>SICRO Abr/26</v>
          </cell>
        </row>
        <row r="5091">
          <cell r="A5091">
            <v>4915789</v>
          </cell>
          <cell r="B5091" t="str">
            <v>Remoção de veículos de grande porte incendiados em rodovia - carga e descarga com guindaste - cinta com utilização de 100 vezes</v>
          </cell>
          <cell r="C5091" t="str">
            <v>un</v>
          </cell>
          <cell r="D5091">
            <v>2246.5700000000002</v>
          </cell>
          <cell r="E5091" t="str">
            <v>SICRO Abr/26</v>
          </cell>
        </row>
        <row r="5092">
          <cell r="A5092">
            <v>4915798</v>
          </cell>
          <cell r="B5092" t="str">
            <v>Remoção de veículos de grande porte tombados em rodovia - cinta com utilização de 100 vezes</v>
          </cell>
          <cell r="C5092" t="str">
            <v>un</v>
          </cell>
          <cell r="D5092">
            <v>2015.88</v>
          </cell>
          <cell r="E5092" t="str">
            <v>SICRO Abr/26</v>
          </cell>
        </row>
        <row r="5093">
          <cell r="A5093">
            <v>4915788</v>
          </cell>
          <cell r="B5093" t="str">
            <v>Remoção de veículos de médio porte incendiados em rodovia - carga e descarga com guindaste - cinta com utilização de 100 vezes</v>
          </cell>
          <cell r="C5093" t="str">
            <v>un</v>
          </cell>
          <cell r="D5093">
            <v>2037.44</v>
          </cell>
          <cell r="E5093" t="str">
            <v>SICRO Abr/26</v>
          </cell>
        </row>
        <row r="5094">
          <cell r="A5094">
            <v>4915797</v>
          </cell>
          <cell r="B5094" t="str">
            <v>Remoção de veículos de médio porte tombados em rodovia - cinta com utilização de 100 vezes</v>
          </cell>
          <cell r="C5094" t="str">
            <v>un</v>
          </cell>
          <cell r="D5094">
            <v>1201.77</v>
          </cell>
          <cell r="E5094" t="str">
            <v>SICRO Abr/26</v>
          </cell>
        </row>
        <row r="5095">
          <cell r="A5095">
            <v>4915787</v>
          </cell>
          <cell r="B5095" t="str">
            <v>Remoção de veículos de pequeno porte incendiados em rodovia - carga e descarga com guindauto - cinta com utilização de 100 vezes</v>
          </cell>
          <cell r="C5095" t="str">
            <v>un</v>
          </cell>
          <cell r="D5095">
            <v>1078.72</v>
          </cell>
          <cell r="E5095" t="str">
            <v>SICRO Abr/26</v>
          </cell>
        </row>
        <row r="5096">
          <cell r="A5096">
            <v>4915796</v>
          </cell>
          <cell r="B5096" t="str">
            <v>Remoção de veículos de pequeno porte tombados em rodovia - cinta com utilização de 100 vezes</v>
          </cell>
          <cell r="C5096" t="str">
            <v>un</v>
          </cell>
          <cell r="D5096">
            <v>438.07</v>
          </cell>
          <cell r="E5096" t="str">
            <v>SICRO Abr/26</v>
          </cell>
        </row>
        <row r="5097">
          <cell r="A5097">
            <v>4915760</v>
          </cell>
          <cell r="B5097" t="str">
            <v>Remoção de vestígios de óleo ou graxa na superfície do revestimento do pavimento</v>
          </cell>
          <cell r="C5097" t="str">
            <v>m²</v>
          </cell>
          <cell r="D5097">
            <v>24.97</v>
          </cell>
          <cell r="E5097" t="str">
            <v>SICRO Abr/26</v>
          </cell>
        </row>
        <row r="5098">
          <cell r="A5098">
            <v>4915699</v>
          </cell>
          <cell r="B5098" t="str">
            <v>Remoção de vidros, caixas e engradados derramados na pista em rodovia</v>
          </cell>
          <cell r="C5098" t="str">
            <v>t</v>
          </cell>
          <cell r="D5098">
            <v>35.85</v>
          </cell>
          <cell r="E5098" t="str">
            <v>SICRO Abr/26</v>
          </cell>
        </row>
        <row r="5099">
          <cell r="A5099">
            <v>4915736</v>
          </cell>
          <cell r="B5099" t="str">
            <v>Remoção manual de barreira em rocha</v>
          </cell>
          <cell r="C5099" t="str">
            <v>m³</v>
          </cell>
          <cell r="D5099">
            <v>23.68</v>
          </cell>
          <cell r="E5099" t="str">
            <v>SICRO Abr/26</v>
          </cell>
        </row>
        <row r="5100">
          <cell r="A5100">
            <v>4915735</v>
          </cell>
          <cell r="B5100" t="str">
            <v>Remoção manual de barreira em solo</v>
          </cell>
          <cell r="C5100" t="str">
            <v>m³</v>
          </cell>
          <cell r="D5100">
            <v>18.95</v>
          </cell>
          <cell r="E5100" t="str">
            <v>SICRO Abr/26</v>
          </cell>
        </row>
        <row r="5101">
          <cell r="A5101">
            <v>4915670</v>
          </cell>
          <cell r="B5101" t="str">
            <v>Remoção manual de camada granular do pavimento</v>
          </cell>
          <cell r="C5101" t="str">
            <v>m³</v>
          </cell>
          <cell r="D5101">
            <v>265.64</v>
          </cell>
          <cell r="E5101" t="str">
            <v>SICRO Abr/26</v>
          </cell>
        </row>
        <row r="5102">
          <cell r="A5102">
            <v>4915668</v>
          </cell>
          <cell r="B5102" t="str">
            <v>Remoção manual de revestimento asfáltico</v>
          </cell>
          <cell r="C5102" t="str">
            <v>m³</v>
          </cell>
          <cell r="D5102">
            <v>422.99</v>
          </cell>
          <cell r="E5102" t="str">
            <v>SICRO Abr/26</v>
          </cell>
        </row>
        <row r="5103">
          <cell r="A5103">
            <v>4915761</v>
          </cell>
          <cell r="B5103" t="str">
            <v>Remoção manual de vegetação daninha</v>
          </cell>
          <cell r="C5103" t="str">
            <v>m²</v>
          </cell>
          <cell r="D5103">
            <v>6.32</v>
          </cell>
          <cell r="E5103" t="str">
            <v>SICRO Abr/26</v>
          </cell>
        </row>
        <row r="5104">
          <cell r="A5104">
            <v>4915762</v>
          </cell>
          <cell r="B5104" t="str">
            <v>Remoção manual de vegetação daninha em frestas</v>
          </cell>
          <cell r="C5104" t="str">
            <v>m</v>
          </cell>
          <cell r="D5104">
            <v>3.16</v>
          </cell>
          <cell r="E5104" t="str">
            <v>SICRO Abr/26</v>
          </cell>
        </row>
        <row r="5105">
          <cell r="A5105">
            <v>4915738</v>
          </cell>
          <cell r="B5105" t="str">
            <v>Remoção mecanizada de barreira em rocha</v>
          </cell>
          <cell r="C5105" t="str">
            <v>m³</v>
          </cell>
          <cell r="D5105">
            <v>6.63</v>
          </cell>
          <cell r="E5105" t="str">
            <v>SICRO Abr/26</v>
          </cell>
        </row>
        <row r="5106">
          <cell r="A5106">
            <v>4915737</v>
          </cell>
          <cell r="B5106" t="str">
            <v>Remoção mecanizada de barreira em solo</v>
          </cell>
          <cell r="C5106" t="str">
            <v>m³</v>
          </cell>
          <cell r="D5106">
            <v>5.55</v>
          </cell>
          <cell r="E5106" t="str">
            <v>SICRO Abr/26</v>
          </cell>
        </row>
        <row r="5107">
          <cell r="A5107">
            <v>4915669</v>
          </cell>
          <cell r="B5107" t="str">
            <v>Remoção mecanizada de camada granular do pavimento</v>
          </cell>
          <cell r="C5107" t="str">
            <v>m³</v>
          </cell>
          <cell r="D5107">
            <v>9.02</v>
          </cell>
          <cell r="E5107" t="str">
            <v>SICRO Abr/26</v>
          </cell>
        </row>
        <row r="5108">
          <cell r="A5108">
            <v>4915667</v>
          </cell>
          <cell r="B5108" t="str">
            <v>Remoção mecanizada de revestimento asfáltico</v>
          </cell>
          <cell r="C5108" t="str">
            <v>m³</v>
          </cell>
          <cell r="D5108">
            <v>14.54</v>
          </cell>
          <cell r="E5108" t="str">
            <v>SICRO Abr/26</v>
          </cell>
        </row>
        <row r="5109">
          <cell r="A5109">
            <v>4915632</v>
          </cell>
          <cell r="B5109" t="str">
            <v>Reparo localizado com pintura de ligação - demolição mecânica e corte com serra</v>
          </cell>
          <cell r="C5109" t="str">
            <v>m³</v>
          </cell>
          <cell r="D5109">
            <v>517.6</v>
          </cell>
          <cell r="E5109" t="str">
            <v>SICRO Abr/26</v>
          </cell>
        </row>
        <row r="5110">
          <cell r="A5110">
            <v>4915753</v>
          </cell>
          <cell r="B5110" t="str">
            <v>Reparo no interior de placa de pavimento de concreto</v>
          </cell>
          <cell r="C5110" t="str">
            <v>m³</v>
          </cell>
          <cell r="D5110">
            <v>1527.13</v>
          </cell>
          <cell r="E5110" t="str">
            <v>SICRO Abr/26</v>
          </cell>
        </row>
        <row r="5111">
          <cell r="A5111">
            <v>4915776</v>
          </cell>
          <cell r="B5111" t="str">
            <v>Roçada com roçadeira costal</v>
          </cell>
          <cell r="C5111" t="str">
            <v>ha</v>
          </cell>
          <cell r="D5111">
            <v>1050.18</v>
          </cell>
          <cell r="E5111" t="str">
            <v>SICRO Abr/26</v>
          </cell>
        </row>
        <row r="5112">
          <cell r="A5112">
            <v>4915740</v>
          </cell>
          <cell r="B5112" t="str">
            <v>Roçada manual</v>
          </cell>
          <cell r="C5112" t="str">
            <v>ha</v>
          </cell>
          <cell r="D5112">
            <v>2631.55</v>
          </cell>
          <cell r="E5112" t="str">
            <v>SICRO Abr/26</v>
          </cell>
        </row>
        <row r="5113">
          <cell r="A5113">
            <v>4915741</v>
          </cell>
          <cell r="B5113" t="str">
            <v>Roçada manual de capim colonião</v>
          </cell>
          <cell r="C5113" t="str">
            <v>ha</v>
          </cell>
          <cell r="D5113">
            <v>6315.71</v>
          </cell>
          <cell r="E5113" t="str">
            <v>SICRO Abr/26</v>
          </cell>
        </row>
        <row r="5114">
          <cell r="A5114">
            <v>4915775</v>
          </cell>
          <cell r="B5114" t="str">
            <v>Roçada mecanizada com roçadeira articulada</v>
          </cell>
          <cell r="C5114" t="str">
            <v>ha</v>
          </cell>
          <cell r="D5114">
            <v>1005.01</v>
          </cell>
          <cell r="E5114" t="str">
            <v>SICRO Abr/26</v>
          </cell>
        </row>
        <row r="5115">
          <cell r="A5115">
            <v>4915742</v>
          </cell>
          <cell r="B5115" t="str">
            <v>Roçada mecanizada com roçadeira de arraste</v>
          </cell>
          <cell r="C5115" t="str">
            <v>ha</v>
          </cell>
          <cell r="D5115">
            <v>593.41</v>
          </cell>
          <cell r="E5115" t="str">
            <v>SICRO Abr/26</v>
          </cell>
        </row>
        <row r="5116">
          <cell r="A5116">
            <v>4915626</v>
          </cell>
          <cell r="B5116" t="str">
            <v>Selagem de trincas mecanizada em pavimento flexível com emulsão - areia comercial</v>
          </cell>
          <cell r="C5116" t="str">
            <v>m</v>
          </cell>
          <cell r="D5116">
            <v>3.2</v>
          </cell>
          <cell r="E5116" t="str">
            <v>SICRO Abr/26</v>
          </cell>
        </row>
        <row r="5117">
          <cell r="A5117">
            <v>4915653</v>
          </cell>
          <cell r="B5117" t="str">
            <v>Selagem superficial de fissuras com adesivo estrutural à base de resina epóxi de alta viscosidade, inclusive limpeza superficial - fornecimento e aplicação</v>
          </cell>
          <cell r="C5117" t="str">
            <v>kg</v>
          </cell>
          <cell r="D5117">
            <v>79.34</v>
          </cell>
          <cell r="E5117" t="str">
            <v>SICRO Abr/26</v>
          </cell>
        </row>
        <row r="5118">
          <cell r="A5118">
            <v>4915623</v>
          </cell>
          <cell r="B5118" t="str">
            <v>Solo brita para base de remendo profundo - brita comercial</v>
          </cell>
          <cell r="C5118" t="str">
            <v>m³</v>
          </cell>
          <cell r="D5118">
            <v>76.72</v>
          </cell>
          <cell r="E5118" t="str">
            <v>SICRO Abr/26</v>
          </cell>
        </row>
        <row r="5119">
          <cell r="A5119">
            <v>4915625</v>
          </cell>
          <cell r="B5119" t="str">
            <v>Solo melhorado com cimento para base de remendo profundo</v>
          </cell>
          <cell r="C5119" t="str">
            <v>m³</v>
          </cell>
          <cell r="D5119">
            <v>46.17</v>
          </cell>
          <cell r="E5119" t="str">
            <v>SICRO Abr/26</v>
          </cell>
        </row>
        <row r="5120">
          <cell r="A5120">
            <v>4915621</v>
          </cell>
          <cell r="B5120" t="str">
            <v>Solo para base de remendo profundo</v>
          </cell>
          <cell r="C5120" t="str">
            <v>m³</v>
          </cell>
          <cell r="D5120">
            <v>5.65</v>
          </cell>
          <cell r="E5120" t="str">
            <v>SICRO Abr/26</v>
          </cell>
        </row>
        <row r="5121">
          <cell r="A5121">
            <v>4915720</v>
          </cell>
          <cell r="B5121" t="str">
            <v>Substituição de balizador - areia e brita comerciais</v>
          </cell>
          <cell r="C5121" t="str">
            <v>un</v>
          </cell>
          <cell r="D5121">
            <v>37.99</v>
          </cell>
          <cell r="E5121" t="str">
            <v>SICRO Abr/26</v>
          </cell>
        </row>
        <row r="5122">
          <cell r="A5122">
            <v>4915592</v>
          </cell>
          <cell r="B5122" t="str">
            <v>Substituição de balizador - areia extraída e brita produzida</v>
          </cell>
          <cell r="C5122" t="str">
            <v>un</v>
          </cell>
          <cell r="D5122">
            <v>37.090000000000003</v>
          </cell>
          <cell r="E5122" t="str">
            <v>SICRO Abr/26</v>
          </cell>
        </row>
        <row r="5123">
          <cell r="A5123">
            <v>4913703</v>
          </cell>
          <cell r="B5123" t="str">
            <v>Substituição de cartucho de absorção de energia tipo A - fornecimento e instalação, e reposicionamento do amortecedor retrátil</v>
          </cell>
          <cell r="C5123" t="str">
            <v>un</v>
          </cell>
          <cell r="D5123">
            <v>5569.41</v>
          </cell>
          <cell r="E5123" t="str">
            <v>SICRO Abr/26</v>
          </cell>
        </row>
        <row r="5124">
          <cell r="A5124">
            <v>4913704</v>
          </cell>
          <cell r="B5124" t="str">
            <v>Substituição de cartucho de absorção de energia tipo B - fornecimento, instalação e reposicionamento do amortecedor retrátil</v>
          </cell>
          <cell r="C5124" t="str">
            <v>un</v>
          </cell>
          <cell r="D5124">
            <v>5449.45</v>
          </cell>
          <cell r="E5124" t="str">
            <v>SICRO Abr/26</v>
          </cell>
        </row>
        <row r="5125">
          <cell r="A5125">
            <v>4915757</v>
          </cell>
          <cell r="B5125" t="str">
            <v>Tapa buraco com pintura de ligação - demolição com serra corta piso</v>
          </cell>
          <cell r="C5125" t="str">
            <v>m³</v>
          </cell>
          <cell r="D5125">
            <v>584.84</v>
          </cell>
          <cell r="E5125" t="str">
            <v>SICRO Abr/26</v>
          </cell>
        </row>
        <row r="5126">
          <cell r="A5126">
            <v>4915678</v>
          </cell>
          <cell r="B5126" t="str">
            <v>Tapa buraco com pintura de ligação - demolição manual</v>
          </cell>
          <cell r="C5126" t="str">
            <v>m³</v>
          </cell>
          <cell r="D5126">
            <v>545.26</v>
          </cell>
          <cell r="E5126" t="str">
            <v>SICRO Abr/26</v>
          </cell>
        </row>
        <row r="5127">
          <cell r="A5127">
            <v>4919547</v>
          </cell>
          <cell r="B5127" t="str">
            <v>Tela de proteção para roçada em tubo galvanizado 4,0 X 1,5 m - confecção</v>
          </cell>
          <cell r="C5127" t="str">
            <v>un</v>
          </cell>
          <cell r="D5127">
            <v>512.17999999999995</v>
          </cell>
          <cell r="E5127" t="str">
            <v>SICRO Abr/26</v>
          </cell>
        </row>
        <row r="5128">
          <cell r="A5128">
            <v>4915716</v>
          </cell>
          <cell r="B5128" t="str">
            <v>Tratamento de fissuras do tipo rendilhado em pavimentos de concreto</v>
          </cell>
          <cell r="C5128" t="str">
            <v>m²</v>
          </cell>
          <cell r="D5128">
            <v>11.65</v>
          </cell>
          <cell r="E5128" t="str">
            <v>SICRO Abr/26</v>
          </cell>
        </row>
        <row r="5129">
          <cell r="A5129">
            <v>4915750</v>
          </cell>
          <cell r="B5129" t="str">
            <v>Tratamento de fissuras transversais com abertura maior que 1,0 mm em pavimentos de concreto</v>
          </cell>
          <cell r="C5129" t="str">
            <v>m</v>
          </cell>
          <cell r="D5129">
            <v>225.89</v>
          </cell>
          <cell r="E5129" t="str">
            <v>SICRO Abr/26</v>
          </cell>
        </row>
        <row r="5130">
          <cell r="A5130">
            <v>4915769</v>
          </cell>
          <cell r="B5130" t="str">
            <v>Trituração de galhos e troncos com diâmetro de até 350 mm</v>
          </cell>
          <cell r="C5130" t="str">
            <v>m³</v>
          </cell>
          <cell r="D5130">
            <v>37.19</v>
          </cell>
          <cell r="E5130" t="str">
            <v>SICRO Abr/26</v>
          </cell>
        </row>
        <row r="5131">
          <cell r="A5131">
            <v>5213836</v>
          </cell>
          <cell r="B5131" t="str">
            <v>Balizador cônico refletivo em polietileno semiflexível de 114 x 11 x 40 cm - utilização de 150 ciclos - fornecimento, 01 implantação e 01 retirada diária</v>
          </cell>
          <cell r="C5131" t="str">
            <v>un.dia</v>
          </cell>
          <cell r="D5131">
            <v>1.21</v>
          </cell>
          <cell r="E5131" t="str">
            <v>SICRO Abr/26</v>
          </cell>
        </row>
        <row r="5132">
          <cell r="A5132">
            <v>5213368</v>
          </cell>
          <cell r="B5132" t="str">
            <v>Balizador de concreto - areia e brita comerciais - fornecimento e implantação</v>
          </cell>
          <cell r="C5132" t="str">
            <v>un</v>
          </cell>
          <cell r="D5132">
            <v>22.2</v>
          </cell>
          <cell r="E5132" t="str">
            <v>SICRO Abr/26</v>
          </cell>
        </row>
        <row r="5133">
          <cell r="A5133">
            <v>5213367</v>
          </cell>
          <cell r="B5133" t="str">
            <v>Balizador de concreto - areia extraída e brita produzida - fornecimento e implantação</v>
          </cell>
          <cell r="C5133" t="str">
            <v>un</v>
          </cell>
          <cell r="D5133">
            <v>20.68</v>
          </cell>
          <cell r="E5133" t="str">
            <v>SICRO Abr/26</v>
          </cell>
        </row>
        <row r="5134">
          <cell r="A5134">
            <v>5213385</v>
          </cell>
          <cell r="B5134" t="str">
            <v>Barreira de sinalização tipo I de direcionamento ou bloqueio - confecção</v>
          </cell>
          <cell r="C5134" t="str">
            <v>un</v>
          </cell>
          <cell r="D5134">
            <v>363.63</v>
          </cell>
          <cell r="E5134" t="str">
            <v>SICRO Abr/26</v>
          </cell>
        </row>
        <row r="5135">
          <cell r="A5135">
            <v>5213343</v>
          </cell>
          <cell r="B5135" t="str">
            <v>Barreira de sinalização tipo I de direcionamento ou bloqueio - utilização de 150 ciclos - fornecimento, 01 implantação e 01 retirada diária</v>
          </cell>
          <cell r="C5135" t="str">
            <v>un.dia</v>
          </cell>
          <cell r="D5135">
            <v>4.29</v>
          </cell>
          <cell r="E5135" t="str">
            <v>SICRO Abr/26</v>
          </cell>
        </row>
        <row r="5136">
          <cell r="A5136">
            <v>5213390</v>
          </cell>
          <cell r="B5136" t="str">
            <v>Barreira de sinalização tipo I de direcionamento ou bloqueio contínua - confecção</v>
          </cell>
          <cell r="C5136" t="str">
            <v>m</v>
          </cell>
          <cell r="D5136">
            <v>310.7</v>
          </cell>
          <cell r="E5136" t="str">
            <v>SICRO Abr/26</v>
          </cell>
        </row>
        <row r="5137">
          <cell r="A5137">
            <v>5213344</v>
          </cell>
          <cell r="B5137" t="str">
            <v>Barreira de sinalização tipo I de direcionamento ou bloqueio contínua - utilização de 150 ciclos - fornecimento, 01 implantação e 01 retirada diária</v>
          </cell>
          <cell r="C5137" t="str">
            <v>m.dia</v>
          </cell>
          <cell r="D5137">
            <v>3.75</v>
          </cell>
          <cell r="E5137" t="str">
            <v>SICRO Abr/26</v>
          </cell>
        </row>
        <row r="5138">
          <cell r="A5138">
            <v>5213386</v>
          </cell>
          <cell r="B5138" t="str">
            <v>Barreira de sinalização tipo II de direcionamento ou bloqueio - confecção</v>
          </cell>
          <cell r="C5138" t="str">
            <v>un</v>
          </cell>
          <cell r="D5138">
            <v>611.13</v>
          </cell>
          <cell r="E5138" t="str">
            <v>SICRO Abr/26</v>
          </cell>
        </row>
        <row r="5139">
          <cell r="A5139">
            <v>5213345</v>
          </cell>
          <cell r="B5139" t="str">
            <v>Barreira de sinalização tipo II de direcionamento ou bloqueio - utilização de 150 ciclos - fornecimento, 01 implantação e 01 retirada diária</v>
          </cell>
          <cell r="C5139" t="str">
            <v>un.dia</v>
          </cell>
          <cell r="D5139">
            <v>6.36</v>
          </cell>
          <cell r="E5139" t="str">
            <v>SICRO Abr/26</v>
          </cell>
        </row>
        <row r="5140">
          <cell r="A5140">
            <v>5213387</v>
          </cell>
          <cell r="B5140" t="str">
            <v>Barreira de sinalização tipo III de direcionamento ou bloqueio - confecção</v>
          </cell>
          <cell r="C5140" t="str">
            <v>un</v>
          </cell>
          <cell r="D5140">
            <v>880.47</v>
          </cell>
          <cell r="E5140" t="str">
            <v>SICRO Abr/26</v>
          </cell>
        </row>
        <row r="5141">
          <cell r="A5141">
            <v>5213346</v>
          </cell>
          <cell r="B5141" t="str">
            <v>Barreira de sinalização tipo III de direcionamento ou bloqueio - utilização de 150 ciclos - fornecimento, 01 implantação e 01 retirada diária</v>
          </cell>
          <cell r="C5141" t="str">
            <v>un.dia</v>
          </cell>
          <cell r="D5141">
            <v>8.92</v>
          </cell>
          <cell r="E5141" t="str">
            <v>SICRO Abr/26</v>
          </cell>
        </row>
        <row r="5142">
          <cell r="A5142">
            <v>5213843</v>
          </cell>
          <cell r="B5142" t="str">
            <v>Barreira plástica articulável modular 240 x 100 cm na cor amarela - utilização de 600 ciclos - fornecimento, 01 implantação e 01 retirada diária</v>
          </cell>
          <cell r="C5142" t="str">
            <v>m.dia</v>
          </cell>
          <cell r="D5142">
            <v>1.05</v>
          </cell>
          <cell r="E5142" t="str">
            <v>SICRO Abr/26</v>
          </cell>
        </row>
        <row r="5143">
          <cell r="A5143">
            <v>5213833</v>
          </cell>
          <cell r="B5143" t="str">
            <v>Barreira plástica monobloco para canalização de trânsito - 101 x 50 x 55 cm - utilização de 600 ciclos - fornecimento, 01 implantação e 01 retirada diária</v>
          </cell>
          <cell r="C5143" t="str">
            <v>un.dia</v>
          </cell>
          <cell r="D5143">
            <v>13.7</v>
          </cell>
          <cell r="E5143" t="str">
            <v>SICRO Abr/26</v>
          </cell>
        </row>
        <row r="5144">
          <cell r="A5144">
            <v>5213834</v>
          </cell>
          <cell r="B5144" t="str">
            <v>Barreira plástica para canalização de trânsito - 60 x 45 x 60 cm - utilização de 600 ciclos - fornecimento, 01 implantação e 01 retirada diária</v>
          </cell>
          <cell r="C5144" t="str">
            <v>un.dia</v>
          </cell>
          <cell r="D5144">
            <v>9.0299999999999994</v>
          </cell>
          <cell r="E5144" t="str">
            <v>SICRO Abr/26</v>
          </cell>
        </row>
        <row r="5145">
          <cell r="A5145">
            <v>5219544</v>
          </cell>
          <cell r="B5145" t="str">
            <v>Cavalete em perfil metálico para placa de sinalização - 1,00 m x 1,00 m - confecção</v>
          </cell>
          <cell r="C5145" t="str">
            <v>un</v>
          </cell>
          <cell r="D5145">
            <v>258.44</v>
          </cell>
          <cell r="E5145" t="str">
            <v>SICRO Abr/26</v>
          </cell>
        </row>
        <row r="5146">
          <cell r="A5146">
            <v>5213383</v>
          </cell>
          <cell r="B5146" t="str">
            <v>Cavalete em polietileno zebrado com faixa refletiva - H = 1,00 m - utilização de 600 ciclos - fornecimento, 01 implantação e 01 retirada diária</v>
          </cell>
          <cell r="C5146" t="str">
            <v>un.dia</v>
          </cell>
          <cell r="D5146">
            <v>0.85</v>
          </cell>
          <cell r="E5146" t="str">
            <v>SICRO Abr/26</v>
          </cell>
        </row>
        <row r="5147">
          <cell r="A5147">
            <v>5213380</v>
          </cell>
          <cell r="B5147" t="str">
            <v>Cavalete em polietileno zebrado com faixa refletiva e com sinalizador a LED com bateria - H = 1,00 m - utilização de 600 ciclos - fornecimento, 01 implantação e 01 retirada diária</v>
          </cell>
          <cell r="C5147" t="str">
            <v>un.dia</v>
          </cell>
          <cell r="D5147">
            <v>1.82</v>
          </cell>
          <cell r="E5147" t="str">
            <v>SICRO Abr/26</v>
          </cell>
        </row>
        <row r="5148">
          <cell r="A5148">
            <v>5213838</v>
          </cell>
          <cell r="B5148" t="str">
            <v>Cilindro canalizador de tráfego com base quadrada de 111 x 56 x 56 cm - utilização de 600 ciclos - fornecimento, 01 implantação e 01 retirada diária</v>
          </cell>
          <cell r="C5148" t="str">
            <v>un.dia</v>
          </cell>
          <cell r="D5148">
            <v>6.17</v>
          </cell>
          <cell r="E5148" t="str">
            <v>SICRO Abr/26</v>
          </cell>
        </row>
        <row r="5149">
          <cell r="A5149">
            <v>5213837</v>
          </cell>
          <cell r="B5149" t="str">
            <v>Cilindro flexível delimitador de tráfego com duas faixas refletivas e chumbador - D = 20 cm e H = 80 cm</v>
          </cell>
          <cell r="C5149" t="str">
            <v>un</v>
          </cell>
          <cell r="D5149">
            <v>154.12</v>
          </cell>
          <cell r="E5149" t="str">
            <v>SICRO Abr/26</v>
          </cell>
        </row>
        <row r="5150">
          <cell r="A5150">
            <v>5213835</v>
          </cell>
          <cell r="B5150" t="str">
            <v>Cone plástico para canalização de trânsito - utilização de 150 ciclos - fornecimento, 01 implantação e 01 retirada diária</v>
          </cell>
          <cell r="C5150" t="str">
            <v>un.dia</v>
          </cell>
          <cell r="D5150">
            <v>0.73</v>
          </cell>
          <cell r="E5150" t="str">
            <v>SICRO Abr/26</v>
          </cell>
        </row>
        <row r="5151">
          <cell r="A5151">
            <v>5213839</v>
          </cell>
          <cell r="B5151" t="str">
            <v>Dispositivo de direcionamento ou bloqueio tipo tapume - confecção</v>
          </cell>
          <cell r="C5151" t="str">
            <v>m²</v>
          </cell>
          <cell r="D5151">
            <v>350.26</v>
          </cell>
          <cell r="E5151" t="str">
            <v>SICRO Abr/26</v>
          </cell>
        </row>
        <row r="5152">
          <cell r="A5152">
            <v>5213347</v>
          </cell>
          <cell r="B5152" t="str">
            <v>Dispositivo de direcionamento ou bloqueio tipo tapume - utilização de 150 ciclos - fornecimento, 01 implantação e 01 retirada diária</v>
          </cell>
          <cell r="C5152" t="str">
            <v>m².dia</v>
          </cell>
          <cell r="D5152">
            <v>9.44</v>
          </cell>
          <cell r="E5152" t="str">
            <v>SICRO Abr/26</v>
          </cell>
        </row>
        <row r="5153">
          <cell r="A5153">
            <v>5213840</v>
          </cell>
          <cell r="B5153" t="str">
            <v>Dispositivo de direcionamento ou bloqueio tipo tela plástica com suporte fixo - confecção</v>
          </cell>
          <cell r="C5153" t="str">
            <v>m²</v>
          </cell>
          <cell r="D5153">
            <v>33.69</v>
          </cell>
          <cell r="E5153" t="str">
            <v>SICRO Abr/26</v>
          </cell>
        </row>
        <row r="5154">
          <cell r="A5154">
            <v>5213349</v>
          </cell>
          <cell r="B5154" t="str">
            <v>Dispositivo de direcionamento ou bloqueio tipo tela plástica com suporte fixo - utilização de 150 ciclos - fornecimento, 01 implantação e 01 retirada diária</v>
          </cell>
          <cell r="C5154" t="str">
            <v>m².dia</v>
          </cell>
          <cell r="D5154">
            <v>0.77</v>
          </cell>
          <cell r="E5154" t="str">
            <v>SICRO Abr/26</v>
          </cell>
        </row>
        <row r="5155">
          <cell r="A5155">
            <v>5213841</v>
          </cell>
          <cell r="B5155" t="str">
            <v>Dispositivo de direcionamento ou bloqueio tipo tela plástica com suporte móvel afixado em bloco de concreto - confecção</v>
          </cell>
          <cell r="C5155" t="str">
            <v>m²</v>
          </cell>
          <cell r="D5155">
            <v>68.42</v>
          </cell>
          <cell r="E5155" t="str">
            <v>SICRO Abr/26</v>
          </cell>
        </row>
        <row r="5156">
          <cell r="A5156">
            <v>5213348</v>
          </cell>
          <cell r="B5156" t="str">
            <v>Dispositivo de direcionamento ou bloqueio tipo tela plástica com suporte móvel afixado em bloco de concreto - utilização de 150 ciclos - fornecimento, 01 implantação e 01 retirada diária</v>
          </cell>
          <cell r="C5156" t="str">
            <v>m².dia</v>
          </cell>
          <cell r="D5156">
            <v>0.89</v>
          </cell>
          <cell r="E5156" t="str">
            <v>SICRO Abr/26</v>
          </cell>
        </row>
        <row r="5157">
          <cell r="A5157">
            <v>5216116</v>
          </cell>
          <cell r="B5157" t="str">
            <v>Fabricação de balizador de concreto - seção circular de 10 cm - areia e brita comerciais</v>
          </cell>
          <cell r="C5157" t="str">
            <v>un</v>
          </cell>
          <cell r="D5157">
            <v>18.87</v>
          </cell>
          <cell r="E5157" t="str">
            <v>SICRO Abr/26</v>
          </cell>
        </row>
        <row r="5158">
          <cell r="A5158">
            <v>5216115</v>
          </cell>
          <cell r="B5158" t="str">
            <v>Fabricação de balizador de concreto - seção circular de 10 cm - areia extraída e brita produzida</v>
          </cell>
          <cell r="C5158" t="str">
            <v>un</v>
          </cell>
          <cell r="D5158">
            <v>17.97</v>
          </cell>
          <cell r="E5158" t="str">
            <v>SICRO Abr/26</v>
          </cell>
        </row>
        <row r="5159">
          <cell r="A5159">
            <v>5213842</v>
          </cell>
          <cell r="B5159" t="str">
            <v>Fita zebrada para dispositivos de canalização de trânsito - fornecimento, implantação e retirada</v>
          </cell>
          <cell r="C5159" t="str">
            <v>m</v>
          </cell>
          <cell r="D5159">
            <v>0.15</v>
          </cell>
          <cell r="E5159" t="str">
            <v>SICRO Abr/26</v>
          </cell>
        </row>
        <row r="5160">
          <cell r="A5160">
            <v>5213358</v>
          </cell>
          <cell r="B5160" t="str">
            <v>Laminado elastoplástico para sinalização horizontal - espessura de 1,5 mm - fornecimento e implantação</v>
          </cell>
          <cell r="C5160" t="str">
            <v>m²</v>
          </cell>
          <cell r="D5160">
            <v>191.01</v>
          </cell>
          <cell r="E5160" t="str">
            <v>SICRO Abr/26</v>
          </cell>
        </row>
        <row r="5161">
          <cell r="A5161">
            <v>5213848</v>
          </cell>
          <cell r="B5161" t="str">
            <v>Luz de advertência e bateria para dispositivos de sinalização - utilização de 200 ciclos - fornecimento, 01 implantação e 01 retirada diária</v>
          </cell>
          <cell r="C5161" t="str">
            <v>un.dia</v>
          </cell>
          <cell r="D5161">
            <v>0.97</v>
          </cell>
          <cell r="E5161" t="str">
            <v>SICRO Abr/26</v>
          </cell>
        </row>
        <row r="5162">
          <cell r="A5162">
            <v>5214012</v>
          </cell>
          <cell r="B5162" t="str">
            <v>Manutenção/recomposição de sinalização - pintura de faixa com tinta acrílica - espessura de 0,4 mm</v>
          </cell>
          <cell r="C5162" t="str">
            <v>m²</v>
          </cell>
          <cell r="D5162">
            <v>20.73</v>
          </cell>
          <cell r="E5162" t="str">
            <v>SICRO Abr/26</v>
          </cell>
        </row>
        <row r="5163">
          <cell r="A5163">
            <v>5213356</v>
          </cell>
          <cell r="B5163" t="str">
            <v>Manutenção/recomposição de sinalização - pintura de faixa com tinta acrílica - espessura de 0,6 mm</v>
          </cell>
          <cell r="C5163" t="str">
            <v>m²</v>
          </cell>
          <cell r="D5163">
            <v>28.55</v>
          </cell>
          <cell r="E5163" t="str">
            <v>SICRO Abr/26</v>
          </cell>
        </row>
        <row r="5164">
          <cell r="A5164">
            <v>5214011</v>
          </cell>
          <cell r="B5164" t="str">
            <v>Manutenção/recomposição de sinalização - pintura de faixa com tinta acrílica emulsionada em água - espessura de 0,3 mm</v>
          </cell>
          <cell r="C5164" t="str">
            <v>m²</v>
          </cell>
          <cell r="D5164">
            <v>12.75</v>
          </cell>
          <cell r="E5164" t="str">
            <v>SICRO Abr/26</v>
          </cell>
        </row>
        <row r="5165">
          <cell r="A5165">
            <v>5213354</v>
          </cell>
          <cell r="B5165" t="str">
            <v>Manutenção/recomposição de sinalização - pintura de faixa com tinta acrílica emulsionada em água - espessura de 0,4 mm</v>
          </cell>
          <cell r="C5165" t="str">
            <v>m²</v>
          </cell>
          <cell r="D5165">
            <v>15.22</v>
          </cell>
          <cell r="E5165" t="str">
            <v>SICRO Abr/26</v>
          </cell>
        </row>
        <row r="5166">
          <cell r="A5166">
            <v>5213355</v>
          </cell>
          <cell r="B5166" t="str">
            <v>Manutenção/recomposição de sinalização - pintura de faixa com tinta acrílica emulsionada em água - espessura de 0,5 mm</v>
          </cell>
          <cell r="C5166" t="str">
            <v>m²</v>
          </cell>
          <cell r="D5166">
            <v>17.73</v>
          </cell>
          <cell r="E5166" t="str">
            <v>SICRO Abr/26</v>
          </cell>
        </row>
        <row r="5167">
          <cell r="A5167">
            <v>5213850</v>
          </cell>
          <cell r="B5167" t="str">
            <v>Operação de sinalização por bandeirola de tecido ou com placa metálica</v>
          </cell>
          <cell r="C5167" t="str">
            <v>h</v>
          </cell>
          <cell r="D5167">
            <v>31.58</v>
          </cell>
          <cell r="E5167" t="str">
            <v>SICRO Abr/26</v>
          </cell>
        </row>
        <row r="5168">
          <cell r="A5168">
            <v>5213846</v>
          </cell>
          <cell r="B5168" t="str">
            <v>Painel com seta luminosa montado em chassi de caminhão com prancha</v>
          </cell>
          <cell r="C5168" t="str">
            <v>h</v>
          </cell>
          <cell r="D5168">
            <v>6.5</v>
          </cell>
          <cell r="E5168" t="str">
            <v>SICRO Abr/26</v>
          </cell>
        </row>
        <row r="5169">
          <cell r="A5169">
            <v>5213847</v>
          </cell>
          <cell r="B5169" t="str">
            <v>Painel com seta luminosa montado em chassi de caminhão com prancha e amortecedor retrátil</v>
          </cell>
          <cell r="C5169" t="str">
            <v>h</v>
          </cell>
          <cell r="D5169">
            <v>109.59</v>
          </cell>
          <cell r="E5169" t="str">
            <v>SICRO Abr/26</v>
          </cell>
        </row>
        <row r="5170">
          <cell r="A5170">
            <v>5213845</v>
          </cell>
          <cell r="B5170" t="str">
            <v>Painel de mensagens variáveis, portátil móvel, LED, com banco fotovoltaico de energia e montado em chassi com engate</v>
          </cell>
          <cell r="C5170" t="str">
            <v>h</v>
          </cell>
          <cell r="D5170">
            <v>27.28</v>
          </cell>
          <cell r="E5170" t="str">
            <v>SICRO Abr/26</v>
          </cell>
        </row>
        <row r="5171">
          <cell r="A5171">
            <v>5213412</v>
          </cell>
          <cell r="B5171" t="str">
            <v>Pintura de faixa com plástico a frio bicomponente à base de resinas metacrílicas por dispersão (estrutura)</v>
          </cell>
          <cell r="C5171" t="str">
            <v>m²</v>
          </cell>
          <cell r="D5171">
            <v>126.01</v>
          </cell>
          <cell r="E5171" t="str">
            <v>SICRO Abr/26</v>
          </cell>
        </row>
        <row r="5172">
          <cell r="A5172">
            <v>5213411</v>
          </cell>
          <cell r="B5172" t="str">
            <v>Pintura de faixa com plástico a frio bicomponente à base de resinas metacrílicas por extrusão (alto relevo)</v>
          </cell>
          <cell r="C5172" t="str">
            <v>m²</v>
          </cell>
          <cell r="D5172">
            <v>218.78</v>
          </cell>
          <cell r="E5172" t="str">
            <v>SICRO Abr/26</v>
          </cell>
        </row>
        <row r="5173">
          <cell r="A5173">
            <v>5214009</v>
          </cell>
          <cell r="B5173" t="str">
            <v>Pintura de faixa com plástico a frio bicomponente à base de resinas metacrílicas por extrusão (plano) - espessura de 1,5 mm</v>
          </cell>
          <cell r="C5173" t="str">
            <v>m²</v>
          </cell>
          <cell r="D5173">
            <v>126.01</v>
          </cell>
          <cell r="E5173" t="str">
            <v>SICRO Abr/26</v>
          </cell>
        </row>
        <row r="5174">
          <cell r="A5174">
            <v>5214010</v>
          </cell>
          <cell r="B5174" t="str">
            <v>Pintura de faixa com plástico a frio bicomponente à base de resinas metacrílicas por extrusão (plano) - espessura de 3,0 mm</v>
          </cell>
          <cell r="C5174" t="str">
            <v>m²</v>
          </cell>
          <cell r="D5174">
            <v>226.85</v>
          </cell>
          <cell r="E5174" t="str">
            <v>SICRO Abr/26</v>
          </cell>
        </row>
        <row r="5175">
          <cell r="A5175">
            <v>5213413</v>
          </cell>
          <cell r="B5175" t="str">
            <v>Pintura de faixa com plástico a frio tricomponente à base de resinas metacrílicas por aspersão - espessura de 0,6 mm</v>
          </cell>
          <cell r="C5175" t="str">
            <v>m²</v>
          </cell>
          <cell r="D5175">
            <v>69.22</v>
          </cell>
          <cell r="E5175" t="str">
            <v>SICRO Abr/26</v>
          </cell>
        </row>
        <row r="5176">
          <cell r="A5176">
            <v>5213410</v>
          </cell>
          <cell r="B5176" t="str">
            <v>Pintura de faixa com termoplástico em alto relevo tipo I por extrusão - relevo duplo com base</v>
          </cell>
          <cell r="C5176" t="str">
            <v>m²</v>
          </cell>
          <cell r="D5176">
            <v>158.77000000000001</v>
          </cell>
          <cell r="E5176" t="str">
            <v>SICRO Abr/26</v>
          </cell>
        </row>
        <row r="5177">
          <cell r="A5177">
            <v>5214004</v>
          </cell>
          <cell r="B5177" t="str">
            <v>Pintura de faixa com termoplástico em alto relevo tipo II por extrusão - relevo simples ranhurado com base</v>
          </cell>
          <cell r="C5177" t="str">
            <v>m²</v>
          </cell>
          <cell r="D5177">
            <v>184.91</v>
          </cell>
          <cell r="E5177" t="str">
            <v>SICRO Abr/26</v>
          </cell>
        </row>
        <row r="5178">
          <cell r="A5178">
            <v>5214005</v>
          </cell>
          <cell r="B5178" t="str">
            <v>Pintura de faixa com termoplástico em alto relevo tipo III por extrusão - relevo simples com base</v>
          </cell>
          <cell r="C5178" t="str">
            <v>m²</v>
          </cell>
          <cell r="D5178">
            <v>168.81</v>
          </cell>
          <cell r="E5178" t="str">
            <v>SICRO Abr/26</v>
          </cell>
        </row>
        <row r="5179">
          <cell r="A5179">
            <v>5214006</v>
          </cell>
          <cell r="B5179" t="str">
            <v>Pintura de faixa com termoplástico em alto relevo tipo IV por extrusão - relevo simples sem base</v>
          </cell>
          <cell r="C5179" t="str">
            <v>m²</v>
          </cell>
          <cell r="D5179">
            <v>118.86</v>
          </cell>
          <cell r="E5179" t="str">
            <v>SICRO Abr/26</v>
          </cell>
        </row>
        <row r="5180">
          <cell r="A5180">
            <v>5214007</v>
          </cell>
          <cell r="B5180" t="str">
            <v>Pintura de faixa com termoplástico em alto relevo tipo V por extrusão - relevo multipontos sem base (gotas)</v>
          </cell>
          <cell r="C5180" t="str">
            <v>m²</v>
          </cell>
          <cell r="D5180">
            <v>105.79</v>
          </cell>
          <cell r="E5180" t="str">
            <v>SICRO Abr/26</v>
          </cell>
        </row>
        <row r="5181">
          <cell r="A5181">
            <v>5214008</v>
          </cell>
          <cell r="B5181" t="str">
            <v>Pintura de faixa com termoplástico em alto relevo tipo VI por extrusão - relevo multipontos sem base (calotas)</v>
          </cell>
          <cell r="C5181" t="str">
            <v>m²</v>
          </cell>
          <cell r="D5181">
            <v>104.39</v>
          </cell>
          <cell r="E5181" t="str">
            <v>SICRO Abr/26</v>
          </cell>
        </row>
        <row r="5182">
          <cell r="A5182">
            <v>5213408</v>
          </cell>
          <cell r="B5182" t="str">
            <v>Pintura de faixa com termoplástico por aspersão - espessura de 1,5 mm</v>
          </cell>
          <cell r="C5182" t="str">
            <v>m²</v>
          </cell>
          <cell r="D5182">
            <v>47.9</v>
          </cell>
          <cell r="E5182" t="str">
            <v>SICRO Abr/26</v>
          </cell>
        </row>
        <row r="5183">
          <cell r="A5183">
            <v>5213400</v>
          </cell>
          <cell r="B5183" t="str">
            <v>Pintura de faixa com tinta acrílica - espessura de 0,4 mm</v>
          </cell>
          <cell r="C5183" t="str">
            <v>m²</v>
          </cell>
          <cell r="D5183">
            <v>21.1</v>
          </cell>
          <cell r="E5183" t="str">
            <v>SICRO Abr/26</v>
          </cell>
        </row>
        <row r="5184">
          <cell r="A5184">
            <v>5213401</v>
          </cell>
          <cell r="B5184" t="str">
            <v>Pintura de faixa com tinta acrílica - espessura de 0,6 mm</v>
          </cell>
          <cell r="C5184" t="str">
            <v>m²</v>
          </cell>
          <cell r="D5184">
            <v>28.99</v>
          </cell>
          <cell r="E5184" t="str">
            <v>SICRO Abr/26</v>
          </cell>
        </row>
        <row r="5185">
          <cell r="A5185">
            <v>5214001</v>
          </cell>
          <cell r="B5185" t="str">
            <v>Pintura de faixa com tinta acrílica emulsionada em água - espessura de 0,3 mm</v>
          </cell>
          <cell r="C5185" t="str">
            <v>m²</v>
          </cell>
          <cell r="D5185">
            <v>13.1</v>
          </cell>
          <cell r="E5185" t="str">
            <v>SICRO Abr/26</v>
          </cell>
        </row>
        <row r="5186">
          <cell r="A5186">
            <v>5213402</v>
          </cell>
          <cell r="B5186" t="str">
            <v>Pintura de faixa com tinta acrílica emulsionada em água - espessura de 0,4 mm</v>
          </cell>
          <cell r="C5186" t="str">
            <v>m²</v>
          </cell>
          <cell r="D5186">
            <v>15.6</v>
          </cell>
          <cell r="E5186" t="str">
            <v>SICRO Abr/26</v>
          </cell>
        </row>
        <row r="5187">
          <cell r="A5187">
            <v>5213403</v>
          </cell>
          <cell r="B5187" t="str">
            <v>Pintura de faixa com tinta acrílica emulsionada em água - espessura de 0,5 mm</v>
          </cell>
          <cell r="C5187" t="str">
            <v>m²</v>
          </cell>
          <cell r="D5187">
            <v>18.14</v>
          </cell>
          <cell r="E5187" t="str">
            <v>SICRO Abr/26</v>
          </cell>
        </row>
        <row r="5188">
          <cell r="A5188">
            <v>5214003</v>
          </cell>
          <cell r="B5188" t="str">
            <v>Pintura de setas e zebrados com termoplástico por aspersão - espessura de 1,5 mm</v>
          </cell>
          <cell r="C5188" t="str">
            <v>m²</v>
          </cell>
          <cell r="D5188">
            <v>61.81</v>
          </cell>
          <cell r="E5188" t="str">
            <v>SICRO Abr/26</v>
          </cell>
        </row>
        <row r="5189">
          <cell r="A5189">
            <v>5213409</v>
          </cell>
          <cell r="B5189" t="str">
            <v>Pintura de setas e zebrados com termoplástico por extrusão - espessura de 3,0 mm</v>
          </cell>
          <cell r="C5189" t="str">
            <v>m²</v>
          </cell>
          <cell r="D5189">
            <v>97.16</v>
          </cell>
          <cell r="E5189" t="str">
            <v>SICRO Abr/26</v>
          </cell>
        </row>
        <row r="5190">
          <cell r="A5190">
            <v>5213404</v>
          </cell>
          <cell r="B5190" t="str">
            <v>Pintura de setas e zebrados com tinta acrílica - espessura de 0,4 mm</v>
          </cell>
          <cell r="C5190" t="str">
            <v>m²</v>
          </cell>
          <cell r="D5190">
            <v>39.24</v>
          </cell>
          <cell r="E5190" t="str">
            <v>SICRO Abr/26</v>
          </cell>
        </row>
        <row r="5191">
          <cell r="A5191">
            <v>5213405</v>
          </cell>
          <cell r="B5191" t="str">
            <v>Pintura de setas e zebrados com tinta acrílica - espessura de 0,6 mm</v>
          </cell>
          <cell r="C5191" t="str">
            <v>m²</v>
          </cell>
          <cell r="D5191">
            <v>46.44</v>
          </cell>
          <cell r="E5191" t="str">
            <v>SICRO Abr/26</v>
          </cell>
        </row>
        <row r="5192">
          <cell r="A5192">
            <v>5214002</v>
          </cell>
          <cell r="B5192" t="str">
            <v>Pintura de setas e zebrados com tinta acrílica emulsionada em água - espessura de 0,3 mm</v>
          </cell>
          <cell r="C5192" t="str">
            <v>m²</v>
          </cell>
          <cell r="D5192">
            <v>31.51</v>
          </cell>
          <cell r="E5192" t="str">
            <v>SICRO Abr/26</v>
          </cell>
        </row>
        <row r="5193">
          <cell r="A5193">
            <v>5213406</v>
          </cell>
          <cell r="B5193" t="str">
            <v>Pintura de setas e zebrados com tinta acrílica emulsionada em água - espessura de 0,4 mm</v>
          </cell>
          <cell r="C5193" t="str">
            <v>m²</v>
          </cell>
          <cell r="D5193">
            <v>33.74</v>
          </cell>
          <cell r="E5193" t="str">
            <v>SICRO Abr/26</v>
          </cell>
        </row>
        <row r="5194">
          <cell r="A5194">
            <v>5213407</v>
          </cell>
          <cell r="B5194" t="str">
            <v>Pintura de setas e zebrados com tinta acrílica emulsionada em água - espessura de 0,5 mm</v>
          </cell>
          <cell r="C5194" t="str">
            <v>m²</v>
          </cell>
          <cell r="D5194">
            <v>35.96</v>
          </cell>
          <cell r="E5194" t="str">
            <v>SICRO Abr/26</v>
          </cell>
        </row>
        <row r="5195">
          <cell r="A5195">
            <v>5212552</v>
          </cell>
          <cell r="B5195" t="str">
            <v>Pintura eletrostática a pó com tinta poliéster em chapa de aço</v>
          </cell>
          <cell r="C5195" t="str">
            <v>m²</v>
          </cell>
          <cell r="D5195">
            <v>17.170000000000002</v>
          </cell>
          <cell r="E5195" t="str">
            <v>SICRO Abr/26</v>
          </cell>
        </row>
        <row r="5196">
          <cell r="A5196">
            <v>5213464</v>
          </cell>
          <cell r="B5196" t="str">
            <v>Placa de advertência em aço, lado de 0,60 m - película retrorrefletiva tipo I + SI - fornecimento e implantação</v>
          </cell>
          <cell r="C5196" t="str">
            <v>un</v>
          </cell>
          <cell r="D5196">
            <v>293.63</v>
          </cell>
          <cell r="E5196" t="str">
            <v>SICRO Abr/26</v>
          </cell>
        </row>
        <row r="5197">
          <cell r="A5197">
            <v>5213465</v>
          </cell>
          <cell r="B5197" t="str">
            <v>Placa de advertência em aço, lado de 0,80 m - película retrorrefletiva tipo I + SI - fornecimento e implantação</v>
          </cell>
          <cell r="C5197" t="str">
            <v>un</v>
          </cell>
          <cell r="D5197">
            <v>494.71</v>
          </cell>
          <cell r="E5197" t="str">
            <v>SICRO Abr/26</v>
          </cell>
        </row>
        <row r="5198">
          <cell r="A5198">
            <v>5213466</v>
          </cell>
          <cell r="B5198" t="str">
            <v>Placa de advertência em aço, lado de 1,00 m - película retrorrefletiva tipo I + SI - fornecimento e implantação</v>
          </cell>
          <cell r="C5198" t="str">
            <v>un</v>
          </cell>
          <cell r="D5198">
            <v>688.71</v>
          </cell>
          <cell r="E5198" t="str">
            <v>SICRO Abr/26</v>
          </cell>
        </row>
        <row r="5199">
          <cell r="A5199">
            <v>5213467</v>
          </cell>
          <cell r="B5199" t="str">
            <v>Placa de advertência em aço, lado de 1,20 m - película retrorrefletiva tipo III + SI - fornecimento e implantação</v>
          </cell>
          <cell r="C5199" t="str">
            <v>un</v>
          </cell>
          <cell r="D5199">
            <v>1131.05</v>
          </cell>
          <cell r="E5199" t="str">
            <v>SICRO Abr/26</v>
          </cell>
        </row>
        <row r="5200">
          <cell r="A5200">
            <v>5213468</v>
          </cell>
          <cell r="B5200" t="str">
            <v>Placa de advertência em fibra, lado de 0,60 m - película retrorrefletiva tipo I + SI - fornecimento e implantação</v>
          </cell>
          <cell r="C5200" t="str">
            <v>un</v>
          </cell>
          <cell r="D5200">
            <v>286.23</v>
          </cell>
          <cell r="E5200" t="str">
            <v>SICRO Abr/26</v>
          </cell>
        </row>
        <row r="5201">
          <cell r="A5201">
            <v>5213469</v>
          </cell>
          <cell r="B5201" t="str">
            <v>Placa de advertência em fibra, lado de 0,80 m - película retrorrefletiva tipo I + SI - fornecimento e implantação</v>
          </cell>
          <cell r="C5201" t="str">
            <v>un</v>
          </cell>
          <cell r="D5201">
            <v>480.61</v>
          </cell>
          <cell r="E5201" t="str">
            <v>SICRO Abr/26</v>
          </cell>
        </row>
        <row r="5202">
          <cell r="A5202">
            <v>5213470</v>
          </cell>
          <cell r="B5202" t="str">
            <v>Placa de advertência em fibra, lado de 1,00 m - película retrorrefletiva tipo I + SI - fornecimento e implantação</v>
          </cell>
          <cell r="C5202" t="str">
            <v>un</v>
          </cell>
          <cell r="D5202">
            <v>668.15</v>
          </cell>
          <cell r="E5202" t="str">
            <v>SICRO Abr/26</v>
          </cell>
        </row>
        <row r="5203">
          <cell r="A5203">
            <v>5213471</v>
          </cell>
          <cell r="B5203" t="str">
            <v>Placa de advertência em fibra, lado de 1,20 m - película retrorrefletiva tipo III + SI - fornecimento e implantação</v>
          </cell>
          <cell r="C5203" t="str">
            <v>un</v>
          </cell>
          <cell r="D5203">
            <v>1101.44</v>
          </cell>
          <cell r="E5203" t="str">
            <v>SICRO Abr/26</v>
          </cell>
        </row>
        <row r="5204">
          <cell r="A5204">
            <v>5212560</v>
          </cell>
          <cell r="B5204" t="str">
            <v>Placa de advertência para sinalização de obras montada em suporte metálico móvel, lado 1,00 m - utilização de 600 ciclos - fornecimento, 01 implantação e 01 retirada diária</v>
          </cell>
          <cell r="C5204" t="str">
            <v>un.dia</v>
          </cell>
          <cell r="D5204">
            <v>4.62</v>
          </cell>
          <cell r="E5204" t="str">
            <v>SICRO Abr/26</v>
          </cell>
        </row>
        <row r="5205">
          <cell r="A5205">
            <v>5213472</v>
          </cell>
          <cell r="B5205" t="str">
            <v>Placa de marco quilométrico em aço - 0,60 x 0,865 m - película retrorrefletiva tipo I + I - fornecimento e implantação</v>
          </cell>
          <cell r="C5205" t="str">
            <v>un</v>
          </cell>
          <cell r="D5205">
            <v>313.49</v>
          </cell>
          <cell r="E5205" t="str">
            <v>SICRO Abr/26</v>
          </cell>
        </row>
        <row r="5206">
          <cell r="A5206">
            <v>5213473</v>
          </cell>
          <cell r="B5206" t="str">
            <v>Placa de marco quilométrico em aço - 0,70 x 1,00 m - película retrorrefletiva tipo I + III - fornecimento e implantação</v>
          </cell>
          <cell r="C5206" t="str">
            <v>un</v>
          </cell>
          <cell r="D5206">
            <v>393.66</v>
          </cell>
          <cell r="E5206" t="str">
            <v>SICRO Abr/26</v>
          </cell>
        </row>
        <row r="5207">
          <cell r="A5207">
            <v>5213474</v>
          </cell>
          <cell r="B5207" t="str">
            <v>Placa de marco quilométrico em fibra - 0,60 x 0,865 m - película retrorrefletiva tipo I + I - fornecimento e implantação</v>
          </cell>
          <cell r="C5207" t="str">
            <v>un</v>
          </cell>
          <cell r="D5207">
            <v>301.14999999999998</v>
          </cell>
          <cell r="E5207" t="str">
            <v>SICRO Abr/26</v>
          </cell>
        </row>
        <row r="5208">
          <cell r="A5208">
            <v>5213475</v>
          </cell>
          <cell r="B5208" t="str">
            <v>Placa de marco quilométrico em fibra - 0,70 x 1,00 m - película retrorrefletiva tipo I + III - fornecimento e implantação</v>
          </cell>
          <cell r="C5208" t="str">
            <v>un</v>
          </cell>
          <cell r="D5208">
            <v>378.24</v>
          </cell>
          <cell r="E5208" t="str">
            <v>SICRO Abr/26</v>
          </cell>
        </row>
        <row r="5209">
          <cell r="A5209">
            <v>5213440</v>
          </cell>
          <cell r="B5209" t="str">
            <v>Placa de regulamentação em aço D = 0,60 m - película retrorrefletiva tipo I + SI - fornecimento e implantação</v>
          </cell>
          <cell r="C5209" t="str">
            <v>un</v>
          </cell>
          <cell r="D5209">
            <v>293.58999999999997</v>
          </cell>
          <cell r="E5209" t="str">
            <v>SICRO Abr/26</v>
          </cell>
        </row>
        <row r="5210">
          <cell r="A5210">
            <v>5213441</v>
          </cell>
          <cell r="B5210" t="str">
            <v>Placa de regulamentação em aço D = 0,80 m - película retrorrefletiva tipo I + SI - fornecimento e implantação</v>
          </cell>
          <cell r="C5210" t="str">
            <v>un</v>
          </cell>
          <cell r="D5210">
            <v>494.75</v>
          </cell>
          <cell r="E5210" t="str">
            <v>SICRO Abr/26</v>
          </cell>
        </row>
        <row r="5211">
          <cell r="A5211">
            <v>5213442</v>
          </cell>
          <cell r="B5211" t="str">
            <v>Placa de regulamentação em aço D = 1,00 m - película retrorrefletiva tipo I + SI - fornecimento e implantação</v>
          </cell>
          <cell r="C5211" t="str">
            <v>un</v>
          </cell>
          <cell r="D5211">
            <v>688.71</v>
          </cell>
          <cell r="E5211" t="str">
            <v>SICRO Abr/26</v>
          </cell>
        </row>
        <row r="5212">
          <cell r="A5212">
            <v>5213443</v>
          </cell>
          <cell r="B5212" t="str">
            <v>Placa de regulamentação em aço D = 1,20 m - película retrorrefletiva tipo III + SI - fornecimento e implantação</v>
          </cell>
          <cell r="C5212" t="str">
            <v>un</v>
          </cell>
          <cell r="D5212">
            <v>1131.07</v>
          </cell>
          <cell r="E5212" t="str">
            <v>SICRO Abr/26</v>
          </cell>
        </row>
        <row r="5213">
          <cell r="A5213">
            <v>5213444</v>
          </cell>
          <cell r="B5213" t="str">
            <v>Placa de regulamentação em aço, R1 lado 0,248 m - película retrorrefletiva tipo I + SI - fornecimento e implantação</v>
          </cell>
          <cell r="C5213" t="str">
            <v>un</v>
          </cell>
          <cell r="D5213">
            <v>293.64999999999998</v>
          </cell>
          <cell r="E5213" t="str">
            <v>SICRO Abr/26</v>
          </cell>
        </row>
        <row r="5214">
          <cell r="A5214">
            <v>5213445</v>
          </cell>
          <cell r="B5214" t="str">
            <v>Placa de regulamentação em aço, R1 lado 0,331 m - película retrorrefletiva tipo I + SI - fornecimento e implantação</v>
          </cell>
          <cell r="C5214" t="str">
            <v>un</v>
          </cell>
          <cell r="D5214">
            <v>494.67</v>
          </cell>
          <cell r="E5214" t="str">
            <v>SICRO Abr/26</v>
          </cell>
        </row>
        <row r="5215">
          <cell r="A5215">
            <v>5213446</v>
          </cell>
          <cell r="B5215" t="str">
            <v>Placa de regulamentação em aço, R1 lado 0,414 m - película retrorrefletiva tipo I + SI - fornecimento e implantação</v>
          </cell>
          <cell r="C5215" t="str">
            <v>un</v>
          </cell>
          <cell r="D5215">
            <v>688.71</v>
          </cell>
          <cell r="E5215" t="str">
            <v>SICRO Abr/26</v>
          </cell>
        </row>
        <row r="5216">
          <cell r="A5216">
            <v>5213447</v>
          </cell>
          <cell r="B5216" t="str">
            <v>Placa de regulamentação em aço, R1 lado 0,497 m - película retrorrefletiva tipo III + SI - fornecimento e implantação</v>
          </cell>
          <cell r="C5216" t="str">
            <v>un</v>
          </cell>
          <cell r="D5216">
            <v>1131.1300000000001</v>
          </cell>
          <cell r="E5216" t="str">
            <v>SICRO Abr/26</v>
          </cell>
        </row>
        <row r="5217">
          <cell r="A5217">
            <v>5213448</v>
          </cell>
          <cell r="B5217" t="str">
            <v>Placa de regulamentação em aço, R2 lado 0,60 m - película retrorrefletiva tipo I + SI - fornecimento e implantação</v>
          </cell>
          <cell r="C5217" t="str">
            <v>un</v>
          </cell>
          <cell r="D5217">
            <v>206.09</v>
          </cell>
          <cell r="E5217" t="str">
            <v>SICRO Abr/26</v>
          </cell>
        </row>
        <row r="5218">
          <cell r="A5218">
            <v>5213449</v>
          </cell>
          <cell r="B5218" t="str">
            <v>Placa de regulamentação em aço, R2 lado 0,80 m - película retrorrefletiva tipo I + SI - fornecimento e implantação</v>
          </cell>
          <cell r="C5218" t="str">
            <v>un</v>
          </cell>
          <cell r="D5218">
            <v>318.3</v>
          </cell>
          <cell r="E5218" t="str">
            <v>SICRO Abr/26</v>
          </cell>
        </row>
        <row r="5219">
          <cell r="A5219">
            <v>5213450</v>
          </cell>
          <cell r="B5219" t="str">
            <v>Placa de regulamentação em aço, R2 lado 1,00 m - película retrorrefletiva tipo I + SI - fornecimento e implantação</v>
          </cell>
          <cell r="C5219" t="str">
            <v>un</v>
          </cell>
          <cell r="D5219">
            <v>441.76</v>
          </cell>
          <cell r="E5219" t="str">
            <v>SICRO Abr/26</v>
          </cell>
        </row>
        <row r="5220">
          <cell r="A5220">
            <v>5213451</v>
          </cell>
          <cell r="B5220" t="str">
            <v>Placa de regulamentação em aço, R2 lado 1,20 m - película retrorrefletiva tipo III + SI - fornecimento e implantação</v>
          </cell>
          <cell r="C5220" t="str">
            <v>un</v>
          </cell>
          <cell r="D5220">
            <v>660.07</v>
          </cell>
          <cell r="E5220" t="str">
            <v>SICRO Abr/26</v>
          </cell>
        </row>
        <row r="5221">
          <cell r="A5221">
            <v>5213452</v>
          </cell>
          <cell r="B5221" t="str">
            <v>Placa de regulamentação em fibra, D = 0,60 m - película retrorrefletiva tipo I + SI - fornecimento e implantação</v>
          </cell>
          <cell r="C5221" t="str">
            <v>un</v>
          </cell>
          <cell r="D5221">
            <v>286.19</v>
          </cell>
          <cell r="E5221" t="str">
            <v>SICRO Abr/26</v>
          </cell>
        </row>
        <row r="5222">
          <cell r="A5222">
            <v>5213453</v>
          </cell>
          <cell r="B5222" t="str">
            <v>Placa de regulamentação em fibra, D = 0,80 m - película retrorrefletiva tipo I + SI - fornecimento e implantação</v>
          </cell>
          <cell r="C5222" t="str">
            <v>un</v>
          </cell>
          <cell r="D5222">
            <v>480.65</v>
          </cell>
          <cell r="E5222" t="str">
            <v>SICRO Abr/26</v>
          </cell>
        </row>
        <row r="5223">
          <cell r="A5223">
            <v>5213454</v>
          </cell>
          <cell r="B5223" t="str">
            <v>Placa de regulamentação em fibra, D = 1,00 m - película retrorrefletiva tipo I + SI - fornecimento e implantação</v>
          </cell>
          <cell r="C5223" t="str">
            <v>un</v>
          </cell>
          <cell r="D5223">
            <v>668.15</v>
          </cell>
          <cell r="E5223" t="str">
            <v>SICRO Abr/26</v>
          </cell>
        </row>
        <row r="5224">
          <cell r="A5224">
            <v>5213455</v>
          </cell>
          <cell r="B5224" t="str">
            <v>Placa de regulamentação em fibra, D = 1,20 m - película retrorrefletiva tipo III + SI - fornecimento e implantação</v>
          </cell>
          <cell r="C5224" t="str">
            <v>un</v>
          </cell>
          <cell r="D5224">
            <v>1101.46</v>
          </cell>
          <cell r="E5224" t="str">
            <v>SICRO Abr/26</v>
          </cell>
        </row>
        <row r="5225">
          <cell r="A5225">
            <v>5213456</v>
          </cell>
          <cell r="B5225" t="str">
            <v>Placa de regulamentação em fibra, R1 lado 0,248 m - película retrorrefletiva tipo I + SI - fornecimento e implantação</v>
          </cell>
          <cell r="C5225" t="str">
            <v>un</v>
          </cell>
          <cell r="D5225">
            <v>286.25</v>
          </cell>
          <cell r="E5225" t="str">
            <v>SICRO Abr/26</v>
          </cell>
        </row>
        <row r="5226">
          <cell r="A5226">
            <v>5213457</v>
          </cell>
          <cell r="B5226" t="str">
            <v>Placa de regulamentação em fibra, R1 lado 0,331 m - película retrorrefletiva tipo I + SI - fornecimento e implantação</v>
          </cell>
          <cell r="C5226" t="str">
            <v>un</v>
          </cell>
          <cell r="D5226">
            <v>480.57</v>
          </cell>
          <cell r="E5226" t="str">
            <v>SICRO Abr/26</v>
          </cell>
        </row>
        <row r="5227">
          <cell r="A5227">
            <v>5213458</v>
          </cell>
          <cell r="B5227" t="str">
            <v>Placa de regulamentação em fibra, R1 lado 0,414 m - película retrorrefletiva tipo I + SI - fornecimento e implantação</v>
          </cell>
          <cell r="C5227" t="str">
            <v>un</v>
          </cell>
          <cell r="D5227">
            <v>668.15</v>
          </cell>
          <cell r="E5227" t="str">
            <v>SICRO Abr/26</v>
          </cell>
        </row>
        <row r="5228">
          <cell r="A5228">
            <v>5213459</v>
          </cell>
          <cell r="B5228" t="str">
            <v>Placa de regulamentação em fibra, R1 lado 0,497 m - película retrorrefletiva tipo III + SI - fornecimento e implantação</v>
          </cell>
          <cell r="C5228" t="str">
            <v>un</v>
          </cell>
          <cell r="D5228">
            <v>1101.52</v>
          </cell>
          <cell r="E5228" t="str">
            <v>SICRO Abr/26</v>
          </cell>
        </row>
        <row r="5229">
          <cell r="A5229">
            <v>5213460</v>
          </cell>
          <cell r="B5229" t="str">
            <v>Placa de regulamentação em fibra, R2 lado 0,60 m - película retrorrefletiva tipo I + SI - fornecimento e implantação</v>
          </cell>
          <cell r="C5229" t="str">
            <v>un</v>
          </cell>
          <cell r="D5229">
            <v>201.6</v>
          </cell>
          <cell r="E5229" t="str">
            <v>SICRO Abr/26</v>
          </cell>
        </row>
        <row r="5230">
          <cell r="A5230">
            <v>5213461</v>
          </cell>
          <cell r="B5230" t="str">
            <v>Placa de regulamentação em fibra, R2 lado 0,80 m - película retrorrefletiva tipo I + SI - fornecimento e implantação</v>
          </cell>
          <cell r="C5230" t="str">
            <v>un</v>
          </cell>
          <cell r="D5230">
            <v>310.08</v>
          </cell>
          <cell r="E5230" t="str">
            <v>SICRO Abr/26</v>
          </cell>
        </row>
        <row r="5231">
          <cell r="A5231">
            <v>5213462</v>
          </cell>
          <cell r="B5231" t="str">
            <v>Placa de regulamentação em fibra, R2 lado 1,00 m - película retrorrefletiva tipo I + SI - fornecimento e implantação</v>
          </cell>
          <cell r="C5231" t="str">
            <v>un</v>
          </cell>
          <cell r="D5231">
            <v>429.43</v>
          </cell>
          <cell r="E5231" t="str">
            <v>SICRO Abr/26</v>
          </cell>
        </row>
        <row r="5232">
          <cell r="A5232">
            <v>5213463</v>
          </cell>
          <cell r="B5232" t="str">
            <v>Placa de regulamentação em fibra, R2 lado 1,20 m - película retrorrefletiva tipo I + SI - fornecimento e implantação</v>
          </cell>
          <cell r="C5232" t="str">
            <v>un</v>
          </cell>
          <cell r="D5232">
            <v>548.78</v>
          </cell>
          <cell r="E5232" t="str">
            <v>SICRO Abr/26</v>
          </cell>
        </row>
        <row r="5233">
          <cell r="A5233">
            <v>5212557</v>
          </cell>
          <cell r="B5233" t="str">
            <v>Placa de regulamentação para sinalização de obras montada em suporte metálico móvel - D = 1,00 m - utilização de 600 ciclos - fornecimento, 01 implantação e 01 retirada diária</v>
          </cell>
          <cell r="C5233" t="str">
            <v>un.dia</v>
          </cell>
          <cell r="D5233">
            <v>4.3600000000000003</v>
          </cell>
          <cell r="E5233" t="str">
            <v>SICRO Abr/26</v>
          </cell>
        </row>
        <row r="5234">
          <cell r="A5234">
            <v>5212558</v>
          </cell>
          <cell r="B5234" t="str">
            <v>Placa de regulamentação para sinalização de obras montada em suporte metálico móvel, R1 lado 0,414 m - utilização de 600 ciclos - fornecimento, 01 implantação e 01 retirada diária</v>
          </cell>
          <cell r="C5234" t="str">
            <v>un.dia</v>
          </cell>
          <cell r="D5234">
            <v>4.41</v>
          </cell>
          <cell r="E5234" t="str">
            <v>SICRO Abr/26</v>
          </cell>
        </row>
        <row r="5235">
          <cell r="A5235">
            <v>5212559</v>
          </cell>
          <cell r="B5235" t="str">
            <v>Placa de regulamentação para sinalização de obras montada em suporte metálico móvel, R2 lado 1,00 m - utilização de 600 ciclos - fornecimento, 01 implantação e 01 retirada diária</v>
          </cell>
          <cell r="C5235" t="str">
            <v>un.dia</v>
          </cell>
          <cell r="D5235">
            <v>3.95</v>
          </cell>
          <cell r="E5235" t="str">
            <v>SICRO Abr/26</v>
          </cell>
        </row>
        <row r="5236">
          <cell r="A5236">
            <v>5213477</v>
          </cell>
          <cell r="B5236" t="str">
            <v>Placa delineador em aço - 0,30 x 0,90 m - película retrorrefletiva tipo I + IV - fornecimento e implantação</v>
          </cell>
          <cell r="C5236" t="str">
            <v>un</v>
          </cell>
          <cell r="D5236">
            <v>180.1</v>
          </cell>
          <cell r="E5236" t="str">
            <v>SICRO Abr/26</v>
          </cell>
        </row>
        <row r="5237">
          <cell r="A5237">
            <v>5213476</v>
          </cell>
          <cell r="B5237" t="str">
            <v>Placa delineador em aço - 0,50 x 0,60 m - película retrorrefletiva tipo I + IV - fornecimento e implantação</v>
          </cell>
          <cell r="C5237" t="str">
            <v>un</v>
          </cell>
          <cell r="D5237">
            <v>192.18</v>
          </cell>
          <cell r="E5237" t="str">
            <v>SICRO Abr/26</v>
          </cell>
        </row>
        <row r="5238">
          <cell r="A5238">
            <v>5213479</v>
          </cell>
          <cell r="B5238" t="str">
            <v>Placa delineador em fibra - 0,30 x 0,90 m - película retrorrefletiva tipo I + IV - fornecimento e implantação</v>
          </cell>
          <cell r="C5238" t="str">
            <v>un</v>
          </cell>
          <cell r="D5238">
            <v>174.55</v>
          </cell>
          <cell r="E5238" t="str">
            <v>SICRO Abr/26</v>
          </cell>
        </row>
        <row r="5239">
          <cell r="A5239">
            <v>5213478</v>
          </cell>
          <cell r="B5239" t="str">
            <v>Placa delineador em fibra - 0,50 x 0,60 m - película retrorrefletiva tipo I + IV - fornecimento e implantação</v>
          </cell>
          <cell r="C5239" t="str">
            <v>un</v>
          </cell>
          <cell r="D5239">
            <v>186.01</v>
          </cell>
          <cell r="E5239" t="str">
            <v>SICRO Abr/26</v>
          </cell>
        </row>
        <row r="5240">
          <cell r="A5240">
            <v>5213489</v>
          </cell>
          <cell r="B5240" t="str">
            <v>Placa em aço - 2,00 x 1,00 m - película retrorrefletiva tipo I + I - fornecimento e implantação</v>
          </cell>
          <cell r="C5240" t="str">
            <v>un</v>
          </cell>
          <cell r="D5240">
            <v>914.07</v>
          </cell>
          <cell r="E5240" t="str">
            <v>SICRO Abr/26</v>
          </cell>
        </row>
        <row r="5241">
          <cell r="A5241">
            <v>5213498</v>
          </cell>
          <cell r="B5241" t="str">
            <v>Placa em aço - 2,00 x 1,00 m - película retrorrefletiva tipo I + III - fornecimento e implantação</v>
          </cell>
          <cell r="C5241" t="str">
            <v>un</v>
          </cell>
          <cell r="D5241">
            <v>966.43</v>
          </cell>
          <cell r="E5241" t="str">
            <v>SICRO Abr/26</v>
          </cell>
        </row>
        <row r="5242">
          <cell r="A5242">
            <v>5213365</v>
          </cell>
          <cell r="B5242" t="str">
            <v>Placa em aço - 2,00 x 1,00 m - película retrorrefletiva tipo I + X - fornecimento e implantação</v>
          </cell>
          <cell r="C5242" t="str">
            <v>un</v>
          </cell>
          <cell r="D5242">
            <v>1086.95</v>
          </cell>
          <cell r="E5242" t="str">
            <v>SICRO Abr/26</v>
          </cell>
        </row>
        <row r="5243">
          <cell r="A5243">
            <v>5213507</v>
          </cell>
          <cell r="B5243" t="str">
            <v>Placa em aço - 2,00 x 1,00 m - película retrorrefletiva tipo III + III - fornecimento e implantação</v>
          </cell>
          <cell r="C5243" t="str">
            <v>un</v>
          </cell>
          <cell r="D5243">
            <v>1097.3499999999999</v>
          </cell>
          <cell r="E5243" t="str">
            <v>SICRO Abr/26</v>
          </cell>
        </row>
        <row r="5244">
          <cell r="A5244">
            <v>5213372</v>
          </cell>
          <cell r="B5244" t="str">
            <v>Placa em aço - 2,00 x 1,00 m - película retrorrefletiva tipo III + X - fornecimento e implantação</v>
          </cell>
          <cell r="C5244" t="str">
            <v>un</v>
          </cell>
          <cell r="D5244">
            <v>1217.8499999999999</v>
          </cell>
          <cell r="E5244" t="str">
            <v>SICRO Abr/26</v>
          </cell>
        </row>
        <row r="5245">
          <cell r="A5245">
            <v>5213490</v>
          </cell>
          <cell r="B5245" t="str">
            <v>Placa em aço - 3,00 x 1,50 m - película retrorrefletiva tipo I + I - fornecimento e implantação</v>
          </cell>
          <cell r="C5245" t="str">
            <v>un</v>
          </cell>
          <cell r="D5245">
            <v>1922.8</v>
          </cell>
          <cell r="E5245" t="str">
            <v>SICRO Abr/26</v>
          </cell>
        </row>
        <row r="5246">
          <cell r="A5246">
            <v>5213499</v>
          </cell>
          <cell r="B5246" t="str">
            <v>Placa em aço - 3,00 x 1,50 m - película retrorrefletiva tipo I + III - fornecimento e implantação</v>
          </cell>
          <cell r="C5246" t="str">
            <v>un</v>
          </cell>
          <cell r="D5246">
            <v>2040.61</v>
          </cell>
          <cell r="E5246" t="str">
            <v>SICRO Abr/26</v>
          </cell>
        </row>
        <row r="5247">
          <cell r="A5247">
            <v>5213366</v>
          </cell>
          <cell r="B5247" t="str">
            <v>Placa em aço - 3,00 x 1,50 m - película retrorrefletiva tipo I + X - fornecimento e implantação</v>
          </cell>
          <cell r="C5247" t="str">
            <v>un</v>
          </cell>
          <cell r="D5247">
            <v>2311.7800000000002</v>
          </cell>
          <cell r="E5247" t="str">
            <v>SICRO Abr/26</v>
          </cell>
        </row>
        <row r="5248">
          <cell r="A5248">
            <v>5213508</v>
          </cell>
          <cell r="B5248" t="str">
            <v>Placa em aço - 3,00 x 1,50 m - película retrorrefletiva tipo III + III - fornecimento e implantação</v>
          </cell>
          <cell r="C5248" t="str">
            <v>un</v>
          </cell>
          <cell r="D5248">
            <v>2335.1799999999998</v>
          </cell>
          <cell r="E5248" t="str">
            <v>SICRO Abr/26</v>
          </cell>
        </row>
        <row r="5249">
          <cell r="A5249">
            <v>5213373</v>
          </cell>
          <cell r="B5249" t="str">
            <v>Placa em aço - 3,00 x 1,50 m - película retrorrefletiva tipo III + X - fornecimento e implantação</v>
          </cell>
          <cell r="C5249" t="str">
            <v>un</v>
          </cell>
          <cell r="D5249">
            <v>2606.3000000000002</v>
          </cell>
          <cell r="E5249" t="str">
            <v>SICRO Abr/26</v>
          </cell>
        </row>
        <row r="5250">
          <cell r="A5250">
            <v>5213491</v>
          </cell>
          <cell r="B5250" t="str">
            <v>Placa em aço - 3,00 x 2,00 m - película retrorrefletiva tipo I + I - fornecimento e implantação</v>
          </cell>
          <cell r="C5250" t="str">
            <v>un</v>
          </cell>
          <cell r="D5250">
            <v>2528.0300000000002</v>
          </cell>
          <cell r="E5250" t="str">
            <v>SICRO Abr/26</v>
          </cell>
        </row>
        <row r="5251">
          <cell r="A5251">
            <v>5213500</v>
          </cell>
          <cell r="B5251" t="str">
            <v>Placa em aço - 3,00 x 2,00 m - película retrorrefletiva tipo I + III - fornecimento e implantação</v>
          </cell>
          <cell r="C5251" t="str">
            <v>un</v>
          </cell>
          <cell r="D5251">
            <v>2685.11</v>
          </cell>
          <cell r="E5251" t="str">
            <v>SICRO Abr/26</v>
          </cell>
        </row>
        <row r="5252">
          <cell r="A5252">
            <v>5213369</v>
          </cell>
          <cell r="B5252" t="str">
            <v>Placa em aço - 3,00 x 2,00 m - película retrorrefletiva tipo I + X - fornecimento e implantação</v>
          </cell>
          <cell r="C5252" t="str">
            <v>un</v>
          </cell>
          <cell r="D5252">
            <v>3046.67</v>
          </cell>
          <cell r="E5252" t="str">
            <v>SICRO Abr/26</v>
          </cell>
        </row>
        <row r="5253">
          <cell r="A5253">
            <v>5213509</v>
          </cell>
          <cell r="B5253" t="str">
            <v>Placa em aço - 3,00 x 2,00 m - película retrorrefletiva tipo III + III - fornecimento e implantação</v>
          </cell>
          <cell r="C5253" t="str">
            <v>un</v>
          </cell>
          <cell r="D5253">
            <v>3077.87</v>
          </cell>
          <cell r="E5253" t="str">
            <v>SICRO Abr/26</v>
          </cell>
        </row>
        <row r="5254">
          <cell r="A5254">
            <v>5213374</v>
          </cell>
          <cell r="B5254" t="str">
            <v>Placa em aço - 3,00 x 2,00 m - película retrorrefletiva tipo III + X - fornecimento e implantação</v>
          </cell>
          <cell r="C5254" t="str">
            <v>un</v>
          </cell>
          <cell r="D5254">
            <v>3439.37</v>
          </cell>
          <cell r="E5254" t="str">
            <v>SICRO Abr/26</v>
          </cell>
        </row>
        <row r="5255">
          <cell r="A5255">
            <v>5213492</v>
          </cell>
          <cell r="B5255" t="str">
            <v>Placa em aço - 4,00 x 2,00 m - película retrorrefletiva tipo I + I - fornecimento e implantação</v>
          </cell>
          <cell r="C5255" t="str">
            <v>un</v>
          </cell>
          <cell r="D5255">
            <v>3442.11</v>
          </cell>
          <cell r="E5255" t="str">
            <v>SICRO Abr/26</v>
          </cell>
        </row>
        <row r="5256">
          <cell r="A5256">
            <v>5213501</v>
          </cell>
          <cell r="B5256" t="str">
            <v>Placa em aço - 4,00 x 2,00 m - película retrorrefletiva tipo I + III - fornecimento e implantação</v>
          </cell>
          <cell r="C5256" t="str">
            <v>un</v>
          </cell>
          <cell r="D5256">
            <v>3651.55</v>
          </cell>
          <cell r="E5256" t="str">
            <v>SICRO Abr/26</v>
          </cell>
        </row>
        <row r="5257">
          <cell r="A5257">
            <v>5213370</v>
          </cell>
          <cell r="B5257" t="str">
            <v>Placa em aço - 4,00 x 2,00 m - película retrorrefletiva tipo I + X - fornecimento e implantação</v>
          </cell>
          <cell r="C5257" t="str">
            <v>un</v>
          </cell>
          <cell r="D5257">
            <v>4133.63</v>
          </cell>
          <cell r="E5257" t="str">
            <v>SICRO Abr/26</v>
          </cell>
        </row>
        <row r="5258">
          <cell r="A5258">
            <v>5213510</v>
          </cell>
          <cell r="B5258" t="str">
            <v>Placa em aço - 4,00 x 2,00 m - película retrorrefletiva tipo III + III - fornecimento e implantação</v>
          </cell>
          <cell r="C5258" t="str">
            <v>un</v>
          </cell>
          <cell r="D5258">
            <v>4175.2299999999996</v>
          </cell>
          <cell r="E5258" t="str">
            <v>SICRO Abr/26</v>
          </cell>
        </row>
        <row r="5259">
          <cell r="A5259">
            <v>5213375</v>
          </cell>
          <cell r="B5259" t="str">
            <v>Placa em aço - 4,00 x 2,00 m - película retrorrefletiva tipo III + X - fornecimento e implantação</v>
          </cell>
          <cell r="C5259" t="str">
            <v>un</v>
          </cell>
          <cell r="D5259">
            <v>4657.2299999999996</v>
          </cell>
          <cell r="E5259" t="str">
            <v>SICRO Abr/26</v>
          </cell>
        </row>
        <row r="5260">
          <cell r="A5260">
            <v>5213494</v>
          </cell>
          <cell r="B5260" t="str">
            <v>Placa em aço - 4,00 x 3,00 m - película retrorrefletiva tipo I + I - fornecimento e implantação</v>
          </cell>
          <cell r="C5260" t="str">
            <v>un</v>
          </cell>
          <cell r="D5260">
            <v>5056.07</v>
          </cell>
          <cell r="E5260" t="str">
            <v>SICRO Abr/26</v>
          </cell>
        </row>
        <row r="5261">
          <cell r="A5261">
            <v>5213503</v>
          </cell>
          <cell r="B5261" t="str">
            <v>Placa em aço - 4,00 x 3,00 m - película retrorrefletiva tipo I + III - fornecimento e implantação</v>
          </cell>
          <cell r="C5261" t="str">
            <v>un</v>
          </cell>
          <cell r="D5261">
            <v>5370.23</v>
          </cell>
          <cell r="E5261" t="str">
            <v>SICRO Abr/26</v>
          </cell>
        </row>
        <row r="5262">
          <cell r="A5262">
            <v>5213371</v>
          </cell>
          <cell r="B5262" t="str">
            <v>Placa em aço - 4,00 x 3,00 m - película retrorrefletiva tipo I + X - fornecimento e implantação</v>
          </cell>
          <cell r="C5262" t="str">
            <v>un</v>
          </cell>
          <cell r="D5262">
            <v>6093.35</v>
          </cell>
          <cell r="E5262" t="str">
            <v>SICRO Abr/26</v>
          </cell>
        </row>
        <row r="5263">
          <cell r="A5263">
            <v>5213512</v>
          </cell>
          <cell r="B5263" t="str">
            <v>Placa em aço - 4,00 x 3,00 m - película retrorrefletiva tipo III + III - fornecimento e implantação</v>
          </cell>
          <cell r="C5263" t="str">
            <v>un</v>
          </cell>
          <cell r="D5263">
            <v>6155.75</v>
          </cell>
          <cell r="E5263" t="str">
            <v>SICRO Abr/26</v>
          </cell>
        </row>
        <row r="5264">
          <cell r="A5264">
            <v>5213376</v>
          </cell>
          <cell r="B5264" t="str">
            <v>Placa em aço - 4,00 x 3,00 m - película retrorrefletiva tipo III + X - fornecimento e implantação</v>
          </cell>
          <cell r="C5264" t="str">
            <v>un</v>
          </cell>
          <cell r="D5264">
            <v>6878.75</v>
          </cell>
          <cell r="E5264" t="str">
            <v>SICRO Abr/26</v>
          </cell>
        </row>
        <row r="5265">
          <cell r="A5265">
            <v>5213377</v>
          </cell>
          <cell r="B5265" t="str">
            <v>Placa em aço - película I + I - chapa recuperada - fornecimento e implantação</v>
          </cell>
          <cell r="C5265" t="str">
            <v>m²</v>
          </cell>
          <cell r="D5265">
            <v>351.54</v>
          </cell>
          <cell r="E5265" t="str">
            <v>SICRO Abr/26</v>
          </cell>
        </row>
        <row r="5266">
          <cell r="A5266">
            <v>5213570</v>
          </cell>
          <cell r="B5266" t="str">
            <v>Placa em aço - película I + I - fornecimento e implantação</v>
          </cell>
          <cell r="C5266" t="str">
            <v>m²</v>
          </cell>
          <cell r="D5266">
            <v>474.89</v>
          </cell>
          <cell r="E5266" t="str">
            <v>SICRO Abr/26</v>
          </cell>
        </row>
        <row r="5267">
          <cell r="A5267">
            <v>5213378</v>
          </cell>
          <cell r="B5267" t="str">
            <v>Placa em aço - película I + III - chapa recuperada - fornecimento e implantação</v>
          </cell>
          <cell r="C5267" t="str">
            <v>m²</v>
          </cell>
          <cell r="D5267">
            <v>377.72</v>
          </cell>
          <cell r="E5267" t="str">
            <v>SICRO Abr/26</v>
          </cell>
        </row>
        <row r="5268">
          <cell r="A5268">
            <v>5213571</v>
          </cell>
          <cell r="B5268" t="str">
            <v>Placa em aço - película I + III - fornecimento e implantação</v>
          </cell>
          <cell r="C5268" t="str">
            <v>m²</v>
          </cell>
          <cell r="D5268">
            <v>501.07</v>
          </cell>
          <cell r="E5268" t="str">
            <v>SICRO Abr/26</v>
          </cell>
        </row>
        <row r="5269">
          <cell r="A5269">
            <v>5213379</v>
          </cell>
          <cell r="B5269" t="str">
            <v>Placa em aço - película III + III - chapa recuperada - fornecimento e implantação</v>
          </cell>
          <cell r="C5269" t="str">
            <v>m²</v>
          </cell>
          <cell r="D5269">
            <v>443.18</v>
          </cell>
          <cell r="E5269" t="str">
            <v>SICRO Abr/26</v>
          </cell>
        </row>
        <row r="5270">
          <cell r="A5270">
            <v>5213572</v>
          </cell>
          <cell r="B5270" t="str">
            <v>Placa em aço - película III + III - fornecimento e implantação</v>
          </cell>
          <cell r="C5270" t="str">
            <v>m²</v>
          </cell>
          <cell r="D5270">
            <v>566.53</v>
          </cell>
          <cell r="E5270" t="str">
            <v>SICRO Abr/26</v>
          </cell>
        </row>
        <row r="5271">
          <cell r="A5271">
            <v>5212553</v>
          </cell>
          <cell r="B5271" t="str">
            <v>Placa em aço nº 16 galvanizado com película retrorrefletiva tipo I + I - chapa recuperada - confecção</v>
          </cell>
          <cell r="C5271" t="str">
            <v>m²</v>
          </cell>
          <cell r="D5271">
            <v>280.14</v>
          </cell>
          <cell r="E5271" t="str">
            <v>SICRO Abr/26</v>
          </cell>
        </row>
        <row r="5272">
          <cell r="A5272">
            <v>5213416</v>
          </cell>
          <cell r="B5272" t="str">
            <v>Placa em aço nº 16 galvanizado com película retrorrefletiva tipo I + I - confecção</v>
          </cell>
          <cell r="C5272" t="str">
            <v>m²</v>
          </cell>
          <cell r="D5272">
            <v>403.49</v>
          </cell>
          <cell r="E5272" t="str">
            <v>SICRO Abr/26</v>
          </cell>
        </row>
        <row r="5273">
          <cell r="A5273">
            <v>5212554</v>
          </cell>
          <cell r="B5273" t="str">
            <v>Placa em aço nº 16 galvanizado com película retrorrefletiva tipo I + III - chapa recuperada - confecção</v>
          </cell>
          <cell r="C5273" t="str">
            <v>m²</v>
          </cell>
          <cell r="D5273">
            <v>306.32</v>
          </cell>
          <cell r="E5273" t="str">
            <v>SICRO Abr/26</v>
          </cell>
        </row>
        <row r="5274">
          <cell r="A5274">
            <v>5213417</v>
          </cell>
          <cell r="B5274" t="str">
            <v>Placa em aço nº 16 galvanizado com película retrorrefletiva tipo I + III - confecção</v>
          </cell>
          <cell r="C5274" t="str">
            <v>m²</v>
          </cell>
          <cell r="D5274">
            <v>429.67</v>
          </cell>
          <cell r="E5274" t="str">
            <v>SICRO Abr/26</v>
          </cell>
        </row>
        <row r="5275">
          <cell r="A5275">
            <v>5213421</v>
          </cell>
          <cell r="B5275" t="str">
            <v>Placa em aço nº 16 galvanizado com película retrorrefletiva tipo I + IV - confecção</v>
          </cell>
          <cell r="C5275" t="str">
            <v>m²</v>
          </cell>
          <cell r="D5275">
            <v>402.62</v>
          </cell>
          <cell r="E5275" t="str">
            <v>SICRO Abr/26</v>
          </cell>
        </row>
        <row r="5276">
          <cell r="A5276">
            <v>5213414</v>
          </cell>
          <cell r="B5276" t="str">
            <v>Placa em aço nº 16 galvanizado com película retrorrefletiva tipo I + SI - confecção</v>
          </cell>
          <cell r="C5276" t="str">
            <v>m²</v>
          </cell>
          <cell r="D5276">
            <v>617.30999999999995</v>
          </cell>
          <cell r="E5276" t="str">
            <v>SICRO Abr/26</v>
          </cell>
        </row>
        <row r="5277">
          <cell r="A5277">
            <v>5213419</v>
          </cell>
          <cell r="B5277" t="str">
            <v>Placa em aço nº 16 galvanizado com película retrorrefletiva tipo I + X - confecção</v>
          </cell>
          <cell r="C5277" t="str">
            <v>m²</v>
          </cell>
          <cell r="D5277">
            <v>489.93</v>
          </cell>
          <cell r="E5277" t="str">
            <v>SICRO Abr/26</v>
          </cell>
        </row>
        <row r="5278">
          <cell r="A5278">
            <v>5212555</v>
          </cell>
          <cell r="B5278" t="str">
            <v>Placa em aço nº 16 galvanizado com película retrorrefletiva tipo III + III - chapa recuperada - confecção</v>
          </cell>
          <cell r="C5278" t="str">
            <v>m²</v>
          </cell>
          <cell r="D5278">
            <v>371.78</v>
          </cell>
          <cell r="E5278" t="str">
            <v>SICRO Abr/26</v>
          </cell>
        </row>
        <row r="5279">
          <cell r="A5279">
            <v>5213418</v>
          </cell>
          <cell r="B5279" t="str">
            <v>Placa em aço nº 16 galvanizado com película retrorrefletiva tipo III + III - confecção</v>
          </cell>
          <cell r="C5279" t="str">
            <v>m²</v>
          </cell>
          <cell r="D5279">
            <v>495.13</v>
          </cell>
          <cell r="E5279" t="str">
            <v>SICRO Abr/26</v>
          </cell>
        </row>
        <row r="5280">
          <cell r="A5280">
            <v>5213415</v>
          </cell>
          <cell r="B5280" t="str">
            <v>Placa em aço nº 16 galvanizado com película retrorrefletiva tipo III + SI - confecção</v>
          </cell>
          <cell r="C5280" t="str">
            <v>m²</v>
          </cell>
          <cell r="D5280">
            <v>735.87</v>
          </cell>
          <cell r="E5280" t="str">
            <v>SICRO Abr/26</v>
          </cell>
        </row>
        <row r="5281">
          <cell r="A5281">
            <v>5213420</v>
          </cell>
          <cell r="B5281" t="str">
            <v>Placa em aço nº 16 galvanizado com película retrorrefletiva tipo III + X - confecção</v>
          </cell>
          <cell r="C5281" t="str">
            <v>m²</v>
          </cell>
          <cell r="D5281">
            <v>555.38</v>
          </cell>
          <cell r="E5281" t="str">
            <v>SICRO Abr/26</v>
          </cell>
        </row>
        <row r="5282">
          <cell r="A5282">
            <v>5213543</v>
          </cell>
          <cell r="B5282" t="str">
            <v>Placa em aço, modulada - 2,00 x 1,00 m - película retrorrefletiva tipo I + I - fornecimento e implantação</v>
          </cell>
          <cell r="C5282" t="str">
            <v>un</v>
          </cell>
          <cell r="D5282">
            <v>1194.33</v>
          </cell>
          <cell r="E5282" t="str">
            <v>SICRO Abr/26</v>
          </cell>
        </row>
        <row r="5283">
          <cell r="A5283">
            <v>5213552</v>
          </cell>
          <cell r="B5283" t="str">
            <v>Placa em aço, modulada - 2,00 x 1,00 m - película retrorrefletiva tipo I + III - fornecimento e implantação</v>
          </cell>
          <cell r="C5283" t="str">
            <v>un</v>
          </cell>
          <cell r="D5283">
            <v>1246.69</v>
          </cell>
          <cell r="E5283" t="str">
            <v>SICRO Abr/26</v>
          </cell>
        </row>
        <row r="5284">
          <cell r="A5284">
            <v>5213561</v>
          </cell>
          <cell r="B5284" t="str">
            <v>Placa em aço, modulada - 2,00 x 1,00 m - película retrorrefletiva tipo III + III - fornecimento e implantação</v>
          </cell>
          <cell r="C5284" t="str">
            <v>un</v>
          </cell>
          <cell r="D5284">
            <v>1377.61</v>
          </cell>
          <cell r="E5284" t="str">
            <v>SICRO Abr/26</v>
          </cell>
        </row>
        <row r="5285">
          <cell r="A5285">
            <v>5213544</v>
          </cell>
          <cell r="B5285" t="str">
            <v>Placa em aço, modulada - 3,00 x 1,50 m - película retrorrefletiva tipo I + I - fornecimento e implantação</v>
          </cell>
          <cell r="C5285" t="str">
            <v>un</v>
          </cell>
          <cell r="D5285">
            <v>2553.38</v>
          </cell>
          <cell r="E5285" t="str">
            <v>SICRO Abr/26</v>
          </cell>
        </row>
        <row r="5286">
          <cell r="A5286">
            <v>5213553</v>
          </cell>
          <cell r="B5286" t="str">
            <v>Placa em aço, modulada - 3,00 x 1,50 m - película retrorrefletiva tipo I + III - fornecimento e implantação</v>
          </cell>
          <cell r="C5286" t="str">
            <v>un</v>
          </cell>
          <cell r="D5286">
            <v>2671.19</v>
          </cell>
          <cell r="E5286" t="str">
            <v>SICRO Abr/26</v>
          </cell>
        </row>
        <row r="5287">
          <cell r="A5287">
            <v>5213562</v>
          </cell>
          <cell r="B5287" t="str">
            <v>Placa em aço, modulada - 3,00 x 1,50 m - película retrorrefletiva tipo III + III - fornecimento e implantação</v>
          </cell>
          <cell r="C5287" t="str">
            <v>un</v>
          </cell>
          <cell r="D5287">
            <v>2965.76</v>
          </cell>
          <cell r="E5287" t="str">
            <v>SICRO Abr/26</v>
          </cell>
        </row>
        <row r="5288">
          <cell r="A5288">
            <v>5213545</v>
          </cell>
          <cell r="B5288" t="str">
            <v>Placa em aço, modulada - 3,00 x 2,00 m - película retrorrefletiva tipo I + I - fornecimento e implantação</v>
          </cell>
          <cell r="C5288" t="str">
            <v>un</v>
          </cell>
          <cell r="D5288">
            <v>3368.81</v>
          </cell>
          <cell r="E5288" t="str">
            <v>SICRO Abr/26</v>
          </cell>
        </row>
        <row r="5289">
          <cell r="A5289">
            <v>5213554</v>
          </cell>
          <cell r="B5289" t="str">
            <v>Placa em aço, modulada - 3,00 x 2,00 m - película retrorrefletiva tipo I + III - fornecimento e implantação</v>
          </cell>
          <cell r="C5289" t="str">
            <v>un</v>
          </cell>
          <cell r="D5289">
            <v>3525.89</v>
          </cell>
          <cell r="E5289" t="str">
            <v>SICRO Abr/26</v>
          </cell>
        </row>
        <row r="5290">
          <cell r="A5290">
            <v>5213563</v>
          </cell>
          <cell r="B5290" t="str">
            <v>Placa em aço, modulada - 3,00 x 2,00 m - película retrorrefletiva tipo III + III - fornecimento e implantação</v>
          </cell>
          <cell r="C5290" t="str">
            <v>un</v>
          </cell>
          <cell r="D5290">
            <v>3918.65</v>
          </cell>
          <cell r="E5290" t="str">
            <v>SICRO Abr/26</v>
          </cell>
        </row>
        <row r="5291">
          <cell r="A5291">
            <v>5213546</v>
          </cell>
          <cell r="B5291" t="str">
            <v>Placa em aço, modulada - 4,00 x 2,00 m - película retrorrefletiva tipo I + I - fornecimento e implantação</v>
          </cell>
          <cell r="C5291" t="str">
            <v>un</v>
          </cell>
          <cell r="D5291">
            <v>4563.1499999999996</v>
          </cell>
          <cell r="E5291" t="str">
            <v>SICRO Abr/26</v>
          </cell>
        </row>
        <row r="5292">
          <cell r="A5292">
            <v>5213555</v>
          </cell>
          <cell r="B5292" t="str">
            <v>Placa em aço, modulada - 4,00 x 2,00 m - película retrorrefletiva tipo I + III - fornecimento e implantação</v>
          </cell>
          <cell r="C5292" t="str">
            <v>un</v>
          </cell>
          <cell r="D5292">
            <v>4772.59</v>
          </cell>
          <cell r="E5292" t="str">
            <v>SICRO Abr/26</v>
          </cell>
        </row>
        <row r="5293">
          <cell r="A5293">
            <v>5213564</v>
          </cell>
          <cell r="B5293" t="str">
            <v>Placa em aço, modulada - 4,00 x 2,00 m - película retrorrefletiva tipo III + III - fornecimento e implantação</v>
          </cell>
          <cell r="C5293" t="str">
            <v>un</v>
          </cell>
          <cell r="D5293">
            <v>5296.27</v>
          </cell>
          <cell r="E5293" t="str">
            <v>SICRO Abr/26</v>
          </cell>
        </row>
        <row r="5294">
          <cell r="A5294">
            <v>5213548</v>
          </cell>
          <cell r="B5294" t="str">
            <v>Placa em aço, modulada - 4,00 x 3,00 m - película retrorrefletiva tipo I + I - fornecimento e implantação</v>
          </cell>
          <cell r="C5294" t="str">
            <v>un</v>
          </cell>
          <cell r="D5294">
            <v>6737.63</v>
          </cell>
          <cell r="E5294" t="str">
            <v>SICRO Abr/26</v>
          </cell>
        </row>
        <row r="5295">
          <cell r="A5295">
            <v>5213557</v>
          </cell>
          <cell r="B5295" t="str">
            <v>Placa em aço, modulada - 4,00 x 3,00 m - película retrorrefletiva tipo I + III - fornecimento e implantação</v>
          </cell>
          <cell r="C5295" t="str">
            <v>un</v>
          </cell>
          <cell r="D5295">
            <v>7051.79</v>
          </cell>
          <cell r="E5295" t="str">
            <v>SICRO Abr/26</v>
          </cell>
        </row>
        <row r="5296">
          <cell r="A5296">
            <v>5213566</v>
          </cell>
          <cell r="B5296" t="str">
            <v>Placa em aço, modulada - 4,00 x 3,00 m - película retrorrefletiva tipo III + III - fornecimento e implantação</v>
          </cell>
          <cell r="C5296" t="str">
            <v>un</v>
          </cell>
          <cell r="D5296">
            <v>7837.31</v>
          </cell>
          <cell r="E5296" t="str">
            <v>SICRO Abr/26</v>
          </cell>
        </row>
        <row r="5297">
          <cell r="A5297">
            <v>5213576</v>
          </cell>
          <cell r="B5297" t="str">
            <v>Placa em aço, modulada - acima de 2 m² - película I + I - fornecimento e implantação</v>
          </cell>
          <cell r="C5297" t="str">
            <v>m²</v>
          </cell>
          <cell r="D5297">
            <v>615.02</v>
          </cell>
          <cell r="E5297" t="str">
            <v>SICRO Abr/26</v>
          </cell>
        </row>
        <row r="5298">
          <cell r="A5298">
            <v>5213577</v>
          </cell>
          <cell r="B5298" t="str">
            <v>Placa em aço, modulada - acima de 2 m² - película I + III - fornecimento e implantação</v>
          </cell>
          <cell r="C5298" t="str">
            <v>m²</v>
          </cell>
          <cell r="D5298">
            <v>641.20000000000005</v>
          </cell>
          <cell r="E5298" t="str">
            <v>SICRO Abr/26</v>
          </cell>
        </row>
        <row r="5299">
          <cell r="A5299">
            <v>5213578</v>
          </cell>
          <cell r="B5299" t="str">
            <v>Placa em aço, modulada - acima de 2 m² - película III + III - fornecimento e implantação</v>
          </cell>
          <cell r="C5299" t="str">
            <v>m²</v>
          </cell>
          <cell r="D5299">
            <v>706.66</v>
          </cell>
          <cell r="E5299" t="str">
            <v>SICRO Abr/26</v>
          </cell>
        </row>
        <row r="5300">
          <cell r="A5300">
            <v>5213425</v>
          </cell>
          <cell r="B5300" t="str">
            <v>Placa em alumínio composto de 3 mm, modulada, aérea, com película retrorrefletiva tipo I + III - confecção</v>
          </cell>
          <cell r="C5300" t="str">
            <v>m²</v>
          </cell>
          <cell r="D5300">
            <v>576.86</v>
          </cell>
          <cell r="E5300" t="str">
            <v>SICRO Abr/26</v>
          </cell>
        </row>
        <row r="5301">
          <cell r="A5301">
            <v>5213426</v>
          </cell>
          <cell r="B5301" t="str">
            <v>Placa em alumínio composto de 3 mm, modulada, aérea, com película retrorrefletiva tipo III + III - confecção</v>
          </cell>
          <cell r="C5301" t="str">
            <v>m²</v>
          </cell>
          <cell r="D5301">
            <v>642.32000000000005</v>
          </cell>
          <cell r="E5301" t="str">
            <v>SICRO Abr/26</v>
          </cell>
        </row>
        <row r="5302">
          <cell r="A5302">
            <v>5213427</v>
          </cell>
          <cell r="B5302" t="str">
            <v>Placa em alumínio composto de 3 mm, modulada, aérea, com película retrorrefletiva tipo III + X - confecção</v>
          </cell>
          <cell r="C5302" t="str">
            <v>m²</v>
          </cell>
          <cell r="D5302">
            <v>702.57</v>
          </cell>
          <cell r="E5302" t="str">
            <v>SICRO Abr/26</v>
          </cell>
        </row>
        <row r="5303">
          <cell r="A5303">
            <v>5213567</v>
          </cell>
          <cell r="B5303" t="str">
            <v>Placa em alumínio composto de 3 mm, modulada, aérea, com película retrorrefletiva tipo X + SI - confecção</v>
          </cell>
          <cell r="C5303" t="str">
            <v>m²</v>
          </cell>
          <cell r="D5303">
            <v>1004.92</v>
          </cell>
          <cell r="E5303" t="str">
            <v>SICRO Abr/26</v>
          </cell>
        </row>
        <row r="5304">
          <cell r="A5304">
            <v>5213486</v>
          </cell>
          <cell r="B5304" t="str">
            <v>Placa em alumínio composto, espessura de 3,0 mm, modulada, aérea - película retrorrefletiva tipo I + III - fornecimento e implantação</v>
          </cell>
          <cell r="C5304" t="str">
            <v>m²</v>
          </cell>
          <cell r="D5304">
            <v>978.11</v>
          </cell>
          <cell r="E5304" t="str">
            <v>SICRO Abr/26</v>
          </cell>
        </row>
        <row r="5305">
          <cell r="A5305">
            <v>5213487</v>
          </cell>
          <cell r="B5305" t="str">
            <v>Placa em alumínio composto, espessura de 3,0 mm, modulada, aérea - película retrorrefletiva tipo III + III - fornecimento e implantação</v>
          </cell>
          <cell r="C5305" t="str">
            <v>m²</v>
          </cell>
          <cell r="D5305">
            <v>1043.57</v>
          </cell>
          <cell r="E5305" t="str">
            <v>SICRO Abr/26</v>
          </cell>
        </row>
        <row r="5306">
          <cell r="A5306">
            <v>5213488</v>
          </cell>
          <cell r="B5306" t="str">
            <v>Placa em alumínio composto, espessura de 3,0 mm, modulada, aérea - película retrorrefletiva tipo III + X - fornecimento e implantação</v>
          </cell>
          <cell r="C5306" t="str">
            <v>m²</v>
          </cell>
          <cell r="D5306">
            <v>1103.82</v>
          </cell>
          <cell r="E5306" t="str">
            <v>SICRO Abr/26</v>
          </cell>
        </row>
        <row r="5307">
          <cell r="A5307">
            <v>5213568</v>
          </cell>
          <cell r="B5307" t="str">
            <v>Placa em alumínio composto, espessura de 3,0 mm, modulada, aérea - película retrorrefletiva tipo X + SI - fornecimento e implantação</v>
          </cell>
          <cell r="C5307" t="str">
            <v>m²</v>
          </cell>
          <cell r="D5307">
            <v>1406.17</v>
          </cell>
          <cell r="E5307" t="str">
            <v>SICRO Abr/26</v>
          </cell>
        </row>
        <row r="5308">
          <cell r="A5308">
            <v>5213483</v>
          </cell>
          <cell r="B5308" t="str">
            <v>Placa em alumínio, espessura de 1,5 mm, modulada, aérea - película retrorrefletiva tipo I + III - fornecimento e implantação</v>
          </cell>
          <cell r="C5308" t="str">
            <v>m²</v>
          </cell>
          <cell r="D5308">
            <v>1040</v>
          </cell>
          <cell r="E5308" t="str">
            <v>SICRO Abr/26</v>
          </cell>
        </row>
        <row r="5309">
          <cell r="A5309">
            <v>5213484</v>
          </cell>
          <cell r="B5309" t="str">
            <v>Placa em alumínio, espessura de 1,5 mm, modulada, aérea - película retrorrefletiva tipo III + III - fornecimento e implantação</v>
          </cell>
          <cell r="C5309" t="str">
            <v>m²</v>
          </cell>
          <cell r="D5309">
            <v>1105.46</v>
          </cell>
          <cell r="E5309" t="str">
            <v>SICRO Abr/26</v>
          </cell>
        </row>
        <row r="5310">
          <cell r="A5310">
            <v>5213485</v>
          </cell>
          <cell r="B5310" t="str">
            <v>Placa em alumínio, espessura de 1,5 mm, modulada, aérea - película retrorrefletiva tipo III + X - fornecimento e implantação</v>
          </cell>
          <cell r="C5310" t="str">
            <v>m²</v>
          </cell>
          <cell r="D5310">
            <v>1165.71</v>
          </cell>
          <cell r="E5310" t="str">
            <v>SICRO Abr/26</v>
          </cell>
        </row>
        <row r="5311">
          <cell r="A5311">
            <v>5213434</v>
          </cell>
          <cell r="B5311" t="str">
            <v>Placa em alumínio, espessura de 1,5 mm, modulada, aérea, com película retrorrefletiva tipo I + III - confecção</v>
          </cell>
          <cell r="C5311" t="str">
            <v>m²</v>
          </cell>
          <cell r="D5311">
            <v>638.75</v>
          </cell>
          <cell r="E5311" t="str">
            <v>SICRO Abr/26</v>
          </cell>
        </row>
        <row r="5312">
          <cell r="A5312">
            <v>5213435</v>
          </cell>
          <cell r="B5312" t="str">
            <v>Placa em alumínio, espessura de 1,5 mm, modulada, aérea, com película retrorrefletiva tipo III + III - confecção</v>
          </cell>
          <cell r="C5312" t="str">
            <v>m²</v>
          </cell>
          <cell r="D5312">
            <v>704.21</v>
          </cell>
          <cell r="E5312" t="str">
            <v>SICRO Abr/26</v>
          </cell>
        </row>
        <row r="5313">
          <cell r="A5313">
            <v>5213436</v>
          </cell>
          <cell r="B5313" t="str">
            <v>Placa em alumínio, espessura de 1,5 mm, modulada, aérea, com película retrorrefletiva tipo III + X - confecção</v>
          </cell>
          <cell r="C5313" t="str">
            <v>m²</v>
          </cell>
          <cell r="D5313">
            <v>764.46</v>
          </cell>
          <cell r="E5313" t="str">
            <v>SICRO Abr/26</v>
          </cell>
        </row>
        <row r="5314">
          <cell r="A5314">
            <v>5213430</v>
          </cell>
          <cell r="B5314" t="str">
            <v>Placa em chapa de poliéster reforçada com fibra de vidro com película retrorrefletiva tipo I + I - confecção</v>
          </cell>
          <cell r="C5314" t="str">
            <v>m²</v>
          </cell>
          <cell r="D5314">
            <v>382.93</v>
          </cell>
          <cell r="E5314" t="str">
            <v>SICRO Abr/26</v>
          </cell>
        </row>
        <row r="5315">
          <cell r="A5315">
            <v>5213431</v>
          </cell>
          <cell r="B5315" t="str">
            <v>Placa em chapa de poliéster reforçada com fibra de vidro com película retrorrefletiva tipo I + III - confecção</v>
          </cell>
          <cell r="C5315" t="str">
            <v>m²</v>
          </cell>
          <cell r="D5315">
            <v>409.11</v>
          </cell>
          <cell r="E5315" t="str">
            <v>SICRO Abr/26</v>
          </cell>
        </row>
        <row r="5316">
          <cell r="A5316">
            <v>5213433</v>
          </cell>
          <cell r="B5316" t="str">
            <v>Placa em chapa de poliéster reforçada com fibra de vidro com película retrorrefletiva tipo I + IV - confecção</v>
          </cell>
          <cell r="C5316" t="str">
            <v>m²</v>
          </cell>
          <cell r="D5316">
            <v>382.06</v>
          </cell>
          <cell r="E5316" t="str">
            <v>SICRO Abr/26</v>
          </cell>
        </row>
        <row r="5317">
          <cell r="A5317">
            <v>5213428</v>
          </cell>
          <cell r="B5317" t="str">
            <v>Placa em chapa de poliéster reforçada com fibra de vidro com película retrorrefletiva tipo I + SI - confecção</v>
          </cell>
          <cell r="C5317" t="str">
            <v>m²</v>
          </cell>
          <cell r="D5317">
            <v>596.75</v>
          </cell>
          <cell r="E5317" t="str">
            <v>SICRO Abr/26</v>
          </cell>
        </row>
        <row r="5318">
          <cell r="A5318">
            <v>5213432</v>
          </cell>
          <cell r="B5318" t="str">
            <v>Placa em chapa de poliéster reforçada com fibra de vidro com película retrorrefletiva tipo III + III - confecção</v>
          </cell>
          <cell r="C5318" t="str">
            <v>m²</v>
          </cell>
          <cell r="D5318">
            <v>474.57</v>
          </cell>
          <cell r="E5318" t="str">
            <v>SICRO Abr/26</v>
          </cell>
        </row>
        <row r="5319">
          <cell r="A5319">
            <v>5213429</v>
          </cell>
          <cell r="B5319" t="str">
            <v>Placa em chapa de poliéster reforçada com fibra de vidro com película retrorrefletiva tipo III + SI - confecção</v>
          </cell>
          <cell r="C5319" t="str">
            <v>m²</v>
          </cell>
          <cell r="D5319">
            <v>715.31</v>
          </cell>
          <cell r="E5319" t="str">
            <v>SICRO Abr/26</v>
          </cell>
        </row>
        <row r="5320">
          <cell r="A5320">
            <v>5213516</v>
          </cell>
          <cell r="B5320" t="str">
            <v>Placa em fibra - 2,00 x 1,00 m - película retrorrefletiva tipo I + I - fornecimento e implantação</v>
          </cell>
          <cell r="C5320" t="str">
            <v>un</v>
          </cell>
          <cell r="D5320">
            <v>872.95</v>
          </cell>
          <cell r="E5320" t="str">
            <v>SICRO Abr/26</v>
          </cell>
        </row>
        <row r="5321">
          <cell r="A5321">
            <v>5213525</v>
          </cell>
          <cell r="B5321" t="str">
            <v>Placa em fibra - 2,00 x 1,00 m - película retrorrefletiva tipo I + III - fornecimento e implantação</v>
          </cell>
          <cell r="C5321" t="str">
            <v>un</v>
          </cell>
          <cell r="D5321">
            <v>925.31</v>
          </cell>
          <cell r="E5321" t="str">
            <v>SICRO Abr/26</v>
          </cell>
        </row>
        <row r="5322">
          <cell r="A5322">
            <v>5213534</v>
          </cell>
          <cell r="B5322" t="str">
            <v>Placa em fibra - 2,00 x 1,00 m - película retrorrefletiva tipo III + III - fornecimento e implantação</v>
          </cell>
          <cell r="C5322" t="str">
            <v>un</v>
          </cell>
          <cell r="D5322">
            <v>1056.23</v>
          </cell>
          <cell r="E5322" t="str">
            <v>SICRO Abr/26</v>
          </cell>
        </row>
        <row r="5323">
          <cell r="A5323">
            <v>5213517</v>
          </cell>
          <cell r="B5323" t="str">
            <v>Placa em fibra - 3,00 x 1,50 m - película retrorrefletiva tipo I + I - fornecimento e implantação</v>
          </cell>
          <cell r="C5323" t="str">
            <v>un</v>
          </cell>
          <cell r="D5323">
            <v>1830.28</v>
          </cell>
          <cell r="E5323" t="str">
            <v>SICRO Abr/26</v>
          </cell>
        </row>
        <row r="5324">
          <cell r="A5324">
            <v>5213526</v>
          </cell>
          <cell r="B5324" t="str">
            <v>Placa em fibra - 3,00 x 1,50 m - película retrorrefletiva tipo I + III - fornecimento e implantação</v>
          </cell>
          <cell r="C5324" t="str">
            <v>un</v>
          </cell>
          <cell r="D5324">
            <v>1948.09</v>
          </cell>
          <cell r="E5324" t="str">
            <v>SICRO Abr/26</v>
          </cell>
        </row>
        <row r="5325">
          <cell r="A5325">
            <v>5213535</v>
          </cell>
          <cell r="B5325" t="str">
            <v>Placa em fibra - 3,00 x 1,50 m - película retrorrefletiva tipo III + III - fornecimento e implantação</v>
          </cell>
          <cell r="C5325" t="str">
            <v>un</v>
          </cell>
          <cell r="D5325">
            <v>2242.66</v>
          </cell>
          <cell r="E5325" t="str">
            <v>SICRO Abr/26</v>
          </cell>
        </row>
        <row r="5326">
          <cell r="A5326">
            <v>5213518</v>
          </cell>
          <cell r="B5326" t="str">
            <v>Placa em fibra - 3,00 x 2,00 m - película retrorrefletiva tipo I + I - fornecimento e implantação</v>
          </cell>
          <cell r="C5326" t="str">
            <v>un</v>
          </cell>
          <cell r="D5326">
            <v>2404.67</v>
          </cell>
          <cell r="E5326" t="str">
            <v>SICRO Abr/26</v>
          </cell>
        </row>
        <row r="5327">
          <cell r="A5327">
            <v>5213527</v>
          </cell>
          <cell r="B5327" t="str">
            <v>Placa em fibra - 3,00 x 2,00 m - película retrorrefletiva tipo I + III - fornecimento e implantação</v>
          </cell>
          <cell r="C5327" t="str">
            <v>un</v>
          </cell>
          <cell r="D5327">
            <v>2561.75</v>
          </cell>
          <cell r="E5327" t="str">
            <v>SICRO Abr/26</v>
          </cell>
        </row>
        <row r="5328">
          <cell r="A5328">
            <v>5213536</v>
          </cell>
          <cell r="B5328" t="str">
            <v>Placa em fibra - 3,00 x 2,00 m - película retrorrefletiva tipo III + III - fornecimento e implantação</v>
          </cell>
          <cell r="C5328" t="str">
            <v>un</v>
          </cell>
          <cell r="D5328">
            <v>2954.51</v>
          </cell>
          <cell r="E5328" t="str">
            <v>SICRO Abr/26</v>
          </cell>
        </row>
        <row r="5329">
          <cell r="A5329">
            <v>5213519</v>
          </cell>
          <cell r="B5329" t="str">
            <v>Placa em fibra - 4,00 x 2,00 m - película retrorrefletiva tipo I + I - fornecimento e implantação</v>
          </cell>
          <cell r="C5329" t="str">
            <v>un</v>
          </cell>
          <cell r="D5329">
            <v>3277.63</v>
          </cell>
          <cell r="E5329" t="str">
            <v>SICRO Abr/26</v>
          </cell>
        </row>
        <row r="5330">
          <cell r="A5330">
            <v>5213528</v>
          </cell>
          <cell r="B5330" t="str">
            <v>Placa em fibra - 4,00 x 2,00 m - película retrorrefletiva tipo I + III - fornecimento e implantação</v>
          </cell>
          <cell r="C5330" t="str">
            <v>un</v>
          </cell>
          <cell r="D5330">
            <v>3487.07</v>
          </cell>
          <cell r="E5330" t="str">
            <v>SICRO Abr/26</v>
          </cell>
        </row>
        <row r="5331">
          <cell r="A5331">
            <v>5213537</v>
          </cell>
          <cell r="B5331" t="str">
            <v>Placa em fibra - 4,00 x 2,00 m - película retrorrefletiva tipo III + III - fornecimento e implantação</v>
          </cell>
          <cell r="C5331" t="str">
            <v>un</v>
          </cell>
          <cell r="D5331">
            <v>4010.75</v>
          </cell>
          <cell r="E5331" t="str">
            <v>SICRO Abr/26</v>
          </cell>
        </row>
        <row r="5332">
          <cell r="A5332">
            <v>5213521</v>
          </cell>
          <cell r="B5332" t="str">
            <v>Placa em fibra - 4,00 x 3,00 m - película retrorrefletiva tipo I + I - fornecimento e implantação</v>
          </cell>
          <cell r="C5332" t="str">
            <v>un</v>
          </cell>
          <cell r="D5332">
            <v>4809.3500000000004</v>
          </cell>
          <cell r="E5332" t="str">
            <v>SICRO Abr/26</v>
          </cell>
        </row>
        <row r="5333">
          <cell r="A5333">
            <v>5213530</v>
          </cell>
          <cell r="B5333" t="str">
            <v>Placa em fibra - 4,00 x 3,00 m - película retrorrefletiva tipo I + III - fornecimento e implantação</v>
          </cell>
          <cell r="C5333" t="str">
            <v>un</v>
          </cell>
          <cell r="D5333">
            <v>5123.51</v>
          </cell>
          <cell r="E5333" t="str">
            <v>SICRO Abr/26</v>
          </cell>
        </row>
        <row r="5334">
          <cell r="A5334">
            <v>5213539</v>
          </cell>
          <cell r="B5334" t="str">
            <v>Placa em fibra - 4,00 x 3,00 m - película retrorrefletiva tipo III + III - fornecimento e implantação</v>
          </cell>
          <cell r="C5334" t="str">
            <v>un</v>
          </cell>
          <cell r="D5334">
            <v>5909.03</v>
          </cell>
          <cell r="E5334" t="str">
            <v>SICRO Abr/26</v>
          </cell>
        </row>
        <row r="5335">
          <cell r="A5335">
            <v>5213573</v>
          </cell>
          <cell r="B5335" t="str">
            <v>Placa em fibra - película I + I - fornecimento e implantação</v>
          </cell>
          <cell r="C5335" t="str">
            <v>m²</v>
          </cell>
          <cell r="D5335">
            <v>454.33</v>
          </cell>
          <cell r="E5335" t="str">
            <v>SICRO Abr/26</v>
          </cell>
        </row>
        <row r="5336">
          <cell r="A5336">
            <v>5213574</v>
          </cell>
          <cell r="B5336" t="str">
            <v>Placa em fibra - película I + III - fornecimento e implantação</v>
          </cell>
          <cell r="C5336" t="str">
            <v>m²</v>
          </cell>
          <cell r="D5336">
            <v>480.51</v>
          </cell>
          <cell r="E5336" t="str">
            <v>SICRO Abr/26</v>
          </cell>
        </row>
        <row r="5337">
          <cell r="A5337">
            <v>5213575</v>
          </cell>
          <cell r="B5337" t="str">
            <v>Placa em fibra - película III + III - fornecimento e implantação</v>
          </cell>
          <cell r="C5337" t="str">
            <v>m²</v>
          </cell>
          <cell r="D5337">
            <v>545.97</v>
          </cell>
          <cell r="E5337" t="str">
            <v>SICRO Abr/26</v>
          </cell>
        </row>
        <row r="5338">
          <cell r="A5338">
            <v>5213480</v>
          </cell>
          <cell r="B5338" t="str">
            <v>Placa em fibra, modulada, aérea - película retrorrefletiva tipo I + III - fornecimento e implantação</v>
          </cell>
          <cell r="C5338" t="str">
            <v>m²</v>
          </cell>
          <cell r="D5338">
            <v>936.73</v>
          </cell>
          <cell r="E5338" t="str">
            <v>SICRO Abr/26</v>
          </cell>
        </row>
        <row r="5339">
          <cell r="A5339">
            <v>5213481</v>
          </cell>
          <cell r="B5339" t="str">
            <v>Placa em fibra, modulada, aérea - película retrorrefletiva tipo III + III - fornecimento e implantação</v>
          </cell>
          <cell r="C5339" t="str">
            <v>m²</v>
          </cell>
          <cell r="D5339">
            <v>1002.19</v>
          </cell>
          <cell r="E5339" t="str">
            <v>SICRO Abr/26</v>
          </cell>
        </row>
        <row r="5340">
          <cell r="A5340">
            <v>5213482</v>
          </cell>
          <cell r="B5340" t="str">
            <v>Placa em fibra, modulada, aérea - película retrorrefletiva tipo III + X - fornecimento e implantação</v>
          </cell>
          <cell r="C5340" t="str">
            <v>m²</v>
          </cell>
          <cell r="D5340">
            <v>1062.44</v>
          </cell>
          <cell r="E5340" t="str">
            <v>SICRO Abr/26</v>
          </cell>
        </row>
        <row r="5341">
          <cell r="A5341">
            <v>5213422</v>
          </cell>
          <cell r="B5341" t="str">
            <v>Placa modulada em aço nº 18 galvanizado com película retrorrefletiva tipo I + I - confecção</v>
          </cell>
          <cell r="C5341" t="str">
            <v>m²</v>
          </cell>
          <cell r="D5341">
            <v>543.62</v>
          </cell>
          <cell r="E5341" t="str">
            <v>SICRO Abr/26</v>
          </cell>
        </row>
        <row r="5342">
          <cell r="A5342">
            <v>5213423</v>
          </cell>
          <cell r="B5342" t="str">
            <v>Placa modulada em aço nº 18 galvanizado com película retrorrefletiva tipo I + III - confecção</v>
          </cell>
          <cell r="C5342" t="str">
            <v>m²</v>
          </cell>
          <cell r="D5342">
            <v>569.79999999999995</v>
          </cell>
          <cell r="E5342" t="str">
            <v>SICRO Abr/26</v>
          </cell>
        </row>
        <row r="5343">
          <cell r="A5343">
            <v>5213424</v>
          </cell>
          <cell r="B5343" t="str">
            <v>Placa modulada em aço nº 18 galvanizado com película retrorrefletiva tipo III + III - confecção</v>
          </cell>
          <cell r="C5343" t="str">
            <v>m²</v>
          </cell>
          <cell r="D5343">
            <v>635.26</v>
          </cell>
          <cell r="E5343" t="str">
            <v>SICRO Abr/26</v>
          </cell>
        </row>
        <row r="5344">
          <cell r="A5344">
            <v>5213437</v>
          </cell>
          <cell r="B5344" t="str">
            <v>Placa modulada em chapa de poliéster reforçada com fibra de vidro, aérea, com película retrorrefletiva tipo I + III - confecção</v>
          </cell>
          <cell r="C5344" t="str">
            <v>m²</v>
          </cell>
          <cell r="D5344">
            <v>535.48</v>
          </cell>
          <cell r="E5344" t="str">
            <v>SICRO Abr/26</v>
          </cell>
        </row>
        <row r="5345">
          <cell r="A5345">
            <v>5213438</v>
          </cell>
          <cell r="B5345" t="str">
            <v>Placa modulada em chapa de poliéster reforçada com fibra de vidro, aérea, com película retrorrefletiva tipo III + III - confecção</v>
          </cell>
          <cell r="C5345" t="str">
            <v>m²</v>
          </cell>
          <cell r="D5345">
            <v>600.94000000000005</v>
          </cell>
          <cell r="E5345" t="str">
            <v>SICRO Abr/26</v>
          </cell>
        </row>
        <row r="5346">
          <cell r="A5346">
            <v>5213439</v>
          </cell>
          <cell r="B5346" t="str">
            <v>Placa modulada em chapa de poliéster reforçada com fibra de vidro, aérea, com película retrorrefletiva tipo III + X - confecção</v>
          </cell>
          <cell r="C5346" t="str">
            <v>m²</v>
          </cell>
          <cell r="D5346">
            <v>661.19</v>
          </cell>
          <cell r="E5346" t="str">
            <v>SICRO Abr/26</v>
          </cell>
        </row>
        <row r="5347">
          <cell r="A5347">
            <v>5212556</v>
          </cell>
          <cell r="B5347" t="str">
            <v>Placa para sinalização de obras montada em cavalete metálico - 1,00 x 1,00 m - utilização de 600 ciclos - fornecimento, 01 implantação e 01 retirada diária</v>
          </cell>
          <cell r="C5347" t="str">
            <v>un.dia</v>
          </cell>
          <cell r="D5347">
            <v>2.2000000000000002</v>
          </cell>
          <cell r="E5347" t="str">
            <v>SICRO Abr/26</v>
          </cell>
        </row>
        <row r="5348">
          <cell r="A5348">
            <v>5213649</v>
          </cell>
          <cell r="B5348" t="str">
            <v>Pórtico metálico com vão de 15,9 m, vento de 35 m/s e área de exposição de até 23,85 m² - fornecimento e implantação - areia e brita comerciais</v>
          </cell>
          <cell r="C5348" t="str">
            <v>un</v>
          </cell>
          <cell r="D5348">
            <v>105099.58</v>
          </cell>
          <cell r="E5348" t="str">
            <v>SICRO Abr/26</v>
          </cell>
        </row>
        <row r="5349">
          <cell r="A5349">
            <v>5213591</v>
          </cell>
          <cell r="B5349" t="str">
            <v>Pórtico metálico com vão de 15,9 m, vento de 35 m/s e área de exposição de até 23,85 m² - fornecimento e implantação - areia extraída e brita produzida</v>
          </cell>
          <cell r="C5349" t="str">
            <v>un</v>
          </cell>
          <cell r="D5349">
            <v>105099.58</v>
          </cell>
          <cell r="E5349" t="str">
            <v>SICRO Abr/26</v>
          </cell>
        </row>
        <row r="5350">
          <cell r="A5350">
            <v>5213718</v>
          </cell>
          <cell r="B5350" t="str">
            <v>Pórtico metálico com vão de 15,9 m, vento de 40 m/s e área de exposição de até 23,85 m² - fornecimento e implantação - areia e brita comerciais</v>
          </cell>
          <cell r="C5350" t="str">
            <v>un</v>
          </cell>
          <cell r="D5350">
            <v>124455.66</v>
          </cell>
          <cell r="E5350" t="str">
            <v>SICRO Abr/26</v>
          </cell>
        </row>
        <row r="5351">
          <cell r="A5351">
            <v>5213741</v>
          </cell>
          <cell r="B5351" t="str">
            <v>Pórtico metálico com vão de 15,9 m, vento de 40 m/s e área de exposição de até 23,85 m² - fornecimento e implantação - areia extraída e brita produzida</v>
          </cell>
          <cell r="C5351" t="str">
            <v>un</v>
          </cell>
          <cell r="D5351">
            <v>124455.66</v>
          </cell>
          <cell r="E5351" t="str">
            <v>SICRO Abr/26</v>
          </cell>
        </row>
        <row r="5352">
          <cell r="A5352">
            <v>5213776</v>
          </cell>
          <cell r="B5352" t="str">
            <v>Pórtico metálico com vão de 15,9 m, vento de 45 m/s e área de exposição de até 23,85 m² - fornecimento e implantação - areia e brita comerciais</v>
          </cell>
          <cell r="C5352" t="str">
            <v>un</v>
          </cell>
          <cell r="D5352">
            <v>127471.13</v>
          </cell>
          <cell r="E5352" t="str">
            <v>SICRO Abr/26</v>
          </cell>
        </row>
        <row r="5353">
          <cell r="A5353">
            <v>5213799</v>
          </cell>
          <cell r="B5353" t="str">
            <v>Pórtico metálico com vão de 15,9 m, vento de 45 m/s e área de exposição de até 23,85 m² - fornecimento e implantação - areia extraída e brita produzida</v>
          </cell>
          <cell r="C5353" t="str">
            <v>un</v>
          </cell>
          <cell r="D5353">
            <v>127471.13</v>
          </cell>
          <cell r="E5353" t="str">
            <v>SICRO Abr/26</v>
          </cell>
        </row>
        <row r="5354">
          <cell r="A5354">
            <v>5213363</v>
          </cell>
          <cell r="B5354" t="str">
            <v>Recuperação de chapa em aço para placa de sinalização</v>
          </cell>
          <cell r="C5354" t="str">
            <v>m²</v>
          </cell>
          <cell r="D5354">
            <v>42.81</v>
          </cell>
          <cell r="E5354" t="str">
            <v>SICRO Abr/26</v>
          </cell>
        </row>
        <row r="5355">
          <cell r="A5355">
            <v>5213667</v>
          </cell>
          <cell r="B5355" t="str">
            <v>Remoção da estrutura de pórtico metálico</v>
          </cell>
          <cell r="C5355" t="str">
            <v>un</v>
          </cell>
          <cell r="D5355">
            <v>422.67</v>
          </cell>
          <cell r="E5355" t="str">
            <v>SICRO Abr/26</v>
          </cell>
        </row>
        <row r="5356">
          <cell r="A5356">
            <v>5213683</v>
          </cell>
          <cell r="B5356" t="str">
            <v>Remoção da estrutura de semipórtico duplo metálico</v>
          </cell>
          <cell r="C5356" t="str">
            <v>un</v>
          </cell>
          <cell r="D5356">
            <v>298.05</v>
          </cell>
          <cell r="E5356" t="str">
            <v>SICRO Abr/26</v>
          </cell>
        </row>
        <row r="5357">
          <cell r="A5357">
            <v>5213660</v>
          </cell>
          <cell r="B5357" t="str">
            <v>Remoção da estrutura de semipórtico metálico</v>
          </cell>
          <cell r="C5357" t="str">
            <v>un</v>
          </cell>
          <cell r="D5357">
            <v>248.38</v>
          </cell>
          <cell r="E5357" t="str">
            <v>SICRO Abr/26</v>
          </cell>
        </row>
        <row r="5358">
          <cell r="A5358">
            <v>5213364</v>
          </cell>
          <cell r="B5358" t="str">
            <v>Remoção de placa de sinalização</v>
          </cell>
          <cell r="C5358" t="str">
            <v>m²</v>
          </cell>
          <cell r="D5358">
            <v>26.92</v>
          </cell>
          <cell r="E5358" t="str">
            <v>SICRO Abr/26</v>
          </cell>
        </row>
        <row r="5359">
          <cell r="A5359">
            <v>5213832</v>
          </cell>
          <cell r="B5359" t="str">
            <v>Remoção de sinalização horizontal com maçarico</v>
          </cell>
          <cell r="C5359" t="str">
            <v>m²</v>
          </cell>
          <cell r="D5359">
            <v>5.35</v>
          </cell>
          <cell r="E5359" t="str">
            <v>SICRO Abr/26</v>
          </cell>
        </row>
        <row r="5360">
          <cell r="A5360">
            <v>5213830</v>
          </cell>
          <cell r="B5360" t="str">
            <v>Remoção de sinalização horizontal por fresagem</v>
          </cell>
          <cell r="C5360" t="str">
            <v>m²</v>
          </cell>
          <cell r="D5360">
            <v>5.29</v>
          </cell>
          <cell r="E5360" t="str">
            <v>SICRO Abr/26</v>
          </cell>
        </row>
        <row r="5361">
          <cell r="A5361">
            <v>5213831</v>
          </cell>
          <cell r="B5361" t="str">
            <v>Remoção de sinalização horizontal tipo pintura acrílica por jateamento abrasivo úmido com vidro - utilização de 3 vezes</v>
          </cell>
          <cell r="C5361" t="str">
            <v>m²</v>
          </cell>
          <cell r="D5361">
            <v>81.73</v>
          </cell>
          <cell r="E5361" t="str">
            <v>SICRO Abr/26</v>
          </cell>
        </row>
        <row r="5362">
          <cell r="A5362">
            <v>5213849</v>
          </cell>
          <cell r="B5362" t="str">
            <v>Semáforo móvel com 3 lentes D = 200 mm</v>
          </cell>
          <cell r="C5362" t="str">
            <v>h</v>
          </cell>
          <cell r="D5362">
            <v>4.62</v>
          </cell>
          <cell r="E5362" t="str">
            <v>SICRO Abr/26</v>
          </cell>
        </row>
        <row r="5363">
          <cell r="A5363">
            <v>5213636</v>
          </cell>
          <cell r="B5363" t="str">
            <v>Semipórtico duplo metálico com vão de 2 x 8,3 m, vento de 35 m/s e área de exposição de até 2 x 12,45 m² - fornecimento e implantação - areia e brita comerciais</v>
          </cell>
          <cell r="C5363" t="str">
            <v>un</v>
          </cell>
          <cell r="D5363">
            <v>103582.39999999999</v>
          </cell>
          <cell r="E5363" t="str">
            <v>SICRO Abr/26</v>
          </cell>
        </row>
        <row r="5364">
          <cell r="A5364">
            <v>5213642</v>
          </cell>
          <cell r="B5364" t="str">
            <v>Semipórtico duplo metálico com vão de 2 x 8,3 m, vento de 35 m/s e área de exposição de até 2 x 12,45 m² - fornecimento e implantação - areia extraída e brita produzida</v>
          </cell>
          <cell r="C5364" t="str">
            <v>un</v>
          </cell>
          <cell r="D5364">
            <v>103582.39999999999</v>
          </cell>
          <cell r="E5364" t="str">
            <v>SICRO Abr/26</v>
          </cell>
        </row>
        <row r="5365">
          <cell r="A5365">
            <v>5213757</v>
          </cell>
          <cell r="B5365" t="str">
            <v>Semipórtico duplo metálico com vão de 2 x 8,3 m, vento de 40 m/s e área de exposição de até 2 x 12,45 m² - fornecimento e implantação - areia e brita comerciais</v>
          </cell>
          <cell r="C5365" t="str">
            <v>un</v>
          </cell>
          <cell r="D5365">
            <v>122567.05</v>
          </cell>
          <cell r="E5365" t="str">
            <v>SICRO Abr/26</v>
          </cell>
        </row>
        <row r="5366">
          <cell r="A5366">
            <v>5213763</v>
          </cell>
          <cell r="B5366" t="str">
            <v>Semipórtico duplo metálico com vão de 2 x 8,3 m, vento de 40 m/s e área de exposição de até 2 x 12,45 m² - fornecimento e implantação - areia extraída e brita produzida</v>
          </cell>
          <cell r="C5366" t="str">
            <v>un</v>
          </cell>
          <cell r="D5366">
            <v>122567.05</v>
          </cell>
          <cell r="E5366" t="str">
            <v>SICRO Abr/26</v>
          </cell>
        </row>
        <row r="5367">
          <cell r="A5367">
            <v>5213815</v>
          </cell>
          <cell r="B5367" t="str">
            <v>Semipórtico duplo metálico com vão de 2 x 8,3 m, vento de 45 m/s e área de exposição de até 2 x 12,45 m² - fornecimento e implantação - areia e brita comerciais</v>
          </cell>
          <cell r="C5367" t="str">
            <v>un</v>
          </cell>
          <cell r="D5367">
            <v>131841.93</v>
          </cell>
          <cell r="E5367" t="str">
            <v>SICRO Abr/26</v>
          </cell>
        </row>
        <row r="5368">
          <cell r="A5368">
            <v>5213821</v>
          </cell>
          <cell r="B5368" t="str">
            <v>Semipórtico duplo metálico com vão de 2 x 8,3 m, vento de 45 m/s e área de exposição de até 2 x 12,45 m² - fornecimento e implantação - areia extraída e brita produzida</v>
          </cell>
          <cell r="C5368" t="str">
            <v>un</v>
          </cell>
          <cell r="D5368">
            <v>131841.93</v>
          </cell>
          <cell r="E5368" t="str">
            <v>SICRO Abr/26</v>
          </cell>
        </row>
        <row r="5369">
          <cell r="A5369">
            <v>5213630</v>
          </cell>
          <cell r="B5369" t="str">
            <v>Semipórtico metálico com vão de 8,3 m, vento de 35 m/s e área de exposição de até 12,45 m² - fornecimento e implantação - areia e brita comerciais</v>
          </cell>
          <cell r="C5369" t="str">
            <v>un</v>
          </cell>
          <cell r="D5369">
            <v>67212.75</v>
          </cell>
          <cell r="E5369" t="str">
            <v>SICRO Abr/26</v>
          </cell>
        </row>
        <row r="5370">
          <cell r="A5370">
            <v>5213584</v>
          </cell>
          <cell r="B5370" t="str">
            <v>Semipórtico metálico com vão de 8,3 m, vento de 35 m/s e área de exposição de até 12,45 m² - fornecimento e implantação - areia extraída e brita produzida</v>
          </cell>
          <cell r="C5370" t="str">
            <v>un</v>
          </cell>
          <cell r="D5370">
            <v>67212.75</v>
          </cell>
          <cell r="E5370" t="str">
            <v>SICRO Abr/26</v>
          </cell>
        </row>
        <row r="5371">
          <cell r="A5371">
            <v>5213711</v>
          </cell>
          <cell r="B5371" t="str">
            <v>Semipórtico metálico com vão de 8,3 m, vento de 40 m/s e área de exposição de até 12,45 m² - fornecimento e implantação - areia e brita comerciais</v>
          </cell>
          <cell r="C5371" t="str">
            <v>un</v>
          </cell>
          <cell r="D5371">
            <v>69516.429999999993</v>
          </cell>
          <cell r="E5371" t="str">
            <v>SICRO Abr/26</v>
          </cell>
        </row>
        <row r="5372">
          <cell r="A5372">
            <v>5213734</v>
          </cell>
          <cell r="B5372" t="str">
            <v>Semipórtico metálico com vão de 8,3 m, vento de 40 m/s e área de exposição de até 12,45 m² - fornecimento e implantação - areia extraída e brita produzida</v>
          </cell>
          <cell r="C5372" t="str">
            <v>un</v>
          </cell>
          <cell r="D5372">
            <v>69516.429999999993</v>
          </cell>
          <cell r="E5372" t="str">
            <v>SICRO Abr/26</v>
          </cell>
        </row>
        <row r="5373">
          <cell r="A5373">
            <v>5213769</v>
          </cell>
          <cell r="B5373" t="str">
            <v>Semipórtico metálico com vão de 8,3 m, vento de 45 m/s e área de exposição de até 12,45 m² - fornecimento e implantação - areia e brita comerciais</v>
          </cell>
          <cell r="C5373" t="str">
            <v>un</v>
          </cell>
          <cell r="D5373">
            <v>82504.44</v>
          </cell>
          <cell r="E5373" t="str">
            <v>SICRO Abr/26</v>
          </cell>
        </row>
        <row r="5374">
          <cell r="A5374">
            <v>5213792</v>
          </cell>
          <cell r="B5374" t="str">
            <v>Semipórtico metálico com vão de 8,3 m, vento de 45 m/s e área de exposição de até 12,45 m² - fornecimento e implantação - areia extraída e brita produzida</v>
          </cell>
          <cell r="C5374" t="str">
            <v>un</v>
          </cell>
          <cell r="D5374">
            <v>82504.44</v>
          </cell>
          <cell r="E5374" t="str">
            <v>SICRO Abr/26</v>
          </cell>
        </row>
        <row r="5375">
          <cell r="A5375">
            <v>5213844</v>
          </cell>
          <cell r="B5375" t="str">
            <v>Sinalizador direcional móvel, LED, com banco fotovoltaico de energia e montado em chassi com engate</v>
          </cell>
          <cell r="C5375" t="str">
            <v>h</v>
          </cell>
          <cell r="D5375">
            <v>4.09</v>
          </cell>
          <cell r="E5375" t="str">
            <v>SICRO Abr/26</v>
          </cell>
        </row>
        <row r="5376">
          <cell r="A5376">
            <v>5213869</v>
          </cell>
          <cell r="B5376" t="str">
            <v>Suporte duplo metálico galvanizado para placas - 3,00 x 1,50 m - fornecimento e implantação</v>
          </cell>
          <cell r="C5376" t="str">
            <v>un</v>
          </cell>
          <cell r="D5376">
            <v>2628.94</v>
          </cell>
          <cell r="E5376" t="str">
            <v>SICRO Abr/26</v>
          </cell>
        </row>
        <row r="5377">
          <cell r="A5377">
            <v>5213870</v>
          </cell>
          <cell r="B5377" t="str">
            <v>Suporte duplo metálico galvanizado para placas - 3,00 x 2,00 m - fornecimento e implantação</v>
          </cell>
          <cell r="C5377" t="str">
            <v>un</v>
          </cell>
          <cell r="D5377">
            <v>3583.08</v>
          </cell>
          <cell r="E5377" t="str">
            <v>SICRO Abr/26</v>
          </cell>
        </row>
        <row r="5378">
          <cell r="A5378">
            <v>5213871</v>
          </cell>
          <cell r="B5378" t="str">
            <v>Suporte duplo metálico galvanizado para placas - 4,00 x 2,00 m - fornecimento e implantação</v>
          </cell>
          <cell r="C5378" t="str">
            <v>un</v>
          </cell>
          <cell r="D5378">
            <v>3685.19</v>
          </cell>
          <cell r="E5378" t="str">
            <v>SICRO Abr/26</v>
          </cell>
        </row>
        <row r="5379">
          <cell r="A5379">
            <v>5213872</v>
          </cell>
          <cell r="B5379" t="str">
            <v>Suporte duplo metálico galvanizado para placas - 4,00 x 3,00 m - fornecimento e implantação</v>
          </cell>
          <cell r="C5379" t="str">
            <v>un</v>
          </cell>
          <cell r="D5379">
            <v>5778.91</v>
          </cell>
          <cell r="E5379" t="str">
            <v>SICRO Abr/26</v>
          </cell>
        </row>
        <row r="5380">
          <cell r="A5380">
            <v>5213867</v>
          </cell>
          <cell r="B5380" t="str">
            <v>Suporte metálico galvanizado para marco quilométrico - fornecimento e implantação</v>
          </cell>
          <cell r="C5380" t="str">
            <v>un</v>
          </cell>
          <cell r="D5380">
            <v>623.05999999999995</v>
          </cell>
          <cell r="E5380" t="str">
            <v>SICRO Abr/26</v>
          </cell>
        </row>
        <row r="5381">
          <cell r="A5381">
            <v>5213863</v>
          </cell>
          <cell r="B5381" t="str">
            <v>Suporte metálico galvanizado para placa de advertência ou regulamentação - lado ou diâmetro de 0,60 m - fornecimento e implantação</v>
          </cell>
          <cell r="C5381" t="str">
            <v>un</v>
          </cell>
          <cell r="D5381">
            <v>495.46</v>
          </cell>
          <cell r="E5381" t="str">
            <v>SICRO Abr/26</v>
          </cell>
        </row>
        <row r="5382">
          <cell r="A5382">
            <v>5213864</v>
          </cell>
          <cell r="B5382" t="str">
            <v>Suporte metálico galvanizado para placa de advertência ou regulamentação - lado ou diâmetro de 0,80 m - fornecimento e implantação</v>
          </cell>
          <cell r="C5382" t="str">
            <v>un</v>
          </cell>
          <cell r="D5382">
            <v>526.91</v>
          </cell>
          <cell r="E5382" t="str">
            <v>SICRO Abr/26</v>
          </cell>
        </row>
        <row r="5383">
          <cell r="A5383">
            <v>5213865</v>
          </cell>
          <cell r="B5383" t="str">
            <v>Suporte metálico galvanizado para placa de advertência ou regulamentação - lado ou diâmetro de 1,00 m - fornecimento e implantação</v>
          </cell>
          <cell r="C5383" t="str">
            <v>un</v>
          </cell>
          <cell r="D5383">
            <v>558.62</v>
          </cell>
          <cell r="E5383" t="str">
            <v>SICRO Abr/26</v>
          </cell>
        </row>
        <row r="5384">
          <cell r="A5384">
            <v>5213866</v>
          </cell>
          <cell r="B5384" t="str">
            <v>Suporte metálico galvanizado para placa de advertência ou regulamentação - lado ou diâmetro de 1,20 m - fornecimento e implantação</v>
          </cell>
          <cell r="C5384" t="str">
            <v>un</v>
          </cell>
          <cell r="D5384">
            <v>631.62</v>
          </cell>
          <cell r="E5384" t="str">
            <v>SICRO Abr/26</v>
          </cell>
        </row>
        <row r="5385">
          <cell r="A5385">
            <v>5213855</v>
          </cell>
          <cell r="B5385" t="str">
            <v>Suporte metálico galvanizado para placa de regulamentação - R1 - lado de 0,248 m - fornecimento e implantação</v>
          </cell>
          <cell r="C5385" t="str">
            <v>un</v>
          </cell>
          <cell r="D5385">
            <v>446.02</v>
          </cell>
          <cell r="E5385" t="str">
            <v>SICRO Abr/26</v>
          </cell>
        </row>
        <row r="5386">
          <cell r="A5386">
            <v>5213856</v>
          </cell>
          <cell r="B5386" t="str">
            <v>Suporte metálico galvanizado para placa de regulamentação - R1 - lado de 0,331 m - fornecimento e implantação</v>
          </cell>
          <cell r="C5386" t="str">
            <v>un</v>
          </cell>
          <cell r="D5386">
            <v>462.33</v>
          </cell>
          <cell r="E5386" t="str">
            <v>SICRO Abr/26</v>
          </cell>
        </row>
        <row r="5387">
          <cell r="A5387">
            <v>5213857</v>
          </cell>
          <cell r="B5387" t="str">
            <v>Suporte metálico galvanizado para placa de regulamentação - R1 - lado de 0,414 m - fornecimento e implantação</v>
          </cell>
          <cell r="C5387" t="str">
            <v>un</v>
          </cell>
          <cell r="D5387">
            <v>477.84</v>
          </cell>
          <cell r="E5387" t="str">
            <v>SICRO Abr/26</v>
          </cell>
        </row>
        <row r="5388">
          <cell r="A5388">
            <v>5213858</v>
          </cell>
          <cell r="B5388" t="str">
            <v>Suporte metálico galvanizado para placa de regulamentação - R1 - lado de 0,497 m - fornecimento e implantação</v>
          </cell>
          <cell r="C5388" t="str">
            <v>un</v>
          </cell>
          <cell r="D5388">
            <v>494.4</v>
          </cell>
          <cell r="E5388" t="str">
            <v>SICRO Abr/26</v>
          </cell>
        </row>
        <row r="5389">
          <cell r="A5389">
            <v>5213859</v>
          </cell>
          <cell r="B5389" t="str">
            <v>Suporte metálico galvanizado para placa de regulamentação - R2 - lado de 0,60 m - fornecimento e implantação</v>
          </cell>
          <cell r="C5389" t="str">
            <v>un</v>
          </cell>
          <cell r="D5389">
            <v>488.96</v>
          </cell>
          <cell r="E5389" t="str">
            <v>SICRO Abr/26</v>
          </cell>
        </row>
        <row r="5390">
          <cell r="A5390">
            <v>5213860</v>
          </cell>
          <cell r="B5390" t="str">
            <v>Suporte metálico galvanizado para placa de regulamentação - R2 - lado de 0,80 m - fornecimento e implantação</v>
          </cell>
          <cell r="C5390" t="str">
            <v>un</v>
          </cell>
          <cell r="D5390">
            <v>505.2</v>
          </cell>
          <cell r="E5390" t="str">
            <v>SICRO Abr/26</v>
          </cell>
        </row>
        <row r="5391">
          <cell r="A5391">
            <v>5213861</v>
          </cell>
          <cell r="B5391" t="str">
            <v>Suporte metálico galvanizado para placa de regulamentação - R2 - lado de 1,00 m - fornecimento e implantação</v>
          </cell>
          <cell r="C5391" t="str">
            <v>un</v>
          </cell>
          <cell r="D5391">
            <v>535.26</v>
          </cell>
          <cell r="E5391" t="str">
            <v>SICRO Abr/26</v>
          </cell>
        </row>
        <row r="5392">
          <cell r="A5392">
            <v>5213862</v>
          </cell>
          <cell r="B5392" t="str">
            <v>Suporte metálico galvanizado para placa de regulamentação - R2 - lado de 1,20 m - fornecimento e implantação</v>
          </cell>
          <cell r="C5392" t="str">
            <v>un</v>
          </cell>
          <cell r="D5392">
            <v>607.80999999999995</v>
          </cell>
          <cell r="E5392" t="str">
            <v>SICRO Abr/26</v>
          </cell>
        </row>
        <row r="5393">
          <cell r="A5393">
            <v>5213868</v>
          </cell>
          <cell r="B5393" t="str">
            <v>Suporte metálico galvanizado para placas - 2,00 x 1,00 m - fornecimento e implantação</v>
          </cell>
          <cell r="C5393" t="str">
            <v>un</v>
          </cell>
          <cell r="D5393">
            <v>1222.32</v>
          </cell>
          <cell r="E5393" t="str">
            <v>SICRO Abr/26</v>
          </cell>
        </row>
        <row r="5394">
          <cell r="A5394">
            <v>5219546</v>
          </cell>
          <cell r="B5394" t="str">
            <v>Suporte metálico móvel para placa de sinalização - confecção</v>
          </cell>
          <cell r="C5394" t="str">
            <v>un</v>
          </cell>
          <cell r="D5394">
            <v>358.48</v>
          </cell>
          <cell r="E5394" t="str">
            <v>SICRO Abr/26</v>
          </cell>
        </row>
        <row r="5395">
          <cell r="A5395">
            <v>5216111</v>
          </cell>
          <cell r="B5395" t="str">
            <v>Suporte para placa de sinalização em madeira de lei tratada 8 x 8 cm - fornecimento e implantação</v>
          </cell>
          <cell r="C5395" t="str">
            <v>un</v>
          </cell>
          <cell r="D5395">
            <v>158.16999999999999</v>
          </cell>
          <cell r="E5395" t="str">
            <v>SICRO Abr/26</v>
          </cell>
        </row>
        <row r="5396">
          <cell r="A5396">
            <v>5213351</v>
          </cell>
          <cell r="B5396" t="str">
            <v>Suporte polimérico ecológico maciço colapsível D = 6,5 cm para placa de sinalização - fornecimento e implantação</v>
          </cell>
          <cell r="C5396" t="str">
            <v>un</v>
          </cell>
          <cell r="D5396">
            <v>641.64</v>
          </cell>
          <cell r="E5396" t="str">
            <v>SICRO Abr/26</v>
          </cell>
        </row>
        <row r="5397">
          <cell r="A5397">
            <v>5213350</v>
          </cell>
          <cell r="B5397" t="str">
            <v>Suporte polimérico ecológico maciço colapsível quadrado de 10 cm para placa de sinalização - fornecimento e implantação</v>
          </cell>
          <cell r="C5397" t="str">
            <v>un</v>
          </cell>
          <cell r="D5397">
            <v>1684.18</v>
          </cell>
          <cell r="E5397" t="str">
            <v>SICRO Abr/26</v>
          </cell>
        </row>
        <row r="5398">
          <cell r="A5398">
            <v>5213352</v>
          </cell>
          <cell r="B5398" t="str">
            <v>Suporte polimérico ecológico maciço colapsível quadrado de 8 cm para placa de sinalização - fornecimento e implantação</v>
          </cell>
          <cell r="C5398" t="str">
            <v>un</v>
          </cell>
          <cell r="D5398">
            <v>925.88</v>
          </cell>
          <cell r="E5398" t="str">
            <v>SICRO Abr/26</v>
          </cell>
        </row>
        <row r="5399">
          <cell r="A5399">
            <v>5213353</v>
          </cell>
          <cell r="B5399" t="str">
            <v>Suporte polimérico ecológico maciço colapsível retangular de 7 x 15 cm para placa de sinalização - fornecimento e implantação</v>
          </cell>
          <cell r="C5399" t="str">
            <v>un</v>
          </cell>
          <cell r="D5399">
            <v>2666.73</v>
          </cell>
          <cell r="E5399" t="str">
            <v>SICRO Abr/26</v>
          </cell>
        </row>
        <row r="5400">
          <cell r="A5400">
            <v>5213360</v>
          </cell>
          <cell r="B5400" t="str">
            <v>Tacha refletiva em plástico injetado - bidirecional tipo I - com um pino - fornecimento e colocação</v>
          </cell>
          <cell r="C5400" t="str">
            <v>un</v>
          </cell>
          <cell r="D5400">
            <v>37.15</v>
          </cell>
          <cell r="E5400" t="str">
            <v>SICRO Abr/26</v>
          </cell>
        </row>
        <row r="5401">
          <cell r="A5401">
            <v>5219605</v>
          </cell>
          <cell r="B5401" t="str">
            <v>Tacha refletiva em plástico injetado - bidirecional tipo I - fornecimento e colocação</v>
          </cell>
          <cell r="C5401" t="str">
            <v>un</v>
          </cell>
          <cell r="D5401">
            <v>35.270000000000003</v>
          </cell>
          <cell r="E5401" t="str">
            <v>SICRO Abr/26</v>
          </cell>
        </row>
        <row r="5402">
          <cell r="A5402">
            <v>5219606</v>
          </cell>
          <cell r="B5402" t="str">
            <v>Tacha refletiva em plástico injetado - bidirecional tipo II - com um pino - fornecimento e colocação</v>
          </cell>
          <cell r="C5402" t="str">
            <v>un</v>
          </cell>
          <cell r="D5402">
            <v>41.02</v>
          </cell>
          <cell r="E5402" t="str">
            <v>SICRO Abr/26</v>
          </cell>
        </row>
        <row r="5403">
          <cell r="A5403">
            <v>5219607</v>
          </cell>
          <cell r="B5403" t="str">
            <v>Tacha refletiva em plástico injetado - bidirecional tipo II - fornecimento e colocação</v>
          </cell>
          <cell r="C5403" t="str">
            <v>un</v>
          </cell>
          <cell r="D5403">
            <v>37.69</v>
          </cell>
          <cell r="E5403" t="str">
            <v>SICRO Abr/26</v>
          </cell>
        </row>
        <row r="5404">
          <cell r="A5404">
            <v>5219608</v>
          </cell>
          <cell r="B5404" t="str">
            <v>Tacha refletiva em plástico injetado - bidirecional tipo III - com um pino - fornecimento e colocação</v>
          </cell>
          <cell r="C5404" t="str">
            <v>un</v>
          </cell>
          <cell r="D5404">
            <v>41.12</v>
          </cell>
          <cell r="E5404" t="str">
            <v>SICRO Abr/26</v>
          </cell>
        </row>
        <row r="5405">
          <cell r="A5405">
            <v>5219609</v>
          </cell>
          <cell r="B5405" t="str">
            <v>Tacha refletiva em plástico injetado - bidirecional tipo III - fornecimento e colocação</v>
          </cell>
          <cell r="C5405" t="str">
            <v>un</v>
          </cell>
          <cell r="D5405">
            <v>38.79</v>
          </cell>
          <cell r="E5405" t="str">
            <v>SICRO Abr/26</v>
          </cell>
        </row>
        <row r="5406">
          <cell r="A5406">
            <v>5219610</v>
          </cell>
          <cell r="B5406" t="str">
            <v>Tacha refletiva em plástico injetado - bidirecional tipo IV - com um pino - fornecimento e colocação</v>
          </cell>
          <cell r="C5406" t="str">
            <v>un</v>
          </cell>
          <cell r="D5406">
            <v>42.94</v>
          </cell>
          <cell r="E5406" t="str">
            <v>SICRO Abr/26</v>
          </cell>
        </row>
        <row r="5407">
          <cell r="A5407">
            <v>5219611</v>
          </cell>
          <cell r="B5407" t="str">
            <v>Tacha refletiva em plástico injetado - bidirecional tipo IV - fornecimento e colocação</v>
          </cell>
          <cell r="C5407" t="str">
            <v>un</v>
          </cell>
          <cell r="D5407">
            <v>43.26</v>
          </cell>
          <cell r="E5407" t="str">
            <v>SICRO Abr/26</v>
          </cell>
        </row>
        <row r="5408">
          <cell r="A5408">
            <v>5213359</v>
          </cell>
          <cell r="B5408" t="str">
            <v>Tacha refletiva em plástico injetado - monodirecional tipo I - com um pino - fornecimento e colocação</v>
          </cell>
          <cell r="C5408" t="str">
            <v>un</v>
          </cell>
          <cell r="D5408">
            <v>32.78</v>
          </cell>
          <cell r="E5408" t="str">
            <v>SICRO Abr/26</v>
          </cell>
        </row>
        <row r="5409">
          <cell r="A5409">
            <v>5219612</v>
          </cell>
          <cell r="B5409" t="str">
            <v>Tacha refletiva em plástico injetado - monodirecional tipo I - fornecimento e colocação</v>
          </cell>
          <cell r="C5409" t="str">
            <v>un</v>
          </cell>
          <cell r="D5409">
            <v>30.38</v>
          </cell>
          <cell r="E5409" t="str">
            <v>SICRO Abr/26</v>
          </cell>
        </row>
        <row r="5410">
          <cell r="A5410">
            <v>5219613</v>
          </cell>
          <cell r="B5410" t="str">
            <v>Tacha refletiva em plástico injetado - monodirecional tipo II - com um pino - fornecimento e colocação</v>
          </cell>
          <cell r="C5410" t="str">
            <v>un</v>
          </cell>
          <cell r="D5410">
            <v>35.729999999999997</v>
          </cell>
          <cell r="E5410" t="str">
            <v>SICRO Abr/26</v>
          </cell>
        </row>
        <row r="5411">
          <cell r="A5411">
            <v>5219614</v>
          </cell>
          <cell r="B5411" t="str">
            <v>Tacha refletiva em plástico injetado - monodirecional tipo II - fornecimento e colocação</v>
          </cell>
          <cell r="C5411" t="str">
            <v>un</v>
          </cell>
          <cell r="D5411">
            <v>34.380000000000003</v>
          </cell>
          <cell r="E5411" t="str">
            <v>SICRO Abr/26</v>
          </cell>
        </row>
        <row r="5412">
          <cell r="A5412">
            <v>5219615</v>
          </cell>
          <cell r="B5412" t="str">
            <v>Tacha refletiva em plástico injetado - monodirecional tipo III - com um pino - fornecimento e colocação</v>
          </cell>
          <cell r="C5412" t="str">
            <v>un</v>
          </cell>
          <cell r="D5412">
            <v>38.47</v>
          </cell>
          <cell r="E5412" t="str">
            <v>SICRO Abr/26</v>
          </cell>
        </row>
        <row r="5413">
          <cell r="A5413">
            <v>5219616</v>
          </cell>
          <cell r="B5413" t="str">
            <v>Tacha refletiva em plástico injetado - monodirecional tipo III - fornecimento e colocação</v>
          </cell>
          <cell r="C5413" t="str">
            <v>un</v>
          </cell>
          <cell r="D5413">
            <v>34.93</v>
          </cell>
          <cell r="E5413" t="str">
            <v>SICRO Abr/26</v>
          </cell>
        </row>
        <row r="5414">
          <cell r="A5414">
            <v>5219617</v>
          </cell>
          <cell r="B5414" t="str">
            <v>Tacha refletiva em plástico injetado - monodirecional tipo IV - com um pino - fornecimento e colocação</v>
          </cell>
          <cell r="C5414" t="str">
            <v>un</v>
          </cell>
          <cell r="D5414">
            <v>45.12</v>
          </cell>
          <cell r="E5414" t="str">
            <v>SICRO Abr/26</v>
          </cell>
        </row>
        <row r="5415">
          <cell r="A5415">
            <v>5219618</v>
          </cell>
          <cell r="B5415" t="str">
            <v>Tacha refletiva em plástico injetado - monodirecional tipo IV - fornecimento e colocação</v>
          </cell>
          <cell r="C5415" t="str">
            <v>un</v>
          </cell>
          <cell r="D5415">
            <v>41.93</v>
          </cell>
          <cell r="E5415" t="str">
            <v>SICRO Abr/26</v>
          </cell>
        </row>
        <row r="5416">
          <cell r="A5416">
            <v>5219619</v>
          </cell>
          <cell r="B5416" t="str">
            <v>Tacha refletiva em resina sintética - bidirecional tipo I - com um pino - fornecimento e colocação</v>
          </cell>
          <cell r="C5416" t="str">
            <v>un</v>
          </cell>
          <cell r="D5416">
            <v>46.3</v>
          </cell>
          <cell r="E5416" t="str">
            <v>SICRO Abr/26</v>
          </cell>
        </row>
        <row r="5417">
          <cell r="A5417">
            <v>5219620</v>
          </cell>
          <cell r="B5417" t="str">
            <v>Tacha refletiva em resina sintética - bidirecional tipo I - fornecimento e colocação</v>
          </cell>
          <cell r="C5417" t="str">
            <v>un</v>
          </cell>
          <cell r="D5417">
            <v>43.43</v>
          </cell>
          <cell r="E5417" t="str">
            <v>SICRO Abr/26</v>
          </cell>
        </row>
        <row r="5418">
          <cell r="A5418">
            <v>5219621</v>
          </cell>
          <cell r="B5418" t="str">
            <v>Tacha refletiva em resina sintética - bidirecional tipo II - com um pino - fornecimento e colocação</v>
          </cell>
          <cell r="C5418" t="str">
            <v>un</v>
          </cell>
          <cell r="D5418">
            <v>52.95</v>
          </cell>
          <cell r="E5418" t="str">
            <v>SICRO Abr/26</v>
          </cell>
        </row>
        <row r="5419">
          <cell r="A5419">
            <v>5219622</v>
          </cell>
          <cell r="B5419" t="str">
            <v>Tacha refletiva em resina sintética - bidirecional tipo II - fornecimento e colocação</v>
          </cell>
          <cell r="C5419" t="str">
            <v>un</v>
          </cell>
          <cell r="D5419">
            <v>51.72</v>
          </cell>
          <cell r="E5419" t="str">
            <v>SICRO Abr/26</v>
          </cell>
        </row>
        <row r="5420">
          <cell r="A5420">
            <v>5219623</v>
          </cell>
          <cell r="B5420" t="str">
            <v>Tacha refletiva em resina sintética - bidirecional tipo III - com um pino - fornecimento e colocação</v>
          </cell>
          <cell r="C5420" t="str">
            <v>un</v>
          </cell>
          <cell r="D5420">
            <v>59.22</v>
          </cell>
          <cell r="E5420" t="str">
            <v>SICRO Abr/26</v>
          </cell>
        </row>
        <row r="5421">
          <cell r="A5421">
            <v>5219624</v>
          </cell>
          <cell r="B5421" t="str">
            <v>Tacha refletiva em resina sintética - bidirecional tipo III - fornecimento e colocação</v>
          </cell>
          <cell r="C5421" t="str">
            <v>un</v>
          </cell>
          <cell r="D5421">
            <v>50.99</v>
          </cell>
          <cell r="E5421" t="str">
            <v>SICRO Abr/26</v>
          </cell>
        </row>
        <row r="5422">
          <cell r="A5422">
            <v>5219625</v>
          </cell>
          <cell r="B5422" t="str">
            <v>Tacha refletiva em resina sintética - bidirecional tipo IV - com um pino - fornecimento e colocação</v>
          </cell>
          <cell r="C5422" t="str">
            <v>un</v>
          </cell>
          <cell r="D5422">
            <v>62.22</v>
          </cell>
          <cell r="E5422" t="str">
            <v>SICRO Abr/26</v>
          </cell>
        </row>
        <row r="5423">
          <cell r="A5423">
            <v>5219626</v>
          </cell>
          <cell r="B5423" t="str">
            <v>Tacha refletiva em resina sintética - bidirecional tipo IV - fornecimento e colocação</v>
          </cell>
          <cell r="C5423" t="str">
            <v>un</v>
          </cell>
          <cell r="D5423">
            <v>59.07</v>
          </cell>
          <cell r="E5423" t="str">
            <v>SICRO Abr/26</v>
          </cell>
        </row>
        <row r="5424">
          <cell r="A5424">
            <v>5219627</v>
          </cell>
          <cell r="B5424" t="str">
            <v>Tacha refletiva em resina sintética - monodirecional tipo I - com um pino - fornecimento e colocação</v>
          </cell>
          <cell r="C5424" t="str">
            <v>un</v>
          </cell>
          <cell r="D5424">
            <v>46.79</v>
          </cell>
          <cell r="E5424" t="str">
            <v>SICRO Abr/26</v>
          </cell>
        </row>
        <row r="5425">
          <cell r="A5425">
            <v>5219628</v>
          </cell>
          <cell r="B5425" t="str">
            <v>Tacha refletiva em resina sintética - monodirecional tipo I - fornecimento e colocação</v>
          </cell>
          <cell r="C5425" t="str">
            <v>un</v>
          </cell>
          <cell r="D5425">
            <v>43.49</v>
          </cell>
          <cell r="E5425" t="str">
            <v>SICRO Abr/26</v>
          </cell>
        </row>
        <row r="5426">
          <cell r="A5426">
            <v>5219629</v>
          </cell>
          <cell r="B5426" t="str">
            <v>Tacha refletiva em resina sintética - monodirecional tipo II - com um pino - fornecimento e colocação</v>
          </cell>
          <cell r="C5426" t="str">
            <v>un</v>
          </cell>
          <cell r="D5426">
            <v>55.38</v>
          </cell>
          <cell r="E5426" t="str">
            <v>SICRO Abr/26</v>
          </cell>
        </row>
        <row r="5427">
          <cell r="A5427">
            <v>5219630</v>
          </cell>
          <cell r="B5427" t="str">
            <v>Tacha refletiva em resina sintética - monodirecional tipo II - fornecimento e colocação</v>
          </cell>
          <cell r="C5427" t="str">
            <v>un</v>
          </cell>
          <cell r="D5427">
            <v>51.82</v>
          </cell>
          <cell r="E5427" t="str">
            <v>SICRO Abr/26</v>
          </cell>
        </row>
        <row r="5428">
          <cell r="A5428">
            <v>5219631</v>
          </cell>
          <cell r="B5428" t="str">
            <v>Tacha refletiva em resina sintética - monodirecional tipo III - com um pino - fornecimento e colocação</v>
          </cell>
          <cell r="C5428" t="str">
            <v>un</v>
          </cell>
          <cell r="D5428">
            <v>58.2</v>
          </cell>
          <cell r="E5428" t="str">
            <v>SICRO Abr/26</v>
          </cell>
        </row>
        <row r="5429">
          <cell r="A5429">
            <v>5219632</v>
          </cell>
          <cell r="B5429" t="str">
            <v>Tacha refletiva em resina sintética - monodirecional tipo III - fornecimento e colocação</v>
          </cell>
          <cell r="C5429" t="str">
            <v>un</v>
          </cell>
          <cell r="D5429">
            <v>54.61</v>
          </cell>
          <cell r="E5429" t="str">
            <v>SICRO Abr/26</v>
          </cell>
        </row>
        <row r="5430">
          <cell r="A5430">
            <v>5219633</v>
          </cell>
          <cell r="B5430" t="str">
            <v>Tacha refletiva em resina sintética - monodirecional tipo IV - com um pino - fornecimento e colocação</v>
          </cell>
          <cell r="C5430" t="str">
            <v>un</v>
          </cell>
          <cell r="D5430">
            <v>60.81</v>
          </cell>
          <cell r="E5430" t="str">
            <v>SICRO Abr/26</v>
          </cell>
        </row>
        <row r="5431">
          <cell r="A5431">
            <v>5219634</v>
          </cell>
          <cell r="B5431" t="str">
            <v>Tacha refletiva em resina sintética - monodirecional tipo IV - fornecimento e colocação</v>
          </cell>
          <cell r="C5431" t="str">
            <v>un</v>
          </cell>
          <cell r="D5431">
            <v>57.39</v>
          </cell>
          <cell r="E5431" t="str">
            <v>SICRO Abr/26</v>
          </cell>
        </row>
        <row r="5432">
          <cell r="A5432">
            <v>5213395</v>
          </cell>
          <cell r="B5432" t="str">
            <v>Tacha refletiva metálica - bidirecional tipo II - com dois pinos - fornecimento e colocação</v>
          </cell>
          <cell r="C5432" t="str">
            <v>un</v>
          </cell>
          <cell r="D5432">
            <v>49.21</v>
          </cell>
          <cell r="E5432" t="str">
            <v>SICRO Abr/26</v>
          </cell>
        </row>
        <row r="5433">
          <cell r="A5433">
            <v>5213394</v>
          </cell>
          <cell r="B5433" t="str">
            <v>Tacha refletiva metálica - bidirecional tipo II - com um pino - fornecimento e colocação</v>
          </cell>
          <cell r="C5433" t="str">
            <v>un</v>
          </cell>
          <cell r="D5433">
            <v>43.11</v>
          </cell>
          <cell r="E5433" t="str">
            <v>SICRO Abr/26</v>
          </cell>
        </row>
        <row r="5434">
          <cell r="A5434">
            <v>5219635</v>
          </cell>
          <cell r="B5434" t="str">
            <v>Tacha refletiva metálica - bidirecional tipo III - com dois pinos - fornecimento e colocação</v>
          </cell>
          <cell r="C5434" t="str">
            <v>un</v>
          </cell>
          <cell r="D5434">
            <v>45.86</v>
          </cell>
          <cell r="E5434" t="str">
            <v>SICRO Abr/26</v>
          </cell>
        </row>
        <row r="5435">
          <cell r="A5435">
            <v>5219636</v>
          </cell>
          <cell r="B5435" t="str">
            <v>Tacha refletiva metálica - bidirecional tipo III - com um pino - fornecimento e colocação</v>
          </cell>
          <cell r="C5435" t="str">
            <v>un</v>
          </cell>
          <cell r="D5435">
            <v>40.590000000000003</v>
          </cell>
          <cell r="E5435" t="str">
            <v>SICRO Abr/26</v>
          </cell>
        </row>
        <row r="5436">
          <cell r="A5436">
            <v>5219637</v>
          </cell>
          <cell r="B5436" t="str">
            <v>Tacha refletiva metálica - bidirecional tipo IV - com dois pinos - fornecimento e colocação</v>
          </cell>
          <cell r="C5436" t="str">
            <v>un</v>
          </cell>
          <cell r="D5436">
            <v>81.5</v>
          </cell>
          <cell r="E5436" t="str">
            <v>SICRO Abr/26</v>
          </cell>
        </row>
        <row r="5437">
          <cell r="A5437">
            <v>5219638</v>
          </cell>
          <cell r="B5437" t="str">
            <v>Tacha refletiva metálica - bidirecional tipo IV - com um pino - fornecimento e colocação</v>
          </cell>
          <cell r="C5437" t="str">
            <v>un</v>
          </cell>
          <cell r="D5437">
            <v>77.430000000000007</v>
          </cell>
          <cell r="E5437" t="str">
            <v>SICRO Abr/26</v>
          </cell>
        </row>
        <row r="5438">
          <cell r="A5438">
            <v>5213393</v>
          </cell>
          <cell r="B5438" t="str">
            <v>Tacha refletiva metálica - monodirecional tipo II - com dois pinos - fornecimento e colocação</v>
          </cell>
          <cell r="C5438" t="str">
            <v>un</v>
          </cell>
          <cell r="D5438">
            <v>43.3</v>
          </cell>
          <cell r="E5438" t="str">
            <v>SICRO Abr/26</v>
          </cell>
        </row>
        <row r="5439">
          <cell r="A5439">
            <v>5213392</v>
          </cell>
          <cell r="B5439" t="str">
            <v>Tacha refletiva metálica - monodirecional tipo II - com um pino - fornecimento e colocação</v>
          </cell>
          <cell r="C5439" t="str">
            <v>un</v>
          </cell>
          <cell r="D5439">
            <v>37.270000000000003</v>
          </cell>
          <cell r="E5439" t="str">
            <v>SICRO Abr/26</v>
          </cell>
        </row>
        <row r="5440">
          <cell r="A5440">
            <v>5219639</v>
          </cell>
          <cell r="B5440" t="str">
            <v>Tacha refletiva metálica - monodirecional tipo III - com dois pinos - fornecimento e colocação</v>
          </cell>
          <cell r="C5440" t="str">
            <v>un</v>
          </cell>
          <cell r="D5440">
            <v>41.87</v>
          </cell>
          <cell r="E5440" t="str">
            <v>SICRO Abr/26</v>
          </cell>
        </row>
        <row r="5441">
          <cell r="A5441">
            <v>5219640</v>
          </cell>
          <cell r="B5441" t="str">
            <v>Tacha refletiva metálica - monodirecional tipo III - com um pino - fornecimento e colocação</v>
          </cell>
          <cell r="C5441" t="str">
            <v>un</v>
          </cell>
          <cell r="D5441">
            <v>36.369999999999997</v>
          </cell>
          <cell r="E5441" t="str">
            <v>SICRO Abr/26</v>
          </cell>
        </row>
        <row r="5442">
          <cell r="A5442">
            <v>5219641</v>
          </cell>
          <cell r="B5442" t="str">
            <v>Tacha refletiva metálica - monodirecional tipo IV - com dois pinos - fornecimento e colocação</v>
          </cell>
          <cell r="C5442" t="str">
            <v>un</v>
          </cell>
          <cell r="D5442">
            <v>72.22</v>
          </cell>
          <cell r="E5442" t="str">
            <v>SICRO Abr/26</v>
          </cell>
        </row>
        <row r="5443">
          <cell r="A5443">
            <v>5219642</v>
          </cell>
          <cell r="B5443" t="str">
            <v>Tacha refletiva metálica - monodirecional tipo IV - com um pino - fornecimento e colocação</v>
          </cell>
          <cell r="C5443" t="str">
            <v>un</v>
          </cell>
          <cell r="D5443">
            <v>68.2</v>
          </cell>
          <cell r="E5443" t="str">
            <v>SICRO Abr/26</v>
          </cell>
        </row>
        <row r="5444">
          <cell r="A5444">
            <v>5213362</v>
          </cell>
          <cell r="B5444" t="str">
            <v>Tachão refletivo em plástico injetado - bidirecional - fornecimento e colocação</v>
          </cell>
          <cell r="C5444" t="str">
            <v>un</v>
          </cell>
          <cell r="D5444">
            <v>91.7</v>
          </cell>
          <cell r="E5444" t="str">
            <v>SICRO Abr/26</v>
          </cell>
        </row>
        <row r="5445">
          <cell r="A5445">
            <v>5213361</v>
          </cell>
          <cell r="B5445" t="str">
            <v>Tachão refletivo em plástico injetado - monodirecional - fornecimento e colocação</v>
          </cell>
          <cell r="C5445" t="str">
            <v>un</v>
          </cell>
          <cell r="D5445">
            <v>89.43</v>
          </cell>
          <cell r="E5445" t="str">
            <v>SICRO Abr/26</v>
          </cell>
        </row>
        <row r="5446">
          <cell r="A5446">
            <v>5219643</v>
          </cell>
          <cell r="B5446" t="str">
            <v>Tachão refletivo em resina sintética - bidirecional - fornecimento e colocação</v>
          </cell>
          <cell r="C5446" t="str">
            <v>un</v>
          </cell>
          <cell r="D5446">
            <v>78.849999999999994</v>
          </cell>
          <cell r="E5446" t="str">
            <v>SICRO Abr/26</v>
          </cell>
        </row>
        <row r="5447">
          <cell r="A5447">
            <v>5219644</v>
          </cell>
          <cell r="B5447" t="str">
            <v>Tachão refletivo em resina sintética - monodirecional - fornecimento e colocação</v>
          </cell>
          <cell r="C5447" t="str">
            <v>un</v>
          </cell>
          <cell r="D5447">
            <v>76.88</v>
          </cell>
          <cell r="E5447" t="str">
            <v>SICRO Abr/26</v>
          </cell>
        </row>
        <row r="5448">
          <cell r="A5448">
            <v>5214000</v>
          </cell>
          <cell r="B5448" t="str">
            <v>Termoplástico pré-formado para sinalização horizontal - espessura de 2 mm - fornecimento e implantação</v>
          </cell>
          <cell r="C5448" t="str">
            <v>m²</v>
          </cell>
          <cell r="D5448">
            <v>279.33</v>
          </cell>
          <cell r="E5448" t="str">
            <v>SICRO Abr/26</v>
          </cell>
        </row>
        <row r="5449">
          <cell r="A5449">
            <v>5301014</v>
          </cell>
          <cell r="B5449" t="str">
            <v>Comboio balizador em deslocamento</v>
          </cell>
          <cell r="C5449" t="str">
            <v>km</v>
          </cell>
          <cell r="D5449">
            <v>161.9</v>
          </cell>
          <cell r="E5449" t="str">
            <v>SICRO Abr/26</v>
          </cell>
        </row>
        <row r="5450">
          <cell r="A5450">
            <v>5300995</v>
          </cell>
          <cell r="B5450" t="str">
            <v>Confecção de corpo de boia flutuante cilíndrico D = 1,10m</v>
          </cell>
          <cell r="C5450" t="str">
            <v>un</v>
          </cell>
          <cell r="D5450">
            <v>2879.81</v>
          </cell>
          <cell r="E5450" t="str">
            <v>SICRO Abr/26</v>
          </cell>
        </row>
        <row r="5451">
          <cell r="A5451">
            <v>5300996</v>
          </cell>
          <cell r="B5451" t="str">
            <v>Confecção de corpo de boia flutuante cilíndrico D = 1,10m - com lastro</v>
          </cell>
          <cell r="C5451" t="str">
            <v>un</v>
          </cell>
          <cell r="D5451">
            <v>3720.39</v>
          </cell>
          <cell r="E5451" t="str">
            <v>SICRO Abr/26</v>
          </cell>
        </row>
        <row r="5452">
          <cell r="A5452">
            <v>5300998</v>
          </cell>
          <cell r="B5452" t="str">
            <v>Confecção de corpo de boia flutuante cilíndrico D = 1,42m - boia de amarração</v>
          </cell>
          <cell r="C5452" t="str">
            <v>un</v>
          </cell>
          <cell r="D5452">
            <v>7407.49</v>
          </cell>
          <cell r="E5452" t="str">
            <v>SICRO Abr/26</v>
          </cell>
        </row>
        <row r="5453">
          <cell r="A5453">
            <v>5300997</v>
          </cell>
          <cell r="B5453" t="str">
            <v>Confecção de corpo de boia flutuante cilíndrico D = 1,43m - com lastro</v>
          </cell>
          <cell r="C5453" t="str">
            <v>un</v>
          </cell>
          <cell r="D5453">
            <v>6086.34</v>
          </cell>
          <cell r="E5453" t="str">
            <v>SICRO Abr/26</v>
          </cell>
        </row>
        <row r="5454">
          <cell r="A5454">
            <v>5300999</v>
          </cell>
          <cell r="B5454" t="str">
            <v>Confecção de mangrulho H = 0,90m</v>
          </cell>
          <cell r="C5454" t="str">
            <v>un</v>
          </cell>
          <cell r="D5454">
            <v>838.64</v>
          </cell>
          <cell r="E5454" t="str">
            <v>SICRO Abr/26</v>
          </cell>
        </row>
        <row r="5455">
          <cell r="A5455">
            <v>5301000</v>
          </cell>
          <cell r="B5455" t="str">
            <v>Confecção de mangrulho H = 1,50m</v>
          </cell>
          <cell r="C5455" t="str">
            <v>un</v>
          </cell>
          <cell r="D5455">
            <v>1254.46</v>
          </cell>
          <cell r="E5455" t="str">
            <v>SICRO Abr/26</v>
          </cell>
        </row>
        <row r="5456">
          <cell r="A5456">
            <v>5301001</v>
          </cell>
          <cell r="B5456" t="str">
            <v>Confecção de marca de tope de bombordo</v>
          </cell>
          <cell r="C5456" t="str">
            <v>un</v>
          </cell>
          <cell r="D5456">
            <v>557.16</v>
          </cell>
          <cell r="E5456" t="str">
            <v>SICRO Abr/26</v>
          </cell>
        </row>
        <row r="5457">
          <cell r="A5457">
            <v>5301002</v>
          </cell>
          <cell r="B5457" t="str">
            <v>Confecção de marca de tope de boreste</v>
          </cell>
          <cell r="C5457" t="str">
            <v>un</v>
          </cell>
          <cell r="D5457">
            <v>361.3</v>
          </cell>
          <cell r="E5457" t="str">
            <v>SICRO Abr/26</v>
          </cell>
        </row>
        <row r="5458">
          <cell r="A5458">
            <v>5301003</v>
          </cell>
          <cell r="B5458" t="str">
            <v>Confecção de marca de tope especial</v>
          </cell>
          <cell r="C5458" t="str">
            <v>un</v>
          </cell>
          <cell r="D5458">
            <v>349.17</v>
          </cell>
          <cell r="E5458" t="str">
            <v>SICRO Abr/26</v>
          </cell>
        </row>
        <row r="5459">
          <cell r="A5459">
            <v>5301064</v>
          </cell>
          <cell r="B5459" t="str">
            <v>Fornecimento e implantação de suporte duplo em madeira com travessa para placa de sinalização náutica em margem - altura total de 4,0 m</v>
          </cell>
          <cell r="C5459" t="str">
            <v>un</v>
          </cell>
          <cell r="D5459">
            <v>780.72</v>
          </cell>
          <cell r="E5459" t="str">
            <v>SICRO Abr/26</v>
          </cell>
        </row>
        <row r="5460">
          <cell r="A5460">
            <v>5301046</v>
          </cell>
          <cell r="B5460" t="str">
            <v>Fornecimento e implantação de suporte duplo em madeira com travessa para placa de sinalização náutica em margem - altura total de 4,0 m - com embarcação</v>
          </cell>
          <cell r="C5460" t="str">
            <v>un</v>
          </cell>
          <cell r="D5460">
            <v>1495.71</v>
          </cell>
          <cell r="E5460" t="str">
            <v>SICRO Abr/26</v>
          </cell>
        </row>
        <row r="5461">
          <cell r="A5461">
            <v>5301065</v>
          </cell>
          <cell r="B5461" t="str">
            <v>Fornecimento e implantação de suporte duplo em madeira com travessa para placa de sinalização náutica em margem - altura total de 5,0 m</v>
          </cell>
          <cell r="C5461" t="str">
            <v>un</v>
          </cell>
          <cell r="D5461">
            <v>1367.69</v>
          </cell>
          <cell r="E5461" t="str">
            <v>SICRO Abr/26</v>
          </cell>
        </row>
        <row r="5462">
          <cell r="A5462">
            <v>5301047</v>
          </cell>
          <cell r="B5462" t="str">
            <v>Fornecimento e implantação de suporte duplo em madeira com travessa para placa de sinalização náutica em margem - altura total de 5,0 m - com embarcação</v>
          </cell>
          <cell r="C5462" t="str">
            <v>un</v>
          </cell>
          <cell r="D5462">
            <v>2517.0300000000002</v>
          </cell>
          <cell r="E5462" t="str">
            <v>SICRO Abr/26</v>
          </cell>
        </row>
        <row r="5463">
          <cell r="A5463">
            <v>5301066</v>
          </cell>
          <cell r="B5463" t="str">
            <v>Fornecimento e implantação de suporte duplo em madeira com travessa para placa de sinalização náutica em margem - altura total de 5,5 m</v>
          </cell>
          <cell r="C5463" t="str">
            <v>un</v>
          </cell>
          <cell r="D5463">
            <v>1529.58</v>
          </cell>
          <cell r="E5463" t="str">
            <v>SICRO Abr/26</v>
          </cell>
        </row>
        <row r="5464">
          <cell r="A5464">
            <v>5301048</v>
          </cell>
          <cell r="B5464" t="str">
            <v>Fornecimento e implantação de suporte duplo em madeira com travessa para placa de sinalização náutica em margem - altura total de 5,5 m - com embarcação</v>
          </cell>
          <cell r="C5464" t="str">
            <v>un</v>
          </cell>
          <cell r="D5464">
            <v>2741.46</v>
          </cell>
          <cell r="E5464" t="str">
            <v>SICRO Abr/26</v>
          </cell>
        </row>
        <row r="5465">
          <cell r="A5465">
            <v>5301040</v>
          </cell>
          <cell r="B5465" t="str">
            <v>Fornecimento e implantação de suporte duplo metálico galvanizado para placa de sinalização náutica em margem - altura total de 4 m - com embarcação</v>
          </cell>
          <cell r="C5465" t="str">
            <v>un</v>
          </cell>
          <cell r="D5465">
            <v>2510.77</v>
          </cell>
          <cell r="E5465" t="str">
            <v>SICRO Abr/26</v>
          </cell>
        </row>
        <row r="5466">
          <cell r="A5466">
            <v>5301058</v>
          </cell>
          <cell r="B5466" t="str">
            <v>Fornecimento e implantação de suporte duplo metálico galvanizado para placa de sinalização náutica em margem - altura total de 4,0 m</v>
          </cell>
          <cell r="C5466" t="str">
            <v>un</v>
          </cell>
          <cell r="D5466">
            <v>1787.91</v>
          </cell>
          <cell r="E5466" t="str">
            <v>SICRO Abr/26</v>
          </cell>
        </row>
        <row r="5467">
          <cell r="A5467">
            <v>5301041</v>
          </cell>
          <cell r="B5467" t="str">
            <v>Fornecimento e implantação de suporte duplo metálico galvanizado para placa de sinalização náutica em margem - altura total de 5 m - com embarcação</v>
          </cell>
          <cell r="C5467" t="str">
            <v>un</v>
          </cell>
          <cell r="D5467">
            <v>5517.54</v>
          </cell>
          <cell r="E5467" t="str">
            <v>SICRO Abr/26</v>
          </cell>
        </row>
        <row r="5468">
          <cell r="A5468">
            <v>5301059</v>
          </cell>
          <cell r="B5468" t="str">
            <v>Fornecimento e implantação de suporte duplo metálico galvanizado para placa de sinalização náutica em margem - altura total de 5,0 m</v>
          </cell>
          <cell r="C5468" t="str">
            <v>un</v>
          </cell>
          <cell r="D5468">
            <v>4344.71</v>
          </cell>
          <cell r="E5468" t="str">
            <v>SICRO Abr/26</v>
          </cell>
        </row>
        <row r="5469">
          <cell r="A5469">
            <v>5301060</v>
          </cell>
          <cell r="B5469" t="str">
            <v>Fornecimento e implantação de suporte duplo metálico galvanizado para placa de sinalização náutica em margem - altura total de 5,5 m</v>
          </cell>
          <cell r="C5469" t="str">
            <v>un</v>
          </cell>
          <cell r="D5469">
            <v>4809.1000000000004</v>
          </cell>
          <cell r="E5469" t="str">
            <v>SICRO Abr/26</v>
          </cell>
        </row>
        <row r="5470">
          <cell r="A5470">
            <v>5301042</v>
          </cell>
          <cell r="B5470" t="str">
            <v>Fornecimento e implantação de suporte duplo metálico galvanizado para placa de sinalização náutica em margem - altura total de 5,5 m - com embarcação</v>
          </cell>
          <cell r="C5470" t="str">
            <v>un</v>
          </cell>
          <cell r="D5470">
            <v>6046.39</v>
          </cell>
          <cell r="E5470" t="str">
            <v>SICRO Abr/26</v>
          </cell>
        </row>
        <row r="5471">
          <cell r="A5471">
            <v>5301072</v>
          </cell>
          <cell r="B5471" t="str">
            <v>Fornecimento e implantação de suporte duplo polimérico ecológico maciço quadrado de 10 cm para placa de sinalização náutica em margem - altura total de 5,5 m</v>
          </cell>
          <cell r="C5471" t="str">
            <v>un</v>
          </cell>
          <cell r="D5471">
            <v>4955.1899999999996</v>
          </cell>
          <cell r="E5471" t="str">
            <v>SICRO Abr/26</v>
          </cell>
        </row>
        <row r="5472">
          <cell r="A5472">
            <v>5301054</v>
          </cell>
          <cell r="B5472" t="str">
            <v>Fornecimento e implantação de suporte duplo polimérico ecológico maciço quadrado de 10 cm para placa de sinalização náutica em margem - altura total de 5,5 m - com embarcação</v>
          </cell>
          <cell r="C5472" t="str">
            <v>un</v>
          </cell>
          <cell r="D5472">
            <v>5557.58</v>
          </cell>
          <cell r="E5472" t="str">
            <v>SICRO Abr/26</v>
          </cell>
        </row>
        <row r="5473">
          <cell r="A5473">
            <v>5301070</v>
          </cell>
          <cell r="B5473" t="str">
            <v>Fornecimento e implantação de suporte duplo polimérico ecológico maciço quadrado de 8 cm para placa de sinalização náutica em margem - altura total de 4,0 m</v>
          </cell>
          <cell r="C5473" t="str">
            <v>un</v>
          </cell>
          <cell r="D5473">
            <v>2254.09</v>
          </cell>
          <cell r="E5473" t="str">
            <v>SICRO Abr/26</v>
          </cell>
        </row>
        <row r="5474">
          <cell r="A5474">
            <v>5301052</v>
          </cell>
          <cell r="B5474" t="str">
            <v>Fornecimento e implantação de suporte duplo polimérico ecológico maciço quadrado de 8 cm para placa de sinalização náutica em margem - altura total de 4,0 m - com embarcação</v>
          </cell>
          <cell r="C5474" t="str">
            <v>un</v>
          </cell>
          <cell r="D5474">
            <v>2833.03</v>
          </cell>
          <cell r="E5474" t="str">
            <v>SICRO Abr/26</v>
          </cell>
        </row>
        <row r="5475">
          <cell r="A5475">
            <v>5301071</v>
          </cell>
          <cell r="B5475" t="str">
            <v>Fornecimento e implantação de suporte duplo polimérico ecológico maciço quadrado de 8 cm para placa de sinalização náutica em margem - altura total de 5,0 m</v>
          </cell>
          <cell r="C5475" t="str">
            <v>un</v>
          </cell>
          <cell r="D5475">
            <v>3041.67</v>
          </cell>
          <cell r="E5475" t="str">
            <v>SICRO Abr/26</v>
          </cell>
        </row>
        <row r="5476">
          <cell r="A5476">
            <v>5301053</v>
          </cell>
          <cell r="B5476" t="str">
            <v>Fornecimento e implantação de suporte duplo polimérico ecológico maciço quadrado de 8 cm para placa de sinalização náutica em margem - altura total de 5,0 m - com embarcação</v>
          </cell>
          <cell r="C5476" t="str">
            <v>un</v>
          </cell>
          <cell r="D5476">
            <v>3621.13</v>
          </cell>
          <cell r="E5476" t="str">
            <v>SICRO Abr/26</v>
          </cell>
        </row>
        <row r="5477">
          <cell r="A5477">
            <v>5301061</v>
          </cell>
          <cell r="B5477" t="str">
            <v>Fornecimento e implantação de suporte simples em madeira com travessa para placa de sinalização náutica em margem - altura total de 4 m</v>
          </cell>
          <cell r="C5477" t="str">
            <v>un</v>
          </cell>
          <cell r="D5477">
            <v>247.4</v>
          </cell>
          <cell r="E5477" t="str">
            <v>SICRO Abr/26</v>
          </cell>
        </row>
        <row r="5478">
          <cell r="A5478">
            <v>5301043</v>
          </cell>
          <cell r="B5478" t="str">
            <v>Fornecimento e implantação de suporte simples em madeira com travessa para placa de sinalização náutica em margem - altura total de 4 m - com embarcação</v>
          </cell>
          <cell r="C5478" t="str">
            <v>un</v>
          </cell>
          <cell r="D5478">
            <v>823.51</v>
          </cell>
          <cell r="E5478" t="str">
            <v>SICRO Abr/26</v>
          </cell>
        </row>
        <row r="5479">
          <cell r="A5479">
            <v>5301062</v>
          </cell>
          <cell r="B5479" t="str">
            <v>Fornecimento e implantação de suporte simples em madeira com travessa para placa de sinalização náutica em margem - altura total de 5 m</v>
          </cell>
          <cell r="C5479" t="str">
            <v>un</v>
          </cell>
          <cell r="D5479">
            <v>414.75</v>
          </cell>
          <cell r="E5479" t="str">
            <v>SICRO Abr/26</v>
          </cell>
        </row>
        <row r="5480">
          <cell r="A5480">
            <v>5301044</v>
          </cell>
          <cell r="B5480" t="str">
            <v>Fornecimento e implantação de suporte simples em madeira com travessa para placa de sinalização náutica em margem - altura total de 5 m - com embarcação</v>
          </cell>
          <cell r="C5480" t="str">
            <v>un</v>
          </cell>
          <cell r="D5480">
            <v>1218.46</v>
          </cell>
          <cell r="E5480" t="str">
            <v>SICRO Abr/26</v>
          </cell>
        </row>
        <row r="5481">
          <cell r="A5481">
            <v>5301063</v>
          </cell>
          <cell r="B5481" t="str">
            <v>Fornecimento e implantação de suporte simples em madeira com travessa para placa de sinalização náutica em margem - altura total de 5,5 m</v>
          </cell>
          <cell r="C5481" t="str">
            <v>un</v>
          </cell>
          <cell r="D5481">
            <v>479.05</v>
          </cell>
          <cell r="E5481" t="str">
            <v>SICRO Abr/26</v>
          </cell>
        </row>
        <row r="5482">
          <cell r="A5482">
            <v>5301045</v>
          </cell>
          <cell r="B5482" t="str">
            <v>Fornecimento e implantação de suporte simples em madeira com travessa para placa de sinalização náutica em margem - altura total de 5,5 m - com embarcação</v>
          </cell>
          <cell r="C5482" t="str">
            <v>un</v>
          </cell>
          <cell r="D5482">
            <v>1337.35</v>
          </cell>
          <cell r="E5482" t="str">
            <v>SICRO Abr/26</v>
          </cell>
        </row>
        <row r="5483">
          <cell r="A5483">
            <v>5301037</v>
          </cell>
          <cell r="B5483" t="str">
            <v>Fornecimento e implantação de suporte simples metálico galvanizado para placa de sinalização náutica em margem - altura total de 4 m - com embarcação</v>
          </cell>
          <cell r="C5483" t="str">
            <v>un</v>
          </cell>
          <cell r="D5483">
            <v>1318.65</v>
          </cell>
          <cell r="E5483" t="str">
            <v>SICRO Abr/26</v>
          </cell>
        </row>
        <row r="5484">
          <cell r="A5484">
            <v>5301055</v>
          </cell>
          <cell r="B5484" t="str">
            <v>Fornecimento e implantação de suporte simples metálico galvanizado para placa de sinalização náutica em margem - altura total de 4,0 m</v>
          </cell>
          <cell r="C5484" t="str">
            <v>un</v>
          </cell>
          <cell r="D5484">
            <v>738.51</v>
          </cell>
          <cell r="E5484" t="str">
            <v>SICRO Abr/26</v>
          </cell>
        </row>
        <row r="5485">
          <cell r="A5485">
            <v>5301038</v>
          </cell>
          <cell r="B5485" t="str">
            <v>Fornecimento e implantação de suporte simples metálico galvanizado para placa de sinalização náutica em margem - altura total de 5 m - com embarcação</v>
          </cell>
          <cell r="C5485" t="str">
            <v>un</v>
          </cell>
          <cell r="D5485">
            <v>2693.32</v>
          </cell>
          <cell r="E5485" t="str">
            <v>SICRO Abr/26</v>
          </cell>
        </row>
        <row r="5486">
          <cell r="A5486">
            <v>5301056</v>
          </cell>
          <cell r="B5486" t="str">
            <v>Fornecimento e implantação de suporte simples metálico galvanizado para placa de sinalização náutica em margem - altura total de 5,0 m</v>
          </cell>
          <cell r="C5486" t="str">
            <v>un</v>
          </cell>
          <cell r="D5486">
            <v>1877.46</v>
          </cell>
          <cell r="E5486" t="str">
            <v>SICRO Abr/26</v>
          </cell>
        </row>
        <row r="5487">
          <cell r="A5487">
            <v>5301057</v>
          </cell>
          <cell r="B5487" t="str">
            <v>Fornecimento e implantação de suporte simples metálico galvanizado para placa de sinalização náutica em margem - altura total de 5,5 m</v>
          </cell>
          <cell r="C5487" t="str">
            <v>un</v>
          </cell>
          <cell r="D5487">
            <v>2089.83</v>
          </cell>
          <cell r="E5487" t="str">
            <v>SICRO Abr/26</v>
          </cell>
        </row>
        <row r="5488">
          <cell r="A5488">
            <v>5301039</v>
          </cell>
          <cell r="B5488" t="str">
            <v>Fornecimento e implantação de suporte simples metálico galvanizado para placa de sinalização náutica em margem - altura total de 5,5 m - com embarcação</v>
          </cell>
          <cell r="C5488" t="str">
            <v>un</v>
          </cell>
          <cell r="D5488">
            <v>2961.92</v>
          </cell>
          <cell r="E5488" t="str">
            <v>SICRO Abr/26</v>
          </cell>
        </row>
        <row r="5489">
          <cell r="A5489">
            <v>5301069</v>
          </cell>
          <cell r="B5489" t="str">
            <v>Fornecimento e implantação de suporte simples polimérico ecológico maciço quadrado de 10 cm para placa de sinalização náutica em margem - altura total de 5,5 m</v>
          </cell>
          <cell r="C5489" t="str">
            <v>un</v>
          </cell>
          <cell r="D5489">
            <v>2177.11</v>
          </cell>
          <cell r="E5489" t="str">
            <v>SICRO Abr/26</v>
          </cell>
        </row>
        <row r="5490">
          <cell r="A5490">
            <v>5301051</v>
          </cell>
          <cell r="B5490" t="str">
            <v>Fornecimento e implantação de suporte simples polimérico ecológico maciço quadrado de 10 cm para placa de sinalização náutica em margem - altura total de 5,5 m - com embarcação</v>
          </cell>
          <cell r="C5490" t="str">
            <v>un</v>
          </cell>
          <cell r="D5490">
            <v>2681.26</v>
          </cell>
          <cell r="E5490" t="str">
            <v>SICRO Abr/26</v>
          </cell>
        </row>
        <row r="5491">
          <cell r="A5491">
            <v>5301067</v>
          </cell>
          <cell r="B5491" t="str">
            <v>Fornecimento e implantação de suporte simples polimérico ecológico maciço quadrado de 8 cm para placa de sinalização náutica em margem - altura total de 4 m</v>
          </cell>
          <cell r="C5491" t="str">
            <v>un</v>
          </cell>
          <cell r="D5491">
            <v>982.24</v>
          </cell>
          <cell r="E5491" t="str">
            <v>SICRO Abr/26</v>
          </cell>
        </row>
        <row r="5492">
          <cell r="A5492">
            <v>5301049</v>
          </cell>
          <cell r="B5492" t="str">
            <v>Fornecimento e implantação de suporte simples polimérico ecológico maciço quadrado de 8 cm para placa de sinalização náutica em margem - altura total de 4 m - com embarcação</v>
          </cell>
          <cell r="C5492" t="str">
            <v>un</v>
          </cell>
          <cell r="D5492">
            <v>1485.22</v>
          </cell>
          <cell r="E5492" t="str">
            <v>SICRO Abr/26</v>
          </cell>
        </row>
        <row r="5493">
          <cell r="A5493">
            <v>5301068</v>
          </cell>
          <cell r="B5493" t="str">
            <v>Fornecimento e implantação de suporte simples polimérico ecológico maciço quadrado de 8 cm para placa de sinalização náutica em margem - altura total de 5 m</v>
          </cell>
          <cell r="C5493" t="str">
            <v>un</v>
          </cell>
          <cell r="D5493">
            <v>1245.75</v>
          </cell>
          <cell r="E5493" t="str">
            <v>SICRO Abr/26</v>
          </cell>
        </row>
        <row r="5494">
          <cell r="A5494">
            <v>5301050</v>
          </cell>
          <cell r="B5494" t="str">
            <v>Fornecimento e implantação de suporte simples polimérico ecológico maciço quadrado de 8 cm para placa de sinalização náutica em margem - altura total de 5 m - com embarcação</v>
          </cell>
          <cell r="C5494" t="str">
            <v>un</v>
          </cell>
          <cell r="D5494">
            <v>1748.98</v>
          </cell>
          <cell r="E5494" t="str">
            <v>SICRO Abr/26</v>
          </cell>
        </row>
        <row r="5495">
          <cell r="A5495">
            <v>5301022</v>
          </cell>
          <cell r="B5495" t="str">
            <v>Fornecimento e instalação de conjunto de acessórios para sistema de fundeio de boia de amarração náutica com 4 manilhas</v>
          </cell>
          <cell r="C5495" t="str">
            <v>un</v>
          </cell>
          <cell r="D5495">
            <v>719.37</v>
          </cell>
          <cell r="E5495" t="str">
            <v>SICRO Abr/26</v>
          </cell>
        </row>
        <row r="5496">
          <cell r="A5496">
            <v>5301021</v>
          </cell>
          <cell r="B5496" t="str">
            <v>Fornecimento e instalação de conjunto de acessórios para sistema de fundeio de boia de sinalização náutica com 7 manilhas</v>
          </cell>
          <cell r="C5496" t="str">
            <v>un</v>
          </cell>
          <cell r="D5496">
            <v>474.42</v>
          </cell>
          <cell r="E5496" t="str">
            <v>SICRO Abr/26</v>
          </cell>
        </row>
        <row r="5497">
          <cell r="A5497">
            <v>5301020</v>
          </cell>
          <cell r="B5497" t="str">
            <v>Fornecimento e instalação de corrente 1" para sistema de fundeio de boia de sinalização náutica</v>
          </cell>
          <cell r="C5497" t="str">
            <v>m</v>
          </cell>
          <cell r="D5497">
            <v>394.85</v>
          </cell>
          <cell r="E5497" t="str">
            <v>SICRO Abr/26</v>
          </cell>
        </row>
        <row r="5498">
          <cell r="A5498">
            <v>5301018</v>
          </cell>
          <cell r="B5498" t="str">
            <v>Fornecimento e instalação de corrente 1/2" para sistema de fundeio de boia de sinalização náutica</v>
          </cell>
          <cell r="C5498" t="str">
            <v>m</v>
          </cell>
          <cell r="D5498">
            <v>80.180000000000007</v>
          </cell>
          <cell r="E5498" t="str">
            <v>SICRO Abr/26</v>
          </cell>
        </row>
        <row r="5499">
          <cell r="A5499">
            <v>5301019</v>
          </cell>
          <cell r="B5499" t="str">
            <v>Fornecimento e instalação de corrente 3/4" para sistema de fundeio de boia de sinalização náutica</v>
          </cell>
          <cell r="C5499" t="str">
            <v>m</v>
          </cell>
          <cell r="D5499">
            <v>223.33</v>
          </cell>
          <cell r="E5499" t="str">
            <v>SICRO Abr/26</v>
          </cell>
        </row>
        <row r="5500">
          <cell r="A5500">
            <v>5301077</v>
          </cell>
          <cell r="B5500" t="str">
            <v>Fornecimento e instalação de lanterna de sinalização náutica com alcance luminoso de 2 MN em obra de arte especial - com embarcação</v>
          </cell>
          <cell r="C5500" t="str">
            <v>un</v>
          </cell>
          <cell r="D5500">
            <v>4974.2299999999996</v>
          </cell>
          <cell r="E5500" t="str">
            <v>SICRO Abr/26</v>
          </cell>
        </row>
        <row r="5501">
          <cell r="A5501">
            <v>5301078</v>
          </cell>
          <cell r="B5501" t="str">
            <v>Fornecimento e instalação de lanterna de sinalização náutica com alcance luminoso de 3 MN em obra de arte especial - com embarcação</v>
          </cell>
          <cell r="C5501" t="str">
            <v>un</v>
          </cell>
          <cell r="D5501">
            <v>7728.47</v>
          </cell>
          <cell r="E5501" t="str">
            <v>SICRO Abr/26</v>
          </cell>
        </row>
        <row r="5502">
          <cell r="A5502">
            <v>5301079</v>
          </cell>
          <cell r="B5502" t="str">
            <v>Fornecimento e instalação de lanterna de sinalização náutica com alcance luminoso de 4 MN em obra de arte especial - com embarcação</v>
          </cell>
          <cell r="C5502" t="str">
            <v>un</v>
          </cell>
          <cell r="D5502">
            <v>9704.3799999999992</v>
          </cell>
          <cell r="E5502" t="str">
            <v>SICRO Abr/26</v>
          </cell>
        </row>
        <row r="5503">
          <cell r="A5503">
            <v>5301080</v>
          </cell>
          <cell r="B5503" t="str">
            <v>Fornecimento e instalação de lanterna de sinalização náutica com alcance luminoso de 5 MN em obra de arte especial - com embarcação</v>
          </cell>
          <cell r="C5503" t="str">
            <v>un</v>
          </cell>
          <cell r="D5503">
            <v>11038.84</v>
          </cell>
          <cell r="E5503" t="str">
            <v>SICRO Abr/26</v>
          </cell>
        </row>
        <row r="5504">
          <cell r="A5504">
            <v>5301081</v>
          </cell>
          <cell r="B5504" t="str">
            <v>Fornecimento e instalação de lanterna de sinalização náutica com alcance luminoso de 8 MN em obra de arte especial - com embarcação</v>
          </cell>
          <cell r="C5504" t="str">
            <v>un</v>
          </cell>
          <cell r="D5504">
            <v>13621.57</v>
          </cell>
          <cell r="E5504" t="str">
            <v>SICRO Abr/26</v>
          </cell>
        </row>
        <row r="5505">
          <cell r="A5505">
            <v>5301023</v>
          </cell>
          <cell r="B5505" t="str">
            <v>Fornecimento e instalação de suporte e lanterna de sinalização náutica com alcance luminoso de 2 MN em boia</v>
          </cell>
          <cell r="C5505" t="str">
            <v>un</v>
          </cell>
          <cell r="D5505">
            <v>3657.39</v>
          </cell>
          <cell r="E5505" t="str">
            <v>SICRO Abr/26</v>
          </cell>
        </row>
        <row r="5506">
          <cell r="A5506">
            <v>5301024</v>
          </cell>
          <cell r="B5506" t="str">
            <v>Fornecimento e instalação de suporte e lanterna de sinalização náutica com alcance luminoso de 3 MN em boia</v>
          </cell>
          <cell r="C5506" t="str">
            <v>un</v>
          </cell>
          <cell r="D5506">
            <v>6411.63</v>
          </cell>
          <cell r="E5506" t="str">
            <v>SICRO Abr/26</v>
          </cell>
        </row>
        <row r="5507">
          <cell r="A5507">
            <v>5301025</v>
          </cell>
          <cell r="B5507" t="str">
            <v>Fornecimento e instalação de suporte e lanterna de sinalização náutica com alcance luminoso de 4 MN em boia</v>
          </cell>
          <cell r="C5507" t="str">
            <v>un</v>
          </cell>
          <cell r="D5507">
            <v>8387.5400000000009</v>
          </cell>
          <cell r="E5507" t="str">
            <v>SICRO Abr/26</v>
          </cell>
        </row>
        <row r="5508">
          <cell r="A5508">
            <v>5301026</v>
          </cell>
          <cell r="B5508" t="str">
            <v>Fornecimento e instalação de suporte e lanterna de sinalização náutica com alcance luminoso de 5 MN em boia</v>
          </cell>
          <cell r="C5508" t="str">
            <v>un</v>
          </cell>
          <cell r="D5508">
            <v>9722</v>
          </cell>
          <cell r="E5508" t="str">
            <v>SICRO Abr/26</v>
          </cell>
        </row>
        <row r="5509">
          <cell r="A5509">
            <v>5301027</v>
          </cell>
          <cell r="B5509" t="str">
            <v>Fornecimento e instalação de suporte e lanterna de sinalização náutica com alcance luminoso de 8 MN em boia</v>
          </cell>
          <cell r="C5509" t="str">
            <v>un</v>
          </cell>
          <cell r="D5509">
            <v>12304.73</v>
          </cell>
          <cell r="E5509" t="str">
            <v>SICRO Abr/26</v>
          </cell>
        </row>
        <row r="5510">
          <cell r="A5510">
            <v>5301028</v>
          </cell>
          <cell r="B5510" t="str">
            <v>Fornecimento e substituição de lanterna de sinalização náutica com alcance luminoso de 2 MN em boia</v>
          </cell>
          <cell r="C5510" t="str">
            <v>un</v>
          </cell>
          <cell r="D5510">
            <v>3600.08</v>
          </cell>
          <cell r="E5510" t="str">
            <v>SICRO Abr/26</v>
          </cell>
        </row>
        <row r="5511">
          <cell r="A5511">
            <v>5301082</v>
          </cell>
          <cell r="B5511" t="str">
            <v>Fornecimento e substituição de lanterna de sinalização náutica com alcance luminoso de 2 MN em obra de arte especial - com embarcação</v>
          </cell>
          <cell r="C5511" t="str">
            <v>un</v>
          </cell>
          <cell r="D5511">
            <v>4811.67</v>
          </cell>
          <cell r="E5511" t="str">
            <v>SICRO Abr/26</v>
          </cell>
        </row>
        <row r="5512">
          <cell r="A5512">
            <v>5301029</v>
          </cell>
          <cell r="B5512" t="str">
            <v>Fornecimento e substituição de lanterna de sinalização náutica com alcance luminoso de 3 MN em boia</v>
          </cell>
          <cell r="C5512" t="str">
            <v>un</v>
          </cell>
          <cell r="D5512">
            <v>6354.31</v>
          </cell>
          <cell r="E5512" t="str">
            <v>SICRO Abr/26</v>
          </cell>
        </row>
        <row r="5513">
          <cell r="A5513">
            <v>5301083</v>
          </cell>
          <cell r="B5513" t="str">
            <v>Fornecimento e substituição de lanterna de sinalização náutica com alcance luminoso de 3 MN em obra de arte especial - com embarcação</v>
          </cell>
          <cell r="C5513" t="str">
            <v>un</v>
          </cell>
          <cell r="D5513">
            <v>7565.91</v>
          </cell>
          <cell r="E5513" t="str">
            <v>SICRO Abr/26</v>
          </cell>
        </row>
        <row r="5514">
          <cell r="A5514">
            <v>5301030</v>
          </cell>
          <cell r="B5514" t="str">
            <v>Fornecimento e substituição de lanterna de sinalização náutica com alcance luminoso de 4 MN em boia</v>
          </cell>
          <cell r="C5514" t="str">
            <v>un</v>
          </cell>
          <cell r="D5514">
            <v>8330.2199999999993</v>
          </cell>
          <cell r="E5514" t="str">
            <v>SICRO Abr/26</v>
          </cell>
        </row>
        <row r="5515">
          <cell r="A5515">
            <v>5301084</v>
          </cell>
          <cell r="B5515" t="str">
            <v>Fornecimento e substituição de lanterna de sinalização náutica com alcance luminoso de 4 MN em obra de arte especial - com embarcação</v>
          </cell>
          <cell r="C5515" t="str">
            <v>un</v>
          </cell>
          <cell r="D5515">
            <v>9541.82</v>
          </cell>
          <cell r="E5515" t="str">
            <v>SICRO Abr/26</v>
          </cell>
        </row>
        <row r="5516">
          <cell r="A5516">
            <v>5301031</v>
          </cell>
          <cell r="B5516" t="str">
            <v>Fornecimento e substituição de lanterna de sinalização náutica com alcance luminoso de 5 MN em boia</v>
          </cell>
          <cell r="C5516" t="str">
            <v>un</v>
          </cell>
          <cell r="D5516">
            <v>9664.69</v>
          </cell>
          <cell r="E5516" t="str">
            <v>SICRO Abr/26</v>
          </cell>
        </row>
        <row r="5517">
          <cell r="A5517">
            <v>5301085</v>
          </cell>
          <cell r="B5517" t="str">
            <v>Fornecimento e substituição de lanterna de sinalização náutica com alcance luminoso de 5 MN em obra de arte especial - com embarcação</v>
          </cell>
          <cell r="C5517" t="str">
            <v>un</v>
          </cell>
          <cell r="D5517">
            <v>10876.28</v>
          </cell>
          <cell r="E5517" t="str">
            <v>SICRO Abr/26</v>
          </cell>
        </row>
        <row r="5518">
          <cell r="A5518">
            <v>5301032</v>
          </cell>
          <cell r="B5518" t="str">
            <v>Fornecimento e substituição de lanterna de sinalização náutica com alcance luminoso de 8 MN em boia</v>
          </cell>
          <cell r="C5518" t="str">
            <v>un</v>
          </cell>
          <cell r="D5518">
            <v>12247.41</v>
          </cell>
          <cell r="E5518" t="str">
            <v>SICRO Abr/26</v>
          </cell>
        </row>
        <row r="5519">
          <cell r="A5519">
            <v>5301086</v>
          </cell>
          <cell r="B5519" t="str">
            <v>Fornecimento e substituição de lanterna de sinalização náutica com alcance luminoso de 8 MN em obra de arte especial - com embarcação</v>
          </cell>
          <cell r="C5519" t="str">
            <v>un</v>
          </cell>
          <cell r="D5519">
            <v>13459.01</v>
          </cell>
          <cell r="E5519" t="str">
            <v>SICRO Abr/26</v>
          </cell>
        </row>
        <row r="5520">
          <cell r="A5520">
            <v>5301033</v>
          </cell>
          <cell r="B5520" t="str">
            <v>Implantação de placa de sinalização náutica em margem - equipamentos e mão de obra</v>
          </cell>
          <cell r="C5520" t="str">
            <v>un</v>
          </cell>
          <cell r="D5520">
            <v>98.71</v>
          </cell>
          <cell r="E5520" t="str">
            <v>SICRO Abr/26</v>
          </cell>
        </row>
        <row r="5521">
          <cell r="A5521">
            <v>5301034</v>
          </cell>
          <cell r="B5521" t="str">
            <v>Implantação de placa de sinalização náutica em margem - equipamentos e mão de obra - com embarcação</v>
          </cell>
          <cell r="C5521" t="str">
            <v>un</v>
          </cell>
          <cell r="D5521">
            <v>648.54</v>
          </cell>
          <cell r="E5521" t="str">
            <v>SICRO Abr/26</v>
          </cell>
        </row>
        <row r="5522">
          <cell r="A5522">
            <v>5301073</v>
          </cell>
          <cell r="B5522" t="str">
            <v>Implantação de placa de sinalização náutica em obra de arte especial - equipamentos e mão de obra</v>
          </cell>
          <cell r="C5522" t="str">
            <v>un</v>
          </cell>
          <cell r="D5522">
            <v>547.38</v>
          </cell>
          <cell r="E5522" t="str">
            <v>SICRO Abr/26</v>
          </cell>
        </row>
        <row r="5523">
          <cell r="A5523">
            <v>5301074</v>
          </cell>
          <cell r="B5523" t="str">
            <v>Implantação de placa de sinalização náutica em obra de arte especial - equipamentos e mão de obra - com embarcação</v>
          </cell>
          <cell r="C5523" t="str">
            <v>un</v>
          </cell>
          <cell r="D5523">
            <v>1814.09</v>
          </cell>
          <cell r="E5523" t="str">
            <v>SICRO Abr/26</v>
          </cell>
        </row>
        <row r="5524">
          <cell r="A5524">
            <v>5301015</v>
          </cell>
          <cell r="B5524" t="str">
            <v>Lançamento de boia de sinalização náutica com sistema de fundeio - equipamentos e mão de obra</v>
          </cell>
          <cell r="C5524" t="str">
            <v>un</v>
          </cell>
          <cell r="D5524">
            <v>1184.5</v>
          </cell>
          <cell r="E5524" t="str">
            <v>SICRO Abr/26</v>
          </cell>
        </row>
        <row r="5525">
          <cell r="A5525">
            <v>5300992</v>
          </cell>
          <cell r="B5525" t="str">
            <v>Pintura com epóxi óxido de ferro em chapa metálica com pistola a ar comprimido, uma demão, espessura de 35 µm</v>
          </cell>
          <cell r="C5525" t="str">
            <v>m²</v>
          </cell>
          <cell r="D5525">
            <v>9.9</v>
          </cell>
          <cell r="E5525" t="str">
            <v>SICRO Abr/26</v>
          </cell>
        </row>
        <row r="5526">
          <cell r="A5526">
            <v>5300994</v>
          </cell>
          <cell r="B5526" t="str">
            <v>Pintura com esmalte poliuretano de dois componentes em chapa metálica com pistola a ar comprimido, uma demão, espessura de 35 µm</v>
          </cell>
          <cell r="C5526" t="str">
            <v>m²</v>
          </cell>
          <cell r="D5526">
            <v>9.7100000000000009</v>
          </cell>
          <cell r="E5526" t="str">
            <v>SICRO Abr/26</v>
          </cell>
        </row>
        <row r="5527">
          <cell r="A5527">
            <v>5300993</v>
          </cell>
          <cell r="B5527" t="str">
            <v>Pintura com fundo fosfatizante, uma demão, em chapa de alumínio com pistola a ar comprimido</v>
          </cell>
          <cell r="C5527" t="str">
            <v>m²</v>
          </cell>
          <cell r="D5527">
            <v>8.66</v>
          </cell>
          <cell r="E5527" t="str">
            <v>SICRO Abr/26</v>
          </cell>
        </row>
        <row r="5528">
          <cell r="A5528">
            <v>5301088</v>
          </cell>
          <cell r="B5528" t="str">
            <v>Poita de concreto com 1.000 kg para boia de sinalização náutica</v>
          </cell>
          <cell r="C5528" t="str">
            <v>un</v>
          </cell>
          <cell r="D5528">
            <v>385.83</v>
          </cell>
          <cell r="E5528" t="str">
            <v>SICRO Abr/26</v>
          </cell>
        </row>
        <row r="5529">
          <cell r="A5529">
            <v>5301004</v>
          </cell>
          <cell r="B5529" t="str">
            <v>Poita de concreto com 1.500 kg para boia de sinalização náutica</v>
          </cell>
          <cell r="C5529" t="str">
            <v>un</v>
          </cell>
          <cell r="D5529">
            <v>551.21</v>
          </cell>
          <cell r="E5529" t="str">
            <v>SICRO Abr/26</v>
          </cell>
        </row>
        <row r="5530">
          <cell r="A5530">
            <v>5301087</v>
          </cell>
          <cell r="B5530" t="str">
            <v>Poita de concreto com 500 kg para boia de sinalização náutica</v>
          </cell>
          <cell r="C5530" t="str">
            <v>un</v>
          </cell>
          <cell r="D5530">
            <v>224.73</v>
          </cell>
          <cell r="E5530" t="str">
            <v>SICRO Abr/26</v>
          </cell>
        </row>
        <row r="5531">
          <cell r="A5531">
            <v>5301005</v>
          </cell>
          <cell r="B5531" t="str">
            <v>Reforma de corpo de boia flutuante cilíndrico D = 1,10m</v>
          </cell>
          <cell r="C5531" t="str">
            <v>un</v>
          </cell>
          <cell r="D5531">
            <v>326.52999999999997</v>
          </cell>
          <cell r="E5531" t="str">
            <v>SICRO Abr/26</v>
          </cell>
        </row>
        <row r="5532">
          <cell r="A5532">
            <v>5301006</v>
          </cell>
          <cell r="B5532" t="str">
            <v>Reforma de corpo de boia flutuante cilíndrico D = 1,10m - com lastro</v>
          </cell>
          <cell r="C5532" t="str">
            <v>un</v>
          </cell>
          <cell r="D5532">
            <v>399.34</v>
          </cell>
          <cell r="E5532" t="str">
            <v>SICRO Abr/26</v>
          </cell>
        </row>
        <row r="5533">
          <cell r="A5533">
            <v>5301008</v>
          </cell>
          <cell r="B5533" t="str">
            <v>Reforma de corpo de boia flutuante cilíndrico D = 1,42m - boia de amarração</v>
          </cell>
          <cell r="C5533" t="str">
            <v>un</v>
          </cell>
          <cell r="D5533">
            <v>710.26</v>
          </cell>
          <cell r="E5533" t="str">
            <v>SICRO Abr/26</v>
          </cell>
        </row>
        <row r="5534">
          <cell r="A5534">
            <v>5301007</v>
          </cell>
          <cell r="B5534" t="str">
            <v>Reforma de corpo de boia flutuante cilíndrico D = 1,43m - com lastro</v>
          </cell>
          <cell r="C5534" t="str">
            <v>un</v>
          </cell>
          <cell r="D5534">
            <v>649.89</v>
          </cell>
          <cell r="E5534" t="str">
            <v>SICRO Abr/26</v>
          </cell>
        </row>
        <row r="5535">
          <cell r="A5535">
            <v>5301009</v>
          </cell>
          <cell r="B5535" t="str">
            <v>Reforma de mangrulho H = 0,90m</v>
          </cell>
          <cell r="C5535" t="str">
            <v>un</v>
          </cell>
          <cell r="D5535">
            <v>201.46</v>
          </cell>
          <cell r="E5535" t="str">
            <v>SICRO Abr/26</v>
          </cell>
        </row>
        <row r="5536">
          <cell r="A5536">
            <v>5301010</v>
          </cell>
          <cell r="B5536" t="str">
            <v>Reforma de mangrulho H = 1,50m</v>
          </cell>
          <cell r="C5536" t="str">
            <v>un</v>
          </cell>
          <cell r="D5536">
            <v>300.01</v>
          </cell>
          <cell r="E5536" t="str">
            <v>SICRO Abr/26</v>
          </cell>
        </row>
        <row r="5537">
          <cell r="A5537">
            <v>5301011</v>
          </cell>
          <cell r="B5537" t="str">
            <v>Reforma de marca de tope de bombordo</v>
          </cell>
          <cell r="C5537" t="str">
            <v>un</v>
          </cell>
          <cell r="D5537">
            <v>257.12</v>
          </cell>
          <cell r="E5537" t="str">
            <v>SICRO Abr/26</v>
          </cell>
        </row>
        <row r="5538">
          <cell r="A5538">
            <v>5301012</v>
          </cell>
          <cell r="B5538" t="str">
            <v>Reforma de marca de tope de boreste</v>
          </cell>
          <cell r="C5538" t="str">
            <v>un</v>
          </cell>
          <cell r="D5538">
            <v>184.6</v>
          </cell>
          <cell r="E5538" t="str">
            <v>SICRO Abr/26</v>
          </cell>
        </row>
        <row r="5539">
          <cell r="A5539">
            <v>5301013</v>
          </cell>
          <cell r="B5539" t="str">
            <v>Reforma de marca de tope especial</v>
          </cell>
          <cell r="C5539" t="str">
            <v>un</v>
          </cell>
          <cell r="D5539">
            <v>160.88999999999999</v>
          </cell>
          <cell r="E5539" t="str">
            <v>SICRO Abr/26</v>
          </cell>
        </row>
        <row r="5540">
          <cell r="A5540">
            <v>5301016</v>
          </cell>
          <cell r="B5540" t="str">
            <v>Substituição de boia de sinalização náutica com sistema de fundeio - equipamentos e mão de obra</v>
          </cell>
          <cell r="C5540" t="str">
            <v>un</v>
          </cell>
          <cell r="D5540">
            <v>1949.96</v>
          </cell>
          <cell r="E5540" t="str">
            <v>SICRO Abr/26</v>
          </cell>
        </row>
        <row r="5541">
          <cell r="A5541">
            <v>5301017</v>
          </cell>
          <cell r="B5541" t="str">
            <v>Substituição de boia de sinalização náutica sem sistema de fundeio - equipamentos e mão de obra</v>
          </cell>
          <cell r="C5541" t="str">
            <v>un</v>
          </cell>
          <cell r="D5541">
            <v>1432.75</v>
          </cell>
          <cell r="E5541" t="str">
            <v>SICRO Abr/26</v>
          </cell>
        </row>
        <row r="5542">
          <cell r="A5542">
            <v>5301035</v>
          </cell>
          <cell r="B5542" t="str">
            <v>Substituição de placa de sinalização náutica em margem - equipamentos e mão de obra</v>
          </cell>
          <cell r="C5542" t="str">
            <v>un</v>
          </cell>
          <cell r="D5542">
            <v>143.53</v>
          </cell>
          <cell r="E5542" t="str">
            <v>SICRO Abr/26</v>
          </cell>
        </row>
        <row r="5543">
          <cell r="A5543">
            <v>5301036</v>
          </cell>
          <cell r="B5543" t="str">
            <v>Substituição de placa de sinalização náutica em margem - equipamentos e mão de obra - com embarcação</v>
          </cell>
          <cell r="C5543" t="str">
            <v>un</v>
          </cell>
          <cell r="D5543">
            <v>1297.0899999999999</v>
          </cell>
          <cell r="E5543" t="str">
            <v>SICRO Abr/26</v>
          </cell>
        </row>
        <row r="5544">
          <cell r="A5544">
            <v>5301075</v>
          </cell>
          <cell r="B5544" t="str">
            <v>Substituição de placa de sinalização náutica em obra de arte especial - equipamentos e mão de obra</v>
          </cell>
          <cell r="C5544" t="str">
            <v>un</v>
          </cell>
          <cell r="D5544">
            <v>635.47</v>
          </cell>
          <cell r="E5544" t="str">
            <v>SICRO Abr/26</v>
          </cell>
        </row>
        <row r="5545">
          <cell r="A5545">
            <v>5301076</v>
          </cell>
          <cell r="B5545" t="str">
            <v>Substituição de placa de sinalização náutica em obra de arte especial - equipamentos e mão de obra - com embarcação</v>
          </cell>
          <cell r="C5545" t="str">
            <v>un</v>
          </cell>
          <cell r="D5545">
            <v>2002.06</v>
          </cell>
          <cell r="E5545" t="str">
            <v>SICRO Abr/26</v>
          </cell>
        </row>
        <row r="5546">
          <cell r="A5546">
            <v>5405980</v>
          </cell>
          <cell r="B5546" t="str">
            <v>Aterro compactado em solo reforçado com fita metálica - material de jazida</v>
          </cell>
          <cell r="C5546" t="str">
            <v>m³</v>
          </cell>
          <cell r="D5546">
            <v>12.45</v>
          </cell>
          <cell r="E5546" t="str">
            <v>SICRO Abr/26</v>
          </cell>
        </row>
        <row r="5547">
          <cell r="A5547">
            <v>5405981</v>
          </cell>
          <cell r="B5547" t="str">
            <v>Aterro compactado em solo reforçado com fita polimérica - material de jazida</v>
          </cell>
          <cell r="C5547" t="str">
            <v>m³</v>
          </cell>
          <cell r="D5547">
            <v>12.45</v>
          </cell>
          <cell r="E5547" t="str">
            <v>SICRO Abr/26</v>
          </cell>
        </row>
        <row r="5548">
          <cell r="A5548">
            <v>5405975</v>
          </cell>
          <cell r="B5548" t="str">
            <v>Escoramento da primeira linha de escamas de concreto armado em solo reforçado com fita metálica ou polimérica – utilização de 3 vezes - confecção, instalação e retirada</v>
          </cell>
          <cell r="C5548" t="str">
            <v>m²</v>
          </cell>
          <cell r="D5548">
            <v>42.72</v>
          </cell>
          <cell r="E5548" t="str">
            <v>SICRO Abr/26</v>
          </cell>
        </row>
        <row r="5549">
          <cell r="A5549">
            <v>5405970</v>
          </cell>
          <cell r="B5549" t="str">
            <v>Fabricação de escama de concreto armado para solo reforçado com fita metálica - 2 a 5 ligações - tipo 1 - areia e brita comerciais</v>
          </cell>
          <cell r="C5549" t="str">
            <v>m³</v>
          </cell>
          <cell r="D5549">
            <v>1569.61</v>
          </cell>
          <cell r="E5549" t="str">
            <v>SICRO Abr/26</v>
          </cell>
        </row>
        <row r="5550">
          <cell r="A5550">
            <v>5405972</v>
          </cell>
          <cell r="B5550" t="str">
            <v>Fabricação de escama de concreto armado para solo reforçado com fita metálica - 2 a 5 ligações - tipo 1 - areia extraída e brita produzida</v>
          </cell>
          <cell r="C5550" t="str">
            <v>m³</v>
          </cell>
          <cell r="D5550">
            <v>1409.62</v>
          </cell>
          <cell r="E5550" t="str">
            <v>SICRO Abr/26</v>
          </cell>
        </row>
        <row r="5551">
          <cell r="A5551">
            <v>5405971</v>
          </cell>
          <cell r="B5551" t="str">
            <v>Fabricação de escama de concreto armado para solo reforçado com fita metálica - 6 a 8 ligações - tipo 2 - areia e brita comerciais</v>
          </cell>
          <cell r="C5551" t="str">
            <v>m³</v>
          </cell>
          <cell r="D5551">
            <v>1736.92</v>
          </cell>
          <cell r="E5551" t="str">
            <v>SICRO Abr/26</v>
          </cell>
        </row>
        <row r="5552">
          <cell r="A5552">
            <v>5405973</v>
          </cell>
          <cell r="B5552" t="str">
            <v>Fabricação de escama de concreto armado para solo reforçado com fita metálica - 6 a 8 ligações - tipo 2 - areia extraída e brita produzida</v>
          </cell>
          <cell r="C5552" t="str">
            <v>m³</v>
          </cell>
          <cell r="D5552">
            <v>1576.93</v>
          </cell>
          <cell r="E5552" t="str">
            <v>SICRO Abr/26</v>
          </cell>
        </row>
        <row r="5553">
          <cell r="A5553">
            <v>5406736</v>
          </cell>
          <cell r="B5553" t="str">
            <v>Fabricação de escama de concreto armado para solo reforçado com fita polimérica - 4 a 8 ligações - areia e brita comerciais</v>
          </cell>
          <cell r="C5553" t="str">
            <v>m³</v>
          </cell>
          <cell r="D5553">
            <v>1580.21</v>
          </cell>
          <cell r="E5553" t="str">
            <v>SICRO Abr/26</v>
          </cell>
        </row>
        <row r="5554">
          <cell r="A5554">
            <v>5406737</v>
          </cell>
          <cell r="B5554" t="str">
            <v>Fabricação de escama de concreto armado para solo reforçado com fita polimérica - 4 a 8 ligações - areia extraída e brita produzida</v>
          </cell>
          <cell r="C5554" t="str">
            <v>m³</v>
          </cell>
          <cell r="D5554">
            <v>1420.22</v>
          </cell>
          <cell r="E5554" t="str">
            <v>SICRO Abr/26</v>
          </cell>
        </row>
        <row r="5555">
          <cell r="A5555">
            <v>5405986</v>
          </cell>
          <cell r="B5555" t="str">
            <v>Moldes metálicos para escama de concreto armado para solo reforçado com fita metálica ou polimérica - formato cruciforme de 1,50 x 1,50 m - utilização de 100 vezes</v>
          </cell>
          <cell r="C5555" t="str">
            <v>m²</v>
          </cell>
          <cell r="D5555">
            <v>10.15</v>
          </cell>
          <cell r="E5555" t="str">
            <v>SICRO Abr/26</v>
          </cell>
        </row>
        <row r="5556">
          <cell r="A5556">
            <v>5405976</v>
          </cell>
          <cell r="B5556" t="str">
            <v>Montagem das escamas de concreto armado em solo reforçado com fita metálica ou polimérica</v>
          </cell>
          <cell r="C5556" t="str">
            <v>m²</v>
          </cell>
          <cell r="D5556">
            <v>151.63999999999999</v>
          </cell>
          <cell r="E5556" t="str">
            <v>SICRO Abr/26</v>
          </cell>
        </row>
        <row r="5557">
          <cell r="A5557">
            <v>5406023</v>
          </cell>
          <cell r="B5557" t="str">
            <v>Muro de escama de concreto armado em solo reforçado com fita metálica com altura até 4 m - tipo 1 - areia e brita comerciais</v>
          </cell>
          <cell r="C5557" t="str">
            <v>m²</v>
          </cell>
          <cell r="D5557">
            <v>395.42</v>
          </cell>
          <cell r="E5557" t="str">
            <v>SICRO Abr/26</v>
          </cell>
        </row>
        <row r="5558">
          <cell r="A5558">
            <v>5406033</v>
          </cell>
          <cell r="B5558" t="str">
            <v>Muro de escama de concreto armado em solo reforçado com fita metálica com altura até 4 m - tipo 1 - areia extraída e brita produzida</v>
          </cell>
          <cell r="C5558" t="str">
            <v>m²</v>
          </cell>
          <cell r="D5558">
            <v>373.02</v>
          </cell>
          <cell r="E5558" t="str">
            <v>SICRO Abr/26</v>
          </cell>
        </row>
        <row r="5559">
          <cell r="A5559">
            <v>5406024</v>
          </cell>
          <cell r="B5559" t="str">
            <v>Muro de escama de concreto armado em solo reforçado com fita metálica com altura até 4 m - tipo 2 - areia e brita comerciais</v>
          </cell>
          <cell r="C5559" t="str">
            <v>m²</v>
          </cell>
          <cell r="D5559">
            <v>418.84</v>
          </cell>
          <cell r="E5559" t="str">
            <v>SICRO Abr/26</v>
          </cell>
        </row>
        <row r="5560">
          <cell r="A5560">
            <v>5406034</v>
          </cell>
          <cell r="B5560" t="str">
            <v>Muro de escama de concreto armado em solo reforçado com fita metálica com altura até 4 m - tipo 2 - areia extraída e brita produzida</v>
          </cell>
          <cell r="C5560" t="str">
            <v>m²</v>
          </cell>
          <cell r="D5560">
            <v>396.44</v>
          </cell>
          <cell r="E5560" t="str">
            <v>SICRO Abr/26</v>
          </cell>
        </row>
        <row r="5561">
          <cell r="A5561">
            <v>5406031</v>
          </cell>
          <cell r="B5561" t="str">
            <v>Muro de escama de concreto armado em solo reforçado com fita metálica com altura de 10,0 a 12 m - tipo 1 - areia e brita comerciais</v>
          </cell>
          <cell r="C5561" t="str">
            <v>m²</v>
          </cell>
          <cell r="D5561">
            <v>375.75</v>
          </cell>
          <cell r="E5561" t="str">
            <v>SICRO Abr/26</v>
          </cell>
        </row>
        <row r="5562">
          <cell r="A5562">
            <v>5406041</v>
          </cell>
          <cell r="B5562" t="str">
            <v>Muro de escama de concreto armado em solo reforçado com fita metálica com altura de 10,0 a 12 m - tipo 1 - areia extraída e brita produzida</v>
          </cell>
          <cell r="C5562" t="str">
            <v>m²</v>
          </cell>
          <cell r="D5562">
            <v>353.36</v>
          </cell>
          <cell r="E5562" t="str">
            <v>SICRO Abr/26</v>
          </cell>
        </row>
        <row r="5563">
          <cell r="A5563">
            <v>5406032</v>
          </cell>
          <cell r="B5563" t="str">
            <v>Muro de escama de concreto armado em solo reforçado com fita metálica com altura de 10,0 a 12 m - tipo 2 - areia e brita comerciais</v>
          </cell>
          <cell r="C5563" t="str">
            <v>m²</v>
          </cell>
          <cell r="D5563">
            <v>399.18</v>
          </cell>
          <cell r="E5563" t="str">
            <v>SICRO Abr/26</v>
          </cell>
        </row>
        <row r="5564">
          <cell r="A5564">
            <v>5406042</v>
          </cell>
          <cell r="B5564" t="str">
            <v>Muro de escama de concreto armado em solo reforçado com fita metálica com altura de 10,0 a 12 m - tipo 2 - areia extraída e brita produzida</v>
          </cell>
          <cell r="C5564" t="str">
            <v>m²</v>
          </cell>
          <cell r="D5564">
            <v>376.78</v>
          </cell>
          <cell r="E5564" t="str">
            <v>SICRO Abr/26</v>
          </cell>
        </row>
        <row r="5565">
          <cell r="A5565">
            <v>5406025</v>
          </cell>
          <cell r="B5565" t="str">
            <v>Muro de escama de concreto armado em solo reforçado com fita metálica com altura de 4,0 a 6 m - tipo 1 - areia e brita comerciais</v>
          </cell>
          <cell r="C5565" t="str">
            <v>m²</v>
          </cell>
          <cell r="D5565">
            <v>381</v>
          </cell>
          <cell r="E5565" t="str">
            <v>SICRO Abr/26</v>
          </cell>
        </row>
        <row r="5566">
          <cell r="A5566">
            <v>5406035</v>
          </cell>
          <cell r="B5566" t="str">
            <v>Muro de escama de concreto armado em solo reforçado com fita metálica com altura de 4,0 a 6 m - tipo 1 - areia extraída e brita produzida</v>
          </cell>
          <cell r="C5566" t="str">
            <v>m²</v>
          </cell>
          <cell r="D5566">
            <v>358.6</v>
          </cell>
          <cell r="E5566" t="str">
            <v>SICRO Abr/26</v>
          </cell>
        </row>
        <row r="5567">
          <cell r="A5567">
            <v>5406026</v>
          </cell>
          <cell r="B5567" t="str">
            <v>Muro de escama de concreto armado em solo reforçado com fita metálica com altura de 4,0 a 6 m - tipo 2 - areia e brita comerciais</v>
          </cell>
          <cell r="C5567" t="str">
            <v>m²</v>
          </cell>
          <cell r="D5567">
            <v>404.42</v>
          </cell>
          <cell r="E5567" t="str">
            <v>SICRO Abr/26</v>
          </cell>
        </row>
        <row r="5568">
          <cell r="A5568">
            <v>5406036</v>
          </cell>
          <cell r="B5568" t="str">
            <v>Muro de escama de concreto armado em solo reforçado com fita metálica com altura de 4,0 a 6 m - tipo 2 - areia extraída e brita produzida</v>
          </cell>
          <cell r="C5568" t="str">
            <v>m²</v>
          </cell>
          <cell r="D5568">
            <v>382.02</v>
          </cell>
          <cell r="E5568" t="str">
            <v>SICRO Abr/26</v>
          </cell>
        </row>
        <row r="5569">
          <cell r="A5569">
            <v>5406027</v>
          </cell>
          <cell r="B5569" t="str">
            <v>Muro de escama de concreto armado em solo reforçado com fita metálica com altura de 6,0 a 8 m - tipo 1 - areia e brita comerciais</v>
          </cell>
          <cell r="C5569" t="str">
            <v>m²</v>
          </cell>
          <cell r="D5569">
            <v>378.25</v>
          </cell>
          <cell r="E5569" t="str">
            <v>SICRO Abr/26</v>
          </cell>
        </row>
        <row r="5570">
          <cell r="A5570">
            <v>5406037</v>
          </cell>
          <cell r="B5570" t="str">
            <v>Muro de escama de concreto armado em solo reforçado com fita metálica com altura de 6,0 a 8 m - tipo 1 - areia extraída e brita produzida</v>
          </cell>
          <cell r="C5570" t="str">
            <v>m²</v>
          </cell>
          <cell r="D5570">
            <v>355.85</v>
          </cell>
          <cell r="E5570" t="str">
            <v>SICRO Abr/26</v>
          </cell>
        </row>
        <row r="5571">
          <cell r="A5571">
            <v>5406028</v>
          </cell>
          <cell r="B5571" t="str">
            <v>Muro de escama de concreto armado em solo reforçado com fita metálica com altura de 6,0 a 8 m - tipo 2 - areia e brita comerciais</v>
          </cell>
          <cell r="C5571" t="str">
            <v>m²</v>
          </cell>
          <cell r="D5571">
            <v>401.67</v>
          </cell>
          <cell r="E5571" t="str">
            <v>SICRO Abr/26</v>
          </cell>
        </row>
        <row r="5572">
          <cell r="A5572">
            <v>5406038</v>
          </cell>
          <cell r="B5572" t="str">
            <v>Muro de escama de concreto armado em solo reforçado com fita metálica com altura de 6,0 a 8 m - tipo 2 - areia extraída e brita produzida</v>
          </cell>
          <cell r="C5572" t="str">
            <v>m²</v>
          </cell>
          <cell r="D5572">
            <v>379.28</v>
          </cell>
          <cell r="E5572" t="str">
            <v>SICRO Abr/26</v>
          </cell>
        </row>
        <row r="5573">
          <cell r="A5573">
            <v>5406029</v>
          </cell>
          <cell r="B5573" t="str">
            <v>Muro de escama de concreto armado em solo reforçado com fita metálica com altura de 8,0 a 10 m - tipo 1 - areia e brita comerciais</v>
          </cell>
          <cell r="C5573" t="str">
            <v>m²</v>
          </cell>
          <cell r="D5573">
            <v>376.73</v>
          </cell>
          <cell r="E5573" t="str">
            <v>SICRO Abr/26</v>
          </cell>
        </row>
        <row r="5574">
          <cell r="A5574">
            <v>5406039</v>
          </cell>
          <cell r="B5574" t="str">
            <v>Muro de escama de concreto armado em solo reforçado com fita metálica com altura de 8,0 a 10 m - tipo 1 - areia extraída e brita produzida</v>
          </cell>
          <cell r="C5574" t="str">
            <v>m²</v>
          </cell>
          <cell r="D5574">
            <v>354.33</v>
          </cell>
          <cell r="E5574" t="str">
            <v>SICRO Abr/26</v>
          </cell>
        </row>
        <row r="5575">
          <cell r="A5575">
            <v>5406030</v>
          </cell>
          <cell r="B5575" t="str">
            <v>Muro de escama de concreto armado em solo reforçado com fita metálica com altura de 8,0 a 10 m - tipo 2 - areia e brita comerciais</v>
          </cell>
          <cell r="C5575" t="str">
            <v>m²</v>
          </cell>
          <cell r="D5575">
            <v>400.15</v>
          </cell>
          <cell r="E5575" t="str">
            <v>SICRO Abr/26</v>
          </cell>
        </row>
        <row r="5576">
          <cell r="A5576">
            <v>5406040</v>
          </cell>
          <cell r="B5576" t="str">
            <v>Muro de escama de concreto armado em solo reforçado com fita metálica com altura de 8,0 a 10 m - tipo 2 - areia extraída e brita produzida</v>
          </cell>
          <cell r="C5576" t="str">
            <v>m²</v>
          </cell>
          <cell r="D5576">
            <v>377.75</v>
          </cell>
          <cell r="E5576" t="str">
            <v>SICRO Abr/26</v>
          </cell>
        </row>
        <row r="5577">
          <cell r="A5577">
            <v>5406738</v>
          </cell>
          <cell r="B5577" t="str">
            <v>Muro de escama de concreto armado em solo reforçado com fita polimérica com altura até 4 m - areia e brita comerciais</v>
          </cell>
          <cell r="C5577" t="str">
            <v>m²</v>
          </cell>
          <cell r="D5577">
            <v>396.9</v>
          </cell>
          <cell r="E5577" t="str">
            <v>SICRO Abr/26</v>
          </cell>
        </row>
        <row r="5578">
          <cell r="A5578">
            <v>5406739</v>
          </cell>
          <cell r="B5578" t="str">
            <v>Muro de escama de concreto armado em solo reforçado com fita polimérica com altura até 4 m - areia extraída e brita produzida</v>
          </cell>
          <cell r="C5578" t="str">
            <v>m²</v>
          </cell>
          <cell r="D5578">
            <v>374.5</v>
          </cell>
          <cell r="E5578" t="str">
            <v>SICRO Abr/26</v>
          </cell>
        </row>
        <row r="5579">
          <cell r="A5579">
            <v>5406746</v>
          </cell>
          <cell r="B5579" t="str">
            <v>Muro de escama de concreto armado em solo reforçado com fita polimérica com altura de 10,0 a 12 m - areia e brita comerciais</v>
          </cell>
          <cell r="C5579" t="str">
            <v>m²</v>
          </cell>
          <cell r="D5579">
            <v>377.24</v>
          </cell>
          <cell r="E5579" t="str">
            <v>SICRO Abr/26</v>
          </cell>
        </row>
        <row r="5580">
          <cell r="A5580">
            <v>5406747</v>
          </cell>
          <cell r="B5580" t="str">
            <v>Muro de escama de concreto armado em solo reforçado com fita polimérica com altura de 10,0 a 12 m - areia extraída e brita produzida</v>
          </cell>
          <cell r="C5580" t="str">
            <v>m²</v>
          </cell>
          <cell r="D5580">
            <v>354.84</v>
          </cell>
          <cell r="E5580" t="str">
            <v>SICRO Abr/26</v>
          </cell>
        </row>
        <row r="5581">
          <cell r="A5581">
            <v>5406740</v>
          </cell>
          <cell r="B5581" t="str">
            <v>Muro de escama de concreto armado em solo reforçado com fita polimérica com altura de 4,0 a 6 m - areia e brita comerciais</v>
          </cell>
          <cell r="C5581" t="str">
            <v>m²</v>
          </cell>
          <cell r="D5581">
            <v>382.48</v>
          </cell>
          <cell r="E5581" t="str">
            <v>SICRO Abr/26</v>
          </cell>
        </row>
        <row r="5582">
          <cell r="A5582">
            <v>5406741</v>
          </cell>
          <cell r="B5582" t="str">
            <v>Muro de escama de concreto armado em solo reforçado com fita polimérica com altura de 4,0 a 6 m - areia extraída e brita produzida</v>
          </cell>
          <cell r="C5582" t="str">
            <v>m²</v>
          </cell>
          <cell r="D5582">
            <v>360.08</v>
          </cell>
          <cell r="E5582" t="str">
            <v>SICRO Abr/26</v>
          </cell>
        </row>
        <row r="5583">
          <cell r="A5583">
            <v>5406742</v>
          </cell>
          <cell r="B5583" t="str">
            <v>Muro de escama de concreto armado em solo reforçado com fita polimérica com altura de 6,0 a 8 m - areia e brita comerciais</v>
          </cell>
          <cell r="C5583" t="str">
            <v>m²</v>
          </cell>
          <cell r="D5583">
            <v>379.73</v>
          </cell>
          <cell r="E5583" t="str">
            <v>SICRO Abr/26</v>
          </cell>
        </row>
        <row r="5584">
          <cell r="A5584">
            <v>5406743</v>
          </cell>
          <cell r="B5584" t="str">
            <v>Muro de escama de concreto armado em solo reforçado com fita polimérica com altura de 6,0 a 8 m - areia extraída e brita produzida</v>
          </cell>
          <cell r="C5584" t="str">
            <v>m²</v>
          </cell>
          <cell r="D5584">
            <v>357.34</v>
          </cell>
          <cell r="E5584" t="str">
            <v>SICRO Abr/26</v>
          </cell>
        </row>
        <row r="5585">
          <cell r="A5585">
            <v>5406744</v>
          </cell>
          <cell r="B5585" t="str">
            <v>Muro de escama de concreto armado em solo reforçado com fita polimérica com altura de 8,0 a 10 m - areia e brita comerciais</v>
          </cell>
          <cell r="C5585" t="str">
            <v>m²</v>
          </cell>
          <cell r="D5585">
            <v>378.21</v>
          </cell>
          <cell r="E5585" t="str">
            <v>SICRO Abr/26</v>
          </cell>
        </row>
        <row r="5586">
          <cell r="A5586">
            <v>5406745</v>
          </cell>
          <cell r="B5586" t="str">
            <v>Muro de escama de concreto armado em solo reforçado com fita polimérica com altura de 8,0 a 10 m - areia extraída e brita produzida</v>
          </cell>
          <cell r="C5586" t="str">
            <v>m²</v>
          </cell>
          <cell r="D5586">
            <v>355.81</v>
          </cell>
          <cell r="E5586" t="str">
            <v>SICRO Abr/26</v>
          </cell>
        </row>
        <row r="5587">
          <cell r="A5587">
            <v>5405987</v>
          </cell>
          <cell r="B5587" t="str">
            <v>Travador de madeira para escama de concreto armado - utilização de 10 vezes</v>
          </cell>
          <cell r="C5587" t="str">
            <v>un</v>
          </cell>
          <cell r="D5587">
            <v>10.35</v>
          </cell>
          <cell r="E5587" t="str">
            <v>SICRO Abr/26</v>
          </cell>
        </row>
        <row r="5588">
          <cell r="A5588">
            <v>5405979</v>
          </cell>
          <cell r="B5588" t="str">
            <v>Travamento e nivelamento de escama de concreto armado em solo reforçado com fita metálica ou polimérica</v>
          </cell>
          <cell r="C5588" t="str">
            <v>m²</v>
          </cell>
          <cell r="D5588">
            <v>20.67</v>
          </cell>
          <cell r="E5588" t="str">
            <v>SICRO Abr/26</v>
          </cell>
        </row>
        <row r="5589">
          <cell r="A5589">
            <v>5502806</v>
          </cell>
          <cell r="B5589" t="str">
            <v>Camada drenante com conformação de trator de esteira - areia comercial</v>
          </cell>
          <cell r="C5589" t="str">
            <v>m³</v>
          </cell>
          <cell r="D5589">
            <v>139.19999999999999</v>
          </cell>
          <cell r="E5589" t="str">
            <v>SICRO Abr/26</v>
          </cell>
        </row>
        <row r="5590">
          <cell r="A5590">
            <v>5502807</v>
          </cell>
          <cell r="B5590" t="str">
            <v>Camada drenante com conformação de trator de esteira - areia extraída</v>
          </cell>
          <cell r="C5590" t="str">
            <v>m³</v>
          </cell>
          <cell r="D5590">
            <v>18.649999999999999</v>
          </cell>
          <cell r="E5590" t="str">
            <v>SICRO Abr/26</v>
          </cell>
        </row>
        <row r="5591">
          <cell r="A5591">
            <v>5503041</v>
          </cell>
          <cell r="B5591" t="str">
            <v>Compactação de aterros a 100% do Proctor intermediário</v>
          </cell>
          <cell r="C5591" t="str">
            <v>m³</v>
          </cell>
          <cell r="D5591">
            <v>7.38</v>
          </cell>
          <cell r="E5591" t="str">
            <v>SICRO Abr/26</v>
          </cell>
        </row>
        <row r="5592">
          <cell r="A5592">
            <v>5502978</v>
          </cell>
          <cell r="B5592" t="str">
            <v>Compactação de aterros a 100% do Proctor normal</v>
          </cell>
          <cell r="C5592" t="str">
            <v>m³</v>
          </cell>
          <cell r="D5592">
            <v>6.37</v>
          </cell>
          <cell r="E5592" t="str">
            <v>SICRO Abr/26</v>
          </cell>
        </row>
        <row r="5593">
          <cell r="A5593">
            <v>5502822</v>
          </cell>
          <cell r="B5593" t="str">
            <v>Compactação de camada final de aterro de rocha</v>
          </cell>
          <cell r="C5593" t="str">
            <v>m³</v>
          </cell>
          <cell r="D5593">
            <v>5.03</v>
          </cell>
          <cell r="E5593" t="str">
            <v>SICRO Abr/26</v>
          </cell>
        </row>
        <row r="5594">
          <cell r="A5594">
            <v>5502979</v>
          </cell>
          <cell r="B5594" t="str">
            <v>Construção de corpo de aterro com material de 3ª categoria oriundo de corte</v>
          </cell>
          <cell r="C5594" t="str">
            <v>m³</v>
          </cell>
          <cell r="D5594">
            <v>21.96</v>
          </cell>
          <cell r="E5594" t="str">
            <v>SICRO Abr/26</v>
          </cell>
        </row>
        <row r="5595">
          <cell r="A5595">
            <v>5501700</v>
          </cell>
          <cell r="B5595" t="str">
            <v>Desmatamento, destocamento e limpeza de área com árvores de diâmetro até 0,15 m</v>
          </cell>
          <cell r="C5595" t="str">
            <v>m²</v>
          </cell>
          <cell r="D5595">
            <v>0.75</v>
          </cell>
          <cell r="E5595" t="str">
            <v>SICRO Abr/26</v>
          </cell>
        </row>
        <row r="5596">
          <cell r="A5596">
            <v>5501952</v>
          </cell>
          <cell r="B5596" t="str">
            <v>Desmonte com explosivos em material de 3ª categoria com resistência à compressão compressão de 70 MPa a 120 MPa</v>
          </cell>
          <cell r="C5596" t="str">
            <v>m³</v>
          </cell>
          <cell r="D5596">
            <v>26.47</v>
          </cell>
          <cell r="E5596" t="str">
            <v>SICRO Abr/26</v>
          </cell>
        </row>
        <row r="5597">
          <cell r="A5597">
            <v>5515739</v>
          </cell>
          <cell r="B5597" t="str">
            <v>Desmonte de matacões ou bloco de rocha por meio de explosivos</v>
          </cell>
          <cell r="C5597" t="str">
            <v>m³</v>
          </cell>
          <cell r="D5597">
            <v>46.97</v>
          </cell>
          <cell r="E5597" t="str">
            <v>SICRO Abr/26</v>
          </cell>
        </row>
        <row r="5598">
          <cell r="A5598">
            <v>5505766</v>
          </cell>
          <cell r="B5598" t="str">
            <v>Desmonte de material de 3ª categoria a frio com argamassa expansiva a céu aberto</v>
          </cell>
          <cell r="C5598" t="str">
            <v>m³</v>
          </cell>
          <cell r="D5598">
            <v>406.73</v>
          </cell>
          <cell r="E5598" t="str">
            <v>SICRO Abr/26</v>
          </cell>
        </row>
        <row r="5599">
          <cell r="A5599">
            <v>5501940</v>
          </cell>
          <cell r="B5599" t="str">
            <v>Desmonte secundário de blocos de rocha  - resistência à compressão de 70 MPa a 120 MPa - com escavadeira e rompedor hidráulico 1.500 kg</v>
          </cell>
          <cell r="C5599" t="str">
            <v>m³</v>
          </cell>
          <cell r="D5599">
            <v>53.68</v>
          </cell>
          <cell r="E5599" t="str">
            <v>SICRO Abr/26</v>
          </cell>
        </row>
        <row r="5600">
          <cell r="A5600">
            <v>5501943</v>
          </cell>
          <cell r="B5600" t="str">
            <v>Desmonte secundário de blocos de rocha  - resistência à compressão de 70 MPa a 120 MPa - com martelete pneumático</v>
          </cell>
          <cell r="C5600" t="str">
            <v>m³</v>
          </cell>
          <cell r="D5600">
            <v>253.33</v>
          </cell>
          <cell r="E5600" t="str">
            <v>SICRO Abr/26</v>
          </cell>
        </row>
        <row r="5601">
          <cell r="A5601">
            <v>5501701</v>
          </cell>
          <cell r="B5601" t="str">
            <v>Destocamento de árvores com diâmetro de 0,15 a 0,30 m</v>
          </cell>
          <cell r="C5601" t="str">
            <v>un</v>
          </cell>
          <cell r="D5601">
            <v>55.18</v>
          </cell>
          <cell r="E5601" t="str">
            <v>SICRO Abr/26</v>
          </cell>
        </row>
        <row r="5602">
          <cell r="A5602">
            <v>5501702</v>
          </cell>
          <cell r="B5602" t="str">
            <v>Destocamento de árvores com diâmetro maior que 0,30 m</v>
          </cell>
          <cell r="C5602" t="str">
            <v>un</v>
          </cell>
          <cell r="D5602">
            <v>137.96</v>
          </cell>
          <cell r="E5602" t="str">
            <v>SICRO Abr/26</v>
          </cell>
        </row>
        <row r="5603">
          <cell r="A5603">
            <v>5501704</v>
          </cell>
          <cell r="B5603" t="str">
            <v>Escavação de vala em material de 3ª categoria - resistência à compressão de 70 MPa a 120 MPa - com escavadeira e rompedor hidráulico 1.500 kg</v>
          </cell>
          <cell r="C5603" t="str">
            <v>m³</v>
          </cell>
          <cell r="D5603">
            <v>188.3</v>
          </cell>
          <cell r="E5603" t="str">
            <v>SICRO Abr/26</v>
          </cell>
        </row>
        <row r="5604">
          <cell r="A5604">
            <v>5502074</v>
          </cell>
          <cell r="B5604" t="str">
            <v>Escavação e transporte de material de 3ª categoria - camada final de aterro em rocha - DMT de 0 a 50 m</v>
          </cell>
          <cell r="C5604" t="str">
            <v>m³</v>
          </cell>
          <cell r="D5604">
            <v>37.32</v>
          </cell>
          <cell r="E5604" t="str">
            <v>SICRO Abr/26</v>
          </cell>
        </row>
        <row r="5605">
          <cell r="A5605">
            <v>5502663</v>
          </cell>
          <cell r="B5605" t="str">
            <v>Escavação e transporte de material de 3ª categoria - DMT de 0 a 50 m</v>
          </cell>
          <cell r="C5605" t="str">
            <v>m³</v>
          </cell>
          <cell r="D5605">
            <v>35.979999999999997</v>
          </cell>
          <cell r="E5605" t="str">
            <v>SICRO Abr/26</v>
          </cell>
        </row>
        <row r="5606">
          <cell r="A5606">
            <v>5501994</v>
          </cell>
          <cell r="B5606" t="str">
            <v>Escavação em material de 3ª categoria - resistência à compressão de 70 MPa a 120 MPa - com escavadeira e rompedor hidráulico 1.500 kg</v>
          </cell>
          <cell r="C5606" t="str">
            <v>m³</v>
          </cell>
          <cell r="D5606">
            <v>123.47</v>
          </cell>
          <cell r="E5606" t="str">
            <v>SICRO Abr/26</v>
          </cell>
        </row>
        <row r="5607">
          <cell r="A5607">
            <v>5501706</v>
          </cell>
          <cell r="B5607" t="str">
            <v>Escavação mecânica com retroescavadeira em material de 1ª categoria</v>
          </cell>
          <cell r="C5607" t="str">
            <v>m³</v>
          </cell>
          <cell r="D5607">
            <v>8.56</v>
          </cell>
          <cell r="E5607" t="str">
            <v>SICRO Abr/26</v>
          </cell>
        </row>
        <row r="5608">
          <cell r="A5608">
            <v>5501880</v>
          </cell>
          <cell r="B5608" t="str">
            <v>Escavação, carga e transporte de material de 1ª categoria - DMT de 1.000 a 1.200 m - caminho de serviço em leito natural - com carregadeira e caminhão basculante de 14 m³</v>
          </cell>
          <cell r="C5608" t="str">
            <v>m³</v>
          </cell>
          <cell r="D5608">
            <v>15.04</v>
          </cell>
          <cell r="E5608" t="str">
            <v>SICRO Abr/26</v>
          </cell>
        </row>
        <row r="5609">
          <cell r="A5609">
            <v>5502114</v>
          </cell>
          <cell r="B5609" t="str">
            <v>Escavação, carga e transporte de material de 1ª categoria - DMT de 1.000 a 1.200 m - caminho de serviço em leito natural - com escavadeira e caminhão basculante de 14 m³</v>
          </cell>
          <cell r="C5609" t="str">
            <v>m³</v>
          </cell>
          <cell r="D5609">
            <v>9.6300000000000008</v>
          </cell>
          <cell r="E5609" t="str">
            <v>SICRO Abr/26</v>
          </cell>
        </row>
        <row r="5610">
          <cell r="A5610">
            <v>5501906</v>
          </cell>
          <cell r="B5610" t="str">
            <v>Escavação, carga e transporte de material de 1ª categoria - DMT de 1.000 a 1.200 m - caminho de serviço em revestimento primário - com carregadeira e caminhão basculante de 14 m³</v>
          </cell>
          <cell r="C5610" t="str">
            <v>m³</v>
          </cell>
          <cell r="D5610">
            <v>13.52</v>
          </cell>
          <cell r="E5610" t="str">
            <v>SICRO Abr/26</v>
          </cell>
        </row>
        <row r="5611">
          <cell r="A5611">
            <v>5502140</v>
          </cell>
          <cell r="B5611" t="str">
            <v>Escavação, carga e transporte de material de 1ª categoria - DMT de 1.000 a 1.200 m - caminho de serviço em revestimento primário - com escavadeira e caminhão basculante de 14 m³</v>
          </cell>
          <cell r="C5611" t="str">
            <v>m³</v>
          </cell>
          <cell r="D5611">
            <v>8.11</v>
          </cell>
          <cell r="E5611" t="str">
            <v>SICRO Abr/26</v>
          </cell>
        </row>
        <row r="5612">
          <cell r="A5612">
            <v>5501932</v>
          </cell>
          <cell r="B5612" t="str">
            <v>Escavação, carga e transporte de material de 1ª categoria - DMT de 1.000 a 1.200 m - caminho de serviço pavimentado - com carregadeira e caminhão basculante de 14 m³</v>
          </cell>
          <cell r="C5612" t="str">
            <v>m³</v>
          </cell>
          <cell r="D5612">
            <v>13.52</v>
          </cell>
          <cell r="E5612" t="str">
            <v>SICRO Abr/26</v>
          </cell>
        </row>
        <row r="5613">
          <cell r="A5613">
            <v>5502166</v>
          </cell>
          <cell r="B5613" t="str">
            <v>Escavação, carga e transporte de material de 1ª categoria - DMT de 1.000 a 1.200 m - caminho de serviço pavimentado - com escavadeira e caminhão basculante de 14 m³</v>
          </cell>
          <cell r="C5613" t="str">
            <v>m³</v>
          </cell>
          <cell r="D5613">
            <v>8.6300000000000008</v>
          </cell>
          <cell r="E5613" t="str">
            <v>SICRO Abr/26</v>
          </cell>
        </row>
        <row r="5614">
          <cell r="A5614">
            <v>5501881</v>
          </cell>
          <cell r="B5614" t="str">
            <v>Escavação, carga e transporte de material de 1ª categoria - DMT de 1.200 a 1.400 m - caminho de serviço em leito natural - com carregadeira e caminhão basculante de 14 m³</v>
          </cell>
          <cell r="C5614" t="str">
            <v>m³</v>
          </cell>
          <cell r="D5614">
            <v>15.35</v>
          </cell>
          <cell r="E5614" t="str">
            <v>SICRO Abr/26</v>
          </cell>
        </row>
        <row r="5615">
          <cell r="A5615">
            <v>5502115</v>
          </cell>
          <cell r="B5615" t="str">
            <v>Escavação, carga e transporte de material de 1ª categoria - DMT de 1.200 a 1.400 m - caminho de serviço em leito natural - com escavadeira e caminhão basculante de 14 m³</v>
          </cell>
          <cell r="C5615" t="str">
            <v>m³</v>
          </cell>
          <cell r="D5615">
            <v>10.47</v>
          </cell>
          <cell r="E5615" t="str">
            <v>SICRO Abr/26</v>
          </cell>
        </row>
        <row r="5616">
          <cell r="A5616">
            <v>5501907</v>
          </cell>
          <cell r="B5616" t="str">
            <v>Escavação, carga e transporte de material de 1ª categoria - DMT de 1.200 a 1.400 m - caminho de serviço em revestimento primário - com carregadeira e caminhão basculante de 14 m³</v>
          </cell>
          <cell r="C5616" t="str">
            <v>m³</v>
          </cell>
          <cell r="D5616">
            <v>13.73</v>
          </cell>
          <cell r="E5616" t="str">
            <v>SICRO Abr/26</v>
          </cell>
        </row>
        <row r="5617">
          <cell r="A5617">
            <v>5502141</v>
          </cell>
          <cell r="B5617" t="str">
            <v>Escavação, carga e transporte de material de 1ª categoria - DMT de 1.200 a 1.400 m - caminho de serviço em revestimento primário - com escavadeira e caminhão basculante de 14 m³</v>
          </cell>
          <cell r="C5617" t="str">
            <v>m³</v>
          </cell>
          <cell r="D5617">
            <v>8.8000000000000007</v>
          </cell>
          <cell r="E5617" t="str">
            <v>SICRO Abr/26</v>
          </cell>
        </row>
        <row r="5618">
          <cell r="A5618">
            <v>5501933</v>
          </cell>
          <cell r="B5618" t="str">
            <v>Escavação, carga e transporte de material de 1ª categoria - DMT de 1.200 a 1.400 m - caminho de serviço pavimentado - com carregadeira e caminhão basculante de 14 m³</v>
          </cell>
          <cell r="C5618" t="str">
            <v>m³</v>
          </cell>
          <cell r="D5618">
            <v>13.73</v>
          </cell>
          <cell r="E5618" t="str">
            <v>SICRO Abr/26</v>
          </cell>
        </row>
        <row r="5619">
          <cell r="A5619">
            <v>5502167</v>
          </cell>
          <cell r="B5619" t="str">
            <v>Escavação, carga e transporte de material de 1ª categoria - DMT de 1.200 a 1.400 m - caminho de serviço pavimentado - com escavadeira e caminhão basculante de 14 m³</v>
          </cell>
          <cell r="C5619" t="str">
            <v>m³</v>
          </cell>
          <cell r="D5619">
            <v>8.8000000000000007</v>
          </cell>
          <cell r="E5619" t="str">
            <v>SICRO Abr/26</v>
          </cell>
        </row>
        <row r="5620">
          <cell r="A5620">
            <v>5501882</v>
          </cell>
          <cell r="B5620" t="str">
            <v>Escavação, carga e transporte de material de 1ª categoria - DMT de 1.400 a 1.600 m - caminho de serviço em leito natural - com carregadeira e caminhão basculante de 14 m³</v>
          </cell>
          <cell r="C5620" t="str">
            <v>m³</v>
          </cell>
          <cell r="D5620">
            <v>15.67</v>
          </cell>
          <cell r="E5620" t="str">
            <v>SICRO Abr/26</v>
          </cell>
        </row>
        <row r="5621">
          <cell r="A5621">
            <v>5502116</v>
          </cell>
          <cell r="B5621" t="str">
            <v>Escavação, carga e transporte de material de 1ª categoria - DMT de 1.400 a 1.600 m - caminho de serviço em leito natural - com escavadeira e caminhão basculante de 14 m³</v>
          </cell>
          <cell r="C5621" t="str">
            <v>m³</v>
          </cell>
          <cell r="D5621">
            <v>10.74</v>
          </cell>
          <cell r="E5621" t="str">
            <v>SICRO Abr/26</v>
          </cell>
        </row>
        <row r="5622">
          <cell r="A5622">
            <v>5501908</v>
          </cell>
          <cell r="B5622" t="str">
            <v>Escavação, carga e transporte de material de 1ª categoria - DMT de 1.400 a 1.600 m - caminho de serviço em revestimento primário - com carregadeira e caminhão basculante de 14 m³</v>
          </cell>
          <cell r="C5622" t="str">
            <v>m³</v>
          </cell>
          <cell r="D5622">
            <v>13.94</v>
          </cell>
          <cell r="E5622" t="str">
            <v>SICRO Abr/26</v>
          </cell>
        </row>
        <row r="5623">
          <cell r="A5623">
            <v>5502142</v>
          </cell>
          <cell r="B5623" t="str">
            <v>Escavação, carga e transporte de material de 1ª categoria - DMT de 1.400 a 1.600 m - caminho de serviço em revestimento primário - com escavadeira e caminhão basculante de 14 m³</v>
          </cell>
          <cell r="C5623" t="str">
            <v>m³</v>
          </cell>
          <cell r="D5623">
            <v>9.02</v>
          </cell>
          <cell r="E5623" t="str">
            <v>SICRO Abr/26</v>
          </cell>
        </row>
        <row r="5624">
          <cell r="A5624">
            <v>5501934</v>
          </cell>
          <cell r="B5624" t="str">
            <v>Escavação, carga e transporte de material de 1ª categoria - DMT de 1.400 a 1.600 m - caminho de serviço pavimentado - com carregadeira e caminhão basculante de 14 m³</v>
          </cell>
          <cell r="C5624" t="str">
            <v>m³</v>
          </cell>
          <cell r="D5624">
            <v>13.89</v>
          </cell>
          <cell r="E5624" t="str">
            <v>SICRO Abr/26</v>
          </cell>
        </row>
        <row r="5625">
          <cell r="A5625">
            <v>5502168</v>
          </cell>
          <cell r="B5625" t="str">
            <v>Escavação, carga e transporte de material de 1ª categoria - DMT de 1.400 a 1.600 m - caminho de serviço pavimentado - com escavadeira e caminhão basculante de 14 m³</v>
          </cell>
          <cell r="C5625" t="str">
            <v>m³</v>
          </cell>
          <cell r="D5625">
            <v>8.9700000000000006</v>
          </cell>
          <cell r="E5625" t="str">
            <v>SICRO Abr/26</v>
          </cell>
        </row>
        <row r="5626">
          <cell r="A5626">
            <v>5501883</v>
          </cell>
          <cell r="B5626" t="str">
            <v>Escavação, carga e transporte de material de 1ª categoria - DMT de 1.600 a 1.800 m - caminho de serviço em leito natural - com carregadeira e caminhão basculante de 14 m³</v>
          </cell>
          <cell r="C5626" t="str">
            <v>m³</v>
          </cell>
          <cell r="D5626">
            <v>15.98</v>
          </cell>
          <cell r="E5626" t="str">
            <v>SICRO Abr/26</v>
          </cell>
        </row>
        <row r="5627">
          <cell r="A5627">
            <v>5502117</v>
          </cell>
          <cell r="B5627" t="str">
            <v>Escavação, carga e transporte de material de 1ª categoria - DMT de 1.600 a 1.800 m - caminho de serviço em leito natural - com escavadeira e caminhão basculante de 14 m³</v>
          </cell>
          <cell r="C5627" t="str">
            <v>m³</v>
          </cell>
          <cell r="D5627">
            <v>11.07</v>
          </cell>
          <cell r="E5627" t="str">
            <v>SICRO Abr/26</v>
          </cell>
        </row>
        <row r="5628">
          <cell r="A5628">
            <v>5501909</v>
          </cell>
          <cell r="B5628" t="str">
            <v>Escavação, carga e transporte de material de 1ª categoria - DMT de 1.600 a 1.800 m - caminho de serviço em revestimento primário - com carregadeira e caminhão basculante de 14 m³</v>
          </cell>
          <cell r="C5628" t="str">
            <v>m³</v>
          </cell>
          <cell r="D5628">
            <v>14.16</v>
          </cell>
          <cell r="E5628" t="str">
            <v>SICRO Abr/26</v>
          </cell>
        </row>
        <row r="5629">
          <cell r="A5629">
            <v>5502143</v>
          </cell>
          <cell r="B5629" t="str">
            <v>Escavação, carga e transporte de material de 1ª categoria - DMT de 1.600 a 1.800 m - caminho de serviço em revestimento primário - com escavadeira e caminhão basculante de 14 m³</v>
          </cell>
          <cell r="C5629" t="str">
            <v>m³</v>
          </cell>
          <cell r="D5629">
            <v>9.25</v>
          </cell>
          <cell r="E5629" t="str">
            <v>SICRO Abr/26</v>
          </cell>
        </row>
        <row r="5630">
          <cell r="A5630">
            <v>5501935</v>
          </cell>
          <cell r="B5630" t="str">
            <v>Escavação, carga e transporte de material de 1ª categoria - DMT de 1.600 a 1.800 m - caminho de serviço pavimentado - com carregadeira e caminhão basculante de 14 m³</v>
          </cell>
          <cell r="C5630" t="str">
            <v>m³</v>
          </cell>
          <cell r="D5630">
            <v>14.1</v>
          </cell>
          <cell r="E5630" t="str">
            <v>SICRO Abr/26</v>
          </cell>
        </row>
        <row r="5631">
          <cell r="A5631">
            <v>5502169</v>
          </cell>
          <cell r="B5631" t="str">
            <v>Escavação, carga e transporte de material de 1ª categoria - DMT de 1.600 a 1.800 m - caminho de serviço pavimentado - com escavadeira e caminhão basculante de 14 m³</v>
          </cell>
          <cell r="C5631" t="str">
            <v>m³</v>
          </cell>
          <cell r="D5631">
            <v>9.19</v>
          </cell>
          <cell r="E5631" t="str">
            <v>SICRO Abr/26</v>
          </cell>
        </row>
        <row r="5632">
          <cell r="A5632">
            <v>5501884</v>
          </cell>
          <cell r="B5632" t="str">
            <v>Escavação, carga e transporte de material de 1ª categoria - DMT de 1.800 a 2.000 m - caminho de serviço em leito natural - com carregadeira e caminhão basculante de 14 m³</v>
          </cell>
          <cell r="C5632" t="str">
            <v>m³</v>
          </cell>
          <cell r="D5632">
            <v>16.760000000000002</v>
          </cell>
          <cell r="E5632" t="str">
            <v>SICRO Abr/26</v>
          </cell>
        </row>
        <row r="5633">
          <cell r="A5633">
            <v>5502118</v>
          </cell>
          <cell r="B5633" t="str">
            <v>Escavação, carga e transporte de material de 1ª categoria - DMT de 1.800 a 2.000 m - caminho de serviço em leito natural - com escavadeira e caminhão basculante de 14 m³</v>
          </cell>
          <cell r="C5633" t="str">
            <v>m³</v>
          </cell>
          <cell r="D5633">
            <v>11.41</v>
          </cell>
          <cell r="E5633" t="str">
            <v>SICRO Abr/26</v>
          </cell>
        </row>
        <row r="5634">
          <cell r="A5634">
            <v>5501910</v>
          </cell>
          <cell r="B5634" t="str">
            <v>Escavação, carga e transporte de material de 1ª categoria - DMT de 1.800 a 2.000 m - caminho de serviço em revestimento primário - com carregadeira e caminhão basculante de 14 m³</v>
          </cell>
          <cell r="C5634" t="str">
            <v>m³</v>
          </cell>
          <cell r="D5634">
            <v>14.37</v>
          </cell>
          <cell r="E5634" t="str">
            <v>SICRO Abr/26</v>
          </cell>
        </row>
        <row r="5635">
          <cell r="A5635">
            <v>5502144</v>
          </cell>
          <cell r="B5635" t="str">
            <v>Escavação, carga e transporte de material de 1ª categoria - DMT de 1.800 a 2.000 m - caminho de serviço em revestimento primário - com escavadeira e caminhão basculante de 14 m³</v>
          </cell>
          <cell r="C5635" t="str">
            <v>m³</v>
          </cell>
          <cell r="D5635">
            <v>9.41</v>
          </cell>
          <cell r="E5635" t="str">
            <v>SICRO Abr/26</v>
          </cell>
        </row>
        <row r="5636">
          <cell r="A5636">
            <v>5501936</v>
          </cell>
          <cell r="B5636" t="str">
            <v>Escavação, carga e transporte de material de 1ª categoria - DMT de 1.800 a 2.000 m - caminho de serviço pavimentado - com carregadeira e caminhão basculante de 14 m³</v>
          </cell>
          <cell r="C5636" t="str">
            <v>m³</v>
          </cell>
          <cell r="D5636">
            <v>14.26</v>
          </cell>
          <cell r="E5636" t="str">
            <v>SICRO Abr/26</v>
          </cell>
        </row>
        <row r="5637">
          <cell r="A5637">
            <v>5502170</v>
          </cell>
          <cell r="B5637" t="str">
            <v>Escavação, carga e transporte de material de 1ª categoria - DMT de 1.800 a 2.000 m - caminho de serviço pavimentado - com escavadeira e caminhão basculante de 14 m³</v>
          </cell>
          <cell r="C5637" t="str">
            <v>m³</v>
          </cell>
          <cell r="D5637">
            <v>9.36</v>
          </cell>
          <cell r="E5637" t="str">
            <v>SICRO Abr/26</v>
          </cell>
        </row>
        <row r="5638">
          <cell r="A5638">
            <v>5501885</v>
          </cell>
          <cell r="B5638" t="str">
            <v>Escavação, carga e transporte de material de 1ª categoria - DMT de 2.000 a 2.500 m - caminho de serviço em leito natural - com carregadeira e caminhão basculante de 14 m³</v>
          </cell>
          <cell r="C5638" t="str">
            <v>m³</v>
          </cell>
          <cell r="D5638">
            <v>17.350000000000001</v>
          </cell>
          <cell r="E5638" t="str">
            <v>SICRO Abr/26</v>
          </cell>
        </row>
        <row r="5639">
          <cell r="A5639">
            <v>5502119</v>
          </cell>
          <cell r="B5639" t="str">
            <v>Escavação, carga e transporte de material de 1ª categoria - DMT de 2.000 a 2.500 m - caminho de serviço em leito natural - com escavadeira e caminhão basculante de 14 m³</v>
          </cell>
          <cell r="C5639" t="str">
            <v>m³</v>
          </cell>
          <cell r="D5639">
            <v>12.47</v>
          </cell>
          <cell r="E5639" t="str">
            <v>SICRO Abr/26</v>
          </cell>
        </row>
        <row r="5640">
          <cell r="A5640">
            <v>5501911</v>
          </cell>
          <cell r="B5640" t="str">
            <v>Escavação, carga e transporte de material de 1ª categoria - DMT de 2.000 a 2.500 m - caminho de serviço em revestimento primário - com carregadeira e caminhão basculante de 14 m³</v>
          </cell>
          <cell r="C5640" t="str">
            <v>m³</v>
          </cell>
          <cell r="D5640">
            <v>15.17</v>
          </cell>
          <cell r="E5640" t="str">
            <v>SICRO Abr/26</v>
          </cell>
        </row>
        <row r="5641">
          <cell r="A5641">
            <v>5502145</v>
          </cell>
          <cell r="B5641" t="str">
            <v>Escavação, carga e transporte de material de 1ª categoria - DMT de 2.000 a 2.500 m - caminho de serviço em revestimento primário - com escavadeira e caminhão basculante de 14 m³</v>
          </cell>
          <cell r="C5641" t="str">
            <v>m³</v>
          </cell>
          <cell r="D5641">
            <v>9.8000000000000007</v>
          </cell>
          <cell r="E5641" t="str">
            <v>SICRO Abr/26</v>
          </cell>
        </row>
        <row r="5642">
          <cell r="A5642">
            <v>5501937</v>
          </cell>
          <cell r="B5642" t="str">
            <v>Escavação, carga e transporte de material de 1ª categoria - DMT de 2.000 a 2.500 m - caminho de serviço pavimentado - com carregadeira e caminhão basculante de 14 m³</v>
          </cell>
          <cell r="C5642" t="str">
            <v>m³</v>
          </cell>
          <cell r="D5642">
            <v>15.1</v>
          </cell>
          <cell r="E5642" t="str">
            <v>SICRO Abr/26</v>
          </cell>
        </row>
        <row r="5643">
          <cell r="A5643">
            <v>5502171</v>
          </cell>
          <cell r="B5643" t="str">
            <v>Escavação, carga e transporte de material de 1ª categoria - DMT de 2.000 a 2.500 m - caminho de serviço pavimentado - com escavadeira e caminhão basculante de 14 m³</v>
          </cell>
          <cell r="C5643" t="str">
            <v>m³</v>
          </cell>
          <cell r="D5643">
            <v>9.69</v>
          </cell>
          <cell r="E5643" t="str">
            <v>SICRO Abr/26</v>
          </cell>
        </row>
        <row r="5644">
          <cell r="A5644">
            <v>5501886</v>
          </cell>
          <cell r="B5644" t="str">
            <v>Escavação, carga e transporte de material de 1ª categoria - DMT de 2.500 a 3.000 m - caminho de serviço em leito natural - com carregadeira e caminhão basculante de 14 m³</v>
          </cell>
          <cell r="C5644" t="str">
            <v>m³</v>
          </cell>
          <cell r="D5644">
            <v>18.68</v>
          </cell>
          <cell r="E5644" t="str">
            <v>SICRO Abr/26</v>
          </cell>
        </row>
        <row r="5645">
          <cell r="A5645">
            <v>5502120</v>
          </cell>
          <cell r="B5645" t="str">
            <v>Escavação, carga e transporte de material de 1ª categoria - DMT de 2.500 a 3.000 m - caminho de serviço em leito natural - com escavadeira e caminhão basculante de 14 m³</v>
          </cell>
          <cell r="C5645" t="str">
            <v>m³</v>
          </cell>
          <cell r="D5645">
            <v>13.81</v>
          </cell>
          <cell r="E5645" t="str">
            <v>SICRO Abr/26</v>
          </cell>
        </row>
        <row r="5646">
          <cell r="A5646">
            <v>5501912</v>
          </cell>
          <cell r="B5646" t="str">
            <v>Escavação, carga e transporte de material de 1ª categoria - DMT de 2.500 a 3.000 m - caminho de serviço em revestimento primário - com carregadeira e caminhão basculante de 14 m³</v>
          </cell>
          <cell r="C5646" t="str">
            <v>m³</v>
          </cell>
          <cell r="D5646">
            <v>15.73</v>
          </cell>
          <cell r="E5646" t="str">
            <v>SICRO Abr/26</v>
          </cell>
        </row>
        <row r="5647">
          <cell r="A5647">
            <v>5502146</v>
          </cell>
          <cell r="B5647" t="str">
            <v>Escavação, carga e transporte de material de 1ª categoria - DMT de 2.500 a 3.000 m - caminho de serviço em revestimento primário - com escavadeira e caminhão basculante de 14 m³</v>
          </cell>
          <cell r="C5647" t="str">
            <v>m³</v>
          </cell>
          <cell r="D5647">
            <v>10.87</v>
          </cell>
          <cell r="E5647" t="str">
            <v>SICRO Abr/26</v>
          </cell>
        </row>
        <row r="5648">
          <cell r="A5648">
            <v>5501938</v>
          </cell>
          <cell r="B5648" t="str">
            <v>Escavação, carga e transporte de material de 1ª categoria - DMT de 2.500 a 3.000 m - caminho de serviço pavimentado - com carregadeira e caminhão basculante de 14 m³</v>
          </cell>
          <cell r="C5648" t="str">
            <v>m³</v>
          </cell>
          <cell r="D5648">
            <v>15.61</v>
          </cell>
          <cell r="E5648" t="str">
            <v>SICRO Abr/26</v>
          </cell>
        </row>
        <row r="5649">
          <cell r="A5649">
            <v>5502172</v>
          </cell>
          <cell r="B5649" t="str">
            <v>Escavação, carga e transporte de material de 1ª categoria - DMT de 2.500 a 3.000 m - caminho de serviço pavimentado - com escavadeira e caminhão basculante de 14 m³</v>
          </cell>
          <cell r="C5649" t="str">
            <v>m³</v>
          </cell>
          <cell r="D5649">
            <v>10.74</v>
          </cell>
          <cell r="E5649" t="str">
            <v>SICRO Abr/26</v>
          </cell>
        </row>
        <row r="5650">
          <cell r="A5650">
            <v>5501876</v>
          </cell>
          <cell r="B5650" t="str">
            <v>Escavação, carga e transporte de material de 1ª categoria - DMT de 200 a 400 m - caminho de serviço em leito natural - com carregadeira e caminhão basculante de 14 m³</v>
          </cell>
          <cell r="C5650" t="str">
            <v>m³</v>
          </cell>
          <cell r="D5650">
            <v>12.62</v>
          </cell>
          <cell r="E5650" t="str">
            <v>SICRO Abr/26</v>
          </cell>
        </row>
        <row r="5651">
          <cell r="A5651">
            <v>5502110</v>
          </cell>
          <cell r="B5651" t="str">
            <v>Escavação, carga e transporte de material de 1ª categoria - DMT de 200 a 400 m - caminho de serviço em leito natural - com escavadeira e caminhão basculante de 14 m³</v>
          </cell>
          <cell r="C5651" t="str">
            <v>m³</v>
          </cell>
          <cell r="D5651">
            <v>7.66</v>
          </cell>
          <cell r="E5651" t="str">
            <v>SICRO Abr/26</v>
          </cell>
        </row>
        <row r="5652">
          <cell r="A5652">
            <v>5501902</v>
          </cell>
          <cell r="B5652" t="str">
            <v>Escavação, carga e transporte de material de 1ª categoria - DMT de 200 a 400 m - caminho de serviço em revestimento primário - com carregadeira e caminhão basculante de 14 m³</v>
          </cell>
          <cell r="C5652" t="str">
            <v>m³</v>
          </cell>
          <cell r="D5652">
            <v>12.11</v>
          </cell>
          <cell r="E5652" t="str">
            <v>SICRO Abr/26</v>
          </cell>
        </row>
        <row r="5653">
          <cell r="A5653">
            <v>5502136</v>
          </cell>
          <cell r="B5653" t="str">
            <v>Escavação, carga e transporte de material de 1ª categoria - DMT de 200 a 400 m - caminho de serviço em revestimento primário - com escavadeira e caminhão basculante de 14 m³</v>
          </cell>
          <cell r="C5653" t="str">
            <v>m³</v>
          </cell>
          <cell r="D5653">
            <v>7.17</v>
          </cell>
          <cell r="E5653" t="str">
            <v>SICRO Abr/26</v>
          </cell>
        </row>
        <row r="5654">
          <cell r="A5654">
            <v>5501928</v>
          </cell>
          <cell r="B5654" t="str">
            <v>Escavação, carga e transporte de material de 1ª categoria - DMT de 200 a 400 m - caminho de serviço pavimentado - com carregadeira e caminhão basculante de 14 m³</v>
          </cell>
          <cell r="C5654" t="str">
            <v>m³</v>
          </cell>
          <cell r="D5654">
            <v>12.2</v>
          </cell>
          <cell r="E5654" t="str">
            <v>SICRO Abr/26</v>
          </cell>
        </row>
        <row r="5655">
          <cell r="A5655">
            <v>5502162</v>
          </cell>
          <cell r="B5655" t="str">
            <v>Escavação, carga e transporte de material de 1ª categoria - DMT de 200 a 400 m - caminho de serviço pavimentado - com escavadeira e caminhão basculante de 14 m³</v>
          </cell>
          <cell r="C5655" t="str">
            <v>m³</v>
          </cell>
          <cell r="D5655">
            <v>7.26</v>
          </cell>
          <cell r="E5655" t="str">
            <v>SICRO Abr/26</v>
          </cell>
        </row>
        <row r="5656">
          <cell r="A5656">
            <v>5501877</v>
          </cell>
          <cell r="B5656" t="str">
            <v>Escavação, carga e transporte de material de 1ª categoria - DMT de 400 a 600 m - caminho de serviço em leito natural - com carregadeira e caminhão basculante de 14 m³</v>
          </cell>
          <cell r="C5656" t="str">
            <v>m³</v>
          </cell>
          <cell r="D5656">
            <v>13.52</v>
          </cell>
          <cell r="E5656" t="str">
            <v>SICRO Abr/26</v>
          </cell>
        </row>
        <row r="5657">
          <cell r="A5657">
            <v>5502111</v>
          </cell>
          <cell r="B5657" t="str">
            <v>Escavação, carga e transporte de material de 1ª categoria - DMT de 400 a 600 m - caminho de serviço em leito natural - com escavadeira e caminhão basculante de 14 m³</v>
          </cell>
          <cell r="C5657" t="str">
            <v>m³</v>
          </cell>
          <cell r="D5657">
            <v>8.11</v>
          </cell>
          <cell r="E5657" t="str">
            <v>SICRO Abr/26</v>
          </cell>
        </row>
        <row r="5658">
          <cell r="A5658">
            <v>5501903</v>
          </cell>
          <cell r="B5658" t="str">
            <v>Escavação, carga e transporte de material de 1ª categoria - DMT de 400 a 600 m - caminho de serviço em revestimento primário - com carregadeira e caminhão basculante de 14 m³</v>
          </cell>
          <cell r="C5658" t="str">
            <v>m³</v>
          </cell>
          <cell r="D5658">
            <v>12.41</v>
          </cell>
          <cell r="E5658" t="str">
            <v>SICRO Abr/26</v>
          </cell>
        </row>
        <row r="5659">
          <cell r="A5659">
            <v>5502137</v>
          </cell>
          <cell r="B5659" t="str">
            <v>Escavação, carga e transporte de material de 1ª categoria - DMT de 400 a 600 m - caminho de serviço em revestimento primário - com escavadeira e caminhão basculante de 14 m³</v>
          </cell>
          <cell r="C5659" t="str">
            <v>m³</v>
          </cell>
          <cell r="D5659">
            <v>7.44</v>
          </cell>
          <cell r="E5659" t="str">
            <v>SICRO Abr/26</v>
          </cell>
        </row>
        <row r="5660">
          <cell r="A5660">
            <v>5501929</v>
          </cell>
          <cell r="B5660" t="str">
            <v>Escavação, carga e transporte de material de 1ª categoria - DMT de 400 a 600 m - caminho de serviço pavimentado - com carregadeira e caminhão basculante de 14 m³</v>
          </cell>
          <cell r="C5660" t="str">
            <v>m³</v>
          </cell>
          <cell r="D5660">
            <v>12.45</v>
          </cell>
          <cell r="E5660" t="str">
            <v>SICRO Abr/26</v>
          </cell>
        </row>
        <row r="5661">
          <cell r="A5661">
            <v>5502163</v>
          </cell>
          <cell r="B5661" t="str">
            <v>Escavação, carga e transporte de material de 1ª categoria - DMT de 400 a 600 m - caminho de serviço pavimentado - com escavadeira e caminhão basculante de 14 m³</v>
          </cell>
          <cell r="C5661" t="str">
            <v>m³</v>
          </cell>
          <cell r="D5661">
            <v>7.49</v>
          </cell>
          <cell r="E5661" t="str">
            <v>SICRO Abr/26</v>
          </cell>
        </row>
        <row r="5662">
          <cell r="A5662">
            <v>5501875</v>
          </cell>
          <cell r="B5662" t="str">
            <v>Escavação, carga e transporte de material de 1ª categoria - DMT de 50 a 200 m - caminho de serviço em leito natural - com carregadeira e caminhão basculante de 14 m³</v>
          </cell>
          <cell r="C5662" t="str">
            <v>m³</v>
          </cell>
          <cell r="D5662">
            <v>12.11</v>
          </cell>
          <cell r="E5662" t="str">
            <v>SICRO Abr/26</v>
          </cell>
        </row>
        <row r="5663">
          <cell r="A5663">
            <v>5502109</v>
          </cell>
          <cell r="B5663" t="str">
            <v>Escavação, carga e transporte de material de 1ª categoria - DMT de 50 a 200 m - caminho de serviço em leito natural - com escavadeira e caminhão basculante de 14 m³</v>
          </cell>
          <cell r="C5663" t="str">
            <v>m³</v>
          </cell>
          <cell r="D5663">
            <v>7.17</v>
          </cell>
          <cell r="E5663" t="str">
            <v>SICRO Abr/26</v>
          </cell>
        </row>
        <row r="5664">
          <cell r="A5664">
            <v>5501901</v>
          </cell>
          <cell r="B5664" t="str">
            <v>Escavação, carga e transporte de material de 1ª categoria - DMT de 50 a 200 m - caminho de serviço em revestimento primário - com carregadeira e caminhão basculante de 14 m³</v>
          </cell>
          <cell r="C5664" t="str">
            <v>m³</v>
          </cell>
          <cell r="D5664">
            <v>11.31</v>
          </cell>
          <cell r="E5664" t="str">
            <v>SICRO Abr/26</v>
          </cell>
        </row>
        <row r="5665">
          <cell r="A5665">
            <v>5502135</v>
          </cell>
          <cell r="B5665" t="str">
            <v>Escavação, carga e transporte de material de 1ª categoria - DMT de 50 a 200 m - caminho de serviço em revestimento primário - com escavadeira e caminhão basculante de 14 m³</v>
          </cell>
          <cell r="C5665" t="str">
            <v>m³</v>
          </cell>
          <cell r="D5665">
            <v>6.33</v>
          </cell>
          <cell r="E5665" t="str">
            <v>SICRO Abr/26</v>
          </cell>
        </row>
        <row r="5666">
          <cell r="A5666">
            <v>5501927</v>
          </cell>
          <cell r="B5666" t="str">
            <v>Escavação, carga e transporte de material de 1ª categoria - DMT de 50 a 200 m - caminho de serviço pavimentado - com carregadeira e caminhão basculante de 14 m³</v>
          </cell>
          <cell r="C5666" t="str">
            <v>m³</v>
          </cell>
          <cell r="D5666">
            <v>11.9</v>
          </cell>
          <cell r="E5666" t="str">
            <v>SICRO Abr/26</v>
          </cell>
        </row>
        <row r="5667">
          <cell r="A5667">
            <v>5502161</v>
          </cell>
          <cell r="B5667" t="str">
            <v>Escavação, carga e transporte de material de 1ª categoria - DMT de 50 a 200 m - caminho de serviço pavimentado - com escavadeira e caminhão basculante de 14 m³</v>
          </cell>
          <cell r="C5667" t="str">
            <v>m³</v>
          </cell>
          <cell r="D5667">
            <v>6.43</v>
          </cell>
          <cell r="E5667" t="str">
            <v>SICRO Abr/26</v>
          </cell>
        </row>
        <row r="5668">
          <cell r="A5668">
            <v>5501878</v>
          </cell>
          <cell r="B5668" t="str">
            <v>Escavação, carga e transporte de material de 1ª categoria - DMT de 600 a 800 m - caminho de serviço em leito natural - com carregadeira e caminhão basculante de 14 m³</v>
          </cell>
          <cell r="C5668" t="str">
            <v>m³</v>
          </cell>
          <cell r="D5668">
            <v>13.89</v>
          </cell>
          <cell r="E5668" t="str">
            <v>SICRO Abr/26</v>
          </cell>
        </row>
        <row r="5669">
          <cell r="A5669">
            <v>5502112</v>
          </cell>
          <cell r="B5669" t="str">
            <v>Escavação, carga e transporte de material de 1ª categoria - DMT de 600 a 800 m - caminho de serviço em leito natural - com escavadeira e caminhão basculante de 14 m³</v>
          </cell>
          <cell r="C5669" t="str">
            <v>m³</v>
          </cell>
          <cell r="D5669">
            <v>8.9700000000000006</v>
          </cell>
          <cell r="E5669" t="str">
            <v>SICRO Abr/26</v>
          </cell>
        </row>
        <row r="5670">
          <cell r="A5670">
            <v>5501904</v>
          </cell>
          <cell r="B5670" t="str">
            <v>Escavação, carga e transporte de material de 1ª categoria - DMT de 600 a 800 m - caminho de serviço em revestimento primário - com carregadeira e caminhão basculante de 14 m³</v>
          </cell>
          <cell r="C5670" t="str">
            <v>m³</v>
          </cell>
          <cell r="D5670">
            <v>12.62</v>
          </cell>
          <cell r="E5670" t="str">
            <v>SICRO Abr/26</v>
          </cell>
        </row>
        <row r="5671">
          <cell r="A5671">
            <v>5502138</v>
          </cell>
          <cell r="B5671" t="str">
            <v>Escavação, carga e transporte de material de 1ª categoria - DMT de 600 a 800 m - caminho de serviço em revestimento primário - com escavadeira e caminhão basculante de 14 m³</v>
          </cell>
          <cell r="C5671" t="str">
            <v>m³</v>
          </cell>
          <cell r="D5671">
            <v>7.71</v>
          </cell>
          <cell r="E5671" t="str">
            <v>SICRO Abr/26</v>
          </cell>
        </row>
        <row r="5672">
          <cell r="A5672">
            <v>5501930</v>
          </cell>
          <cell r="B5672" t="str">
            <v>Escavação, carga e transporte de material de 1ª categoria - DMT de 600 a 800 m - caminho de serviço pavimentado - com carregadeira e caminhão basculante de 14 m³</v>
          </cell>
          <cell r="C5672" t="str">
            <v>m³</v>
          </cell>
          <cell r="D5672">
            <v>12.66</v>
          </cell>
          <cell r="E5672" t="str">
            <v>SICRO Abr/26</v>
          </cell>
        </row>
        <row r="5673">
          <cell r="A5673">
            <v>5502164</v>
          </cell>
          <cell r="B5673" t="str">
            <v>Escavação, carga e transporte de material de 1ª categoria - DMT de 600 a 800 m - caminho de serviço pavimentado - com escavadeira e caminhão basculante de 14 m³</v>
          </cell>
          <cell r="C5673" t="str">
            <v>m³</v>
          </cell>
          <cell r="D5673">
            <v>7.71</v>
          </cell>
          <cell r="E5673" t="str">
            <v>SICRO Abr/26</v>
          </cell>
        </row>
        <row r="5674">
          <cell r="A5674">
            <v>5501879</v>
          </cell>
          <cell r="B5674" t="str">
            <v>Escavação, carga e transporte de material de 1ª categoria - DMT de 800 a 1.000 m - caminho de serviço em leito natural - com carregadeira e caminhão basculante de 14 m³</v>
          </cell>
          <cell r="C5674" t="str">
            <v>m³</v>
          </cell>
          <cell r="D5674">
            <v>14.26</v>
          </cell>
          <cell r="E5674" t="str">
            <v>SICRO Abr/26</v>
          </cell>
        </row>
        <row r="5675">
          <cell r="A5675">
            <v>5502113</v>
          </cell>
          <cell r="B5675" t="str">
            <v>Escavação, carga e transporte de material de 1ª categoria - DMT de 800 a 1.000 m - caminho de serviço em leito natural - com escavadeira e caminhão basculante de 14 m³</v>
          </cell>
          <cell r="C5675" t="str">
            <v>m³</v>
          </cell>
          <cell r="D5675">
            <v>9.3000000000000007</v>
          </cell>
          <cell r="E5675" t="str">
            <v>SICRO Abr/26</v>
          </cell>
        </row>
        <row r="5676">
          <cell r="A5676">
            <v>5501905</v>
          </cell>
          <cell r="B5676" t="str">
            <v>Escavação, carga e transporte de material de 1ª categoria - DMT de 800 a 1.000 m - caminho de serviço em revestimento primário - com carregadeira e caminhão basculante de 14 m³</v>
          </cell>
          <cell r="C5676" t="str">
            <v>m³</v>
          </cell>
          <cell r="D5676">
            <v>12.87</v>
          </cell>
          <cell r="E5676" t="str">
            <v>SICRO Abr/26</v>
          </cell>
        </row>
        <row r="5677">
          <cell r="A5677">
            <v>5502139</v>
          </cell>
          <cell r="B5677" t="str">
            <v>Escavação, carga e transporte de material de 1ª categoria - DMT de 800 a 1.000 m - caminho de serviço em revestimento primário - com escavadeira e caminhão basculante de 14 m³</v>
          </cell>
          <cell r="C5677" t="str">
            <v>m³</v>
          </cell>
          <cell r="D5677">
            <v>7.93</v>
          </cell>
          <cell r="E5677" t="str">
            <v>SICRO Abr/26</v>
          </cell>
        </row>
        <row r="5678">
          <cell r="A5678">
            <v>5501931</v>
          </cell>
          <cell r="B5678" t="str">
            <v>Escavação, carga e transporte de material de 1ª categoria - DMT de 800 a 1.000 m - caminho de serviço pavimentado - com carregadeira e caminhão basculante de 14 m³</v>
          </cell>
          <cell r="C5678" t="str">
            <v>m³</v>
          </cell>
          <cell r="D5678">
            <v>13.37</v>
          </cell>
          <cell r="E5678" t="str">
            <v>SICRO Abr/26</v>
          </cell>
        </row>
        <row r="5679">
          <cell r="A5679">
            <v>5502165</v>
          </cell>
          <cell r="B5679" t="str">
            <v>Escavação, carga e transporte de material de 1ª categoria - DMT de 800 a 1.000 m - caminho de serviço pavimentado - com escavadeira e caminhão basculante de 14 m³</v>
          </cell>
          <cell r="C5679" t="str">
            <v>m³</v>
          </cell>
          <cell r="D5679">
            <v>7.93</v>
          </cell>
          <cell r="E5679" t="str">
            <v>SICRO Abr/26</v>
          </cell>
        </row>
        <row r="5680">
          <cell r="A5680">
            <v>5502825</v>
          </cell>
          <cell r="B5680" t="str">
            <v>Escavação, carga e transporte de material de 1ª categoria na distância de 3.000 m - caminho de serviço em leito natural - com carregadeira e caminhão basculante de 14 m³</v>
          </cell>
          <cell r="C5680" t="str">
            <v>m³</v>
          </cell>
          <cell r="D5680">
            <v>19.68</v>
          </cell>
          <cell r="E5680" t="str">
            <v>SICRO Abr/26</v>
          </cell>
        </row>
        <row r="5681">
          <cell r="A5681">
            <v>5502834</v>
          </cell>
          <cell r="B5681" t="str">
            <v>Escavação, carga e transporte de material de 1ª categoria na distância de 3.000 m - caminho de serviço em leito natural - com escavadeira e caminhão basculante de 14 m³</v>
          </cell>
          <cell r="C5681" t="str">
            <v>m³</v>
          </cell>
          <cell r="D5681">
            <v>14.35</v>
          </cell>
          <cell r="E5681" t="str">
            <v>SICRO Abr/26</v>
          </cell>
        </row>
        <row r="5682">
          <cell r="A5682">
            <v>5502826</v>
          </cell>
          <cell r="B5682" t="str">
            <v>Escavação, carga e transporte de material de 1ª categoria na distância de 3.000 m - caminho de serviço em revestimento primário - com carregadeira e caminhão basculante de 14 m³</v>
          </cell>
          <cell r="C5682" t="str">
            <v>m³</v>
          </cell>
          <cell r="D5682">
            <v>16.05</v>
          </cell>
          <cell r="E5682" t="str">
            <v>SICRO Abr/26</v>
          </cell>
        </row>
        <row r="5683">
          <cell r="A5683">
            <v>5502835</v>
          </cell>
          <cell r="B5683" t="str">
            <v>Escavação, carga e transporte de material de 1ª categoria na distância de 3.000 m - caminho de serviço em revestimento primário - com escavadeira e caminhão basculante de 14 m³</v>
          </cell>
          <cell r="C5683" t="str">
            <v>m³</v>
          </cell>
          <cell r="D5683">
            <v>11.21</v>
          </cell>
          <cell r="E5683" t="str">
            <v>SICRO Abr/26</v>
          </cell>
        </row>
        <row r="5684">
          <cell r="A5684">
            <v>5502827</v>
          </cell>
          <cell r="B5684" t="str">
            <v>Escavação, carga e transporte de material de 1ª categoria na distância de 3.000 m - caminho de serviço pavimentado - com carregadeira e caminhão basculante de 14 m³</v>
          </cell>
          <cell r="C5684" t="str">
            <v>m³</v>
          </cell>
          <cell r="D5684">
            <v>15.86</v>
          </cell>
          <cell r="E5684" t="str">
            <v>SICRO Abr/26</v>
          </cell>
        </row>
        <row r="5685">
          <cell r="A5685">
            <v>5502836</v>
          </cell>
          <cell r="B5685" t="str">
            <v>Escavação, carga e transporte de material de 1ª categoria na distância de 3.000 m - caminho de serviço pavimentado - com escavadeira e caminhão basculante de 14 m³</v>
          </cell>
          <cell r="C5685" t="str">
            <v>m³</v>
          </cell>
          <cell r="D5685">
            <v>11.01</v>
          </cell>
          <cell r="E5685" t="str">
            <v>SICRO Abr/26</v>
          </cell>
        </row>
        <row r="5686">
          <cell r="A5686">
            <v>5502356</v>
          </cell>
          <cell r="B5686" t="str">
            <v>Escavação, carga e transporte de material de 2ª categoria - DMT de 1.000 a 1.200 m - caminho de serviço em leito natural - com carregadeira e caminhão basculante de 14 m³</v>
          </cell>
          <cell r="C5686" t="str">
            <v>m³</v>
          </cell>
          <cell r="D5686">
            <v>24.18</v>
          </cell>
          <cell r="E5686" t="str">
            <v>SICRO Abr/26</v>
          </cell>
        </row>
        <row r="5687">
          <cell r="A5687">
            <v>5502590</v>
          </cell>
          <cell r="B5687" t="str">
            <v>Escavação, carga e transporte de material de 2ª categoria - DMT de 1.000 a 1.200 m - caminho de serviço em leito natural - com escavadeira e caminhão basculante de 14 m³</v>
          </cell>
          <cell r="C5687" t="str">
            <v>m³</v>
          </cell>
          <cell r="D5687">
            <v>13.25</v>
          </cell>
          <cell r="E5687" t="str">
            <v>SICRO Abr/26</v>
          </cell>
        </row>
        <row r="5688">
          <cell r="A5688">
            <v>5502382</v>
          </cell>
          <cell r="B5688" t="str">
            <v>Escavação, carga e transporte de material de 2ª categoria - DMT de 1.000 a 1.200 m - caminho de serviço em revestimento primário - com carregadeira e caminhão basculante de 14 m³</v>
          </cell>
          <cell r="C5688" t="str">
            <v>m³</v>
          </cell>
          <cell r="D5688">
            <v>22.41</v>
          </cell>
          <cell r="E5688" t="str">
            <v>SICRO Abr/26</v>
          </cell>
        </row>
        <row r="5689">
          <cell r="A5689">
            <v>5502616</v>
          </cell>
          <cell r="B5689" t="str">
            <v>Escavação, carga e transporte de material de 2ª categoria - DMT de 1.000 a 1.200 m - caminho de serviço em revestimento primário - com escavadeira e caminhão basculante de 14 m³</v>
          </cell>
          <cell r="C5689" t="str">
            <v>m³</v>
          </cell>
          <cell r="D5689">
            <v>11.3</v>
          </cell>
          <cell r="E5689" t="str">
            <v>SICRO Abr/26</v>
          </cell>
        </row>
        <row r="5690">
          <cell r="A5690">
            <v>5502408</v>
          </cell>
          <cell r="B5690" t="str">
            <v>Escavação, carga e transporte de material de 2ª categoria - DMT de 1.000 a 1.200 m - caminho de serviço pavimentado - com carregadeira e caminhão basculante de 14 m³</v>
          </cell>
          <cell r="C5690" t="str">
            <v>m³</v>
          </cell>
          <cell r="D5690">
            <v>22.41</v>
          </cell>
          <cell r="E5690" t="str">
            <v>SICRO Abr/26</v>
          </cell>
        </row>
        <row r="5691">
          <cell r="A5691">
            <v>5502642</v>
          </cell>
          <cell r="B5691" t="str">
            <v>Escavação, carga e transporte de material de 2ª categoria - DMT de 1.000 a 1.200 m - caminho de serviço pavimentado - com escavadeira e caminhão basculante de 14 m³</v>
          </cell>
          <cell r="C5691" t="str">
            <v>m³</v>
          </cell>
          <cell r="D5691">
            <v>11.24</v>
          </cell>
          <cell r="E5691" t="str">
            <v>SICRO Abr/26</v>
          </cell>
        </row>
        <row r="5692">
          <cell r="A5692">
            <v>5502357</v>
          </cell>
          <cell r="B5692" t="str">
            <v>Escavação, carga e transporte de material de 2ª categoria - DMT de 1.200 a 1.400 m - caminho de serviço em leito natural - com carregadeira e caminhão basculante de 14 m³</v>
          </cell>
          <cell r="C5692" t="str">
            <v>m³</v>
          </cell>
          <cell r="D5692">
            <v>24.54</v>
          </cell>
          <cell r="E5692" t="str">
            <v>SICRO Abr/26</v>
          </cell>
        </row>
        <row r="5693">
          <cell r="A5693">
            <v>5502591</v>
          </cell>
          <cell r="B5693" t="str">
            <v>Escavação, carga e transporte de material de 2ª categoria - DMT de 1.200 a 1.400 m - caminho de serviço em leito natural - com escavadeira e caminhão basculante de 14 m³</v>
          </cell>
          <cell r="C5693" t="str">
            <v>m³</v>
          </cell>
          <cell r="D5693">
            <v>13.64</v>
          </cell>
          <cell r="E5693" t="str">
            <v>SICRO Abr/26</v>
          </cell>
        </row>
        <row r="5694">
          <cell r="A5694">
            <v>5502383</v>
          </cell>
          <cell r="B5694" t="str">
            <v>Escavação, carga e transporte de material de 2ª categoria - DMT de 1.200 a 1.400 m - caminho de serviço em revestimento primário - com carregadeira e caminhão basculante de 14 m³</v>
          </cell>
          <cell r="C5694" t="str">
            <v>m³</v>
          </cell>
          <cell r="D5694">
            <v>22.64</v>
          </cell>
          <cell r="E5694" t="str">
            <v>SICRO Abr/26</v>
          </cell>
        </row>
        <row r="5695">
          <cell r="A5695">
            <v>5502617</v>
          </cell>
          <cell r="B5695" t="str">
            <v>Escavação, carga e transporte de material de 2ª categoria - DMT de 1.200 a 1.400 m - caminho de serviço em revestimento primário - com escavadeira e caminhão basculante de 14 m³</v>
          </cell>
          <cell r="C5695" t="str">
            <v>m³</v>
          </cell>
          <cell r="D5695">
            <v>11.47</v>
          </cell>
          <cell r="E5695" t="str">
            <v>SICRO Abr/26</v>
          </cell>
        </row>
        <row r="5696">
          <cell r="A5696">
            <v>5502409</v>
          </cell>
          <cell r="B5696" t="str">
            <v>Escavação, carga e transporte de material de 2ª categoria - DMT de 1.200 a 1.400 m - caminho de serviço pavimentado - com carregadeira e caminhão basculante de 14 m³</v>
          </cell>
          <cell r="C5696" t="str">
            <v>m³</v>
          </cell>
          <cell r="D5696">
            <v>22.58</v>
          </cell>
          <cell r="E5696" t="str">
            <v>SICRO Abr/26</v>
          </cell>
        </row>
        <row r="5697">
          <cell r="A5697">
            <v>5502643</v>
          </cell>
          <cell r="B5697" t="str">
            <v>Escavação, carga e transporte de material de 2ª categoria - DMT de 1.200 a 1.400 m - caminho de serviço pavimentado - com escavadeira e caminhão basculante de 14 m³</v>
          </cell>
          <cell r="C5697" t="str">
            <v>m³</v>
          </cell>
          <cell r="D5697">
            <v>11.47</v>
          </cell>
          <cell r="E5697" t="str">
            <v>SICRO Abr/26</v>
          </cell>
        </row>
        <row r="5698">
          <cell r="A5698">
            <v>5502358</v>
          </cell>
          <cell r="B5698" t="str">
            <v>Escavação, carga e transporte de material de 2ª categoria - DMT de 1.400 a 1.600 m - caminho de serviço em leito natural - com carregadeira e caminhão basculante de 14 m³</v>
          </cell>
          <cell r="C5698" t="str">
            <v>m³</v>
          </cell>
          <cell r="D5698">
            <v>24.9</v>
          </cell>
          <cell r="E5698" t="str">
            <v>SICRO Abr/26</v>
          </cell>
        </row>
        <row r="5699">
          <cell r="A5699">
            <v>5502592</v>
          </cell>
          <cell r="B5699" t="str">
            <v>Escavação, carga e transporte de material de 2ª categoria - DMT de 1.400 a 1.600 m - caminho de serviço em leito natural - com escavadeira e caminhão basculante de 14 m³</v>
          </cell>
          <cell r="C5699" t="str">
            <v>m³</v>
          </cell>
          <cell r="D5699">
            <v>13.95</v>
          </cell>
          <cell r="E5699" t="str">
            <v>SICRO Abr/26</v>
          </cell>
        </row>
        <row r="5700">
          <cell r="A5700">
            <v>5502384</v>
          </cell>
          <cell r="B5700" t="str">
            <v>Escavação, carga e transporte de material de 2ª categoria - DMT de 1.400 a 1.600 m - caminho de serviço em revestimento primário - com carregadeira e caminhão basculante de 14 m³</v>
          </cell>
          <cell r="C5700" t="str">
            <v>m³</v>
          </cell>
          <cell r="D5700">
            <v>22.87</v>
          </cell>
          <cell r="E5700" t="str">
            <v>SICRO Abr/26</v>
          </cell>
        </row>
        <row r="5701">
          <cell r="A5701">
            <v>5502618</v>
          </cell>
          <cell r="B5701" t="str">
            <v>Escavação, carga e transporte de material de 2ª categoria - DMT de 1.400 a 1.600 m - caminho de serviço em revestimento primário - com escavadeira e caminhão basculante de 14 m³</v>
          </cell>
          <cell r="C5701" t="str">
            <v>m³</v>
          </cell>
          <cell r="D5701">
            <v>12.62</v>
          </cell>
          <cell r="E5701" t="str">
            <v>SICRO Abr/26</v>
          </cell>
        </row>
        <row r="5702">
          <cell r="A5702">
            <v>5502410</v>
          </cell>
          <cell r="B5702" t="str">
            <v>Escavação, carga e transporte de material de 2ª categoria - DMT de 1.400 a 1.600 m - caminho de serviço pavimentado - com carregadeira e caminhão basculante de 14 m³</v>
          </cell>
          <cell r="C5702" t="str">
            <v>m³</v>
          </cell>
          <cell r="D5702">
            <v>22.82</v>
          </cell>
          <cell r="E5702" t="str">
            <v>SICRO Abr/26</v>
          </cell>
        </row>
        <row r="5703">
          <cell r="A5703">
            <v>5502644</v>
          </cell>
          <cell r="B5703" t="str">
            <v>Escavação, carga e transporte de material de 2ª categoria - DMT de 1.400 a 1.600 m - caminho de serviço pavimentado - com escavadeira e caminhão basculante de 14 m³</v>
          </cell>
          <cell r="C5703" t="str">
            <v>m³</v>
          </cell>
          <cell r="D5703">
            <v>12.55</v>
          </cell>
          <cell r="E5703" t="str">
            <v>SICRO Abr/26</v>
          </cell>
        </row>
        <row r="5704">
          <cell r="A5704">
            <v>5502359</v>
          </cell>
          <cell r="B5704" t="str">
            <v>Escavação, carga e transporte de material de 2ª categoria - DMT de 1.600 a 1.800 m - caminho de serviço em leito natural - com carregadeira e caminhão basculante de 14 m³</v>
          </cell>
          <cell r="C5704" t="str">
            <v>m³</v>
          </cell>
          <cell r="D5704">
            <v>25.26</v>
          </cell>
          <cell r="E5704" t="str">
            <v>SICRO Abr/26</v>
          </cell>
        </row>
        <row r="5705">
          <cell r="A5705">
            <v>5502593</v>
          </cell>
          <cell r="B5705" t="str">
            <v>Escavação, carga e transporte de material de 2ª categoria - DMT de 1.600 a 1.800 m - caminho de serviço em leito natural - com escavadeira e caminhão basculante de 14 m³</v>
          </cell>
          <cell r="C5705" t="str">
            <v>m³</v>
          </cell>
          <cell r="D5705">
            <v>14.34</v>
          </cell>
          <cell r="E5705" t="str">
            <v>SICRO Abr/26</v>
          </cell>
        </row>
        <row r="5706">
          <cell r="A5706">
            <v>5502385</v>
          </cell>
          <cell r="B5706" t="str">
            <v>Escavação, carga e transporte de material de 2ª categoria - DMT de 1.600 a 1.800 m - caminho de serviço em revestimento primário - com carregadeira e caminhão basculante de 14 m³</v>
          </cell>
          <cell r="C5706" t="str">
            <v>m³</v>
          </cell>
          <cell r="D5706">
            <v>23.1</v>
          </cell>
          <cell r="E5706" t="str">
            <v>SICRO Abr/26</v>
          </cell>
        </row>
        <row r="5707">
          <cell r="A5707">
            <v>5502619</v>
          </cell>
          <cell r="B5707" t="str">
            <v>Escavação, carga e transporte de material de 2ª categoria - DMT de 1.600 a 1.800 m - caminho de serviço em revestimento primário - com escavadeira e caminhão basculante de 14 m³</v>
          </cell>
          <cell r="C5707" t="str">
            <v>m³</v>
          </cell>
          <cell r="D5707">
            <v>12.86</v>
          </cell>
          <cell r="E5707" t="str">
            <v>SICRO Abr/26</v>
          </cell>
        </row>
        <row r="5708">
          <cell r="A5708">
            <v>5502411</v>
          </cell>
          <cell r="B5708" t="str">
            <v>Escavação, carga e transporte de material de 2ª categoria - DMT de 1.600 a 1.800 m - caminho de serviço pavimentado - com carregadeira e caminhão basculante de 14 m³</v>
          </cell>
          <cell r="C5708" t="str">
            <v>m³</v>
          </cell>
          <cell r="D5708">
            <v>23.05</v>
          </cell>
          <cell r="E5708" t="str">
            <v>SICRO Abr/26</v>
          </cell>
        </row>
        <row r="5709">
          <cell r="A5709">
            <v>5502645</v>
          </cell>
          <cell r="B5709" t="str">
            <v>Escavação, carga e transporte de material de 2ª categoria - DMT de 1.600 a 1.800 m - caminho de serviço pavimentado - com escavadeira e caminhão basculante de 14 m³</v>
          </cell>
          <cell r="C5709" t="str">
            <v>m³</v>
          </cell>
          <cell r="D5709">
            <v>12.78</v>
          </cell>
          <cell r="E5709" t="str">
            <v>SICRO Abr/26</v>
          </cell>
        </row>
        <row r="5710">
          <cell r="A5710">
            <v>5502360</v>
          </cell>
          <cell r="B5710" t="str">
            <v>Escavação, carga e transporte de material de 2ª categoria - DMT de 1.800 a 2.000 m - caminho de serviço em leito natural - com carregadeira e caminhão basculante de 14 m³</v>
          </cell>
          <cell r="C5710" t="str">
            <v>m³</v>
          </cell>
          <cell r="D5710">
            <v>26.23</v>
          </cell>
          <cell r="E5710" t="str">
            <v>SICRO Abr/26</v>
          </cell>
        </row>
        <row r="5711">
          <cell r="A5711">
            <v>5502594</v>
          </cell>
          <cell r="B5711" t="str">
            <v>Escavação, carga e transporte de material de 2ª categoria - DMT de 1.800 a 2.000 m - caminho de serviço em leito natural - com escavadeira e caminhão basculante de 14 m³</v>
          </cell>
          <cell r="C5711" t="str">
            <v>m³</v>
          </cell>
          <cell r="D5711">
            <v>15.59</v>
          </cell>
          <cell r="E5711" t="str">
            <v>SICRO Abr/26</v>
          </cell>
        </row>
        <row r="5712">
          <cell r="A5712">
            <v>5502386</v>
          </cell>
          <cell r="B5712" t="str">
            <v>Escavação, carga e transporte de material de 2ª categoria - DMT de 1.800 a 2.000 m - caminho de serviço em revestimento primário - com carregadeira e caminhão basculante de 14 m³</v>
          </cell>
          <cell r="C5712" t="str">
            <v>m³</v>
          </cell>
          <cell r="D5712">
            <v>23.96</v>
          </cell>
          <cell r="E5712" t="str">
            <v>SICRO Abr/26</v>
          </cell>
        </row>
        <row r="5713">
          <cell r="A5713">
            <v>5502620</v>
          </cell>
          <cell r="B5713" t="str">
            <v>Escavação, carga e transporte de material de 2ª categoria - DMT de 1.800 a 2.000 m - caminho de serviço em revestimento primário - com escavadeira e caminhão basculante de 14 m³</v>
          </cell>
          <cell r="C5713" t="str">
            <v>m³</v>
          </cell>
          <cell r="D5713">
            <v>13.01</v>
          </cell>
          <cell r="E5713" t="str">
            <v>SICRO Abr/26</v>
          </cell>
        </row>
        <row r="5714">
          <cell r="A5714">
            <v>5502412</v>
          </cell>
          <cell r="B5714" t="str">
            <v>Escavação, carga e transporte de material de 2ª categoria - DMT de 1.800 a 2.000 m - caminho de serviço pavimentado - com carregadeira e caminhão basculante de 14 m³</v>
          </cell>
          <cell r="C5714" t="str">
            <v>m³</v>
          </cell>
          <cell r="D5714">
            <v>23.89</v>
          </cell>
          <cell r="E5714" t="str">
            <v>SICRO Abr/26</v>
          </cell>
        </row>
        <row r="5715">
          <cell r="A5715">
            <v>5502646</v>
          </cell>
          <cell r="B5715" t="str">
            <v>Escavação, carga e transporte de material de 2ª categoria - DMT de 1.800 a 2.000 m - caminho de serviço pavimentado - com escavadeira e caminhão basculante de 14 m³</v>
          </cell>
          <cell r="C5715" t="str">
            <v>m³</v>
          </cell>
          <cell r="D5715">
            <v>12.94</v>
          </cell>
          <cell r="E5715" t="str">
            <v>SICRO Abr/26</v>
          </cell>
        </row>
        <row r="5716">
          <cell r="A5716">
            <v>5502361</v>
          </cell>
          <cell r="B5716" t="str">
            <v>Escavação, carga e transporte de material de 2ª categoria - DMT de 2.000 a 2.500 m - caminho de serviço em leito natural - com carregadeira e caminhão basculante de 14 m³</v>
          </cell>
          <cell r="C5716" t="str">
            <v>m³</v>
          </cell>
          <cell r="D5716">
            <v>26.84</v>
          </cell>
          <cell r="E5716" t="str">
            <v>SICRO Abr/26</v>
          </cell>
        </row>
        <row r="5717">
          <cell r="A5717">
            <v>5502595</v>
          </cell>
          <cell r="B5717" t="str">
            <v>Escavação, carga e transporte de material de 2ª categoria - DMT de 2.000 a 2.500 m - caminho de serviço em leito natural - com escavadeira e caminhão basculante de 14 m³</v>
          </cell>
          <cell r="C5717" t="str">
            <v>m³</v>
          </cell>
          <cell r="D5717">
            <v>16.170000000000002</v>
          </cell>
          <cell r="E5717" t="str">
            <v>SICRO Abr/26</v>
          </cell>
        </row>
        <row r="5718">
          <cell r="A5718">
            <v>5502387</v>
          </cell>
          <cell r="B5718" t="str">
            <v>Escavação, carga e transporte de material de 2ª categoria - DMT de 2.000 a 2.500 m - caminho de serviço em revestimento primário - com carregadeira e caminhão basculante de 14 m³</v>
          </cell>
          <cell r="C5718" t="str">
            <v>m³</v>
          </cell>
          <cell r="D5718">
            <v>24.39</v>
          </cell>
          <cell r="E5718" t="str">
            <v>SICRO Abr/26</v>
          </cell>
        </row>
        <row r="5719">
          <cell r="A5719">
            <v>5502621</v>
          </cell>
          <cell r="B5719" t="str">
            <v>Escavação, carga e transporte de material de 2ª categoria - DMT de 2.000 a 2.500 m - caminho de serviço em revestimento primário - com escavadeira e caminhão basculante de 14 m³</v>
          </cell>
          <cell r="C5719" t="str">
            <v>m³</v>
          </cell>
          <cell r="D5719">
            <v>13.48</v>
          </cell>
          <cell r="E5719" t="str">
            <v>SICRO Abr/26</v>
          </cell>
        </row>
        <row r="5720">
          <cell r="A5720">
            <v>5502413</v>
          </cell>
          <cell r="B5720" t="str">
            <v>Escavação, carga e transporte de material de 2ª categoria - DMT de 2.000 a 2.500 m - caminho de serviço pavimentado - com carregadeira e caminhão basculante de 14 m³</v>
          </cell>
          <cell r="C5720" t="str">
            <v>m³</v>
          </cell>
          <cell r="D5720">
            <v>24.25</v>
          </cell>
          <cell r="E5720" t="str">
            <v>SICRO Abr/26</v>
          </cell>
        </row>
        <row r="5721">
          <cell r="A5721">
            <v>5502647</v>
          </cell>
          <cell r="B5721" t="str">
            <v>Escavação, carga e transporte de material de 2ª categoria - DMT de 2.000 a 2.500 m - caminho de serviço pavimentado - com escavadeira e caminhão basculante de 14 m³</v>
          </cell>
          <cell r="C5721" t="str">
            <v>m³</v>
          </cell>
          <cell r="D5721">
            <v>13.33</v>
          </cell>
          <cell r="E5721" t="str">
            <v>SICRO Abr/26</v>
          </cell>
        </row>
        <row r="5722">
          <cell r="A5722">
            <v>5502362</v>
          </cell>
          <cell r="B5722" t="str">
            <v>Escavação, carga e transporte de material de 2ª categoria - DMT de 2.500 a 3.000 m - caminho de serviço em leito natural - com carregadeira e caminhão basculante de 14 m³</v>
          </cell>
          <cell r="C5722" t="str">
            <v>m³</v>
          </cell>
          <cell r="D5722">
            <v>28.54</v>
          </cell>
          <cell r="E5722" t="str">
            <v>SICRO Abr/26</v>
          </cell>
        </row>
        <row r="5723">
          <cell r="A5723">
            <v>5502596</v>
          </cell>
          <cell r="B5723" t="str">
            <v>Escavação, carga e transporte de material de 2ª categoria - DMT de 2.500 a 3.000 m - caminho de serviço em leito natural - com escavadeira e caminhão basculante de 14 m³</v>
          </cell>
          <cell r="C5723" t="str">
            <v>m³</v>
          </cell>
          <cell r="D5723">
            <v>17.14</v>
          </cell>
          <cell r="E5723" t="str">
            <v>SICRO Abr/26</v>
          </cell>
        </row>
        <row r="5724">
          <cell r="A5724">
            <v>5502388</v>
          </cell>
          <cell r="B5724" t="str">
            <v>Escavação, carga e transporte de material de 2ª categoria - DMT de 2.500 a 3.000 m - caminho de serviço em revestimento primário - com carregadeira e caminhão basculante de 14 m³</v>
          </cell>
          <cell r="C5724" t="str">
            <v>m³</v>
          </cell>
          <cell r="D5724">
            <v>24.97</v>
          </cell>
          <cell r="E5724" t="str">
            <v>SICRO Abr/26</v>
          </cell>
        </row>
        <row r="5725">
          <cell r="A5725">
            <v>5502622</v>
          </cell>
          <cell r="B5725" t="str">
            <v>Escavação, carga e transporte de material de 2ª categoria - DMT de 2.500 a 3.000 m - caminho de serviço em revestimento primário - com escavadeira e caminhão basculante de 14 m³</v>
          </cell>
          <cell r="C5725" t="str">
            <v>m³</v>
          </cell>
          <cell r="D5725">
            <v>14.1</v>
          </cell>
          <cell r="E5725" t="str">
            <v>SICRO Abr/26</v>
          </cell>
        </row>
        <row r="5726">
          <cell r="A5726">
            <v>5502414</v>
          </cell>
          <cell r="B5726" t="str">
            <v>Escavação, carga e transporte de material de 2ª categoria - DMT de 2.500 a 3.000 m - caminho de serviço pavimentado - com carregadeira e caminhão basculante de 14 m³</v>
          </cell>
          <cell r="C5726" t="str">
            <v>m³</v>
          </cell>
          <cell r="D5726">
            <v>24.83</v>
          </cell>
          <cell r="E5726" t="str">
            <v>SICRO Abr/26</v>
          </cell>
        </row>
        <row r="5727">
          <cell r="A5727">
            <v>5502648</v>
          </cell>
          <cell r="B5727" t="str">
            <v>Escavação, carga e transporte de material de 2ª categoria - DMT de 2.500 a 3.000 m - caminho de serviço pavimentado - com escavadeira e caminhão basculante de 14 m³</v>
          </cell>
          <cell r="C5727" t="str">
            <v>m³</v>
          </cell>
          <cell r="D5727">
            <v>13.95</v>
          </cell>
          <cell r="E5727" t="str">
            <v>SICRO Abr/26</v>
          </cell>
        </row>
        <row r="5728">
          <cell r="A5728">
            <v>5502352</v>
          </cell>
          <cell r="B5728" t="str">
            <v>Escavação, carga e transporte de material de 2ª categoria - DMT de 200 a 400 m - caminho de serviço em leito natural - com carregadeira e caminhão basculante de 14 m³</v>
          </cell>
          <cell r="C5728" t="str">
            <v>m³</v>
          </cell>
          <cell r="D5728">
            <v>21.89</v>
          </cell>
          <cell r="E5728" t="str">
            <v>SICRO Abr/26</v>
          </cell>
        </row>
        <row r="5729">
          <cell r="A5729">
            <v>5502586</v>
          </cell>
          <cell r="B5729" t="str">
            <v>Escavação, carga e transporte de material de 2ª categoria - DMT de 200 a 400 m - caminho de serviço em leito natural - com escavadeira e caminhão basculante de 14 m³</v>
          </cell>
          <cell r="C5729" t="str">
            <v>m³</v>
          </cell>
          <cell r="D5729">
            <v>10.77</v>
          </cell>
          <cell r="E5729" t="str">
            <v>SICRO Abr/26</v>
          </cell>
        </row>
        <row r="5730">
          <cell r="A5730">
            <v>5502378</v>
          </cell>
          <cell r="B5730" t="str">
            <v>Escavação, carga e transporte de material de 2ª categoria - DMT de 200 a 400 m - caminho de serviço em revestimento primário - com carregadeira e caminhão basculante de 14 m³</v>
          </cell>
          <cell r="C5730" t="str">
            <v>m³</v>
          </cell>
          <cell r="D5730">
            <v>20.67</v>
          </cell>
          <cell r="E5730" t="str">
            <v>SICRO Abr/26</v>
          </cell>
        </row>
        <row r="5731">
          <cell r="A5731">
            <v>5502612</v>
          </cell>
          <cell r="B5731" t="str">
            <v>Escavação, carga e transporte de material de 2ª categoria - DMT de 200 a 400 m - caminho de serviço em revestimento primário - com escavadeira e caminhão basculante de 14 m³</v>
          </cell>
          <cell r="C5731" t="str">
            <v>m³</v>
          </cell>
          <cell r="D5731">
            <v>10.19</v>
          </cell>
          <cell r="E5731" t="str">
            <v>SICRO Abr/26</v>
          </cell>
        </row>
        <row r="5732">
          <cell r="A5732">
            <v>5502404</v>
          </cell>
          <cell r="B5732" t="str">
            <v>Escavação, carga e transporte de material de 2ª categoria - DMT de 200 a 400 m - caminho de serviço pavimentado - com carregadeira e caminhão basculante de 14 m³</v>
          </cell>
          <cell r="C5732" t="str">
            <v>m³</v>
          </cell>
          <cell r="D5732">
            <v>20.76</v>
          </cell>
          <cell r="E5732" t="str">
            <v>SICRO Abr/26</v>
          </cell>
        </row>
        <row r="5733">
          <cell r="A5733">
            <v>5502638</v>
          </cell>
          <cell r="B5733" t="str">
            <v>Escavação, carga e transporte de material de 2ª categoria - DMT de 200 a 400 m - caminho de serviço pavimentado - com escavadeira e caminhão basculante de 14 m³</v>
          </cell>
          <cell r="C5733" t="str">
            <v>m³</v>
          </cell>
          <cell r="D5733">
            <v>10.31</v>
          </cell>
          <cell r="E5733" t="str">
            <v>SICRO Abr/26</v>
          </cell>
        </row>
        <row r="5734">
          <cell r="A5734">
            <v>5502353</v>
          </cell>
          <cell r="B5734" t="str">
            <v>Escavação, carga e transporte de material de 2ª categoria - DMT de 400 a 600 m - caminho de serviço em leito natural - com carregadeira e caminhão basculante de 14 m³</v>
          </cell>
          <cell r="C5734" t="str">
            <v>m³</v>
          </cell>
          <cell r="D5734">
            <v>22.35</v>
          </cell>
          <cell r="E5734" t="str">
            <v>SICRO Abr/26</v>
          </cell>
        </row>
        <row r="5735">
          <cell r="A5735">
            <v>5502587</v>
          </cell>
          <cell r="B5735" t="str">
            <v>Escavação, carga e transporte de material de 2ª categoria - DMT de 400 a 600 m - caminho de serviço em leito natural - com escavadeira e caminhão basculante de 14 m³</v>
          </cell>
          <cell r="C5735" t="str">
            <v>m³</v>
          </cell>
          <cell r="D5735">
            <v>11.24</v>
          </cell>
          <cell r="E5735" t="str">
            <v>SICRO Abr/26</v>
          </cell>
        </row>
        <row r="5736">
          <cell r="A5736">
            <v>5502379</v>
          </cell>
          <cell r="B5736" t="str">
            <v>Escavação, carga e transporte de material de 2ª categoria - DMT de 400 a 600 m - caminho de serviço em revestimento primário - com carregadeira e caminhão basculante de 14 m³</v>
          </cell>
          <cell r="C5736" t="str">
            <v>m³</v>
          </cell>
          <cell r="D5736">
            <v>21.02</v>
          </cell>
          <cell r="E5736" t="str">
            <v>SICRO Abr/26</v>
          </cell>
        </row>
        <row r="5737">
          <cell r="A5737">
            <v>5502613</v>
          </cell>
          <cell r="B5737" t="str">
            <v>Escavação, carga e transporte de material de 2ª categoria - DMT de 400 a 600 m - caminho de serviço em revestimento primário - com escavadeira e caminhão basculante de 14 m³</v>
          </cell>
          <cell r="C5737" t="str">
            <v>m³</v>
          </cell>
          <cell r="D5737">
            <v>10.54</v>
          </cell>
          <cell r="E5737" t="str">
            <v>SICRO Abr/26</v>
          </cell>
        </row>
        <row r="5738">
          <cell r="A5738">
            <v>5502405</v>
          </cell>
          <cell r="B5738" t="str">
            <v>Escavação, carga e transporte de material de 2ª categoria - DMT de 400 a 600 m - caminho de serviço pavimentado - com carregadeira e caminhão basculante de 14 m³</v>
          </cell>
          <cell r="C5738" t="str">
            <v>m³</v>
          </cell>
          <cell r="D5738">
            <v>21.72</v>
          </cell>
          <cell r="E5738" t="str">
            <v>SICRO Abr/26</v>
          </cell>
        </row>
        <row r="5739">
          <cell r="A5739">
            <v>5502639</v>
          </cell>
          <cell r="B5739" t="str">
            <v>Escavação, carga e transporte de material de 2ª categoria - DMT de 400 a 600 m - caminho de serviço pavimentado - com escavadeira e caminhão basculante de 14 m³</v>
          </cell>
          <cell r="C5739" t="str">
            <v>m³</v>
          </cell>
          <cell r="D5739">
            <v>10.6</v>
          </cell>
          <cell r="E5739" t="str">
            <v>SICRO Abr/26</v>
          </cell>
        </row>
        <row r="5740">
          <cell r="A5740">
            <v>5502351</v>
          </cell>
          <cell r="B5740" t="str">
            <v>Escavação, carga e transporte de material de 2ª categoria - DMT de 50 a 200 m - caminho de serviço em leito natural - com carregadeira e caminhão basculante de 14 m³</v>
          </cell>
          <cell r="C5740" t="str">
            <v>m³</v>
          </cell>
          <cell r="D5740">
            <v>20.67</v>
          </cell>
          <cell r="E5740" t="str">
            <v>SICRO Abr/26</v>
          </cell>
        </row>
        <row r="5741">
          <cell r="A5741">
            <v>5502585</v>
          </cell>
          <cell r="B5741" t="str">
            <v>Escavação, carga e transporte de material de 2ª categoria - DMT de 50 a 200 m - caminho de serviço em leito natural - com escavadeira e caminhão basculante de 14 m³</v>
          </cell>
          <cell r="C5741" t="str">
            <v>m³</v>
          </cell>
          <cell r="D5741">
            <v>10.19</v>
          </cell>
          <cell r="E5741" t="str">
            <v>SICRO Abr/26</v>
          </cell>
        </row>
        <row r="5742">
          <cell r="A5742">
            <v>5502377</v>
          </cell>
          <cell r="B5742" t="str">
            <v>Escavação, carga e transporte de material de 2ª categoria - DMT de 50 a 200 m - caminho de serviço em revestimento primário - com carregadeira e caminhão basculante de 14 m³</v>
          </cell>
          <cell r="C5742" t="str">
            <v>m³</v>
          </cell>
          <cell r="D5742">
            <v>20.329999999999998</v>
          </cell>
          <cell r="E5742" t="str">
            <v>SICRO Abr/26</v>
          </cell>
        </row>
        <row r="5743">
          <cell r="A5743">
            <v>5502611</v>
          </cell>
          <cell r="B5743" t="str">
            <v>Escavação, carga e transporte de material de 2ª categoria - DMT de 50 a 200 m - caminho de serviço em revestimento primário - com escavadeira e caminhão basculante de 14 m³</v>
          </cell>
          <cell r="C5743" t="str">
            <v>m³</v>
          </cell>
          <cell r="D5743">
            <v>9.84</v>
          </cell>
          <cell r="E5743" t="str">
            <v>SICRO Abr/26</v>
          </cell>
        </row>
        <row r="5744">
          <cell r="A5744">
            <v>5502403</v>
          </cell>
          <cell r="B5744" t="str">
            <v>Escavação, carga e transporte de material de 2ª categoria - DMT de 50 a 200 m - caminho de serviço pavimentado - com carregadeira e caminhão basculante de 14 m³</v>
          </cell>
          <cell r="C5744" t="str">
            <v>m³</v>
          </cell>
          <cell r="D5744">
            <v>20.46</v>
          </cell>
          <cell r="E5744" t="str">
            <v>SICRO Abr/26</v>
          </cell>
        </row>
        <row r="5745">
          <cell r="A5745">
            <v>5502637</v>
          </cell>
          <cell r="B5745" t="str">
            <v>Escavação, carga e transporte de material de 2ª categoria - DMT de 50 a 200 m - caminho de serviço pavimentado - com escavadeira e caminhão basculante de 14 m³</v>
          </cell>
          <cell r="C5745" t="str">
            <v>m³</v>
          </cell>
          <cell r="D5745">
            <v>9.9499999999999993</v>
          </cell>
          <cell r="E5745" t="str">
            <v>SICRO Abr/26</v>
          </cell>
        </row>
        <row r="5746">
          <cell r="A5746">
            <v>5502187</v>
          </cell>
          <cell r="B5746" t="str">
            <v>Escavação, carga e transporte de material de 2ª categoria - DMT de 50 m</v>
          </cell>
          <cell r="C5746" t="str">
            <v>m³</v>
          </cell>
          <cell r="D5746">
            <v>10.33</v>
          </cell>
          <cell r="E5746" t="str">
            <v>SICRO Abr/26</v>
          </cell>
        </row>
        <row r="5747">
          <cell r="A5747">
            <v>5502354</v>
          </cell>
          <cell r="B5747" t="str">
            <v>Escavação, carga e transporte de material de 2ª categoria - DMT de 600 a 800 m - caminho de serviço em leito natural - com carregadeira e caminhão basculante de 14 m³</v>
          </cell>
          <cell r="C5747" t="str">
            <v>m³</v>
          </cell>
          <cell r="D5747">
            <v>22.82</v>
          </cell>
          <cell r="E5747" t="str">
            <v>SICRO Abr/26</v>
          </cell>
        </row>
        <row r="5748">
          <cell r="A5748">
            <v>5502588</v>
          </cell>
          <cell r="B5748" t="str">
            <v>Escavação, carga e transporte de material de 2ª categoria - DMT de 600 a 800 m - caminho de serviço em leito natural - com escavadeira e caminhão basculante de 14 m³</v>
          </cell>
          <cell r="C5748" t="str">
            <v>m³</v>
          </cell>
          <cell r="D5748">
            <v>12.55</v>
          </cell>
          <cell r="E5748" t="str">
            <v>SICRO Abr/26</v>
          </cell>
        </row>
        <row r="5749">
          <cell r="A5749">
            <v>5502380</v>
          </cell>
          <cell r="B5749" t="str">
            <v>Escavação, carga e transporte de material de 2ª categoria - DMT de 600 a 800 m - caminho de serviço em revestimento primário - com carregadeira e caminhão basculante de 14 m³</v>
          </cell>
          <cell r="C5749" t="str">
            <v>m³</v>
          </cell>
          <cell r="D5749">
            <v>21.95</v>
          </cell>
          <cell r="E5749" t="str">
            <v>SICRO Abr/26</v>
          </cell>
        </row>
        <row r="5750">
          <cell r="A5750">
            <v>5502614</v>
          </cell>
          <cell r="B5750" t="str">
            <v>Escavação, carga e transporte de material de 2ª categoria - DMT de 600 a 800 m - caminho de serviço em revestimento primário - com escavadeira e caminhão basculante de 14 m³</v>
          </cell>
          <cell r="C5750" t="str">
            <v>m³</v>
          </cell>
          <cell r="D5750">
            <v>10.77</v>
          </cell>
          <cell r="E5750" t="str">
            <v>SICRO Abr/26</v>
          </cell>
        </row>
        <row r="5751">
          <cell r="A5751">
            <v>5502406</v>
          </cell>
          <cell r="B5751" t="str">
            <v>Escavação, carga e transporte de material de 2ª categoria - DMT de 600 a 800 m - caminho de serviço pavimentado - com carregadeira e caminhão basculante de 14 m³</v>
          </cell>
          <cell r="C5751" t="str">
            <v>m³</v>
          </cell>
          <cell r="D5751">
            <v>21.95</v>
          </cell>
          <cell r="E5751" t="str">
            <v>SICRO Abr/26</v>
          </cell>
        </row>
        <row r="5752">
          <cell r="A5752">
            <v>5502640</v>
          </cell>
          <cell r="B5752" t="str">
            <v>Escavação, carga e transporte de material de 2ª categoria - DMT de 600 a 800 m - caminho de serviço pavimentado - com escavadeira e caminhão basculante de 14 m³</v>
          </cell>
          <cell r="C5752" t="str">
            <v>m³</v>
          </cell>
          <cell r="D5752">
            <v>10.83</v>
          </cell>
          <cell r="E5752" t="str">
            <v>SICRO Abr/26</v>
          </cell>
        </row>
        <row r="5753">
          <cell r="A5753">
            <v>5502355</v>
          </cell>
          <cell r="B5753" t="str">
            <v>Escavação, carga e transporte de material de 2ª categoria - DMT de 800 a 1.000 m - caminho de serviço em leito natural - com carregadeira e caminhão basculante de 14 m³</v>
          </cell>
          <cell r="C5753" t="str">
            <v>m³</v>
          </cell>
          <cell r="D5753">
            <v>23.16</v>
          </cell>
          <cell r="E5753" t="str">
            <v>SICRO Abr/26</v>
          </cell>
        </row>
        <row r="5754">
          <cell r="A5754">
            <v>5502589</v>
          </cell>
          <cell r="B5754" t="str">
            <v>Escavação, carga e transporte de material de 2ª categoria - DMT de 800 a 1.000 m - caminho de serviço em leito natural - com escavadeira e caminhão basculante de 14 m³</v>
          </cell>
          <cell r="C5754" t="str">
            <v>m³</v>
          </cell>
          <cell r="D5754">
            <v>12.94</v>
          </cell>
          <cell r="E5754" t="str">
            <v>SICRO Abr/26</v>
          </cell>
        </row>
        <row r="5755">
          <cell r="A5755">
            <v>5502381</v>
          </cell>
          <cell r="B5755" t="str">
            <v>Escavação, carga e transporte de material de 2ª categoria - DMT de 800 a 1.000 m - caminho de serviço em revestimento primário - com carregadeira e caminhão basculante de 14 m³</v>
          </cell>
          <cell r="C5755" t="str">
            <v>m³</v>
          </cell>
          <cell r="D5755">
            <v>22.18</v>
          </cell>
          <cell r="E5755" t="str">
            <v>SICRO Abr/26</v>
          </cell>
        </row>
        <row r="5756">
          <cell r="A5756">
            <v>5502615</v>
          </cell>
          <cell r="B5756" t="str">
            <v>Escavação, carga e transporte de material de 2ª categoria - DMT de 800 a 1.000 m - caminho de serviço em revestimento primário - com escavadeira e caminhão basculante de 14 m³</v>
          </cell>
          <cell r="C5756" t="str">
            <v>m³</v>
          </cell>
          <cell r="D5756">
            <v>11.06</v>
          </cell>
          <cell r="E5756" t="str">
            <v>SICRO Abr/26</v>
          </cell>
        </row>
        <row r="5757">
          <cell r="A5757">
            <v>5502407</v>
          </cell>
          <cell r="B5757" t="str">
            <v>Escavação, carga e transporte de material de 2ª categoria - DMT de 800 a 1.000 m - caminho de serviço pavimentado - com carregadeira e caminhão basculante de 14 m³</v>
          </cell>
          <cell r="C5757" t="str">
            <v>m³</v>
          </cell>
          <cell r="D5757">
            <v>22.18</v>
          </cell>
          <cell r="E5757" t="str">
            <v>SICRO Abr/26</v>
          </cell>
        </row>
        <row r="5758">
          <cell r="A5758">
            <v>5502641</v>
          </cell>
          <cell r="B5758" t="str">
            <v>Escavação, carga e transporte de material de 2ª categoria - DMT de 800 a 1.000 m - caminho de serviço pavimentado - com escavadeira e caminhão basculante de 14 m³</v>
          </cell>
          <cell r="C5758" t="str">
            <v>m³</v>
          </cell>
          <cell r="D5758">
            <v>11.06</v>
          </cell>
          <cell r="E5758" t="str">
            <v>SICRO Abr/26</v>
          </cell>
        </row>
        <row r="5759">
          <cell r="A5759">
            <v>5502880</v>
          </cell>
          <cell r="B5759" t="str">
            <v>Escavação, carga e transporte de material de 2ª categoria na distância de 3.000 m - caminho de serviço em leito natural - com escavadeira e caminhão basculante de 14 m³</v>
          </cell>
          <cell r="C5759" t="str">
            <v>m³</v>
          </cell>
          <cell r="D5759">
            <v>18.55</v>
          </cell>
          <cell r="E5759" t="str">
            <v>SICRO Abr/26</v>
          </cell>
        </row>
        <row r="5760">
          <cell r="A5760">
            <v>5502857</v>
          </cell>
          <cell r="B5760" t="str">
            <v>Escavação, carga e transporte de material de 2ª categoria na distância de 3.000 m - caminho de serviço em leito natural com carregadeira e caminhão basculante de 14 m³</v>
          </cell>
          <cell r="C5760" t="str">
            <v>m³</v>
          </cell>
          <cell r="D5760">
            <v>29.05</v>
          </cell>
          <cell r="E5760" t="str">
            <v>SICRO Abr/26</v>
          </cell>
        </row>
        <row r="5761">
          <cell r="A5761">
            <v>5502881</v>
          </cell>
          <cell r="B5761" t="str">
            <v>Escavação, carga e transporte de material de 2ª categoria na distância de 3.000 m - caminho de serviço em revestimento primário - com escavadeira e caminhão basculante de 14 m³</v>
          </cell>
          <cell r="C5761" t="str">
            <v>m³</v>
          </cell>
          <cell r="D5761">
            <v>14.42</v>
          </cell>
          <cell r="E5761" t="str">
            <v>SICRO Abr/26</v>
          </cell>
        </row>
        <row r="5762">
          <cell r="A5762">
            <v>5502859</v>
          </cell>
          <cell r="B5762" t="str">
            <v>Escavação, carga e transporte de material de 2ª categoria na distância de 3.000 m - caminho de serviço pavimentado - com carregadeira e caminhão basculante de 14 m³</v>
          </cell>
          <cell r="C5762" t="str">
            <v>m³</v>
          </cell>
          <cell r="D5762">
            <v>25.11</v>
          </cell>
          <cell r="E5762" t="str">
            <v>SICRO Abr/26</v>
          </cell>
        </row>
        <row r="5763">
          <cell r="A5763">
            <v>5502882</v>
          </cell>
          <cell r="B5763" t="str">
            <v>Escavação, carga e transporte de material de 2ª categoria na distância de 3.000 m - caminho de serviço pavimentado - com escavadeira e caminhão basculante de 14 m³</v>
          </cell>
          <cell r="C5763" t="str">
            <v>m³</v>
          </cell>
          <cell r="D5763">
            <v>14.26</v>
          </cell>
          <cell r="E5763" t="str">
            <v>SICRO Abr/26</v>
          </cell>
        </row>
        <row r="5764">
          <cell r="A5764">
            <v>5502858</v>
          </cell>
          <cell r="B5764" t="str">
            <v>Escavação, carga e transporte de material de 2ª categoria na distância de 3.000 m -caminho de serviço com revestimento primário com carregadeira e caminhão basculante de 14 m³</v>
          </cell>
          <cell r="C5764" t="str">
            <v>m³</v>
          </cell>
          <cell r="D5764">
            <v>25.97</v>
          </cell>
          <cell r="E5764" t="str">
            <v>SICRO Abr/26</v>
          </cell>
        </row>
        <row r="5765">
          <cell r="A5765">
            <v>5502043</v>
          </cell>
          <cell r="B5765" t="str">
            <v>Escavação, carga e transporte de material de 3ª categoria - camada final de aterro  em rocha - DMT de 1.400 a 1.600 m - caminho de serviço pavimentado - com escavadeira de 1,56 m³ e caminhão basculante de 12 m³</v>
          </cell>
          <cell r="C5765" t="str">
            <v>m³</v>
          </cell>
          <cell r="D5765">
            <v>48.01</v>
          </cell>
          <cell r="E5765" t="str">
            <v>SICRO Abr/26</v>
          </cell>
        </row>
        <row r="5766">
          <cell r="A5766">
            <v>5502035</v>
          </cell>
          <cell r="B5766" t="str">
            <v>Escavação, carga e transporte de material de 3ª categoria - camada final de aterro em rocha - DMT de 1.000 a 1.200 m - caminho de serviço em leito natural - com escavadeira de 1,56 m³ e caminhão basculante de 12 m³</v>
          </cell>
          <cell r="C5766" t="str">
            <v>m³</v>
          </cell>
          <cell r="D5766">
            <v>51.5</v>
          </cell>
          <cell r="E5766" t="str">
            <v>SICRO Abr/26</v>
          </cell>
        </row>
        <row r="5767">
          <cell r="A5767">
            <v>5502036</v>
          </cell>
          <cell r="B5767" t="str">
            <v>Escavação, carga e transporte de material de 3ª categoria - camada final de aterro em rocha - DMT de 1.000 a 1.200 m - caminho de serviço em revestimento primário - com escavadeira de 1,56 m³ e caminhão basculante de 12 m³</v>
          </cell>
          <cell r="C5767" t="str">
            <v>m³</v>
          </cell>
          <cell r="D5767">
            <v>48.59</v>
          </cell>
          <cell r="E5767" t="str">
            <v>SICRO Abr/26</v>
          </cell>
        </row>
        <row r="5768">
          <cell r="A5768">
            <v>5502037</v>
          </cell>
          <cell r="B5768" t="str">
            <v>Escavação, carga e transporte de material de 3ª categoria - camada final de aterro em rocha - DMT de 1.000 a 1.200 m - caminho de serviço pavimentado - com escavadeira de 1,56 m³ e caminhão basculante de 12 m³</v>
          </cell>
          <cell r="C5768" t="str">
            <v>m³</v>
          </cell>
          <cell r="D5768">
            <v>47.36</v>
          </cell>
          <cell r="E5768" t="str">
            <v>SICRO Abr/26</v>
          </cell>
        </row>
        <row r="5769">
          <cell r="A5769">
            <v>5502038</v>
          </cell>
          <cell r="B5769" t="str">
            <v>Escavação, carga e transporte de material de 3ª categoria - camada final de aterro em rocha - DMT de 1.200 a 1.400 m - caminho de serviço em leito natural - com escavadeira de 1,56 m³ e caminhão basculante de 12 m³</v>
          </cell>
          <cell r="C5769" t="str">
            <v>m³</v>
          </cell>
          <cell r="D5769">
            <v>52.09</v>
          </cell>
          <cell r="E5769" t="str">
            <v>SICRO Abr/26</v>
          </cell>
        </row>
        <row r="5770">
          <cell r="A5770">
            <v>5502039</v>
          </cell>
          <cell r="B5770" t="str">
            <v>Escavação, carga e transporte de material de 3ª categoria - camada final de aterro em rocha - DMT de 1.200 a 1.400 m - caminho de serviço em revestimento primário - com escavadeira de 1,56 m³ e caminhão basculante de 12 m³</v>
          </cell>
          <cell r="C5770" t="str">
            <v>m³</v>
          </cell>
          <cell r="D5770">
            <v>48.96</v>
          </cell>
          <cell r="E5770" t="str">
            <v>SICRO Abr/26</v>
          </cell>
        </row>
        <row r="5771">
          <cell r="A5771">
            <v>5502040</v>
          </cell>
          <cell r="B5771" t="str">
            <v>Escavação, carga e transporte de material de 3ª categoria - camada final de aterro em rocha - DMT de 1.200 a 1.400 m - caminho de serviço pavimentado - com escavadeira de 1,56 m³ e caminhão basculante de 12 m³</v>
          </cell>
          <cell r="C5771" t="str">
            <v>m³</v>
          </cell>
          <cell r="D5771">
            <v>47.64</v>
          </cell>
          <cell r="E5771" t="str">
            <v>SICRO Abr/26</v>
          </cell>
        </row>
        <row r="5772">
          <cell r="A5772">
            <v>5502041</v>
          </cell>
          <cell r="B5772" t="str">
            <v>Escavação, carga e transporte de material de 3ª categoria - camada final de aterro em rocha - DMT de 1.400 a 1.600 m - caminho de serviço em leito natural - com escavadeira de 1,56 m³ e caminhão basculante de 12 m³</v>
          </cell>
          <cell r="C5772" t="str">
            <v>m³</v>
          </cell>
          <cell r="D5772">
            <v>52.55</v>
          </cell>
          <cell r="E5772" t="str">
            <v>SICRO Abr/26</v>
          </cell>
        </row>
        <row r="5773">
          <cell r="A5773">
            <v>5502042</v>
          </cell>
          <cell r="B5773" t="str">
            <v>Escavação, carga e transporte de material de 3ª categoria - camada final de aterro em rocha - DMT de 1.400 a 1.600 m - caminho de serviço em revestimento primário - com escavadeira de 1,56 m³ e caminhão basculante de 12 m³</v>
          </cell>
          <cell r="C5773" t="str">
            <v>m³</v>
          </cell>
          <cell r="D5773">
            <v>49.33</v>
          </cell>
          <cell r="E5773" t="str">
            <v>SICRO Abr/26</v>
          </cell>
        </row>
        <row r="5774">
          <cell r="A5774">
            <v>5502044</v>
          </cell>
          <cell r="B5774" t="str">
            <v>Escavação, carga e transporte de material de 3ª categoria - camada final de aterro em rocha - DMT de 1.600 a 1.800 m - caminho de serviço em leito natural - com escavadeira de 1,56 m³ e caminhão basculante de 12 m³</v>
          </cell>
          <cell r="C5774" t="str">
            <v>m³</v>
          </cell>
          <cell r="D5774">
            <v>53.13</v>
          </cell>
          <cell r="E5774" t="str">
            <v>SICRO Abr/26</v>
          </cell>
        </row>
        <row r="5775">
          <cell r="A5775">
            <v>5502045</v>
          </cell>
          <cell r="B5775" t="str">
            <v>Escavação, carga e transporte de material de 3ª categoria - camada final de aterro em rocha - DMT de 1.600 a 1.800 m - caminho de serviço em revestimento primário - com escavadeira de 1,56 m³ e caminhão basculante de 12 m³</v>
          </cell>
          <cell r="C5775" t="str">
            <v>m³</v>
          </cell>
          <cell r="D5775">
            <v>49.71</v>
          </cell>
          <cell r="E5775" t="str">
            <v>SICRO Abr/26</v>
          </cell>
        </row>
        <row r="5776">
          <cell r="A5776">
            <v>5502046</v>
          </cell>
          <cell r="B5776" t="str">
            <v>Escavação, carga e transporte de material de 3ª categoria - camada final de aterro em rocha - DMT de 1.600 a 1.800 m - caminho de serviço pavimentado - com escavadeira de 1,56 m³ e caminhão basculante de 12 m³</v>
          </cell>
          <cell r="C5776" t="str">
            <v>m³</v>
          </cell>
          <cell r="D5776">
            <v>48.29</v>
          </cell>
          <cell r="E5776" t="str">
            <v>SICRO Abr/26</v>
          </cell>
        </row>
        <row r="5777">
          <cell r="A5777">
            <v>5502047</v>
          </cell>
          <cell r="B5777" t="str">
            <v>Escavação, carga e transporte de material de 3ª categoria - camada final de aterro em rocha - DMT de 1.800 a 2.000 m - caminho de serviço em leito natural - com escavadeira de 1,56 m³ e caminhão basculante de 12 m³</v>
          </cell>
          <cell r="C5777" t="str">
            <v>m³</v>
          </cell>
          <cell r="D5777">
            <v>53.6</v>
          </cell>
          <cell r="E5777" t="str">
            <v>SICRO Abr/26</v>
          </cell>
        </row>
        <row r="5778">
          <cell r="A5778">
            <v>5502048</v>
          </cell>
          <cell r="B5778" t="str">
            <v>Escavação, carga e transporte de material de 3ª categoria - camada final de aterro em rocha - DMT de 1.800 a 2.000 m - caminho de serviço em revestimento primário - com escavadeira de 1,56 m³ e caminhão basculante de 12 m³</v>
          </cell>
          <cell r="C5778" t="str">
            <v>m³</v>
          </cell>
          <cell r="D5778">
            <v>49.99</v>
          </cell>
          <cell r="E5778" t="str">
            <v>SICRO Abr/26</v>
          </cell>
        </row>
        <row r="5779">
          <cell r="A5779">
            <v>5502049</v>
          </cell>
          <cell r="B5779" t="str">
            <v>Escavação, carga e transporte de material de 3ª categoria - camada final de aterro em rocha - DMT de 1.800 a 2.000 m - caminho de serviço pavimentado - com escavadeira de 1,56 m³ e caminhão basculante de 12 m³</v>
          </cell>
          <cell r="C5779" t="str">
            <v>m³</v>
          </cell>
          <cell r="D5779">
            <v>48.57</v>
          </cell>
          <cell r="E5779" t="str">
            <v>SICRO Abr/26</v>
          </cell>
        </row>
        <row r="5780">
          <cell r="A5780">
            <v>5502050</v>
          </cell>
          <cell r="B5780" t="str">
            <v>Escavação, carga e transporte de material de 3ª categoria - camada final de aterro em rocha - DMT de 2.000 a 2.500 m - caminho de serviço em leito natural - com escavadeira de 1,56 m³ e caminhão basculante de 12 m³</v>
          </cell>
          <cell r="C5780" t="str">
            <v>m³</v>
          </cell>
          <cell r="D5780">
            <v>55.77</v>
          </cell>
          <cell r="E5780" t="str">
            <v>SICRO Abr/26</v>
          </cell>
        </row>
        <row r="5781">
          <cell r="A5781">
            <v>5502051</v>
          </cell>
          <cell r="B5781" t="str">
            <v>Escavação, carga e transporte de material de 3ª categoria - camada final de aterro em rocha - DMT de 2.000 a 2.500 m - caminho de serviço em revestimento primário - com escavadeira de 1,56 m³ e caminhão basculante de 12 m³</v>
          </cell>
          <cell r="C5781" t="str">
            <v>m³</v>
          </cell>
          <cell r="D5781">
            <v>51.74</v>
          </cell>
          <cell r="E5781" t="str">
            <v>SICRO Abr/26</v>
          </cell>
        </row>
        <row r="5782">
          <cell r="A5782">
            <v>5502052</v>
          </cell>
          <cell r="B5782" t="str">
            <v>Escavação, carga e transporte de material de 3ª categoria - camada final de aterro em rocha - DMT de 2.000 a 2.500 m - caminho de serviço pavimentado - - com escavadeira de 1,56 m³ e caminhão basculante de 12 m³</v>
          </cell>
          <cell r="C5782" t="str">
            <v>m³</v>
          </cell>
          <cell r="D5782">
            <v>49.13</v>
          </cell>
          <cell r="E5782" t="str">
            <v>SICRO Abr/26</v>
          </cell>
        </row>
        <row r="5783">
          <cell r="A5783">
            <v>5502053</v>
          </cell>
          <cell r="B5783" t="str">
            <v>Escavação, carga e transporte de material de 3ª categoria - camada final de aterro em rocha - DMT de 2.500 a 3.000 m - caminho de serviço em leito natural - com escavadeira de 1,56 m³ e caminhão basculante de 12 m³</v>
          </cell>
          <cell r="C5783" t="str">
            <v>m³</v>
          </cell>
          <cell r="D5783">
            <v>57.17</v>
          </cell>
          <cell r="E5783" t="str">
            <v>SICRO Abr/26</v>
          </cell>
        </row>
        <row r="5784">
          <cell r="A5784">
            <v>5502054</v>
          </cell>
          <cell r="B5784" t="str">
            <v>Escavação, carga e transporte de material de 3ª categoria - camada final de aterro em rocha - DMT de 2.500 a 3.000 m - caminho de serviço em revestimento primário - com escavadeira de 1,56 m³ e caminhão basculante de 12 m³</v>
          </cell>
          <cell r="C5784" t="str">
            <v>m³</v>
          </cell>
          <cell r="D5784">
            <v>52.79</v>
          </cell>
          <cell r="E5784" t="str">
            <v>SICRO Abr/26</v>
          </cell>
        </row>
        <row r="5785">
          <cell r="A5785">
            <v>5502055</v>
          </cell>
          <cell r="B5785" t="str">
            <v>Escavação, carga e transporte de material de 3ª categoria - camada final de aterro em rocha - DMT de 2.500 a 3.000 m - caminho de serviço pavimentado -- com escavadeira de 1,56 m³ e caminhão basculante de 12 m³</v>
          </cell>
          <cell r="C5785" t="str">
            <v>m³</v>
          </cell>
          <cell r="D5785">
            <v>51.01</v>
          </cell>
          <cell r="E5785" t="str">
            <v>SICRO Abr/26</v>
          </cell>
        </row>
        <row r="5786">
          <cell r="A5786">
            <v>5502056</v>
          </cell>
          <cell r="B5786" t="str">
            <v>Escavação, carga e transporte de material de 3ª categoria - camada final de aterro em rocha - DMT de 200 a 400 m - caminho de serviço em leito natural - com escavadeira de 1,56 m³ e caminhão basculante de 12 m³</v>
          </cell>
          <cell r="C5786" t="str">
            <v>m³</v>
          </cell>
          <cell r="D5786">
            <v>46.74</v>
          </cell>
          <cell r="E5786" t="str">
            <v>SICRO Abr/26</v>
          </cell>
        </row>
        <row r="5787">
          <cell r="A5787">
            <v>5502057</v>
          </cell>
          <cell r="B5787" t="str">
            <v>Escavação, carga e transporte de material de 3ª categoria - camada final de aterro em rocha - DMT de 200 a 400 m - caminho de serviço em revestimento primário- com escavadeira de 1,56 m³ e caminhão basculante de 12 m³</v>
          </cell>
          <cell r="C5787" t="str">
            <v>m³</v>
          </cell>
          <cell r="D5787">
            <v>45.91</v>
          </cell>
          <cell r="E5787" t="str">
            <v>SICRO Abr/26</v>
          </cell>
        </row>
        <row r="5788">
          <cell r="A5788">
            <v>5502058</v>
          </cell>
          <cell r="B5788" t="str">
            <v>Escavação, carga e transporte de material de 3ª categoria - camada final de aterro em rocha - DMT de 200 a 400 m - caminho de serviço pavimentado - com escavadeira de 1,56 m³ e caminhão basculante de 12 m³</v>
          </cell>
          <cell r="C5788" t="str">
            <v>m³</v>
          </cell>
          <cell r="D5788">
            <v>44.95</v>
          </cell>
          <cell r="E5788" t="str">
            <v>SICRO Abr/26</v>
          </cell>
        </row>
        <row r="5789">
          <cell r="A5789">
            <v>5502059</v>
          </cell>
          <cell r="B5789" t="str">
            <v>Escavação, carga e transporte de material de 3ª categoria - camada final de aterro em rocha - DMT de 400 a 600 m - caminho de serviço em leito natural - com escavadeira de 1,56 m³ e caminhão basculante de 12 m³</v>
          </cell>
          <cell r="C5789" t="str">
            <v>m³</v>
          </cell>
          <cell r="D5789">
            <v>48.59</v>
          </cell>
          <cell r="E5789" t="str">
            <v>SICRO Abr/26</v>
          </cell>
        </row>
        <row r="5790">
          <cell r="A5790">
            <v>5502060</v>
          </cell>
          <cell r="B5790" t="str">
            <v>Escavação, carga e transporte de material de 3ª categoria - camada final de aterro em rocha - DMT de 400 a 600 m - caminho de serviço em revestimento primário - com escavadeira de 1,56 m³ e caminhão basculante de 12 m³</v>
          </cell>
          <cell r="C5790" t="str">
            <v>m³</v>
          </cell>
          <cell r="D5790">
            <v>46.39</v>
          </cell>
          <cell r="E5790" t="str">
            <v>SICRO Abr/26</v>
          </cell>
        </row>
        <row r="5791">
          <cell r="A5791">
            <v>5502061</v>
          </cell>
          <cell r="B5791" t="str">
            <v>Escavação, carga e transporte de material de 3ª categoria - camada final de aterro em rocha - DMT de 400 a 600 m - caminho de serviço pavimentado - com escavadeira de 1,56 m³ e caminhão basculante de 12 m³</v>
          </cell>
          <cell r="C5791" t="str">
            <v>m³</v>
          </cell>
          <cell r="D5791">
            <v>45.37</v>
          </cell>
          <cell r="E5791" t="str">
            <v>SICRO Abr/26</v>
          </cell>
        </row>
        <row r="5792">
          <cell r="A5792">
            <v>5502062</v>
          </cell>
          <cell r="B5792" t="str">
            <v>Escavação, carga e transporte de material de 3ª categoria - camada final de aterro em rocha - DMT de 50 a 200 m - caminho de serviço em leito natural com caminhão basculante de 12 m³- com escavadeira de 1,56 m³ e caminhão basculante de 12 m³</v>
          </cell>
          <cell r="C5792" t="str">
            <v>m³</v>
          </cell>
          <cell r="D5792">
            <v>45.84</v>
          </cell>
          <cell r="E5792" t="str">
            <v>SICRO Abr/26</v>
          </cell>
        </row>
        <row r="5793">
          <cell r="A5793">
            <v>5502063</v>
          </cell>
          <cell r="B5793" t="str">
            <v>Escavação, carga e transporte de material de 3ª categoria - camada final de aterro em rocha - DMT de 50 a 200 m - caminho de serviço em revestimento primário - com escavadeira de 1,56 m³ e caminhão basculante de 12 m³</v>
          </cell>
          <cell r="C5793" t="str">
            <v>m³</v>
          </cell>
          <cell r="D5793">
            <v>45.35</v>
          </cell>
          <cell r="E5793" t="str">
            <v>SICRO Abr/26</v>
          </cell>
        </row>
        <row r="5794">
          <cell r="A5794">
            <v>5502064</v>
          </cell>
          <cell r="B5794" t="str">
            <v>Escavação, carga e transporte de material de 3ª categoria - camada final de aterro em rocha - DMT de 50 a 200 m - caminho de serviço pavimentado - com escavadeira de 1,56 m³ e caminhão basculante de 12 m³</v>
          </cell>
          <cell r="C5794" t="str">
            <v>m³</v>
          </cell>
          <cell r="D5794">
            <v>44.46</v>
          </cell>
          <cell r="E5794" t="str">
            <v>SICRO Abr/26</v>
          </cell>
        </row>
        <row r="5795">
          <cell r="A5795">
            <v>5502065</v>
          </cell>
          <cell r="B5795" t="str">
            <v>Escavação, carga e transporte de material de 3ª categoria - camada final de aterro em rocha - DMT de 600 a 800 m - caminho de serviço em leito natural - com escavadeira de 1,56 m³ e caminhão basculante de 12 m³</v>
          </cell>
          <cell r="C5795" t="str">
            <v>m³</v>
          </cell>
          <cell r="D5795">
            <v>49.24</v>
          </cell>
          <cell r="E5795" t="str">
            <v>SICRO Abr/26</v>
          </cell>
        </row>
        <row r="5796">
          <cell r="A5796">
            <v>5502066</v>
          </cell>
          <cell r="B5796" t="str">
            <v>Escavação, carga e transporte de material de 3ª categoria - camada final de aterro em rocha - DMT de 600 a 800 m - caminho de serviço em revestimento primário - com escavadeira de 1,56 m³ e caminhão basculante de 12 m³</v>
          </cell>
          <cell r="C5796" t="str">
            <v>m³</v>
          </cell>
          <cell r="D5796">
            <v>46.74</v>
          </cell>
          <cell r="E5796" t="str">
            <v>SICRO Abr/26</v>
          </cell>
        </row>
        <row r="5797">
          <cell r="A5797">
            <v>5502067</v>
          </cell>
          <cell r="B5797" t="str">
            <v>Escavação, carga e transporte de material de 3ª categoria - camada final de aterro em rocha - DMT de 600 a 800 m - caminho de serviço pavimentado - com escavadeira de 1,56 m³ e caminhão basculante de 12 m³</v>
          </cell>
          <cell r="C5797" t="str">
            <v>m³</v>
          </cell>
          <cell r="D5797">
            <v>45.72</v>
          </cell>
          <cell r="E5797" t="str">
            <v>SICRO Abr/26</v>
          </cell>
        </row>
        <row r="5798">
          <cell r="A5798">
            <v>5502068</v>
          </cell>
          <cell r="B5798" t="str">
            <v>Escavação, carga e transporte de material de 3ª categoria - camada final de aterro em rocha - DMT de 800 a 1.000 m - caminho de serviço em leito natural - com escavadeira de 1,56 m³ e caminhão basculante de 12 m³</v>
          </cell>
          <cell r="C5798" t="str">
            <v>m³</v>
          </cell>
          <cell r="D5798">
            <v>49.8</v>
          </cell>
          <cell r="E5798" t="str">
            <v>SICRO Abr/26</v>
          </cell>
        </row>
        <row r="5799">
          <cell r="A5799">
            <v>5502069</v>
          </cell>
          <cell r="B5799" t="str">
            <v>Escavação, carga e transporte de material de 3ª categoria - camada final de aterro em rocha - DMT de 800 a 1.000 m - caminho de serviço em revestimento primário - com escavadeira de 1,56 m³ e caminhão basculante de 12 m³</v>
          </cell>
          <cell r="C5799" t="str">
            <v>m³</v>
          </cell>
          <cell r="D5799">
            <v>48.31</v>
          </cell>
          <cell r="E5799" t="str">
            <v>SICRO Abr/26</v>
          </cell>
        </row>
        <row r="5800">
          <cell r="A5800">
            <v>5502070</v>
          </cell>
          <cell r="B5800" t="str">
            <v>Escavação, carga e transporte de material de 3ª categoria - camada final de aterro em rocha - DMT de 800 a 1.000 m - caminho de serviço pavimentado - - com escavadeira de 1,56 m³ e caminhão basculante de 12 m³</v>
          </cell>
          <cell r="C5800" t="str">
            <v>m³</v>
          </cell>
          <cell r="D5800">
            <v>47.08</v>
          </cell>
          <cell r="E5800" t="str">
            <v>SICRO Abr/26</v>
          </cell>
        </row>
        <row r="5801">
          <cell r="A5801">
            <v>5502071</v>
          </cell>
          <cell r="B5801" t="str">
            <v>Escavação, carga e transporte de material de 3ª categoria - camada final de aterro em rocha na distância de 3.000 m - caminho de serviço em leito natural - com escavadeira de 1,56 m³ e caminhão basculante de 12 m³</v>
          </cell>
          <cell r="C5801" t="str">
            <v>m³</v>
          </cell>
          <cell r="D5801">
            <v>59.15</v>
          </cell>
          <cell r="E5801" t="str">
            <v>SICRO Abr/26</v>
          </cell>
        </row>
        <row r="5802">
          <cell r="A5802">
            <v>5502072</v>
          </cell>
          <cell r="B5802" t="str">
            <v>Escavação, carga e transporte de material de 3ª categoria - camada final de aterro em rocha na distância de 3.000 m - caminho de serviço em revestimento primário - com escavadeira de 1,56 m³ e caminhão basculante de 12 m³</v>
          </cell>
          <cell r="C5802" t="str">
            <v>m³</v>
          </cell>
          <cell r="D5802">
            <v>53.25</v>
          </cell>
          <cell r="E5802" t="str">
            <v>SICRO Abr/26</v>
          </cell>
        </row>
        <row r="5803">
          <cell r="A5803">
            <v>5502073</v>
          </cell>
          <cell r="B5803" t="str">
            <v>Escavação, carga e transporte de material de 3ª categoria - camada final de aterro em rocha na distância de 3.000 m - caminho de serviço pavimentado - com escavadeira de 1,56 m³ e caminhão basculante de 12 m³</v>
          </cell>
          <cell r="C5803" t="str">
            <v>m³</v>
          </cell>
          <cell r="D5803">
            <v>51.36</v>
          </cell>
          <cell r="E5803" t="str">
            <v>SICRO Abr/26</v>
          </cell>
        </row>
        <row r="5804">
          <cell r="A5804">
            <v>5501954</v>
          </cell>
          <cell r="B5804" t="str">
            <v>Escavação, carga e transporte de material de 3ª categoria - DMT de 1.000 a 1.200 m - caminho de serviço em leito natural - com escavadeira de 1,56 m³ e caminhão basculante de 12 m³</v>
          </cell>
          <cell r="C5804" t="str">
            <v>m³</v>
          </cell>
          <cell r="D5804">
            <v>50.16</v>
          </cell>
          <cell r="E5804" t="str">
            <v>SICRO Abr/26</v>
          </cell>
        </row>
        <row r="5805">
          <cell r="A5805">
            <v>5501955</v>
          </cell>
          <cell r="B5805" t="str">
            <v>Escavação, carga e transporte de material de 3ª categoria - DMT de 1.000 a 1.200 m - caminho de serviço em revestimento primário - com escavadeira de 1,56 m³ e caminhão basculante de 12 m³</v>
          </cell>
          <cell r="C5805" t="str">
            <v>m³</v>
          </cell>
          <cell r="D5805">
            <v>47.25</v>
          </cell>
          <cell r="E5805" t="str">
            <v>SICRO Abr/26</v>
          </cell>
        </row>
        <row r="5806">
          <cell r="A5806">
            <v>5501956</v>
          </cell>
          <cell r="B5806" t="str">
            <v>Escavação, carga e transporte de material de 3ª categoria - DMT de 1.000 a 1.200 m - caminho de serviço pavimentado - com escavadeira de 1,56 m³ e caminhão basculante de 12 m³</v>
          </cell>
          <cell r="C5806" t="str">
            <v>m³</v>
          </cell>
          <cell r="D5806">
            <v>46.02</v>
          </cell>
          <cell r="E5806" t="str">
            <v>SICRO Abr/26</v>
          </cell>
        </row>
        <row r="5807">
          <cell r="A5807">
            <v>5501957</v>
          </cell>
          <cell r="B5807" t="str">
            <v>Escavação, carga e transporte de material de 3ª categoria - DMT de 1.200 a 1.400 m - caminho de serviço em leito natural - com escavadeira de 1,56 m³ e caminhão basculante de 12 m³</v>
          </cell>
          <cell r="C5807" t="str">
            <v>m³</v>
          </cell>
          <cell r="D5807">
            <v>50.74</v>
          </cell>
          <cell r="E5807" t="str">
            <v>SICRO Abr/26</v>
          </cell>
        </row>
        <row r="5808">
          <cell r="A5808">
            <v>5501958</v>
          </cell>
          <cell r="B5808" t="str">
            <v>Escavação, carga e transporte de material de 3ª categoria - DMT de 1.200 a 1.400 m - caminho de serviço em revestimento primário - com escavadeira de 1,56 m³ e caminhão basculante de 12 m³</v>
          </cell>
          <cell r="C5808" t="str">
            <v>m³</v>
          </cell>
          <cell r="D5808">
            <v>47.62</v>
          </cell>
          <cell r="E5808" t="str">
            <v>SICRO Abr/26</v>
          </cell>
        </row>
        <row r="5809">
          <cell r="A5809">
            <v>5501959</v>
          </cell>
          <cell r="B5809" t="str">
            <v>Escavação, carga e transporte de material de 3ª categoria - DMT de 1.200 a 1.400 m - caminho de serviço pavimentado - com escavadeira de 1,56 m³ e caminhão basculante de 12 m³</v>
          </cell>
          <cell r="C5809" t="str">
            <v>m³</v>
          </cell>
          <cell r="D5809">
            <v>46.3</v>
          </cell>
          <cell r="E5809" t="str">
            <v>SICRO Abr/26</v>
          </cell>
        </row>
        <row r="5810">
          <cell r="A5810">
            <v>5501960</v>
          </cell>
          <cell r="B5810" t="str">
            <v>Escavação, carga e transporte de material de 3ª categoria - DMT de 1.400 a 1.600 m - caminho de serviço em leito natural - com escavadeira de 1,56 m³ e caminhão basculante de 12 m³</v>
          </cell>
          <cell r="C5810" t="str">
            <v>m³</v>
          </cell>
          <cell r="D5810">
            <v>51.21</v>
          </cell>
          <cell r="E5810" t="str">
            <v>SICRO Abr/26</v>
          </cell>
        </row>
        <row r="5811">
          <cell r="A5811">
            <v>5501961</v>
          </cell>
          <cell r="B5811" t="str">
            <v>Escavação, carga e transporte de material de 3ª categoria - DMT de 1.400 a 1.600 m - caminho de serviço em revestimento primário - com escavadeira de 1,56 m³ e caminhão basculante de 12 m³</v>
          </cell>
          <cell r="C5811" t="str">
            <v>m³</v>
          </cell>
          <cell r="D5811">
            <v>47.99</v>
          </cell>
          <cell r="E5811" t="str">
            <v>SICRO Abr/26</v>
          </cell>
        </row>
        <row r="5812">
          <cell r="A5812">
            <v>5501962</v>
          </cell>
          <cell r="B5812" t="str">
            <v>Escavação, carga e transporte de material de 3ª categoria - DMT de 1.400 a 1.600 m - caminho de serviço pavimentado - com escavadeira de 1,56 m³ e caminhão basculante de 12 m³</v>
          </cell>
          <cell r="C5812" t="str">
            <v>m³</v>
          </cell>
          <cell r="D5812">
            <v>46.67</v>
          </cell>
          <cell r="E5812" t="str">
            <v>SICRO Abr/26</v>
          </cell>
        </row>
        <row r="5813">
          <cell r="A5813">
            <v>5501963</v>
          </cell>
          <cell r="B5813" t="str">
            <v>Escavação, carga e transporte de material de 3ª categoria - DMT de 1.600 a 1.800 m - caminho de serviço em leito natural - com escavadeira de 1,56 m³ e caminhão basculante de 12 m³</v>
          </cell>
          <cell r="C5813" t="str">
            <v>m³</v>
          </cell>
          <cell r="D5813">
            <v>51.79</v>
          </cell>
          <cell r="E5813" t="str">
            <v>SICRO Abr/26</v>
          </cell>
        </row>
        <row r="5814">
          <cell r="A5814">
            <v>5501964</v>
          </cell>
          <cell r="B5814" t="str">
            <v>Escavação, carga e transporte de material de 3ª categoria - DMT de 1.600 a 1.800 m - caminho de serviço em revestimento primário - com escavadeira de 1,56 m³ e caminhão basculante de 12 m³</v>
          </cell>
          <cell r="C5814" t="str">
            <v>m³</v>
          </cell>
          <cell r="D5814">
            <v>48.36</v>
          </cell>
          <cell r="E5814" t="str">
            <v>SICRO Abr/26</v>
          </cell>
        </row>
        <row r="5815">
          <cell r="A5815">
            <v>5501965</v>
          </cell>
          <cell r="B5815" t="str">
            <v>Escavação, carga e transporte de material de 3ª categoria - DMT de 1.600 a 1.800 m - caminho de serviço pavimentado - com escavadeira de 1,56 m³ e caminhão basculante de 12 m³</v>
          </cell>
          <cell r="C5815" t="str">
            <v>m³</v>
          </cell>
          <cell r="D5815">
            <v>46.95</v>
          </cell>
          <cell r="E5815" t="str">
            <v>SICRO Abr/26</v>
          </cell>
        </row>
        <row r="5816">
          <cell r="A5816">
            <v>5501966</v>
          </cell>
          <cell r="B5816" t="str">
            <v>Escavação, carga e transporte de material de 3ª categoria - DMT de 1.800 a 2.000 m - caminho de serviço em leito natural - com escavadeira de 1,56 m³ e caminhão basculante de 12 m³</v>
          </cell>
          <cell r="C5816" t="str">
            <v>m³</v>
          </cell>
          <cell r="D5816">
            <v>52.26</v>
          </cell>
          <cell r="E5816" t="str">
            <v>SICRO Abr/26</v>
          </cell>
        </row>
        <row r="5817">
          <cell r="A5817">
            <v>5501967</v>
          </cell>
          <cell r="B5817" t="str">
            <v>Escavação, carga e transporte de material de 3ª categoria - DMT de 1.800 a 2.000 m - caminho de serviço em revestimento primário - com escavadeira de 1,56 m³ e caminhão basculante de 12 m³</v>
          </cell>
          <cell r="C5817" t="str">
            <v>m³</v>
          </cell>
          <cell r="D5817">
            <v>48.64</v>
          </cell>
          <cell r="E5817" t="str">
            <v>SICRO Abr/26</v>
          </cell>
        </row>
        <row r="5818">
          <cell r="A5818">
            <v>5501968</v>
          </cell>
          <cell r="B5818" t="str">
            <v>Escavação, carga e transporte de material de 3ª categoria - DMT de 1.800 a 2.000 m - caminho de serviço pavimentado - com escavadeira de 1,56 m³ e caminhão basculante de 12 m³</v>
          </cell>
          <cell r="C5818" t="str">
            <v>m³</v>
          </cell>
          <cell r="D5818">
            <v>47.23</v>
          </cell>
          <cell r="E5818" t="str">
            <v>SICRO Abr/26</v>
          </cell>
        </row>
        <row r="5819">
          <cell r="A5819">
            <v>5501969</v>
          </cell>
          <cell r="B5819" t="str">
            <v>Escavação, carga e transporte de material de 3ª categoria - DMT de 2.000 a 2.500 m - caminho de serviço em leito natural - com escavadeira de 1,56 m³ e caminhão basculante de 12 m³</v>
          </cell>
          <cell r="C5819" t="str">
            <v>m³</v>
          </cell>
          <cell r="D5819">
            <v>54.43</v>
          </cell>
          <cell r="E5819" t="str">
            <v>SICRO Abr/26</v>
          </cell>
        </row>
        <row r="5820">
          <cell r="A5820">
            <v>5501970</v>
          </cell>
          <cell r="B5820" t="str">
            <v>Escavação, carga e transporte de material de 3ª categoria - DMT de 2.000 a 2.500 m - caminho de serviço em revestimento primário - com escavadeira de 1,56 m³ e caminhão basculante de 12 m³</v>
          </cell>
          <cell r="C5820" t="str">
            <v>m³</v>
          </cell>
          <cell r="D5820">
            <v>50.39</v>
          </cell>
          <cell r="E5820" t="str">
            <v>SICRO Abr/26</v>
          </cell>
        </row>
        <row r="5821">
          <cell r="A5821">
            <v>5501971</v>
          </cell>
          <cell r="B5821" t="str">
            <v>Escavação, carga e transporte de material de 3ª categoria - DMT de 2.000 a 2.500 m - caminho de serviço pavimentado - - com escavadeira de 1,56 m³ e caminhão basculante de 12 m³</v>
          </cell>
          <cell r="C5821" t="str">
            <v>m³</v>
          </cell>
          <cell r="D5821">
            <v>47.79</v>
          </cell>
          <cell r="E5821" t="str">
            <v>SICRO Abr/26</v>
          </cell>
        </row>
        <row r="5822">
          <cell r="A5822">
            <v>5501972</v>
          </cell>
          <cell r="B5822" t="str">
            <v>Escavação, carga e transporte de material de 3ª categoria - DMT de 2.500 a 3.000 m - caminho de serviço em leito natural - com escavadeira de 1,56 m³ e caminhão basculante de 12 m³</v>
          </cell>
          <cell r="C5822" t="str">
            <v>m³</v>
          </cell>
          <cell r="D5822">
            <v>55.83</v>
          </cell>
          <cell r="E5822" t="str">
            <v>SICRO Abr/26</v>
          </cell>
        </row>
        <row r="5823">
          <cell r="A5823">
            <v>5501973</v>
          </cell>
          <cell r="B5823" t="str">
            <v>Escavação, carga e transporte de material de 3ª categoria - DMT de 2.500 a 3.000 m - caminho de serviço em revestimento primário - com escavadeira de 1,56 m³ e caminhão basculante de 12 m³</v>
          </cell>
          <cell r="C5823" t="str">
            <v>m³</v>
          </cell>
          <cell r="D5823">
            <v>51.44</v>
          </cell>
          <cell r="E5823" t="str">
            <v>SICRO Abr/26</v>
          </cell>
        </row>
        <row r="5824">
          <cell r="A5824">
            <v>5501974</v>
          </cell>
          <cell r="B5824" t="str">
            <v>Escavação, carga e transporte de material de 3ª categoria - DMT de 2.500 a 3.000 m - caminho de serviço pavimentado -- com escavadeira de 1,56 m³ e caminhão basculante de 12 m³</v>
          </cell>
          <cell r="C5824" t="str">
            <v>m³</v>
          </cell>
          <cell r="D5824">
            <v>49.66</v>
          </cell>
          <cell r="E5824" t="str">
            <v>SICRO Abr/26</v>
          </cell>
        </row>
        <row r="5825">
          <cell r="A5825">
            <v>5501975</v>
          </cell>
          <cell r="B5825" t="str">
            <v>Escavação, carga e transporte de material de 3ª categoria - DMT de 200 a 400 m - caminho de serviço em leito natural - com escavadeira de 1,56 m³ e caminhão basculante de 12 m³</v>
          </cell>
          <cell r="C5825" t="str">
            <v>m³</v>
          </cell>
          <cell r="D5825">
            <v>45.4</v>
          </cell>
          <cell r="E5825" t="str">
            <v>SICRO Abr/26</v>
          </cell>
        </row>
        <row r="5826">
          <cell r="A5826">
            <v>5501976</v>
          </cell>
          <cell r="B5826" t="str">
            <v>Escavação, carga e transporte de material de 3ª categoria - DMT de 200 a 400 m - caminho de serviço em revestimento primário- com escavadeira de 1,56 m³ e caminhão basculante de 12 m³</v>
          </cell>
          <cell r="C5826" t="str">
            <v>m³</v>
          </cell>
          <cell r="D5826">
            <v>44.56</v>
          </cell>
          <cell r="E5826" t="str">
            <v>SICRO Abr/26</v>
          </cell>
        </row>
        <row r="5827">
          <cell r="A5827">
            <v>5501977</v>
          </cell>
          <cell r="B5827" t="str">
            <v>Escavação, carga e transporte de material de 3ª categoria - DMT de 200 a 400 m - caminho de serviço pavimentado - com escavadeira de 1,56 m³ e caminhão basculante de 12 m³</v>
          </cell>
          <cell r="C5827" t="str">
            <v>m³</v>
          </cell>
          <cell r="D5827">
            <v>43.61</v>
          </cell>
          <cell r="E5827" t="str">
            <v>SICRO Abr/26</v>
          </cell>
        </row>
        <row r="5828">
          <cell r="A5828">
            <v>5501978</v>
          </cell>
          <cell r="B5828" t="str">
            <v>Escavação, carga e transporte de material de 3ª categoria - DMT de 400 a 600 m - caminho de serviço em leito natural - com escavadeira de 1,56 m³ e caminhão basculante de 12 m³</v>
          </cell>
          <cell r="C5828" t="str">
            <v>m³</v>
          </cell>
          <cell r="D5828">
            <v>47.25</v>
          </cell>
          <cell r="E5828" t="str">
            <v>SICRO Abr/26</v>
          </cell>
        </row>
        <row r="5829">
          <cell r="A5829">
            <v>5501979</v>
          </cell>
          <cell r="B5829" t="str">
            <v>Escavação, carga e transporte de material de 3ª categoria - DMT de 400 a 600 m - caminho de serviço em revestimento primário - com escavadeira de 1,56 m³ e caminhão basculante de 12 m³</v>
          </cell>
          <cell r="C5829" t="str">
            <v>m³</v>
          </cell>
          <cell r="D5829">
            <v>45.05</v>
          </cell>
          <cell r="E5829" t="str">
            <v>SICRO Abr/26</v>
          </cell>
        </row>
        <row r="5830">
          <cell r="A5830">
            <v>5501980</v>
          </cell>
          <cell r="B5830" t="str">
            <v>Escavação, carga e transporte de material de 3ª categoria - DMT de 400 a 600 m - caminho de serviço pavimentado - com escavadeira de 1,56 m³ e caminhão basculante de 12 m³</v>
          </cell>
          <cell r="C5830" t="str">
            <v>m³</v>
          </cell>
          <cell r="D5830">
            <v>44.03</v>
          </cell>
          <cell r="E5830" t="str">
            <v>SICRO Abr/26</v>
          </cell>
        </row>
        <row r="5831">
          <cell r="A5831">
            <v>5501981</v>
          </cell>
          <cell r="B5831" t="str">
            <v>Escavação, carga e transporte de material de 3ª categoria - DMT de 50 a 200 m - caminho de serviço em leito natural com caminhão basculante de 12 m³- com escavadeira de 1,56 m³ e caminhão basculante de 12 m³</v>
          </cell>
          <cell r="C5831" t="str">
            <v>m³</v>
          </cell>
          <cell r="D5831">
            <v>44.49</v>
          </cell>
          <cell r="E5831" t="str">
            <v>SICRO Abr/26</v>
          </cell>
        </row>
        <row r="5832">
          <cell r="A5832">
            <v>5501982</v>
          </cell>
          <cell r="B5832" t="str">
            <v>Escavação, carga e transporte de material de 3ª categoria - DMT de 50 a 200 m - caminho de serviço em revestimento primário - com escavadeira de 1,56 m³ e caminhão basculante de 12 m³</v>
          </cell>
          <cell r="C5832" t="str">
            <v>m³</v>
          </cell>
          <cell r="D5832">
            <v>44</v>
          </cell>
          <cell r="E5832" t="str">
            <v>SICRO Abr/26</v>
          </cell>
        </row>
        <row r="5833">
          <cell r="A5833">
            <v>5501983</v>
          </cell>
          <cell r="B5833" t="str">
            <v>Escavação, carga e transporte de material de 3ª categoria - DMT de 50 a 200 m - caminho de serviço pavimentado - com escavadeira de 1,56 m³ e caminhão basculante de 12 m³</v>
          </cell>
          <cell r="C5833" t="str">
            <v>m³</v>
          </cell>
          <cell r="D5833">
            <v>43.12</v>
          </cell>
          <cell r="E5833" t="str">
            <v>SICRO Abr/26</v>
          </cell>
        </row>
        <row r="5834">
          <cell r="A5834">
            <v>5501984</v>
          </cell>
          <cell r="B5834" t="str">
            <v>Escavação, carga e transporte de material de 3ª categoria - DMT de 600 a 800 m - caminho de serviço em leito natural - com escavadeira de 1,56 m³ e caminhão basculante de 12 m³</v>
          </cell>
          <cell r="C5834" t="str">
            <v>m³</v>
          </cell>
          <cell r="D5834">
            <v>47.9</v>
          </cell>
          <cell r="E5834" t="str">
            <v>SICRO Abr/26</v>
          </cell>
        </row>
        <row r="5835">
          <cell r="A5835">
            <v>5501985</v>
          </cell>
          <cell r="B5835" t="str">
            <v>Escavação, carga e transporte de material de 3ª categoria - DMT de 600 a 800 m - caminho de serviço em revestimento primário - com escavadeira de 1,56 m³ e caminhão basculante de 12 m³</v>
          </cell>
          <cell r="C5835" t="str">
            <v>m³</v>
          </cell>
          <cell r="D5835">
            <v>45.4</v>
          </cell>
          <cell r="E5835" t="str">
            <v>SICRO Abr/26</v>
          </cell>
        </row>
        <row r="5836">
          <cell r="A5836">
            <v>5501986</v>
          </cell>
          <cell r="B5836" t="str">
            <v>Escavação, carga e transporte de material de 3ª categoria - DMT de 600 a 800 m - caminho de serviço pavimentado - com escavadeira de 1,56 m³ e caminhão basculante de 12 m³</v>
          </cell>
          <cell r="C5836" t="str">
            <v>m³</v>
          </cell>
          <cell r="D5836">
            <v>44.38</v>
          </cell>
          <cell r="E5836" t="str">
            <v>SICRO Abr/26</v>
          </cell>
        </row>
        <row r="5837">
          <cell r="A5837">
            <v>5501987</v>
          </cell>
          <cell r="B5837" t="str">
            <v>Escavação, carga e transporte de material de 3ª categoria - DMT de 800 a 1.000 m - caminho de serviço em leito natural - com escavadeira de 1,56 m³ e caminhão basculante de 12 m³</v>
          </cell>
          <cell r="C5837" t="str">
            <v>m³</v>
          </cell>
          <cell r="D5837">
            <v>48.46</v>
          </cell>
          <cell r="E5837" t="str">
            <v>SICRO Abr/26</v>
          </cell>
        </row>
        <row r="5838">
          <cell r="A5838">
            <v>5501988</v>
          </cell>
          <cell r="B5838" t="str">
            <v>Escavação, carga e transporte de material de 3ª categoria - DMT de 800 a 1.000 m - caminho de serviço em revestimento primário - com escavadeira de 1,56 m³ e caminhão basculante de 12 m³</v>
          </cell>
          <cell r="C5838" t="str">
            <v>m³</v>
          </cell>
          <cell r="D5838">
            <v>46.97</v>
          </cell>
          <cell r="E5838" t="str">
            <v>SICRO Abr/26</v>
          </cell>
        </row>
        <row r="5839">
          <cell r="A5839">
            <v>5501989</v>
          </cell>
          <cell r="B5839" t="str">
            <v>Escavação, carga e transporte de material de 3ª categoria - DMT de 800 a 1.000 m - caminho de serviço pavimentado - - com escavadeira de 1,56 m³ e caminhão basculante de 12 m³</v>
          </cell>
          <cell r="C5839" t="str">
            <v>m³</v>
          </cell>
          <cell r="D5839">
            <v>45.74</v>
          </cell>
          <cell r="E5839" t="str">
            <v>SICRO Abr/26</v>
          </cell>
        </row>
        <row r="5840">
          <cell r="A5840">
            <v>5501990</v>
          </cell>
          <cell r="B5840" t="str">
            <v>Escavação, carga e transporte de material de 3ª categoria na distância de 3.000 m - caminho de serviço em leito natural - com escavadeira de 1,56 m³ e caminhão basculante de 12 m³</v>
          </cell>
          <cell r="C5840" t="str">
            <v>m³</v>
          </cell>
          <cell r="D5840">
            <v>57.81</v>
          </cell>
          <cell r="E5840" t="str">
            <v>SICRO Abr/26</v>
          </cell>
        </row>
        <row r="5841">
          <cell r="A5841">
            <v>5501991</v>
          </cell>
          <cell r="B5841" t="str">
            <v>Escavação, carga e transporte de material de 3ª categoria na distância de 3.000 m - caminho de serviço em revestimento primário - com escavadeira de 1,56 m³ e caminhão basculante de 12 m³</v>
          </cell>
          <cell r="C5841" t="str">
            <v>m³</v>
          </cell>
          <cell r="D5841">
            <v>51.91</v>
          </cell>
          <cell r="E5841" t="str">
            <v>SICRO Abr/26</v>
          </cell>
        </row>
        <row r="5842">
          <cell r="A5842">
            <v>5501992</v>
          </cell>
          <cell r="B5842" t="str">
            <v>Escavação, carga e transporte de material de 3ª categoria na distância de 3.000 m - caminho de serviço pavimentado - com escavadeira de 1,56 m³ e caminhão basculante de 12 m³</v>
          </cell>
          <cell r="C5842" t="str">
            <v>m³</v>
          </cell>
          <cell r="D5842">
            <v>50.01</v>
          </cell>
          <cell r="E5842" t="str">
            <v>SICRO Abr/26</v>
          </cell>
        </row>
        <row r="5843">
          <cell r="A5843">
            <v>5502820</v>
          </cell>
          <cell r="B5843" t="str">
            <v>Escavação, carga e transporte de solos moles - DMT de 0 a 50 m</v>
          </cell>
          <cell r="C5843" t="str">
            <v>m³</v>
          </cell>
          <cell r="D5843">
            <v>8.4499999999999993</v>
          </cell>
          <cell r="E5843" t="str">
            <v>SICRO Abr/26</v>
          </cell>
        </row>
        <row r="5844">
          <cell r="A5844">
            <v>5502904</v>
          </cell>
          <cell r="B5844" t="str">
            <v>Escavação, carga e transporte de solos moles - DMT de 1.000 a 1.200 m - caminho de serviço em leito natural - com caminhão basculante de 14 m³</v>
          </cell>
          <cell r="C5844" t="str">
            <v>m³</v>
          </cell>
          <cell r="D5844">
            <v>24.51</v>
          </cell>
          <cell r="E5844" t="str">
            <v>SICRO Abr/26</v>
          </cell>
        </row>
        <row r="5845">
          <cell r="A5845">
            <v>5502930</v>
          </cell>
          <cell r="B5845" t="str">
            <v>Escavação, carga e transporte de solos moles - DMT de 1.000 a 1.200 m - caminho de serviço em revestimento primário - com caminhão basculante de 14 m³</v>
          </cell>
          <cell r="C5845" t="str">
            <v>m³</v>
          </cell>
          <cell r="D5845">
            <v>23.27</v>
          </cell>
          <cell r="E5845" t="str">
            <v>SICRO Abr/26</v>
          </cell>
        </row>
        <row r="5846">
          <cell r="A5846">
            <v>5502956</v>
          </cell>
          <cell r="B5846" t="str">
            <v>Escavação, carga e transporte de solos moles - DMT de 1.000 a 1.200 m - caminho de serviço pavimentado - com caminhão basculante de 14 m³</v>
          </cell>
          <cell r="C5846" t="str">
            <v>m³</v>
          </cell>
          <cell r="D5846">
            <v>22.82</v>
          </cell>
          <cell r="E5846" t="str">
            <v>SICRO Abr/26</v>
          </cell>
        </row>
        <row r="5847">
          <cell r="A5847">
            <v>5502905</v>
          </cell>
          <cell r="B5847" t="str">
            <v>Escavação, carga e transporte de solos moles - DMT de 1.200 a 1.400 m - caminho de serviço em leito natural - com caminhão basculante de 14 m³</v>
          </cell>
          <cell r="C5847" t="str">
            <v>m³</v>
          </cell>
          <cell r="D5847">
            <v>27.46</v>
          </cell>
          <cell r="E5847" t="str">
            <v>SICRO Abr/26</v>
          </cell>
        </row>
        <row r="5848">
          <cell r="A5848">
            <v>5502931</v>
          </cell>
          <cell r="B5848" t="str">
            <v>Escavação, carga e transporte de solos moles - DMT de 1.200 a 1.400 m - caminho de serviço em revestimento primário - com caminhão basculante de 14 m³</v>
          </cell>
          <cell r="C5848" t="str">
            <v>m³</v>
          </cell>
          <cell r="D5848">
            <v>23.49</v>
          </cell>
          <cell r="E5848" t="str">
            <v>SICRO Abr/26</v>
          </cell>
        </row>
        <row r="5849">
          <cell r="A5849">
            <v>5502957</v>
          </cell>
          <cell r="B5849" t="str">
            <v>Escavação, carga e transporte de solos moles - DMT de 1.200 a 1.400 m - caminho de serviço pavimentado - com caminhão basculante de 14 m³</v>
          </cell>
          <cell r="C5849" t="str">
            <v>m³</v>
          </cell>
          <cell r="D5849">
            <v>23.04</v>
          </cell>
          <cell r="E5849" t="str">
            <v>SICRO Abr/26</v>
          </cell>
        </row>
        <row r="5850">
          <cell r="A5850">
            <v>5502906</v>
          </cell>
          <cell r="B5850" t="str">
            <v>Escavação, carga e transporte de solos moles - DMT de 1.400 a 1.600 m - caminho de serviço em leito natural - com caminhão basculante de 14 m³</v>
          </cell>
          <cell r="C5850" t="str">
            <v>m³</v>
          </cell>
          <cell r="D5850">
            <v>27.8</v>
          </cell>
          <cell r="E5850" t="str">
            <v>SICRO Abr/26</v>
          </cell>
        </row>
        <row r="5851">
          <cell r="A5851">
            <v>5502932</v>
          </cell>
          <cell r="B5851" t="str">
            <v>Escavação, carga e transporte de solos moles - DMT de 1.400 a 1.600 m - caminho de serviço em revestimento primário - com caminhão basculante de 14 m³</v>
          </cell>
          <cell r="C5851" t="str">
            <v>m³</v>
          </cell>
          <cell r="D5851">
            <v>23.72</v>
          </cell>
          <cell r="E5851" t="str">
            <v>SICRO Abr/26</v>
          </cell>
        </row>
        <row r="5852">
          <cell r="A5852">
            <v>5502958</v>
          </cell>
          <cell r="B5852" t="str">
            <v>Escavação, carga e transporte de solos moles - DMT de 1.400 a 1.600 m - caminho de serviço pavimentado - com caminhão basculante de 14 m³</v>
          </cell>
          <cell r="C5852" t="str">
            <v>m³</v>
          </cell>
          <cell r="D5852">
            <v>23.27</v>
          </cell>
          <cell r="E5852" t="str">
            <v>SICRO Abr/26</v>
          </cell>
        </row>
        <row r="5853">
          <cell r="A5853">
            <v>5502907</v>
          </cell>
          <cell r="B5853" t="str">
            <v>Escavação, carga e transporte de solos moles - DMT de 1.600 a 1.800 m - caminho de serviço em leito natural - com caminhão basculante de 14 m³</v>
          </cell>
          <cell r="C5853" t="str">
            <v>m³</v>
          </cell>
          <cell r="D5853">
            <v>28.31</v>
          </cell>
          <cell r="E5853" t="str">
            <v>SICRO Abr/26</v>
          </cell>
        </row>
        <row r="5854">
          <cell r="A5854">
            <v>5502933</v>
          </cell>
          <cell r="B5854" t="str">
            <v>Escavação, carga e transporte de solos moles - DMT de 1.600 a 1.800 m - caminho de serviço em revestimento primário - com caminhão basculante de 14 m³</v>
          </cell>
          <cell r="C5854" t="str">
            <v>m³</v>
          </cell>
          <cell r="D5854">
            <v>24.06</v>
          </cell>
          <cell r="E5854" t="str">
            <v>SICRO Abr/26</v>
          </cell>
        </row>
        <row r="5855">
          <cell r="A5855">
            <v>5502959</v>
          </cell>
          <cell r="B5855" t="str">
            <v>Escavação, carga e transporte de solos moles - DMT de 1.600 a 1.800 m - caminho de serviço pavimentado - com caminhão basculante de 14 m³</v>
          </cell>
          <cell r="C5855" t="str">
            <v>m³</v>
          </cell>
          <cell r="D5855">
            <v>23.49</v>
          </cell>
          <cell r="E5855" t="str">
            <v>SICRO Abr/26</v>
          </cell>
        </row>
        <row r="5856">
          <cell r="A5856">
            <v>5502908</v>
          </cell>
          <cell r="B5856" t="str">
            <v>Escavação, carga e transporte de solos moles - DMT de 1.800 a 2.000 m - caminho de serviço em leito natural - com caminhão basculante de 14 m³</v>
          </cell>
          <cell r="C5856" t="str">
            <v>m³</v>
          </cell>
          <cell r="D5856">
            <v>28.65</v>
          </cell>
          <cell r="E5856" t="str">
            <v>SICRO Abr/26</v>
          </cell>
        </row>
        <row r="5857">
          <cell r="A5857">
            <v>5502934</v>
          </cell>
          <cell r="B5857" t="str">
            <v>Escavação, carga e transporte de solos moles - DMT de 1.800 a 2.000 m - caminho de serviço em revestimento primário - com caminhão basculante de 14 m³</v>
          </cell>
          <cell r="C5857" t="str">
            <v>m³</v>
          </cell>
          <cell r="D5857">
            <v>24.28</v>
          </cell>
          <cell r="E5857" t="str">
            <v>SICRO Abr/26</v>
          </cell>
        </row>
        <row r="5858">
          <cell r="A5858">
            <v>5502960</v>
          </cell>
          <cell r="B5858" t="str">
            <v>Escavação, carga e transporte de solos moles - DMT de 1.800 a 2.000 m - caminho de serviço pavimentado - com caminhão basculante de 14 m³</v>
          </cell>
          <cell r="C5858" t="str">
            <v>m³</v>
          </cell>
          <cell r="D5858">
            <v>23.61</v>
          </cell>
          <cell r="E5858" t="str">
            <v>SICRO Abr/26</v>
          </cell>
        </row>
        <row r="5859">
          <cell r="A5859">
            <v>5502909</v>
          </cell>
          <cell r="B5859" t="str">
            <v>Escavação, carga e transporte de solos moles - DMT de 2.000 a 2.500 m - caminho de serviço em leito natural - com caminhão basculante de 14 m³</v>
          </cell>
          <cell r="C5859" t="str">
            <v>m³</v>
          </cell>
          <cell r="D5859">
            <v>29.32</v>
          </cell>
          <cell r="E5859" t="str">
            <v>SICRO Abr/26</v>
          </cell>
        </row>
        <row r="5860">
          <cell r="A5860">
            <v>5502935</v>
          </cell>
          <cell r="B5860" t="str">
            <v>Escavação, carga e transporte de solos moles - DMT de 2.000 a 2.500 m - caminho de serviço em revestimento primário - com caminhão basculante de 14 m³</v>
          </cell>
          <cell r="C5860" t="str">
            <v>m³</v>
          </cell>
          <cell r="D5860">
            <v>24.73</v>
          </cell>
          <cell r="E5860" t="str">
            <v>SICRO Abr/26</v>
          </cell>
        </row>
        <row r="5861">
          <cell r="A5861">
            <v>5502961</v>
          </cell>
          <cell r="B5861" t="str">
            <v>Escavação, carga e transporte de solos moles - DMT de 2.000 a 2.500 m - caminho de serviço pavimentado - com caminhão basculante de 14 m³</v>
          </cell>
          <cell r="C5861" t="str">
            <v>m³</v>
          </cell>
          <cell r="D5861">
            <v>24.06</v>
          </cell>
          <cell r="E5861" t="str">
            <v>SICRO Abr/26</v>
          </cell>
        </row>
        <row r="5862">
          <cell r="A5862">
            <v>5502910</v>
          </cell>
          <cell r="B5862" t="str">
            <v>Escavação, carga e transporte de solos moles - DMT de 2.500 a 3.000 m - caminho de serviço em leito natural - com caminhão basculante de 14 m³</v>
          </cell>
          <cell r="C5862" t="str">
            <v>m³</v>
          </cell>
          <cell r="D5862">
            <v>30.51</v>
          </cell>
          <cell r="E5862" t="str">
            <v>SICRO Abr/26</v>
          </cell>
        </row>
        <row r="5863">
          <cell r="A5863">
            <v>5502936</v>
          </cell>
          <cell r="B5863" t="str">
            <v>Escavação, carga e transporte de solos moles - DMT de 2.500 a 3.000 m - caminho de serviço em revestimento primário - com caminhão basculante de 14 m³</v>
          </cell>
          <cell r="C5863" t="str">
            <v>m³</v>
          </cell>
          <cell r="D5863">
            <v>27.97</v>
          </cell>
          <cell r="E5863" t="str">
            <v>SICRO Abr/26</v>
          </cell>
        </row>
        <row r="5864">
          <cell r="A5864">
            <v>5502962</v>
          </cell>
          <cell r="B5864" t="str">
            <v>Escavação, carga e transporte de solos moles - DMT de 2.500 a 3.000 m - caminho de serviço pavimentado - com caminhão basculante de 14 m³</v>
          </cell>
          <cell r="C5864" t="str">
            <v>m³</v>
          </cell>
          <cell r="D5864">
            <v>24.62</v>
          </cell>
          <cell r="E5864" t="str">
            <v>SICRO Abr/26</v>
          </cell>
        </row>
        <row r="5865">
          <cell r="A5865">
            <v>5502900</v>
          </cell>
          <cell r="B5865" t="str">
            <v>Escavação, carga e transporte de solos moles - DMT de 200 a 400 m - caminho de serviço em leito natural - com caminhão basculante de 14 m³</v>
          </cell>
          <cell r="C5865" t="str">
            <v>m³</v>
          </cell>
          <cell r="D5865">
            <v>22.7</v>
          </cell>
          <cell r="E5865" t="str">
            <v>SICRO Abr/26</v>
          </cell>
        </row>
        <row r="5866">
          <cell r="A5866">
            <v>5502926</v>
          </cell>
          <cell r="B5866" t="str">
            <v>Escavação, carga e transporte de solos moles - DMT de 200 a 400 m - caminho de serviço em revestimento primário - com caminhão basculante de 14 m³</v>
          </cell>
          <cell r="C5866" t="str">
            <v>m³</v>
          </cell>
          <cell r="D5866">
            <v>22.03</v>
          </cell>
          <cell r="E5866" t="str">
            <v>SICRO Abr/26</v>
          </cell>
        </row>
        <row r="5867">
          <cell r="A5867">
            <v>5502952</v>
          </cell>
          <cell r="B5867" t="str">
            <v>Escavação, carga e transporte de solos moles - DMT de 200 a 400 m - caminho de serviço pavimentado - com caminhão basculante de 14 m³</v>
          </cell>
          <cell r="C5867" t="str">
            <v>m³</v>
          </cell>
          <cell r="D5867">
            <v>21.8</v>
          </cell>
          <cell r="E5867" t="str">
            <v>SICRO Abr/26</v>
          </cell>
        </row>
        <row r="5868">
          <cell r="A5868">
            <v>5502901</v>
          </cell>
          <cell r="B5868" t="str">
            <v>Escavação, carga e transporte de solos moles - DMT de 400 a 600 m - caminho de serviço em leito natural - com caminhão basculante de 14 m³</v>
          </cell>
          <cell r="C5868" t="str">
            <v>m³</v>
          </cell>
          <cell r="D5868">
            <v>23.16</v>
          </cell>
          <cell r="E5868" t="str">
            <v>SICRO Abr/26</v>
          </cell>
        </row>
        <row r="5869">
          <cell r="A5869">
            <v>5502927</v>
          </cell>
          <cell r="B5869" t="str">
            <v>Escavação, carga e transporte de solos moles - DMT de 400 a 600 m - caminho de serviço em revestimento primário - com caminhão basculante de 14 m³</v>
          </cell>
          <cell r="C5869" t="str">
            <v>m³</v>
          </cell>
          <cell r="D5869">
            <v>22.37</v>
          </cell>
          <cell r="E5869" t="str">
            <v>SICRO Abr/26</v>
          </cell>
        </row>
        <row r="5870">
          <cell r="A5870">
            <v>5502953</v>
          </cell>
          <cell r="B5870" t="str">
            <v>Escavação, carga e transporte de solos moles - DMT de 400 a 600 m - caminho de serviço pavimentado - com caminhão basculante de 14 m³</v>
          </cell>
          <cell r="C5870" t="str">
            <v>m³</v>
          </cell>
          <cell r="D5870">
            <v>22.14</v>
          </cell>
          <cell r="E5870" t="str">
            <v>SICRO Abr/26</v>
          </cell>
        </row>
        <row r="5871">
          <cell r="A5871">
            <v>5502899</v>
          </cell>
          <cell r="B5871" t="str">
            <v>Escavação, carga e transporte de solos moles - DMT de 50 a 200 m - caminho de serviço em leito natural - com caminhão basculante de 14 m³</v>
          </cell>
          <cell r="C5871" t="str">
            <v>m³</v>
          </cell>
          <cell r="D5871">
            <v>22.03</v>
          </cell>
          <cell r="E5871" t="str">
            <v>SICRO Abr/26</v>
          </cell>
        </row>
        <row r="5872">
          <cell r="A5872">
            <v>5502925</v>
          </cell>
          <cell r="B5872" t="str">
            <v>Escavação, carga e transporte de solos moles - DMT de 50 a 200 m - caminho de serviço em revestimento primário - com caminhão basculante de 14 m³</v>
          </cell>
          <cell r="C5872" t="str">
            <v>m³</v>
          </cell>
          <cell r="D5872">
            <v>21.69</v>
          </cell>
          <cell r="E5872" t="str">
            <v>SICRO Abr/26</v>
          </cell>
        </row>
        <row r="5873">
          <cell r="A5873">
            <v>5502951</v>
          </cell>
          <cell r="B5873" t="str">
            <v>Escavação, carga e transporte de solos moles - DMT de 50 a 200 m - caminho de serviço pavimentado - com caminhão basculante de 14 m³</v>
          </cell>
          <cell r="C5873" t="str">
            <v>m³</v>
          </cell>
          <cell r="D5873">
            <v>21.46</v>
          </cell>
          <cell r="E5873" t="str">
            <v>SICRO Abr/26</v>
          </cell>
        </row>
        <row r="5874">
          <cell r="A5874">
            <v>5502902</v>
          </cell>
          <cell r="B5874" t="str">
            <v>Escavação, carga e transporte de solos moles - DMT de 600 a 800 m - caminho de serviço em leito natural - com caminhão basculante de 14 m³</v>
          </cell>
          <cell r="C5874" t="str">
            <v>m³</v>
          </cell>
          <cell r="D5874">
            <v>23.72</v>
          </cell>
          <cell r="E5874" t="str">
            <v>SICRO Abr/26</v>
          </cell>
        </row>
        <row r="5875">
          <cell r="A5875">
            <v>5502928</v>
          </cell>
          <cell r="B5875" t="str">
            <v>Escavação, carga e transporte de solos moles - DMT de 600 a 800 m - caminho de serviço em revestimento primário - com caminhão basculante de 14 m³</v>
          </cell>
          <cell r="C5875" t="str">
            <v>m³</v>
          </cell>
          <cell r="D5875">
            <v>22.7</v>
          </cell>
          <cell r="E5875" t="str">
            <v>SICRO Abr/26</v>
          </cell>
        </row>
        <row r="5876">
          <cell r="A5876">
            <v>5502954</v>
          </cell>
          <cell r="B5876" t="str">
            <v>Escavação, carga e transporte de solos moles - DMT de 600 a 800 m - caminho de serviço pavimentado - com caminhão basculante de 14 m³</v>
          </cell>
          <cell r="C5876" t="str">
            <v>m³</v>
          </cell>
          <cell r="D5876">
            <v>22.37</v>
          </cell>
          <cell r="E5876" t="str">
            <v>SICRO Abr/26</v>
          </cell>
        </row>
        <row r="5877">
          <cell r="A5877">
            <v>5502903</v>
          </cell>
          <cell r="B5877" t="str">
            <v>Escavação, carga e transporte de solos moles - DMT de 800 a 1.000 m - caminho de serviço em leito natural - com caminhão basculante de 14 m³</v>
          </cell>
          <cell r="C5877" t="str">
            <v>m³</v>
          </cell>
          <cell r="D5877">
            <v>24.06</v>
          </cell>
          <cell r="E5877" t="str">
            <v>SICRO Abr/26</v>
          </cell>
        </row>
        <row r="5878">
          <cell r="A5878">
            <v>5502929</v>
          </cell>
          <cell r="B5878" t="str">
            <v>Escavação, carga e transporte de solos moles - DMT de 800 a 1.000 m - caminho de serviço em revestimento primário - com caminhão basculante de 14 m³</v>
          </cell>
          <cell r="C5878" t="str">
            <v>m³</v>
          </cell>
          <cell r="D5878">
            <v>22.93</v>
          </cell>
          <cell r="E5878" t="str">
            <v>SICRO Abr/26</v>
          </cell>
        </row>
        <row r="5879">
          <cell r="A5879">
            <v>5502955</v>
          </cell>
          <cell r="B5879" t="str">
            <v>Escavação, carga e transporte de solos moles - DMT de 800 a 1.000 m - caminho de serviço pavimentado - com caminhão basculante de 14 m³</v>
          </cell>
          <cell r="C5879" t="str">
            <v>m³</v>
          </cell>
          <cell r="D5879">
            <v>22.59</v>
          </cell>
          <cell r="E5879" t="str">
            <v>SICRO Abr/26</v>
          </cell>
        </row>
        <row r="5880">
          <cell r="A5880">
            <v>5502889</v>
          </cell>
          <cell r="B5880" t="str">
            <v>Escavação, carga e transporte de solos moles na distância de 3.000 m - caminho de serviço em leito natural - com caminhão basculante de 14 m³</v>
          </cell>
          <cell r="C5880" t="str">
            <v>m³</v>
          </cell>
          <cell r="D5880">
            <v>31.02</v>
          </cell>
          <cell r="E5880" t="str">
            <v>SICRO Abr/26</v>
          </cell>
        </row>
        <row r="5881">
          <cell r="A5881">
            <v>5502996</v>
          </cell>
          <cell r="B5881" t="str">
            <v>Escavação, carga e transporte de solos moles na distância de 3.000 m - caminho de serviço em revestimento primário - com caminhão basculante de 14 m³</v>
          </cell>
          <cell r="C5881" t="str">
            <v>m³</v>
          </cell>
          <cell r="D5881">
            <v>28.31</v>
          </cell>
          <cell r="E5881" t="str">
            <v>SICRO Abr/26</v>
          </cell>
        </row>
        <row r="5882">
          <cell r="A5882">
            <v>5502997</v>
          </cell>
          <cell r="B5882" t="str">
            <v>Escavação, carga e transporte de solos moles na distância de 3.000 m - caminho de serviço pavimentado - com caminhão basculante de 14 m³</v>
          </cell>
          <cell r="C5882" t="str">
            <v>m³</v>
          </cell>
          <cell r="D5882">
            <v>27.46</v>
          </cell>
          <cell r="E5882" t="str">
            <v>SICRO Abr/26</v>
          </cell>
        </row>
        <row r="5883">
          <cell r="A5883">
            <v>5501716</v>
          </cell>
          <cell r="B5883" t="str">
            <v>Escavação, carga e transporte em material de 1ª categoria - DMT de 1.000 a 1.200 m com motoscraper</v>
          </cell>
          <cell r="C5883" t="str">
            <v>m³</v>
          </cell>
          <cell r="D5883">
            <v>24.23</v>
          </cell>
          <cell r="E5883" t="str">
            <v>SICRO Abr/26</v>
          </cell>
        </row>
        <row r="5884">
          <cell r="A5884">
            <v>5501717</v>
          </cell>
          <cell r="B5884" t="str">
            <v>Escavação, carga e transporte em material de 1ª categoria - DMT de 1.200 a 1.400 m com motoscraper</v>
          </cell>
          <cell r="C5884" t="str">
            <v>m³</v>
          </cell>
          <cell r="D5884">
            <v>27.26</v>
          </cell>
          <cell r="E5884" t="str">
            <v>SICRO Abr/26</v>
          </cell>
        </row>
        <row r="5885">
          <cell r="A5885">
            <v>5501712</v>
          </cell>
          <cell r="B5885" t="str">
            <v>Escavação, carga e transporte em material de 1ª categoria - DMT de 200 a 400 m com motoscraper</v>
          </cell>
          <cell r="C5885" t="str">
            <v>m³</v>
          </cell>
          <cell r="D5885">
            <v>14.27</v>
          </cell>
          <cell r="E5885" t="str">
            <v>SICRO Abr/26</v>
          </cell>
        </row>
        <row r="5886">
          <cell r="A5886">
            <v>5501713</v>
          </cell>
          <cell r="B5886" t="str">
            <v>Escavação, carga e transporte em material de 1ª categoria - DMT de 400 a 600 m com motoscraper</v>
          </cell>
          <cell r="C5886" t="str">
            <v>m³</v>
          </cell>
          <cell r="D5886">
            <v>15.73</v>
          </cell>
          <cell r="E5886" t="str">
            <v>SICRO Abr/26</v>
          </cell>
        </row>
        <row r="5887">
          <cell r="A5887">
            <v>5501711</v>
          </cell>
          <cell r="B5887" t="str">
            <v>Escavação, carga e transporte em material de 1ª categoria - DMT de 50 a 200 m com motoscraper</v>
          </cell>
          <cell r="C5887" t="str">
            <v>m³</v>
          </cell>
          <cell r="D5887">
            <v>11.52</v>
          </cell>
          <cell r="E5887" t="str">
            <v>SICRO Abr/26</v>
          </cell>
        </row>
        <row r="5888">
          <cell r="A5888">
            <v>5501710</v>
          </cell>
          <cell r="B5888" t="str">
            <v>Escavação, carga e transporte em material de 1ª categoria - DMT de 50 m</v>
          </cell>
          <cell r="C5888" t="str">
            <v>m³</v>
          </cell>
          <cell r="D5888">
            <v>3.83</v>
          </cell>
          <cell r="E5888" t="str">
            <v>SICRO Abr/26</v>
          </cell>
        </row>
        <row r="5889">
          <cell r="A5889">
            <v>5501714</v>
          </cell>
          <cell r="B5889" t="str">
            <v>Escavação, carga e transporte em material de 1ª categoria - DMT de 600 a 800 m com motoscraper</v>
          </cell>
          <cell r="C5889" t="str">
            <v>m³</v>
          </cell>
          <cell r="D5889">
            <v>18.45</v>
          </cell>
          <cell r="E5889" t="str">
            <v>SICRO Abr/26</v>
          </cell>
        </row>
        <row r="5890">
          <cell r="A5890">
            <v>5501715</v>
          </cell>
          <cell r="B5890" t="str">
            <v>Escavação, carga e transporte em material de 1ª categoria - DMT de 800 a 1.000 m com motoscraper</v>
          </cell>
          <cell r="C5890" t="str">
            <v>m³</v>
          </cell>
          <cell r="D5890">
            <v>21.2</v>
          </cell>
          <cell r="E5890" t="str">
            <v>SICRO Abr/26</v>
          </cell>
        </row>
        <row r="5891">
          <cell r="A5891">
            <v>5502986</v>
          </cell>
          <cell r="B5891" t="str">
            <v>Expurgo de jazida</v>
          </cell>
          <cell r="C5891" t="str">
            <v>m³</v>
          </cell>
          <cell r="D5891">
            <v>4.72</v>
          </cell>
          <cell r="E5891" t="str">
            <v>SICRO Abr/26</v>
          </cell>
        </row>
        <row r="5892">
          <cell r="A5892">
            <v>5502985</v>
          </cell>
          <cell r="B5892" t="str">
            <v>Limpeza mecanizada da camada vegetal</v>
          </cell>
          <cell r="C5892" t="str">
            <v>m²</v>
          </cell>
          <cell r="D5892">
            <v>0.83</v>
          </cell>
          <cell r="E5892" t="str">
            <v>SICRO Abr/26</v>
          </cell>
        </row>
        <row r="5893">
          <cell r="A5893">
            <v>5503018</v>
          </cell>
          <cell r="B5893" t="str">
            <v>Manutenção de caminho de serviço</v>
          </cell>
          <cell r="C5893" t="str">
            <v>km</v>
          </cell>
          <cell r="D5893">
            <v>86.95</v>
          </cell>
          <cell r="E5893" t="str">
            <v>SICRO Abr/26</v>
          </cell>
        </row>
        <row r="5894">
          <cell r="A5894">
            <v>5501949</v>
          </cell>
          <cell r="B5894" t="str">
            <v>Montagem do sistema de detonação em material de 3ª categoria com resistência à compressão de 70 MPa a 120 Mpa</v>
          </cell>
          <cell r="C5894" t="str">
            <v>m³</v>
          </cell>
          <cell r="D5894">
            <v>6.55</v>
          </cell>
          <cell r="E5894" t="str">
            <v>SICRO Abr/26</v>
          </cell>
        </row>
        <row r="5895">
          <cell r="A5895">
            <v>5501946</v>
          </cell>
          <cell r="B5895" t="str">
            <v>Pré-fissuramento de material de 3ª categoria com resistência à compressão de 70 MPa a 120 MPa</v>
          </cell>
          <cell r="C5895" t="str">
            <v>m²</v>
          </cell>
          <cell r="D5895">
            <v>131.61000000000001</v>
          </cell>
          <cell r="E5895" t="str">
            <v>SICRO Abr/26</v>
          </cell>
        </row>
        <row r="5896">
          <cell r="A5896">
            <v>5503020</v>
          </cell>
          <cell r="B5896" t="str">
            <v>Umedecimento de caminho de serviço</v>
          </cell>
          <cell r="C5896" t="str">
            <v>km</v>
          </cell>
          <cell r="D5896">
            <v>359.31</v>
          </cell>
          <cell r="E5896" t="str">
            <v>SICRO Abr/26</v>
          </cell>
        </row>
        <row r="5897">
          <cell r="A5897">
            <v>5605798</v>
          </cell>
          <cell r="B5897" t="str">
            <v>Chumbador de aço CA-50 - D = 20 mm com perfuratriz sobre pneus - ancorado na rocha com cartucho de cimento - fornecimento, perfuração e instalação</v>
          </cell>
          <cell r="C5897" t="str">
            <v>m</v>
          </cell>
          <cell r="D5897">
            <v>114.73</v>
          </cell>
          <cell r="E5897" t="str">
            <v>SICRO Abr/26</v>
          </cell>
        </row>
        <row r="5898">
          <cell r="A5898">
            <v>5605925</v>
          </cell>
          <cell r="B5898" t="str">
            <v>Chumbador de aço CA-50 - D = 20 mm com perfuratriz sobre pneus - ancorado na rocha com injeção de nata de cimento - fornecimento, perfuração e instalação</v>
          </cell>
          <cell r="C5898" t="str">
            <v>m</v>
          </cell>
          <cell r="D5898">
            <v>110.74</v>
          </cell>
          <cell r="E5898" t="str">
            <v>SICRO Abr/26</v>
          </cell>
        </row>
        <row r="5899">
          <cell r="A5899">
            <v>5605799</v>
          </cell>
          <cell r="B5899" t="str">
            <v>Chumbador de aço CA-50 - D = 22 mm com perfuratriz sobre pneus - ancorado na rocha com cartucho de cimento - fornecimento, perfuração e instalação</v>
          </cell>
          <cell r="C5899" t="str">
            <v>m</v>
          </cell>
          <cell r="D5899">
            <v>122.53</v>
          </cell>
          <cell r="E5899" t="str">
            <v>SICRO Abr/26</v>
          </cell>
        </row>
        <row r="5900">
          <cell r="A5900">
            <v>5605800</v>
          </cell>
          <cell r="B5900" t="str">
            <v>Chumbador de aço CA-50 - D = 25 mm com perfuratriz sobre pneus - ancorado na rocha com cartucho de cimento - fornecimento, perfuração e instalação</v>
          </cell>
          <cell r="C5900" t="str">
            <v>m</v>
          </cell>
          <cell r="D5900">
            <v>135.46</v>
          </cell>
          <cell r="E5900" t="str">
            <v>SICRO Abr/26</v>
          </cell>
        </row>
        <row r="5901">
          <cell r="A5901">
            <v>5613944</v>
          </cell>
          <cell r="B5901" t="str">
            <v>Chumbador de aço CA-50 - D = 32 mm com martelete perfurador manual - ancorado na rocha com cartucho de cimento - fornecimento, perfuração e instalação</v>
          </cell>
          <cell r="C5901" t="str">
            <v>m</v>
          </cell>
          <cell r="D5901">
            <v>154.22</v>
          </cell>
          <cell r="E5901" t="str">
            <v>SICRO Abr/26</v>
          </cell>
        </row>
        <row r="5902">
          <cell r="A5902">
            <v>5605894</v>
          </cell>
          <cell r="B5902" t="str">
            <v>Grampo de aço CA-50 D = 12,5 mm para solo grampeado com capacidade de 30 kN - fornecimento, perfuração e instalação</v>
          </cell>
          <cell r="C5902" t="str">
            <v>m</v>
          </cell>
          <cell r="D5902">
            <v>60.05</v>
          </cell>
          <cell r="E5902" t="str">
            <v>SICRO Abr/26</v>
          </cell>
        </row>
        <row r="5903">
          <cell r="A5903">
            <v>5605895</v>
          </cell>
          <cell r="B5903" t="str">
            <v>Grampo de aço CA-50 D = 16 mm para solo grampeado com capacidade de 50 kN - fornecimento, perfuração e instalação</v>
          </cell>
          <cell r="C5903" t="str">
            <v>m</v>
          </cell>
          <cell r="D5903">
            <v>63.84</v>
          </cell>
          <cell r="E5903" t="str">
            <v>SICRO Abr/26</v>
          </cell>
        </row>
        <row r="5904">
          <cell r="A5904">
            <v>5605896</v>
          </cell>
          <cell r="B5904" t="str">
            <v>Grampo de aço CA-50 D = 20 mm para solo grampeado com capacidade de 80 kN - fornecimento, perfuração e instalação</v>
          </cell>
          <cell r="C5904" t="str">
            <v>m</v>
          </cell>
          <cell r="D5904">
            <v>69.540000000000006</v>
          </cell>
          <cell r="E5904" t="str">
            <v>SICRO Abr/26</v>
          </cell>
        </row>
        <row r="5905">
          <cell r="A5905">
            <v>5605911</v>
          </cell>
          <cell r="B5905" t="str">
            <v>Perfuração para tirante permanente protendido autoinjetável em material de 1ª categoria com diâmetro de até 120 mm</v>
          </cell>
          <cell r="C5905" t="str">
            <v>m</v>
          </cell>
          <cell r="D5905">
            <v>51.13</v>
          </cell>
          <cell r="E5905" t="str">
            <v>SICRO Abr/26</v>
          </cell>
        </row>
        <row r="5906">
          <cell r="A5906">
            <v>5605912</v>
          </cell>
          <cell r="B5906" t="str">
            <v>Perfuração para tirante permanente protendido autoinjetável em material de 2ª categoria com diâmetro de até 87 mm</v>
          </cell>
          <cell r="C5906" t="str">
            <v>m</v>
          </cell>
          <cell r="D5906">
            <v>84.36</v>
          </cell>
          <cell r="E5906" t="str">
            <v>SICRO Abr/26</v>
          </cell>
        </row>
        <row r="5907">
          <cell r="A5907">
            <v>5605938</v>
          </cell>
          <cell r="B5907" t="str">
            <v>Perfuração para tirantes em material de 1ª categoria com diâmetro de até 120 mm</v>
          </cell>
          <cell r="C5907" t="str">
            <v>m</v>
          </cell>
          <cell r="D5907">
            <v>33.31</v>
          </cell>
          <cell r="E5907" t="str">
            <v>SICRO Abr/26</v>
          </cell>
        </row>
        <row r="5908">
          <cell r="A5908">
            <v>5605939</v>
          </cell>
          <cell r="B5908" t="str">
            <v>Perfuração para tirantes em material de 2ª categoria com diâmetro de até 120 mm</v>
          </cell>
          <cell r="C5908" t="str">
            <v>m</v>
          </cell>
          <cell r="D5908">
            <v>40.020000000000003</v>
          </cell>
          <cell r="E5908" t="str">
            <v>SICRO Abr/26</v>
          </cell>
        </row>
        <row r="5909">
          <cell r="A5909">
            <v>5605940</v>
          </cell>
          <cell r="B5909" t="str">
            <v>Perfuração para tirantes em material de 3ª categoria com diâmetro de até 120 mm</v>
          </cell>
          <cell r="C5909" t="str">
            <v>m</v>
          </cell>
          <cell r="D5909">
            <v>89.18</v>
          </cell>
          <cell r="E5909" t="str">
            <v>SICRO Abr/26</v>
          </cell>
        </row>
        <row r="5910">
          <cell r="A5910">
            <v>5605942</v>
          </cell>
          <cell r="B5910" t="str">
            <v>Pintura eletrostática com tinta em pó à base de resina epóxi - E = 200 µm</v>
          </cell>
          <cell r="C5910" t="str">
            <v>m²</v>
          </cell>
          <cell r="D5910">
            <v>52.77</v>
          </cell>
          <cell r="E5910" t="str">
            <v>SICRO Abr/26</v>
          </cell>
        </row>
        <row r="5911">
          <cell r="A5911">
            <v>5605955</v>
          </cell>
          <cell r="B5911" t="str">
            <v>Protensão de tirante com 10 cordoalhas D = 12,7 mm aço CP 190 RB, com capacidade de 860 kN - inclusive ancoragem e grauteamento da cabeça</v>
          </cell>
          <cell r="C5911" t="str">
            <v>un</v>
          </cell>
          <cell r="D5911">
            <v>1196.94</v>
          </cell>
          <cell r="E5911" t="str">
            <v>SICRO Abr/26</v>
          </cell>
        </row>
        <row r="5912">
          <cell r="A5912">
            <v>5605956</v>
          </cell>
          <cell r="B5912" t="str">
            <v>Protensão de tirante com 12 cordoalhas D = 12,7 mm aço CP 190 RB, com capacidade de 1.040 kN - inclusive ancoragem e grauteamento da cabeça</v>
          </cell>
          <cell r="C5912" t="str">
            <v>un</v>
          </cell>
          <cell r="D5912">
            <v>1404.03</v>
          </cell>
          <cell r="E5912" t="str">
            <v>SICRO Abr/26</v>
          </cell>
        </row>
        <row r="5913">
          <cell r="A5913">
            <v>5605953</v>
          </cell>
          <cell r="B5913" t="str">
            <v>Protensão de tirante com 6 cordoalhas D = 12,7 mm aço CP 190 RB, com capacidade de 520 kN - inclusive ancoragem e grauteamento da cabeça</v>
          </cell>
          <cell r="C5913" t="str">
            <v>un</v>
          </cell>
          <cell r="D5913">
            <v>933.93</v>
          </cell>
          <cell r="E5913" t="str">
            <v>SICRO Abr/26</v>
          </cell>
        </row>
        <row r="5914">
          <cell r="A5914">
            <v>5605954</v>
          </cell>
          <cell r="B5914" t="str">
            <v>Protensão de tirante com 8 cordoalhas D = 12,7 mm aço CP 190 RB, com capacidade de 690 kN - inclusive ancoragem e grauteamento da cabeça</v>
          </cell>
          <cell r="C5914" t="str">
            <v>un</v>
          </cell>
          <cell r="D5914">
            <v>1039.01</v>
          </cell>
          <cell r="E5914" t="str">
            <v>SICRO Abr/26</v>
          </cell>
        </row>
        <row r="5915">
          <cell r="A5915">
            <v>5605909</v>
          </cell>
          <cell r="B5915" t="str">
            <v>Protensão de tirante permanente autoinjetável de aço D = 40 mm, seção de 684 mm², tensão de escoamento = 440 MPa e tensão de ruptura = 580 MPa - inclusive ancoragem e grauteamento da cabeça</v>
          </cell>
          <cell r="C5915" t="str">
            <v>un</v>
          </cell>
          <cell r="D5915">
            <v>572.69000000000005</v>
          </cell>
          <cell r="E5915" t="str">
            <v>SICRO Abr/26</v>
          </cell>
        </row>
        <row r="5916">
          <cell r="A5916">
            <v>5605908</v>
          </cell>
          <cell r="B5916" t="str">
            <v>Protensão de tirante permanente autoinjetável de aço D = 40 mm, seção de 822 mm², tensão de escoamento = 470 MPa e tensão de ruptura = 600 MPa - inclusive ancoragem e grauteamento da cabeça</v>
          </cell>
          <cell r="C5916" t="str">
            <v>un</v>
          </cell>
          <cell r="D5916">
            <v>572.69000000000005</v>
          </cell>
          <cell r="E5916" t="str">
            <v>SICRO Abr/26</v>
          </cell>
        </row>
        <row r="5917">
          <cell r="A5917">
            <v>5605907</v>
          </cell>
          <cell r="B5917" t="str">
            <v>Protensão de tirante permanente autoinjetável de aço D = 40 mm, seção de 936 mm², tensão de escoamento = 700 MPa e tensão de ruptura = 830 MPa - inclusive ancoragem e grauteamento da cabeça</v>
          </cell>
          <cell r="C5917" t="str">
            <v>un</v>
          </cell>
          <cell r="D5917">
            <v>610.35</v>
          </cell>
          <cell r="E5917" t="str">
            <v>SICRO Abr/26</v>
          </cell>
        </row>
        <row r="5918">
          <cell r="A5918">
            <v>5605906</v>
          </cell>
          <cell r="B5918" t="str">
            <v>Protensão de tirante permanente autoinjetável de aço D = 50 mm, seção de 1.330 mm², tensão de escoamento = 630 MPa e tensão de ruptura = 740 MPa - inclusive ancoragem e grauteamento da cabeça</v>
          </cell>
          <cell r="C5918" t="str">
            <v>un</v>
          </cell>
          <cell r="D5918">
            <v>739.44</v>
          </cell>
          <cell r="E5918" t="str">
            <v>SICRO Abr/26</v>
          </cell>
        </row>
        <row r="5919">
          <cell r="A5919">
            <v>5605905</v>
          </cell>
          <cell r="B5919" t="str">
            <v>Protensão de tirante permanente autoinjetável de aço D = 50 mm, seção de 1.569 mm², tensão de escoamento = 630 MPa e tensão de ruptura = 740 MP - inclusive ancoragem e grauteamento da cabeça</v>
          </cell>
          <cell r="C5919" t="str">
            <v>un</v>
          </cell>
          <cell r="D5919">
            <v>858.4</v>
          </cell>
          <cell r="E5919" t="str">
            <v>SICRO Abr/26</v>
          </cell>
        </row>
        <row r="5920">
          <cell r="A5920">
            <v>5605944</v>
          </cell>
          <cell r="B5920" t="str">
            <v>Protensão de tirante permanente protendido de aço D = 30 mm, tensão de escoamento = 600 MPa e tensão de ruptura = 720 MPa - inclusive ancoragem e grauteamento da cabeça</v>
          </cell>
          <cell r="C5920" t="str">
            <v>un</v>
          </cell>
          <cell r="D5920">
            <v>509.93</v>
          </cell>
          <cell r="E5920" t="str">
            <v>SICRO Abr/26</v>
          </cell>
        </row>
        <row r="5921">
          <cell r="A5921">
            <v>5605910</v>
          </cell>
          <cell r="B5921" t="str">
            <v>Protensão de tirante permanente protendido de aço D = 32 mm, tensão de escoamento = 520 MPa e tensão de ruptura = 690 MPa - inclusive ancoragem e grauteamento da cabeça</v>
          </cell>
          <cell r="C5921" t="str">
            <v>un</v>
          </cell>
          <cell r="D5921">
            <v>568.73</v>
          </cell>
          <cell r="E5921" t="str">
            <v>SICRO Abr/26</v>
          </cell>
        </row>
        <row r="5922">
          <cell r="A5922">
            <v>5605945</v>
          </cell>
          <cell r="B5922" t="str">
            <v>Protensão de tirante permanente protendido de aço D = 32 mm, tensão de escoamento = 950 MPa e tensão de ruptura = 1.050 MPa - inclusive ancoragem e grauteamento da cabeça</v>
          </cell>
          <cell r="C5922" t="str">
            <v>un</v>
          </cell>
          <cell r="D5922">
            <v>594.17999999999995</v>
          </cell>
          <cell r="E5922" t="str">
            <v>SICRO Abr/26</v>
          </cell>
        </row>
        <row r="5923">
          <cell r="A5923">
            <v>5605946</v>
          </cell>
          <cell r="B5923" t="str">
            <v>Protensão de tirante permanente protendido de aço D = 40 mm, tensão de escoamento = 600 MPa e tensão de ruptura = 720 MPa - inclusive ancoragem e grauteamento da cabeça</v>
          </cell>
          <cell r="C5923" t="str">
            <v>un</v>
          </cell>
          <cell r="D5923">
            <v>610.35</v>
          </cell>
          <cell r="E5923" t="str">
            <v>SICRO Abr/26</v>
          </cell>
        </row>
        <row r="5924">
          <cell r="A5924">
            <v>5605947</v>
          </cell>
          <cell r="B5924" t="str">
            <v>Protensão de tirante permanente protendido de aço D = 44 mm, tensão de escoamento = 680 MPa e tensão de ruptura = 870 MPa - inclusive ancoragem e grauteamento da cabeça</v>
          </cell>
          <cell r="C5924" t="str">
            <v>un</v>
          </cell>
          <cell r="D5924">
            <v>685.74</v>
          </cell>
          <cell r="E5924" t="str">
            <v>SICRO Abr/26</v>
          </cell>
        </row>
        <row r="5925">
          <cell r="A5925">
            <v>5605948</v>
          </cell>
          <cell r="B5925" t="str">
            <v>Protensão de tirante permanente protendido de aço D = 50 mm, tensão de escoamento = 600 MPa e tensão de ruptura = 720 MPa - inclusive ancoragem e grauteamento da cabeça</v>
          </cell>
          <cell r="C5925" t="str">
            <v>un</v>
          </cell>
          <cell r="D5925">
            <v>858.4</v>
          </cell>
          <cell r="E5925" t="str">
            <v>SICRO Abr/26</v>
          </cell>
        </row>
        <row r="5926">
          <cell r="A5926">
            <v>5605949</v>
          </cell>
          <cell r="B5926" t="str">
            <v>Protensão de tirante permanente protendido de aço D = 53 mm, tensão de escoamento = 600 MPa e tensão de ruptura = 720 MPa - inclusive ancoragem e grauteamento da cabeça</v>
          </cell>
          <cell r="C5926" t="str">
            <v>un</v>
          </cell>
          <cell r="D5926">
            <v>1118.5999999999999</v>
          </cell>
          <cell r="E5926" t="str">
            <v>SICRO Abr/26</v>
          </cell>
        </row>
        <row r="5927">
          <cell r="A5927">
            <v>5605950</v>
          </cell>
          <cell r="B5927" t="str">
            <v>Protensão de tirante permanente protendido de aço D = 57 mm, tensão de escoamento = 600 MPa e tensão de ruptura = 720 MPa - inclusive ancoragem e grauteamento da cabeça</v>
          </cell>
          <cell r="C5927" t="str">
            <v>un</v>
          </cell>
          <cell r="D5927">
            <v>1267</v>
          </cell>
          <cell r="E5927" t="str">
            <v>SICRO Abr/26</v>
          </cell>
        </row>
        <row r="5928">
          <cell r="A5928">
            <v>5605951</v>
          </cell>
          <cell r="B5928" t="str">
            <v>Protensão de tirante permanente protendido de aço D = 63 mm, tensão de escoamento = 600 MPa e tensão de ruptura = 720 MPa - inclusive ancoragem e grauteamento da cabeça</v>
          </cell>
          <cell r="C5928" t="str">
            <v>un</v>
          </cell>
          <cell r="D5928">
            <v>2017.62</v>
          </cell>
          <cell r="E5928" t="str">
            <v>SICRO Abr/26</v>
          </cell>
        </row>
        <row r="5929">
          <cell r="A5929">
            <v>5605952</v>
          </cell>
          <cell r="B5929" t="str">
            <v>Protensão de tirante permanente protendido de aço D = 69 mm, tensão de escoamento = 600 MPa e tensão de ruptura = 720 MPa - inclusive ancoragem e grauteamento da cabeça</v>
          </cell>
          <cell r="C5929" t="str">
            <v>un</v>
          </cell>
          <cell r="D5929">
            <v>3078.97</v>
          </cell>
          <cell r="E5929" t="str">
            <v>SICRO Abr/26</v>
          </cell>
        </row>
        <row r="5930">
          <cell r="A5930">
            <v>5605932</v>
          </cell>
          <cell r="B5930" t="str">
            <v>Tirante de barra de aço ancorado na rocha com resina de poliéster, D = 19 mm, tensão de escoamento = 700 MPa e tensão de ruptura = 800 MPa - fornecimento, perfuração e instalação</v>
          </cell>
          <cell r="C5930" t="str">
            <v>m</v>
          </cell>
          <cell r="D5930">
            <v>158.91999999999999</v>
          </cell>
          <cell r="E5930" t="str">
            <v>SICRO Abr/26</v>
          </cell>
        </row>
        <row r="5931">
          <cell r="A5931">
            <v>5605934</v>
          </cell>
          <cell r="B5931" t="str">
            <v>Tirante de barra de aço ancorado na rocha com resina de poliéster, D = 22 mm, tensão de escoamento = 700 MPa e tensão de ruptura = 800 MPa - fornecimento, perfuração e instalação</v>
          </cell>
          <cell r="C5931" t="str">
            <v>m</v>
          </cell>
          <cell r="D5931">
            <v>173.73</v>
          </cell>
          <cell r="E5931" t="str">
            <v>SICRO Abr/26</v>
          </cell>
        </row>
        <row r="5932">
          <cell r="A5932">
            <v>5605928</v>
          </cell>
          <cell r="B5932" t="str">
            <v>Tirante de barra de aço ancorado na rocha com resina de poliéster, D = 25 mm, tensão de escoamento = 520 MPa e tensão de ruptura = 690 MPa - fornecimento, perfuração e instalação</v>
          </cell>
          <cell r="C5932" t="str">
            <v>m</v>
          </cell>
          <cell r="D5932">
            <v>179.27</v>
          </cell>
          <cell r="E5932" t="str">
            <v>SICRO Abr/26</v>
          </cell>
        </row>
        <row r="5933">
          <cell r="A5933">
            <v>5605935</v>
          </cell>
          <cell r="B5933" t="str">
            <v>Tirante de barra de aço ancorado na rocha com resina de poliéster, D = 25 mm, tensão de escoamento = 700 MPa, tensão de ruptura = 800 MPa - fornecimento, perfuração e instalação</v>
          </cell>
          <cell r="C5933" t="str">
            <v>m</v>
          </cell>
          <cell r="D5933">
            <v>199.7</v>
          </cell>
          <cell r="E5933" t="str">
            <v>SICRO Abr/26</v>
          </cell>
        </row>
        <row r="5934">
          <cell r="A5934">
            <v>5605936</v>
          </cell>
          <cell r="B5934" t="str">
            <v>Tirante de barra de aço ancorado na rocha com resina de poliéster, D = 32 mm, tensão de escoamento = 700 MPa, tensão de ruptura = 800 MPa - fornecimento, perfuração e instalação</v>
          </cell>
          <cell r="C5934" t="str">
            <v>m</v>
          </cell>
          <cell r="D5934">
            <v>290.74</v>
          </cell>
          <cell r="E5934" t="str">
            <v>SICRO Abr/26</v>
          </cell>
        </row>
        <row r="5935">
          <cell r="A5935">
            <v>5605937</v>
          </cell>
          <cell r="B5935" t="str">
            <v>Tirante de barra de aço ancorado na rocha com resina de poliéster, D = 36 mm, tensão de escoamento = 700 MPa e tensão de ruptura = 800 MPa - fornecimento, perfuração e instalação</v>
          </cell>
          <cell r="C5935" t="str">
            <v>m</v>
          </cell>
          <cell r="D5935">
            <v>372.44</v>
          </cell>
          <cell r="E5935" t="str">
            <v>SICRO Abr/26</v>
          </cell>
        </row>
        <row r="5936">
          <cell r="A5936">
            <v>5605957</v>
          </cell>
          <cell r="B5936" t="str">
            <v>Tirante permanente protendido autoinjetável de aço D = 40 mm, seção de 684 mm², tensão de escoamento = 440 MPa e tensão de ruptura = 580 MPa - exceto perfuração</v>
          </cell>
          <cell r="C5936" t="str">
            <v>m</v>
          </cell>
          <cell r="D5936">
            <v>278.62</v>
          </cell>
          <cell r="E5936" t="str">
            <v>SICRO Abr/26</v>
          </cell>
        </row>
        <row r="5937">
          <cell r="A5937">
            <v>5605958</v>
          </cell>
          <cell r="B5937" t="str">
            <v>Tirante permanente protendido autoinjetável de aço D = 40 mm, seção de 822 mm², tensão de escoamento = 470 MPa e tensão de ruptura = 600 MPa - exceto perfuração</v>
          </cell>
          <cell r="C5937" t="str">
            <v>m</v>
          </cell>
          <cell r="D5937">
            <v>319.93</v>
          </cell>
          <cell r="E5937" t="str">
            <v>SICRO Abr/26</v>
          </cell>
        </row>
        <row r="5938">
          <cell r="A5938">
            <v>5605959</v>
          </cell>
          <cell r="B5938" t="str">
            <v>Tirante permanente protendido autoinjetável de aço D = 40 mm, seção de 936 mm², tensão de escoamento = 700 MPa e tensão de ruptura = 830 MPa - exceto perfuração</v>
          </cell>
          <cell r="C5938" t="str">
            <v>m</v>
          </cell>
          <cell r="D5938">
            <v>389.06</v>
          </cell>
          <cell r="E5938" t="str">
            <v>SICRO Abr/26</v>
          </cell>
        </row>
        <row r="5939">
          <cell r="A5939">
            <v>5605960</v>
          </cell>
          <cell r="B5939" t="str">
            <v>Tirante permanente protendido autoinjetável de aço D = 50 mm, seção de 1.330 mm², tensão de escoamento = 630 MPa e tensão de ruptura = 740 MPa - exceto perfuração</v>
          </cell>
          <cell r="C5939" t="str">
            <v>m</v>
          </cell>
          <cell r="D5939">
            <v>511.97</v>
          </cell>
          <cell r="E5939" t="str">
            <v>SICRO Abr/26</v>
          </cell>
        </row>
        <row r="5940">
          <cell r="A5940">
            <v>5605961</v>
          </cell>
          <cell r="B5940" t="str">
            <v>Tirante permanente protendido autoinjetável de aço D = 50 mm, seção de 1.569 mm², tensão de escoamento = 630 MPa e tensão de ruptura = 740 MPa - exceto perfuração</v>
          </cell>
          <cell r="C5940" t="str">
            <v>m</v>
          </cell>
          <cell r="D5940">
            <v>592.6</v>
          </cell>
          <cell r="E5940" t="str">
            <v>SICRO Abr/26</v>
          </cell>
        </row>
        <row r="5941">
          <cell r="A5941">
            <v>5605885</v>
          </cell>
          <cell r="B5941" t="str">
            <v>Tirante permanente protendido com 10 cordoalhas D = 12,7 mm, aço CP 190 RB, com capacidade de 860 kN - exceto perfuração</v>
          </cell>
          <cell r="C5941" t="str">
            <v>m</v>
          </cell>
          <cell r="D5941">
            <v>224.88</v>
          </cell>
          <cell r="E5941" t="str">
            <v>SICRO Abr/26</v>
          </cell>
        </row>
        <row r="5942">
          <cell r="A5942">
            <v>5605886</v>
          </cell>
          <cell r="B5942" t="str">
            <v>Tirante permanente protendido com 12 cordoalhas D = 12,7 mm, aço CP 190 RB, com capacidade de 1.030 kN - exceto perfuração</v>
          </cell>
          <cell r="C5942" t="str">
            <v>m</v>
          </cell>
          <cell r="D5942">
            <v>241.9</v>
          </cell>
          <cell r="E5942" t="str">
            <v>SICRO Abr/26</v>
          </cell>
        </row>
        <row r="5943">
          <cell r="A5943">
            <v>5605883</v>
          </cell>
          <cell r="B5943" t="str">
            <v>Tirante permanente protendido com 6 cordoalhas D = 12,7 mm, aço CP 190 RB, com capacidade de 510 kN - exceto perfuração</v>
          </cell>
          <cell r="C5943" t="str">
            <v>m</v>
          </cell>
          <cell r="D5943">
            <v>185.67</v>
          </cell>
          <cell r="E5943" t="str">
            <v>SICRO Abr/26</v>
          </cell>
        </row>
        <row r="5944">
          <cell r="A5944">
            <v>5605884</v>
          </cell>
          <cell r="B5944" t="str">
            <v>Tirante permanente protendido com 8 cordoalhas D = 12,7 mm, aço CP 190 RB, com capacidade de 690 kN - exceto perfuração</v>
          </cell>
          <cell r="C5944" t="str">
            <v>m</v>
          </cell>
          <cell r="D5944">
            <v>202.69</v>
          </cell>
          <cell r="E5944" t="str">
            <v>SICRO Abr/26</v>
          </cell>
        </row>
        <row r="5945">
          <cell r="A5945">
            <v>5605962</v>
          </cell>
          <cell r="B5945" t="str">
            <v>Tirante permanente protendido de aço D = 30 mm, tensão de escoamento = 600 MPa e tensão de ruptura = 720 MPa - exceto perfuração</v>
          </cell>
          <cell r="C5945" t="str">
            <v>m</v>
          </cell>
          <cell r="D5945">
            <v>201.51</v>
          </cell>
          <cell r="E5945" t="str">
            <v>SICRO Abr/26</v>
          </cell>
        </row>
        <row r="5946">
          <cell r="A5946">
            <v>5605881</v>
          </cell>
          <cell r="B5946" t="str">
            <v>Tirante permanente protendido de aço D = 32 mm, tensão de escoamento = 520 MPa e tensão de ruptura = 690 MPa - exceto perfuração</v>
          </cell>
          <cell r="C5946" t="str">
            <v>m</v>
          </cell>
          <cell r="D5946">
            <v>241.33</v>
          </cell>
          <cell r="E5946" t="str">
            <v>SICRO Abr/26</v>
          </cell>
        </row>
        <row r="5947">
          <cell r="A5947">
            <v>5605882</v>
          </cell>
          <cell r="B5947" t="str">
            <v>Tirante permanente protendido de aço D = 32 mm, tensão de escoamento = 950 MPa e tensão de ruptura = 1.050 MPa - exceto perfuração</v>
          </cell>
          <cell r="C5947" t="str">
            <v>m</v>
          </cell>
          <cell r="D5947">
            <v>389.39</v>
          </cell>
          <cell r="E5947" t="str">
            <v>SICRO Abr/26</v>
          </cell>
        </row>
        <row r="5948">
          <cell r="A5948">
            <v>5605963</v>
          </cell>
          <cell r="B5948" t="str">
            <v>Tirante permanente protendido de aço D = 40 mm, tensão de escoamento = 600 MPa e tensão de ruptura = 720 MPa - exceto perfuração</v>
          </cell>
          <cell r="C5948" t="str">
            <v>m</v>
          </cell>
          <cell r="D5948">
            <v>318.20999999999998</v>
          </cell>
          <cell r="E5948" t="str">
            <v>SICRO Abr/26</v>
          </cell>
        </row>
        <row r="5949">
          <cell r="A5949">
            <v>5605964</v>
          </cell>
          <cell r="B5949" t="str">
            <v>Tirante permanente protendido de aço D = 44 mm, tensão de escoamento = 680 MPa e tensão de ruptura = 870 MPa - exceto perfuração</v>
          </cell>
          <cell r="C5949" t="str">
            <v>m</v>
          </cell>
          <cell r="D5949">
            <v>383.25</v>
          </cell>
          <cell r="E5949" t="str">
            <v>SICRO Abr/26</v>
          </cell>
        </row>
        <row r="5950">
          <cell r="A5950">
            <v>5605965</v>
          </cell>
          <cell r="B5950" t="str">
            <v>Tirante permanente protendido de aço D = 50 mm, tensão de escoamento = 600 MPa e tensão de ruptura = 720 MPa - exceto perfuração</v>
          </cell>
          <cell r="C5950" t="str">
            <v>m</v>
          </cell>
          <cell r="D5950">
            <v>483.95</v>
          </cell>
          <cell r="E5950" t="str">
            <v>SICRO Abr/26</v>
          </cell>
        </row>
        <row r="5951">
          <cell r="A5951">
            <v>5605966</v>
          </cell>
          <cell r="B5951" t="str">
            <v>Tirante permanente protendido de aço D = 53mm, tensão de escoamento = 600 MPa e tensão de ruptura = 720 MPa - exceto perfuração</v>
          </cell>
          <cell r="C5951" t="str">
            <v>m</v>
          </cell>
          <cell r="D5951">
            <v>417.25</v>
          </cell>
          <cell r="E5951" t="str">
            <v>SICRO Abr/26</v>
          </cell>
        </row>
        <row r="5952">
          <cell r="A5952">
            <v>5605967</v>
          </cell>
          <cell r="B5952" t="str">
            <v>Tirante permanente protendido de aço D = 57 mm, tensão de escoamento = 600 MPa e tensão de ruptura = 720 MPa - exceto perfuração</v>
          </cell>
          <cell r="C5952" t="str">
            <v>m</v>
          </cell>
          <cell r="D5952">
            <v>605.73</v>
          </cell>
          <cell r="E5952" t="str">
            <v>SICRO Abr/26</v>
          </cell>
        </row>
        <row r="5953">
          <cell r="A5953">
            <v>5605968</v>
          </cell>
          <cell r="B5953" t="str">
            <v>Tirante permanente protendido de aço D = 63 mm, tensão de escoamento = 600 MPa e tensão de ruptura = 720 MPa - exceto perfuração</v>
          </cell>
          <cell r="C5953" t="str">
            <v>m</v>
          </cell>
          <cell r="D5953">
            <v>742.46</v>
          </cell>
          <cell r="E5953" t="str">
            <v>SICRO Abr/26</v>
          </cell>
        </row>
        <row r="5954">
          <cell r="A5954">
            <v>5605969</v>
          </cell>
          <cell r="B5954" t="str">
            <v>Tirante permanente protendido de aço D = 69 mm, tensão de escoamento = 600 MPa e tensão de ruptura = 720 MPa - exceto perfuração</v>
          </cell>
          <cell r="C5954" t="str">
            <v>m</v>
          </cell>
          <cell r="D5954">
            <v>899.81</v>
          </cell>
          <cell r="E5954" t="str">
            <v>SICRO Abr/26</v>
          </cell>
        </row>
        <row r="5955">
          <cell r="A5955">
            <v>5909130</v>
          </cell>
          <cell r="B5955" t="str">
            <v>Carga e manobra de aduelas de concreto pré-moldadas em cavalo mecânico com semirreboque 20 t - carga com caminhão guindauto com capacidade de elevação de 11,9 t</v>
          </cell>
          <cell r="C5955" t="str">
            <v>t</v>
          </cell>
          <cell r="D5955">
            <v>30.45</v>
          </cell>
          <cell r="E5955" t="str">
            <v>SICRO Abr/26</v>
          </cell>
        </row>
        <row r="5956">
          <cell r="A5956">
            <v>5914703</v>
          </cell>
          <cell r="B5956" t="str">
            <v>Carga e manobra de brita para lastro com locomotiva diesel-elétrica em vagão hopper aberto com capacidade de 45 m³ - carga com carregadeira e descarga automática - bitola métrica</v>
          </cell>
          <cell r="C5956" t="str">
            <v>t</v>
          </cell>
          <cell r="D5956">
            <v>6.56</v>
          </cell>
          <cell r="E5956" t="str">
            <v>SICRO Abr/26</v>
          </cell>
        </row>
        <row r="5957">
          <cell r="A5957">
            <v>5914704</v>
          </cell>
          <cell r="B5957" t="str">
            <v>Carga e manobra de brita para lastro com locomotiva diesel-elétrica em vagão hopper aberto com capacidade de 63 m³ - carga com carregadeira e descarga automática - bitola larga</v>
          </cell>
          <cell r="C5957" t="str">
            <v>t</v>
          </cell>
          <cell r="D5957">
            <v>6.72</v>
          </cell>
          <cell r="E5957" t="str">
            <v>SICRO Abr/26</v>
          </cell>
        </row>
        <row r="5958">
          <cell r="A5958">
            <v>5914710</v>
          </cell>
          <cell r="B5958" t="str">
            <v>Carga e manobra de dormentes de concreto de bitola larga com locomotiva diesel-elétrica e vagão plataforma com capacidade de 98 t - carga com carregadeira - bitola larga</v>
          </cell>
          <cell r="C5958" t="str">
            <v>t</v>
          </cell>
          <cell r="D5958">
            <v>12.5</v>
          </cell>
          <cell r="E5958" t="str">
            <v>SICRO Abr/26</v>
          </cell>
        </row>
        <row r="5959">
          <cell r="A5959">
            <v>5914711</v>
          </cell>
          <cell r="B5959" t="str">
            <v>Carga e manobra de dormentes de concreto de bitola métrica com locomotiva diesel-elétrica e vagão plataforma com capacidade de 82 t - carga com carregadeira - bitola métrica</v>
          </cell>
          <cell r="C5959" t="str">
            <v>t</v>
          </cell>
          <cell r="D5959">
            <v>11.24</v>
          </cell>
          <cell r="E5959" t="str">
            <v>SICRO Abr/26</v>
          </cell>
        </row>
        <row r="5960">
          <cell r="A5960">
            <v>5914712</v>
          </cell>
          <cell r="B5960" t="str">
            <v>Carga e manobra de dormentes de concreto de bitola mista com locomotiva diesel-elétrica e vagão plataforma com capacidade de 98 t - carga com carregadeira - bitola larga</v>
          </cell>
          <cell r="C5960" t="str">
            <v>t</v>
          </cell>
          <cell r="D5960">
            <v>11.34</v>
          </cell>
          <cell r="E5960" t="str">
            <v>SICRO Abr/26</v>
          </cell>
        </row>
        <row r="5961">
          <cell r="A5961">
            <v>5915369</v>
          </cell>
          <cell r="B5961" t="str">
            <v>Carga, descarga e manobra de vigas pré-moldadas de 1.000 a 1.250 kN em cavalo mecânico com reboques de 5 e 4 eixos com capacidade de 130 t</v>
          </cell>
          <cell r="C5961" t="str">
            <v>un</v>
          </cell>
          <cell r="D5961">
            <v>6524.43</v>
          </cell>
          <cell r="E5961" t="str">
            <v>SICRO Abr/26</v>
          </cell>
        </row>
        <row r="5962">
          <cell r="A5962">
            <v>5915401</v>
          </cell>
          <cell r="B5962" t="str">
            <v>Carga, descarga e manobra de vigas pré-moldadas de 500 a 750 kN em cavalo mecânico com dollys de 3 e 4 eixos com capacidade de 77 t</v>
          </cell>
          <cell r="C5962" t="str">
            <v>un</v>
          </cell>
          <cell r="D5962">
            <v>5645.37</v>
          </cell>
          <cell r="E5962" t="str">
            <v>SICRO Abr/26</v>
          </cell>
        </row>
        <row r="5963">
          <cell r="A5963">
            <v>5915402</v>
          </cell>
          <cell r="B5963" t="str">
            <v>Carga, descarga e manobra de vigas pré-moldadas de 750 a 1.000 kN em cavalo mecânico com dollys de 5 e 4 eixos com capacidade de 111 t</v>
          </cell>
          <cell r="C5963" t="str">
            <v>un</v>
          </cell>
          <cell r="D5963">
            <v>3959.78</v>
          </cell>
          <cell r="E5963" t="str">
            <v>SICRO Abr/26</v>
          </cell>
        </row>
        <row r="5964">
          <cell r="A5964">
            <v>5915400</v>
          </cell>
          <cell r="B5964" t="str">
            <v>Carga, descarga e manobra de vigas pré-moldadas de até 500 kN em cavalo mecânico com dolly de 4 eixos com capacidade de 57 t</v>
          </cell>
          <cell r="C5964" t="str">
            <v>un</v>
          </cell>
          <cell r="D5964">
            <v>3462.58</v>
          </cell>
          <cell r="E5964" t="str">
            <v>SICRO Abr/26</v>
          </cell>
        </row>
        <row r="5965">
          <cell r="A5965">
            <v>5914651</v>
          </cell>
          <cell r="B5965" t="str">
            <v>Carga, manobra e descarga de agregados ou solos em caminhão basculante de 10 m³ - carga com carregadeira de 3,40 m³ (exclusa) e descarga em distribuidor autopropelido</v>
          </cell>
          <cell r="C5965" t="str">
            <v>t</v>
          </cell>
          <cell r="D5965">
            <v>2.96</v>
          </cell>
          <cell r="E5965" t="str">
            <v>SICRO Abr/26</v>
          </cell>
        </row>
        <row r="5966">
          <cell r="A5966">
            <v>5914648</v>
          </cell>
          <cell r="B5966" t="str">
            <v>Carga, manobra e descarga de agregados ou solos em caminhão basculante de 10 m³ - carga com carregadeira de 3,40 m³ (exclusa) e descarga em distribuidor rebocável</v>
          </cell>
          <cell r="C5966" t="str">
            <v>t</v>
          </cell>
          <cell r="D5966">
            <v>8.9499999999999993</v>
          </cell>
          <cell r="E5966" t="str">
            <v>SICRO Abr/26</v>
          </cell>
        </row>
        <row r="5967">
          <cell r="A5967">
            <v>5914647</v>
          </cell>
          <cell r="B5967" t="str">
            <v>Carga, manobra e descarga de agregados ou solos em caminhão basculante de 10 m³ - carga com carregadeira de 3,40 m³ (exclusa) e descarga livre</v>
          </cell>
          <cell r="C5967" t="str">
            <v>t</v>
          </cell>
          <cell r="D5967">
            <v>2.06</v>
          </cell>
          <cell r="E5967" t="str">
            <v>SICRO Abr/26</v>
          </cell>
        </row>
        <row r="5968">
          <cell r="A5968">
            <v>5915411</v>
          </cell>
          <cell r="B5968" t="str">
            <v>Carga, manobra e descarga de agregados ou solos em caminhão basculante de 10 m³ - carga com carregadeira de 3,40 m³ e descarga em distribuidor autopropelido</v>
          </cell>
          <cell r="C5968" t="str">
            <v>t</v>
          </cell>
          <cell r="D5968">
            <v>4.1900000000000004</v>
          </cell>
          <cell r="E5968" t="str">
            <v>SICRO Abr/26</v>
          </cell>
        </row>
        <row r="5969">
          <cell r="A5969">
            <v>5915409</v>
          </cell>
          <cell r="B5969" t="str">
            <v>Carga, manobra e descarga de agregados ou solos em caminhão basculante de 10 m³ - carga com carregadeira de 3,40 m³ e descarga em distribuidor rebocável</v>
          </cell>
          <cell r="C5969" t="str">
            <v>t</v>
          </cell>
          <cell r="D5969">
            <v>10.18</v>
          </cell>
          <cell r="E5969" t="str">
            <v>SICRO Abr/26</v>
          </cell>
        </row>
        <row r="5970">
          <cell r="A5970">
            <v>5915407</v>
          </cell>
          <cell r="B5970" t="str">
            <v>Carga, manobra e descarga de agregados ou solos em caminhão basculante de 10 m³ - carga com carregadeira de 3,40 m³ e descarga livre</v>
          </cell>
          <cell r="C5970" t="str">
            <v>t</v>
          </cell>
          <cell r="D5970">
            <v>3.28</v>
          </cell>
          <cell r="E5970" t="str">
            <v>SICRO Abr/26</v>
          </cell>
        </row>
        <row r="5971">
          <cell r="A5971">
            <v>5914354</v>
          </cell>
          <cell r="B5971" t="str">
            <v>Carga, manobra e descarga de agregados ou solos em caminhão basculante de 10 m³ - carga com escavadeira de 1,56 m³ (exclusa) e descarga livre</v>
          </cell>
          <cell r="C5971" t="str">
            <v>t</v>
          </cell>
          <cell r="D5971">
            <v>2.14</v>
          </cell>
          <cell r="E5971" t="str">
            <v>SICRO Abr/26</v>
          </cell>
        </row>
        <row r="5972">
          <cell r="A5972">
            <v>5915406</v>
          </cell>
          <cell r="B5972" t="str">
            <v>Carga, manobra e descarga de agregados ou solos em caminhão basculante de 10 m³ - carga em usina de 60 t/h (PMF) e descarga livre</v>
          </cell>
          <cell r="C5972" t="str">
            <v>t</v>
          </cell>
          <cell r="D5972">
            <v>10.89</v>
          </cell>
          <cell r="E5972" t="str">
            <v>SICRO Abr/26</v>
          </cell>
        </row>
        <row r="5973">
          <cell r="A5973">
            <v>5914652</v>
          </cell>
          <cell r="B5973" t="str">
            <v>Carga, manobra e descarga de agregados ou solos em caminhão basculante de 10 m³ - carga em usina de solos de 300 t/h e descarga em distribuidor autopropelido</v>
          </cell>
          <cell r="C5973" t="str">
            <v>t</v>
          </cell>
          <cell r="D5973">
            <v>3.96</v>
          </cell>
          <cell r="E5973" t="str">
            <v>SICRO Abr/26</v>
          </cell>
        </row>
        <row r="5974">
          <cell r="A5974">
            <v>5915417</v>
          </cell>
          <cell r="B5974" t="str">
            <v>Carga, manobra e descarga de agregados ou solos em caminhão basculante de 10 m³ - carga em usina de solos de 300 t/h e descarga em vibroacabadora</v>
          </cell>
          <cell r="C5974" t="str">
            <v>t</v>
          </cell>
          <cell r="D5974">
            <v>6.24</v>
          </cell>
          <cell r="E5974" t="str">
            <v>SICRO Abr/26</v>
          </cell>
        </row>
        <row r="5975">
          <cell r="A5975">
            <v>5915414</v>
          </cell>
          <cell r="B5975" t="str">
            <v>Carga, manobra e descarga de agregados ou solos em caminhão basculante de 10 m³ - carga em usina de solos de 300 t/h e descarga livre</v>
          </cell>
          <cell r="C5975" t="str">
            <v>t</v>
          </cell>
          <cell r="D5975">
            <v>3.27</v>
          </cell>
          <cell r="E5975" t="str">
            <v>SICRO Abr/26</v>
          </cell>
        </row>
        <row r="5976">
          <cell r="A5976">
            <v>5914351</v>
          </cell>
          <cell r="B5976" t="str">
            <v>Carga, manobra e descarga de agregados ou solos em caminhão basculante de 14 m³ - carga com carregadeira de 3,40 m³ e descarga livre</v>
          </cell>
          <cell r="C5976" t="str">
            <v>t</v>
          </cell>
          <cell r="D5976">
            <v>3.22</v>
          </cell>
          <cell r="E5976" t="str">
            <v>SICRO Abr/26</v>
          </cell>
        </row>
        <row r="5977">
          <cell r="A5977">
            <v>5914645</v>
          </cell>
          <cell r="B5977" t="str">
            <v>Carga, manobra e descarga de agregados ou solos em caminhão basculante de 6 m³ - carga com carregadeira de 1,72 m³ (exclusa) e descarga em distribuidor autopropelido</v>
          </cell>
          <cell r="C5977" t="str">
            <v>t</v>
          </cell>
          <cell r="D5977">
            <v>3.43</v>
          </cell>
          <cell r="E5977" t="str">
            <v>SICRO Abr/26</v>
          </cell>
        </row>
        <row r="5978">
          <cell r="A5978">
            <v>5914642</v>
          </cell>
          <cell r="B5978" t="str">
            <v>Carga, manobra e descarga de agregados ou solos em caminhão basculante de 6 m³ - carga com carregadeira de 1,72 m³ (exclusa) e descarga em distribuidor rebocável</v>
          </cell>
          <cell r="C5978" t="str">
            <v>t</v>
          </cell>
          <cell r="D5978">
            <v>6.66</v>
          </cell>
          <cell r="E5978" t="str">
            <v>SICRO Abr/26</v>
          </cell>
        </row>
        <row r="5979">
          <cell r="A5979">
            <v>5914641</v>
          </cell>
          <cell r="B5979" t="str">
            <v>Carga, manobra e descarga de agregados ou solos em caminhão basculante de 6 m³ - carga com carregadeira de 1,72 m³ (exclusa) e descarga livre</v>
          </cell>
          <cell r="C5979" t="str">
            <v>t</v>
          </cell>
          <cell r="D5979">
            <v>2.38</v>
          </cell>
          <cell r="E5979" t="str">
            <v>SICRO Abr/26</v>
          </cell>
        </row>
        <row r="5980">
          <cell r="A5980">
            <v>5915456</v>
          </cell>
          <cell r="B5980" t="str">
            <v>Carga, manobra e descarga de agregados ou solos em caminhão basculante de 6 m³ - carga com carregadeira de 1,72 m³ e descarga em distribuidor autopropelido</v>
          </cell>
          <cell r="C5980" t="str">
            <v>t</v>
          </cell>
          <cell r="D5980">
            <v>4.38</v>
          </cell>
          <cell r="E5980" t="str">
            <v>SICRO Abr/26</v>
          </cell>
        </row>
        <row r="5981">
          <cell r="A5981">
            <v>5915454</v>
          </cell>
          <cell r="B5981" t="str">
            <v>Carga, manobra e descarga de agregados ou solos em caminhão basculante de 6 m³ - carga com carregadeira de 1,72 m³ e descarga em distribuidor rebocável</v>
          </cell>
          <cell r="C5981" t="str">
            <v>t</v>
          </cell>
          <cell r="D5981">
            <v>7.61</v>
          </cell>
          <cell r="E5981" t="str">
            <v>SICRO Abr/26</v>
          </cell>
        </row>
        <row r="5982">
          <cell r="A5982">
            <v>5915399</v>
          </cell>
          <cell r="B5982" t="str">
            <v>Carga, manobra e descarga de agregados ou solos em caminhão basculante de 6 m³ - carga com carregadeira de 1,72 m³ e descarga livre</v>
          </cell>
          <cell r="C5982" t="str">
            <v>t</v>
          </cell>
          <cell r="D5982">
            <v>3.33</v>
          </cell>
          <cell r="E5982" t="str">
            <v>SICRO Abr/26</v>
          </cell>
        </row>
        <row r="5983">
          <cell r="A5983">
            <v>5914353</v>
          </cell>
          <cell r="B5983" t="str">
            <v>Carga, manobra e descarga de agregados ou solos em caminhão basculante de 6 m³ - carga com escavadeira de 1,56 m³ (exclusa) e descarga livre</v>
          </cell>
          <cell r="C5983" t="str">
            <v>t</v>
          </cell>
          <cell r="D5983">
            <v>1.79</v>
          </cell>
          <cell r="E5983" t="str">
            <v>SICRO Abr/26</v>
          </cell>
        </row>
        <row r="5984">
          <cell r="A5984">
            <v>5915470</v>
          </cell>
          <cell r="B5984" t="str">
            <v>Carga, manobra e descarga de agregados ou solos em caminhão basculante de 6 m³ - carga com escavadeira de 1,56 m³ e descarga livre</v>
          </cell>
          <cell r="C5984" t="str">
            <v>t</v>
          </cell>
          <cell r="D5984">
            <v>2.62</v>
          </cell>
          <cell r="E5984" t="str">
            <v>SICRO Abr/26</v>
          </cell>
        </row>
        <row r="5985">
          <cell r="A5985">
            <v>5915459</v>
          </cell>
          <cell r="B5985" t="str">
            <v>Carga, manobra e descarga de agregados ou solos em caminhão basculante de 6 m³ - carga com minicarregadeira de 0,45 m³ e descarga livre</v>
          </cell>
          <cell r="C5985" t="str">
            <v>t</v>
          </cell>
          <cell r="D5985">
            <v>8.81</v>
          </cell>
          <cell r="E5985" t="str">
            <v>SICRO Abr/26</v>
          </cell>
        </row>
        <row r="5986">
          <cell r="A5986">
            <v>5915476</v>
          </cell>
          <cell r="B5986" t="str">
            <v>Carga, manobra e descarga de agregados ou solos em caminhão basculante de 6 m³ - carga manual e descarga livre</v>
          </cell>
          <cell r="C5986" t="str">
            <v>t</v>
          </cell>
          <cell r="D5986">
            <v>36.78</v>
          </cell>
          <cell r="E5986" t="str">
            <v>SICRO Abr/26</v>
          </cell>
        </row>
        <row r="5987">
          <cell r="A5987">
            <v>5914702</v>
          </cell>
          <cell r="B5987" t="str">
            <v>Carga, manobra e descarga de barras de trilho de 12 m com locomotiva diesel-elétrica em vagão plataforma com capacidade de 82 t - carga e descarga com carregadeira - bitola métrica</v>
          </cell>
          <cell r="C5987" t="str">
            <v>t</v>
          </cell>
          <cell r="D5987">
            <v>16.899999999999999</v>
          </cell>
          <cell r="E5987" t="str">
            <v>SICRO Abr/26</v>
          </cell>
        </row>
        <row r="5988">
          <cell r="A5988">
            <v>5914701</v>
          </cell>
          <cell r="B5988" t="str">
            <v>Carga, manobra e descarga de barras de trilho de 12 m com locomotiva diesel-elétrica em vagão plataforma com capacidade de 98 t - carga e descarga com carregadeira - bitola larga</v>
          </cell>
          <cell r="C5988" t="str">
            <v>t</v>
          </cell>
          <cell r="D5988">
            <v>17.46</v>
          </cell>
          <cell r="E5988" t="str">
            <v>SICRO Abr/26</v>
          </cell>
        </row>
        <row r="5989">
          <cell r="A5989">
            <v>5915018</v>
          </cell>
          <cell r="B5989" t="str">
            <v>Carga, manobra e descarga de barras de trilho de 12 m em cavalo mecânico com semirreboque com capacidade de 32 t - carga e descarga com carregadeira</v>
          </cell>
          <cell r="C5989" t="str">
            <v>t</v>
          </cell>
          <cell r="D5989">
            <v>9.7200000000000006</v>
          </cell>
          <cell r="E5989" t="str">
            <v>SICRO Abr/26</v>
          </cell>
        </row>
        <row r="5990">
          <cell r="A5990">
            <v>5906592</v>
          </cell>
          <cell r="B5990" t="str">
            <v>Carga, manobra e descarga de blocos artificiais de concreto com 10 a 12 t para molhe em cavalo mecânico com semirreboque com capacidade de 32 t - carga e descarga com guindaste com pinça</v>
          </cell>
          <cell r="C5990" t="str">
            <v>un</v>
          </cell>
          <cell r="D5990">
            <v>44.2</v>
          </cell>
          <cell r="E5990" t="str">
            <v>SICRO Abr/26</v>
          </cell>
        </row>
        <row r="5991">
          <cell r="A5991">
            <v>5906591</v>
          </cell>
          <cell r="B5991" t="str">
            <v>Carga, manobra e descarga de blocos artificiais de concreto com 8 a 9 t para molhe em cavalo mecânico com semirreboque com capacidade de 32 t - carga e descarga com guindaste com pinça</v>
          </cell>
          <cell r="C5991" t="str">
            <v>un</v>
          </cell>
          <cell r="D5991">
            <v>42.09</v>
          </cell>
          <cell r="E5991" t="str">
            <v>SICRO Abr/26</v>
          </cell>
        </row>
        <row r="5992">
          <cell r="A5992">
            <v>5914653</v>
          </cell>
          <cell r="B5992" t="str">
            <v>Carga, manobra e descarga de blocos de rocha em caminhão basculante de 8 m³ - carga com carregadeira de 1,72 m³ (exclusa) e descarga livre</v>
          </cell>
          <cell r="C5992" t="str">
            <v>t</v>
          </cell>
          <cell r="D5992">
            <v>4.16</v>
          </cell>
          <cell r="E5992" t="str">
            <v>SICRO Abr/26</v>
          </cell>
        </row>
        <row r="5993">
          <cell r="A5993">
            <v>5915405</v>
          </cell>
          <cell r="B5993" t="str">
            <v>Carga, manobra e descarga de blocos de rocha em caminhão basculante de 8 m³ - carga com carregadeira de 1,72 m³ e descarga livre</v>
          </cell>
          <cell r="C5993" t="str">
            <v>t</v>
          </cell>
          <cell r="D5993">
            <v>6.17</v>
          </cell>
          <cell r="E5993" t="str">
            <v>SICRO Abr/26</v>
          </cell>
        </row>
        <row r="5994">
          <cell r="A5994">
            <v>5914657</v>
          </cell>
          <cell r="B5994" t="str">
            <v>Carga, manobra e descarga de blocos de rocha em caminhão basculante de 8 m³ - carga com retroescavadeira de 0,29 m³ e descarga livre</v>
          </cell>
          <cell r="C5994" t="str">
            <v>t</v>
          </cell>
          <cell r="D5994">
            <v>21.07</v>
          </cell>
          <cell r="E5994" t="str">
            <v>SICRO Abr/26</v>
          </cell>
        </row>
        <row r="5995">
          <cell r="A5995">
            <v>5914363</v>
          </cell>
          <cell r="B5995" t="str">
            <v>Carga, manobra e descarga de cimento ou cal hidratada a granel em caminhão silo de 30 m³</v>
          </cell>
          <cell r="C5995" t="str">
            <v>t</v>
          </cell>
          <cell r="D5995">
            <v>21.59</v>
          </cell>
          <cell r="E5995" t="str">
            <v>SICRO Abr/26</v>
          </cell>
        </row>
        <row r="5996">
          <cell r="A5996">
            <v>5914646</v>
          </cell>
          <cell r="B5996" t="str">
            <v>Carga, manobra e descarga de concreto asfáltico com borracha em caminhão basculante de 10 m³ - carga em usina de asfalto 100/140 t/h e descarga em vibroacabadora</v>
          </cell>
          <cell r="C5996" t="str">
            <v>t</v>
          </cell>
          <cell r="D5996">
            <v>10.14</v>
          </cell>
          <cell r="E5996" t="str">
            <v>SICRO Abr/26</v>
          </cell>
        </row>
        <row r="5997">
          <cell r="A5997">
            <v>5919535</v>
          </cell>
          <cell r="B5997" t="str">
            <v>Carga, manobra e descarga de concreto com caminhão betoneira - carga em central de concreto de 30 m³/h e descarga em extrusora de barreira de concreto</v>
          </cell>
          <cell r="C5997" t="str">
            <v>t</v>
          </cell>
          <cell r="D5997">
            <v>27.27</v>
          </cell>
          <cell r="E5997" t="str">
            <v>SICRO Abr/26</v>
          </cell>
        </row>
        <row r="5998">
          <cell r="A5998">
            <v>5919533</v>
          </cell>
          <cell r="B5998" t="str">
            <v>Carga, manobra e descarga de concreto com caminhão betoneira - carga em central de concreto de 30 m³/h e descarga em extrusora de meio-fio</v>
          </cell>
          <cell r="C5998" t="str">
            <v>t</v>
          </cell>
          <cell r="D5998">
            <v>90.81</v>
          </cell>
          <cell r="E5998" t="str">
            <v>SICRO Abr/26</v>
          </cell>
        </row>
        <row r="5999">
          <cell r="A5999">
            <v>5919534</v>
          </cell>
          <cell r="B5999" t="str">
            <v>Carga, manobra e descarga de concreto com caminhão betoneira - carga em central de concreto de 30 m³/h e descarga em extrusora de sarjeta</v>
          </cell>
          <cell r="C5999" t="str">
            <v>t</v>
          </cell>
          <cell r="D5999">
            <v>82.94</v>
          </cell>
          <cell r="E5999" t="str">
            <v>SICRO Abr/26</v>
          </cell>
        </row>
        <row r="6000">
          <cell r="A6000">
            <v>5909007</v>
          </cell>
          <cell r="B6000" t="str">
            <v>Carga, manobra e descarga de concreto com caminhão betoneira - carga em central de concreto de 30 m³/h e descarga livre</v>
          </cell>
          <cell r="C6000" t="str">
            <v>t</v>
          </cell>
          <cell r="D6000">
            <v>25.15</v>
          </cell>
          <cell r="E6000" t="str">
            <v>SICRO Abr/26</v>
          </cell>
        </row>
        <row r="6001">
          <cell r="A6001">
            <v>5919538</v>
          </cell>
          <cell r="B6001" t="str">
            <v>Carga, manobra e descarga de concreto com caminhão betoneira - carga em central de concreto de 40 m³/h e descarga livre</v>
          </cell>
          <cell r="C6001" t="str">
            <v>t</v>
          </cell>
          <cell r="D6001">
            <v>21.29</v>
          </cell>
          <cell r="E6001" t="str">
            <v>SICRO Abr/26</v>
          </cell>
        </row>
        <row r="6002">
          <cell r="A6002">
            <v>5919540</v>
          </cell>
          <cell r="B6002" t="str">
            <v>Carga, manobra e descarga de concreto de cimento em caminhão basculante de 10 m³ - carga em central de concreto de 150 m³/h e descarga em vibroacabadora</v>
          </cell>
          <cell r="C6002" t="str">
            <v>t</v>
          </cell>
          <cell r="D6002">
            <v>3.5</v>
          </cell>
          <cell r="E6002" t="str">
            <v>SICRO Abr/26</v>
          </cell>
        </row>
        <row r="6003">
          <cell r="A6003">
            <v>5914705</v>
          </cell>
          <cell r="B6003" t="str">
            <v>Carga, manobra e descarga de dormentes de concreto de bitola larga com locomotiva diesel-elétrica e vagão plataforma com capacidade de 98 t - carga e descarga com carregadeira - bitola larga</v>
          </cell>
          <cell r="C6003" t="str">
            <v>t</v>
          </cell>
          <cell r="D6003">
            <v>25.25</v>
          </cell>
          <cell r="E6003" t="str">
            <v>SICRO Abr/26</v>
          </cell>
        </row>
        <row r="6004">
          <cell r="A6004">
            <v>5914706</v>
          </cell>
          <cell r="B6004" t="str">
            <v>Carga, manobra e descarga de dormentes de concreto de bitola métrica com locomotiva diesel-elétrica e vagão plataforma com capacidade de 82 t - carga e descarga com carregadeira - bitola métrica</v>
          </cell>
          <cell r="C6004" t="str">
            <v>t</v>
          </cell>
          <cell r="D6004">
            <v>22.69</v>
          </cell>
          <cell r="E6004" t="str">
            <v>SICRO Abr/26</v>
          </cell>
        </row>
        <row r="6005">
          <cell r="A6005">
            <v>5914707</v>
          </cell>
          <cell r="B6005" t="str">
            <v>Carga, manobra e descarga de dormentes de concreto de bitola mista com locomotiva diesel-elétrica e vagão plataforma com capacidade de 98 t - carga e descarga com carregadeira - bitola larga</v>
          </cell>
          <cell r="C6005" t="str">
            <v>t</v>
          </cell>
          <cell r="D6005">
            <v>22.9</v>
          </cell>
          <cell r="E6005" t="str">
            <v>SICRO Abr/26</v>
          </cell>
        </row>
        <row r="6006">
          <cell r="A6006">
            <v>5914677</v>
          </cell>
          <cell r="B6006" t="str">
            <v>Carga, manobra e descarga de dormentes de madeira com locomotiva diesel-elétrica em vagão plataforma com capacidade de 82 t - carga e descarga com carregadeira - bitola métrica</v>
          </cell>
          <cell r="C6006" t="str">
            <v>t</v>
          </cell>
          <cell r="D6006">
            <v>33.840000000000003</v>
          </cell>
          <cell r="E6006" t="str">
            <v>SICRO Abr/26</v>
          </cell>
        </row>
        <row r="6007">
          <cell r="A6007">
            <v>5914676</v>
          </cell>
          <cell r="B6007" t="str">
            <v>Carga, manobra e descarga de dormentes de madeira com locomotiva diesel-elétrica em vagão plataforma com capacidade de 98 t - carga e descarga com carregadeira - bitola larga</v>
          </cell>
          <cell r="C6007" t="str">
            <v>t</v>
          </cell>
          <cell r="D6007">
            <v>28.74</v>
          </cell>
          <cell r="E6007" t="str">
            <v>SICRO Abr/26</v>
          </cell>
        </row>
        <row r="6008">
          <cell r="A6008">
            <v>5915016</v>
          </cell>
          <cell r="B6008" t="str">
            <v>Carga, manobra e descarga de dormentes de madeira de bitola larga ou mista em cavalo mecânico com semirreboque com capacidade de 32 t - carga e descarga com carregadeira</v>
          </cell>
          <cell r="C6008" t="str">
            <v>t</v>
          </cell>
          <cell r="D6008">
            <v>15.69</v>
          </cell>
          <cell r="E6008" t="str">
            <v>SICRO Abr/26</v>
          </cell>
        </row>
        <row r="6009">
          <cell r="A6009">
            <v>5915017</v>
          </cell>
          <cell r="B6009" t="str">
            <v>Carga, manobra e descarga de dormentes de madeira de bitola métrica em cavalo mecânico com semirreboque com capacidade de 32 t - carga e descarga com carregadeira</v>
          </cell>
          <cell r="C6009" t="str">
            <v>t</v>
          </cell>
          <cell r="D6009">
            <v>19.38</v>
          </cell>
          <cell r="E6009" t="str">
            <v>SICRO Abr/26</v>
          </cell>
        </row>
        <row r="6010">
          <cell r="A6010">
            <v>5914678</v>
          </cell>
          <cell r="B6010" t="str">
            <v>Carga, manobra e descarga de jogo de dormentes de concreto para AMV de bitola larga ou mista, qualquer abertura, com locomotiva diesel-elétrica em vagão plataforma com capacidade de 98 t - carga e descarga com carregadeira - bitola larga</v>
          </cell>
          <cell r="C6010" t="str">
            <v>t</v>
          </cell>
          <cell r="D6010">
            <v>40.94</v>
          </cell>
          <cell r="E6010" t="str">
            <v>SICRO Abr/26</v>
          </cell>
        </row>
        <row r="6011">
          <cell r="A6011">
            <v>5914679</v>
          </cell>
          <cell r="B6011" t="str">
            <v>Carga, manobra e descarga de jogo de dormentes de concreto para AMV de bitola métrica, qualquer abertura, com locomotiva diesel-elétrica em vagão plataforma com capacidade de 82 t - carga e descarga com carregadeira - bitola métrica</v>
          </cell>
          <cell r="C6011" t="str">
            <v>t</v>
          </cell>
          <cell r="D6011">
            <v>64.72</v>
          </cell>
          <cell r="E6011" t="str">
            <v>SICRO Abr/26</v>
          </cell>
        </row>
        <row r="6012">
          <cell r="A6012">
            <v>5914681</v>
          </cell>
          <cell r="B6012" t="str">
            <v>Carga, manobra e descarga de jogo de dormentes de madeira para AMV bitola métrica, qualquer abertura, com locomotiva diesel-elétrica em vagão plataforma com capacidade de 82 t - carga e descarga com carregadeira - bitola métrica</v>
          </cell>
          <cell r="C6012" t="str">
            <v>t</v>
          </cell>
          <cell r="D6012">
            <v>77.75</v>
          </cell>
          <cell r="E6012" t="str">
            <v>SICRO Abr/26</v>
          </cell>
        </row>
        <row r="6013">
          <cell r="A6013">
            <v>5914680</v>
          </cell>
          <cell r="B6013" t="str">
            <v>Carga, manobra e descarga de jogo de dormentes de madeira para AMV de bitola larga ou mista, qualquer abertura, com locomotiva diesel-elétrica em vagão plataforma com capacidade de 98 t - carga e descarga com carregadeira - bitola larga</v>
          </cell>
          <cell r="C6013" t="str">
            <v>t</v>
          </cell>
          <cell r="D6013">
            <v>54.63</v>
          </cell>
          <cell r="E6013" t="str">
            <v>SICRO Abr/26</v>
          </cell>
        </row>
        <row r="6014">
          <cell r="A6014">
            <v>5915015</v>
          </cell>
          <cell r="B6014" t="str">
            <v>Carga, manobra e descarga de materiais diversos em caminhão carroceria com capacidade de 11,5 t e com guindauto com capacidade de elevação de 11,9 t</v>
          </cell>
          <cell r="C6014" t="str">
            <v>t</v>
          </cell>
          <cell r="D6014">
            <v>24.44</v>
          </cell>
          <cell r="E6014" t="str">
            <v>SICRO Abr/26</v>
          </cell>
        </row>
        <row r="6015">
          <cell r="A6015">
            <v>5915373</v>
          </cell>
          <cell r="B6015" t="str">
            <v>Carga, manobra e descarga de materiais diversos em caminhão carroceria com capacidade de 7 t e com guindauto com capacidade de elevação de 6,2 t</v>
          </cell>
          <cell r="C6015" t="str">
            <v>t</v>
          </cell>
          <cell r="D6015">
            <v>21.93</v>
          </cell>
          <cell r="E6015" t="str">
            <v>SICRO Abr/26</v>
          </cell>
        </row>
        <row r="6016">
          <cell r="A6016">
            <v>5914333</v>
          </cell>
          <cell r="B6016" t="str">
            <v>Carga, manobra e descarga de materiais diversos em caminhão carroceria de 15 t - carga e descarga com caminhão guindauto com capacidade de elevação de 6,2 t</v>
          </cell>
          <cell r="C6016" t="str">
            <v>t</v>
          </cell>
          <cell r="D6016">
            <v>38.21</v>
          </cell>
          <cell r="E6016" t="str">
            <v>SICRO Abr/26</v>
          </cell>
        </row>
        <row r="6017">
          <cell r="A6017">
            <v>5914655</v>
          </cell>
          <cell r="B6017" t="str">
            <v>Carga, manobra e descarga de materiais diversos em caminhão carroceria de 15 t - carga e descarga manuais</v>
          </cell>
          <cell r="C6017" t="str">
            <v>t</v>
          </cell>
          <cell r="D6017">
            <v>40.98</v>
          </cell>
          <cell r="E6017" t="str">
            <v>SICRO Abr/26</v>
          </cell>
        </row>
        <row r="6018">
          <cell r="A6018">
            <v>5915474</v>
          </cell>
          <cell r="B6018" t="str">
            <v>Carga, manobra e descarga de materiais diversos em caminhão carroceria de 5 t - carga e descarga manuais</v>
          </cell>
          <cell r="C6018" t="str">
            <v>t</v>
          </cell>
          <cell r="D6018">
            <v>40.98</v>
          </cell>
          <cell r="E6018" t="str">
            <v>SICRO Abr/26</v>
          </cell>
        </row>
        <row r="6019">
          <cell r="A6019">
            <v>5914654</v>
          </cell>
          <cell r="B6019" t="str">
            <v>Carga, manobra e descarga de materiais diversos em caminhão carroceria de 9 t - carga e descarga manuais</v>
          </cell>
          <cell r="C6019" t="str">
            <v>t</v>
          </cell>
          <cell r="D6019">
            <v>33.880000000000003</v>
          </cell>
          <cell r="E6019" t="str">
            <v>SICRO Abr/26</v>
          </cell>
        </row>
        <row r="6020">
          <cell r="A6020">
            <v>5914686</v>
          </cell>
          <cell r="B6020" t="str">
            <v>Carga, manobra e descarga de materiais metálicos e acessórios diversos com locomotiva diesel-elétrica em vagão fechado com capacidade de 64 t - carga e descarga com carregadeira - bitola métrica</v>
          </cell>
          <cell r="C6020" t="str">
            <v>t</v>
          </cell>
          <cell r="D6020">
            <v>28.68</v>
          </cell>
          <cell r="E6020" t="str">
            <v>SICRO Abr/26</v>
          </cell>
        </row>
        <row r="6021">
          <cell r="A6021">
            <v>5914685</v>
          </cell>
          <cell r="B6021" t="str">
            <v>Carga, manobra e descarga de materiais metálicos e acessórios diversos com locomotiva diesel-elétrica em vagão fechado com capacidade de 99 t - carga e descarga com carregadeira - bitola larga</v>
          </cell>
          <cell r="C6021" t="str">
            <v>t</v>
          </cell>
          <cell r="D6021">
            <v>29.13</v>
          </cell>
          <cell r="E6021" t="str">
            <v>SICRO Abr/26</v>
          </cell>
        </row>
        <row r="6022">
          <cell r="A6022">
            <v>5914682</v>
          </cell>
          <cell r="B6022" t="str">
            <v>Carga, manobra e descarga de materiais metálicos para AMV de bitola larga, qualquer abertura, com locomotiva diesel-elétrica em vagão plataforma com capacidade de 98 t - carga e descarga com carregadeira - bitola larga</v>
          </cell>
          <cell r="C6022" t="str">
            <v>t</v>
          </cell>
          <cell r="D6022">
            <v>37.590000000000003</v>
          </cell>
          <cell r="E6022" t="str">
            <v>SICRO Abr/26</v>
          </cell>
        </row>
        <row r="6023">
          <cell r="A6023">
            <v>5915019</v>
          </cell>
          <cell r="B6023" t="str">
            <v>Carga, manobra e descarga de materiais metálicos para AMV de bitola larga, qualquer abertura, em cavalo mecânico com semirreboque com capacidade de 32 t - carga e descarga com carregadeira</v>
          </cell>
          <cell r="C6023" t="str">
            <v>t</v>
          </cell>
          <cell r="D6023">
            <v>15.99</v>
          </cell>
          <cell r="E6023" t="str">
            <v>SICRO Abr/26</v>
          </cell>
        </row>
        <row r="6024">
          <cell r="A6024">
            <v>5914683</v>
          </cell>
          <cell r="B6024" t="str">
            <v>Carga, manobra e descarga de materiais metálicos para AMV de bitola métrica, qualquer abertura, com locomotiva diesel-elétrica em vagão plataforma com capacidade de 82 t - carga e descarga com carregadeira - bitola métrica</v>
          </cell>
          <cell r="C6024" t="str">
            <v>t</v>
          </cell>
          <cell r="D6024">
            <v>42.75</v>
          </cell>
          <cell r="E6024" t="str">
            <v>SICRO Abr/26</v>
          </cell>
        </row>
        <row r="6025">
          <cell r="A6025">
            <v>5915020</v>
          </cell>
          <cell r="B6025" t="str">
            <v>Carga, manobra e descarga de materiais metálicos para AMV de bitola métrica, qualquer abertura, em cavalo mecânico com semirreboque com capacidade de 32 t - carga e descarga com carregadeira</v>
          </cell>
          <cell r="C6025" t="str">
            <v>t</v>
          </cell>
          <cell r="D6025">
            <v>18.39</v>
          </cell>
          <cell r="E6025" t="str">
            <v>SICRO Abr/26</v>
          </cell>
        </row>
        <row r="6026">
          <cell r="A6026">
            <v>5914684</v>
          </cell>
          <cell r="B6026" t="str">
            <v>Carga, manobra e descarga de materiais metálicos para AMV de bitola mista, qualquer abertura, com locomotiva diesel-elétrica e vagão plataforma com capacidade de 98 t - carga e descarga com carregadeira</v>
          </cell>
          <cell r="C6026" t="str">
            <v>t</v>
          </cell>
          <cell r="D6026">
            <v>32.58</v>
          </cell>
          <cell r="E6026" t="str">
            <v>SICRO Abr/26</v>
          </cell>
        </row>
        <row r="6027">
          <cell r="A6027">
            <v>5915021</v>
          </cell>
          <cell r="B6027" t="str">
            <v>Carga, manobra e descarga de materiais metálicos para AMV de bitola mista, qualquer abertura, em cavalo mecânico com semirreboque com capacidade de 32 t - carga e descarga com carregadeira</v>
          </cell>
          <cell r="C6027" t="str">
            <v>t</v>
          </cell>
          <cell r="D6027">
            <v>13.86</v>
          </cell>
          <cell r="E6027" t="str">
            <v>SICRO Abr/26</v>
          </cell>
        </row>
        <row r="6028">
          <cell r="A6028">
            <v>5914675</v>
          </cell>
          <cell r="B6028" t="str">
            <v>Carga, manobra e descarga de material demolido em caminhão basculante de 6 m³ - carga com carregadeira de 1,72 m³ e descarga livre</v>
          </cell>
          <cell r="C6028" t="str">
            <v>t</v>
          </cell>
          <cell r="D6028">
            <v>3.44</v>
          </cell>
          <cell r="E6028" t="str">
            <v>SICRO Abr/26</v>
          </cell>
        </row>
        <row r="6029">
          <cell r="A6029">
            <v>5915433</v>
          </cell>
          <cell r="B6029" t="str">
            <v>Carga, manobra e descarga de material demolido em caminhão basculante de 6 m³ - carga manual e descarga livre</v>
          </cell>
          <cell r="C6029" t="str">
            <v>t</v>
          </cell>
          <cell r="D6029">
            <v>44.47</v>
          </cell>
          <cell r="E6029" t="str">
            <v>SICRO Abr/26</v>
          </cell>
        </row>
        <row r="6030">
          <cell r="A6030">
            <v>5914304</v>
          </cell>
          <cell r="B6030" t="str">
            <v>Carga, manobra e descarga de material fresado em caminhão basculante de 10 m³ - fresagem contínua em espessura de 3 cm - carga com fresadora e descarga livre</v>
          </cell>
          <cell r="C6030" t="str">
            <v>t</v>
          </cell>
          <cell r="D6030">
            <v>4.0999999999999996</v>
          </cell>
          <cell r="E6030" t="str">
            <v>SICRO Abr/26</v>
          </cell>
        </row>
        <row r="6031">
          <cell r="A6031">
            <v>5914305</v>
          </cell>
          <cell r="B6031" t="str">
            <v>Carga, manobra e descarga de material fresado em caminhão basculante de 10 m³ - fresagem contínua em espessura de 4 cm - carga com fresadora e descarga livre</v>
          </cell>
          <cell r="C6031" t="str">
            <v>t</v>
          </cell>
          <cell r="D6031">
            <v>4.01</v>
          </cell>
          <cell r="E6031" t="str">
            <v>SICRO Abr/26</v>
          </cell>
        </row>
        <row r="6032">
          <cell r="A6032">
            <v>5915440</v>
          </cell>
          <cell r="B6032" t="str">
            <v>Carga, manobra e descarga de material fresado em caminhão basculante de 10 m³ - fresagem contínua em espessura de 5 cm - carga com fresadora e descarga livre</v>
          </cell>
          <cell r="C6032" t="str">
            <v>t</v>
          </cell>
          <cell r="D6032">
            <v>3.58</v>
          </cell>
          <cell r="E6032" t="str">
            <v>SICRO Abr/26</v>
          </cell>
        </row>
        <row r="6033">
          <cell r="A6033">
            <v>5914306</v>
          </cell>
          <cell r="B6033" t="str">
            <v>Carga, manobra e descarga de material fresado em caminhão basculante de 10 m³ - fresagem contínua em espessura de 6 cm - carga com fresadora e descarga livre</v>
          </cell>
          <cell r="C6033" t="str">
            <v>t</v>
          </cell>
          <cell r="D6033">
            <v>3.34</v>
          </cell>
          <cell r="E6033" t="str">
            <v>SICRO Abr/26</v>
          </cell>
        </row>
        <row r="6034">
          <cell r="A6034">
            <v>5914307</v>
          </cell>
          <cell r="B6034" t="str">
            <v>Carga, manobra e descarga de material fresado em caminhão basculante de 10 m³ - fresagem contínua em espessura de 7 cm - carga com fresadora e descarga livre</v>
          </cell>
          <cell r="C6034" t="str">
            <v>t</v>
          </cell>
          <cell r="D6034">
            <v>3.16</v>
          </cell>
          <cell r="E6034" t="str">
            <v>SICRO Abr/26</v>
          </cell>
        </row>
        <row r="6035">
          <cell r="A6035">
            <v>5914308</v>
          </cell>
          <cell r="B6035" t="str">
            <v>Carga, manobra e descarga de material fresado em caminhão basculante de 10 m³ - fresagem contínua em espessura de 8 cm - carga com fresadora e descarga livre</v>
          </cell>
          <cell r="C6035" t="str">
            <v>t</v>
          </cell>
          <cell r="D6035">
            <v>3.06</v>
          </cell>
          <cell r="E6035" t="str">
            <v>SICRO Abr/26</v>
          </cell>
        </row>
        <row r="6036">
          <cell r="A6036">
            <v>5914309</v>
          </cell>
          <cell r="B6036" t="str">
            <v>Carga, manobra e descarga de material fresado em caminhão basculante de 10 m³ - fresagem descontínua em espessura de 3 cm - carga com fresadora e descarga livre</v>
          </cell>
          <cell r="C6036" t="str">
            <v>t</v>
          </cell>
          <cell r="D6036">
            <v>6.78</v>
          </cell>
          <cell r="E6036" t="str">
            <v>SICRO Abr/26</v>
          </cell>
        </row>
        <row r="6037">
          <cell r="A6037">
            <v>5914310</v>
          </cell>
          <cell r="B6037" t="str">
            <v>Carga, manobra e descarga de material fresado em caminhão basculante de 10 m³ - fresagem descontínua em espessura de 4 cm - carga com fresadora e descarga livre</v>
          </cell>
          <cell r="C6037" t="str">
            <v>t</v>
          </cell>
          <cell r="D6037">
            <v>5.67</v>
          </cell>
          <cell r="E6037" t="str">
            <v>SICRO Abr/26</v>
          </cell>
        </row>
        <row r="6038">
          <cell r="A6038">
            <v>5914352</v>
          </cell>
          <cell r="B6038" t="str">
            <v>Carga, manobra e descarga de material fresado em caminhão basculante de 10 m³ - fresagem descontínua em espessura de 5 cm - carga com fresadora e descarga livre</v>
          </cell>
          <cell r="C6038" t="str">
            <v>t</v>
          </cell>
          <cell r="D6038">
            <v>5.05</v>
          </cell>
          <cell r="E6038" t="str">
            <v>SICRO Abr/26</v>
          </cell>
        </row>
        <row r="6039">
          <cell r="A6039">
            <v>5914311</v>
          </cell>
          <cell r="B6039" t="str">
            <v>Carga, manobra e descarga de material fresado em caminhão basculante de 10 m³ - fresagem descontínua em espessura de 6 cm - carga com fresadora e descarga livre</v>
          </cell>
          <cell r="C6039" t="str">
            <v>t</v>
          </cell>
          <cell r="D6039">
            <v>4.6500000000000004</v>
          </cell>
          <cell r="E6039" t="str">
            <v>SICRO Abr/26</v>
          </cell>
        </row>
        <row r="6040">
          <cell r="A6040">
            <v>5914312</v>
          </cell>
          <cell r="B6040" t="str">
            <v>Carga, manobra e descarga de material fresado em caminhão basculante de 10 m³ - fresagem descontínua em espessura de 7 cm - carga com fresadora e descarga livre</v>
          </cell>
          <cell r="C6040" t="str">
            <v>t</v>
          </cell>
          <cell r="D6040">
            <v>4.3899999999999997</v>
          </cell>
          <cell r="E6040" t="str">
            <v>SICRO Abr/26</v>
          </cell>
        </row>
        <row r="6041">
          <cell r="A6041">
            <v>5914313</v>
          </cell>
          <cell r="B6041" t="str">
            <v>Carga, manobra e descarga de material fresado em caminhão basculante de 10 m³ - fresagem descontínua em espessura de 8 cm - carga com fresadora e descarga livre</v>
          </cell>
          <cell r="C6041" t="str">
            <v>t</v>
          </cell>
          <cell r="D6041">
            <v>4.21</v>
          </cell>
          <cell r="E6041" t="str">
            <v>SICRO Abr/26</v>
          </cell>
        </row>
        <row r="6042">
          <cell r="A6042">
            <v>5914339</v>
          </cell>
          <cell r="B6042" t="str">
            <v>Carga, manobra e descarga de material fresado em caminhão basculante de 6 m³ - fresagem descontínua em espessura de 5 cm - carga com fresadora e descarga livre</v>
          </cell>
          <cell r="C6042" t="str">
            <v>t</v>
          </cell>
          <cell r="D6042">
            <v>11.09</v>
          </cell>
          <cell r="E6042" t="str">
            <v>SICRO Abr/26</v>
          </cell>
        </row>
        <row r="6043">
          <cell r="A6043">
            <v>5914650</v>
          </cell>
          <cell r="B6043" t="str">
            <v>Carga, manobra e descarga de mistura betuminosa a frio em caminhão basculante de 10 m³ - carga em usina de 60 t/h (PMF) e descarga em vibroacabadora</v>
          </cell>
          <cell r="C6043" t="str">
            <v>t</v>
          </cell>
          <cell r="D6043">
            <v>13.09</v>
          </cell>
          <cell r="E6043" t="str">
            <v>SICRO Abr/26</v>
          </cell>
        </row>
        <row r="6044">
          <cell r="A6044">
            <v>5914358</v>
          </cell>
          <cell r="B6044" t="str">
            <v>Carga, manobra e descarga de mistura betuminosa a frio em caminhão basculante de 6 m³ - carga em usina de 60 t/h (PMF) e descarga em vibroacabadora</v>
          </cell>
          <cell r="C6044" t="str">
            <v>t</v>
          </cell>
          <cell r="D6044">
            <v>10.65</v>
          </cell>
          <cell r="E6044" t="str">
            <v>SICRO Abr/26</v>
          </cell>
        </row>
        <row r="6045">
          <cell r="A6045">
            <v>5915421</v>
          </cell>
          <cell r="B6045" t="str">
            <v>Carga, manobra e descarga de mistura betuminosa a frio em caminhão basculante de 6 m³ - carga em usina de 60 t/h (PMF) e descarga manual</v>
          </cell>
          <cell r="C6045" t="str">
            <v>t</v>
          </cell>
          <cell r="D6045">
            <v>30.7</v>
          </cell>
          <cell r="E6045" t="str">
            <v>SICRO Abr/26</v>
          </cell>
        </row>
        <row r="6046">
          <cell r="A6046">
            <v>5914649</v>
          </cell>
          <cell r="B6046" t="str">
            <v>Carga, manobra e descarga de mistura betuminosa a quente em caminhão basculante de 10 m³ - carga em usina de asfalto 100/140 t/h e descarga em vibroacabadora</v>
          </cell>
          <cell r="C6046" t="str">
            <v>t</v>
          </cell>
          <cell r="D6046">
            <v>9.07</v>
          </cell>
          <cell r="E6046" t="str">
            <v>SICRO Abr/26</v>
          </cell>
        </row>
        <row r="6047">
          <cell r="A6047">
            <v>5914643</v>
          </cell>
          <cell r="B6047" t="str">
            <v>Carga, manobra e descarga de mistura betuminosa a quente em caminhão basculante de 6 m³ - carga em usina de asfalto 100/140 t/h e descarga em vibroacabadora</v>
          </cell>
          <cell r="C6047" t="str">
            <v>t</v>
          </cell>
          <cell r="D6047">
            <v>6.43</v>
          </cell>
          <cell r="E6047" t="str">
            <v>SICRO Abr/26</v>
          </cell>
        </row>
        <row r="6048">
          <cell r="A6048">
            <v>5914328</v>
          </cell>
          <cell r="B6048" t="str">
            <v>Carga, manobra e descarga de mistura betuminosa a quente em caminhão basculante de 6 m³ - carga em usina de asfalto 100/140 t/h e descarga manual</v>
          </cell>
          <cell r="C6048" t="str">
            <v>t</v>
          </cell>
          <cell r="D6048">
            <v>33.15</v>
          </cell>
          <cell r="E6048" t="str">
            <v>SICRO Abr/26</v>
          </cell>
        </row>
        <row r="6049">
          <cell r="A6049">
            <v>5914610</v>
          </cell>
          <cell r="B6049" t="str">
            <v>Carga, manobra e descarga de mistura betuminosa a quente em caminhão com caçamba térmica de 6 m³ - carga em usina de asfalto de 100/140 t/h e descarga manual</v>
          </cell>
          <cell r="C6049" t="str">
            <v>t</v>
          </cell>
          <cell r="D6049">
            <v>33.57</v>
          </cell>
          <cell r="E6049" t="str">
            <v>SICRO Abr/26</v>
          </cell>
        </row>
        <row r="6050">
          <cell r="A6050">
            <v>5915408</v>
          </cell>
          <cell r="B6050" t="str">
            <v>Carga, manobra e descarga de mistura reciclada com espuma de asfalto em caminhão basculante de 10 m³ - carga em usina de reciclagem a frio e descarga em vibroacabadora</v>
          </cell>
          <cell r="C6050" t="str">
            <v>t</v>
          </cell>
          <cell r="D6050">
            <v>6.55</v>
          </cell>
          <cell r="E6050" t="str">
            <v>SICRO Abr/26</v>
          </cell>
        </row>
        <row r="6051">
          <cell r="A6051">
            <v>5915306</v>
          </cell>
          <cell r="B6051" t="str">
            <v>Carga, manobra e descarga de tetrápodes em cavalo mecânico com semirreboque com capacidade de 32 t - carga e descarga com guindaste</v>
          </cell>
          <cell r="C6051" t="str">
            <v>un</v>
          </cell>
          <cell r="D6051">
            <v>42.5</v>
          </cell>
          <cell r="E6051" t="str">
            <v>SICRO Abr/26</v>
          </cell>
        </row>
        <row r="6052">
          <cell r="A6052">
            <v>5914708</v>
          </cell>
          <cell r="B6052" t="str">
            <v>Carga, manobra e descarga de TLS de TR45 de 120 m com locomotiva diesel-elétrica em vagão plataforma com capacidade de 82 t - carga e descarga com manipulador de TLS - bitola métrica</v>
          </cell>
          <cell r="C6052" t="str">
            <v>t</v>
          </cell>
          <cell r="D6052">
            <v>46.92</v>
          </cell>
          <cell r="E6052" t="str">
            <v>SICRO Abr/26</v>
          </cell>
        </row>
        <row r="6053">
          <cell r="A6053">
            <v>5914687</v>
          </cell>
          <cell r="B6053" t="str">
            <v>Carga, manobra e descarga de TLS de TR45 de 120 m com locomotiva diesel-elétrica em vagão plataforma com capacidade de 98 t - carga e descarga com manipulador de TLS - bitola larga</v>
          </cell>
          <cell r="C6053" t="str">
            <v>t</v>
          </cell>
          <cell r="D6053">
            <v>47.78</v>
          </cell>
          <cell r="E6053" t="str">
            <v>SICRO Abr/26</v>
          </cell>
        </row>
        <row r="6054">
          <cell r="A6054">
            <v>5914709</v>
          </cell>
          <cell r="B6054" t="str">
            <v>Carga, manobra e descarga de TLS de TR45 de 240 m com locomotiva diesel-elétrica em vagão plataforma com capacidade de 82 t - carga e descarga com manipulador de TLS - bitola métrica</v>
          </cell>
          <cell r="C6054" t="str">
            <v>t</v>
          </cell>
          <cell r="D6054">
            <v>51.19</v>
          </cell>
          <cell r="E6054" t="str">
            <v>SICRO Abr/26</v>
          </cell>
        </row>
        <row r="6055">
          <cell r="A6055">
            <v>5914688</v>
          </cell>
          <cell r="B6055" t="str">
            <v>Carga, manobra e descarga de TLS de TR45 de 240 m com locomotiva diesel-elétrica em vagão plataforma com capacidade de 98 t - carga e descarga com manipulador de TLS - bitola larga</v>
          </cell>
          <cell r="C6055" t="str">
            <v>t</v>
          </cell>
          <cell r="D6055">
            <v>51.6</v>
          </cell>
          <cell r="E6055" t="str">
            <v>SICRO Abr/26</v>
          </cell>
        </row>
        <row r="6056">
          <cell r="A6056">
            <v>5914695</v>
          </cell>
          <cell r="B6056" t="str">
            <v>Carga, manobra e descarga de TLS de TR57 de 120 m com locomotiva diesel-elétrica em vagão plataforma com capacidade de 82 t - carga e descarga com manipulador de TLS - bitola métrica</v>
          </cell>
          <cell r="C6056" t="str">
            <v>t</v>
          </cell>
          <cell r="D6056">
            <v>36.82</v>
          </cell>
          <cell r="E6056" t="str">
            <v>SICRO Abr/26</v>
          </cell>
        </row>
        <row r="6057">
          <cell r="A6057">
            <v>5914689</v>
          </cell>
          <cell r="B6057" t="str">
            <v>Carga, manobra e descarga de TLS de TR57 de 120 m com locomotiva diesel-elétrica em vagão plataforma com capacidade de 98 t - carga e descarga com manipulador de TLS - bitola larga</v>
          </cell>
          <cell r="C6057" t="str">
            <v>t</v>
          </cell>
          <cell r="D6057">
            <v>37.49</v>
          </cell>
          <cell r="E6057" t="str">
            <v>SICRO Abr/26</v>
          </cell>
        </row>
        <row r="6058">
          <cell r="A6058">
            <v>5914696</v>
          </cell>
          <cell r="B6058" t="str">
            <v>Carga, manobra e descarga de TLS de TR57 de 240 m com locomotiva diesel-elétrica em vagão plataforma com capacidade de 82 t - carga e descarga com manipulador de TLS - bitola métrica</v>
          </cell>
          <cell r="C6058" t="str">
            <v>t</v>
          </cell>
          <cell r="D6058">
            <v>40.17</v>
          </cell>
          <cell r="E6058" t="str">
            <v>SICRO Abr/26</v>
          </cell>
        </row>
        <row r="6059">
          <cell r="A6059">
            <v>5914690</v>
          </cell>
          <cell r="B6059" t="str">
            <v>Carga, manobra e descarga de TLS de TR57 de 240 m com locomotiva diesel-elétrica em vagão plataforma com capacidade de 98 t - carga e descarga com manipulador de TLS - bitola larga</v>
          </cell>
          <cell r="C6059" t="str">
            <v>t</v>
          </cell>
          <cell r="D6059">
            <v>40.49</v>
          </cell>
          <cell r="E6059" t="str">
            <v>SICRO Abr/26</v>
          </cell>
        </row>
        <row r="6060">
          <cell r="A6060">
            <v>5914697</v>
          </cell>
          <cell r="B6060" t="str">
            <v>Carga, manobra e descarga de TLS de TR68 de 120 m com locomotiva diesel-elétrica em vagão plataforma com capacidade de 82 t - carga e descarga com manipulador de TLS - bitola métrica</v>
          </cell>
          <cell r="C6060" t="str">
            <v>t</v>
          </cell>
          <cell r="D6060">
            <v>31.08</v>
          </cell>
          <cell r="E6060" t="str">
            <v>SICRO Abr/26</v>
          </cell>
        </row>
        <row r="6061">
          <cell r="A6061">
            <v>5914691</v>
          </cell>
          <cell r="B6061" t="str">
            <v>Carga, manobra e descarga de TLS de TR68 de 120 m com locomotiva diesel-elétrica em vagão plataforma com capacidade de 98 t - carga e descarga com manipulador de TLS - bitola larga</v>
          </cell>
          <cell r="C6061" t="str">
            <v>t</v>
          </cell>
          <cell r="D6061">
            <v>31.65</v>
          </cell>
          <cell r="E6061" t="str">
            <v>SICRO Abr/26</v>
          </cell>
        </row>
        <row r="6062">
          <cell r="A6062">
            <v>5914698</v>
          </cell>
          <cell r="B6062" t="str">
            <v>Carga, manobra e descarga de TLS de TR68 de 240 m com locomotiva diesel-elétrica em vagão plataforma com capacidade de 82 t - carga e descarga com manipulador de TLS - bitola métrica</v>
          </cell>
          <cell r="C6062" t="str">
            <v>t</v>
          </cell>
          <cell r="D6062">
            <v>33.9</v>
          </cell>
          <cell r="E6062" t="str">
            <v>SICRO Abr/26</v>
          </cell>
        </row>
        <row r="6063">
          <cell r="A6063">
            <v>5914692</v>
          </cell>
          <cell r="B6063" t="str">
            <v>Carga, manobra e descarga de TLS de TR68 de 240 m com locomotiva diesel-elétrica em vagão plataforma com capacidade de 98 t - carga e descarga com manipulador de TLS - bitola larga</v>
          </cell>
          <cell r="C6063" t="str">
            <v>t</v>
          </cell>
          <cell r="D6063">
            <v>34.18</v>
          </cell>
          <cell r="E6063" t="str">
            <v>SICRO Abr/26</v>
          </cell>
        </row>
        <row r="6064">
          <cell r="A6064">
            <v>5914699</v>
          </cell>
          <cell r="B6064" t="str">
            <v>Carga, manobra e descarga de TLS de UIC60 de 120 m com locomotiva diesel-elétrica em vagão plataforma com capacidade de 82 t - carga e descarga com manipulador de TLS - bitola métrica</v>
          </cell>
          <cell r="C6064" t="str">
            <v>t</v>
          </cell>
          <cell r="D6064">
            <v>34.79</v>
          </cell>
          <cell r="E6064" t="str">
            <v>SICRO Abr/26</v>
          </cell>
        </row>
        <row r="6065">
          <cell r="A6065">
            <v>5914693</v>
          </cell>
          <cell r="B6065" t="str">
            <v>Carga, manobra e descarga de TLS de UIC60 de 120 m com locomotiva diesel-elétrica em vagão plataforma com capacidade de 98 t - carga e descarga com manipulador de TLS - bitola larga</v>
          </cell>
          <cell r="C6065" t="str">
            <v>t</v>
          </cell>
          <cell r="D6065">
            <v>35.43</v>
          </cell>
          <cell r="E6065" t="str">
            <v>SICRO Abr/26</v>
          </cell>
        </row>
        <row r="6066">
          <cell r="A6066">
            <v>5914700</v>
          </cell>
          <cell r="B6066" t="str">
            <v>Carga, manobra e descarga de TLS de UIC60 de 240 m com locomotiva diesel-elétrica em vagão plataforma com capacidade de 82 t - carga e descarga com manipulador de TLS - bitola métrica</v>
          </cell>
          <cell r="C6066" t="str">
            <v>t</v>
          </cell>
          <cell r="D6066">
            <v>37.96</v>
          </cell>
          <cell r="E6066" t="str">
            <v>SICRO Abr/26</v>
          </cell>
        </row>
        <row r="6067">
          <cell r="A6067">
            <v>5914694</v>
          </cell>
          <cell r="B6067" t="str">
            <v>Carga, manobra e descarga de TLS de UIC60 de 240 m com locomotiva diesel-elétrica em vagão plataforma com capacidade de 98 t - carga e descarga com manipulador de TLS - bitola larga</v>
          </cell>
          <cell r="C6067" t="str">
            <v>t</v>
          </cell>
          <cell r="D6067">
            <v>38.270000000000003</v>
          </cell>
          <cell r="E6067" t="str">
            <v>SICRO Abr/26</v>
          </cell>
        </row>
        <row r="6068">
          <cell r="A6068">
            <v>5915441</v>
          </cell>
          <cell r="B6068" t="str">
            <v>Carga, manobra e descarga de trituração de galhos e troncos em caminhão basculante de 6 m³ - carga com trituradora e descarga livre</v>
          </cell>
          <cell r="C6068" t="str">
            <v>t</v>
          </cell>
          <cell r="D6068">
            <v>119.75</v>
          </cell>
          <cell r="E6068" t="str">
            <v>SICRO Abr/26</v>
          </cell>
        </row>
        <row r="6069">
          <cell r="A6069">
            <v>5901639</v>
          </cell>
          <cell r="B6069" t="str">
            <v>Transporte com caminhão basculante com caçamba estanque com capacidade de 14 m³ - rodovia em leito natural</v>
          </cell>
          <cell r="C6069" t="str">
            <v>tkm</v>
          </cell>
          <cell r="D6069">
            <v>1.04</v>
          </cell>
          <cell r="E6069" t="str">
            <v>SICRO Abr/26</v>
          </cell>
        </row>
        <row r="6070">
          <cell r="A6070">
            <v>5901638</v>
          </cell>
          <cell r="B6070" t="str">
            <v>Transporte com caminhão basculante com caçamba estanque com capacidade de 14 m³ - rodovia em revestimento primário</v>
          </cell>
          <cell r="C6070" t="str">
            <v>tkm</v>
          </cell>
          <cell r="D6070">
            <v>0.83</v>
          </cell>
          <cell r="E6070" t="str">
            <v>SICRO Abr/26</v>
          </cell>
        </row>
        <row r="6071">
          <cell r="A6071">
            <v>5901640</v>
          </cell>
          <cell r="B6071" t="str">
            <v>Transporte com caminhão basculante com caçamba estanque com capacidade de 14 m³ - rodovia pavimentada</v>
          </cell>
          <cell r="C6071" t="str">
            <v>tkm</v>
          </cell>
          <cell r="D6071">
            <v>0.76</v>
          </cell>
          <cell r="E6071" t="str">
            <v>SICRO Abr/26</v>
          </cell>
        </row>
        <row r="6072">
          <cell r="A6072">
            <v>5914359</v>
          </cell>
          <cell r="B6072" t="str">
            <v>Transporte com caminhão basculante de 10 m³ - rodovia em leito natural</v>
          </cell>
          <cell r="C6072" t="str">
            <v>tkm</v>
          </cell>
          <cell r="D6072">
            <v>1.4</v>
          </cell>
          <cell r="E6072" t="str">
            <v>SICRO Abr/26</v>
          </cell>
        </row>
        <row r="6073">
          <cell r="A6073">
            <v>5914374</v>
          </cell>
          <cell r="B6073" t="str">
            <v>Transporte com caminhão basculante de 10 m³ - rodovia em revestimento primário</v>
          </cell>
          <cell r="C6073" t="str">
            <v>tkm</v>
          </cell>
          <cell r="D6073">
            <v>1.1200000000000001</v>
          </cell>
          <cell r="E6073" t="str">
            <v>SICRO Abr/26</v>
          </cell>
        </row>
        <row r="6074">
          <cell r="A6074">
            <v>5914389</v>
          </cell>
          <cell r="B6074" t="str">
            <v>Transporte com caminhão basculante de 10 m³ - rodovia pavimentada</v>
          </cell>
          <cell r="C6074" t="str">
            <v>tkm</v>
          </cell>
          <cell r="D6074">
            <v>0.92</v>
          </cell>
          <cell r="E6074" t="str">
            <v>SICRO Abr/26</v>
          </cell>
        </row>
        <row r="6075">
          <cell r="A6075">
            <v>5915319</v>
          </cell>
          <cell r="B6075" t="str">
            <v>Transporte com caminhão basculante de 14 m³ - rodovia em leito natural</v>
          </cell>
          <cell r="C6075" t="str">
            <v>tkm</v>
          </cell>
          <cell r="D6075">
            <v>1.04</v>
          </cell>
          <cell r="E6075" t="str">
            <v>SICRO Abr/26</v>
          </cell>
        </row>
        <row r="6076">
          <cell r="A6076">
            <v>5915320</v>
          </cell>
          <cell r="B6076" t="str">
            <v>Transporte com caminhão basculante de 14 m³ - rodovia em revestimento primário</v>
          </cell>
          <cell r="C6076" t="str">
            <v>tkm</v>
          </cell>
          <cell r="D6076">
            <v>0.83</v>
          </cell>
          <cell r="E6076" t="str">
            <v>SICRO Abr/26</v>
          </cell>
        </row>
        <row r="6077">
          <cell r="A6077">
            <v>5915321</v>
          </cell>
          <cell r="B6077" t="str">
            <v>Transporte com caminhão basculante de 14 m³ - rodovia pavimentada</v>
          </cell>
          <cell r="C6077" t="str">
            <v>tkm</v>
          </cell>
          <cell r="D6077">
            <v>0.76</v>
          </cell>
          <cell r="E6077" t="str">
            <v>SICRO Abr/26</v>
          </cell>
        </row>
        <row r="6078">
          <cell r="A6078">
            <v>5914314</v>
          </cell>
          <cell r="B6078" t="str">
            <v>Transporte com caminhão basculante de 6 m³ - rodovia em leito natural</v>
          </cell>
          <cell r="C6078" t="str">
            <v>tkm</v>
          </cell>
          <cell r="D6078">
            <v>1.48</v>
          </cell>
          <cell r="E6078" t="str">
            <v>SICRO Abr/26</v>
          </cell>
        </row>
        <row r="6079">
          <cell r="A6079">
            <v>5914329</v>
          </cell>
          <cell r="B6079" t="str">
            <v>Transporte com caminhão basculante de 6 m³ - rodovia em revestimento primário</v>
          </cell>
          <cell r="C6079" t="str">
            <v>tkm</v>
          </cell>
          <cell r="D6079">
            <v>1.19</v>
          </cell>
          <cell r="E6079" t="str">
            <v>SICRO Abr/26</v>
          </cell>
        </row>
        <row r="6080">
          <cell r="A6080">
            <v>5914344</v>
          </cell>
          <cell r="B6080" t="str">
            <v>Transporte com caminhão basculante de 6 m³ - rodovia pavimentada</v>
          </cell>
          <cell r="C6080" t="str">
            <v>tkm</v>
          </cell>
          <cell r="D6080">
            <v>0.97</v>
          </cell>
          <cell r="E6080" t="str">
            <v>SICRO Abr/26</v>
          </cell>
        </row>
        <row r="6081">
          <cell r="A6081">
            <v>5914539</v>
          </cell>
          <cell r="B6081" t="str">
            <v>Transporte com caminhão betoneira - rodovia em leito natural</v>
          </cell>
          <cell r="C6081" t="str">
            <v>tkm</v>
          </cell>
          <cell r="D6081">
            <v>1.37</v>
          </cell>
          <cell r="E6081" t="str">
            <v>SICRO Abr/26</v>
          </cell>
        </row>
        <row r="6082">
          <cell r="A6082">
            <v>5914554</v>
          </cell>
          <cell r="B6082" t="str">
            <v>Transporte com caminhão betoneira - rodovia em revestimento primário</v>
          </cell>
          <cell r="C6082" t="str">
            <v>tkm</v>
          </cell>
          <cell r="D6082">
            <v>1.0900000000000001</v>
          </cell>
          <cell r="E6082" t="str">
            <v>SICRO Abr/26</v>
          </cell>
        </row>
        <row r="6083">
          <cell r="A6083">
            <v>5914569</v>
          </cell>
          <cell r="B6083" t="str">
            <v>Transporte com caminhão betoneira - rodovia pavimentada</v>
          </cell>
          <cell r="C6083" t="str">
            <v>tkm</v>
          </cell>
          <cell r="D6083">
            <v>0.9</v>
          </cell>
          <cell r="E6083" t="str">
            <v>SICRO Abr/26</v>
          </cell>
        </row>
        <row r="6084">
          <cell r="A6084">
            <v>5915012</v>
          </cell>
          <cell r="B6084" t="str">
            <v>Transporte com caminhão carroceria com capacidade de 11,5 t e com guindauto com capacidade de elevação de 11,9 t - rodovia em leito natural</v>
          </cell>
          <cell r="C6084" t="str">
            <v>tkm</v>
          </cell>
          <cell r="D6084">
            <v>2.25</v>
          </cell>
          <cell r="E6084" t="str">
            <v>SICRO Abr/26</v>
          </cell>
        </row>
        <row r="6085">
          <cell r="A6085">
            <v>5915013</v>
          </cell>
          <cell r="B6085" t="str">
            <v>Transporte com caminhão carroceria com capacidade de 11,5 t e com guindauto com capacidade de elevação de 11,9 t - rodovia em revestimento primário</v>
          </cell>
          <cell r="C6085" t="str">
            <v>tkm</v>
          </cell>
          <cell r="D6085">
            <v>1.8</v>
          </cell>
          <cell r="E6085" t="str">
            <v>SICRO Abr/26</v>
          </cell>
        </row>
        <row r="6086">
          <cell r="A6086">
            <v>5915014</v>
          </cell>
          <cell r="B6086" t="str">
            <v>Transporte com caminhão carroceria com capacidade de 11,5 t e com guindauto com capacidade de elevação de 11,9 t - rodovia pavimentada</v>
          </cell>
          <cell r="C6086" t="str">
            <v>tkm</v>
          </cell>
          <cell r="D6086">
            <v>1.48</v>
          </cell>
          <cell r="E6086" t="str">
            <v>SICRO Abr/26</v>
          </cell>
        </row>
        <row r="6087">
          <cell r="A6087">
            <v>5914584</v>
          </cell>
          <cell r="B6087" t="str">
            <v>Transporte com caminhão carroceria com capacidade de 7 t e com guindauto com capacidade de elevação de 6,2 t - rodovia em leito natural</v>
          </cell>
          <cell r="C6087" t="str">
            <v>tkm</v>
          </cell>
          <cell r="D6087">
            <v>3.1</v>
          </cell>
          <cell r="E6087" t="str">
            <v>SICRO Abr/26</v>
          </cell>
        </row>
        <row r="6088">
          <cell r="A6088">
            <v>5914599</v>
          </cell>
          <cell r="B6088" t="str">
            <v>Transporte com caminhão carroceria com capacidade de 7 t e com guindauto com capacidade de elevação de 6,2 t - rodovia em revestimento primário</v>
          </cell>
          <cell r="C6088" t="str">
            <v>tkm</v>
          </cell>
          <cell r="D6088">
            <v>2.48</v>
          </cell>
          <cell r="E6088" t="str">
            <v>SICRO Abr/26</v>
          </cell>
        </row>
        <row r="6089">
          <cell r="A6089">
            <v>5914614</v>
          </cell>
          <cell r="B6089" t="str">
            <v>Transporte com caminhão carroceria com capacidade de 7 t e com guindauto com capacidade de elevação de 6,2 t - rodovia pavimentada</v>
          </cell>
          <cell r="C6089" t="str">
            <v>tkm</v>
          </cell>
          <cell r="D6089">
            <v>2.04</v>
          </cell>
          <cell r="E6089" t="str">
            <v>SICRO Abr/26</v>
          </cell>
        </row>
        <row r="6090">
          <cell r="A6090">
            <v>5914581</v>
          </cell>
          <cell r="B6090" t="str">
            <v>Transporte com caminhão carroceria com capacidade de 8,5 t e com guindauto com capacidade de elevação de 5,7 t - rodovia em leito natural</v>
          </cell>
          <cell r="C6090" t="str">
            <v>tkm</v>
          </cell>
          <cell r="D6090">
            <v>2.2999999999999998</v>
          </cell>
          <cell r="E6090" t="str">
            <v>SICRO Abr/26</v>
          </cell>
        </row>
        <row r="6091">
          <cell r="A6091">
            <v>5914582</v>
          </cell>
          <cell r="B6091" t="str">
            <v>Transporte com caminhão carroceria com capacidade de 8,5 t e com guindauto com capacidade de elevação de 5,7 t - rodovia em revestimento primário</v>
          </cell>
          <cell r="C6091" t="str">
            <v>tkm</v>
          </cell>
          <cell r="D6091">
            <v>1.84</v>
          </cell>
          <cell r="E6091" t="str">
            <v>SICRO Abr/26</v>
          </cell>
        </row>
        <row r="6092">
          <cell r="A6092">
            <v>5914583</v>
          </cell>
          <cell r="B6092" t="str">
            <v>Transporte com caminhão carroceria com capacidade de 8,5 t e com guindauto com capacidade de elevação de 5,7 t - rodovia pavimentada</v>
          </cell>
          <cell r="C6092" t="str">
            <v>tkm</v>
          </cell>
          <cell r="D6092">
            <v>1.52</v>
          </cell>
          <cell r="E6092" t="str">
            <v>SICRO Abr/26</v>
          </cell>
        </row>
        <row r="6093">
          <cell r="A6093">
            <v>5914449</v>
          </cell>
          <cell r="B6093" t="str">
            <v>Transporte com caminhão carroceria de 15 t - rodovia em leito natural</v>
          </cell>
          <cell r="C6093" t="str">
            <v>tkm</v>
          </cell>
          <cell r="D6093">
            <v>1.21</v>
          </cell>
          <cell r="E6093" t="str">
            <v>SICRO Abr/26</v>
          </cell>
        </row>
        <row r="6094">
          <cell r="A6094">
            <v>5914464</v>
          </cell>
          <cell r="B6094" t="str">
            <v>Transporte com caminhão carroceria de 15 t - rodovia em revestimento primário</v>
          </cell>
          <cell r="C6094" t="str">
            <v>tkm</v>
          </cell>
          <cell r="D6094">
            <v>0.97</v>
          </cell>
          <cell r="E6094" t="str">
            <v>SICRO Abr/26</v>
          </cell>
        </row>
        <row r="6095">
          <cell r="A6095">
            <v>5914479</v>
          </cell>
          <cell r="B6095" t="str">
            <v>Transporte com caminhão carroceria de 15 t - rodovia pavimentada</v>
          </cell>
          <cell r="C6095" t="str">
            <v>tkm</v>
          </cell>
          <cell r="D6095">
            <v>0.8</v>
          </cell>
          <cell r="E6095" t="str">
            <v>SICRO Abr/26</v>
          </cell>
        </row>
        <row r="6096">
          <cell r="A6096">
            <v>5915322</v>
          </cell>
          <cell r="B6096" t="str">
            <v>Transporte com caminhão carroceria de 5 t - rodovia em leito natural</v>
          </cell>
          <cell r="C6096" t="str">
            <v>tkm</v>
          </cell>
          <cell r="D6096">
            <v>2.27</v>
          </cell>
          <cell r="E6096" t="str">
            <v>SICRO Abr/26</v>
          </cell>
        </row>
        <row r="6097">
          <cell r="A6097">
            <v>5915323</v>
          </cell>
          <cell r="B6097" t="str">
            <v>Transporte com caminhão carroceria de 5 t - rodovia em revestimento primário</v>
          </cell>
          <cell r="C6097" t="str">
            <v>tkm</v>
          </cell>
          <cell r="D6097">
            <v>1.82</v>
          </cell>
          <cell r="E6097" t="str">
            <v>SICRO Abr/26</v>
          </cell>
        </row>
        <row r="6098">
          <cell r="A6098">
            <v>5915324</v>
          </cell>
          <cell r="B6098" t="str">
            <v>Transporte com caminhão carroceria de 5 t - rodovia pavimentada</v>
          </cell>
          <cell r="C6098" t="str">
            <v>tkm</v>
          </cell>
          <cell r="D6098">
            <v>1.49</v>
          </cell>
          <cell r="E6098" t="str">
            <v>SICRO Abr/26</v>
          </cell>
        </row>
        <row r="6099">
          <cell r="A6099">
            <v>5914404</v>
          </cell>
          <cell r="B6099" t="str">
            <v>Transporte com caminhão carroceria de 9 t - rodovia em leito natural</v>
          </cell>
          <cell r="C6099" t="str">
            <v>tkm</v>
          </cell>
          <cell r="D6099">
            <v>1.4</v>
          </cell>
          <cell r="E6099" t="str">
            <v>SICRO Abr/26</v>
          </cell>
        </row>
        <row r="6100">
          <cell r="A6100">
            <v>5914419</v>
          </cell>
          <cell r="B6100" t="str">
            <v>Transporte com caminhão carroceria de 9 t - rodovia em revestimento primário</v>
          </cell>
          <cell r="C6100" t="str">
            <v>tkm</v>
          </cell>
          <cell r="D6100">
            <v>1.1200000000000001</v>
          </cell>
          <cell r="E6100" t="str">
            <v>SICRO Abr/26</v>
          </cell>
        </row>
        <row r="6101">
          <cell r="A6101">
            <v>5914434</v>
          </cell>
          <cell r="B6101" t="str">
            <v>Transporte com caminhão carroceria de 9 t - rodovia pavimentada</v>
          </cell>
          <cell r="C6101" t="str">
            <v>tkm</v>
          </cell>
          <cell r="D6101">
            <v>0.92</v>
          </cell>
          <cell r="E6101" t="str">
            <v>SICRO Abr/26</v>
          </cell>
        </row>
        <row r="6102">
          <cell r="A6102">
            <v>5914635</v>
          </cell>
          <cell r="B6102" t="str">
            <v>Transporte com cavalo mecânico com semirreboque com capacidade de 20 t - rodovia em leito natural</v>
          </cell>
          <cell r="C6102" t="str">
            <v>tkm</v>
          </cell>
          <cell r="D6102">
            <v>1.41</v>
          </cell>
          <cell r="E6102" t="str">
            <v>SICRO Abr/26</v>
          </cell>
        </row>
        <row r="6103">
          <cell r="A6103">
            <v>5914636</v>
          </cell>
          <cell r="B6103" t="str">
            <v>Transporte com cavalo mecânico com semirreboque com capacidade de 20 t - rodovia em revestimento primário</v>
          </cell>
          <cell r="C6103" t="str">
            <v>tkm</v>
          </cell>
          <cell r="D6103">
            <v>1.1299999999999999</v>
          </cell>
          <cell r="E6103" t="str">
            <v>SICRO Abr/26</v>
          </cell>
        </row>
        <row r="6104">
          <cell r="A6104">
            <v>5914637</v>
          </cell>
          <cell r="B6104" t="str">
            <v>Transporte com cavalo mecânico com semirreboque com capacidade de 20 t - rodovia pavimentada</v>
          </cell>
          <cell r="C6104" t="str">
            <v>tkm</v>
          </cell>
          <cell r="D6104">
            <v>0.93</v>
          </cell>
          <cell r="E6104" t="str">
            <v>SICRO Abr/26</v>
          </cell>
        </row>
        <row r="6105">
          <cell r="A6105">
            <v>5914638</v>
          </cell>
          <cell r="B6105" t="str">
            <v>Transporte com cavalo mecânico com semirreboque com capacidade de 32 t - rodovia em leito natural</v>
          </cell>
          <cell r="C6105" t="str">
            <v>tkm</v>
          </cell>
          <cell r="D6105">
            <v>0.98</v>
          </cell>
          <cell r="E6105" t="str">
            <v>SICRO Abr/26</v>
          </cell>
        </row>
        <row r="6106">
          <cell r="A6106">
            <v>5914639</v>
          </cell>
          <cell r="B6106" t="str">
            <v>Transporte com cavalo mecânico com semirreboque com capacidade de 32 t - rodovia em revestimento primário</v>
          </cell>
          <cell r="C6106" t="str">
            <v>tkm</v>
          </cell>
          <cell r="D6106">
            <v>0.79</v>
          </cell>
          <cell r="E6106" t="str">
            <v>SICRO Abr/26</v>
          </cell>
        </row>
        <row r="6107">
          <cell r="A6107">
            <v>5914640</v>
          </cell>
          <cell r="B6107" t="str">
            <v>Transporte com cavalo mecânico com semirreboque com capacidade de 32 t - rodovia pavimentada</v>
          </cell>
          <cell r="C6107" t="str">
            <v>tkm</v>
          </cell>
          <cell r="D6107">
            <v>0.65</v>
          </cell>
          <cell r="E6107" t="str">
            <v>SICRO Abr/26</v>
          </cell>
        </row>
        <row r="6108">
          <cell r="A6108">
            <v>5915466</v>
          </cell>
          <cell r="B6108" t="str">
            <v>Transporte de água com caminhão tanque de 10.000 l - rodovia em leito natural</v>
          </cell>
          <cell r="C6108" t="str">
            <v>tkm</v>
          </cell>
          <cell r="D6108">
            <v>2.4300000000000002</v>
          </cell>
          <cell r="E6108" t="str">
            <v>SICRO Abr/26</v>
          </cell>
        </row>
        <row r="6109">
          <cell r="A6109">
            <v>5915467</v>
          </cell>
          <cell r="B6109" t="str">
            <v>Transporte de água com caminhão tanque de 10.000 l - rodovia em revestimento primário</v>
          </cell>
          <cell r="C6109" t="str">
            <v>tkm</v>
          </cell>
          <cell r="D6109">
            <v>1.94</v>
          </cell>
          <cell r="E6109" t="str">
            <v>SICRO Abr/26</v>
          </cell>
        </row>
        <row r="6110">
          <cell r="A6110">
            <v>5915468</v>
          </cell>
          <cell r="B6110" t="str">
            <v>Transporte de água com caminhão tanque de 10.000 l - rodovia pavimentada</v>
          </cell>
          <cell r="C6110" t="str">
            <v>tkm</v>
          </cell>
          <cell r="D6110">
            <v>1.6</v>
          </cell>
          <cell r="E6110" t="str">
            <v>SICRO Abr/26</v>
          </cell>
        </row>
        <row r="6111">
          <cell r="A6111">
            <v>5914617</v>
          </cell>
          <cell r="B6111" t="str">
            <v>Transporte de água com caminhão tanque de 13.000 l - rodovia em leito natural</v>
          </cell>
          <cell r="C6111" t="str">
            <v>tkm</v>
          </cell>
          <cell r="D6111">
            <v>1.87</v>
          </cell>
          <cell r="E6111" t="str">
            <v>SICRO Abr/26</v>
          </cell>
        </row>
        <row r="6112">
          <cell r="A6112">
            <v>5914618</v>
          </cell>
          <cell r="B6112" t="str">
            <v>Transporte de água com caminhão tanque de 13.000 l - rodovia em revestimento primário</v>
          </cell>
          <cell r="C6112" t="str">
            <v>tkm</v>
          </cell>
          <cell r="D6112">
            <v>1.5</v>
          </cell>
          <cell r="E6112" t="str">
            <v>SICRO Abr/26</v>
          </cell>
        </row>
        <row r="6113">
          <cell r="A6113">
            <v>5914619</v>
          </cell>
          <cell r="B6113" t="str">
            <v>Transporte de água com caminhão tanque de 13.000 l - rodovia pavimentada</v>
          </cell>
          <cell r="C6113" t="str">
            <v>tkm</v>
          </cell>
          <cell r="D6113">
            <v>1.24</v>
          </cell>
          <cell r="E6113" t="str">
            <v>SICRO Abr/26</v>
          </cell>
        </row>
        <row r="6114">
          <cell r="A6114">
            <v>5915451</v>
          </cell>
          <cell r="B6114" t="str">
            <v>Transporte de água com caminhão tanque de 6.000 l - rodovia em leito natural</v>
          </cell>
          <cell r="C6114" t="str">
            <v>tkm</v>
          </cell>
          <cell r="D6114">
            <v>3.17</v>
          </cell>
          <cell r="E6114" t="str">
            <v>SICRO Abr/26</v>
          </cell>
        </row>
        <row r="6115">
          <cell r="A6115">
            <v>5915452</v>
          </cell>
          <cell r="B6115" t="str">
            <v>Transporte de água com caminhão tanque de 6.000 l - rodovia em revestimento primário</v>
          </cell>
          <cell r="C6115" t="str">
            <v>tkm</v>
          </cell>
          <cell r="D6115">
            <v>2.54</v>
          </cell>
          <cell r="E6115" t="str">
            <v>SICRO Abr/26</v>
          </cell>
        </row>
        <row r="6116">
          <cell r="A6116">
            <v>5915453</v>
          </cell>
          <cell r="B6116" t="str">
            <v>Transporte de água com caminhão tanque de 6.000 l - rodovia pavimentada</v>
          </cell>
          <cell r="C6116" t="str">
            <v>tkm</v>
          </cell>
          <cell r="D6116">
            <v>2.09</v>
          </cell>
          <cell r="E6116" t="str">
            <v>SICRO Abr/26</v>
          </cell>
        </row>
        <row r="6117">
          <cell r="A6117">
            <v>5915448</v>
          </cell>
          <cell r="B6117" t="str">
            <v>Transporte de água com caminhão tanque de 8.000 l - rodovia em leito natural</v>
          </cell>
          <cell r="C6117" t="str">
            <v>tkm</v>
          </cell>
          <cell r="D6117">
            <v>2.4</v>
          </cell>
          <cell r="E6117" t="str">
            <v>SICRO Abr/26</v>
          </cell>
        </row>
        <row r="6118">
          <cell r="A6118">
            <v>5915449</v>
          </cell>
          <cell r="B6118" t="str">
            <v>Transporte de água com caminhão tanque de 8.000 l - rodovia em revestimento primário</v>
          </cell>
          <cell r="C6118" t="str">
            <v>tkm</v>
          </cell>
          <cell r="D6118">
            <v>1.92</v>
          </cell>
          <cell r="E6118" t="str">
            <v>SICRO Abr/26</v>
          </cell>
        </row>
        <row r="6119">
          <cell r="A6119">
            <v>5915450</v>
          </cell>
          <cell r="B6119" t="str">
            <v>Transporte de água com caminhão tanque de 8.000 l - rodovia pavimentada</v>
          </cell>
          <cell r="C6119" t="str">
            <v>tkm</v>
          </cell>
          <cell r="D6119">
            <v>1.58</v>
          </cell>
          <cell r="E6119" t="str">
            <v>SICRO Abr/26</v>
          </cell>
        </row>
        <row r="6120">
          <cell r="A6120">
            <v>5901641</v>
          </cell>
          <cell r="B6120" t="str">
            <v>Transporte de areia fina com draga hopper - capacidade da cisterna de 1.000 m³</v>
          </cell>
          <cell r="C6120" t="str">
            <v>m³km</v>
          </cell>
          <cell r="D6120">
            <v>2.02</v>
          </cell>
          <cell r="E6120" t="str">
            <v>SICRO Abr/26</v>
          </cell>
        </row>
        <row r="6121">
          <cell r="A6121">
            <v>5901642</v>
          </cell>
          <cell r="B6121" t="str">
            <v>Transporte de areia fina com draga hopper - capacidade da cisterna de 10.000 m³</v>
          </cell>
          <cell r="C6121" t="str">
            <v>m³km</v>
          </cell>
          <cell r="D6121">
            <v>0.5</v>
          </cell>
          <cell r="E6121" t="str">
            <v>SICRO Abr/26</v>
          </cell>
        </row>
        <row r="6122">
          <cell r="A6122">
            <v>5901643</v>
          </cell>
          <cell r="B6122" t="str">
            <v>Transporte de areia fina com draga hopper - capacidade da cisterna de 15.000 m³</v>
          </cell>
          <cell r="C6122" t="str">
            <v>m³km</v>
          </cell>
          <cell r="D6122">
            <v>0.47</v>
          </cell>
          <cell r="E6122" t="str">
            <v>SICRO Abr/26</v>
          </cell>
        </row>
        <row r="6123">
          <cell r="A6123">
            <v>5901644</v>
          </cell>
          <cell r="B6123" t="str">
            <v>Transporte de areia fina com draga hopper - capacidade da cisterna de 2.000 m³</v>
          </cell>
          <cell r="C6123" t="str">
            <v>m³km</v>
          </cell>
          <cell r="D6123">
            <v>1.18</v>
          </cell>
          <cell r="E6123" t="str">
            <v>SICRO Abr/26</v>
          </cell>
        </row>
        <row r="6124">
          <cell r="A6124">
            <v>5901645</v>
          </cell>
          <cell r="B6124" t="str">
            <v>Transporte de areia fina com draga hopper - capacidade da cisterna de 20.000 m³</v>
          </cell>
          <cell r="C6124" t="str">
            <v>m³km</v>
          </cell>
          <cell r="D6124">
            <v>0.46</v>
          </cell>
          <cell r="E6124" t="str">
            <v>SICRO Abr/26</v>
          </cell>
        </row>
        <row r="6125">
          <cell r="A6125">
            <v>5901646</v>
          </cell>
          <cell r="B6125" t="str">
            <v>Transporte de areia fina com draga hopper - capacidade da cisterna de 3.000 m³</v>
          </cell>
          <cell r="C6125" t="str">
            <v>m³km</v>
          </cell>
          <cell r="D6125">
            <v>0.92</v>
          </cell>
          <cell r="E6125" t="str">
            <v>SICRO Abr/26</v>
          </cell>
        </row>
        <row r="6126">
          <cell r="A6126">
            <v>5901647</v>
          </cell>
          <cell r="B6126" t="str">
            <v>Transporte de areia fina com draga hopper - capacidade da cisterna de 4.000 m³</v>
          </cell>
          <cell r="C6126" t="str">
            <v>m³km</v>
          </cell>
          <cell r="D6126">
            <v>0.8</v>
          </cell>
          <cell r="E6126" t="str">
            <v>SICRO Abr/26</v>
          </cell>
        </row>
        <row r="6127">
          <cell r="A6127">
            <v>5901648</v>
          </cell>
          <cell r="B6127" t="str">
            <v>Transporte de areia fina com draga hopper - capacidade da cisterna de 5.000 m³</v>
          </cell>
          <cell r="C6127" t="str">
            <v>m³km</v>
          </cell>
          <cell r="D6127">
            <v>0.7</v>
          </cell>
          <cell r="E6127" t="str">
            <v>SICRO Abr/26</v>
          </cell>
        </row>
        <row r="6128">
          <cell r="A6128">
            <v>5901649</v>
          </cell>
          <cell r="B6128" t="str">
            <v>Transporte de areia fina com draga hopper - capacidade da cisterna de 750 m³</v>
          </cell>
          <cell r="C6128" t="str">
            <v>m³km</v>
          </cell>
          <cell r="D6128">
            <v>2.95</v>
          </cell>
          <cell r="E6128" t="str">
            <v>SICRO Abr/26</v>
          </cell>
        </row>
        <row r="6129">
          <cell r="A6129">
            <v>5901650</v>
          </cell>
          <cell r="B6129" t="str">
            <v>Transporte de areia grossa com draga hopper - capacidade da cisterna de 1.000 m³</v>
          </cell>
          <cell r="C6129" t="str">
            <v>m³km</v>
          </cell>
          <cell r="D6129">
            <v>1.97</v>
          </cell>
          <cell r="E6129" t="str">
            <v>SICRO Abr/26</v>
          </cell>
        </row>
        <row r="6130">
          <cell r="A6130">
            <v>5901651</v>
          </cell>
          <cell r="B6130" t="str">
            <v>Transporte de areia grossa com draga hopper - capacidade da cisterna de 10.000 m³</v>
          </cell>
          <cell r="C6130" t="str">
            <v>m³km</v>
          </cell>
          <cell r="D6130">
            <v>0.49</v>
          </cell>
          <cell r="E6130" t="str">
            <v>SICRO Abr/26</v>
          </cell>
        </row>
        <row r="6131">
          <cell r="A6131">
            <v>5901652</v>
          </cell>
          <cell r="B6131" t="str">
            <v>Transporte de areia grossa com draga hopper - capacidade da cisterna de 15.000 m³</v>
          </cell>
          <cell r="C6131" t="str">
            <v>m³km</v>
          </cell>
          <cell r="D6131">
            <v>0.46</v>
          </cell>
          <cell r="E6131" t="str">
            <v>SICRO Abr/26</v>
          </cell>
        </row>
        <row r="6132">
          <cell r="A6132">
            <v>5901653</v>
          </cell>
          <cell r="B6132" t="str">
            <v>Transporte de areia grossa com draga hopper - capacidade da cisterna de 2.000 m³</v>
          </cell>
          <cell r="C6132" t="str">
            <v>m³km</v>
          </cell>
          <cell r="D6132">
            <v>1.1499999999999999</v>
          </cell>
          <cell r="E6132" t="str">
            <v>SICRO Abr/26</v>
          </cell>
        </row>
        <row r="6133">
          <cell r="A6133">
            <v>5901654</v>
          </cell>
          <cell r="B6133" t="str">
            <v>Transporte de areia grossa com draga hopper - capacidade da cisterna de 20.000 m³</v>
          </cell>
          <cell r="C6133" t="str">
            <v>m³km</v>
          </cell>
          <cell r="D6133">
            <v>0.44</v>
          </cell>
          <cell r="E6133" t="str">
            <v>SICRO Abr/26</v>
          </cell>
        </row>
        <row r="6134">
          <cell r="A6134">
            <v>5901655</v>
          </cell>
          <cell r="B6134" t="str">
            <v>Transporte de areia grossa com draga hopper - capacidade da cisterna de 3.000 m³</v>
          </cell>
          <cell r="C6134" t="str">
            <v>m³km</v>
          </cell>
          <cell r="D6134">
            <v>0.9</v>
          </cell>
          <cell r="E6134" t="str">
            <v>SICRO Abr/26</v>
          </cell>
        </row>
        <row r="6135">
          <cell r="A6135">
            <v>5901656</v>
          </cell>
          <cell r="B6135" t="str">
            <v>Transporte de areia grossa com draga hopper - capacidade da cisterna de 4.000 m³</v>
          </cell>
          <cell r="C6135" t="str">
            <v>m³km</v>
          </cell>
          <cell r="D6135">
            <v>0.78</v>
          </cell>
          <cell r="E6135" t="str">
            <v>SICRO Abr/26</v>
          </cell>
        </row>
        <row r="6136">
          <cell r="A6136">
            <v>5901657</v>
          </cell>
          <cell r="B6136" t="str">
            <v>Transporte de areia grossa com draga hopper - capacidade da cisterna de 5.000 m³</v>
          </cell>
          <cell r="C6136" t="str">
            <v>m³km</v>
          </cell>
          <cell r="D6136">
            <v>0.68</v>
          </cell>
          <cell r="E6136" t="str">
            <v>SICRO Abr/26</v>
          </cell>
        </row>
        <row r="6137">
          <cell r="A6137">
            <v>5901658</v>
          </cell>
          <cell r="B6137" t="str">
            <v>Transporte de areia grossa com draga hopper - capacidade da cisterna de 750 m³</v>
          </cell>
          <cell r="C6137" t="str">
            <v>m³km</v>
          </cell>
          <cell r="D6137">
            <v>2.88</v>
          </cell>
          <cell r="E6137" t="str">
            <v>SICRO Abr/26</v>
          </cell>
        </row>
        <row r="6138">
          <cell r="A6138">
            <v>5901659</v>
          </cell>
          <cell r="B6138" t="str">
            <v>Transporte de areia média com draga hopper - capacidade da cisterna de 1.000 m³</v>
          </cell>
          <cell r="C6138" t="str">
            <v>m³km</v>
          </cell>
          <cell r="D6138">
            <v>1.99</v>
          </cell>
          <cell r="E6138" t="str">
            <v>SICRO Abr/26</v>
          </cell>
        </row>
        <row r="6139">
          <cell r="A6139">
            <v>5901660</v>
          </cell>
          <cell r="B6139" t="str">
            <v>Transporte de areia média com draga hopper - capacidade da cisterna de 10.000 m³</v>
          </cell>
          <cell r="C6139" t="str">
            <v>m³km</v>
          </cell>
          <cell r="D6139">
            <v>0.5</v>
          </cell>
          <cell r="E6139" t="str">
            <v>SICRO Abr/26</v>
          </cell>
        </row>
        <row r="6140">
          <cell r="A6140">
            <v>5901661</v>
          </cell>
          <cell r="B6140" t="str">
            <v>Transporte de areia média com draga hopper - capacidade da cisterna de 15.000 m³</v>
          </cell>
          <cell r="C6140" t="str">
            <v>m³km</v>
          </cell>
          <cell r="D6140">
            <v>0.46</v>
          </cell>
          <cell r="E6140" t="str">
            <v>SICRO Abr/26</v>
          </cell>
        </row>
        <row r="6141">
          <cell r="A6141">
            <v>5901662</v>
          </cell>
          <cell r="B6141" t="str">
            <v>Transporte de areia média com draga hopper - capacidade da cisterna de 2.000 m³</v>
          </cell>
          <cell r="C6141" t="str">
            <v>m³km</v>
          </cell>
          <cell r="D6141">
            <v>1.17</v>
          </cell>
          <cell r="E6141" t="str">
            <v>SICRO Abr/26</v>
          </cell>
        </row>
        <row r="6142">
          <cell r="A6142">
            <v>5901663</v>
          </cell>
          <cell r="B6142" t="str">
            <v>Transporte de areia média com draga hopper - capacidade da cisterna de 20.000 m³</v>
          </cell>
          <cell r="C6142" t="str">
            <v>m³km</v>
          </cell>
          <cell r="D6142">
            <v>0.45</v>
          </cell>
          <cell r="E6142" t="str">
            <v>SICRO Abr/26</v>
          </cell>
        </row>
        <row r="6143">
          <cell r="A6143">
            <v>5901664</v>
          </cell>
          <cell r="B6143" t="str">
            <v>Transporte de areia média com draga hopper - capacidade da cisterna de 3.000 m³</v>
          </cell>
          <cell r="C6143" t="str">
            <v>m³km</v>
          </cell>
          <cell r="D6143">
            <v>0.91</v>
          </cell>
          <cell r="E6143" t="str">
            <v>SICRO Abr/26</v>
          </cell>
        </row>
        <row r="6144">
          <cell r="A6144">
            <v>5901665</v>
          </cell>
          <cell r="B6144" t="str">
            <v>Transporte de areia média com draga hopper - capacidade da cisterna de 4.000 m³</v>
          </cell>
          <cell r="C6144" t="str">
            <v>m³km</v>
          </cell>
          <cell r="D6144">
            <v>0.78</v>
          </cell>
          <cell r="E6144" t="str">
            <v>SICRO Abr/26</v>
          </cell>
        </row>
        <row r="6145">
          <cell r="A6145">
            <v>5901666</v>
          </cell>
          <cell r="B6145" t="str">
            <v>Transporte de areia média com draga hopper - capacidade da cisterna de 5.000 m³</v>
          </cell>
          <cell r="C6145" t="str">
            <v>m³km</v>
          </cell>
          <cell r="D6145">
            <v>0.69</v>
          </cell>
          <cell r="E6145" t="str">
            <v>SICRO Abr/26</v>
          </cell>
        </row>
        <row r="6146">
          <cell r="A6146">
            <v>5901667</v>
          </cell>
          <cell r="B6146" t="str">
            <v>Transporte de areia média com draga hopper - capacidade da cisterna de 750 m³</v>
          </cell>
          <cell r="C6146" t="str">
            <v>m³km</v>
          </cell>
          <cell r="D6146">
            <v>2.91</v>
          </cell>
          <cell r="E6146" t="str">
            <v>SICRO Abr/26</v>
          </cell>
        </row>
        <row r="6147">
          <cell r="A6147">
            <v>5914511</v>
          </cell>
          <cell r="B6147" t="str">
            <v>Transporte de barras de trilho de 12 m com locomotiva diesel-elétrica em vagão plataforma com capacidade de 82 t - bitola métrica</v>
          </cell>
          <cell r="C6147" t="str">
            <v>tkm</v>
          </cell>
          <cell r="D6147">
            <v>0.31</v>
          </cell>
          <cell r="E6147" t="str">
            <v>SICRO Abr/26</v>
          </cell>
        </row>
        <row r="6148">
          <cell r="A6148">
            <v>5914510</v>
          </cell>
          <cell r="B6148" t="str">
            <v>Transporte de barras de trilho de 12 m com locomotiva diesel-elétrica em vagão plataforma com capacidade de 98 t - bitola larga</v>
          </cell>
          <cell r="C6148" t="str">
            <v>tkm</v>
          </cell>
          <cell r="D6148">
            <v>0.28000000000000003</v>
          </cell>
          <cell r="E6148" t="str">
            <v>SICRO Abr/26</v>
          </cell>
        </row>
        <row r="6149">
          <cell r="A6149">
            <v>5906597</v>
          </cell>
          <cell r="B6149" t="str">
            <v>Transporte de blocos artificiais de concreto com 10 a 12 t para a execução de molhe com cavalo mecânico com semirreboque com capacidade de 32 t - rodovia em leito natural</v>
          </cell>
          <cell r="C6149" t="str">
            <v>unkm</v>
          </cell>
          <cell r="D6149">
            <v>15.88</v>
          </cell>
          <cell r="E6149" t="str">
            <v>SICRO Abr/26</v>
          </cell>
        </row>
        <row r="6150">
          <cell r="A6150">
            <v>5906598</v>
          </cell>
          <cell r="B6150" t="str">
            <v>Transporte de blocos artificiais de concreto com 10 a 12 t para a execução de molhe com cavalo mecânico com semirreboque com capacidade de 32 t - rodovia em revestimento primário</v>
          </cell>
          <cell r="C6150" t="str">
            <v>unkm</v>
          </cell>
          <cell r="D6150">
            <v>12.72</v>
          </cell>
          <cell r="E6150" t="str">
            <v>SICRO Abr/26</v>
          </cell>
        </row>
        <row r="6151">
          <cell r="A6151">
            <v>5906599</v>
          </cell>
          <cell r="B6151" t="str">
            <v>Transporte de blocos artificiais de concreto com 10 a 12 t para a execução de molhe com cavalo mecânico com semirreboque com capacidade de 32 t - rodovia pavimentada</v>
          </cell>
          <cell r="C6151" t="str">
            <v>unkm</v>
          </cell>
          <cell r="D6151">
            <v>10.48</v>
          </cell>
          <cell r="E6151" t="str">
            <v>SICRO Abr/26</v>
          </cell>
        </row>
        <row r="6152">
          <cell r="A6152">
            <v>5906594</v>
          </cell>
          <cell r="B6152" t="str">
            <v>Transporte de blocos artificiais de concreto com 8 a 9 t para a execução de molhe com cavalo mecânico com semirreboque com capacidade de 32 t - rodovia em leito natural</v>
          </cell>
          <cell r="C6152" t="str">
            <v>unkm</v>
          </cell>
          <cell r="D6152">
            <v>10.59</v>
          </cell>
          <cell r="E6152" t="str">
            <v>SICRO Abr/26</v>
          </cell>
        </row>
        <row r="6153">
          <cell r="A6153">
            <v>5906595</v>
          </cell>
          <cell r="B6153" t="str">
            <v>Transporte de blocos artificiais de concreto com 8 a 9 t para a execução de molhe com cavalo mecânico com semirreboque com capacidade de 32 t - rodovia em revestimento primário</v>
          </cell>
          <cell r="C6153" t="str">
            <v>unkm</v>
          </cell>
          <cell r="D6153">
            <v>8.48</v>
          </cell>
          <cell r="E6153" t="str">
            <v>SICRO Abr/26</v>
          </cell>
        </row>
        <row r="6154">
          <cell r="A6154">
            <v>5906596</v>
          </cell>
          <cell r="B6154" t="str">
            <v>Transporte de blocos artificiais de concreto com 8 a 9 t para a execução de molhe com cavalo mecânico com semirreboque com capacidade de 32 t - rodovia pavimentada</v>
          </cell>
          <cell r="C6154" t="str">
            <v>unkm</v>
          </cell>
          <cell r="D6154">
            <v>6.98</v>
          </cell>
          <cell r="E6154" t="str">
            <v>SICRO Abr/26</v>
          </cell>
        </row>
        <row r="6155">
          <cell r="A6155">
            <v>5901668</v>
          </cell>
          <cell r="B6155" t="str">
            <v>Transporte de cascalho com draga hopper - capacidade da cisterna de 1.000 m³</v>
          </cell>
          <cell r="C6155" t="str">
            <v>m³km</v>
          </cell>
          <cell r="D6155">
            <v>2.04</v>
          </cell>
          <cell r="E6155" t="str">
            <v>SICRO Abr/26</v>
          </cell>
        </row>
        <row r="6156">
          <cell r="A6156">
            <v>5901669</v>
          </cell>
          <cell r="B6156" t="str">
            <v>Transporte de cascalho com draga hopper - capacidade da cisterna de 10.000 m³</v>
          </cell>
          <cell r="C6156" t="str">
            <v>m³km</v>
          </cell>
          <cell r="D6156">
            <v>0.51</v>
          </cell>
          <cell r="E6156" t="str">
            <v>SICRO Abr/26</v>
          </cell>
        </row>
        <row r="6157">
          <cell r="A6157">
            <v>5901670</v>
          </cell>
          <cell r="B6157" t="str">
            <v>Transporte de cascalho com draga hopper - capacidade da cisterna de 15.000 m³</v>
          </cell>
          <cell r="C6157" t="str">
            <v>m³km</v>
          </cell>
          <cell r="D6157">
            <v>0.48</v>
          </cell>
          <cell r="E6157" t="str">
            <v>SICRO Abr/26</v>
          </cell>
        </row>
        <row r="6158">
          <cell r="A6158">
            <v>5901671</v>
          </cell>
          <cell r="B6158" t="str">
            <v>Transporte de cascalho com draga hopper - capacidade da cisterna de 2.000 m³</v>
          </cell>
          <cell r="C6158" t="str">
            <v>m³km</v>
          </cell>
          <cell r="D6158">
            <v>1.19</v>
          </cell>
          <cell r="E6158" t="str">
            <v>SICRO Abr/26</v>
          </cell>
        </row>
        <row r="6159">
          <cell r="A6159">
            <v>5901672</v>
          </cell>
          <cell r="B6159" t="str">
            <v>Transporte de cascalho com draga hopper - capacidade da cisterna de 20.000 m³</v>
          </cell>
          <cell r="C6159" t="str">
            <v>m³km</v>
          </cell>
          <cell r="D6159">
            <v>0.46</v>
          </cell>
          <cell r="E6159" t="str">
            <v>SICRO Abr/26</v>
          </cell>
        </row>
        <row r="6160">
          <cell r="A6160">
            <v>5901673</v>
          </cell>
          <cell r="B6160" t="str">
            <v>Transporte de cascalho com draga hopper - capacidade da cisterna de 3.000 m³</v>
          </cell>
          <cell r="C6160" t="str">
            <v>m³km</v>
          </cell>
          <cell r="D6160">
            <v>0.93</v>
          </cell>
          <cell r="E6160" t="str">
            <v>SICRO Abr/26</v>
          </cell>
        </row>
        <row r="6161">
          <cell r="A6161">
            <v>5901674</v>
          </cell>
          <cell r="B6161" t="str">
            <v>Transporte de cascalho com draga hopper - capacidade da cisterna de 4.000 m³</v>
          </cell>
          <cell r="C6161" t="str">
            <v>m³km</v>
          </cell>
          <cell r="D6161">
            <v>0.8</v>
          </cell>
          <cell r="E6161" t="str">
            <v>SICRO Abr/26</v>
          </cell>
        </row>
        <row r="6162">
          <cell r="A6162">
            <v>5901675</v>
          </cell>
          <cell r="B6162" t="str">
            <v>Transporte de cascalho com draga hopper - capacidade da cisterna de 5.000 m³</v>
          </cell>
          <cell r="C6162" t="str">
            <v>m³km</v>
          </cell>
          <cell r="D6162">
            <v>0.7</v>
          </cell>
          <cell r="E6162" t="str">
            <v>SICRO Abr/26</v>
          </cell>
        </row>
        <row r="6163">
          <cell r="A6163">
            <v>5901676</v>
          </cell>
          <cell r="B6163" t="str">
            <v>Transporte de cascalho com draga hopper - capacidade da cisterna de 750 m³</v>
          </cell>
          <cell r="C6163" t="str">
            <v>m³km</v>
          </cell>
          <cell r="D6163">
            <v>2.98</v>
          </cell>
          <cell r="E6163" t="str">
            <v>SICRO Abr/26</v>
          </cell>
        </row>
        <row r="6164">
          <cell r="A6164">
            <v>5901677</v>
          </cell>
          <cell r="B6164" t="str">
            <v>Transporte de cascalho fino com draga hopper - capacidade da cisterna de 1.000 m³</v>
          </cell>
          <cell r="C6164" t="str">
            <v>m³km</v>
          </cell>
          <cell r="D6164">
            <v>2</v>
          </cell>
          <cell r="E6164" t="str">
            <v>SICRO Abr/26</v>
          </cell>
        </row>
        <row r="6165">
          <cell r="A6165">
            <v>5901678</v>
          </cell>
          <cell r="B6165" t="str">
            <v>Transporte de cascalho fino com draga hopper - capacidade da cisterna de 10.000 m³</v>
          </cell>
          <cell r="C6165" t="str">
            <v>m³km</v>
          </cell>
          <cell r="D6165">
            <v>0.5</v>
          </cell>
          <cell r="E6165" t="str">
            <v>SICRO Abr/26</v>
          </cell>
        </row>
        <row r="6166">
          <cell r="A6166">
            <v>5901679</v>
          </cell>
          <cell r="B6166" t="str">
            <v>Transporte de cascalho fino com draga hopper - capacidade da cisterna de 15.000 m³</v>
          </cell>
          <cell r="C6166" t="str">
            <v>m³km</v>
          </cell>
          <cell r="D6166">
            <v>0.47</v>
          </cell>
          <cell r="E6166" t="str">
            <v>SICRO Abr/26</v>
          </cell>
        </row>
        <row r="6167">
          <cell r="A6167">
            <v>5901680</v>
          </cell>
          <cell r="B6167" t="str">
            <v>Transporte de cascalho fino com draga hopper - capacidade da cisterna de 2.000 m³</v>
          </cell>
          <cell r="C6167" t="str">
            <v>m³km</v>
          </cell>
          <cell r="D6167">
            <v>1.17</v>
          </cell>
          <cell r="E6167" t="str">
            <v>SICRO Abr/26</v>
          </cell>
        </row>
        <row r="6168">
          <cell r="A6168">
            <v>5901681</v>
          </cell>
          <cell r="B6168" t="str">
            <v>Transporte de cascalho fino com draga hopper - capacidade da cisterna de 20.000 m³</v>
          </cell>
          <cell r="C6168" t="str">
            <v>m³km</v>
          </cell>
          <cell r="D6168">
            <v>0.45</v>
          </cell>
          <cell r="E6168" t="str">
            <v>SICRO Abr/26</v>
          </cell>
        </row>
        <row r="6169">
          <cell r="A6169">
            <v>5901682</v>
          </cell>
          <cell r="B6169" t="str">
            <v>Transporte de cascalho fino com draga hopper - capacidade da cisterna de 3.000 m³</v>
          </cell>
          <cell r="C6169" t="str">
            <v>m³km</v>
          </cell>
          <cell r="D6169">
            <v>0.92</v>
          </cell>
          <cell r="E6169" t="str">
            <v>SICRO Abr/26</v>
          </cell>
        </row>
        <row r="6170">
          <cell r="A6170">
            <v>5901683</v>
          </cell>
          <cell r="B6170" t="str">
            <v>Transporte de cascalho fino com draga hopper - capacidade da cisterna de 4.000 m³</v>
          </cell>
          <cell r="C6170" t="str">
            <v>m³km</v>
          </cell>
          <cell r="D6170">
            <v>0.79</v>
          </cell>
          <cell r="E6170" t="str">
            <v>SICRO Abr/26</v>
          </cell>
        </row>
        <row r="6171">
          <cell r="A6171">
            <v>5901684</v>
          </cell>
          <cell r="B6171" t="str">
            <v>Transporte de cascalho fino com draga hopper - capacidade da cisterna de 5.000 m³</v>
          </cell>
          <cell r="C6171" t="str">
            <v>m³km</v>
          </cell>
          <cell r="D6171">
            <v>0.69</v>
          </cell>
          <cell r="E6171" t="str">
            <v>SICRO Abr/26</v>
          </cell>
        </row>
        <row r="6172">
          <cell r="A6172">
            <v>5901685</v>
          </cell>
          <cell r="B6172" t="str">
            <v>Transporte de cascalho fino com draga hopper - capacidade da cisterna de 750 m³</v>
          </cell>
          <cell r="C6172" t="str">
            <v>m³km</v>
          </cell>
          <cell r="D6172">
            <v>2.92</v>
          </cell>
          <cell r="E6172" t="str">
            <v>SICRO Abr/26</v>
          </cell>
        </row>
        <row r="6173">
          <cell r="A6173">
            <v>5914360</v>
          </cell>
          <cell r="B6173" t="str">
            <v>Transporte de cimento ou cal com caminhão distribuidor de 15 m³ - rodovia em leito natural</v>
          </cell>
          <cell r="C6173" t="str">
            <v>tkm</v>
          </cell>
          <cell r="D6173">
            <v>1.44</v>
          </cell>
          <cell r="E6173" t="str">
            <v>SICRO Abr/26</v>
          </cell>
        </row>
        <row r="6174">
          <cell r="A6174">
            <v>5914361</v>
          </cell>
          <cell r="B6174" t="str">
            <v>Transporte de cimento ou cal com caminhão distribuidor de 15 m³ - rodovia em revestimento primário</v>
          </cell>
          <cell r="C6174" t="str">
            <v>tkm</v>
          </cell>
          <cell r="D6174">
            <v>1.1499999999999999</v>
          </cell>
          <cell r="E6174" t="str">
            <v>SICRO Abr/26</v>
          </cell>
        </row>
        <row r="6175">
          <cell r="A6175">
            <v>5914362</v>
          </cell>
          <cell r="B6175" t="str">
            <v>Transporte de cimento ou cal com caminhão distribuidor de 15 m³ - rodovia pavimentada</v>
          </cell>
          <cell r="C6175" t="str">
            <v>tkm</v>
          </cell>
          <cell r="D6175">
            <v>1.07</v>
          </cell>
          <cell r="E6175" t="str">
            <v>SICRO Abr/26</v>
          </cell>
        </row>
        <row r="6176">
          <cell r="A6176">
            <v>5914364</v>
          </cell>
          <cell r="B6176" t="str">
            <v>Transporte de cimento ou cal hidratada a granel com caminhão silo de 30 m³ - rodovia em leito natural</v>
          </cell>
          <cell r="C6176" t="str">
            <v>tkm</v>
          </cell>
          <cell r="D6176">
            <v>1.08</v>
          </cell>
          <cell r="E6176" t="str">
            <v>SICRO Abr/26</v>
          </cell>
        </row>
        <row r="6177">
          <cell r="A6177">
            <v>5914365</v>
          </cell>
          <cell r="B6177" t="str">
            <v>Transporte de cimento ou cal hidratada a granel com caminhão silo de 30 m³ - rodovia em revestimento primário</v>
          </cell>
          <cell r="C6177" t="str">
            <v>tkm</v>
          </cell>
          <cell r="D6177">
            <v>0.86</v>
          </cell>
          <cell r="E6177" t="str">
            <v>SICRO Abr/26</v>
          </cell>
        </row>
        <row r="6178">
          <cell r="A6178">
            <v>5914366</v>
          </cell>
          <cell r="B6178" t="str">
            <v>Transporte de cimento ou cal hidratada a granel com caminhão silo de 30 m³ - rodovia pavimentada</v>
          </cell>
          <cell r="C6178" t="str">
            <v>tkm</v>
          </cell>
          <cell r="D6178">
            <v>0.76</v>
          </cell>
          <cell r="E6178" t="str">
            <v>SICRO Abr/26</v>
          </cell>
        </row>
        <row r="6179">
          <cell r="A6179">
            <v>5914315</v>
          </cell>
          <cell r="B6179" t="str">
            <v>Transporte de concreto com caminhão basculante de 10 m³ - rodovia em leito natural</v>
          </cell>
          <cell r="C6179" t="str">
            <v>tkm</v>
          </cell>
          <cell r="D6179">
            <v>1.02</v>
          </cell>
          <cell r="E6179" t="str">
            <v>SICRO Abr/26</v>
          </cell>
        </row>
        <row r="6180">
          <cell r="A6180">
            <v>5914330</v>
          </cell>
          <cell r="B6180" t="str">
            <v>Transporte de concreto com caminhão basculante de 10 m³ - rodovia em revestimento primário</v>
          </cell>
          <cell r="C6180" t="str">
            <v>tkm</v>
          </cell>
          <cell r="D6180">
            <v>0.82</v>
          </cell>
          <cell r="E6180" t="str">
            <v>SICRO Abr/26</v>
          </cell>
        </row>
        <row r="6181">
          <cell r="A6181">
            <v>5914345</v>
          </cell>
          <cell r="B6181" t="str">
            <v>Transporte de concreto com caminhão basculante de 10 m³ - rodovia pavimentada</v>
          </cell>
          <cell r="C6181" t="str">
            <v>tkm</v>
          </cell>
          <cell r="D6181">
            <v>0.75</v>
          </cell>
          <cell r="E6181" t="str">
            <v>SICRO Abr/26</v>
          </cell>
        </row>
        <row r="6182">
          <cell r="A6182">
            <v>5914367</v>
          </cell>
          <cell r="B6182" t="str">
            <v>Transporte de detritos com caminhão de hidrojateamento de alta pressão e vácuo de 9 m³ - rodovia em leito natural</v>
          </cell>
          <cell r="C6182" t="str">
            <v>tkm</v>
          </cell>
          <cell r="D6182">
            <v>2.06</v>
          </cell>
          <cell r="E6182" t="str">
            <v>SICRO Abr/26</v>
          </cell>
        </row>
        <row r="6183">
          <cell r="A6183">
            <v>5914368</v>
          </cell>
          <cell r="B6183" t="str">
            <v>Transporte de detritos com caminhão de hidrojateamento de alta pressão e vácuo de 9 m³ - rodovia em revestimento primário</v>
          </cell>
          <cell r="C6183" t="str">
            <v>tkm</v>
          </cell>
          <cell r="D6183">
            <v>1.65</v>
          </cell>
          <cell r="E6183" t="str">
            <v>SICRO Abr/26</v>
          </cell>
        </row>
        <row r="6184">
          <cell r="A6184">
            <v>5914369</v>
          </cell>
          <cell r="B6184" t="str">
            <v>Transporte de detritos com caminhão de hidrojateamento de alta pressão e vácuo de 9 m³ - rodovia pavimentada</v>
          </cell>
          <cell r="C6184" t="str">
            <v>tkm</v>
          </cell>
          <cell r="D6184">
            <v>1.36</v>
          </cell>
          <cell r="E6184" t="str">
            <v>SICRO Abr/26</v>
          </cell>
        </row>
        <row r="6185">
          <cell r="A6185">
            <v>5914489</v>
          </cell>
          <cell r="B6185" t="str">
            <v>Transporte de dormentes de concreto monobloco protendido de bitola larga com locomotiva diesel-elétrica em vagão plataforma com capacidade de 98 t - bitola larga</v>
          </cell>
          <cell r="C6185" t="str">
            <v>tkm</v>
          </cell>
          <cell r="D6185">
            <v>0.28000000000000003</v>
          </cell>
          <cell r="E6185" t="str">
            <v>SICRO Abr/26</v>
          </cell>
        </row>
        <row r="6186">
          <cell r="A6186">
            <v>5914491</v>
          </cell>
          <cell r="B6186" t="str">
            <v>Transporte de dormentes de concreto monobloco protendido de bitola métrica com locomotiva diesel-elétrica em vagão plataforma com capacidade de 82 t - bitola métrica</v>
          </cell>
          <cell r="C6186" t="str">
            <v>tkm</v>
          </cell>
          <cell r="D6186">
            <v>0.32</v>
          </cell>
          <cell r="E6186" t="str">
            <v>SICRO Abr/26</v>
          </cell>
        </row>
        <row r="6187">
          <cell r="A6187">
            <v>5914490</v>
          </cell>
          <cell r="B6187" t="str">
            <v>Transporte de dormentes de concreto monobloco protendido de bitola mista com locomotiva diesel-elétrica em vagão plataforma com capacidade de 98 t - bitola larga</v>
          </cell>
          <cell r="C6187" t="str">
            <v>tkm</v>
          </cell>
          <cell r="D6187">
            <v>0.28999999999999998</v>
          </cell>
          <cell r="E6187" t="str">
            <v>SICRO Abr/26</v>
          </cell>
        </row>
        <row r="6188">
          <cell r="A6188">
            <v>5914495</v>
          </cell>
          <cell r="B6188" t="str">
            <v>Transporte de dormentes de concreto monobloco protendido para AMV de bitola larga ou mista com locomotiva diesel-elétrica em vagão plataforma com capacidade de 98 t - bitola larga</v>
          </cell>
          <cell r="C6188" t="str">
            <v>tkm</v>
          </cell>
          <cell r="D6188">
            <v>1.85</v>
          </cell>
          <cell r="E6188" t="str">
            <v>SICRO Abr/26</v>
          </cell>
        </row>
        <row r="6189">
          <cell r="A6189">
            <v>5914494</v>
          </cell>
          <cell r="B6189" t="str">
            <v>Transporte de dormentes de concreto monobloco protendido para AMV de bitola métrica com locomotiva diesel-elétrica em vagão plataforma com capacidade de 82 t - bitola métrica</v>
          </cell>
          <cell r="C6189" t="str">
            <v>tkm</v>
          </cell>
          <cell r="D6189">
            <v>4.08</v>
          </cell>
          <cell r="E6189" t="str">
            <v>SICRO Abr/26</v>
          </cell>
        </row>
        <row r="6190">
          <cell r="A6190">
            <v>5914487</v>
          </cell>
          <cell r="B6190" t="str">
            <v>Transporte de dormentes de madeira de bitola larga com locomotiva diesel-elétrica em vagão plataforma com capacidade de 98 t - bitola larga</v>
          </cell>
          <cell r="C6190" t="str">
            <v>tkm</v>
          </cell>
          <cell r="D6190">
            <v>0.28000000000000003</v>
          </cell>
          <cell r="E6190" t="str">
            <v>SICRO Abr/26</v>
          </cell>
        </row>
        <row r="6191">
          <cell r="A6191">
            <v>5914488</v>
          </cell>
          <cell r="B6191" t="str">
            <v>Transporte de dormentes de madeira de bitola métrica com locomotiva diesel-elétrica em vagão plataforma com capacidade de 82 t - bitola métrica</v>
          </cell>
          <cell r="C6191" t="str">
            <v>tkm</v>
          </cell>
          <cell r="D6191">
            <v>0.31</v>
          </cell>
          <cell r="E6191" t="str">
            <v>SICRO Abr/26</v>
          </cell>
        </row>
        <row r="6192">
          <cell r="A6192">
            <v>5914493</v>
          </cell>
          <cell r="B6192" t="str">
            <v>Transporte de dormentes de madeira para AMV de bitola larga ou mista com locomotiva diesel-elétrica em vagão plataforma com capacidade de 98 t - bitola larga</v>
          </cell>
          <cell r="C6192" t="str">
            <v>tkm</v>
          </cell>
          <cell r="D6192">
            <v>6.86</v>
          </cell>
          <cell r="E6192" t="str">
            <v>SICRO Abr/26</v>
          </cell>
        </row>
        <row r="6193">
          <cell r="A6193">
            <v>5914492</v>
          </cell>
          <cell r="B6193" t="str">
            <v>Transporte de dormentes de madeira para AMV de bitola métrica com locomotiva diesel-elétrica em vagão plataforma com capacidade de 82 t - bitola métrica</v>
          </cell>
          <cell r="C6193" t="str">
            <v>tkm</v>
          </cell>
          <cell r="D6193">
            <v>16.239999999999998</v>
          </cell>
          <cell r="E6193" t="str">
            <v>SICRO Abr/26</v>
          </cell>
        </row>
        <row r="6194">
          <cell r="A6194">
            <v>5914482</v>
          </cell>
          <cell r="B6194" t="str">
            <v>Transporte de lastro de brita com locomotiva diesel-elétrica em vagão hopper aberto com capacidade de 45 m³ - bitola métrica</v>
          </cell>
          <cell r="C6194" t="str">
            <v>tkm</v>
          </cell>
          <cell r="D6194">
            <v>0.72</v>
          </cell>
          <cell r="E6194" t="str">
            <v>SICRO Abr/26</v>
          </cell>
        </row>
        <row r="6195">
          <cell r="A6195">
            <v>5914483</v>
          </cell>
          <cell r="B6195" t="str">
            <v>Transporte de lastro de brita com locomotiva diesel-elétrica em vagão hopper aberto com capacidade de 63 m³ - bitola larga</v>
          </cell>
          <cell r="C6195" t="str">
            <v>tkm</v>
          </cell>
          <cell r="D6195">
            <v>0.53</v>
          </cell>
          <cell r="E6195" t="str">
            <v>SICRO Abr/26</v>
          </cell>
        </row>
        <row r="6196">
          <cell r="A6196">
            <v>5914480</v>
          </cell>
          <cell r="B6196" t="str">
            <v>Transporte de materiais metálicos e acessórios diversos com locomotiva diesel-elétrica em vagão fechado com capacidade de 64 t - bitola métrica</v>
          </cell>
          <cell r="C6196" t="str">
            <v>tkm</v>
          </cell>
          <cell r="D6196">
            <v>0.75</v>
          </cell>
          <cell r="E6196" t="str">
            <v>SICRO Abr/26</v>
          </cell>
        </row>
        <row r="6197">
          <cell r="A6197">
            <v>5914481</v>
          </cell>
          <cell r="B6197" t="str">
            <v>Transporte de materiais metálicos e acessórios diversos com locomotiva diesel-elétrica em vagão fechado com capacidade de 99 t - bitola larga</v>
          </cell>
          <cell r="C6197" t="str">
            <v>tkm</v>
          </cell>
          <cell r="D6197">
            <v>0.49</v>
          </cell>
          <cell r="E6197" t="str">
            <v>SICRO Abr/26</v>
          </cell>
        </row>
        <row r="6198">
          <cell r="A6198">
            <v>5914485</v>
          </cell>
          <cell r="B6198" t="str">
            <v>Transporte de materiais metálicos para AMV de bitola larga com locomotiva diesel-elétrica em vagão plataforma com capacidade de 98 t - bitola larga</v>
          </cell>
          <cell r="C6198" t="str">
            <v>tkm</v>
          </cell>
          <cell r="D6198">
            <v>4.72</v>
          </cell>
          <cell r="E6198" t="str">
            <v>SICRO Abr/26</v>
          </cell>
        </row>
        <row r="6199">
          <cell r="A6199">
            <v>5914486</v>
          </cell>
          <cell r="B6199" t="str">
            <v>Transporte de materiais metálicos para AMV de bitola métrica com locomotiva diesel-elétrica em vagão plataforma com capacidade de 82 t - bitola métrica</v>
          </cell>
          <cell r="C6199" t="str">
            <v>tkm</v>
          </cell>
          <cell r="D6199">
            <v>5.84</v>
          </cell>
          <cell r="E6199" t="str">
            <v>SICRO Abr/26</v>
          </cell>
        </row>
        <row r="6200">
          <cell r="A6200">
            <v>5914484</v>
          </cell>
          <cell r="B6200" t="str">
            <v>Transporte de materiais metálicos para AMV de bitola mista com locomotiva diesel-elétrica em vagão plataforma com capacidade de 98 t - bitola larga</v>
          </cell>
          <cell r="C6200" t="str">
            <v>tkm</v>
          </cell>
          <cell r="D6200">
            <v>4.09</v>
          </cell>
          <cell r="E6200" t="str">
            <v>SICRO Abr/26</v>
          </cell>
        </row>
        <row r="6201">
          <cell r="A6201">
            <v>5914620</v>
          </cell>
          <cell r="B6201" t="str">
            <v>Transporte de material betuminoso com caminhão tanque distribuidor - rodovia em leito natural</v>
          </cell>
          <cell r="C6201" t="str">
            <v>tkm</v>
          </cell>
          <cell r="D6201">
            <v>3.73</v>
          </cell>
          <cell r="E6201" t="str">
            <v>SICRO Abr/26</v>
          </cell>
        </row>
        <row r="6202">
          <cell r="A6202">
            <v>5914621</v>
          </cell>
          <cell r="B6202" t="str">
            <v>Transporte de material betuminoso com caminhão tanque distribuidor - rodovia em revestimento primário</v>
          </cell>
          <cell r="C6202" t="str">
            <v>tkm</v>
          </cell>
          <cell r="D6202">
            <v>2.99</v>
          </cell>
          <cell r="E6202" t="str">
            <v>SICRO Abr/26</v>
          </cell>
        </row>
        <row r="6203">
          <cell r="A6203">
            <v>5914622</v>
          </cell>
          <cell r="B6203" t="str">
            <v>Transporte de material betuminoso com caminhão tanque distribuidor - rodovia pavimentada</v>
          </cell>
          <cell r="C6203" t="str">
            <v>tkm</v>
          </cell>
          <cell r="D6203">
            <v>2.46</v>
          </cell>
          <cell r="E6203" t="str">
            <v>SICRO Abr/26</v>
          </cell>
        </row>
        <row r="6204">
          <cell r="A6204">
            <v>5901695</v>
          </cell>
          <cell r="B6204" t="str">
            <v>Transporte de material de 1ª categoria com batelão autopropelido com capacidade de 300 m³</v>
          </cell>
          <cell r="C6204" t="str">
            <v>m³km</v>
          </cell>
          <cell r="D6204">
            <v>1.1100000000000001</v>
          </cell>
          <cell r="E6204" t="str">
            <v>SICRO Abr/26</v>
          </cell>
        </row>
        <row r="6205">
          <cell r="A6205">
            <v>5901696</v>
          </cell>
          <cell r="B6205" t="str">
            <v>Transporte de material de 1ª categoria com batelão autopropelido com capacidade de 500 m³</v>
          </cell>
          <cell r="C6205" t="str">
            <v>m³km</v>
          </cell>
          <cell r="D6205">
            <v>0.82</v>
          </cell>
          <cell r="E6205" t="str">
            <v>SICRO Abr/26</v>
          </cell>
        </row>
        <row r="6206">
          <cell r="A6206">
            <v>5901697</v>
          </cell>
          <cell r="B6206" t="str">
            <v>Transporte de material de 1ª categoria com batelão rebocado com capacidade de 66 m³</v>
          </cell>
          <cell r="C6206" t="str">
            <v>m³km</v>
          </cell>
          <cell r="D6206">
            <v>2.72</v>
          </cell>
          <cell r="E6206" t="str">
            <v>SICRO Abr/26</v>
          </cell>
        </row>
        <row r="6207">
          <cell r="A6207">
            <v>5901698</v>
          </cell>
          <cell r="B6207" t="str">
            <v>Transporte de material de 1ª categoria com batelão rebocado montado na obra com capacidade de 66 m³</v>
          </cell>
          <cell r="C6207" t="str">
            <v>m³km</v>
          </cell>
          <cell r="D6207">
            <v>2.72</v>
          </cell>
          <cell r="E6207" t="str">
            <v>SICRO Abr/26</v>
          </cell>
        </row>
        <row r="6208">
          <cell r="A6208">
            <v>5916654</v>
          </cell>
          <cell r="B6208" t="str">
            <v>Transporte de material de 3ª categoria com batelão autopropelido com capacidade de 300 m³</v>
          </cell>
          <cell r="C6208" t="str">
            <v>m³km</v>
          </cell>
          <cell r="D6208">
            <v>2</v>
          </cell>
          <cell r="E6208" t="str">
            <v>SICRO Abr/26</v>
          </cell>
        </row>
        <row r="6209">
          <cell r="A6209">
            <v>5916637</v>
          </cell>
          <cell r="B6209" t="str">
            <v>Transporte de material de 3ª categoria com batelão rebocado com capacidade de 66 m³</v>
          </cell>
          <cell r="C6209" t="str">
            <v>m³km</v>
          </cell>
          <cell r="D6209">
            <v>8</v>
          </cell>
          <cell r="E6209" t="str">
            <v>SICRO Abr/26</v>
          </cell>
        </row>
        <row r="6210">
          <cell r="A6210">
            <v>5916618</v>
          </cell>
          <cell r="B6210" t="str">
            <v>Transporte de material de 3ª categoria com batelão rebocado montado na obra com capacidade de 66 m³</v>
          </cell>
          <cell r="C6210" t="str">
            <v>m³km</v>
          </cell>
          <cell r="D6210">
            <v>8</v>
          </cell>
          <cell r="E6210" t="str">
            <v>SICRO Abr/26</v>
          </cell>
        </row>
        <row r="6211">
          <cell r="A6211">
            <v>5914334</v>
          </cell>
          <cell r="B6211" t="str">
            <v>Transporte de material de 3ª categoria com caminhão basculante de 12 m³ para rocha - rodovia em leito natural</v>
          </cell>
          <cell r="C6211" t="str">
            <v>tkm</v>
          </cell>
          <cell r="D6211">
            <v>1.29</v>
          </cell>
          <cell r="E6211" t="str">
            <v>SICRO Abr/26</v>
          </cell>
        </row>
        <row r="6212">
          <cell r="A6212">
            <v>5914335</v>
          </cell>
          <cell r="B6212" t="str">
            <v>Transporte de material de 3ª categoria com caminhão basculante de 12 m³ para rocha - rodovia em revestimento primário</v>
          </cell>
          <cell r="C6212" t="str">
            <v>tkm</v>
          </cell>
          <cell r="D6212">
            <v>1.03</v>
          </cell>
          <cell r="E6212" t="str">
            <v>SICRO Abr/26</v>
          </cell>
        </row>
        <row r="6213">
          <cell r="A6213">
            <v>5914336</v>
          </cell>
          <cell r="B6213" t="str">
            <v>Transporte de material de 3ª categoria com caminhão basculante de 12 m³ para rocha - rodovia pavimentada</v>
          </cell>
          <cell r="C6213" t="str">
            <v>tkm</v>
          </cell>
          <cell r="D6213">
            <v>0.89</v>
          </cell>
          <cell r="E6213" t="str">
            <v>SICRO Abr/26</v>
          </cell>
        </row>
        <row r="6214">
          <cell r="A6214">
            <v>5914346</v>
          </cell>
          <cell r="B6214" t="str">
            <v>Transporte de material de 3ª categoria com caminhão basculante de 8 m³ para rocha - rodovia em leito natural</v>
          </cell>
          <cell r="C6214" t="str">
            <v>tkm</v>
          </cell>
          <cell r="D6214">
            <v>1.84</v>
          </cell>
          <cell r="E6214" t="str">
            <v>SICRO Abr/26</v>
          </cell>
        </row>
        <row r="6215">
          <cell r="A6215">
            <v>5914347</v>
          </cell>
          <cell r="B6215" t="str">
            <v>Transporte de material de 3ª categoria com caminhão basculante de 8 m³ para rocha - rodovia em revestimento primário</v>
          </cell>
          <cell r="C6215" t="str">
            <v>tkm</v>
          </cell>
          <cell r="D6215">
            <v>1.48</v>
          </cell>
          <cell r="E6215" t="str">
            <v>SICRO Abr/26</v>
          </cell>
        </row>
        <row r="6216">
          <cell r="A6216">
            <v>5914348</v>
          </cell>
          <cell r="B6216" t="str">
            <v>Transporte de material de 3ª categoria com caminhão basculante de 8 m³ para rocha - rodovia pavimentada</v>
          </cell>
          <cell r="C6216" t="str">
            <v>tkm</v>
          </cell>
          <cell r="D6216">
            <v>1.22</v>
          </cell>
          <cell r="E6216" t="str">
            <v>SICRO Abr/26</v>
          </cell>
        </row>
        <row r="6217">
          <cell r="A6217">
            <v>5914611</v>
          </cell>
          <cell r="B6217" t="str">
            <v>Transporte de mistura betuminosa a quente com caminhão com caçamba térmica de 6 m³ - rodovia em leito natural</v>
          </cell>
          <cell r="C6217" t="str">
            <v>tkm</v>
          </cell>
          <cell r="D6217">
            <v>1.5</v>
          </cell>
          <cell r="E6217" t="str">
            <v>SICRO Abr/26</v>
          </cell>
        </row>
        <row r="6218">
          <cell r="A6218">
            <v>5914613</v>
          </cell>
          <cell r="B6218" t="str">
            <v>Transporte de mistura betuminosa a quente com caminhão com caçamba térmica de 6 m³ - rodovia em revestimento primário</v>
          </cell>
          <cell r="C6218" t="str">
            <v>tkm</v>
          </cell>
          <cell r="D6218">
            <v>1.21</v>
          </cell>
          <cell r="E6218" t="str">
            <v>SICRO Abr/26</v>
          </cell>
        </row>
        <row r="6219">
          <cell r="A6219">
            <v>5914612</v>
          </cell>
          <cell r="B6219" t="str">
            <v>Transporte de mistura betuminosa a quente com caminhão com caçamba térmica de 6 m³ - rodovia pavimentada</v>
          </cell>
          <cell r="C6219" t="str">
            <v>tkm</v>
          </cell>
          <cell r="D6219">
            <v>0.99</v>
          </cell>
          <cell r="E6219" t="str">
            <v>SICRO Abr/26</v>
          </cell>
        </row>
        <row r="6220">
          <cell r="A6220">
            <v>5901686</v>
          </cell>
          <cell r="B6220" t="str">
            <v>Transporte de silte com draga hopper - capacidade da cisterna de 1.000 m³</v>
          </cell>
          <cell r="C6220" t="str">
            <v>m³km</v>
          </cell>
          <cell r="D6220">
            <v>5.8</v>
          </cell>
          <cell r="E6220" t="str">
            <v>SICRO Abr/26</v>
          </cell>
        </row>
        <row r="6221">
          <cell r="A6221">
            <v>5901687</v>
          </cell>
          <cell r="B6221" t="str">
            <v>Transporte de silte com draga hopper - capacidade da cisterna de 10.000 m³</v>
          </cell>
          <cell r="C6221" t="str">
            <v>m³km</v>
          </cell>
          <cell r="D6221">
            <v>1.44</v>
          </cell>
          <cell r="E6221" t="str">
            <v>SICRO Abr/26</v>
          </cell>
        </row>
        <row r="6222">
          <cell r="A6222">
            <v>5901688</v>
          </cell>
          <cell r="B6222" t="str">
            <v>Transporte de silte com draga hopper - capacidade da cisterna de 15.000 m³</v>
          </cell>
          <cell r="C6222" t="str">
            <v>m³km</v>
          </cell>
          <cell r="D6222">
            <v>1.35</v>
          </cell>
          <cell r="E6222" t="str">
            <v>SICRO Abr/26</v>
          </cell>
        </row>
        <row r="6223">
          <cell r="A6223">
            <v>5901689</v>
          </cell>
          <cell r="B6223" t="str">
            <v>Transporte de silte com draga hopper - capacidade da cisterna de 2.000 m³</v>
          </cell>
          <cell r="C6223" t="str">
            <v>m³km</v>
          </cell>
          <cell r="D6223">
            <v>3.39</v>
          </cell>
          <cell r="E6223" t="str">
            <v>SICRO Abr/26</v>
          </cell>
        </row>
        <row r="6224">
          <cell r="A6224">
            <v>5901690</v>
          </cell>
          <cell r="B6224" t="str">
            <v>Transporte de silte com draga hopper - capacidade da cisterna de 20.000 m³</v>
          </cell>
          <cell r="C6224" t="str">
            <v>m³km</v>
          </cell>
          <cell r="D6224">
            <v>1.31</v>
          </cell>
          <cell r="E6224" t="str">
            <v>SICRO Abr/26</v>
          </cell>
        </row>
        <row r="6225">
          <cell r="A6225">
            <v>5901691</v>
          </cell>
          <cell r="B6225" t="str">
            <v>Transporte de silte com draga hopper - capacidade da cisterna de 3.000 m³</v>
          </cell>
          <cell r="C6225" t="str">
            <v>m³km</v>
          </cell>
          <cell r="D6225">
            <v>2.65</v>
          </cell>
          <cell r="E6225" t="str">
            <v>SICRO Abr/26</v>
          </cell>
        </row>
        <row r="6226">
          <cell r="A6226">
            <v>5901692</v>
          </cell>
          <cell r="B6226" t="str">
            <v>Transporte de silte com draga hopper - capacidade da cisterna de 4.000 m³</v>
          </cell>
          <cell r="C6226" t="str">
            <v>m³km</v>
          </cell>
          <cell r="D6226">
            <v>2.2799999999999998</v>
          </cell>
          <cell r="E6226" t="str">
            <v>SICRO Abr/26</v>
          </cell>
        </row>
        <row r="6227">
          <cell r="A6227">
            <v>5901693</v>
          </cell>
          <cell r="B6227" t="str">
            <v>Transporte de silte com draga hopper - capacidade da cisterna de 5.000 m³</v>
          </cell>
          <cell r="C6227" t="str">
            <v>m³km</v>
          </cell>
          <cell r="D6227">
            <v>2</v>
          </cell>
          <cell r="E6227" t="str">
            <v>SICRO Abr/26</v>
          </cell>
        </row>
        <row r="6228">
          <cell r="A6228">
            <v>5901694</v>
          </cell>
          <cell r="B6228" t="str">
            <v>Transporte de silte com draga hopper - capacidade da cisterna de 750 m³</v>
          </cell>
          <cell r="C6228" t="str">
            <v>m³km</v>
          </cell>
          <cell r="D6228">
            <v>8.4600000000000009</v>
          </cell>
          <cell r="E6228" t="str">
            <v>SICRO Abr/26</v>
          </cell>
        </row>
        <row r="6229">
          <cell r="A6229">
            <v>5914512</v>
          </cell>
          <cell r="B6229" t="str">
            <v>Transporte de TLS TR45 de 120 m com locomotiva diesel-elétrica em vagão plataforma com capacidade de 82 t - bitola métrica</v>
          </cell>
          <cell r="C6229" t="str">
            <v>tkm</v>
          </cell>
          <cell r="D6229">
            <v>1.7</v>
          </cell>
          <cell r="E6229" t="str">
            <v>SICRO Abr/26</v>
          </cell>
        </row>
        <row r="6230">
          <cell r="A6230">
            <v>5914496</v>
          </cell>
          <cell r="B6230" t="str">
            <v>Transporte de TLS TR45 de 120 m com locomotiva diesel-elétrica em vagão plataforma com capacidade de 98 t - bitola larga</v>
          </cell>
          <cell r="C6230" t="str">
            <v>tkm</v>
          </cell>
          <cell r="D6230">
            <v>1.34</v>
          </cell>
          <cell r="E6230" t="str">
            <v>SICRO Abr/26</v>
          </cell>
        </row>
        <row r="6231">
          <cell r="A6231">
            <v>5914513</v>
          </cell>
          <cell r="B6231" t="str">
            <v>Transporte de TLS TR45 de 240 m com locomotiva diesel-elétrica em vagão plataforma com capacidade de 82 t - bitola métrica</v>
          </cell>
          <cell r="C6231" t="str">
            <v>tkm</v>
          </cell>
          <cell r="D6231">
            <v>0.94</v>
          </cell>
          <cell r="E6231" t="str">
            <v>SICRO Abr/26</v>
          </cell>
        </row>
        <row r="6232">
          <cell r="A6232">
            <v>5914497</v>
          </cell>
          <cell r="B6232" t="str">
            <v>Transporte de TLS TR45 de 240 m com locomotiva diesel-elétrica em vagão plataforma com capacidade de 98 t - bitola larga</v>
          </cell>
          <cell r="C6232" t="str">
            <v>tkm</v>
          </cell>
          <cell r="D6232">
            <v>0.73</v>
          </cell>
          <cell r="E6232" t="str">
            <v>SICRO Abr/26</v>
          </cell>
        </row>
        <row r="6233">
          <cell r="A6233">
            <v>5914500</v>
          </cell>
          <cell r="B6233" t="str">
            <v>Transporte de TLS TR57 de 120 m com locomotiva diesel-elétrica em vagão plataforma com capacidade de 82 t - bitola métrica</v>
          </cell>
          <cell r="C6233" t="str">
            <v>tkm</v>
          </cell>
          <cell r="D6233">
            <v>1.33</v>
          </cell>
          <cell r="E6233" t="str">
            <v>SICRO Abr/26</v>
          </cell>
        </row>
        <row r="6234">
          <cell r="A6234">
            <v>5914498</v>
          </cell>
          <cell r="B6234" t="str">
            <v>Transporte de TLS TR57 de 120 m com locomotiva diesel-elétrica em vagão plataforma com capacidade de 98 t - bitola larga</v>
          </cell>
          <cell r="C6234" t="str">
            <v>tkm</v>
          </cell>
          <cell r="D6234">
            <v>1.05</v>
          </cell>
          <cell r="E6234" t="str">
            <v>SICRO Abr/26</v>
          </cell>
        </row>
        <row r="6235">
          <cell r="A6235">
            <v>5914501</v>
          </cell>
          <cell r="B6235" t="str">
            <v>Transporte de TLS TR57 de 240 m com locomotiva diesel-elétrica em vagão plataforma com capacidade de 82 t - bitola métrica</v>
          </cell>
          <cell r="C6235" t="str">
            <v>tkm</v>
          </cell>
          <cell r="D6235">
            <v>0.74</v>
          </cell>
          <cell r="E6235" t="str">
            <v>SICRO Abr/26</v>
          </cell>
        </row>
        <row r="6236">
          <cell r="A6236">
            <v>5914499</v>
          </cell>
          <cell r="B6236" t="str">
            <v>Transporte de TLS TR57 de 240 m com locomotiva diesel-elétrica em vagão plataforma com capacidade de 98 t - bitola larga</v>
          </cell>
          <cell r="C6236" t="str">
            <v>tkm</v>
          </cell>
          <cell r="D6236">
            <v>0.56999999999999995</v>
          </cell>
          <cell r="E6236" t="str">
            <v>SICRO Abr/26</v>
          </cell>
        </row>
        <row r="6237">
          <cell r="A6237">
            <v>5914504</v>
          </cell>
          <cell r="B6237" t="str">
            <v>Transporte de TLS TR68 de 120 m com locomotiva diesel-elétrica em vagão plataforma com capacidade de 82 t - bitola métrica</v>
          </cell>
          <cell r="C6237" t="str">
            <v>tkm</v>
          </cell>
          <cell r="D6237">
            <v>1.1299999999999999</v>
          </cell>
          <cell r="E6237" t="str">
            <v>SICRO Abr/26</v>
          </cell>
        </row>
        <row r="6238">
          <cell r="A6238">
            <v>5914502</v>
          </cell>
          <cell r="B6238" t="str">
            <v>Transporte de TLS TR68 de 120 m com locomotiva diesel-elétrica em vagão plataforma com capacidade de 98 t - bitola larga</v>
          </cell>
          <cell r="C6238" t="str">
            <v>tkm</v>
          </cell>
          <cell r="D6238">
            <v>0.89</v>
          </cell>
          <cell r="E6238" t="str">
            <v>SICRO Abr/26</v>
          </cell>
        </row>
        <row r="6239">
          <cell r="A6239">
            <v>5914505</v>
          </cell>
          <cell r="B6239" t="str">
            <v>Transporte de TLS TR68 de 240 m com locomotiva diesel-elétrica em vagão plataforma com capacidade de 82 t - bitola métrica</v>
          </cell>
          <cell r="C6239" t="str">
            <v>tkm</v>
          </cell>
          <cell r="D6239">
            <v>0.62</v>
          </cell>
          <cell r="E6239" t="str">
            <v>SICRO Abr/26</v>
          </cell>
        </row>
        <row r="6240">
          <cell r="A6240">
            <v>5914503</v>
          </cell>
          <cell r="B6240" t="str">
            <v>Transporte de TLS TR68 de 240 m com locomotiva diesel-elétrica em vagão plataforma com capacidade de 98 t - bitola larga</v>
          </cell>
          <cell r="C6240" t="str">
            <v>tkm</v>
          </cell>
          <cell r="D6240">
            <v>0.48</v>
          </cell>
          <cell r="E6240" t="str">
            <v>SICRO Abr/26</v>
          </cell>
        </row>
        <row r="6241">
          <cell r="A6241">
            <v>5914508</v>
          </cell>
          <cell r="B6241" t="str">
            <v>Transporte de TLS UIC60 de 120 m com locomotiva diesel-elétrica em vagão plataforma com capacidade de 82 t - bitola métrica</v>
          </cell>
          <cell r="C6241" t="str">
            <v>tkm</v>
          </cell>
          <cell r="D6241">
            <v>1.26</v>
          </cell>
          <cell r="E6241" t="str">
            <v>SICRO Abr/26</v>
          </cell>
        </row>
        <row r="6242">
          <cell r="A6242">
            <v>5914506</v>
          </cell>
          <cell r="B6242" t="str">
            <v>Transporte de TLS UIC60 de 120 m com locomotiva diesel-elétrica em vagão plataforma com capacidade de 98 t - bitola larga</v>
          </cell>
          <cell r="C6242" t="str">
            <v>tkm</v>
          </cell>
          <cell r="D6242">
            <v>0.99</v>
          </cell>
          <cell r="E6242" t="str">
            <v>SICRO Abr/26</v>
          </cell>
        </row>
        <row r="6243">
          <cell r="A6243">
            <v>5914509</v>
          </cell>
          <cell r="B6243" t="str">
            <v>Transporte de TLS UIC60 de 240 m com locomotiva diesel-elétrica em vagão plataforma com capacidade de 82 t - bitola métrica</v>
          </cell>
          <cell r="C6243" t="str">
            <v>tkm</v>
          </cell>
          <cell r="D6243">
            <v>0.7</v>
          </cell>
          <cell r="E6243" t="str">
            <v>SICRO Abr/26</v>
          </cell>
        </row>
        <row r="6244">
          <cell r="A6244">
            <v>5914507</v>
          </cell>
          <cell r="B6244" t="str">
            <v>Transporte de TLS UIC60 de 240 m com locomotiva diesel-elétrica em vagão plataforma com capacidade de 98 t - bitola larga</v>
          </cell>
          <cell r="C6244" t="str">
            <v>tkm</v>
          </cell>
          <cell r="D6244">
            <v>0.54</v>
          </cell>
          <cell r="E6244" t="str">
            <v>SICRO Abr/26</v>
          </cell>
        </row>
        <row r="6245">
          <cell r="A6245">
            <v>5915491</v>
          </cell>
          <cell r="B6245" t="str">
            <v>Transporte de veículos de médio porte com guincho de resgate de 20 t - rodovia em leito natural</v>
          </cell>
          <cell r="C6245" t="str">
            <v>km</v>
          </cell>
          <cell r="D6245">
            <v>28.61</v>
          </cell>
          <cell r="E6245" t="str">
            <v>SICRO Abr/26</v>
          </cell>
        </row>
        <row r="6246">
          <cell r="A6246">
            <v>5915492</v>
          </cell>
          <cell r="B6246" t="str">
            <v>Transporte de veículos de médio porte com guincho de resgate de 20 t - rodovia em revestimento primário</v>
          </cell>
          <cell r="C6246" t="str">
            <v>km</v>
          </cell>
          <cell r="D6246">
            <v>22.91</v>
          </cell>
          <cell r="E6246" t="str">
            <v>SICRO Abr/26</v>
          </cell>
        </row>
        <row r="6247">
          <cell r="A6247">
            <v>5915493</v>
          </cell>
          <cell r="B6247" t="str">
            <v>Transporte de veículos de médio porte com guincho de resgate de 20 t - rodovia pavimentada</v>
          </cell>
          <cell r="C6247" t="str">
            <v>km</v>
          </cell>
          <cell r="D6247">
            <v>18.899999999999999</v>
          </cell>
          <cell r="E6247" t="str">
            <v>SICRO Abr/26</v>
          </cell>
        </row>
        <row r="6248">
          <cell r="A6248">
            <v>5915488</v>
          </cell>
          <cell r="B6248" t="str">
            <v>Transporte de veículos leves com guincho de resgate de 5 t - rodovia em leito natural</v>
          </cell>
          <cell r="C6248" t="str">
            <v>km</v>
          </cell>
          <cell r="D6248">
            <v>18.29</v>
          </cell>
          <cell r="E6248" t="str">
            <v>SICRO Abr/26</v>
          </cell>
        </row>
        <row r="6249">
          <cell r="A6249">
            <v>5915489</v>
          </cell>
          <cell r="B6249" t="str">
            <v>Transporte de veículos leves com guincho de resgate de 5 t - rodovia em revestimento primário</v>
          </cell>
          <cell r="C6249" t="str">
            <v>km</v>
          </cell>
          <cell r="D6249">
            <v>14.65</v>
          </cell>
          <cell r="E6249" t="str">
            <v>SICRO Abr/26</v>
          </cell>
        </row>
        <row r="6250">
          <cell r="A6250">
            <v>5915490</v>
          </cell>
          <cell r="B6250" t="str">
            <v>Transporte de veículos leves com guincho de resgate de 5 t - rodovia pavimentada</v>
          </cell>
          <cell r="C6250" t="str">
            <v>km</v>
          </cell>
          <cell r="D6250">
            <v>12.06</v>
          </cell>
          <cell r="E6250" t="str">
            <v>SICRO Abr/26</v>
          </cell>
        </row>
        <row r="6251">
          <cell r="A6251">
            <v>5915494</v>
          </cell>
          <cell r="B6251" t="str">
            <v>Transporte de veículos pesados com guincho de resgate de 35 t - rodovia em leito natural</v>
          </cell>
          <cell r="C6251" t="str">
            <v>km</v>
          </cell>
          <cell r="D6251">
            <v>38.21</v>
          </cell>
          <cell r="E6251" t="str">
            <v>SICRO Abr/26</v>
          </cell>
        </row>
        <row r="6252">
          <cell r="A6252">
            <v>5915495</v>
          </cell>
          <cell r="B6252" t="str">
            <v>Transporte de veículos pesados com guincho de resgate de 35 t - rodovia em revestimento primário</v>
          </cell>
          <cell r="C6252" t="str">
            <v>km</v>
          </cell>
          <cell r="D6252">
            <v>30.59</v>
          </cell>
          <cell r="E6252" t="str">
            <v>SICRO Abr/26</v>
          </cell>
        </row>
        <row r="6253">
          <cell r="A6253">
            <v>5915496</v>
          </cell>
          <cell r="B6253" t="str">
            <v>Transporte de veículos pesados com guincho de resgate de 35 t - rodovia pavimentada</v>
          </cell>
          <cell r="C6253" t="str">
            <v>km</v>
          </cell>
          <cell r="D6253">
            <v>25.21</v>
          </cell>
          <cell r="E6253" t="str">
            <v>SICRO Abr/26</v>
          </cell>
        </row>
        <row r="6254">
          <cell r="A6254">
            <v>5915325</v>
          </cell>
          <cell r="B6254" t="str">
            <v>Transporte em cavalo mecânico com dolly de 4 eixos com capacidade de 57 t - rodovia em leito natural</v>
          </cell>
          <cell r="C6254" t="str">
            <v>km</v>
          </cell>
          <cell r="D6254">
            <v>91.18</v>
          </cell>
          <cell r="E6254" t="str">
            <v>SICRO Abr/26</v>
          </cell>
        </row>
        <row r="6255">
          <cell r="A6255">
            <v>5915326</v>
          </cell>
          <cell r="B6255" t="str">
            <v>Transporte em cavalo mecânico com dolly de 4 eixos com capacidade de 57 t - rodovia em revestimento primário</v>
          </cell>
          <cell r="C6255" t="str">
            <v>km</v>
          </cell>
          <cell r="D6255">
            <v>72.98</v>
          </cell>
          <cell r="E6255" t="str">
            <v>SICRO Abr/26</v>
          </cell>
        </row>
        <row r="6256">
          <cell r="A6256">
            <v>5915327</v>
          </cell>
          <cell r="B6256" t="str">
            <v>Transporte em cavalo mecânico com dolly de 4 eixos com capacidade de 57 t - rodovia pavimentada</v>
          </cell>
          <cell r="C6256" t="str">
            <v>km</v>
          </cell>
          <cell r="D6256">
            <v>60.07</v>
          </cell>
          <cell r="E6256" t="str">
            <v>SICRO Abr/26</v>
          </cell>
        </row>
        <row r="6257">
          <cell r="A6257">
            <v>5915328</v>
          </cell>
          <cell r="B6257" t="str">
            <v>Transporte em cavalo mecânico com dollys de 3 e 4 eixos com capacidade de 77 t - rodovia em leito natural</v>
          </cell>
          <cell r="C6257" t="str">
            <v>km</v>
          </cell>
          <cell r="D6257">
            <v>101.02</v>
          </cell>
          <cell r="E6257" t="str">
            <v>SICRO Abr/26</v>
          </cell>
        </row>
        <row r="6258">
          <cell r="A6258">
            <v>5915329</v>
          </cell>
          <cell r="B6258" t="str">
            <v>Transporte em cavalo mecânico com dollys de 3 e 4 eixos com capacidade de 77 t - rodovia em revestimento primário</v>
          </cell>
          <cell r="C6258" t="str">
            <v>km</v>
          </cell>
          <cell r="D6258">
            <v>80.86</v>
          </cell>
          <cell r="E6258" t="str">
            <v>SICRO Abr/26</v>
          </cell>
        </row>
        <row r="6259">
          <cell r="A6259">
            <v>5915330</v>
          </cell>
          <cell r="B6259" t="str">
            <v>Transporte em cavalo mecânico com dollys de 3 e 4 eixos com capacidade de 77 t - rodovia pavimentada</v>
          </cell>
          <cell r="C6259" t="str">
            <v>km</v>
          </cell>
          <cell r="D6259">
            <v>66.510000000000005</v>
          </cell>
          <cell r="E6259" t="str">
            <v>SICRO Abr/26</v>
          </cell>
        </row>
        <row r="6260">
          <cell r="A6260">
            <v>5915331</v>
          </cell>
          <cell r="B6260" t="str">
            <v>Transporte em cavalo mecânico com dollys de 5 e 4 eixos com capacidade de 111 t - rodovia em leito natural</v>
          </cell>
          <cell r="C6260" t="str">
            <v>km</v>
          </cell>
          <cell r="D6260">
            <v>192.35</v>
          </cell>
          <cell r="E6260" t="str">
            <v>SICRO Abr/26</v>
          </cell>
        </row>
        <row r="6261">
          <cell r="A6261">
            <v>5915332</v>
          </cell>
          <cell r="B6261" t="str">
            <v>Transporte em cavalo mecânico com dollys de 5 e 4 eixos com capacidade de 111 t - rodovia em revestimento primário</v>
          </cell>
          <cell r="C6261" t="str">
            <v>km</v>
          </cell>
          <cell r="D6261">
            <v>153.99</v>
          </cell>
          <cell r="E6261" t="str">
            <v>SICRO Abr/26</v>
          </cell>
        </row>
        <row r="6262">
          <cell r="A6262">
            <v>5915333</v>
          </cell>
          <cell r="B6262" t="str">
            <v>Transporte em cavalo mecânico com dollys de 5 e 4 eixos com capacidade de 111 t - rodovia pavimentada</v>
          </cell>
          <cell r="C6262" t="str">
            <v>km</v>
          </cell>
          <cell r="D6262">
            <v>126.36</v>
          </cell>
          <cell r="E6262" t="str">
            <v>SICRO Abr/26</v>
          </cell>
        </row>
        <row r="6263">
          <cell r="A6263">
            <v>5915364</v>
          </cell>
          <cell r="B6263" t="str">
            <v>Transporte em cavalo mecânico com reboques de 5 e 4 eixos com capacidade de 130 t - rodovia em leito natural</v>
          </cell>
          <cell r="C6263" t="str">
            <v>km</v>
          </cell>
          <cell r="D6263">
            <v>250.2</v>
          </cell>
          <cell r="E6263" t="str">
            <v>SICRO Abr/26</v>
          </cell>
        </row>
        <row r="6264">
          <cell r="A6264">
            <v>5915365</v>
          </cell>
          <cell r="B6264" t="str">
            <v>Transporte em cavalo mecânico com reboques de 5 e 4 eixos com capacidade de 130 t - rodovia em revestimento primário</v>
          </cell>
          <cell r="C6264" t="str">
            <v>km</v>
          </cell>
          <cell r="D6264">
            <v>200.32</v>
          </cell>
          <cell r="E6264" t="str">
            <v>SICRO Abr/26</v>
          </cell>
        </row>
        <row r="6265">
          <cell r="A6265">
            <v>5915361</v>
          </cell>
          <cell r="B6265" t="str">
            <v>Transporte em cavalo mecânico com reboques de 5 e 4 eixos com capacidade de 130 t - rodovia pavimentada</v>
          </cell>
          <cell r="C6265" t="str">
            <v>km</v>
          </cell>
          <cell r="D6265">
            <v>164.18</v>
          </cell>
          <cell r="E6265" t="str">
            <v>SICRO Abr/26</v>
          </cell>
        </row>
        <row r="6266">
          <cell r="A6266">
            <v>5919716</v>
          </cell>
          <cell r="B6266" t="str">
            <v>Transporte fluvial de materiais diversos com pontão flutuante - capacidade de 500 t</v>
          </cell>
          <cell r="C6266" t="str">
            <v>km</v>
          </cell>
          <cell r="D6266">
            <v>235.32</v>
          </cell>
          <cell r="E6266" t="str">
            <v>SICRO Abr/26</v>
          </cell>
        </row>
        <row r="6267">
          <cell r="A6267">
            <v>5919717</v>
          </cell>
          <cell r="B6267" t="str">
            <v>Transporte fluvial do flutuante</v>
          </cell>
          <cell r="C6267" t="str">
            <v>km</v>
          </cell>
          <cell r="D6267">
            <v>198.27</v>
          </cell>
          <cell r="E6267" t="str">
            <v>SICRO Abr/26</v>
          </cell>
        </row>
        <row r="6268">
          <cell r="A6268">
            <v>6106220</v>
          </cell>
          <cell r="B6268" t="str">
            <v>Armação de fuste de tubulão em aço CA-50 com apoio de guindaste - fornecimento, preparo e colocação</v>
          </cell>
          <cell r="C6268" t="str">
            <v>kg</v>
          </cell>
          <cell r="D6268">
            <v>12.82</v>
          </cell>
          <cell r="E6268" t="str">
            <v>SICRO Abr/26</v>
          </cell>
        </row>
        <row r="6269">
          <cell r="A6269">
            <v>6106183</v>
          </cell>
          <cell r="B6269" t="str">
            <v>Escavação manual de base alargada de tubulão a céu aberto em material de 1ª categoria na profundidade de 10 a 15 m</v>
          </cell>
          <cell r="C6269" t="str">
            <v>m³</v>
          </cell>
          <cell r="D6269">
            <v>486.32</v>
          </cell>
          <cell r="E6269" t="str">
            <v>SICRO Abr/26</v>
          </cell>
        </row>
        <row r="6270">
          <cell r="A6270">
            <v>6106182</v>
          </cell>
          <cell r="B6270" t="str">
            <v>Escavação manual de base alargada de tubulão a céu aberto em material de 1ª categoria na profundidade de até 10 m</v>
          </cell>
          <cell r="C6270" t="str">
            <v>m³</v>
          </cell>
          <cell r="D6270">
            <v>416.84</v>
          </cell>
          <cell r="E6270" t="str">
            <v>SICRO Abr/26</v>
          </cell>
        </row>
        <row r="6271">
          <cell r="A6271">
            <v>6106194</v>
          </cell>
          <cell r="B6271" t="str">
            <v>Escavação manual de base alargada de tubulão a céu aberto em material de 2ª categoria na profundidade até 10 m</v>
          </cell>
          <cell r="C6271" t="str">
            <v>m³</v>
          </cell>
          <cell r="D6271">
            <v>1002.3</v>
          </cell>
          <cell r="E6271" t="str">
            <v>SICRO Abr/26</v>
          </cell>
        </row>
        <row r="6272">
          <cell r="A6272">
            <v>6106195</v>
          </cell>
          <cell r="B6272" t="str">
            <v>Escavação manual de base alargada de tubulão a céu aberto em material de 2ª categoria na profundidade de 10 a 15 m</v>
          </cell>
          <cell r="C6272" t="str">
            <v>m³</v>
          </cell>
          <cell r="D6272">
            <v>1111.47</v>
          </cell>
          <cell r="E6272" t="str">
            <v>SICRO Abr/26</v>
          </cell>
        </row>
        <row r="6273">
          <cell r="A6273">
            <v>6106331</v>
          </cell>
          <cell r="B6273" t="str">
            <v>Escavação manual de base alargada de tubulão a céu aberto em material de 3ª categoria a frio na profundidade até 10 m</v>
          </cell>
          <cell r="C6273" t="str">
            <v>m³</v>
          </cell>
          <cell r="D6273">
            <v>2494.35</v>
          </cell>
          <cell r="E6273" t="str">
            <v>SICRO Abr/26</v>
          </cell>
        </row>
        <row r="6274">
          <cell r="A6274">
            <v>6106332</v>
          </cell>
          <cell r="B6274" t="str">
            <v>Escavação manual de base alargada de tubulão a céu aberto em material de 3ª categoria a frio na profundidade de 10 a 15 m</v>
          </cell>
          <cell r="C6274" t="str">
            <v>m³</v>
          </cell>
          <cell r="D6274">
            <v>2657.47</v>
          </cell>
          <cell r="E6274" t="str">
            <v>SICRO Abr/26</v>
          </cell>
        </row>
        <row r="6275">
          <cell r="A6275">
            <v>6106206</v>
          </cell>
          <cell r="B6275" t="str">
            <v>Escavação manual de base alargada de tubulão a céu aberto em material de 3ª categoria na profundidade até 10 m</v>
          </cell>
          <cell r="C6275" t="str">
            <v>m³</v>
          </cell>
          <cell r="D6275">
            <v>2750.44</v>
          </cell>
          <cell r="E6275" t="str">
            <v>SICRO Abr/26</v>
          </cell>
        </row>
        <row r="6276">
          <cell r="A6276">
            <v>6106207</v>
          </cell>
          <cell r="B6276" t="str">
            <v>Escavação manual de base alargada de tubulão a céu aberto em material de 3ª categoria na profundidade de 10 a 15 m</v>
          </cell>
          <cell r="C6276" t="str">
            <v>m³</v>
          </cell>
          <cell r="D6276">
            <v>2933.89</v>
          </cell>
          <cell r="E6276" t="str">
            <v>SICRO Abr/26</v>
          </cell>
        </row>
        <row r="6277">
          <cell r="A6277">
            <v>6106222</v>
          </cell>
          <cell r="B6277" t="str">
            <v>Escavação manual de fuste de tubulão a céu aberto em material de 1ª categoria na profundidade de 10 a 15 m</v>
          </cell>
          <cell r="C6277" t="str">
            <v>m³</v>
          </cell>
          <cell r="D6277">
            <v>486.32</v>
          </cell>
          <cell r="E6277" t="str">
            <v>SICRO Abr/26</v>
          </cell>
        </row>
        <row r="6278">
          <cell r="A6278">
            <v>6106221</v>
          </cell>
          <cell r="B6278" t="str">
            <v>Escavação manual de fuste de tubulão a céu aberto em material de 1ª categoria na profundidade de até 10 m</v>
          </cell>
          <cell r="C6278" t="str">
            <v>m³</v>
          </cell>
          <cell r="D6278">
            <v>416.84</v>
          </cell>
          <cell r="E6278" t="str">
            <v>SICRO Abr/26</v>
          </cell>
        </row>
        <row r="6279">
          <cell r="A6279">
            <v>6106224</v>
          </cell>
          <cell r="B6279" t="str">
            <v>Escavação manual de fuste de tubulão a céu aberto em material de 2ª categoria na profundidade até 10 m</v>
          </cell>
          <cell r="C6279" t="str">
            <v>m³</v>
          </cell>
          <cell r="D6279">
            <v>1002.3</v>
          </cell>
          <cell r="E6279" t="str">
            <v>SICRO Abr/26</v>
          </cell>
        </row>
        <row r="6280">
          <cell r="A6280">
            <v>6106225</v>
          </cell>
          <cell r="B6280" t="str">
            <v>Escavação manual de fuste de tubulão a céu aberto em material de 2ª categoria na profundidade de 10 a 15 m</v>
          </cell>
          <cell r="C6280" t="str">
            <v>m³</v>
          </cell>
          <cell r="D6280">
            <v>1111.47</v>
          </cell>
          <cell r="E6280" t="str">
            <v>SICRO Abr/26</v>
          </cell>
        </row>
        <row r="6281">
          <cell r="A6281">
            <v>6106228</v>
          </cell>
          <cell r="B6281" t="str">
            <v>Escavação manual de fuste de tubulão a céu aberto em material de 3ª categoria na profundidade até 10 m</v>
          </cell>
          <cell r="C6281" t="str">
            <v>m³</v>
          </cell>
          <cell r="D6281">
            <v>2480.5100000000002</v>
          </cell>
          <cell r="E6281" t="str">
            <v>SICRO Abr/26</v>
          </cell>
        </row>
        <row r="6282">
          <cell r="A6282">
            <v>6106229</v>
          </cell>
          <cell r="B6282" t="str">
            <v>Escavação manual de fuste de tubulão a céu aberto em material de 3ª categoria na profundidade de 10 a 15 m</v>
          </cell>
          <cell r="C6282" t="str">
            <v>m³</v>
          </cell>
          <cell r="D6282">
            <v>2644.68</v>
          </cell>
          <cell r="E6282" t="str">
            <v>SICRO Abr/26</v>
          </cell>
        </row>
        <row r="6283">
          <cell r="A6283">
            <v>6106328</v>
          </cell>
          <cell r="B6283" t="str">
            <v>Escavação mecânica de fuste de tubulão com caçamba para rocha em material de 2ª categoria</v>
          </cell>
          <cell r="C6283" t="str">
            <v>m³</v>
          </cell>
          <cell r="D6283">
            <v>200.03</v>
          </cell>
          <cell r="E6283" t="str">
            <v>SICRO Abr/26</v>
          </cell>
        </row>
        <row r="6284">
          <cell r="A6284">
            <v>6106330</v>
          </cell>
          <cell r="B6284" t="str">
            <v>Escavação mecânica de fuste de tubulão com caçamba para rocha em material de 3ª categoria</v>
          </cell>
          <cell r="C6284" t="str">
            <v>m³</v>
          </cell>
          <cell r="D6284">
            <v>995.75</v>
          </cell>
          <cell r="E6284" t="str">
            <v>SICRO Abr/26</v>
          </cell>
        </row>
        <row r="6285">
          <cell r="A6285">
            <v>6106326</v>
          </cell>
          <cell r="B6285" t="str">
            <v>Escavação mecânica de fuste de tubulão com caçamba para solos em material de 1ª categoria</v>
          </cell>
          <cell r="C6285" t="str">
            <v>m³</v>
          </cell>
          <cell r="D6285">
            <v>82.74</v>
          </cell>
          <cell r="E6285" t="str">
            <v>SICRO Abr/26</v>
          </cell>
        </row>
        <row r="6286">
          <cell r="A6286">
            <v>6106324</v>
          </cell>
          <cell r="B6286" t="str">
            <v>Escavação mecânica de fuste de tubulão com Hammer Grab em material de 1ª categoria</v>
          </cell>
          <cell r="C6286" t="str">
            <v>m³</v>
          </cell>
          <cell r="D6286">
            <v>42.63</v>
          </cell>
          <cell r="E6286" t="str">
            <v>SICRO Abr/26</v>
          </cell>
        </row>
        <row r="6287">
          <cell r="A6287">
            <v>6106327</v>
          </cell>
          <cell r="B6287" t="str">
            <v>Escavação mecânica de fuste de tubulão com trado para rocha em material de 2ª categoria</v>
          </cell>
          <cell r="C6287" t="str">
            <v>m³</v>
          </cell>
          <cell r="D6287">
            <v>200.1</v>
          </cell>
          <cell r="E6287" t="str">
            <v>SICRO Abr/26</v>
          </cell>
        </row>
        <row r="6288">
          <cell r="A6288">
            <v>6106329</v>
          </cell>
          <cell r="B6288" t="str">
            <v>Escavação mecânica de fuste de tubulão com trado para rocha em material de 3ª categoria</v>
          </cell>
          <cell r="C6288" t="str">
            <v>m³</v>
          </cell>
          <cell r="D6288">
            <v>997.38</v>
          </cell>
          <cell r="E6288" t="str">
            <v>SICRO Abr/26</v>
          </cell>
        </row>
        <row r="6289">
          <cell r="A6289">
            <v>6106325</v>
          </cell>
          <cell r="B6289" t="str">
            <v>Escavação mecânica de fuste de tubulão com trado para solos em material de 1ª categoria</v>
          </cell>
          <cell r="C6289" t="str">
            <v>m³</v>
          </cell>
          <cell r="D6289">
            <v>82.94</v>
          </cell>
          <cell r="E6289" t="str">
            <v>SICRO Abr/26</v>
          </cell>
        </row>
        <row r="6290">
          <cell r="A6290">
            <v>6208126</v>
          </cell>
          <cell r="B6290" t="str">
            <v>Armação de tela de aço eletrossoldada em túneis com auxílio de plataforma pantográfica - confecção e instalação</v>
          </cell>
          <cell r="C6290" t="str">
            <v>kg</v>
          </cell>
          <cell r="D6290">
            <v>23.02</v>
          </cell>
          <cell r="E6290" t="str">
            <v>SICRO Abr/26</v>
          </cell>
        </row>
        <row r="6291">
          <cell r="A6291">
            <v>6205797</v>
          </cell>
          <cell r="B6291" t="str">
            <v>Cambotas metálicas treliçadas - confecção e instalação</v>
          </cell>
          <cell r="C6291" t="str">
            <v>kg</v>
          </cell>
          <cell r="D6291">
            <v>13.92</v>
          </cell>
          <cell r="E6291" t="str">
            <v>SICRO Abr/26</v>
          </cell>
        </row>
        <row r="6292">
          <cell r="A6292">
            <v>6205791</v>
          </cell>
          <cell r="B6292" t="str">
            <v>Coluna de jet grouting horizontal CCPH em solo - D = 40 cm - perfuração e injeção</v>
          </cell>
          <cell r="C6292" t="str">
            <v>m</v>
          </cell>
          <cell r="D6292">
            <v>490.4</v>
          </cell>
          <cell r="E6292" t="str">
            <v>SICRO Abr/26</v>
          </cell>
        </row>
        <row r="6293">
          <cell r="A6293">
            <v>6205792</v>
          </cell>
          <cell r="B6293" t="str">
            <v>Coluna de jet grouting horizontal CCPH em solo - D = 50 cm - perfuração e injeção</v>
          </cell>
          <cell r="C6293" t="str">
            <v>m</v>
          </cell>
          <cell r="D6293">
            <v>584.63</v>
          </cell>
          <cell r="E6293" t="str">
            <v>SICRO Abr/26</v>
          </cell>
        </row>
        <row r="6294">
          <cell r="A6294">
            <v>6205793</v>
          </cell>
          <cell r="B6294" t="str">
            <v>Coluna de jet grouting horizontal CCPH em solo - D = 60 cm - perfuração e injeção</v>
          </cell>
          <cell r="C6294" t="str">
            <v>m</v>
          </cell>
          <cell r="D6294">
            <v>683</v>
          </cell>
          <cell r="E6294" t="str">
            <v>SICRO Abr/26</v>
          </cell>
        </row>
        <row r="6295">
          <cell r="A6295">
            <v>6205796</v>
          </cell>
          <cell r="B6295" t="str">
            <v>Coluna de jet grouting vertical em solo - D = 100 cm - perfuração e injeção</v>
          </cell>
          <cell r="C6295" t="str">
            <v>m</v>
          </cell>
          <cell r="D6295">
            <v>1192.76</v>
          </cell>
          <cell r="E6295" t="str">
            <v>SICRO Abr/26</v>
          </cell>
        </row>
        <row r="6296">
          <cell r="A6296">
            <v>6219451</v>
          </cell>
          <cell r="B6296" t="str">
            <v>Coluna de jet grouting vertical em solo - D = 110 cm - perfuração e injeção</v>
          </cell>
          <cell r="C6296" t="str">
            <v>m</v>
          </cell>
          <cell r="D6296">
            <v>1273.93</v>
          </cell>
          <cell r="E6296" t="str">
            <v>SICRO Abr/26</v>
          </cell>
        </row>
        <row r="6297">
          <cell r="A6297">
            <v>6219452</v>
          </cell>
          <cell r="B6297" t="str">
            <v>Coluna de jet grouting vertical em solo - D = 120 cm - perfuração e injeção</v>
          </cell>
          <cell r="C6297" t="str">
            <v>m</v>
          </cell>
          <cell r="D6297">
            <v>1359.22</v>
          </cell>
          <cell r="E6297" t="str">
            <v>SICRO Abr/26</v>
          </cell>
        </row>
        <row r="6298">
          <cell r="A6298">
            <v>6205794</v>
          </cell>
          <cell r="B6298" t="str">
            <v>Coluna de jet grouting vertical em solo - D = 80 cm - perfuração e injeção</v>
          </cell>
          <cell r="C6298" t="str">
            <v>m</v>
          </cell>
          <cell r="D6298">
            <v>1042.81</v>
          </cell>
          <cell r="E6298" t="str">
            <v>SICRO Abr/26</v>
          </cell>
        </row>
        <row r="6299">
          <cell r="A6299">
            <v>6205795</v>
          </cell>
          <cell r="B6299" t="str">
            <v>Coluna de jet grouting vertical em solo - D = 90 cm - perfuração e injeção</v>
          </cell>
          <cell r="C6299" t="str">
            <v>m</v>
          </cell>
          <cell r="D6299">
            <v>1115.72</v>
          </cell>
          <cell r="E6299" t="str">
            <v>SICRO Abr/26</v>
          </cell>
        </row>
        <row r="6300">
          <cell r="A6300">
            <v>6219521</v>
          </cell>
          <cell r="B6300" t="str">
            <v>Desmonte a frio e carga de rocha em túnel com cunha hidráulica - DMT de 0 a 200 m</v>
          </cell>
          <cell r="C6300" t="str">
            <v>m³</v>
          </cell>
          <cell r="D6300">
            <v>218.14</v>
          </cell>
          <cell r="E6300" t="str">
            <v>SICRO Abr/26</v>
          </cell>
        </row>
        <row r="6301">
          <cell r="A6301">
            <v>6219527</v>
          </cell>
          <cell r="B6301" t="str">
            <v>Drenagem de túnel com manta drenante de malha de polietileno e geotêxtil em face revestida com argamassa polimérica com espessura de 25 mm</v>
          </cell>
          <cell r="C6301" t="str">
            <v>m²</v>
          </cell>
          <cell r="D6301">
            <v>434.37</v>
          </cell>
          <cell r="E6301" t="str">
            <v>SICRO Abr/26</v>
          </cell>
        </row>
        <row r="6302">
          <cell r="A6302">
            <v>6219526</v>
          </cell>
          <cell r="B6302" t="str">
            <v>Dreno filtrante em tubos de PVC D = 40 mm aplicado em paredes e tetos de túnel - fornecimento e instalação</v>
          </cell>
          <cell r="C6302" t="str">
            <v>m</v>
          </cell>
          <cell r="D6302">
            <v>71.36</v>
          </cell>
          <cell r="E6302" t="str">
            <v>SICRO Abr/26</v>
          </cell>
        </row>
        <row r="6303">
          <cell r="A6303">
            <v>6219525</v>
          </cell>
          <cell r="B6303" t="str">
            <v>Dreno não filtrante em tubos de PVC D = 40 mm aplicado em paredes e tetos de túnel - fornecimento e instalação</v>
          </cell>
          <cell r="C6303" t="str">
            <v>m</v>
          </cell>
          <cell r="D6303">
            <v>66.5</v>
          </cell>
          <cell r="E6303" t="str">
            <v>SICRO Abr/26</v>
          </cell>
        </row>
        <row r="6304">
          <cell r="A6304">
            <v>6219508</v>
          </cell>
          <cell r="B6304" t="str">
            <v>Enfilagem tubular sistema autoperfurante - D = 76 mm</v>
          </cell>
          <cell r="C6304" t="str">
            <v>m</v>
          </cell>
          <cell r="D6304">
            <v>400.54</v>
          </cell>
          <cell r="E6304" t="str">
            <v>SICRO Abr/26</v>
          </cell>
        </row>
        <row r="6305">
          <cell r="A6305">
            <v>6219511</v>
          </cell>
          <cell r="B6305" t="str">
            <v>Enfilagem tubular sistema convencional schedule 40 - D = 65 mm</v>
          </cell>
          <cell r="C6305" t="str">
            <v>m</v>
          </cell>
          <cell r="D6305">
            <v>306.64999999999998</v>
          </cell>
          <cell r="E6305" t="str">
            <v>SICRO Abr/26</v>
          </cell>
        </row>
        <row r="6306">
          <cell r="A6306">
            <v>6219500</v>
          </cell>
          <cell r="B6306" t="str">
            <v>Escavação subterrânea e carregamento do material da calota em túnel classe I - DMT de 0 a 200 m - seção acima de 90 m²</v>
          </cell>
          <cell r="C6306" t="str">
            <v>m³</v>
          </cell>
          <cell r="D6306">
            <v>151.21</v>
          </cell>
          <cell r="E6306" t="str">
            <v>SICRO Abr/26</v>
          </cell>
        </row>
        <row r="6307">
          <cell r="A6307">
            <v>6219418</v>
          </cell>
          <cell r="B6307" t="str">
            <v>Escavação subterrânea e carregamento do material da calota em túnel classe I - DMT de 0 a 200 m - seção de 20 a 40 m²</v>
          </cell>
          <cell r="C6307" t="str">
            <v>m³</v>
          </cell>
          <cell r="D6307">
            <v>328.37</v>
          </cell>
          <cell r="E6307" t="str">
            <v>SICRO Abr/26</v>
          </cell>
        </row>
        <row r="6308">
          <cell r="A6308">
            <v>6219412</v>
          </cell>
          <cell r="B6308" t="str">
            <v>Escavação subterrânea e carregamento do material da calota em túnel classe I - DMT de 0 a 200 m - seção de 40 a 60 m²</v>
          </cell>
          <cell r="C6308" t="str">
            <v>m³</v>
          </cell>
          <cell r="D6308">
            <v>230.52</v>
          </cell>
          <cell r="E6308" t="str">
            <v>SICRO Abr/26</v>
          </cell>
        </row>
        <row r="6309">
          <cell r="A6309">
            <v>6219406</v>
          </cell>
          <cell r="B6309" t="str">
            <v>Escavação subterrânea e carregamento do material da calota em túnel classe I - DMT de 0 a 200 m - seção de 60 a 90 m²</v>
          </cell>
          <cell r="C6309" t="str">
            <v>m³</v>
          </cell>
          <cell r="D6309">
            <v>162.33000000000001</v>
          </cell>
          <cell r="E6309" t="str">
            <v>SICRO Abr/26</v>
          </cell>
        </row>
        <row r="6310">
          <cell r="A6310">
            <v>6219501</v>
          </cell>
          <cell r="B6310" t="str">
            <v>Escavação subterrânea e carregamento do material da calota em túnel classe II - DMT de 0 a 200 m - seção acima de 90 m²</v>
          </cell>
          <cell r="C6310" t="str">
            <v>m³</v>
          </cell>
          <cell r="D6310">
            <v>163.79</v>
          </cell>
          <cell r="E6310" t="str">
            <v>SICRO Abr/26</v>
          </cell>
        </row>
        <row r="6311">
          <cell r="A6311">
            <v>6219419</v>
          </cell>
          <cell r="B6311" t="str">
            <v>Escavação subterrânea e carregamento do material da calota em túnel classe II - DMT de 0 a 200 m - seção de 20 a 40 m²</v>
          </cell>
          <cell r="C6311" t="str">
            <v>m³</v>
          </cell>
          <cell r="D6311">
            <v>362.04</v>
          </cell>
          <cell r="E6311" t="str">
            <v>SICRO Abr/26</v>
          </cell>
        </row>
        <row r="6312">
          <cell r="A6312">
            <v>6219413</v>
          </cell>
          <cell r="B6312" t="str">
            <v>Escavação subterrânea e carregamento do material da calota em túnel classe II - DMT de 0 a 200 m - seção de 40 a 60 m²</v>
          </cell>
          <cell r="C6312" t="str">
            <v>m³</v>
          </cell>
          <cell r="D6312">
            <v>251.63</v>
          </cell>
          <cell r="E6312" t="str">
            <v>SICRO Abr/26</v>
          </cell>
        </row>
        <row r="6313">
          <cell r="A6313">
            <v>6219407</v>
          </cell>
          <cell r="B6313" t="str">
            <v>Escavação subterrânea e carregamento do material da calota em túnel classe II - DMT de 0 a 200 m - seção de 60 a 90 m²</v>
          </cell>
          <cell r="C6313" t="str">
            <v>m³</v>
          </cell>
          <cell r="D6313">
            <v>176.06</v>
          </cell>
          <cell r="E6313" t="str">
            <v>SICRO Abr/26</v>
          </cell>
        </row>
        <row r="6314">
          <cell r="A6314">
            <v>6219502</v>
          </cell>
          <cell r="B6314" t="str">
            <v>Escavação subterrânea e carregamento do material da calota em túnel classe III - DMT de 0 a 200 m - seção acima de 90 m²</v>
          </cell>
          <cell r="C6314" t="str">
            <v>m³</v>
          </cell>
          <cell r="D6314">
            <v>176.73</v>
          </cell>
          <cell r="E6314" t="str">
            <v>SICRO Abr/26</v>
          </cell>
        </row>
        <row r="6315">
          <cell r="A6315">
            <v>6219420</v>
          </cell>
          <cell r="B6315" t="str">
            <v>Escavação subterrânea e carregamento do material da calota em túnel classe III - DMT de 0 a 200 m - seção de 20 a 40 m²</v>
          </cell>
          <cell r="C6315" t="str">
            <v>m³</v>
          </cell>
          <cell r="D6315">
            <v>405.24</v>
          </cell>
          <cell r="E6315" t="str">
            <v>SICRO Abr/26</v>
          </cell>
        </row>
        <row r="6316">
          <cell r="A6316">
            <v>6219414</v>
          </cell>
          <cell r="B6316" t="str">
            <v>Escavação subterrânea e carregamento do material da calota em túnel classe III - DMT de 0 a 200 m - seção de 40 a 60 m²</v>
          </cell>
          <cell r="C6316" t="str">
            <v>m³</v>
          </cell>
          <cell r="D6316">
            <v>277.01</v>
          </cell>
          <cell r="E6316" t="str">
            <v>SICRO Abr/26</v>
          </cell>
        </row>
        <row r="6317">
          <cell r="A6317">
            <v>6219408</v>
          </cell>
          <cell r="B6317" t="str">
            <v>Escavação subterrânea e carregamento do material da calota em túnel classe III - DMT de 0 a 200 m - seção de 60 a 90 m²</v>
          </cell>
          <cell r="C6317" t="str">
            <v>m³</v>
          </cell>
          <cell r="D6317">
            <v>190.02</v>
          </cell>
          <cell r="E6317" t="str">
            <v>SICRO Abr/26</v>
          </cell>
        </row>
        <row r="6318">
          <cell r="A6318">
            <v>6219503</v>
          </cell>
          <cell r="B6318" t="str">
            <v>Escavação subterrânea e carregamento do material da calota em túnel classe IV - DMT de 0 a 200 m - seção acima de 90 m²</v>
          </cell>
          <cell r="C6318" t="str">
            <v>m³</v>
          </cell>
          <cell r="D6318">
            <v>204.36</v>
          </cell>
          <cell r="E6318" t="str">
            <v>SICRO Abr/26</v>
          </cell>
        </row>
        <row r="6319">
          <cell r="A6319">
            <v>6219421</v>
          </cell>
          <cell r="B6319" t="str">
            <v>Escavação subterrânea e carregamento do material da calota em túnel classe IV - DMT de 0 a 200 m - seção de 20 a 40 m²</v>
          </cell>
          <cell r="C6319" t="str">
            <v>m³</v>
          </cell>
          <cell r="D6319">
            <v>481.52</v>
          </cell>
          <cell r="E6319" t="str">
            <v>SICRO Abr/26</v>
          </cell>
        </row>
        <row r="6320">
          <cell r="A6320">
            <v>6219415</v>
          </cell>
          <cell r="B6320" t="str">
            <v>Escavação subterrânea e carregamento do material da calota em túnel classe IV - DMT de 0 a 200 m - seção de 40 a 60 m²</v>
          </cell>
          <cell r="C6320" t="str">
            <v>m³</v>
          </cell>
          <cell r="D6320">
            <v>322.82</v>
          </cell>
          <cell r="E6320" t="str">
            <v>SICRO Abr/26</v>
          </cell>
        </row>
        <row r="6321">
          <cell r="A6321">
            <v>6219409</v>
          </cell>
          <cell r="B6321" t="str">
            <v>Escavação subterrânea e carregamento do material da calota em túnel classe IV - DMT de 0 a 200 m - seção de 60 a 90 m²</v>
          </cell>
          <cell r="C6321" t="str">
            <v>m³</v>
          </cell>
          <cell r="D6321">
            <v>221.29</v>
          </cell>
          <cell r="E6321" t="str">
            <v>SICRO Abr/26</v>
          </cell>
        </row>
        <row r="6322">
          <cell r="A6322">
            <v>6219518</v>
          </cell>
          <cell r="B6322" t="str">
            <v>Escavação subterrânea e carregamento do material do rebaixo em túnel classe I a IV - DMT de 0 a 200 m</v>
          </cell>
          <cell r="C6322" t="str">
            <v>m³</v>
          </cell>
          <cell r="D6322">
            <v>62.93</v>
          </cell>
          <cell r="E6322" t="str">
            <v>SICRO Abr/26</v>
          </cell>
        </row>
        <row r="6323">
          <cell r="A6323">
            <v>6219504</v>
          </cell>
          <cell r="B6323" t="str">
            <v>Escavação subterrânea e carregamento em túnel classe V - DMT de 0 a 200 m - seção acima de 90 m²</v>
          </cell>
          <cell r="C6323" t="str">
            <v>m³</v>
          </cell>
          <cell r="D6323">
            <v>118.99</v>
          </cell>
          <cell r="E6323" t="str">
            <v>SICRO Abr/26</v>
          </cell>
        </row>
        <row r="6324">
          <cell r="A6324">
            <v>6219422</v>
          </cell>
          <cell r="B6324" t="str">
            <v>Escavação subterrânea e carregamento em túnel classe V - DMT de 0 a 200 m - seção de 20 a 40 m²</v>
          </cell>
          <cell r="C6324" t="str">
            <v>m³</v>
          </cell>
          <cell r="D6324">
            <v>265.56</v>
          </cell>
          <cell r="E6324" t="str">
            <v>SICRO Abr/26</v>
          </cell>
        </row>
        <row r="6325">
          <cell r="A6325">
            <v>6219416</v>
          </cell>
          <cell r="B6325" t="str">
            <v>Escavação subterrânea e carregamento em túnel classe V - DMT de 0 a 200 m - seção de 40 a 60 m²</v>
          </cell>
          <cell r="C6325" t="str">
            <v>m³</v>
          </cell>
          <cell r="D6325">
            <v>203.79</v>
          </cell>
          <cell r="E6325" t="str">
            <v>SICRO Abr/26</v>
          </cell>
        </row>
        <row r="6326">
          <cell r="A6326">
            <v>6219410</v>
          </cell>
          <cell r="B6326" t="str">
            <v>Escavação subterrânea e carregamento em túnel classe V - DMT de 0 a 200 m - seção de 60 a 90 m²</v>
          </cell>
          <cell r="C6326" t="str">
            <v>m³</v>
          </cell>
          <cell r="D6326">
            <v>142.09</v>
          </cell>
          <cell r="E6326" t="str">
            <v>SICRO Abr/26</v>
          </cell>
        </row>
        <row r="6327">
          <cell r="A6327">
            <v>6219505</v>
          </cell>
          <cell r="B6327" t="str">
            <v>Escavação subterrânea e carregamento em túnel classe VI - DMT de 0 a 200 m - seção acima de 90 m²</v>
          </cell>
          <cell r="C6327" t="str">
            <v>m³</v>
          </cell>
          <cell r="D6327">
            <v>115.89</v>
          </cell>
          <cell r="E6327" t="str">
            <v>SICRO Abr/26</v>
          </cell>
        </row>
        <row r="6328">
          <cell r="A6328">
            <v>6219423</v>
          </cell>
          <cell r="B6328" t="str">
            <v>Escavação subterrânea e carregamento em túnel classe VI - DMT de 0 a 200 m - seção de 20 a 40 m²</v>
          </cell>
          <cell r="C6328" t="str">
            <v>m³</v>
          </cell>
          <cell r="D6328">
            <v>272.08999999999997</v>
          </cell>
          <cell r="E6328" t="str">
            <v>SICRO Abr/26</v>
          </cell>
        </row>
        <row r="6329">
          <cell r="A6329">
            <v>6219417</v>
          </cell>
          <cell r="B6329" t="str">
            <v>Escavação subterrânea e carregamento em túnel classe VI - DMT de 0 a 200 m - seção de 40 a 60 m²</v>
          </cell>
          <cell r="C6329" t="str">
            <v>m³</v>
          </cell>
          <cell r="D6329">
            <v>206.16</v>
          </cell>
          <cell r="E6329" t="str">
            <v>SICRO Abr/26</v>
          </cell>
        </row>
        <row r="6330">
          <cell r="A6330">
            <v>6219411</v>
          </cell>
          <cell r="B6330" t="str">
            <v>Escavação subterrânea e carregamento em túnel classe VI - DMT de 0 a 200 m - seção de 60 a 90 m²</v>
          </cell>
          <cell r="C6330" t="str">
            <v>m³</v>
          </cell>
          <cell r="D6330">
            <v>140.29</v>
          </cell>
          <cell r="E6330" t="str">
            <v>SICRO Abr/26</v>
          </cell>
        </row>
        <row r="6331">
          <cell r="A6331">
            <v>6219520</v>
          </cell>
          <cell r="B6331" t="str">
            <v>Pré-fissuramento em túnel</v>
          </cell>
          <cell r="C6331" t="str">
            <v>m²</v>
          </cell>
          <cell r="D6331">
            <v>66.55</v>
          </cell>
          <cell r="E6331" t="str">
            <v>SICRO Abr/26</v>
          </cell>
        </row>
        <row r="6332">
          <cell r="A6332">
            <v>6219433</v>
          </cell>
          <cell r="B6332" t="str">
            <v>Pregagem da frente com vergalhão de fibra de vidro D = 25 mm com perfuração em D = 75 mm e injeção de calda de cimento</v>
          </cell>
          <cell r="C6332" t="str">
            <v>m</v>
          </cell>
          <cell r="D6332">
            <v>134.59</v>
          </cell>
          <cell r="E6332" t="str">
            <v>SICRO Abr/26</v>
          </cell>
        </row>
        <row r="6333">
          <cell r="A6333">
            <v>6205801</v>
          </cell>
          <cell r="B6333" t="str">
            <v>Pregagem da frente em tubo de PVC D = 50 mm com perfuração em D = 100 mm e injeção de argamassa de cimento e areia 1:1</v>
          </cell>
          <cell r="C6333" t="str">
            <v>m</v>
          </cell>
          <cell r="D6333">
            <v>98.08</v>
          </cell>
          <cell r="E6333" t="str">
            <v>SICRO Abr/26</v>
          </cell>
        </row>
        <row r="6334">
          <cell r="A6334">
            <v>6219524</v>
          </cell>
          <cell r="B6334" t="str">
            <v>Prego guia para controle de espessura de concreto projetado D = 16 mm em túnel - fornecimento e instalação</v>
          </cell>
          <cell r="C6334" t="str">
            <v>un</v>
          </cell>
          <cell r="D6334">
            <v>14.59</v>
          </cell>
          <cell r="E6334" t="str">
            <v>SICRO Abr/26</v>
          </cell>
        </row>
        <row r="6335">
          <cell r="A6335">
            <v>6416036</v>
          </cell>
          <cell r="B6335" t="str">
            <v>Usinagem de agregados para microrrevestimento a frio - faixa II - brita comercial</v>
          </cell>
          <cell r="C6335" t="str">
            <v>m³</v>
          </cell>
          <cell r="D6335">
            <v>181.94</v>
          </cell>
          <cell r="E6335" t="str">
            <v>SICRO Abr/26</v>
          </cell>
        </row>
        <row r="6336">
          <cell r="A6336">
            <v>6416038</v>
          </cell>
          <cell r="B6336" t="str">
            <v>Usinagem de agregados para microrrevestimento a frio - faixa II - brita produzida</v>
          </cell>
          <cell r="C6336" t="str">
            <v>m³</v>
          </cell>
          <cell r="D6336">
            <v>86.22</v>
          </cell>
          <cell r="E6336" t="str">
            <v>SICRO Abr/26</v>
          </cell>
        </row>
        <row r="6337">
          <cell r="A6337">
            <v>6416037</v>
          </cell>
          <cell r="B6337" t="str">
            <v>Usinagem de agregados para microrrevestimento a frio - faixa III - brita comercial</v>
          </cell>
          <cell r="C6337" t="str">
            <v>m³</v>
          </cell>
          <cell r="D6337">
            <v>194.54</v>
          </cell>
          <cell r="E6337" t="str">
            <v>SICRO Abr/26</v>
          </cell>
        </row>
        <row r="6338">
          <cell r="A6338">
            <v>6416035</v>
          </cell>
          <cell r="B6338" t="str">
            <v>Usinagem de agregados para microrrevestimento a frio - faixa III - brita produzida</v>
          </cell>
          <cell r="C6338" t="str">
            <v>m³</v>
          </cell>
          <cell r="D6338">
            <v>98.15</v>
          </cell>
          <cell r="E6338" t="str">
            <v>SICRO Abr/26</v>
          </cell>
        </row>
        <row r="6339">
          <cell r="A6339">
            <v>6416076</v>
          </cell>
          <cell r="B6339" t="str">
            <v>Usinagem de areia-asfalto a quente - faixa A - areia comercial</v>
          </cell>
          <cell r="C6339" t="str">
            <v>t</v>
          </cell>
          <cell r="D6339">
            <v>195.91</v>
          </cell>
          <cell r="E6339" t="str">
            <v>SICRO Abr/26</v>
          </cell>
        </row>
        <row r="6340">
          <cell r="A6340">
            <v>6416075</v>
          </cell>
          <cell r="B6340" t="str">
            <v>Usinagem de areia-asfalto a quente - faixa A - areia extraída</v>
          </cell>
          <cell r="C6340" t="str">
            <v>t</v>
          </cell>
          <cell r="D6340">
            <v>122.93</v>
          </cell>
          <cell r="E6340" t="str">
            <v>SICRO Abr/26</v>
          </cell>
        </row>
        <row r="6341">
          <cell r="A6341">
            <v>6416226</v>
          </cell>
          <cell r="B6341" t="str">
            <v>Usinagem de areia-asfalto a quente - faixa B - areia comercial</v>
          </cell>
          <cell r="C6341" t="str">
            <v>t</v>
          </cell>
          <cell r="D6341">
            <v>186.5</v>
          </cell>
          <cell r="E6341" t="str">
            <v>SICRO Abr/26</v>
          </cell>
        </row>
        <row r="6342">
          <cell r="A6342">
            <v>6416225</v>
          </cell>
          <cell r="B6342" t="str">
            <v>Usinagem de areia-asfalto a quente - faixa B - areia extraída</v>
          </cell>
          <cell r="C6342" t="str">
            <v>t</v>
          </cell>
          <cell r="D6342">
            <v>111.93</v>
          </cell>
          <cell r="E6342" t="str">
            <v>SICRO Abr/26</v>
          </cell>
        </row>
        <row r="6343">
          <cell r="A6343">
            <v>6416084</v>
          </cell>
          <cell r="B6343" t="str">
            <v>Usinagem de areia-asfalto a quente com asfalto polímero - faixa A - areia comercial</v>
          </cell>
          <cell r="C6343" t="str">
            <v>t</v>
          </cell>
          <cell r="D6343">
            <v>189.4</v>
          </cell>
          <cell r="E6343" t="str">
            <v>SICRO Abr/26</v>
          </cell>
        </row>
        <row r="6344">
          <cell r="A6344">
            <v>6416083</v>
          </cell>
          <cell r="B6344" t="str">
            <v>Usinagem de areia-asfalto a quente com asfalto polímero - faixa A - areia extraída</v>
          </cell>
          <cell r="C6344" t="str">
            <v>t</v>
          </cell>
          <cell r="D6344">
            <v>112.73</v>
          </cell>
          <cell r="E6344" t="str">
            <v>SICRO Abr/26</v>
          </cell>
        </row>
        <row r="6345">
          <cell r="A6345">
            <v>6416234</v>
          </cell>
          <cell r="B6345" t="str">
            <v>Usinagem de areia-asfalto a quente com asfalto polímero - faixa B - areia comercial</v>
          </cell>
          <cell r="C6345" t="str">
            <v>t</v>
          </cell>
          <cell r="D6345">
            <v>194.62</v>
          </cell>
          <cell r="E6345" t="str">
            <v>SICRO Abr/26</v>
          </cell>
        </row>
        <row r="6346">
          <cell r="A6346">
            <v>6416233</v>
          </cell>
          <cell r="B6346" t="str">
            <v>Usinagem de areia-asfalto a quente com asfalto polímero - faixa B - areia extraída</v>
          </cell>
          <cell r="C6346" t="str">
            <v>t</v>
          </cell>
          <cell r="D6346">
            <v>119.31</v>
          </cell>
          <cell r="E6346" t="str">
            <v>SICRO Abr/26</v>
          </cell>
        </row>
        <row r="6347">
          <cell r="A6347">
            <v>6416236</v>
          </cell>
          <cell r="B6347" t="str">
            <v>Usinagem de areia-asfalto a quente com asfalto polímero - faixa C - areia comercial</v>
          </cell>
          <cell r="C6347" t="str">
            <v>t</v>
          </cell>
          <cell r="D6347">
            <v>198</v>
          </cell>
          <cell r="E6347" t="str">
            <v>SICRO Abr/26</v>
          </cell>
        </row>
        <row r="6348">
          <cell r="A6348">
            <v>6416235</v>
          </cell>
          <cell r="B6348" t="str">
            <v>Usinagem de areia-asfalto a quente com asfalto polímero - faixa C - areia extraída</v>
          </cell>
          <cell r="C6348" t="str">
            <v>t</v>
          </cell>
          <cell r="D6348">
            <v>123.66</v>
          </cell>
          <cell r="E6348" t="str">
            <v>SICRO Abr/26</v>
          </cell>
        </row>
        <row r="6349">
          <cell r="A6349">
            <v>6416040</v>
          </cell>
          <cell r="B6349" t="str">
            <v>Usinagem de brita graduada com brita comercial em usina de 300 t/h</v>
          </cell>
          <cell r="C6349" t="str">
            <v>m³</v>
          </cell>
          <cell r="D6349">
            <v>265.35000000000002</v>
          </cell>
          <cell r="E6349" t="str">
            <v>SICRO Abr/26</v>
          </cell>
        </row>
        <row r="6350">
          <cell r="A6350">
            <v>6416039</v>
          </cell>
          <cell r="B6350" t="str">
            <v>Usinagem de brita graduada com brita produzida em usina de 300 t/h</v>
          </cell>
          <cell r="C6350" t="str">
            <v>m³</v>
          </cell>
          <cell r="D6350">
            <v>120.72</v>
          </cell>
          <cell r="E6350" t="str">
            <v>SICRO Abr/26</v>
          </cell>
        </row>
        <row r="6351">
          <cell r="A6351">
            <v>6416042</v>
          </cell>
          <cell r="B6351" t="str">
            <v>Usinagem de brita graduada tratada com cimento e brita comercial em usina de 300 t/h</v>
          </cell>
          <cell r="C6351" t="str">
            <v>m³</v>
          </cell>
          <cell r="D6351">
            <v>308.83</v>
          </cell>
          <cell r="E6351" t="str">
            <v>SICRO Abr/26</v>
          </cell>
        </row>
        <row r="6352">
          <cell r="A6352">
            <v>6416041</v>
          </cell>
          <cell r="B6352" t="str">
            <v>Usinagem de brita graduada tratada com cimento e brita produzida em usina de 300 t/h</v>
          </cell>
          <cell r="C6352" t="str">
            <v>m³</v>
          </cell>
          <cell r="D6352">
            <v>167.77</v>
          </cell>
          <cell r="E6352" t="str">
            <v>SICRO Abr/26</v>
          </cell>
        </row>
        <row r="6353">
          <cell r="A6353">
            <v>6416080</v>
          </cell>
          <cell r="B6353" t="str">
            <v>Usinagem de concreto asfáltico - faixa A-25 - areia e brita comerciais</v>
          </cell>
          <cell r="C6353" t="str">
            <v>t</v>
          </cell>
          <cell r="D6353">
            <v>202.08</v>
          </cell>
          <cell r="E6353" t="str">
            <v>SICRO Abr/26</v>
          </cell>
        </row>
        <row r="6354">
          <cell r="A6354">
            <v>6416079</v>
          </cell>
          <cell r="B6354" t="str">
            <v>Usinagem de concreto asfáltico - faixa A-25 - areia extraída e brita produzida</v>
          </cell>
          <cell r="C6354" t="str">
            <v>t</v>
          </cell>
          <cell r="D6354">
            <v>137.18</v>
          </cell>
          <cell r="E6354" t="str">
            <v>SICRO Abr/26</v>
          </cell>
        </row>
        <row r="6355">
          <cell r="A6355">
            <v>6416143</v>
          </cell>
          <cell r="B6355" t="str">
            <v>Usinagem de concreto asfáltico - faixa B-19 - areia e brita comerciais</v>
          </cell>
          <cell r="C6355" t="str">
            <v>t</v>
          </cell>
          <cell r="D6355">
            <v>201.16</v>
          </cell>
          <cell r="E6355" t="str">
            <v>SICRO Abr/26</v>
          </cell>
        </row>
        <row r="6356">
          <cell r="A6356">
            <v>6416262</v>
          </cell>
          <cell r="B6356" t="str">
            <v>Usinagem de concreto asfáltico - faixa B-19 - areia extraída e brita produzida</v>
          </cell>
          <cell r="C6356" t="str">
            <v>t</v>
          </cell>
          <cell r="D6356">
            <v>136.75</v>
          </cell>
          <cell r="E6356" t="str">
            <v>SICRO Abr/26</v>
          </cell>
        </row>
        <row r="6357">
          <cell r="A6357">
            <v>6416078</v>
          </cell>
          <cell r="B6357" t="str">
            <v>Usinagem de concreto asfáltico - faixa C-12,5 - areia e brita comerciais</v>
          </cell>
          <cell r="C6357" t="str">
            <v>t</v>
          </cell>
          <cell r="D6357">
            <v>199.84</v>
          </cell>
          <cell r="E6357" t="str">
            <v>SICRO Abr/26</v>
          </cell>
        </row>
        <row r="6358">
          <cell r="A6358">
            <v>6416077</v>
          </cell>
          <cell r="B6358" t="str">
            <v>Usinagem de concreto asfáltico - faixa C-12,5 - areia extraída e brita produzida</v>
          </cell>
          <cell r="C6358" t="str">
            <v>t</v>
          </cell>
          <cell r="D6358">
            <v>136.31</v>
          </cell>
          <cell r="E6358" t="str">
            <v>SICRO Abr/26</v>
          </cell>
        </row>
        <row r="6359">
          <cell r="A6359">
            <v>6416071</v>
          </cell>
          <cell r="B6359" t="str">
            <v>Usinagem de concreto asfáltico - faixa D-9,5 - areia e brita comerciais</v>
          </cell>
          <cell r="C6359" t="str">
            <v>t</v>
          </cell>
          <cell r="D6359">
            <v>199.44</v>
          </cell>
          <cell r="E6359" t="str">
            <v>SICRO Abr/26</v>
          </cell>
        </row>
        <row r="6360">
          <cell r="A6360">
            <v>6416072</v>
          </cell>
          <cell r="B6360" t="str">
            <v>Usinagem de concreto asfáltico - faixa D-9,5 - areia extraída e brita produzida</v>
          </cell>
          <cell r="C6360" t="str">
            <v>t</v>
          </cell>
          <cell r="D6360">
            <v>136.34</v>
          </cell>
          <cell r="E6360" t="str">
            <v>SICRO Abr/26</v>
          </cell>
        </row>
        <row r="6361">
          <cell r="A6361">
            <v>6416088</v>
          </cell>
          <cell r="B6361" t="str">
            <v>Usinagem de concreto asfáltico com asfalto polímero - faixa A - areia e brita comerciais</v>
          </cell>
          <cell r="C6361" t="str">
            <v>t</v>
          </cell>
          <cell r="D6361">
            <v>207.52</v>
          </cell>
          <cell r="E6361" t="str">
            <v>SICRO Abr/26</v>
          </cell>
        </row>
        <row r="6362">
          <cell r="A6362">
            <v>6416087</v>
          </cell>
          <cell r="B6362" t="str">
            <v>Usinagem de concreto asfáltico com asfalto polímero - faixa A - areia extraída e brita produzida</v>
          </cell>
          <cell r="C6362" t="str">
            <v>t</v>
          </cell>
          <cell r="D6362">
            <v>139.22999999999999</v>
          </cell>
          <cell r="E6362" t="str">
            <v>SICRO Abr/26</v>
          </cell>
        </row>
        <row r="6363">
          <cell r="A6363">
            <v>6416246</v>
          </cell>
          <cell r="B6363" t="str">
            <v>Usinagem de concreto asfáltico com asfalto polímero - faixa B - areia e brita comerciais</v>
          </cell>
          <cell r="C6363" t="str">
            <v>t</v>
          </cell>
          <cell r="D6363">
            <v>210.6</v>
          </cell>
          <cell r="E6363" t="str">
            <v>SICRO Abr/26</v>
          </cell>
        </row>
        <row r="6364">
          <cell r="A6364">
            <v>6416245</v>
          </cell>
          <cell r="B6364" t="str">
            <v>Usinagem de concreto asfáltico com asfalto polímero - faixa B - areia extraída e brita produzida</v>
          </cell>
          <cell r="C6364" t="str">
            <v>t</v>
          </cell>
          <cell r="D6364">
            <v>141.22999999999999</v>
          </cell>
          <cell r="E6364" t="str">
            <v>SICRO Abr/26</v>
          </cell>
        </row>
        <row r="6365">
          <cell r="A6365">
            <v>6416248</v>
          </cell>
          <cell r="B6365" t="str">
            <v>Usinagem de concreto asfáltico com asfalto polímero - faixa C - areia e brita comerciais</v>
          </cell>
          <cell r="C6365" t="str">
            <v>t</v>
          </cell>
          <cell r="D6365">
            <v>212.46</v>
          </cell>
          <cell r="E6365" t="str">
            <v>SICRO Abr/26</v>
          </cell>
        </row>
        <row r="6366">
          <cell r="A6366">
            <v>6416247</v>
          </cell>
          <cell r="B6366" t="str">
            <v>Usinagem de concreto asfáltico com asfalto polímero - faixa C - areia extraída e brita produzida</v>
          </cell>
          <cell r="C6366" t="str">
            <v>t</v>
          </cell>
          <cell r="D6366">
            <v>141.71</v>
          </cell>
          <cell r="E6366" t="str">
            <v>SICRO Abr/26</v>
          </cell>
        </row>
        <row r="6367">
          <cell r="A6367">
            <v>6416214</v>
          </cell>
          <cell r="B6367" t="str">
            <v>Usinagem de concreto asfáltico com borracha (Gap Graded) - brita comercial</v>
          </cell>
          <cell r="C6367" t="str">
            <v>t</v>
          </cell>
          <cell r="D6367">
            <v>260.52</v>
          </cell>
          <cell r="E6367" t="str">
            <v>SICRO Abr/26</v>
          </cell>
        </row>
        <row r="6368">
          <cell r="A6368">
            <v>6416218</v>
          </cell>
          <cell r="B6368" t="str">
            <v>Usinagem de concreto asfáltico com borracha (Gap Graded) - brita produzida</v>
          </cell>
          <cell r="C6368" t="str">
            <v>t</v>
          </cell>
          <cell r="D6368">
            <v>196.24</v>
          </cell>
          <cell r="E6368" t="str">
            <v>SICRO Abr/26</v>
          </cell>
        </row>
        <row r="6369">
          <cell r="A6369">
            <v>6416211</v>
          </cell>
          <cell r="B6369" t="str">
            <v>Usinagem de concreto asfáltico com borracha - faixa A - brita comercial</v>
          </cell>
          <cell r="C6369" t="str">
            <v>t</v>
          </cell>
          <cell r="D6369">
            <v>257.7</v>
          </cell>
          <cell r="E6369" t="str">
            <v>SICRO Abr/26</v>
          </cell>
        </row>
        <row r="6370">
          <cell r="A6370">
            <v>6416215</v>
          </cell>
          <cell r="B6370" t="str">
            <v>Usinagem de concreto asfáltico com borracha - faixa A - brita produzida</v>
          </cell>
          <cell r="C6370" t="str">
            <v>t</v>
          </cell>
          <cell r="D6370">
            <v>196.87</v>
          </cell>
          <cell r="E6370" t="str">
            <v>SICRO Abr/26</v>
          </cell>
        </row>
        <row r="6371">
          <cell r="A6371">
            <v>6416212</v>
          </cell>
          <cell r="B6371" t="str">
            <v>Usinagem de concreto asfáltico com borracha - faixa B - brita comercial</v>
          </cell>
          <cell r="C6371" t="str">
            <v>t</v>
          </cell>
          <cell r="D6371">
            <v>261.44</v>
          </cell>
          <cell r="E6371" t="str">
            <v>SICRO Abr/26</v>
          </cell>
        </row>
        <row r="6372">
          <cell r="A6372">
            <v>6416216</v>
          </cell>
          <cell r="B6372" t="str">
            <v>Usinagem de concreto asfáltico com borracha - faixa B - brita produzida</v>
          </cell>
          <cell r="C6372" t="str">
            <v>t</v>
          </cell>
          <cell r="D6372">
            <v>200.68</v>
          </cell>
          <cell r="E6372" t="str">
            <v>SICRO Abr/26</v>
          </cell>
        </row>
        <row r="6373">
          <cell r="A6373">
            <v>6416213</v>
          </cell>
          <cell r="B6373" t="str">
            <v>Usinagem de concreto asfáltico com borracha - faixa C - brita comercial</v>
          </cell>
          <cell r="C6373" t="str">
            <v>t</v>
          </cell>
          <cell r="D6373">
            <v>262.20999999999998</v>
          </cell>
          <cell r="E6373" t="str">
            <v>SICRO Abr/26</v>
          </cell>
        </row>
        <row r="6374">
          <cell r="A6374">
            <v>6416217</v>
          </cell>
          <cell r="B6374" t="str">
            <v>Usinagem de concreto asfáltico com borracha - faixa C - brita produzida</v>
          </cell>
          <cell r="C6374" t="str">
            <v>t</v>
          </cell>
          <cell r="D6374">
            <v>202.57</v>
          </cell>
          <cell r="E6374" t="str">
            <v>SICRO Abr/26</v>
          </cell>
        </row>
        <row r="6375">
          <cell r="A6375">
            <v>6416289</v>
          </cell>
          <cell r="B6375" t="str">
            <v>Usinagem de concreto asfáltico reciclado a frio com espuma de asfalto, agregado comercial e cimento</v>
          </cell>
          <cell r="C6375" t="str">
            <v>m³</v>
          </cell>
          <cell r="D6375">
            <v>172.94</v>
          </cell>
          <cell r="E6375" t="str">
            <v>SICRO Abr/26</v>
          </cell>
        </row>
        <row r="6376">
          <cell r="A6376">
            <v>6416288</v>
          </cell>
          <cell r="B6376" t="str">
            <v>Usinagem de concreto asfáltico reciclado a frio com espuma de asfalto, agregado produzido e cimento</v>
          </cell>
          <cell r="C6376" t="str">
            <v>m³</v>
          </cell>
          <cell r="D6376">
            <v>120.03</v>
          </cell>
          <cell r="E6376" t="str">
            <v>SICRO Abr/26</v>
          </cell>
        </row>
        <row r="6377">
          <cell r="A6377">
            <v>6416098</v>
          </cell>
          <cell r="B6377" t="str">
            <v>Usinagem de concreto asfáltico reciclado em usina fixa com adição de material fresado e brita comercial</v>
          </cell>
          <cell r="C6377" t="str">
            <v>t</v>
          </cell>
          <cell r="D6377">
            <v>181.01</v>
          </cell>
          <cell r="E6377" t="str">
            <v>SICRO Abr/26</v>
          </cell>
        </row>
        <row r="6378">
          <cell r="A6378">
            <v>6416097</v>
          </cell>
          <cell r="B6378" t="str">
            <v>Usinagem de concreto asfáltico reciclado em usina fixa com adição de material fresado e brita produzida</v>
          </cell>
          <cell r="C6378" t="str">
            <v>t</v>
          </cell>
          <cell r="D6378">
            <v>139.85</v>
          </cell>
          <cell r="E6378" t="str">
            <v>SICRO Abr/26</v>
          </cell>
        </row>
        <row r="6379">
          <cell r="A6379">
            <v>6416258</v>
          </cell>
          <cell r="B6379" t="str">
            <v>Usinagem de micro pré-misturado a quente com asfalto polímero - brita comercial</v>
          </cell>
          <cell r="C6379" t="str">
            <v>t</v>
          </cell>
          <cell r="D6379">
            <v>205.36</v>
          </cell>
          <cell r="E6379" t="str">
            <v>SICRO Abr/26</v>
          </cell>
        </row>
        <row r="6380">
          <cell r="A6380">
            <v>6416259</v>
          </cell>
          <cell r="B6380" t="str">
            <v>Usinagem de micro pré-misturado a quente com asfalto polímero - brita produzida</v>
          </cell>
          <cell r="C6380" t="str">
            <v>t</v>
          </cell>
          <cell r="D6380">
            <v>144.58000000000001</v>
          </cell>
          <cell r="E6380" t="str">
            <v>SICRO Abr/26</v>
          </cell>
        </row>
        <row r="6381">
          <cell r="A6381">
            <v>6416074</v>
          </cell>
          <cell r="B6381" t="str">
            <v>Usinagem de pré-misturado a frio - faixa A - areia e brita comerciais</v>
          </cell>
          <cell r="C6381" t="str">
            <v>m³</v>
          </cell>
          <cell r="D6381">
            <v>306.23</v>
          </cell>
          <cell r="E6381" t="str">
            <v>SICRO Abr/26</v>
          </cell>
        </row>
        <row r="6382">
          <cell r="A6382">
            <v>6416073</v>
          </cell>
          <cell r="B6382" t="str">
            <v>Usinagem de pré-misturado a frio - faixa A - areia extraída e brita produzida</v>
          </cell>
          <cell r="C6382" t="str">
            <v>m³</v>
          </cell>
          <cell r="D6382">
            <v>146.57</v>
          </cell>
          <cell r="E6382" t="str">
            <v>SICRO Abr/26</v>
          </cell>
        </row>
        <row r="6383">
          <cell r="A6383">
            <v>6416220</v>
          </cell>
          <cell r="B6383" t="str">
            <v>Usinagem de pré-misturado a frio - faixa B - areia e brita comerciais</v>
          </cell>
          <cell r="C6383" t="str">
            <v>m³</v>
          </cell>
          <cell r="D6383">
            <v>304.67</v>
          </cell>
          <cell r="E6383" t="str">
            <v>SICRO Abr/26</v>
          </cell>
        </row>
        <row r="6384">
          <cell r="A6384">
            <v>6416219</v>
          </cell>
          <cell r="B6384" t="str">
            <v>Usinagem de pré-misturado a frio - faixa B - areia extraída e brita produzida</v>
          </cell>
          <cell r="C6384" t="str">
            <v>m³</v>
          </cell>
          <cell r="D6384">
            <v>142.6</v>
          </cell>
          <cell r="E6384" t="str">
            <v>SICRO Abr/26</v>
          </cell>
        </row>
        <row r="6385">
          <cell r="A6385">
            <v>6416222</v>
          </cell>
          <cell r="B6385" t="str">
            <v>Usinagem de pré-misturado a frio - faixa C - areia e brita comerciais</v>
          </cell>
          <cell r="C6385" t="str">
            <v>m³</v>
          </cell>
          <cell r="D6385">
            <v>316.25</v>
          </cell>
          <cell r="E6385" t="str">
            <v>SICRO Abr/26</v>
          </cell>
        </row>
        <row r="6386">
          <cell r="A6386">
            <v>6416221</v>
          </cell>
          <cell r="B6386" t="str">
            <v>Usinagem de pré-misturado a frio - faixa C - areia extraída e brita produzida</v>
          </cell>
          <cell r="C6386" t="str">
            <v>m³</v>
          </cell>
          <cell r="D6386">
            <v>156.16</v>
          </cell>
          <cell r="E6386" t="str">
            <v>SICRO Abr/26</v>
          </cell>
        </row>
        <row r="6387">
          <cell r="A6387">
            <v>6416224</v>
          </cell>
          <cell r="B6387" t="str">
            <v>Usinagem de pré-misturado a frio - faixa D - areia e brita comerciais</v>
          </cell>
          <cell r="C6387" t="str">
            <v>m³</v>
          </cell>
          <cell r="D6387">
            <v>314.32</v>
          </cell>
          <cell r="E6387" t="str">
            <v>SICRO Abr/26</v>
          </cell>
        </row>
        <row r="6388">
          <cell r="A6388">
            <v>6416223</v>
          </cell>
          <cell r="B6388" t="str">
            <v>Usinagem de pré-misturado a frio - faixa D - areia extraída e brita produzida</v>
          </cell>
          <cell r="C6388" t="str">
            <v>m³</v>
          </cell>
          <cell r="D6388">
            <v>152.19</v>
          </cell>
          <cell r="E6388" t="str">
            <v>SICRO Abr/26</v>
          </cell>
        </row>
        <row r="6389">
          <cell r="A6389">
            <v>6416082</v>
          </cell>
          <cell r="B6389" t="str">
            <v>Usinagem de pré-misturado a frio com asfalto polímero - faixa A - areia e brita comerciais</v>
          </cell>
          <cell r="C6389" t="str">
            <v>m³</v>
          </cell>
          <cell r="D6389">
            <v>306.23</v>
          </cell>
          <cell r="E6389" t="str">
            <v>SICRO Abr/26</v>
          </cell>
        </row>
        <row r="6390">
          <cell r="A6390">
            <v>6416081</v>
          </cell>
          <cell r="B6390" t="str">
            <v>Usinagem de pré-misturado a frio com asfalto polímero - faixa A - areia extraída e brita produzida</v>
          </cell>
          <cell r="C6390" t="str">
            <v>m³</v>
          </cell>
          <cell r="D6390">
            <v>146.57</v>
          </cell>
          <cell r="E6390" t="str">
            <v>SICRO Abr/26</v>
          </cell>
        </row>
        <row r="6391">
          <cell r="A6391">
            <v>6416228</v>
          </cell>
          <cell r="B6391" t="str">
            <v>Usinagem de pré-misturado a frio com asfalto polímero - faixa B - areia e brita comerciais</v>
          </cell>
          <cell r="C6391" t="str">
            <v>m³</v>
          </cell>
          <cell r="D6391">
            <v>304.67</v>
          </cell>
          <cell r="E6391" t="str">
            <v>SICRO Abr/26</v>
          </cell>
        </row>
        <row r="6392">
          <cell r="A6392">
            <v>6416227</v>
          </cell>
          <cell r="B6392" t="str">
            <v>Usinagem de pré-misturado a frio com asfalto polímero - faixa B - areia extraída e brita produzida</v>
          </cell>
          <cell r="C6392" t="str">
            <v>m³</v>
          </cell>
          <cell r="D6392">
            <v>142.6</v>
          </cell>
          <cell r="E6392" t="str">
            <v>SICRO Abr/26</v>
          </cell>
        </row>
        <row r="6393">
          <cell r="A6393">
            <v>6416230</v>
          </cell>
          <cell r="B6393" t="str">
            <v>Usinagem de pré-misturado a frio com asfalto polímero - faixa C - areia e brita comerciais</v>
          </cell>
          <cell r="C6393" t="str">
            <v>m³</v>
          </cell>
          <cell r="D6393">
            <v>314.89</v>
          </cell>
          <cell r="E6393" t="str">
            <v>SICRO Abr/26</v>
          </cell>
        </row>
        <row r="6394">
          <cell r="A6394">
            <v>6416229</v>
          </cell>
          <cell r="B6394" t="str">
            <v>Usinagem de pré-misturado a frio com asfalto polímero - faixa C - areia extraída e brita produzida</v>
          </cell>
          <cell r="C6394" t="str">
            <v>m³</v>
          </cell>
          <cell r="D6394">
            <v>155.56</v>
          </cell>
          <cell r="E6394" t="str">
            <v>SICRO Abr/26</v>
          </cell>
        </row>
        <row r="6395">
          <cell r="A6395">
            <v>6416232</v>
          </cell>
          <cell r="B6395" t="str">
            <v>Usinagem de pré-misturado a frio com asfalto polímero - faixa D - areia e brita comerciais</v>
          </cell>
          <cell r="C6395" t="str">
            <v>m³</v>
          </cell>
          <cell r="D6395">
            <v>312.95999999999998</v>
          </cell>
          <cell r="E6395" t="str">
            <v>SICRO Abr/26</v>
          </cell>
        </row>
        <row r="6396">
          <cell r="A6396">
            <v>6416231</v>
          </cell>
          <cell r="B6396" t="str">
            <v>Usinagem de pré-misturado a frio com asfalto polímero - faixa D - areia extraída e brita produzida</v>
          </cell>
          <cell r="C6396" t="str">
            <v>m³</v>
          </cell>
          <cell r="D6396">
            <v>151.6</v>
          </cell>
          <cell r="E6396" t="str">
            <v>SICRO Abr/26</v>
          </cell>
        </row>
        <row r="6397">
          <cell r="A6397">
            <v>6416086</v>
          </cell>
          <cell r="B6397" t="str">
            <v>Usinagem de pré-misturado a quente com asfalto polímero - faixa I - camada porosa de atrito - areia e brita comerciais</v>
          </cell>
          <cell r="C6397" t="str">
            <v>t</v>
          </cell>
          <cell r="D6397">
            <v>211.87</v>
          </cell>
          <cell r="E6397" t="str">
            <v>SICRO Abr/26</v>
          </cell>
        </row>
        <row r="6398">
          <cell r="A6398">
            <v>6416085</v>
          </cell>
          <cell r="B6398" t="str">
            <v>Usinagem de pré-misturado a quente com asfalto polímero - faixa I - camada porosa de atrito - areia extraída e brita produzida</v>
          </cell>
          <cell r="C6398" t="str">
            <v>t</v>
          </cell>
          <cell r="D6398">
            <v>139.56</v>
          </cell>
          <cell r="E6398" t="str">
            <v>SICRO Abr/26</v>
          </cell>
        </row>
        <row r="6399">
          <cell r="A6399">
            <v>6416238</v>
          </cell>
          <cell r="B6399" t="str">
            <v>Usinagem de pré-misturado a quente com asfalto polímero - faixa II - camada porosa de atrito - areia e brita comerciais</v>
          </cell>
          <cell r="C6399" t="str">
            <v>t</v>
          </cell>
          <cell r="D6399">
            <v>204.07</v>
          </cell>
          <cell r="E6399" t="str">
            <v>SICRO Abr/26</v>
          </cell>
        </row>
        <row r="6400">
          <cell r="A6400">
            <v>6416237</v>
          </cell>
          <cell r="B6400" t="str">
            <v>Usinagem de pré-misturado a quente com asfalto polímero - faixa II - camada porosa de atrito - areia extraída e brita produzida</v>
          </cell>
          <cell r="C6400" t="str">
            <v>t</v>
          </cell>
          <cell r="D6400">
            <v>130.54</v>
          </cell>
          <cell r="E6400" t="str">
            <v>SICRO Abr/26</v>
          </cell>
        </row>
        <row r="6401">
          <cell r="A6401">
            <v>6416240</v>
          </cell>
          <cell r="B6401" t="str">
            <v>Usinagem de pré-misturado a quente com asfalto polímero - faixa III - camada porosa de atrito - areia e brita comerciais</v>
          </cell>
          <cell r="C6401" t="str">
            <v>t</v>
          </cell>
          <cell r="D6401">
            <v>209.08</v>
          </cell>
          <cell r="E6401" t="str">
            <v>SICRO Abr/26</v>
          </cell>
        </row>
        <row r="6402">
          <cell r="A6402">
            <v>6416239</v>
          </cell>
          <cell r="B6402" t="str">
            <v>Usinagem de pré-misturado a quente com asfalto polímero - faixa III - camada porosa de atrito - areia extraída e brita produzida</v>
          </cell>
          <cell r="C6402" t="str">
            <v>t</v>
          </cell>
          <cell r="D6402">
            <v>136.65</v>
          </cell>
          <cell r="E6402" t="str">
            <v>SICRO Abr/26</v>
          </cell>
        </row>
        <row r="6403">
          <cell r="A6403">
            <v>6416242</v>
          </cell>
          <cell r="B6403" t="str">
            <v>Usinagem de pré-misturado a quente com asfalto polímero - faixa IV - camada porosa de atrito - areia e brita comerciais</v>
          </cell>
          <cell r="C6403" t="str">
            <v>t</v>
          </cell>
          <cell r="D6403">
            <v>215.09</v>
          </cell>
          <cell r="E6403" t="str">
            <v>SICRO Abr/26</v>
          </cell>
        </row>
        <row r="6404">
          <cell r="A6404">
            <v>6416241</v>
          </cell>
          <cell r="B6404" t="str">
            <v>Usinagem de pré-misturado a quente com asfalto polímero - faixa IV - camada porosa de atrito - areia extraída e brita produzida</v>
          </cell>
          <cell r="C6404" t="str">
            <v>t</v>
          </cell>
          <cell r="D6404">
            <v>144.41999999999999</v>
          </cell>
          <cell r="E6404" t="str">
            <v>SICRO Abr/26</v>
          </cell>
        </row>
        <row r="6405">
          <cell r="A6405">
            <v>6416244</v>
          </cell>
          <cell r="B6405" t="str">
            <v>Usinagem de pré-misturado a quente com asfalto polímero - faixa V - camada porosa de atrito - areia e brita comerciais</v>
          </cell>
          <cell r="C6405" t="str">
            <v>t</v>
          </cell>
          <cell r="D6405">
            <v>213.5</v>
          </cell>
          <cell r="E6405" t="str">
            <v>SICRO Abr/26</v>
          </cell>
        </row>
        <row r="6406">
          <cell r="A6406">
            <v>6416243</v>
          </cell>
          <cell r="B6406" t="str">
            <v>Usinagem de pré-misturado a quente com asfalto polímero - faixa V - camada porosa de atrito - areia extraída e brita produzida</v>
          </cell>
          <cell r="C6406" t="str">
            <v>t</v>
          </cell>
          <cell r="D6406">
            <v>143.9</v>
          </cell>
          <cell r="E6406" t="str">
            <v>SICRO Abr/26</v>
          </cell>
        </row>
        <row r="6407">
          <cell r="A6407">
            <v>6416250</v>
          </cell>
          <cell r="B6407" t="str">
            <v>Usinagem de solo areia (70% - 30%) - material de jazida e areia comercial</v>
          </cell>
          <cell r="C6407" t="str">
            <v>m³</v>
          </cell>
          <cell r="D6407">
            <v>74.010000000000005</v>
          </cell>
          <cell r="E6407" t="str">
            <v>SICRO Abr/26</v>
          </cell>
        </row>
        <row r="6408">
          <cell r="A6408">
            <v>6416153</v>
          </cell>
          <cell r="B6408" t="str">
            <v>Usinagem de solo areia (70% - 30%) - material de jazida e areia extraída</v>
          </cell>
          <cell r="C6408" t="str">
            <v>m³</v>
          </cell>
          <cell r="D6408">
            <v>22.67</v>
          </cell>
          <cell r="E6408" t="str">
            <v>SICRO Abr/26</v>
          </cell>
        </row>
        <row r="6409">
          <cell r="A6409">
            <v>6416185</v>
          </cell>
          <cell r="B6409" t="str">
            <v>Usinagem de solo brita (70% - 30%) com 3% cimento - material de jazida e brita comercial</v>
          </cell>
          <cell r="C6409" t="str">
            <v>m³</v>
          </cell>
          <cell r="D6409">
            <v>125.49</v>
          </cell>
          <cell r="E6409" t="str">
            <v>SICRO Abr/26</v>
          </cell>
        </row>
        <row r="6410">
          <cell r="A6410">
            <v>6416184</v>
          </cell>
          <cell r="B6410" t="str">
            <v>Usinagem de solo brita (70% - 30%) com 3% cimento - material de jazida e brita produzida</v>
          </cell>
          <cell r="C6410" t="str">
            <v>m³</v>
          </cell>
          <cell r="D6410">
            <v>84.25</v>
          </cell>
          <cell r="E6410" t="str">
            <v>SICRO Abr/26</v>
          </cell>
        </row>
        <row r="6411">
          <cell r="A6411">
            <v>6416030</v>
          </cell>
          <cell r="B6411" t="str">
            <v>Usinagem de solo brita (70% - 30%) com material de jazida e brita comercial em usina de 300 t/h</v>
          </cell>
          <cell r="C6411" t="str">
            <v>m³</v>
          </cell>
          <cell r="D6411">
            <v>87.19</v>
          </cell>
          <cell r="E6411" t="str">
            <v>SICRO Abr/26</v>
          </cell>
        </row>
        <row r="6412">
          <cell r="A6412">
            <v>6416029</v>
          </cell>
          <cell r="B6412" t="str">
            <v>Usinagem de solo brita (70% - 30%) com material de jazida e brita produzida em usina de 300 t/h</v>
          </cell>
          <cell r="C6412" t="str">
            <v>m³</v>
          </cell>
          <cell r="D6412">
            <v>44.67</v>
          </cell>
          <cell r="E6412" t="str">
            <v>SICRO Abr/26</v>
          </cell>
        </row>
        <row r="6413">
          <cell r="A6413">
            <v>6416056</v>
          </cell>
          <cell r="B6413" t="str">
            <v>Usinagem de solo cimento com 7% de cimento com material de jazida em usina de 300 t/h</v>
          </cell>
          <cell r="C6413" t="str">
            <v>m³</v>
          </cell>
          <cell r="D6413">
            <v>100.16</v>
          </cell>
          <cell r="E6413" t="str">
            <v>SICRO Abr/26</v>
          </cell>
        </row>
        <row r="6414">
          <cell r="A6414">
            <v>6416278</v>
          </cell>
          <cell r="B6414" t="str">
            <v>Usinagem de solo escória de aciaria (50% - 50%) com material de jazida em usina de 300 t/h</v>
          </cell>
          <cell r="C6414" t="str">
            <v>m³</v>
          </cell>
          <cell r="D6414">
            <v>31.72</v>
          </cell>
          <cell r="E6414" t="str">
            <v>SICRO Abr/26</v>
          </cell>
        </row>
        <row r="6415">
          <cell r="A6415">
            <v>6416047</v>
          </cell>
          <cell r="B6415" t="str">
            <v>Usinagem de solo melhorado com 3% de cimento com material de jazida em usina de 300 t/h</v>
          </cell>
          <cell r="C6415" t="str">
            <v>m³</v>
          </cell>
          <cell r="D6415">
            <v>52.29</v>
          </cell>
          <cell r="E6415" t="str">
            <v>SICRO Abr/26</v>
          </cell>
        </row>
        <row r="6416">
          <cell r="A6416">
            <v>6416090</v>
          </cell>
          <cell r="B6416" t="str">
            <v>Usinagem para pavimento de concreto com fôrmas deslizantes - areia e brita comerciais</v>
          </cell>
          <cell r="C6416" t="str">
            <v>m³</v>
          </cell>
          <cell r="D6416">
            <v>431.49</v>
          </cell>
          <cell r="E6416" t="str">
            <v>SICRO Abr/26</v>
          </cell>
        </row>
        <row r="6417">
          <cell r="A6417">
            <v>6416089</v>
          </cell>
          <cell r="B6417" t="str">
            <v>Usinagem para pavimento de concreto com fôrmas deslizantes - areia extraída e brita produzida</v>
          </cell>
          <cell r="C6417" t="str">
            <v>m³</v>
          </cell>
          <cell r="D6417">
            <v>292.56</v>
          </cell>
          <cell r="E6417" t="str">
            <v>SICRO Abr/26</v>
          </cell>
        </row>
        <row r="6418">
          <cell r="A6418">
            <v>6416094</v>
          </cell>
          <cell r="B6418" t="str">
            <v>Usinagem para pavimento de concreto compactado com rolo - brita comercial</v>
          </cell>
          <cell r="C6418" t="str">
            <v>m³</v>
          </cell>
          <cell r="D6418">
            <v>383.63</v>
          </cell>
          <cell r="E6418" t="str">
            <v>SICRO Abr/26</v>
          </cell>
        </row>
        <row r="6419">
          <cell r="A6419">
            <v>6416093</v>
          </cell>
          <cell r="B6419" t="str">
            <v>Usinagem para pavimento de concreto compactado com rolo - brita produzida</v>
          </cell>
          <cell r="C6419" t="str">
            <v>m³</v>
          </cell>
          <cell r="D6419">
            <v>239.94</v>
          </cell>
          <cell r="E6419" t="str">
            <v>SICRO Abr/26</v>
          </cell>
        </row>
        <row r="6420">
          <cell r="A6420">
            <v>6416092</v>
          </cell>
          <cell r="B6420" t="str">
            <v>Usinagem para sub-base de concreto compactado com rolo - brita comercial</v>
          </cell>
          <cell r="C6420" t="str">
            <v>m³</v>
          </cell>
          <cell r="D6420">
            <v>336.93</v>
          </cell>
          <cell r="E6420" t="str">
            <v>SICRO Abr/26</v>
          </cell>
        </row>
        <row r="6421">
          <cell r="A6421">
            <v>6416091</v>
          </cell>
          <cell r="B6421" t="str">
            <v>Usinagem para sub-base de concreto compactado com rolo - brita produzida</v>
          </cell>
          <cell r="C6421" t="str">
            <v>m³</v>
          </cell>
          <cell r="D6421">
            <v>186.71</v>
          </cell>
          <cell r="E6421" t="str">
            <v>SICRO Abr/26</v>
          </cell>
        </row>
        <row r="6422">
          <cell r="A6422">
            <v>6817809</v>
          </cell>
          <cell r="B6422" t="str">
            <v>Confecção de BSCC - seção canal de 1,5 x 1,5 m - areia e brita comerciais</v>
          </cell>
          <cell r="C6422" t="str">
            <v>m</v>
          </cell>
          <cell r="D6422">
            <v>1126.3</v>
          </cell>
          <cell r="E6422" t="str">
            <v>SICRO Abr/26</v>
          </cell>
        </row>
        <row r="6423">
          <cell r="A6423">
            <v>6817810</v>
          </cell>
          <cell r="B6423" t="str">
            <v>Confecção de BSCC - seção canal de 1,5 x 1,5 m - areia extraída e brita produzida</v>
          </cell>
          <cell r="C6423" t="str">
            <v>m</v>
          </cell>
          <cell r="D6423">
            <v>1003.65</v>
          </cell>
          <cell r="E6423" t="str">
            <v>SICRO Abr/26</v>
          </cell>
        </row>
        <row r="6424">
          <cell r="A6424">
            <v>6817811</v>
          </cell>
          <cell r="B6424" t="str">
            <v>Confecção de BSCC - seção canal de 2,0 x 1,5 m - areia e brita comerciais</v>
          </cell>
          <cell r="C6424" t="str">
            <v>m</v>
          </cell>
          <cell r="D6424">
            <v>1204.78</v>
          </cell>
          <cell r="E6424" t="str">
            <v>SICRO Abr/26</v>
          </cell>
        </row>
        <row r="6425">
          <cell r="A6425">
            <v>6817812</v>
          </cell>
          <cell r="B6425" t="str">
            <v>Confecção de BSCC - seção canal de 2,0 x 1,5 m - areia extraída e brita produzida</v>
          </cell>
          <cell r="C6425" t="str">
            <v>m</v>
          </cell>
          <cell r="D6425">
            <v>1069.22</v>
          </cell>
          <cell r="E6425" t="str">
            <v>SICRO Abr/26</v>
          </cell>
        </row>
        <row r="6426">
          <cell r="A6426">
            <v>6817813</v>
          </cell>
          <cell r="B6426" t="str">
            <v>Confecção de BSCC - seção canal de 2,0 x 2,0 m - tipo I - areia e brita comerciais</v>
          </cell>
          <cell r="C6426" t="str">
            <v>m</v>
          </cell>
          <cell r="D6426">
            <v>1896.26</v>
          </cell>
          <cell r="E6426" t="str">
            <v>SICRO Abr/26</v>
          </cell>
        </row>
        <row r="6427">
          <cell r="A6427">
            <v>6817814</v>
          </cell>
          <cell r="B6427" t="str">
            <v>Confecção de BSCC - seção canal de 2,0 x 2,0 m - tipo I - areia extraída e brita produzida</v>
          </cell>
          <cell r="C6427" t="str">
            <v>m</v>
          </cell>
          <cell r="D6427">
            <v>1683.24</v>
          </cell>
          <cell r="E6427" t="str">
            <v>SICRO Abr/26</v>
          </cell>
        </row>
        <row r="6428">
          <cell r="A6428">
            <v>6817815</v>
          </cell>
          <cell r="B6428" t="str">
            <v>Confecção de BSCC - seção canal de 2,0 x 2,0 m - tipo II - areia e brita comerciais</v>
          </cell>
          <cell r="C6428" t="str">
            <v>m</v>
          </cell>
          <cell r="D6428">
            <v>1600.08</v>
          </cell>
          <cell r="E6428" t="str">
            <v>SICRO Abr/26</v>
          </cell>
        </row>
        <row r="6429">
          <cell r="A6429">
            <v>6817816</v>
          </cell>
          <cell r="B6429" t="str">
            <v>Confecção de BSCC - seção canal de 2,0 x 2,0 m - tipo II - areia extraída e brita produzida</v>
          </cell>
          <cell r="C6429" t="str">
            <v>m</v>
          </cell>
          <cell r="D6429">
            <v>1387.06</v>
          </cell>
          <cell r="E6429" t="str">
            <v>SICRO Abr/26</v>
          </cell>
        </row>
        <row r="6430">
          <cell r="A6430">
            <v>6817817</v>
          </cell>
          <cell r="B6430" t="str">
            <v>Confecção de BSCC - seção canal de 2,5 x 1,5 m - areia e brita comerciais</v>
          </cell>
          <cell r="C6430" t="str">
            <v>m</v>
          </cell>
          <cell r="D6430">
            <v>1295.05</v>
          </cell>
          <cell r="E6430" t="str">
            <v>SICRO Abr/26</v>
          </cell>
        </row>
        <row r="6431">
          <cell r="A6431">
            <v>6817818</v>
          </cell>
          <cell r="B6431" t="str">
            <v>Confecção de BSCC - seção canal de 2,5 x 1,5 m - areia extraída e brita produzida</v>
          </cell>
          <cell r="C6431" t="str">
            <v>m</v>
          </cell>
          <cell r="D6431">
            <v>1148.19</v>
          </cell>
          <cell r="E6431" t="str">
            <v>SICRO Abr/26</v>
          </cell>
        </row>
        <row r="6432">
          <cell r="A6432">
            <v>6817819</v>
          </cell>
          <cell r="B6432" t="str">
            <v>Confecção de BSCC - seção canal de 2,5 x 2,0 m - tipo I - areia e brita comerciais</v>
          </cell>
          <cell r="C6432" t="str">
            <v>m</v>
          </cell>
          <cell r="D6432">
            <v>1992.85</v>
          </cell>
          <cell r="E6432" t="str">
            <v>SICRO Abr/26</v>
          </cell>
        </row>
        <row r="6433">
          <cell r="A6433">
            <v>6817820</v>
          </cell>
          <cell r="B6433" t="str">
            <v>Confecção de BSCC - seção canal de 2,5 x 2,0 m - tipo I - areia extraída e brita produzida</v>
          </cell>
          <cell r="C6433" t="str">
            <v>m</v>
          </cell>
          <cell r="D6433">
            <v>1763.69</v>
          </cell>
          <cell r="E6433" t="str">
            <v>SICRO Abr/26</v>
          </cell>
        </row>
        <row r="6434">
          <cell r="A6434">
            <v>6817821</v>
          </cell>
          <cell r="B6434" t="str">
            <v>Confecção de BSCC - seção canal de 2,5 x 2,0 m - tipo II - areia e brita comerciais</v>
          </cell>
          <cell r="C6434" t="str">
            <v>m</v>
          </cell>
          <cell r="D6434">
            <v>1706.45</v>
          </cell>
          <cell r="E6434" t="str">
            <v>SICRO Abr/26</v>
          </cell>
        </row>
        <row r="6435">
          <cell r="A6435">
            <v>6817822</v>
          </cell>
          <cell r="B6435" t="str">
            <v>Confecção de BSCC - seção canal de 2,5 x 2,0 m - tipo II - areia extraída e brita produzida</v>
          </cell>
          <cell r="C6435" t="str">
            <v>m</v>
          </cell>
          <cell r="D6435">
            <v>1477.29</v>
          </cell>
          <cell r="E6435" t="str">
            <v>SICRO Abr/26</v>
          </cell>
        </row>
        <row r="6436">
          <cell r="A6436">
            <v>6817823</v>
          </cell>
          <cell r="B6436" t="str">
            <v>Confecção de BSCC - seção canal de 3,0 x 1,5 m - areia e brita comerciais</v>
          </cell>
          <cell r="C6436" t="str">
            <v>m</v>
          </cell>
          <cell r="D6436">
            <v>1390.44</v>
          </cell>
          <cell r="E6436" t="str">
            <v>SICRO Abr/26</v>
          </cell>
        </row>
        <row r="6437">
          <cell r="A6437">
            <v>6817824</v>
          </cell>
          <cell r="B6437" t="str">
            <v>Confecção de BSCC - seção canal de 3,0 x 1,5 m - areia extraída e brita produzida</v>
          </cell>
          <cell r="C6437" t="str">
            <v>m</v>
          </cell>
          <cell r="D6437">
            <v>1230.67</v>
          </cell>
          <cell r="E6437" t="str">
            <v>SICRO Abr/26</v>
          </cell>
        </row>
        <row r="6438">
          <cell r="A6438">
            <v>6817825</v>
          </cell>
          <cell r="B6438" t="str">
            <v>Confecção de BSCC - seção canal de 3,0 x 2,0 m - tipo I - areia e brita comerciais</v>
          </cell>
          <cell r="C6438" t="str">
            <v>m</v>
          </cell>
          <cell r="D6438">
            <v>2024.55</v>
          </cell>
          <cell r="E6438" t="str">
            <v>SICRO Abr/26</v>
          </cell>
        </row>
        <row r="6439">
          <cell r="A6439">
            <v>6817826</v>
          </cell>
          <cell r="B6439" t="str">
            <v>Confecção de BSCC - seção canal de 3,0 x 2,0 m - tipo I - areia extraída e brita produzida</v>
          </cell>
          <cell r="C6439" t="str">
            <v>m</v>
          </cell>
          <cell r="D6439">
            <v>1779.25</v>
          </cell>
          <cell r="E6439" t="str">
            <v>SICRO Abr/26</v>
          </cell>
        </row>
        <row r="6440">
          <cell r="A6440">
            <v>6817827</v>
          </cell>
          <cell r="B6440" t="str">
            <v>Confecção de BSCC - seção canal de 3,0 x 2,0 m - tipo II - areia e brita comerciais</v>
          </cell>
          <cell r="C6440" t="str">
            <v>m</v>
          </cell>
          <cell r="D6440">
            <v>1812.81</v>
          </cell>
          <cell r="E6440" t="str">
            <v>SICRO Abr/26</v>
          </cell>
        </row>
        <row r="6441">
          <cell r="A6441">
            <v>6817828</v>
          </cell>
          <cell r="B6441" t="str">
            <v>Confecção de BSCC - seção canal de 3,0 x 2,0 m - tipo II - areia extraída e brita produzida</v>
          </cell>
          <cell r="C6441" t="str">
            <v>m</v>
          </cell>
          <cell r="D6441">
            <v>1567.52</v>
          </cell>
          <cell r="E6441" t="str">
            <v>SICRO Abr/26</v>
          </cell>
        </row>
        <row r="6442">
          <cell r="A6442">
            <v>6817753</v>
          </cell>
          <cell r="B6442" t="str">
            <v>Confecção de BSCC - seção fechada de 1,5 x 1,5 m - altura do aterro de 0,25 a 1,00 m - areia e brita comerciais</v>
          </cell>
          <cell r="C6442" t="str">
            <v>m</v>
          </cell>
          <cell r="D6442">
            <v>1519.83</v>
          </cell>
          <cell r="E6442" t="str">
            <v>SICRO Abr/26</v>
          </cell>
        </row>
        <row r="6443">
          <cell r="A6443">
            <v>6817754</v>
          </cell>
          <cell r="B6443" t="str">
            <v>Confecção de BSCC - seção fechada de 1,5 x 1,5 m - altura do aterro de 0,25 a 1,00 m - areia extraída e brita produzida</v>
          </cell>
          <cell r="C6443" t="str">
            <v>m</v>
          </cell>
          <cell r="D6443">
            <v>1347.15</v>
          </cell>
          <cell r="E6443" t="str">
            <v>SICRO Abr/26</v>
          </cell>
        </row>
        <row r="6444">
          <cell r="A6444">
            <v>6817755</v>
          </cell>
          <cell r="B6444" t="str">
            <v>Confecção de BSCC - seção fechada de 1,5 x 1,5 m - altura do aterro de 1,00 a 2,50 m - areia e brita comerciais</v>
          </cell>
          <cell r="C6444" t="str">
            <v>m</v>
          </cell>
          <cell r="D6444">
            <v>1454.4</v>
          </cell>
          <cell r="E6444" t="str">
            <v>SICRO Abr/26</v>
          </cell>
        </row>
        <row r="6445">
          <cell r="A6445">
            <v>6817756</v>
          </cell>
          <cell r="B6445" t="str">
            <v>Confecção de BSCC - seção fechada de 1,5 x 1,5 m - altura do aterro de 1,00 a 2,50 m - areia extraída e brita produzida</v>
          </cell>
          <cell r="C6445" t="str">
            <v>m</v>
          </cell>
          <cell r="D6445">
            <v>1281.72</v>
          </cell>
          <cell r="E6445" t="str">
            <v>SICRO Abr/26</v>
          </cell>
        </row>
        <row r="6446">
          <cell r="A6446">
            <v>6817763</v>
          </cell>
          <cell r="B6446" t="str">
            <v>Confecção de BSCC - seção fechada de 1,5 x 1,5 m - altura do aterro de 10,00 a 12,50 m - areia e brita comerciais</v>
          </cell>
          <cell r="C6446" t="str">
            <v>m</v>
          </cell>
          <cell r="D6446">
            <v>1841.06</v>
          </cell>
          <cell r="E6446" t="str">
            <v>SICRO Abr/26</v>
          </cell>
        </row>
        <row r="6447">
          <cell r="A6447">
            <v>6817764</v>
          </cell>
          <cell r="B6447" t="str">
            <v>Confecção de BSCC - seção fechada de 1,5 x 1,5 m - altura do aterro de 10,00 a 12,50 m - areia extraída e brita produzida</v>
          </cell>
          <cell r="C6447" t="str">
            <v>m</v>
          </cell>
          <cell r="D6447">
            <v>1612.06</v>
          </cell>
          <cell r="E6447" t="str">
            <v>SICRO Abr/26</v>
          </cell>
        </row>
        <row r="6448">
          <cell r="A6448">
            <v>6817765</v>
          </cell>
          <cell r="B6448" t="str">
            <v>Confecção de BSCC - seção fechada de 1,5 x 1,5 m - altura do aterro de 12,50 a 15,00 m - areia e brita comerciais</v>
          </cell>
          <cell r="C6448" t="str">
            <v>m</v>
          </cell>
          <cell r="D6448">
            <v>2125.88</v>
          </cell>
          <cell r="E6448" t="str">
            <v>SICRO Abr/26</v>
          </cell>
        </row>
        <row r="6449">
          <cell r="A6449">
            <v>6817766</v>
          </cell>
          <cell r="B6449" t="str">
            <v>Confecção de BSCC - seção fechada de 1,5 x 1,5 m - altura do aterro de 12,50 a 15,00 m - areia extraída e brita produzida</v>
          </cell>
          <cell r="C6449" t="str">
            <v>m</v>
          </cell>
          <cell r="D6449">
            <v>1914.71</v>
          </cell>
          <cell r="E6449" t="str">
            <v>SICRO Abr/26</v>
          </cell>
        </row>
        <row r="6450">
          <cell r="A6450">
            <v>6817757</v>
          </cell>
          <cell r="B6450" t="str">
            <v>Confecção de BSCC - seção fechada de 1,5 x 1,5 m - altura do aterro de 2,50 a 5,00 m - areia e brita comerciais</v>
          </cell>
          <cell r="C6450" t="str">
            <v>m</v>
          </cell>
          <cell r="D6450">
            <v>1454.4</v>
          </cell>
          <cell r="E6450" t="str">
            <v>SICRO Abr/26</v>
          </cell>
        </row>
        <row r="6451">
          <cell r="A6451">
            <v>6817758</v>
          </cell>
          <cell r="B6451" t="str">
            <v>Confecção de BSCC - seção fechada de 1,5 x 1,5 m - altura do aterro de 2,50 a 5,00 m - areia extraída e brita produzida</v>
          </cell>
          <cell r="C6451" t="str">
            <v>m</v>
          </cell>
          <cell r="D6451">
            <v>1281.72</v>
          </cell>
          <cell r="E6451" t="str">
            <v>SICRO Abr/26</v>
          </cell>
        </row>
        <row r="6452">
          <cell r="A6452">
            <v>6817759</v>
          </cell>
          <cell r="B6452" t="str">
            <v>Confecção de BSCC - seção fechada de 1,5 x 1,5 m - altura do aterro de 5,00 a 7,50 m - areia e brita comerciais</v>
          </cell>
          <cell r="C6452" t="str">
            <v>m</v>
          </cell>
          <cell r="D6452">
            <v>1581.85</v>
          </cell>
          <cell r="E6452" t="str">
            <v>SICRO Abr/26</v>
          </cell>
        </row>
        <row r="6453">
          <cell r="A6453">
            <v>6817760</v>
          </cell>
          <cell r="B6453" t="str">
            <v>Confecção de BSCC - seção fechada de 1,5 x 1,5 m - altura do aterro de 5,00 a 7,50 m - areia extraída e brita produzida</v>
          </cell>
          <cell r="C6453" t="str">
            <v>m</v>
          </cell>
          <cell r="D6453">
            <v>1411.69</v>
          </cell>
          <cell r="E6453" t="str">
            <v>SICRO Abr/26</v>
          </cell>
        </row>
        <row r="6454">
          <cell r="A6454">
            <v>6817761</v>
          </cell>
          <cell r="B6454" t="str">
            <v>Confecção de BSCC - seção fechada de 1,5 x 1,5 m - altura do aterro de 7,50 a 10,00 m - areia e brita comerciais</v>
          </cell>
          <cell r="C6454" t="str">
            <v>m</v>
          </cell>
          <cell r="D6454">
            <v>1949.65</v>
          </cell>
          <cell r="E6454" t="str">
            <v>SICRO Abr/26</v>
          </cell>
        </row>
        <row r="6455">
          <cell r="A6455">
            <v>6817762</v>
          </cell>
          <cell r="B6455" t="str">
            <v>Confecção de BSCC - seção fechada de 1,5 x 1,5 m - altura do aterro de 7,50 a 10,00 m - areia extraída e brita produzida</v>
          </cell>
          <cell r="C6455" t="str">
            <v>m</v>
          </cell>
          <cell r="D6455">
            <v>1720.65</v>
          </cell>
          <cell r="E6455" t="str">
            <v>SICRO Abr/26</v>
          </cell>
        </row>
        <row r="6456">
          <cell r="A6456">
            <v>6817767</v>
          </cell>
          <cell r="B6456" t="str">
            <v>Confecção de BSCC - seção fechada de 2,0 x 2,0 m - altura do aterro de 0,25 a 1,00 m - areia e brita comerciais</v>
          </cell>
          <cell r="C6456" t="str">
            <v>m</v>
          </cell>
          <cell r="D6456">
            <v>2224.39</v>
          </cell>
          <cell r="E6456" t="str">
            <v>SICRO Abr/26</v>
          </cell>
        </row>
        <row r="6457">
          <cell r="A6457">
            <v>6817768</v>
          </cell>
          <cell r="B6457" t="str">
            <v>Confecção de BSCC - seção fechada de 2,0 x 2,0 m - altura do aterro de 0,25 a 1,00 m - areia extraída e brita produzida</v>
          </cell>
          <cell r="C6457" t="str">
            <v>m</v>
          </cell>
          <cell r="D6457">
            <v>2003.3</v>
          </cell>
          <cell r="E6457" t="str">
            <v>SICRO Abr/26</v>
          </cell>
        </row>
        <row r="6458">
          <cell r="A6458">
            <v>6817769</v>
          </cell>
          <cell r="B6458" t="str">
            <v>Confecção de BSCC - seção fechada de 2,0 x 2,0 m - altura do aterro de 1,00 a 2,50 m - areia e brita comerciais</v>
          </cell>
          <cell r="C6458" t="str">
            <v>m</v>
          </cell>
          <cell r="D6458">
            <v>1872.85</v>
          </cell>
          <cell r="E6458" t="str">
            <v>SICRO Abr/26</v>
          </cell>
        </row>
        <row r="6459">
          <cell r="A6459">
            <v>6817770</v>
          </cell>
          <cell r="B6459" t="str">
            <v>Confecção de BSCC - seção fechada de 2,0 x 2,0 m - altura do aterro de 1,00 a 2,50 m - areia extraída e brita produzida</v>
          </cell>
          <cell r="C6459" t="str">
            <v>m</v>
          </cell>
          <cell r="D6459">
            <v>1651.76</v>
          </cell>
          <cell r="E6459" t="str">
            <v>SICRO Abr/26</v>
          </cell>
        </row>
        <row r="6460">
          <cell r="A6460">
            <v>6817777</v>
          </cell>
          <cell r="B6460" t="str">
            <v>Confecção de BSCC - seção fechada de 2,0 x 2,0 m - altura do aterro de 10,00 a 12,50 m - areia e brita comerciais</v>
          </cell>
          <cell r="C6460" t="str">
            <v>m</v>
          </cell>
          <cell r="D6460">
            <v>3065.33</v>
          </cell>
          <cell r="E6460" t="str">
            <v>SICRO Abr/26</v>
          </cell>
        </row>
        <row r="6461">
          <cell r="A6461">
            <v>6817778</v>
          </cell>
          <cell r="B6461" t="str">
            <v>Confecção de BSCC - seção fechada de 2,0 x 2,0 m - altura do aterro de 10,00 a 12,50 m - areia extraída e brita produzida</v>
          </cell>
          <cell r="C6461" t="str">
            <v>m</v>
          </cell>
          <cell r="D6461">
            <v>2802.69</v>
          </cell>
          <cell r="E6461" t="str">
            <v>SICRO Abr/26</v>
          </cell>
        </row>
        <row r="6462">
          <cell r="A6462">
            <v>6817779</v>
          </cell>
          <cell r="B6462" t="str">
            <v>Confecção de BSCC - seção fechada de 2,0 x 2,0 m - altura do aterro de 12,50 a 15,00 m - areia e brita comerciais</v>
          </cell>
          <cell r="C6462" t="str">
            <v>m</v>
          </cell>
          <cell r="D6462">
            <v>3628.03</v>
          </cell>
          <cell r="E6462" t="str">
            <v>SICRO Abr/26</v>
          </cell>
        </row>
        <row r="6463">
          <cell r="A6463">
            <v>6817780</v>
          </cell>
          <cell r="B6463" t="str">
            <v>Confecção de BSCC - seção fechada de 2,0 x 2,0 m - altura do aterro de 12,50 a 15,00 m - areia extraída e brita produzida</v>
          </cell>
          <cell r="C6463" t="str">
            <v>m</v>
          </cell>
          <cell r="D6463">
            <v>3295.45</v>
          </cell>
          <cell r="E6463" t="str">
            <v>SICRO Abr/26</v>
          </cell>
        </row>
        <row r="6464">
          <cell r="A6464">
            <v>6817771</v>
          </cell>
          <cell r="B6464" t="str">
            <v>Confecção de BSCC - seção fechada de 2,0 x 2,0 m - altura do aterro de 2,50 a 5,00 m - areia e brita comerciais</v>
          </cell>
          <cell r="C6464" t="str">
            <v>m</v>
          </cell>
          <cell r="D6464">
            <v>2145.4499999999998</v>
          </cell>
          <cell r="E6464" t="str">
            <v>SICRO Abr/26</v>
          </cell>
        </row>
        <row r="6465">
          <cell r="A6465">
            <v>6817772</v>
          </cell>
          <cell r="B6465" t="str">
            <v>Confecção de BSCC - seção fechada de 2,0 x 2,0 m - altura do aterro de 2,50 a 5,00 m - areia extraída e brita produzida</v>
          </cell>
          <cell r="C6465" t="str">
            <v>m</v>
          </cell>
          <cell r="D6465">
            <v>1927.58</v>
          </cell>
          <cell r="E6465" t="str">
            <v>SICRO Abr/26</v>
          </cell>
        </row>
        <row r="6466">
          <cell r="A6466">
            <v>6817773</v>
          </cell>
          <cell r="B6466" t="str">
            <v>Confecção de BSCC - seção fechada de 2,0 x 2,0 m - altura do aterro de 5,00 a 7,50 m - areia e brita comerciais</v>
          </cell>
          <cell r="C6466" t="str">
            <v>m</v>
          </cell>
          <cell r="D6466">
            <v>2588.4499999999998</v>
          </cell>
          <cell r="E6466" t="str">
            <v>SICRO Abr/26</v>
          </cell>
        </row>
        <row r="6467">
          <cell r="A6467">
            <v>6817774</v>
          </cell>
          <cell r="B6467" t="str">
            <v>Confecção de BSCC - seção fechada de 2,0 x 2,0 m - altura do aterro de 5,00 a 7,50 m - areia extraída e brita produzida</v>
          </cell>
          <cell r="C6467" t="str">
            <v>m</v>
          </cell>
          <cell r="D6467">
            <v>2295.84</v>
          </cell>
          <cell r="E6467" t="str">
            <v>SICRO Abr/26</v>
          </cell>
        </row>
        <row r="6468">
          <cell r="A6468">
            <v>6817775</v>
          </cell>
          <cell r="B6468" t="str">
            <v>Confecção de BSCC - seção fechada de 2,0 x 2,0 m - altura do aterro de 7,50 a 10,00 m - areia e brita comerciais</v>
          </cell>
          <cell r="C6468" t="str">
            <v>m</v>
          </cell>
          <cell r="D6468">
            <v>2822.71</v>
          </cell>
          <cell r="E6468" t="str">
            <v>SICRO Abr/26</v>
          </cell>
        </row>
        <row r="6469">
          <cell r="A6469">
            <v>6817776</v>
          </cell>
          <cell r="B6469" t="str">
            <v>Confecção de BSCC - seção fechada de 2,0 x 2,0 m - altura do aterro de 7,50 a 10,00 m - areia extraída e brita produzida</v>
          </cell>
          <cell r="C6469" t="str">
            <v>m</v>
          </cell>
          <cell r="D6469">
            <v>2552.87</v>
          </cell>
          <cell r="E6469" t="str">
            <v>SICRO Abr/26</v>
          </cell>
        </row>
        <row r="6470">
          <cell r="A6470">
            <v>6817781</v>
          </cell>
          <cell r="B6470" t="str">
            <v>Confecção de BSCC - seção fechada de 2,5 x 2,5 m - altura do aterro de 0,25 a 1,00 m - areia e brita comerciais</v>
          </cell>
          <cell r="C6470" t="str">
            <v>m</v>
          </cell>
          <cell r="D6470">
            <v>3036.59</v>
          </cell>
          <cell r="E6470" t="str">
            <v>SICRO Abr/26</v>
          </cell>
        </row>
        <row r="6471">
          <cell r="A6471">
            <v>6817782</v>
          </cell>
          <cell r="B6471" t="str">
            <v>Confecção de BSCC - seção fechada de 2,5 x 2,5 m - altura do aterro de 0,25 a 1,00 m - areia extraída e brita produzida</v>
          </cell>
          <cell r="C6471" t="str">
            <v>m</v>
          </cell>
          <cell r="D6471">
            <v>2767.09</v>
          </cell>
          <cell r="E6471" t="str">
            <v>SICRO Abr/26</v>
          </cell>
        </row>
        <row r="6472">
          <cell r="A6472">
            <v>6817783</v>
          </cell>
          <cell r="B6472" t="str">
            <v>Confecção de BSCC - seção fechada de 2,5 x 2,5 m - altura do aterro de 1,00 a 2,50 m - areia e brita comerciais</v>
          </cell>
          <cell r="C6472" t="str">
            <v>m</v>
          </cell>
          <cell r="D6472">
            <v>2483.63</v>
          </cell>
          <cell r="E6472" t="str">
            <v>SICRO Abr/26</v>
          </cell>
        </row>
        <row r="6473">
          <cell r="A6473">
            <v>6817784</v>
          </cell>
          <cell r="B6473" t="str">
            <v>Confecção de BSCC - seção fechada de 2,5 x 2,5 m - altura do aterro de 1,00 a 2,50 m - areia extraída e brita produzida</v>
          </cell>
          <cell r="C6473" t="str">
            <v>m</v>
          </cell>
          <cell r="D6473">
            <v>2214.12</v>
          </cell>
          <cell r="E6473" t="str">
            <v>SICRO Abr/26</v>
          </cell>
        </row>
        <row r="6474">
          <cell r="A6474">
            <v>6817791</v>
          </cell>
          <cell r="B6474" t="str">
            <v>Confecção de BSCC - seção fechada de 2,5 x 2,5 m - altura do aterro de 10,00 a 12,50 m - areia e brita comerciais</v>
          </cell>
          <cell r="C6474" t="str">
            <v>m</v>
          </cell>
          <cell r="D6474">
            <v>4495.12</v>
          </cell>
          <cell r="E6474" t="str">
            <v>SICRO Abr/26</v>
          </cell>
        </row>
        <row r="6475">
          <cell r="A6475">
            <v>6817792</v>
          </cell>
          <cell r="B6475" t="str">
            <v>Confecção de BSCC - seção fechada de 2,5 x 2,5 m - altura do aterro de 10,00 a 12,50 m - areia extraída e brita produzida</v>
          </cell>
          <cell r="C6475" t="str">
            <v>m</v>
          </cell>
          <cell r="D6475">
            <v>4091.17</v>
          </cell>
          <cell r="E6475" t="str">
            <v>SICRO Abr/26</v>
          </cell>
        </row>
        <row r="6476">
          <cell r="A6476">
            <v>6817793</v>
          </cell>
          <cell r="B6476" t="str">
            <v>Confecção de BSCC - seção fechada de 2,5 x 2,5 m - altura do aterro de 12,50 a 15,00 m - areia e brita comerciais</v>
          </cell>
          <cell r="C6476" t="str">
            <v>m</v>
          </cell>
          <cell r="D6476">
            <v>5112.49</v>
          </cell>
          <cell r="E6476" t="str">
            <v>SICRO Abr/26</v>
          </cell>
        </row>
        <row r="6477">
          <cell r="A6477">
            <v>6817794</v>
          </cell>
          <cell r="B6477" t="str">
            <v>Confecção de BSCC - seção fechada de 2,5 x 2,5 m - altura do aterro de 12,50 a 15,00 m - areia extraída e brita produzida</v>
          </cell>
          <cell r="C6477" t="str">
            <v>m</v>
          </cell>
          <cell r="D6477">
            <v>4708.53</v>
          </cell>
          <cell r="E6477" t="str">
            <v>SICRO Abr/26</v>
          </cell>
        </row>
        <row r="6478">
          <cell r="A6478">
            <v>6817785</v>
          </cell>
          <cell r="B6478" t="str">
            <v>Confecção de BSCC - seção fechada de 2,5 x 2,5 m - altura do aterro de 2,50 a 5,00 m - areia e brita comerciais</v>
          </cell>
          <cell r="C6478" t="str">
            <v>m</v>
          </cell>
          <cell r="D6478">
            <v>3174.85</v>
          </cell>
          <cell r="E6478" t="str">
            <v>SICRO Abr/26</v>
          </cell>
        </row>
        <row r="6479">
          <cell r="A6479">
            <v>6817786</v>
          </cell>
          <cell r="B6479" t="str">
            <v>Confecção de BSCC - seção fechada de 2,5 x 2,5 m - altura do aterro de 2,50 a 5,00 m - areia extraída e brita produzida</v>
          </cell>
          <cell r="C6479" t="str">
            <v>m</v>
          </cell>
          <cell r="D6479">
            <v>2818.63</v>
          </cell>
          <cell r="E6479" t="str">
            <v>SICRO Abr/26</v>
          </cell>
        </row>
        <row r="6480">
          <cell r="A6480">
            <v>6817787</v>
          </cell>
          <cell r="B6480" t="str">
            <v>Confecção de BSCC - seção fechada de 2,5 x 2,5 m - altura do aterro de 5,00 a 7,50 m - areia e brita comerciais</v>
          </cell>
          <cell r="C6480" t="str">
            <v>m</v>
          </cell>
          <cell r="D6480">
            <v>3651.54</v>
          </cell>
          <cell r="E6480" t="str">
            <v>SICRO Abr/26</v>
          </cell>
        </row>
        <row r="6481">
          <cell r="A6481">
            <v>6817788</v>
          </cell>
          <cell r="B6481" t="str">
            <v>Confecção de BSCC - seção fechada de 2,5 x 2,5 m - altura do aterro de 5,00 a 7,50 m - areia extraída e brita produzida</v>
          </cell>
          <cell r="C6481" t="str">
            <v>m</v>
          </cell>
          <cell r="D6481">
            <v>3323.04</v>
          </cell>
          <cell r="E6481" t="str">
            <v>SICRO Abr/26</v>
          </cell>
        </row>
        <row r="6482">
          <cell r="A6482">
            <v>6817789</v>
          </cell>
          <cell r="B6482" t="str">
            <v>Confecção de BSCC - seção fechada de 2,5 x 2,5 m - altura do aterro de 7,50 a 10,00 m - areia e brita comerciais</v>
          </cell>
          <cell r="C6482" t="str">
            <v>m</v>
          </cell>
          <cell r="D6482">
            <v>4074.12</v>
          </cell>
          <cell r="E6482" t="str">
            <v>SICRO Abr/26</v>
          </cell>
        </row>
        <row r="6483">
          <cell r="A6483">
            <v>6817790</v>
          </cell>
          <cell r="B6483" t="str">
            <v>Confecção de BSCC - seção fechada de 2,5 x 2,5 m - altura do aterro de 7,50 a 10,00 m - areia extraída e brita produzida</v>
          </cell>
          <cell r="C6483" t="str">
            <v>m</v>
          </cell>
          <cell r="D6483">
            <v>3754.38</v>
          </cell>
          <cell r="E6483" t="str">
            <v>SICRO Abr/26</v>
          </cell>
        </row>
        <row r="6484">
          <cell r="A6484">
            <v>6817795</v>
          </cell>
          <cell r="B6484" t="str">
            <v>Confecção de BSCC - seção fechada de 3,0 x 3,0 m - altura do aterro de 0,25 a 1,00 m - areia e brita comerciais</v>
          </cell>
          <cell r="C6484" t="str">
            <v>m</v>
          </cell>
          <cell r="D6484">
            <v>3909.43</v>
          </cell>
          <cell r="E6484" t="str">
            <v>SICRO Abr/26</v>
          </cell>
        </row>
        <row r="6485">
          <cell r="A6485">
            <v>6817796</v>
          </cell>
          <cell r="B6485" t="str">
            <v>Confecção de BSCC - seção fechada de 3,0 x 3,0 m - altura do aterro de 0,25 a 1,00 m - areia extraída e brita produzida</v>
          </cell>
          <cell r="C6485" t="str">
            <v>m</v>
          </cell>
          <cell r="D6485">
            <v>3596.15</v>
          </cell>
          <cell r="E6485" t="str">
            <v>SICRO Abr/26</v>
          </cell>
        </row>
        <row r="6486">
          <cell r="A6486">
            <v>6817797</v>
          </cell>
          <cell r="B6486" t="str">
            <v>Confecção de BSCC - seção fechada de 3,0 x 3,0 m - altura do aterro de 1,00 a 2,50 m - areia e brita comerciais</v>
          </cell>
          <cell r="C6486" t="str">
            <v>m</v>
          </cell>
          <cell r="D6486">
            <v>3327.75</v>
          </cell>
          <cell r="E6486" t="str">
            <v>SICRO Abr/26</v>
          </cell>
        </row>
        <row r="6487">
          <cell r="A6487">
            <v>6817798</v>
          </cell>
          <cell r="B6487" t="str">
            <v>Confecção de BSCC - seção fechada de 3,0 x 3,0 m - altura do aterro de 1,00 a 2,50 m - areia extraída e brita produzida</v>
          </cell>
          <cell r="C6487" t="str">
            <v>m</v>
          </cell>
          <cell r="D6487">
            <v>3014.46</v>
          </cell>
          <cell r="E6487" t="str">
            <v>SICRO Abr/26</v>
          </cell>
        </row>
        <row r="6488">
          <cell r="A6488">
            <v>6817805</v>
          </cell>
          <cell r="B6488" t="str">
            <v>Confecção de BSCC - seção fechada de 3,0 x 3,0 m - altura do aterro de 10,00 a 12,50 m - areia e brita comerciais</v>
          </cell>
          <cell r="C6488" t="str">
            <v>m</v>
          </cell>
          <cell r="D6488">
            <v>6329.34</v>
          </cell>
          <cell r="E6488" t="str">
            <v>SICRO Abr/26</v>
          </cell>
        </row>
        <row r="6489">
          <cell r="A6489">
            <v>6817806</v>
          </cell>
          <cell r="B6489" t="str">
            <v>Confecção de BSCC - seção fechada de 3,0 x 3,0 m - altura do aterro de 10,00 a 12,50 m - areia extraída e brita produzida</v>
          </cell>
          <cell r="C6489" t="str">
            <v>m</v>
          </cell>
          <cell r="D6489">
            <v>5854.01</v>
          </cell>
          <cell r="E6489" t="str">
            <v>SICRO Abr/26</v>
          </cell>
        </row>
        <row r="6490">
          <cell r="A6490">
            <v>6817807</v>
          </cell>
          <cell r="B6490" t="str">
            <v>Confecção de BSCC - seção fechada de 3,0 x 3,0 m - altura do aterro de 12,50 a 15,00 m - areia e brita comerciais</v>
          </cell>
          <cell r="C6490" t="str">
            <v>m</v>
          </cell>
          <cell r="D6490">
            <v>7011.02</v>
          </cell>
          <cell r="E6490" t="str">
            <v>SICRO Abr/26</v>
          </cell>
        </row>
        <row r="6491">
          <cell r="A6491">
            <v>6817808</v>
          </cell>
          <cell r="B6491" t="str">
            <v>Confecção de BSCC - seção fechada de 3,0 x 3,0 m - altura do aterro de 12,50 a 15,00 m - areia extraída e brita produzida</v>
          </cell>
          <cell r="C6491" t="str">
            <v>m</v>
          </cell>
          <cell r="D6491">
            <v>6535.69</v>
          </cell>
          <cell r="E6491" t="str">
            <v>SICRO Abr/26</v>
          </cell>
        </row>
        <row r="6492">
          <cell r="A6492">
            <v>6817799</v>
          </cell>
          <cell r="B6492" t="str">
            <v>Confecção de BSCC - seção fechada de 3,0 x 3,0 m - altura do aterro de 2,50 a 5,00 m - areia e brita comerciais</v>
          </cell>
          <cell r="C6492" t="str">
            <v>m</v>
          </cell>
          <cell r="D6492">
            <v>4179.46</v>
          </cell>
          <cell r="E6492" t="str">
            <v>SICRO Abr/26</v>
          </cell>
        </row>
        <row r="6493">
          <cell r="A6493">
            <v>6817800</v>
          </cell>
          <cell r="B6493" t="str">
            <v>Confecção de BSCC - seção fechada de 3,0 x 3,0 m - altura do aterro de 2,50 a 5,00 m - areia extraída e brita produzida</v>
          </cell>
          <cell r="C6493" t="str">
            <v>m</v>
          </cell>
          <cell r="D6493">
            <v>3759.62</v>
          </cell>
          <cell r="E6493" t="str">
            <v>SICRO Abr/26</v>
          </cell>
        </row>
        <row r="6494">
          <cell r="A6494">
            <v>6817801</v>
          </cell>
          <cell r="B6494" t="str">
            <v>Confecção de BSCC - seção fechada de 3,0 x 3,0 m - altura do aterro de 5,00 a 7,50 m - areia e brita comerciais</v>
          </cell>
          <cell r="C6494" t="str">
            <v>m</v>
          </cell>
          <cell r="D6494">
            <v>5049.84</v>
          </cell>
          <cell r="E6494" t="str">
            <v>SICRO Abr/26</v>
          </cell>
        </row>
        <row r="6495">
          <cell r="A6495">
            <v>6817802</v>
          </cell>
          <cell r="B6495" t="str">
            <v>Confecção de BSCC - seção fechada de 3,0 x 3,0 m - altura do aterro de 5,00 a 7,50 m - areia extraída e brita produzida</v>
          </cell>
          <cell r="C6495" t="str">
            <v>m</v>
          </cell>
          <cell r="D6495">
            <v>4673.01</v>
          </cell>
          <cell r="E6495" t="str">
            <v>SICRO Abr/26</v>
          </cell>
        </row>
        <row r="6496">
          <cell r="A6496">
            <v>6817803</v>
          </cell>
          <cell r="B6496" t="str">
            <v>Confecção de BSCC - seção fechada de 3,0 x 3,0 m - altura do aterro de 7,50 a 10,00 m - areia e brita comerciais</v>
          </cell>
          <cell r="C6496" t="str">
            <v>m</v>
          </cell>
          <cell r="D6496">
            <v>5723.9</v>
          </cell>
          <cell r="E6496" t="str">
            <v>SICRO Abr/26</v>
          </cell>
        </row>
        <row r="6497">
          <cell r="A6497">
            <v>6817804</v>
          </cell>
          <cell r="B6497" t="str">
            <v>Confecção de BSCC - seção fechada de 3,0 x 3,0 m - altura do aterro de 7,50 a 10,00 m - areia extraída e brita produzida</v>
          </cell>
          <cell r="C6497" t="str">
            <v>m</v>
          </cell>
          <cell r="D6497">
            <v>5248.58</v>
          </cell>
          <cell r="E6497" t="str">
            <v>SICRO Abr/26</v>
          </cell>
        </row>
        <row r="6498">
          <cell r="A6498">
            <v>6817885</v>
          </cell>
          <cell r="B6498" t="str">
            <v>Corpo de BSCC - seção canal de 1,5 x 1,5 m - pré-moldado - areia e brita comerciais</v>
          </cell>
          <cell r="C6498" t="str">
            <v>m</v>
          </cell>
          <cell r="D6498">
            <v>1419.89</v>
          </cell>
          <cell r="E6498" t="str">
            <v>SICRO Abr/26</v>
          </cell>
        </row>
        <row r="6499">
          <cell r="A6499">
            <v>6817886</v>
          </cell>
          <cell r="B6499" t="str">
            <v>Corpo de BSCC - seção canal de 1,5 x 1,5 m - pré-moldado - areia extraída e brita produzida</v>
          </cell>
          <cell r="C6499" t="str">
            <v>m</v>
          </cell>
          <cell r="D6499">
            <v>1252.06</v>
          </cell>
          <cell r="E6499" t="str">
            <v>SICRO Abr/26</v>
          </cell>
        </row>
        <row r="6500">
          <cell r="A6500">
            <v>6817887</v>
          </cell>
          <cell r="B6500" t="str">
            <v>Corpo de BSCC - seção canal de 2,0 x 1,5 m - pré-moldado - areia e brita comerciais</v>
          </cell>
          <cell r="C6500" t="str">
            <v>m</v>
          </cell>
          <cell r="D6500">
            <v>1546.99</v>
          </cell>
          <cell r="E6500" t="str">
            <v>SICRO Abr/26</v>
          </cell>
        </row>
        <row r="6501">
          <cell r="A6501">
            <v>6817888</v>
          </cell>
          <cell r="B6501" t="str">
            <v>Corpo de BSCC - seção canal de 2,0 x 1,5 m - pré-moldado - areia extraída e brita produzida</v>
          </cell>
          <cell r="C6501" t="str">
            <v>m</v>
          </cell>
          <cell r="D6501">
            <v>1355.55</v>
          </cell>
          <cell r="E6501" t="str">
            <v>SICRO Abr/26</v>
          </cell>
        </row>
        <row r="6502">
          <cell r="A6502">
            <v>6817889</v>
          </cell>
          <cell r="B6502" t="str">
            <v>Corpo de BSCC - seção canal de 2,0 x 2,0 m - pré-moldado - tipo I - areia e brita comerciais</v>
          </cell>
          <cell r="C6502" t="str">
            <v>m</v>
          </cell>
          <cell r="D6502">
            <v>2286.83</v>
          </cell>
          <cell r="E6502" t="str">
            <v>SICRO Abr/26</v>
          </cell>
        </row>
        <row r="6503">
          <cell r="A6503">
            <v>6817890</v>
          </cell>
          <cell r="B6503" t="str">
            <v>Corpo de BSCC - seção canal de 2,0 x 2,0 m - pré-moldado - tipo I - areia extraída e brita produzida</v>
          </cell>
          <cell r="C6503" t="str">
            <v>m</v>
          </cell>
          <cell r="D6503">
            <v>2016.06</v>
          </cell>
          <cell r="E6503" t="str">
            <v>SICRO Abr/26</v>
          </cell>
        </row>
        <row r="6504">
          <cell r="A6504">
            <v>6817891</v>
          </cell>
          <cell r="B6504" t="str">
            <v>Corpo de BSCC - seção canal de 2,0 x 2,0 m - pré-moldado - tipo II - areia e brita comerciais</v>
          </cell>
          <cell r="C6504" t="str">
            <v>m</v>
          </cell>
          <cell r="D6504">
            <v>1990.65</v>
          </cell>
          <cell r="E6504" t="str">
            <v>SICRO Abr/26</v>
          </cell>
        </row>
        <row r="6505">
          <cell r="A6505">
            <v>6817892</v>
          </cell>
          <cell r="B6505" t="str">
            <v>Corpo de BSCC - seção canal de 2,0 x 2,0 m - pré-moldado - tipo II - areia extraída e brita produzida</v>
          </cell>
          <cell r="C6505" t="str">
            <v>m</v>
          </cell>
          <cell r="D6505">
            <v>1719.88</v>
          </cell>
          <cell r="E6505" t="str">
            <v>SICRO Abr/26</v>
          </cell>
        </row>
        <row r="6506">
          <cell r="A6506">
            <v>6817893</v>
          </cell>
          <cell r="B6506" t="str">
            <v>Corpo de BSCC - seção canal de 2,5 x 1,5 m - pré-moldado - areia e brita comerciais</v>
          </cell>
          <cell r="C6506" t="str">
            <v>m</v>
          </cell>
          <cell r="D6506">
            <v>1732.92</v>
          </cell>
          <cell r="E6506" t="str">
            <v>SICRO Abr/26</v>
          </cell>
        </row>
        <row r="6507">
          <cell r="A6507">
            <v>6817894</v>
          </cell>
          <cell r="B6507" t="str">
            <v>Corpo de BSCC - seção canal de 2,5 x 1,5 m - pré-moldado - areia extraída e brita produzida</v>
          </cell>
          <cell r="C6507" t="str">
            <v>m</v>
          </cell>
          <cell r="D6507">
            <v>1516.51</v>
          </cell>
          <cell r="E6507" t="str">
            <v>SICRO Abr/26</v>
          </cell>
        </row>
        <row r="6508">
          <cell r="A6508">
            <v>6817895</v>
          </cell>
          <cell r="B6508" t="str">
            <v>Corpo de BSCC - seção canal de 2,5 x 2,0 m - pré-moldado - tipo I - areia e brita comerciais</v>
          </cell>
          <cell r="C6508" t="str">
            <v>m</v>
          </cell>
          <cell r="D6508">
            <v>2461.85</v>
          </cell>
          <cell r="E6508" t="str">
            <v>SICRO Abr/26</v>
          </cell>
        </row>
        <row r="6509">
          <cell r="A6509">
            <v>6817896</v>
          </cell>
          <cell r="B6509" t="str">
            <v>Corpo de BSCC - seção canal de 2,5 x 2,0 m - pré-moldado - tipo I - areia extraída e brita produzida</v>
          </cell>
          <cell r="C6509" t="str">
            <v>m</v>
          </cell>
          <cell r="D6509">
            <v>2162.85</v>
          </cell>
          <cell r="E6509" t="str">
            <v>SICRO Abr/26</v>
          </cell>
        </row>
        <row r="6510">
          <cell r="A6510">
            <v>6817897</v>
          </cell>
          <cell r="B6510" t="str">
            <v>Corpo de BSCC - seção canal de 2,5 x 2,0 m - pré-moldado - tipo II - areia e brita comerciais</v>
          </cell>
          <cell r="C6510" t="str">
            <v>m</v>
          </cell>
          <cell r="D6510">
            <v>2175.4499999999998</v>
          </cell>
          <cell r="E6510" t="str">
            <v>SICRO Abr/26</v>
          </cell>
        </row>
        <row r="6511">
          <cell r="A6511">
            <v>6817898</v>
          </cell>
          <cell r="B6511" t="str">
            <v>Corpo de BSCC - seção canal de 2,5 x 2,0 m - pré-moldado - tipo II - areia extraída e brita produzida</v>
          </cell>
          <cell r="C6511" t="str">
            <v>m</v>
          </cell>
          <cell r="D6511">
            <v>1876.45</v>
          </cell>
          <cell r="E6511" t="str">
            <v>SICRO Abr/26</v>
          </cell>
        </row>
        <row r="6512">
          <cell r="A6512">
            <v>6817899</v>
          </cell>
          <cell r="B6512" t="str">
            <v>Corpo de BSCC - seção canal de 3,0 x 1,5 m - pré-moldado - areia e brita comerciais</v>
          </cell>
          <cell r="C6512" t="str">
            <v>m</v>
          </cell>
          <cell r="D6512">
            <v>1906.35</v>
          </cell>
          <cell r="E6512" t="str">
            <v>SICRO Abr/26</v>
          </cell>
        </row>
        <row r="6513">
          <cell r="A6513">
            <v>6817900</v>
          </cell>
          <cell r="B6513" t="str">
            <v>Corpo de BSCC - seção canal de 3,0 x 1,5 m - pré-moldado - areia extraída e brita produzida</v>
          </cell>
          <cell r="C6513" t="str">
            <v>m</v>
          </cell>
          <cell r="D6513">
            <v>1664.76</v>
          </cell>
          <cell r="E6513" t="str">
            <v>SICRO Abr/26</v>
          </cell>
        </row>
        <row r="6514">
          <cell r="A6514">
            <v>6817901</v>
          </cell>
          <cell r="B6514" t="str">
            <v>Corpo de BSCC - seção canal de 3,0 x 2,0 m - pré-moldado - tipo I - areia e brita comerciais</v>
          </cell>
          <cell r="C6514" t="str">
            <v>m</v>
          </cell>
          <cell r="D6514">
            <v>2576.65</v>
          </cell>
          <cell r="E6514" t="str">
            <v>SICRO Abr/26</v>
          </cell>
        </row>
        <row r="6515">
          <cell r="A6515">
            <v>6817902</v>
          </cell>
          <cell r="B6515" t="str">
            <v>Corpo de BSCC - seção canal de 3,0 x 2,0 m - pré-moldado - tipo I - areia extraída e brita produzida</v>
          </cell>
          <cell r="C6515" t="str">
            <v>m</v>
          </cell>
          <cell r="D6515">
            <v>2247.66</v>
          </cell>
          <cell r="E6515" t="str">
            <v>SICRO Abr/26</v>
          </cell>
        </row>
        <row r="6516">
          <cell r="A6516">
            <v>6817903</v>
          </cell>
          <cell r="B6516" t="str">
            <v>Corpo de BSCC - seção canal de 3,0 x 2,0 m - pré-moldado - tipo II - areia e brita comerciais</v>
          </cell>
          <cell r="C6516" t="str">
            <v>m</v>
          </cell>
          <cell r="D6516">
            <v>2364.91</v>
          </cell>
          <cell r="E6516" t="str">
            <v>SICRO Abr/26</v>
          </cell>
        </row>
        <row r="6517">
          <cell r="A6517">
            <v>6817904</v>
          </cell>
          <cell r="B6517" t="str">
            <v>Corpo de BSCC - seção canal de 3,0 x 2,0 m - pré-moldado - tipo II - areia extraída e brita produzida</v>
          </cell>
          <cell r="C6517" t="str">
            <v>m</v>
          </cell>
          <cell r="D6517">
            <v>2035.93</v>
          </cell>
          <cell r="E6517" t="str">
            <v>SICRO Abr/26</v>
          </cell>
        </row>
        <row r="6518">
          <cell r="A6518">
            <v>6817829</v>
          </cell>
          <cell r="B6518" t="str">
            <v>Corpo de BSCC - seção fechada de 1,5 x 1,5 m - pré-moldado - altura do aterro de 0,25 a 1,00 m - areia e brita comerciais</v>
          </cell>
          <cell r="C6518" t="str">
            <v>m</v>
          </cell>
          <cell r="D6518">
            <v>1886.64</v>
          </cell>
          <cell r="E6518" t="str">
            <v>SICRO Abr/26</v>
          </cell>
        </row>
        <row r="6519">
          <cell r="A6519">
            <v>6817830</v>
          </cell>
          <cell r="B6519" t="str">
            <v>Corpo de BSCC - seção fechada de 1,5 x 1,5 m - pré-moldado - altura do aterro de 0,25 a 1,00 m - areia extraída e brita produzida</v>
          </cell>
          <cell r="C6519" t="str">
            <v>m</v>
          </cell>
          <cell r="D6519">
            <v>1668.37</v>
          </cell>
          <cell r="E6519" t="str">
            <v>SICRO Abr/26</v>
          </cell>
        </row>
        <row r="6520">
          <cell r="A6520">
            <v>6817831</v>
          </cell>
          <cell r="B6520" t="str">
            <v>Corpo de BSCC - seção fechada de 1,5 x 1,5 m - pré-moldado - altura do aterro de 1,00 a 2,50 m - areia e brita comerciais</v>
          </cell>
          <cell r="C6520" t="str">
            <v>m</v>
          </cell>
          <cell r="D6520">
            <v>1821.21</v>
          </cell>
          <cell r="E6520" t="str">
            <v>SICRO Abr/26</v>
          </cell>
        </row>
        <row r="6521">
          <cell r="A6521">
            <v>6817832</v>
          </cell>
          <cell r="B6521" t="str">
            <v>Corpo de BSCC - seção fechada de 1,5 x 1,5 m - pré-moldado - altura do aterro de 1,00 a 2,50 m - areia extraída e brita produzida</v>
          </cell>
          <cell r="C6521" t="str">
            <v>m</v>
          </cell>
          <cell r="D6521">
            <v>1602.94</v>
          </cell>
          <cell r="E6521" t="str">
            <v>SICRO Abr/26</v>
          </cell>
        </row>
        <row r="6522">
          <cell r="A6522">
            <v>6817839</v>
          </cell>
          <cell r="B6522" t="str">
            <v>Corpo de BSCC - seção fechada de 1,5 x 1,5 m - pré-moldado - altura do aterro de 10,00 a 12,50 m - areia e brita comerciais</v>
          </cell>
          <cell r="C6522" t="str">
            <v>m</v>
          </cell>
          <cell r="D6522">
            <v>2214.62</v>
          </cell>
          <cell r="E6522" t="str">
            <v>SICRO Abr/26</v>
          </cell>
        </row>
        <row r="6523">
          <cell r="A6523">
            <v>6817840</v>
          </cell>
          <cell r="B6523" t="str">
            <v>Corpo de BSCC - seção fechada de 1,5 x 1,5 m - pré-moldado - altura do aterro de 10,00 a 12,50 m - areia extraída e brita produzida</v>
          </cell>
          <cell r="C6523" t="str">
            <v>m</v>
          </cell>
          <cell r="D6523">
            <v>1938.41</v>
          </cell>
          <cell r="E6523" t="str">
            <v>SICRO Abr/26</v>
          </cell>
        </row>
        <row r="6524">
          <cell r="A6524">
            <v>6817841</v>
          </cell>
          <cell r="B6524" t="str">
            <v>Corpo de BSCC - seção fechada de 1,5 x 1,5 m - pré-moldado - altura do aterro de 12,50 a 15,00 m - areia e brita comerciais</v>
          </cell>
          <cell r="C6524" t="str">
            <v>m</v>
          </cell>
          <cell r="D6524">
            <v>2499.44</v>
          </cell>
          <cell r="E6524" t="str">
            <v>SICRO Abr/26</v>
          </cell>
        </row>
        <row r="6525">
          <cell r="A6525">
            <v>6817842</v>
          </cell>
          <cell r="B6525" t="str">
            <v>Corpo de BSCC - seção fechada de 1,5 x 1,5 m - pré-moldado - altura do aterro de 12,50 a 15,00 m - areia extraída e brita produzida</v>
          </cell>
          <cell r="C6525" t="str">
            <v>m</v>
          </cell>
          <cell r="D6525">
            <v>2241.06</v>
          </cell>
          <cell r="E6525" t="str">
            <v>SICRO Abr/26</v>
          </cell>
        </row>
        <row r="6526">
          <cell r="A6526">
            <v>6817833</v>
          </cell>
          <cell r="B6526" t="str">
            <v>Corpo de BSCC - seção fechada de 1,5 x 1,5 m - pré-moldado - altura do aterro de 2,50 a 5,00 m - areia e brita comerciais</v>
          </cell>
          <cell r="C6526" t="str">
            <v>m</v>
          </cell>
          <cell r="D6526">
            <v>1821.21</v>
          </cell>
          <cell r="E6526" t="str">
            <v>SICRO Abr/26</v>
          </cell>
        </row>
        <row r="6527">
          <cell r="A6527">
            <v>6817834</v>
          </cell>
          <cell r="B6527" t="str">
            <v>Corpo de BSCC - seção fechada de 1,5 x 1,5 m - pré-moldado - altura do aterro de 2,50 a 5,00 m - areia extraída e brita produzida</v>
          </cell>
          <cell r="C6527" t="str">
            <v>m</v>
          </cell>
          <cell r="D6527">
            <v>1602.94</v>
          </cell>
          <cell r="E6527" t="str">
            <v>SICRO Abr/26</v>
          </cell>
        </row>
        <row r="6528">
          <cell r="A6528">
            <v>6817835</v>
          </cell>
          <cell r="B6528" t="str">
            <v>Corpo de BSCC - seção fechada de 1,5 x 1,5 m - pré-moldado - altura do aterro de 5,00 a 7,50 m - areia e brita comerciais</v>
          </cell>
          <cell r="C6528" t="str">
            <v>m</v>
          </cell>
          <cell r="D6528">
            <v>1948.66</v>
          </cell>
          <cell r="E6528" t="str">
            <v>SICRO Abr/26</v>
          </cell>
        </row>
        <row r="6529">
          <cell r="A6529">
            <v>6817836</v>
          </cell>
          <cell r="B6529" t="str">
            <v>Corpo de BSCC - seção fechada de 1,5 x 1,5 m - pré-moldado - altura do aterro de 5,00 a 7,50 m - areia extraída e brita produzida</v>
          </cell>
          <cell r="C6529" t="str">
            <v>m</v>
          </cell>
          <cell r="D6529">
            <v>1732.91</v>
          </cell>
          <cell r="E6529" t="str">
            <v>SICRO Abr/26</v>
          </cell>
        </row>
        <row r="6530">
          <cell r="A6530">
            <v>6817837</v>
          </cell>
          <cell r="B6530" t="str">
            <v>Corpo de BSCC - seção fechada de 1,5 x 1,5 m - pré-moldado - altura do aterro de 7,50 a 10,00 m - areia e brita comerciais</v>
          </cell>
          <cell r="C6530" t="str">
            <v>m</v>
          </cell>
          <cell r="D6530">
            <v>2323.21</v>
          </cell>
          <cell r="E6530" t="str">
            <v>SICRO Abr/26</v>
          </cell>
        </row>
        <row r="6531">
          <cell r="A6531">
            <v>6817838</v>
          </cell>
          <cell r="B6531" t="str">
            <v>Corpo de BSCC - seção fechada de 1,5 x 1,5 m - pré-moldado - altura do aterro de 7,50 a 10,00 m - areia extraída e brita produzida</v>
          </cell>
          <cell r="C6531" t="str">
            <v>m</v>
          </cell>
          <cell r="D6531">
            <v>2047</v>
          </cell>
          <cell r="E6531" t="str">
            <v>SICRO Abr/26</v>
          </cell>
        </row>
        <row r="6532">
          <cell r="A6532">
            <v>6817843</v>
          </cell>
          <cell r="B6532" t="str">
            <v>Corpo de BSCC - seção fechada de 2,0 x 2,0 m - pré-moldado - altura do aterro de 0,25 a 1,00 m - areia e brita comerciais</v>
          </cell>
          <cell r="C6532" t="str">
            <v>m</v>
          </cell>
          <cell r="D6532">
            <v>2667.32</v>
          </cell>
          <cell r="E6532" t="str">
            <v>SICRO Abr/26</v>
          </cell>
        </row>
        <row r="6533">
          <cell r="A6533">
            <v>6817844</v>
          </cell>
          <cell r="B6533" t="str">
            <v>Corpo de BSCC - seção fechada de 2,0 x 2,0 m - pré-moldado - altura do aterro de 0,25 a 1,00 m - areia extraída e brita produzida</v>
          </cell>
          <cell r="C6533" t="str">
            <v>m</v>
          </cell>
          <cell r="D6533">
            <v>2389.5300000000002</v>
          </cell>
          <cell r="E6533" t="str">
            <v>SICRO Abr/26</v>
          </cell>
        </row>
        <row r="6534">
          <cell r="A6534">
            <v>6817845</v>
          </cell>
          <cell r="B6534" t="str">
            <v>Corpo de BSCC - seção fechada de 2,0 x 2,0 m - pré-moldado - altura do aterro de 1,00 a 2,50 m - areia e brita comerciais</v>
          </cell>
          <cell r="C6534" t="str">
            <v>m</v>
          </cell>
          <cell r="D6534">
            <v>2315.7800000000002</v>
          </cell>
          <cell r="E6534" t="str">
            <v>SICRO Abr/26</v>
          </cell>
        </row>
        <row r="6535">
          <cell r="A6535">
            <v>6817846</v>
          </cell>
          <cell r="B6535" t="str">
            <v>Corpo de BSCC - seção fechada de 2,0 x 2,0 m - pré-moldado - altura do aterro de 1,00 a 2,50 m - areia extraída e brita produzida</v>
          </cell>
          <cell r="C6535" t="str">
            <v>m</v>
          </cell>
          <cell r="D6535">
            <v>2037.99</v>
          </cell>
          <cell r="E6535" t="str">
            <v>SICRO Abr/26</v>
          </cell>
        </row>
        <row r="6536">
          <cell r="A6536">
            <v>6817853</v>
          </cell>
          <cell r="B6536" t="str">
            <v>Corpo de BSCC - seção fechada de 2,0 x 2,0 m - pré-moldado - altura do aterro de 10,00 a 12,50 m - areia e brita comerciais</v>
          </cell>
          <cell r="C6536" t="str">
            <v>m</v>
          </cell>
          <cell r="D6536">
            <v>3520.06</v>
          </cell>
          <cell r="E6536" t="str">
            <v>SICRO Abr/26</v>
          </cell>
        </row>
        <row r="6537">
          <cell r="A6537">
            <v>6817854</v>
          </cell>
          <cell r="B6537" t="str">
            <v>Corpo de BSCC - seção fechada de 2,0 x 2,0 m - pré-moldado - altura do aterro de 10,00 a 12,50 m - areia extraída e brita produzida</v>
          </cell>
          <cell r="C6537" t="str">
            <v>m</v>
          </cell>
          <cell r="D6537">
            <v>3197.53</v>
          </cell>
          <cell r="E6537" t="str">
            <v>SICRO Abr/26</v>
          </cell>
        </row>
        <row r="6538">
          <cell r="A6538">
            <v>6817855</v>
          </cell>
          <cell r="B6538" t="str">
            <v>Corpo de BSCC - seção fechada de 2,0 x 2,0 m - pré-moldado - altura do aterro de 12,50 a 15,00 m - areia e brita comerciais</v>
          </cell>
          <cell r="C6538" t="str">
            <v>m</v>
          </cell>
          <cell r="D6538">
            <v>4084.45</v>
          </cell>
          <cell r="E6538" t="str">
            <v>SICRO Abr/26</v>
          </cell>
        </row>
        <row r="6539">
          <cell r="A6539">
            <v>6817856</v>
          </cell>
          <cell r="B6539" t="str">
            <v>Corpo de BSCC - seção fechada de 2,0 x 2,0 m - pré-moldado - altura do aterro de 12,50 a 15,00 m - areia extraída e brita produzida</v>
          </cell>
          <cell r="C6539" t="str">
            <v>m</v>
          </cell>
          <cell r="D6539">
            <v>3691.94</v>
          </cell>
          <cell r="E6539" t="str">
            <v>SICRO Abr/26</v>
          </cell>
        </row>
        <row r="6540">
          <cell r="A6540">
            <v>6817847</v>
          </cell>
          <cell r="B6540" t="str">
            <v>Corpo de BSCC - seção fechada de 2,0 x 2,0 m - pré-moldado - altura do aterro de 2,50 a 5,00 m - areia e brita comerciais</v>
          </cell>
          <cell r="C6540" t="str">
            <v>m</v>
          </cell>
          <cell r="D6540">
            <v>2593.4299999999998</v>
          </cell>
          <cell r="E6540" t="str">
            <v>SICRO Abr/26</v>
          </cell>
        </row>
        <row r="6541">
          <cell r="A6541">
            <v>6817848</v>
          </cell>
          <cell r="B6541" t="str">
            <v>Corpo de BSCC - seção fechada de 2,0 x 2,0 m - pré-moldado - altura do aterro de 2,50 a 5,00 m - areia extraída e brita produzida</v>
          </cell>
          <cell r="C6541" t="str">
            <v>m</v>
          </cell>
          <cell r="D6541">
            <v>2317.29</v>
          </cell>
          <cell r="E6541" t="str">
            <v>SICRO Abr/26</v>
          </cell>
        </row>
        <row r="6542">
          <cell r="A6542">
            <v>6817849</v>
          </cell>
          <cell r="B6542" t="str">
            <v>Corpo de BSCC - seção fechada de 2,0 x 2,0 m - pré-moldado - altura do aterro de 5,00 a 7,50 m - areia e brita comerciais</v>
          </cell>
          <cell r="C6542" t="str">
            <v>m</v>
          </cell>
          <cell r="D6542">
            <v>3038.12</v>
          </cell>
          <cell r="E6542" t="str">
            <v>SICRO Abr/26</v>
          </cell>
        </row>
        <row r="6543">
          <cell r="A6543">
            <v>6817850</v>
          </cell>
          <cell r="B6543" t="str">
            <v>Corpo de BSCC - seção fechada de 2,0 x 2,0 m - pré-moldado - altura do aterro de 5,00 a 7,50 m - areia extraída e brita produzida</v>
          </cell>
          <cell r="C6543" t="str">
            <v>m</v>
          </cell>
          <cell r="D6543">
            <v>2687.2</v>
          </cell>
          <cell r="E6543" t="str">
            <v>SICRO Abr/26</v>
          </cell>
        </row>
        <row r="6544">
          <cell r="A6544">
            <v>6817851</v>
          </cell>
          <cell r="B6544" t="str">
            <v>Corpo de BSCC - seção fechada de 2,0 x 2,0 m - pré-moldado - altura do aterro de 7,50 a 10,00 m - areia e brita comerciais</v>
          </cell>
          <cell r="C6544" t="str">
            <v>m</v>
          </cell>
          <cell r="D6544">
            <v>3277.44</v>
          </cell>
          <cell r="E6544" t="str">
            <v>SICRO Abr/26</v>
          </cell>
        </row>
        <row r="6545">
          <cell r="A6545">
            <v>6817852</v>
          </cell>
          <cell r="B6545" t="str">
            <v>Corpo de BSCC - seção fechada de 2,0 x 2,0 m - pré-moldado - altura do aterro de 7,50 a 10,00 m - areia extraída e brita produzida</v>
          </cell>
          <cell r="C6545" t="str">
            <v>m</v>
          </cell>
          <cell r="D6545">
            <v>2947.71</v>
          </cell>
          <cell r="E6545" t="str">
            <v>SICRO Abr/26</v>
          </cell>
        </row>
        <row r="6546">
          <cell r="A6546">
            <v>6817857</v>
          </cell>
          <cell r="B6546" t="str">
            <v>Corpo de BSCC - seção fechada de 2,5 x 2,5 m - pré-moldado - altura do aterro de 0,25 a 1,00 m - areia e brita comerciais</v>
          </cell>
          <cell r="C6546" t="str">
            <v>m</v>
          </cell>
          <cell r="D6546">
            <v>3566.13</v>
          </cell>
          <cell r="E6546" t="str">
            <v>SICRO Abr/26</v>
          </cell>
        </row>
        <row r="6547">
          <cell r="A6547">
            <v>6817858</v>
          </cell>
          <cell r="B6547" t="str">
            <v>Corpo de BSCC - seção fechada de 2,5 x 2,5 m - pré-moldado - altura do aterro de 0,25 a 1,00 m - areia extraída e brita produzida</v>
          </cell>
          <cell r="C6547" t="str">
            <v>m</v>
          </cell>
          <cell r="D6547">
            <v>3225.86</v>
          </cell>
          <cell r="E6547" t="str">
            <v>SICRO Abr/26</v>
          </cell>
        </row>
        <row r="6548">
          <cell r="A6548">
            <v>6817859</v>
          </cell>
          <cell r="B6548" t="str">
            <v>Corpo de BSCC - seção fechada de 2,5 x 2,5 m - pré-moldado - altura do aterro de 1,00 a 2,50 m - areia e brita comerciais</v>
          </cell>
          <cell r="C6548" t="str">
            <v>m</v>
          </cell>
          <cell r="D6548">
            <v>3013.17</v>
          </cell>
          <cell r="E6548" t="str">
            <v>SICRO Abr/26</v>
          </cell>
        </row>
        <row r="6549">
          <cell r="A6549">
            <v>6817860</v>
          </cell>
          <cell r="B6549" t="str">
            <v>Corpo de BSCC - seção fechada de 2,5 x 2,5 m - pré-moldado - altura do aterro de 1,00 a 2,50 m - areia extraída e brita produzida</v>
          </cell>
          <cell r="C6549" t="str">
            <v>m</v>
          </cell>
          <cell r="D6549">
            <v>2672.89</v>
          </cell>
          <cell r="E6549" t="str">
            <v>SICRO Abr/26</v>
          </cell>
        </row>
        <row r="6550">
          <cell r="A6550">
            <v>6817867</v>
          </cell>
          <cell r="B6550" t="str">
            <v>Corpo de BSCC - seção fechada de 2,5 x 2,5 m - pré-moldado - altura do aterro de 10,00 a 12,50 m - areia e brita comerciais</v>
          </cell>
          <cell r="C6550" t="str">
            <v>m</v>
          </cell>
          <cell r="D6550">
            <v>5038.1499999999996</v>
          </cell>
          <cell r="E6550" t="str">
            <v>SICRO Abr/26</v>
          </cell>
        </row>
        <row r="6551">
          <cell r="A6551">
            <v>6817868</v>
          </cell>
          <cell r="B6551" t="str">
            <v>Corpo de BSCC - seção fechada de 2,5 x 2,5 m - pré-moldado - altura do aterro de 10,00 a 12,50 m - areia extraída e brita produzida</v>
          </cell>
          <cell r="C6551" t="str">
            <v>m</v>
          </cell>
          <cell r="D6551">
            <v>4560.2</v>
          </cell>
          <cell r="E6551" t="str">
            <v>SICRO Abr/26</v>
          </cell>
        </row>
        <row r="6552">
          <cell r="A6552">
            <v>6817869</v>
          </cell>
          <cell r="B6552" t="str">
            <v>Corpo de BSCC - seção fechada de 2,5 x 2,5 m - pré-moldado - altura do aterro de 12,50 a 15,00 m - areia e brita comerciais</v>
          </cell>
          <cell r="C6552" t="str">
            <v>m</v>
          </cell>
          <cell r="D6552">
            <v>5660.57</v>
          </cell>
          <cell r="E6552" t="str">
            <v>SICRO Abr/26</v>
          </cell>
        </row>
        <row r="6553">
          <cell r="A6553">
            <v>6817870</v>
          </cell>
          <cell r="B6553" t="str">
            <v>Corpo de BSCC - seção fechada de 2,5 x 2,5 m - pré-moldado - altura do aterro de 12,50 a 15,00 m - areia extraída e brita produzida</v>
          </cell>
          <cell r="C6553" t="str">
            <v>m</v>
          </cell>
          <cell r="D6553">
            <v>5181.05</v>
          </cell>
          <cell r="E6553" t="str">
            <v>SICRO Abr/26</v>
          </cell>
        </row>
        <row r="6554">
          <cell r="A6554">
            <v>6817861</v>
          </cell>
          <cell r="B6554" t="str">
            <v>Corpo de BSCC - seção fechada de 2,5 x 2,5 m - pré-moldado - altura do aterro de 2,50 a 5,00 m - areia e brita comerciais</v>
          </cell>
          <cell r="C6554" t="str">
            <v>m</v>
          </cell>
          <cell r="D6554">
            <v>3706.08</v>
          </cell>
          <cell r="E6554" t="str">
            <v>SICRO Abr/26</v>
          </cell>
        </row>
        <row r="6555">
          <cell r="A6555">
            <v>6817862</v>
          </cell>
          <cell r="B6555" t="str">
            <v>Corpo de BSCC - seção fechada de 2,5 x 2,5 m - pré-moldado - altura do aterro de 2,50 a 5,00 m - areia extraída e brita produzida</v>
          </cell>
          <cell r="C6555" t="str">
            <v>m</v>
          </cell>
          <cell r="D6555">
            <v>3279.04</v>
          </cell>
          <cell r="E6555" t="str">
            <v>SICRO Abr/26</v>
          </cell>
        </row>
        <row r="6556">
          <cell r="A6556">
            <v>6817863</v>
          </cell>
          <cell r="B6556" t="str">
            <v>Corpo de BSCC - seção fechada de 2,5 x 2,5 m - pré-moldado - altura do aterro de 5,00 a 7,50 m - areia e brita comerciais</v>
          </cell>
          <cell r="C6556" t="str">
            <v>m</v>
          </cell>
          <cell r="D6556">
            <v>4187.82</v>
          </cell>
          <cell r="E6556" t="str">
            <v>SICRO Abr/26</v>
          </cell>
        </row>
        <row r="6557">
          <cell r="A6557">
            <v>6817864</v>
          </cell>
          <cell r="B6557" t="str">
            <v>Corpo de BSCC - seção fechada de 2,5 x 2,5 m - pré-moldado - altura do aterro de 5,00 a 7,50 m - areia extraída e brita produzida</v>
          </cell>
          <cell r="C6557" t="str">
            <v>m</v>
          </cell>
          <cell r="D6557">
            <v>3786.94</v>
          </cell>
          <cell r="E6557" t="str">
            <v>SICRO Abr/26</v>
          </cell>
        </row>
        <row r="6558">
          <cell r="A6558">
            <v>6817865</v>
          </cell>
          <cell r="B6558" t="str">
            <v>Corpo de BSCC - seção fechada de 2,5 x 2,5 m - pré-moldado - altura do aterro de 7,50 a 10,00 m - areia e brita comerciais</v>
          </cell>
          <cell r="C6558" t="str">
            <v>m</v>
          </cell>
          <cell r="D6558">
            <v>4610.3999999999996</v>
          </cell>
          <cell r="E6558" t="str">
            <v>SICRO Abr/26</v>
          </cell>
        </row>
        <row r="6559">
          <cell r="A6559">
            <v>6817866</v>
          </cell>
          <cell r="B6559" t="str">
            <v>Corpo de BSCC - seção fechada de 2,5 x 2,5 m - pré-moldado - altura do aterro de 7,50 a 10,00 m - areia extraída e brita produzida</v>
          </cell>
          <cell r="C6559" t="str">
            <v>m</v>
          </cell>
          <cell r="D6559">
            <v>4218.28</v>
          </cell>
          <cell r="E6559" t="str">
            <v>SICRO Abr/26</v>
          </cell>
        </row>
        <row r="6560">
          <cell r="A6560">
            <v>6817871</v>
          </cell>
          <cell r="B6560" t="str">
            <v>Corpo de BSCC - seção fechada de 3,0 x 3,0 m - pré-moldado - altura do aterro de 0,25 a 1,00 m - areia e brita comerciais</v>
          </cell>
          <cell r="C6560" t="str">
            <v>m</v>
          </cell>
          <cell r="D6560">
            <v>4550.6000000000004</v>
          </cell>
          <cell r="E6560" t="str">
            <v>SICRO Abr/26</v>
          </cell>
        </row>
        <row r="6561">
          <cell r="A6561">
            <v>6817872</v>
          </cell>
          <cell r="B6561" t="str">
            <v>Corpo de BSCC - seção fechada de 3,0 x 3,0 m - pré-moldado - altura do aterro de 0,25 a 1,00 m - areia extraída e brita produzida</v>
          </cell>
          <cell r="C6561" t="str">
            <v>m</v>
          </cell>
          <cell r="D6561">
            <v>4153.87</v>
          </cell>
          <cell r="E6561" t="str">
            <v>SICRO Abr/26</v>
          </cell>
        </row>
        <row r="6562">
          <cell r="A6562">
            <v>6817873</v>
          </cell>
          <cell r="B6562" t="str">
            <v>Corpo de BSCC - seção fechada de 3,0 x 3,0 m - pré-moldado - altura do aterro de 1,00 a 2,50 m - areia e brita comerciais</v>
          </cell>
          <cell r="C6562" t="str">
            <v>m</v>
          </cell>
          <cell r="D6562">
            <v>3968.92</v>
          </cell>
          <cell r="E6562" t="str">
            <v>SICRO Abr/26</v>
          </cell>
        </row>
        <row r="6563">
          <cell r="A6563">
            <v>6817874</v>
          </cell>
          <cell r="B6563" t="str">
            <v>Corpo de BSCC - seção fechada de 3,0 x 3,0 m - pré-moldado - altura do aterro de 1,00 a 2,50 m - areia extraída e brita produzida</v>
          </cell>
          <cell r="C6563" t="str">
            <v>m</v>
          </cell>
          <cell r="D6563">
            <v>3572.18</v>
          </cell>
          <cell r="E6563" t="str">
            <v>SICRO Abr/26</v>
          </cell>
        </row>
        <row r="6564">
          <cell r="A6564">
            <v>6817881</v>
          </cell>
          <cell r="B6564" t="str">
            <v>Corpo de BSCC - seção fechada de 3,0 x 3,0 m - pré-moldado - altura do aterro de 10,00 a 12,50 m - areia e brita comerciais</v>
          </cell>
          <cell r="C6564" t="str">
            <v>m</v>
          </cell>
          <cell r="D6564">
            <v>6983.87</v>
          </cell>
          <cell r="E6564" t="str">
            <v>SICRO Abr/26</v>
          </cell>
        </row>
        <row r="6565">
          <cell r="A6565">
            <v>6817882</v>
          </cell>
          <cell r="B6565" t="str">
            <v>Corpo de BSCC - seção fechada de 3,0 x 3,0 m - pré-moldado - altura do aterro de 10,00 a 12,50 m - areia extraída e brita produzida</v>
          </cell>
          <cell r="C6565" t="str">
            <v>m</v>
          </cell>
          <cell r="D6565">
            <v>6421.89</v>
          </cell>
          <cell r="E6565" t="str">
            <v>SICRO Abr/26</v>
          </cell>
        </row>
        <row r="6566">
          <cell r="A6566">
            <v>6817883</v>
          </cell>
          <cell r="B6566" t="str">
            <v>Corpo de BSCC - seção fechada de 3,0 x 3,0 m - pré-moldado - altura do aterro de 12,50 a 15,00 m - areia e brita comerciais</v>
          </cell>
          <cell r="C6566" t="str">
            <v>m</v>
          </cell>
          <cell r="D6566">
            <v>7670.61</v>
          </cell>
          <cell r="E6566" t="str">
            <v>SICRO Abr/26</v>
          </cell>
        </row>
        <row r="6567">
          <cell r="A6567">
            <v>6817884</v>
          </cell>
          <cell r="B6567" t="str">
            <v>Corpo de BSCC - seção fechada de 3,0 x 3,0 m - pré-moldado - altura do aterro de 12,50 a 15,00 m - areia extraída e brita produzida</v>
          </cell>
          <cell r="C6567" t="str">
            <v>m</v>
          </cell>
          <cell r="D6567">
            <v>7107.06</v>
          </cell>
          <cell r="E6567" t="str">
            <v>SICRO Abr/26</v>
          </cell>
        </row>
        <row r="6568">
          <cell r="A6568">
            <v>6817875</v>
          </cell>
          <cell r="B6568" t="str">
            <v>Corpo de BSCC - seção fechada de 3,0 x 3,0 m - pré-moldado - altura do aterro de 2,50 a 5,00 m - areia e brita comerciais</v>
          </cell>
          <cell r="C6568" t="str">
            <v>m</v>
          </cell>
          <cell r="D6568">
            <v>4827.37</v>
          </cell>
          <cell r="E6568" t="str">
            <v>SICRO Abr/26</v>
          </cell>
        </row>
        <row r="6569">
          <cell r="A6569">
            <v>6817876</v>
          </cell>
          <cell r="B6569" t="str">
            <v>Corpo de BSCC - seção fechada de 3,0 x 3,0 m - pré-moldado - altura do aterro de 2,50 a 5,00 m - areia extraída e brita produzida</v>
          </cell>
          <cell r="C6569" t="str">
            <v>m</v>
          </cell>
          <cell r="D6569">
            <v>4322.47</v>
          </cell>
          <cell r="E6569" t="str">
            <v>SICRO Abr/26</v>
          </cell>
        </row>
        <row r="6570">
          <cell r="A6570">
            <v>6817877</v>
          </cell>
          <cell r="B6570" t="str">
            <v>Corpo de BSCC - seção fechada de 3,0 x 3,0 m - pré-moldado - altura do aterro de 5,00 a 7,50 m - areia e brita comerciais</v>
          </cell>
          <cell r="C6570" t="str">
            <v>m</v>
          </cell>
          <cell r="D6570">
            <v>5697.75</v>
          </cell>
          <cell r="E6570" t="str">
            <v>SICRO Abr/26</v>
          </cell>
        </row>
        <row r="6571">
          <cell r="A6571">
            <v>6817878</v>
          </cell>
          <cell r="B6571" t="str">
            <v>Corpo de BSCC - seção fechada de 3,0 x 3,0 m - pré-moldado - altura do aterro de 5,00 a 7,50 m - areia extraída e brita produzida</v>
          </cell>
          <cell r="C6571" t="str">
            <v>m</v>
          </cell>
          <cell r="D6571">
            <v>5235.8599999999997</v>
          </cell>
          <cell r="E6571" t="str">
            <v>SICRO Abr/26</v>
          </cell>
        </row>
        <row r="6572">
          <cell r="A6572">
            <v>6817879</v>
          </cell>
          <cell r="B6572" t="str">
            <v>Corpo de BSCC - seção fechada de 3,0 x 3,0 m - pré-moldado - altura do aterro de 7,50 a 10,00 m - areia e brita comerciais</v>
          </cell>
          <cell r="C6572" t="str">
            <v>m</v>
          </cell>
          <cell r="D6572">
            <v>6378.55</v>
          </cell>
          <cell r="E6572" t="str">
            <v>SICRO Abr/26</v>
          </cell>
        </row>
        <row r="6573">
          <cell r="A6573">
            <v>6817880</v>
          </cell>
          <cell r="B6573" t="str">
            <v>Corpo de BSCC - seção fechada de 3,0 x 3,0 m - pré-moldado - altura do aterro de 7,50 a 10,00 m - areia extraída e brita produzida</v>
          </cell>
          <cell r="C6573" t="str">
            <v>m</v>
          </cell>
          <cell r="D6573">
            <v>5816.56</v>
          </cell>
          <cell r="E6573" t="str">
            <v>SICRO Abr/26</v>
          </cell>
        </row>
        <row r="6574">
          <cell r="A6574">
            <v>7119788</v>
          </cell>
          <cell r="B6574" t="str">
            <v>Administração local do estaleiro de beneficiamento do aço naval para construção de instalações portuárias de pequeno porte</v>
          </cell>
          <cell r="C6574" t="str">
            <v>mês</v>
          </cell>
          <cell r="D6574">
            <v>236645.87</v>
          </cell>
          <cell r="E6574" t="str">
            <v>SICRO Abr/26</v>
          </cell>
        </row>
        <row r="6575">
          <cell r="A6575">
            <v>7107389</v>
          </cell>
          <cell r="B6575" t="str">
            <v>Amarração do sistema de fundeio com mergulho para poita de 25 a 58,3 t (pesos submersos de 15 a 35 t) - profundidade de até 50 m</v>
          </cell>
          <cell r="C6575" t="str">
            <v>un</v>
          </cell>
          <cell r="D6575">
            <v>4025.73</v>
          </cell>
          <cell r="E6575" t="str">
            <v>SICRO Abr/26</v>
          </cell>
        </row>
        <row r="6576">
          <cell r="A6576">
            <v>7107388</v>
          </cell>
          <cell r="B6576" t="str">
            <v>Amarração do sistema de fundeio com mergulho para poita de até 25 t (peso submerso = 15 t) - profundidade de até 50 m</v>
          </cell>
          <cell r="C6576" t="str">
            <v>un</v>
          </cell>
          <cell r="D6576">
            <v>3350.77</v>
          </cell>
          <cell r="E6576" t="str">
            <v>SICRO Abr/26</v>
          </cell>
        </row>
        <row r="6577">
          <cell r="A6577">
            <v>7107387</v>
          </cell>
          <cell r="B6577" t="str">
            <v>Amarração do sistema de fundeio para poita de 25 a 58,3 t (pesos submersos de 15 a 35 t)</v>
          </cell>
          <cell r="C6577" t="str">
            <v>un</v>
          </cell>
          <cell r="D6577">
            <v>1218.01</v>
          </cell>
          <cell r="E6577" t="str">
            <v>SICRO Abr/26</v>
          </cell>
        </row>
        <row r="6578">
          <cell r="A6578">
            <v>7107386</v>
          </cell>
          <cell r="B6578" t="str">
            <v>Amarração do sistema de fundeio para poita de até 25 t (peso submerso = 15 t)</v>
          </cell>
          <cell r="C6578" t="str">
            <v>un</v>
          </cell>
          <cell r="D6578">
            <v>542.53</v>
          </cell>
          <cell r="E6578" t="str">
            <v>SICRO Abr/26</v>
          </cell>
        </row>
        <row r="6579">
          <cell r="A6579">
            <v>7119715</v>
          </cell>
          <cell r="B6579" t="str">
            <v>Ânodo de sacrifício para proteção do casco - fornecimento e instalação</v>
          </cell>
          <cell r="C6579" t="str">
            <v>un</v>
          </cell>
          <cell r="D6579">
            <v>1410.03</v>
          </cell>
          <cell r="E6579" t="str">
            <v>SICRO Abr/26</v>
          </cell>
        </row>
        <row r="6580">
          <cell r="A6580">
            <v>7119678</v>
          </cell>
          <cell r="B6580" t="str">
            <v>Beneficiamento de aço naval para construção de instalações portuárias de pequeno porte - excluso o aço naval</v>
          </cell>
          <cell r="C6580" t="str">
            <v>t</v>
          </cell>
          <cell r="D6580">
            <v>10438.81</v>
          </cell>
          <cell r="E6580" t="str">
            <v>SICRO Abr/26</v>
          </cell>
        </row>
        <row r="6581">
          <cell r="A6581">
            <v>7119712</v>
          </cell>
          <cell r="B6581" t="str">
            <v>Cabo de segurança para conexão da ponte - fornecimento e instalação</v>
          </cell>
          <cell r="C6581" t="str">
            <v>un</v>
          </cell>
          <cell r="D6581">
            <v>9096.56</v>
          </cell>
          <cell r="E6581" t="str">
            <v>SICRO Abr/26</v>
          </cell>
        </row>
        <row r="6582">
          <cell r="A6582">
            <v>7119694</v>
          </cell>
          <cell r="B6582" t="str">
            <v>Confecção de morto de concreto de 13 t</v>
          </cell>
          <cell r="C6582" t="str">
            <v>un</v>
          </cell>
          <cell r="D6582">
            <v>8745.2800000000007</v>
          </cell>
          <cell r="E6582" t="str">
            <v>SICRO Abr/26</v>
          </cell>
        </row>
        <row r="6583">
          <cell r="A6583">
            <v>7119695</v>
          </cell>
          <cell r="B6583" t="str">
            <v>Confecção de morto de concreto de 14 t</v>
          </cell>
          <cell r="C6583" t="str">
            <v>un</v>
          </cell>
          <cell r="D6583">
            <v>9504.07</v>
          </cell>
          <cell r="E6583" t="str">
            <v>SICRO Abr/26</v>
          </cell>
        </row>
        <row r="6584">
          <cell r="A6584">
            <v>7119696</v>
          </cell>
          <cell r="B6584" t="str">
            <v>Confecção de morto de concreto de 22 t</v>
          </cell>
          <cell r="C6584" t="str">
            <v>un</v>
          </cell>
          <cell r="D6584">
            <v>15190.45</v>
          </cell>
          <cell r="E6584" t="str">
            <v>SICRO Abr/26</v>
          </cell>
        </row>
        <row r="6585">
          <cell r="A6585">
            <v>7119697</v>
          </cell>
          <cell r="B6585" t="str">
            <v>Confecção de morto de concreto de 36 t</v>
          </cell>
          <cell r="C6585" t="str">
            <v>un</v>
          </cell>
          <cell r="D6585">
            <v>24194.87</v>
          </cell>
          <cell r="E6585" t="str">
            <v>SICRO Abr/26</v>
          </cell>
        </row>
        <row r="6586">
          <cell r="A6586">
            <v>7119698</v>
          </cell>
          <cell r="B6586" t="str">
            <v>Confecção de morto de concreto de 48 t</v>
          </cell>
          <cell r="C6586" t="str">
            <v>un</v>
          </cell>
          <cell r="D6586">
            <v>30915.9</v>
          </cell>
          <cell r="E6586" t="str">
            <v>SICRO Abr/26</v>
          </cell>
        </row>
        <row r="6587">
          <cell r="A6587">
            <v>7119688</v>
          </cell>
          <cell r="B6587" t="str">
            <v>Confecção de poita de concreto com garras metálicas de 13,3 t (peso submerso = 8 t)</v>
          </cell>
          <cell r="C6587" t="str">
            <v>un</v>
          </cell>
          <cell r="D6587">
            <v>9942.23</v>
          </cell>
          <cell r="E6587" t="str">
            <v>SICRO Abr/26</v>
          </cell>
        </row>
        <row r="6588">
          <cell r="A6588">
            <v>7119689</v>
          </cell>
          <cell r="B6588" t="str">
            <v>Confecção de poita de concreto com garras metálicas de 25 t (peso submerso = 15 t)</v>
          </cell>
          <cell r="C6588" t="str">
            <v>un</v>
          </cell>
          <cell r="D6588">
            <v>19083.02</v>
          </cell>
          <cell r="E6588" t="str">
            <v>SICRO Abr/26</v>
          </cell>
        </row>
        <row r="6589">
          <cell r="A6589">
            <v>7119690</v>
          </cell>
          <cell r="B6589" t="str">
            <v>Confecção de poita de concreto com garras metálicas de 30 t (peso submerso = 18 t)</v>
          </cell>
          <cell r="C6589" t="str">
            <v>un</v>
          </cell>
          <cell r="D6589">
            <v>22783.99</v>
          </cell>
          <cell r="E6589" t="str">
            <v>SICRO Abr/26</v>
          </cell>
        </row>
        <row r="6590">
          <cell r="A6590">
            <v>7119691</v>
          </cell>
          <cell r="B6590" t="str">
            <v>Confecção de poita de concreto com garras metálicas de 41,7 t (peso submerso = 25 t)</v>
          </cell>
          <cell r="C6590" t="str">
            <v>un</v>
          </cell>
          <cell r="D6590">
            <v>31568.35</v>
          </cell>
          <cell r="E6590" t="str">
            <v>SICRO Abr/26</v>
          </cell>
        </row>
        <row r="6591">
          <cell r="A6591">
            <v>7119692</v>
          </cell>
          <cell r="B6591" t="str">
            <v>Confecção de poita de concreto com garras metálicas de 45,8 t (peso submerso = 27,5 t)</v>
          </cell>
          <cell r="C6591" t="str">
            <v>un</v>
          </cell>
          <cell r="D6591">
            <v>34703.1</v>
          </cell>
          <cell r="E6591" t="str">
            <v>SICRO Abr/26</v>
          </cell>
        </row>
        <row r="6592">
          <cell r="A6592">
            <v>7119693</v>
          </cell>
          <cell r="B6592" t="str">
            <v>Confecção de poita de concreto com garras metálicas de 58,3 t (peso submerso = 35 t)</v>
          </cell>
          <cell r="C6592" t="str">
            <v>un</v>
          </cell>
          <cell r="D6592">
            <v>44098.03</v>
          </cell>
          <cell r="E6592" t="str">
            <v>SICRO Abr/26</v>
          </cell>
        </row>
        <row r="6593">
          <cell r="A6593">
            <v>7119687</v>
          </cell>
          <cell r="B6593" t="str">
            <v>Confecção de poita de concreto com garras metálicas de 6,7 t (peso submerso = 4 t)</v>
          </cell>
          <cell r="C6593" t="str">
            <v>un</v>
          </cell>
          <cell r="D6593">
            <v>5206.2700000000004</v>
          </cell>
          <cell r="E6593" t="str">
            <v>SICRO Abr/26</v>
          </cell>
        </row>
        <row r="6594">
          <cell r="A6594">
            <v>7119681</v>
          </cell>
          <cell r="B6594" t="str">
            <v>Confecção de poita de concreto de 13,3 t (peso submerso = 8 t)</v>
          </cell>
          <cell r="C6594" t="str">
            <v>un</v>
          </cell>
          <cell r="D6594">
            <v>9950.5499999999993</v>
          </cell>
          <cell r="E6594" t="str">
            <v>SICRO Abr/26</v>
          </cell>
        </row>
        <row r="6595">
          <cell r="A6595">
            <v>7119682</v>
          </cell>
          <cell r="B6595" t="str">
            <v>Confecção de poita de concreto de 25 t (peso submerso = 15 t)</v>
          </cell>
          <cell r="C6595" t="str">
            <v>un</v>
          </cell>
          <cell r="D6595">
            <v>19048.259999999998</v>
          </cell>
          <cell r="E6595" t="str">
            <v>SICRO Abr/26</v>
          </cell>
        </row>
        <row r="6596">
          <cell r="A6596">
            <v>7119683</v>
          </cell>
          <cell r="B6596" t="str">
            <v>Confecção de poita de concreto de 30 t (peso submerso = 18 t)</v>
          </cell>
          <cell r="C6596" t="str">
            <v>un</v>
          </cell>
          <cell r="D6596">
            <v>22730.45</v>
          </cell>
          <cell r="E6596" t="str">
            <v>SICRO Abr/26</v>
          </cell>
        </row>
        <row r="6597">
          <cell r="A6597">
            <v>7119684</v>
          </cell>
          <cell r="B6597" t="str">
            <v>Confecção de poita de concreto de 41,7 t (peso submerso = 25 t)</v>
          </cell>
          <cell r="C6597" t="str">
            <v>un</v>
          </cell>
          <cell r="D6597">
            <v>31460.82</v>
          </cell>
          <cell r="E6597" t="str">
            <v>SICRO Abr/26</v>
          </cell>
        </row>
        <row r="6598">
          <cell r="A6598">
            <v>7119685</v>
          </cell>
          <cell r="B6598" t="str">
            <v>Confecção de poita de concreto de 45,8 t (peso submerso = 27,5 t)</v>
          </cell>
          <cell r="C6598" t="str">
            <v>un</v>
          </cell>
          <cell r="D6598">
            <v>34575.54</v>
          </cell>
          <cell r="E6598" t="str">
            <v>SICRO Abr/26</v>
          </cell>
        </row>
        <row r="6599">
          <cell r="A6599">
            <v>7119686</v>
          </cell>
          <cell r="B6599" t="str">
            <v>Confecção de poita de concreto de 58,3 t (peso submerso = 35 t)</v>
          </cell>
          <cell r="C6599" t="str">
            <v>un</v>
          </cell>
          <cell r="D6599">
            <v>43913.9</v>
          </cell>
          <cell r="E6599" t="str">
            <v>SICRO Abr/26</v>
          </cell>
        </row>
        <row r="6600">
          <cell r="A6600">
            <v>7119680</v>
          </cell>
          <cell r="B6600" t="str">
            <v>Confecção de poita de concreto de 6,7 t (peso submerso = 4 t)</v>
          </cell>
          <cell r="C6600" t="str">
            <v>un</v>
          </cell>
          <cell r="D6600">
            <v>5226.03</v>
          </cell>
          <cell r="E6600" t="str">
            <v>SICRO Abr/26</v>
          </cell>
        </row>
        <row r="6601">
          <cell r="A6601">
            <v>7119710</v>
          </cell>
          <cell r="B6601" t="str">
            <v>Defensa de pneus para proteção do flutuante - confecção e instalação</v>
          </cell>
          <cell r="C6601" t="str">
            <v>un</v>
          </cell>
          <cell r="D6601">
            <v>751.32</v>
          </cell>
          <cell r="E6601" t="str">
            <v>SICRO Abr/26</v>
          </cell>
        </row>
        <row r="6602">
          <cell r="A6602">
            <v>7107375</v>
          </cell>
          <cell r="B6602" t="str">
            <v>Fornecimento e instalação de reservatório metálico tipo taça de 10.000 litros pintura interna e externa com escada de acesso e base de concreto armado - areia e brita comerciais</v>
          </cell>
          <cell r="C6602" t="str">
            <v>un</v>
          </cell>
          <cell r="D6602">
            <v>26058.25</v>
          </cell>
          <cell r="E6602" t="str">
            <v>SICRO Abr/26</v>
          </cell>
        </row>
        <row r="6603">
          <cell r="A6603">
            <v>7107376</v>
          </cell>
          <cell r="B6603" t="str">
            <v>Fornecimento e instalação de reservatório metálico tipo taça de 20.000 litros pintura interna e externa com escada de acesso e base de concreto armado - areia e brita comerciais</v>
          </cell>
          <cell r="C6603" t="str">
            <v>un</v>
          </cell>
          <cell r="D6603">
            <v>39977.25</v>
          </cell>
          <cell r="E6603" t="str">
            <v>SICRO Abr/26</v>
          </cell>
        </row>
        <row r="6604">
          <cell r="A6604">
            <v>7107377</v>
          </cell>
          <cell r="B6604" t="str">
            <v>Fornecimento e instalação de reservatório metálico tipo taça de 30.000 litros pintura interna e externa com escada de acesso e base de concreto armado - areia e brita comerciais</v>
          </cell>
          <cell r="C6604" t="str">
            <v>un</v>
          </cell>
          <cell r="D6604">
            <v>54155.19</v>
          </cell>
          <cell r="E6604" t="str">
            <v>SICRO Abr/26</v>
          </cell>
        </row>
        <row r="6605">
          <cell r="A6605">
            <v>7107374</v>
          </cell>
          <cell r="B6605" t="str">
            <v>Fornecimento e instalação de reservatório metálico tipo taça de 5.000 litros pintura interna e externa com escada de acesso e base de concreto armado - areia e brita comerciais</v>
          </cell>
          <cell r="C6605" t="str">
            <v>un</v>
          </cell>
          <cell r="D6605">
            <v>16865.23</v>
          </cell>
          <cell r="E6605" t="str">
            <v>SICRO Abr/26</v>
          </cell>
        </row>
        <row r="6606">
          <cell r="A6606">
            <v>7119708</v>
          </cell>
          <cell r="B6606" t="str">
            <v>Guincho manual para sistema de fundeio com capacidade de tração de 100 kN - fornecimento e instalação</v>
          </cell>
          <cell r="C6606" t="str">
            <v>un</v>
          </cell>
          <cell r="D6606">
            <v>222870.84</v>
          </cell>
          <cell r="E6606" t="str">
            <v>SICRO Abr/26</v>
          </cell>
        </row>
        <row r="6607">
          <cell r="A6607">
            <v>7119709</v>
          </cell>
          <cell r="B6607" t="str">
            <v>Guincho manual para sistema de fundeio com capacidade de tração de 200 kN - fornecimento e instalação</v>
          </cell>
          <cell r="C6607" t="str">
            <v>un</v>
          </cell>
          <cell r="D6607">
            <v>357723.05</v>
          </cell>
          <cell r="E6607" t="str">
            <v>SICRO Abr/26</v>
          </cell>
        </row>
        <row r="6608">
          <cell r="A6608">
            <v>7119706</v>
          </cell>
          <cell r="B6608" t="str">
            <v>Implantação do sistema naval tipo I - ponte móvel e flutuante principal</v>
          </cell>
          <cell r="C6608" t="str">
            <v>un</v>
          </cell>
          <cell r="D6608">
            <v>60842.77</v>
          </cell>
          <cell r="E6608" t="str">
            <v>SICRO Abr/26</v>
          </cell>
        </row>
        <row r="6609">
          <cell r="A6609">
            <v>7119707</v>
          </cell>
          <cell r="B6609" t="str">
            <v>Implantação do sistema naval tipo II - pontes móveis, flutuante intermediário e flutuante principal</v>
          </cell>
          <cell r="C6609" t="str">
            <v>un</v>
          </cell>
          <cell r="D6609">
            <v>140759.93</v>
          </cell>
          <cell r="E6609" t="str">
            <v>SICRO Abr/26</v>
          </cell>
        </row>
        <row r="6610">
          <cell r="A6610">
            <v>7119648</v>
          </cell>
          <cell r="B6610" t="str">
            <v>Lançamento da embarcação com uso de airbag</v>
          </cell>
          <cell r="C6610" t="str">
            <v>un</v>
          </cell>
          <cell r="D6610">
            <v>2522.71</v>
          </cell>
          <cell r="E6610" t="str">
            <v>SICRO Abr/26</v>
          </cell>
        </row>
        <row r="6611">
          <cell r="A6611">
            <v>7107385</v>
          </cell>
          <cell r="B6611" t="str">
            <v>Lançamento de poita de concreto de 15 a 35 t - peso submerso</v>
          </cell>
          <cell r="C6611" t="str">
            <v>t</v>
          </cell>
          <cell r="D6611">
            <v>1110.81</v>
          </cell>
          <cell r="E6611" t="str">
            <v>SICRO Abr/26</v>
          </cell>
        </row>
        <row r="6612">
          <cell r="A6612">
            <v>7107390</v>
          </cell>
          <cell r="B6612" t="str">
            <v>Lançamento de poita de concreto de até 15 t - peso submerso</v>
          </cell>
          <cell r="C6612" t="str">
            <v>t</v>
          </cell>
          <cell r="D6612">
            <v>701.29</v>
          </cell>
          <cell r="E6612" t="str">
            <v>SICRO Abr/26</v>
          </cell>
        </row>
        <row r="6613">
          <cell r="A6613">
            <v>7119711</v>
          </cell>
          <cell r="B6613" t="str">
            <v>Mancal de conexão - confecção e instalação</v>
          </cell>
          <cell r="C6613" t="str">
            <v>un</v>
          </cell>
          <cell r="D6613">
            <v>961.62</v>
          </cell>
          <cell r="E6613" t="str">
            <v>SICRO Abr/26</v>
          </cell>
        </row>
        <row r="6614">
          <cell r="A6614">
            <v>7107379</v>
          </cell>
          <cell r="B6614" t="str">
            <v>Manutenção de tratamento superficial e pintura da área interna do flutuante (tanques de reserva de flutuabilidade)</v>
          </cell>
          <cell r="C6614" t="str">
            <v>m²</v>
          </cell>
          <cell r="D6614">
            <v>52.21</v>
          </cell>
          <cell r="E6614" t="str">
            <v>SICRO Abr/26</v>
          </cell>
        </row>
        <row r="6615">
          <cell r="A6615">
            <v>7107381</v>
          </cell>
          <cell r="B6615" t="str">
            <v>Manutenção de tratamento superficial e pintura da parte externa do flutuante (costados e espelhos de proa e popa) - exceto fundo</v>
          </cell>
          <cell r="C6615" t="str">
            <v>m²</v>
          </cell>
          <cell r="D6615">
            <v>53.11</v>
          </cell>
          <cell r="E6615" t="str">
            <v>SICRO Abr/26</v>
          </cell>
        </row>
        <row r="6616">
          <cell r="A6616">
            <v>7107380</v>
          </cell>
          <cell r="B6616" t="str">
            <v>Manutenção de tratamento superficial e pintura da ponte, convés, casarias e demais estruturas metálicas navais sobre os flutuantes</v>
          </cell>
          <cell r="C6616" t="str">
            <v>m²</v>
          </cell>
          <cell r="D6616">
            <v>58.31</v>
          </cell>
          <cell r="E6616" t="str">
            <v>SICRO Abr/26</v>
          </cell>
        </row>
        <row r="6617">
          <cell r="A6617">
            <v>7107382</v>
          </cell>
          <cell r="B6617" t="str">
            <v>Manutenção de tratamento superficial e pintura do fundo do flutuante</v>
          </cell>
          <cell r="C6617" t="str">
            <v>m²</v>
          </cell>
          <cell r="D6617">
            <v>129.91</v>
          </cell>
          <cell r="E6617" t="str">
            <v>SICRO Abr/26</v>
          </cell>
        </row>
        <row r="6618">
          <cell r="A6618">
            <v>7119713</v>
          </cell>
          <cell r="B6618" t="str">
            <v>Molinete manual para sistema de fundeio com capacidade de tração de 70 kN - fornecimento e instalação</v>
          </cell>
          <cell r="C6618" t="str">
            <v>un</v>
          </cell>
          <cell r="D6618">
            <v>322695.84999999998</v>
          </cell>
          <cell r="E6618" t="str">
            <v>SICRO Abr/26</v>
          </cell>
        </row>
        <row r="6619">
          <cell r="A6619">
            <v>7119646</v>
          </cell>
          <cell r="B6619" t="str">
            <v>Transporte interno em estaleiro</v>
          </cell>
          <cell r="C6619" t="str">
            <v>t</v>
          </cell>
          <cell r="D6619">
            <v>1742.04</v>
          </cell>
          <cell r="E6619" t="str">
            <v>SICRO Abr/26</v>
          </cell>
        </row>
        <row r="6620">
          <cell r="A6620">
            <v>7107384</v>
          </cell>
          <cell r="B6620" t="str">
            <v>Tratamento superficial e pintura da ponte e demais estruturas metálicas navais - exceto fundo do flutuante</v>
          </cell>
          <cell r="C6620" t="str">
            <v>m²</v>
          </cell>
          <cell r="D6620">
            <v>121.4</v>
          </cell>
          <cell r="E6620" t="str">
            <v>SICRO Abr/26</v>
          </cell>
        </row>
        <row r="6621">
          <cell r="A6621">
            <v>7107378</v>
          </cell>
          <cell r="B6621" t="str">
            <v>Tratamento superficial e pintura do fundo do flutuante</v>
          </cell>
          <cell r="C6621" t="str">
            <v>m²</v>
          </cell>
          <cell r="D6621">
            <v>184.23</v>
          </cell>
          <cell r="E6621" t="str">
            <v>SICRO Abr/26</v>
          </cell>
        </row>
      </sheetData>
    </sheetDataSet>
  </externalBook>
</externalLink>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persons/person2.xml><?xml version="1.0" encoding="utf-8"?>
<personList xmlns="http://schemas.microsoft.com/office/spreadsheetml/2018/threadedcomments" xmlns:x="http://schemas.openxmlformats.org/spreadsheetml/2006/main"/>
</file>

<file path=xl/persons/person3.xml><?xml version="1.0" encoding="utf-8"?>
<personList xmlns="http://schemas.microsoft.com/office/spreadsheetml/2018/threadedcomments" xmlns:x="http://schemas.openxmlformats.org/spreadsheetml/2006/main"/>
</file>

<file path=xl/persons/person4.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filterMode="1">
    <pageSetUpPr fitToPage="1"/>
  </sheetPr>
  <dimension ref="B1:U365"/>
  <sheetViews>
    <sheetView showGridLines="0" showZeros="0" zoomScaleNormal="100" zoomScaleSheetLayoutView="75" workbookViewId="0">
      <selection activeCell="A2" sqref="A2:XFD4"/>
    </sheetView>
  </sheetViews>
  <sheetFormatPr defaultColWidth="11.42578125" defaultRowHeight="12.75" x14ac:dyDescent="0.2"/>
  <cols>
    <col min="1" max="1" width="11.42578125" style="1"/>
    <col min="2" max="2" width="11.140625" style="1" customWidth="1"/>
    <col min="3" max="3" width="13.42578125" style="19" customWidth="1"/>
    <col min="4" max="5" width="17.140625" style="1" customWidth="1"/>
    <col min="6" max="6" width="18" style="1" customWidth="1"/>
    <col min="7" max="7" width="16.85546875" style="1" customWidth="1"/>
    <col min="8" max="8" width="15.28515625" style="1" customWidth="1"/>
    <col min="9" max="9" width="8.85546875" style="1" customWidth="1"/>
    <col min="10" max="10" width="16.42578125" style="1" bestFit="1" customWidth="1"/>
    <col min="11" max="11" width="8.85546875" style="1" customWidth="1"/>
    <col min="12" max="12" width="11.42578125" style="1"/>
    <col min="13" max="13" width="13.140625" style="1" bestFit="1" customWidth="1"/>
    <col min="14" max="18" width="11.42578125" style="1"/>
    <col min="19" max="19" width="6.140625" style="1" bestFit="1" customWidth="1"/>
    <col min="20" max="16384" width="11.42578125" style="1"/>
  </cols>
  <sheetData>
    <row r="1" spans="2:15" x14ac:dyDescent="0.2">
      <c r="B1" s="7"/>
    </row>
    <row r="2" spans="2:15" s="17" customFormat="1" ht="21" customHeight="1" x14ac:dyDescent="0.2">
      <c r="C2" s="20"/>
      <c r="E2" s="21"/>
      <c r="F2" s="22"/>
      <c r="G2" s="23"/>
      <c r="H2" s="24"/>
      <c r="I2" s="24"/>
      <c r="J2" s="26"/>
      <c r="K2" s="1"/>
    </row>
    <row r="3" spans="2:15" ht="45.75" customHeight="1" x14ac:dyDescent="0.2">
      <c r="B3" s="220" t="e" cm="1">
        <f t="array" ref="B3">Melhorias no Castelo Zenker</f>
        <v>#NAME?</v>
      </c>
      <c r="C3" s="221"/>
      <c r="D3" s="221"/>
      <c r="E3" s="221"/>
      <c r="F3" s="221"/>
      <c r="G3" s="221"/>
      <c r="H3" s="33" t="s">
        <v>0</v>
      </c>
      <c r="I3" s="214" t="s">
        <v>1</v>
      </c>
      <c r="J3" s="215"/>
      <c r="N3"/>
    </row>
    <row r="4" spans="2:15" ht="18" customHeight="1" x14ac:dyDescent="0.25">
      <c r="B4" s="222"/>
      <c r="C4" s="223"/>
      <c r="D4" s="223"/>
      <c r="E4" s="223"/>
      <c r="F4" s="223"/>
      <c r="G4" s="223"/>
      <c r="H4" s="34"/>
      <c r="I4" s="216"/>
      <c r="J4" s="217"/>
      <c r="M4" s="40"/>
    </row>
    <row r="5" spans="2:15" ht="8.25" customHeight="1" x14ac:dyDescent="0.2">
      <c r="C5" s="20"/>
      <c r="D5" s="17"/>
      <c r="E5" s="17"/>
      <c r="F5" s="17"/>
      <c r="G5" s="17"/>
      <c r="H5" s="17"/>
      <c r="I5" s="17"/>
      <c r="J5" s="17"/>
    </row>
    <row r="6" spans="2:15" s="18" customFormat="1" ht="18" x14ac:dyDescent="0.2">
      <c r="B6" s="224" t="s">
        <v>2</v>
      </c>
      <c r="C6" s="226" t="s">
        <v>3</v>
      </c>
      <c r="D6" s="212" t="s">
        <v>4</v>
      </c>
      <c r="E6" s="212"/>
      <c r="F6" s="212"/>
      <c r="G6" s="212"/>
      <c r="H6" s="212"/>
      <c r="I6" s="212" t="s">
        <v>5</v>
      </c>
      <c r="J6" s="218" t="s">
        <v>6</v>
      </c>
      <c r="K6" s="1"/>
    </row>
    <row r="7" spans="2:15" s="18" customFormat="1" ht="18" x14ac:dyDescent="0.2">
      <c r="B7" s="225"/>
      <c r="C7" s="227"/>
      <c r="D7" s="213"/>
      <c r="E7" s="213"/>
      <c r="F7" s="213"/>
      <c r="G7" s="213"/>
      <c r="H7" s="213"/>
      <c r="I7" s="213"/>
      <c r="J7" s="219"/>
      <c r="K7" s="1"/>
      <c r="M7" s="1">
        <f ca="1">SUMIF(M9:M265,"&lt;&gt;#N/D",M9:M42)</f>
        <v>233308.87999999995</v>
      </c>
      <c r="N7" s="1">
        <f ca="1">M7*1.25</f>
        <v>291636.09999999992</v>
      </c>
    </row>
    <row r="8" spans="2:15" x14ac:dyDescent="0.2">
      <c r="B8" s="37"/>
      <c r="C8" s="35" t="s">
        <v>7</v>
      </c>
      <c r="D8" s="209" t="s">
        <v>19</v>
      </c>
      <c r="E8" s="210"/>
      <c r="F8" s="210"/>
      <c r="G8" s="210"/>
      <c r="H8" s="211"/>
      <c r="I8" s="25"/>
      <c r="J8" s="36"/>
      <c r="N8" s="19"/>
    </row>
    <row r="9" spans="2:15" x14ac:dyDescent="0.2">
      <c r="B9" s="37" t="s">
        <v>8</v>
      </c>
      <c r="C9" s="51">
        <v>17030002</v>
      </c>
      <c r="D9" s="206" t="str">
        <f>UPPER(IF($B9="EDIF",VLOOKUP($C9,[1]EDIF!$A$1:$F$3677,2,0),(IF($B9="INFRA",VLOOKUP($C9,[1]INFRA!$A$1:$F$1859,2,0),(IF($B9="SINAPI",VLOOKUP($C9,[1]SINAPI!$A$1:$G$9552,2,0),(IF($B9="CDHU",VLOOKUP($C9,[1]CDHU!$A$1:$G$5122,2,0),(IF($B9="SIEC",VLOOKUP($C9,[1]SIEC!$A$1:$F$5304,2,0),(IF($B9="DER",VLOOKUP($C9,[1]DER!$A$1:$F$3075,2,0),(IF($B9="FDE",VLOOKUP($C9,[1]FDE!$A$1:$F$3289,2,0),(IF($B9="SICRO",VLOOKUP($C9,[1]SICRO!$A$1:$E$7371,2,0)))))))))))))))))</f>
        <v>PLACA DE OBRA EM CHAPA DE AÇO GALVANIZADO</v>
      </c>
      <c r="E9" s="207"/>
      <c r="F9" s="207"/>
      <c r="G9" s="207"/>
      <c r="H9" s="208"/>
      <c r="I9" s="28" t="str">
        <f>UPPER(IF($B9="EDIF",VLOOKUP($C9,[1]EDIF!$A$1:$F$3677,3,0),(IF($B9="INFRA",VLOOKUP($C9,[1]INFRA!$A$1:$F$1859,3,0),(IF($B9="SINAPI",VLOOKUP($C9,[1]SINAPI!$A$1:$G$9552,3,0),(IF($B9="CDHU",VLOOKUP($C9,[1]CDHU!$A$1:$G$5122,3,0),(IF($B9="SIEC",VLOOKUP($C9,[1]SIEC!$A$1:$F$5304,3,0),(IF($B9="DER",VLOOKUP($C9,[1]DER!$A$1:$F$2075,3,0),(IF($B9="FDE",VLOOKUP($C9,[1]FDE!$A$1:$F$3289,3,0),(IF($B9="SICRO",VLOOKUP($C9,[1]SICRO!$A$1:$E$7371,3,0)))))))))))))))))</f>
        <v>M2</v>
      </c>
      <c r="J9" s="36">
        <f>SUM(K10)</f>
        <v>6</v>
      </c>
      <c r="L9" s="1" t="str">
        <f>UPPER(ROUND((IF($B9="EDIF",VLOOKUP($C9,[1]EDIF!$A$1:$F$3677,4,0),(IF($B9="INFRA",VLOOKUP($C9,[1]INFRA!$A$1:$F$1859,4,0),(IF($B9="SINAPI",VLOOKUP($C9,[1]SINAPI!$A$1:$G$9552,4,0),(IF($B9="CDHU",VLOOKUP($C9,[1]CDHU!$A$1:$G$5122,6,0),(IF($B9="SIEC",VLOOKUP($C9,[1]SIEC!$A$1:$F$5304,5,0),(IF($B9="DER",VLOOKUP($C9,[1]DER!$A$1:$F$3075,5,0),(IF($B9="FDE",VLOOKUP($C9,[1]FDE!$A$1:$F$3289,5,0),(IF($B9="SICRO",VLOOKUP($C9,[1]SICRO!$A$1:$E$7371,4,0))))))))))))))))),2))</f>
        <v>399,72</v>
      </c>
      <c r="M9" s="1">
        <f t="shared" ref="M9" si="0">TRUNC(J9*L9,2)</f>
        <v>2398.3200000000002</v>
      </c>
      <c r="N9" s="30">
        <f t="shared" ref="N9" si="1">C9</f>
        <v>17030002</v>
      </c>
      <c r="O9" s="1" t="str">
        <f>UPPER(IF($B9="EDIF",VLOOKUP($C9,[1]EDIF!$A$1:$F$3677,5,0),(IF($B9="INFRA",VLOOKUP($C9,[1]INFRA!$A$1:$F$1859,5,0),(IF($B9="SINAPI",VLOOKUP($C9,[1]SINAPI!$A$1:$G$9552,6,0),(IF($B9="CDHU",VLOOKUP($C9,[1]CDHU!$A$1:$G$5122,7,0),(IF($B9="SIEC",VLOOKUP($C9,[1]SIEC!$A$1:$F$5304,6,0),(IF($B9="DER",VLOOKUP($C9,[1]DER!$A$1:$F$3075,6,0),(IF($B9="FDE",VLOOKUP($C9,[1]FDE!$A$1:$F$3289,6,0),(IF($B9="SICRO",VLOOKUP($C9,[1]SICRO!$A$1:$E$7371,5,0)))))))))))))))))</f>
        <v>SIURB-E JAN/26</v>
      </c>
    </row>
    <row r="10" spans="2:15" hidden="1" x14ac:dyDescent="0.2">
      <c r="B10" s="37"/>
      <c r="C10" s="35" t="s">
        <v>9</v>
      </c>
      <c r="D10" s="203" t="s">
        <v>72</v>
      </c>
      <c r="E10" s="204"/>
      <c r="F10" s="204"/>
      <c r="G10" s="204"/>
      <c r="H10" s="205"/>
      <c r="I10" s="25"/>
      <c r="J10" s="36"/>
      <c r="K10" s="1">
        <v>6</v>
      </c>
      <c r="N10" s="19"/>
    </row>
    <row r="11" spans="2:15" hidden="1" x14ac:dyDescent="0.2">
      <c r="B11" s="37"/>
      <c r="C11" s="35" t="s">
        <v>9</v>
      </c>
      <c r="D11" s="206"/>
      <c r="E11" s="207"/>
      <c r="F11" s="207"/>
      <c r="G11" s="207"/>
      <c r="H11" s="208"/>
      <c r="I11" s="25"/>
      <c r="J11" s="36"/>
      <c r="N11" s="19"/>
    </row>
    <row r="12" spans="2:15" x14ac:dyDescent="0.2">
      <c r="B12" s="37" t="s">
        <v>8</v>
      </c>
      <c r="C12" s="51">
        <v>17045001</v>
      </c>
      <c r="D12" s="206" t="str">
        <f>UPPER(IF($B12="EDIF",VLOOKUP($C12,[1]EDIF!$A$1:$F$3677,2,0),(IF($B12="INFRA",VLOOKUP($C12,[1]INFRA!$A$1:$F$1859,2,0),(IF($B12="SINAPI",VLOOKUP($C12,[1]SINAPI!$A$1:$G$9552,2,0),(IF($B12="CDHU",VLOOKUP($C12,[1]CDHU!$A$1:$G$5122,2,0),(IF($B12="SIEC",VLOOKUP($C12,[1]SIEC!$A$1:$F$5304,2,0),(IF($B12="DER",VLOOKUP($C12,[1]DER!$A$1:$F$3075,2,0),(IF($B12="FDE",VLOOKUP($C12,[1]FDE!$A$1:$F$3289,2,0),(IF($B12="SICRO",VLOOKUP($C12,[1]SICRO!$A$1:$E$7371,2,0)))))))))))))))))</f>
        <v>ANDAIMES METÁLICOS - FORNECIMENTO</v>
      </c>
      <c r="E12" s="207"/>
      <c r="F12" s="207"/>
      <c r="G12" s="207"/>
      <c r="H12" s="208"/>
      <c r="I12" s="28" t="str">
        <f>UPPER(IF($B12="EDIF",VLOOKUP($C12,[1]EDIF!$A$1:$F$3677,3,0),(IF($B12="INFRA",VLOOKUP($C12,[1]INFRA!$A$1:$F$1859,3,0),(IF($B12="SINAPI",VLOOKUP($C12,[1]SINAPI!$A$1:$G$9552,3,0),(IF($B12="CDHU",VLOOKUP($C12,[1]CDHU!$A$1:$G$5122,3,0),(IF($B12="SIEC",VLOOKUP($C12,[1]SIEC!$A$1:$F$5304,3,0),(IF($B12="DER",VLOOKUP($C12,[1]DER!$A$1:$F$2075,3,0),(IF($B12="FDE",VLOOKUP($C12,[1]FDE!$A$1:$F$3289,3,0),(IF($B12="SICRO",VLOOKUP($C12,[1]SICRO!$A$1:$E$7371,3,0)))))))))))))))))</f>
        <v>M3XMÊS</v>
      </c>
      <c r="J12" s="36">
        <f>SUM(K13)</f>
        <v>432</v>
      </c>
      <c r="L12" s="1" t="str">
        <f>UPPER(ROUND((IF($B12="EDIF",VLOOKUP($C12,[1]EDIF!$A$1:$F$3677,4,0),(IF($B12="INFRA",VLOOKUP($C12,[1]INFRA!$A$1:$F$1859,4,0),(IF($B12="SINAPI",VLOOKUP($C12,[1]SINAPI!$A$1:$G$9552,4,0),(IF($B12="CDHU",VLOOKUP($C12,[1]CDHU!$A$1:$G$5122,6,0),(IF($B12="SIEC",VLOOKUP($C12,[1]SIEC!$A$1:$F$5304,5,0),(IF($B12="DER",VLOOKUP($C12,[1]DER!$A$1:$F$3075,5,0),(IF($B12="FDE",VLOOKUP($C12,[1]FDE!$A$1:$F$3289,5,0),(IF($B12="SICRO",VLOOKUP($C12,[1]SICRO!$A$1:$E$7371,4,0))))))))))))))))),2))</f>
        <v>10,42</v>
      </c>
      <c r="M12" s="1">
        <f t="shared" ref="M12" si="2">TRUNC(J12*L12,2)</f>
        <v>4501.4399999999996</v>
      </c>
      <c r="N12" s="30">
        <f t="shared" ref="N12" si="3">C12</f>
        <v>17045001</v>
      </c>
      <c r="O12" s="1" t="str">
        <f>UPPER(IF($B12="EDIF",VLOOKUP($C12,[1]EDIF!$A$1:$F$3677,5,0),(IF($B12="INFRA",VLOOKUP($C12,[1]INFRA!$A$1:$F$1859,5,0),(IF($B12="SINAPI",VLOOKUP($C12,[1]SINAPI!$A$1:$G$9552,6,0),(IF($B12="CDHU",VLOOKUP($C12,[1]CDHU!$A$1:$G$5122,7,0),(IF($B12="SIEC",VLOOKUP($C12,[1]SIEC!$A$1:$F$5304,6,0),(IF($B12="DER",VLOOKUP($C12,[1]DER!$A$1:$F$3075,6,0),(IF($B12="FDE",VLOOKUP($C12,[1]FDE!$A$1:$F$3289,6,0),(IF($B12="SICRO",VLOOKUP($C12,[1]SICRO!$A$1:$E$7371,5,0)))))))))))))))))</f>
        <v>SIURB-E JAN/26</v>
      </c>
    </row>
    <row r="13" spans="2:15" hidden="1" x14ac:dyDescent="0.2">
      <c r="B13" s="37"/>
      <c r="C13" s="35" t="s">
        <v>9</v>
      </c>
      <c r="D13" s="203"/>
      <c r="E13" s="204"/>
      <c r="F13" s="204"/>
      <c r="G13" s="204"/>
      <c r="H13" s="205"/>
      <c r="I13" s="25"/>
      <c r="J13" s="36"/>
      <c r="K13" s="1">
        <f>72*6</f>
        <v>432</v>
      </c>
      <c r="N13" s="19"/>
    </row>
    <row r="14" spans="2:15" hidden="1" x14ac:dyDescent="0.2">
      <c r="B14" s="37"/>
      <c r="C14" s="35" t="s">
        <v>9</v>
      </c>
      <c r="D14" s="206"/>
      <c r="E14" s="207"/>
      <c r="F14" s="207"/>
      <c r="G14" s="207"/>
      <c r="H14" s="208"/>
      <c r="I14" s="25"/>
      <c r="J14" s="36"/>
      <c r="N14" s="19"/>
    </row>
    <row r="15" spans="2:15" x14ac:dyDescent="0.2">
      <c r="B15" s="37" t="s">
        <v>8</v>
      </c>
      <c r="C15" s="51">
        <v>17045002</v>
      </c>
      <c r="D15" s="206" t="str">
        <f>UPPER(IF($B15="EDIF",VLOOKUP($C15,[1]EDIF!$A$1:$F$3677,2,0),(IF($B15="INFRA",VLOOKUP($C15,[1]INFRA!$A$1:$F$1859,2,0),(IF($B15="SINAPI",VLOOKUP($C15,[1]SINAPI!$A$1:$G$9552,2,0),(IF($B15="CDHU",VLOOKUP($C15,[1]CDHU!$A$1:$G$5122,2,0),(IF($B15="SIEC",VLOOKUP($C15,[1]SIEC!$A$1:$F$5304,2,0),(IF($B15="DER",VLOOKUP($C15,[1]DER!$A$1:$F$3075,2,0),(IF($B15="FDE",VLOOKUP($C15,[1]FDE!$A$1:$F$3289,2,0),(IF($B15="SICRO",VLOOKUP($C15,[1]SICRO!$A$1:$E$7371,2,0)))))))))))))))))</f>
        <v>ANDAIMES METÁLICOS - MONTAGEM E DESMONTAGEM</v>
      </c>
      <c r="E15" s="207"/>
      <c r="F15" s="207"/>
      <c r="G15" s="207"/>
      <c r="H15" s="208"/>
      <c r="I15" s="28" t="str">
        <f>UPPER(IF($B15="EDIF",VLOOKUP($C15,[1]EDIF!$A$1:$F$3677,3,0),(IF($B15="INFRA",VLOOKUP($C15,[1]INFRA!$A$1:$F$1859,3,0),(IF($B15="SINAPI",VLOOKUP($C15,[1]SINAPI!$A$1:$G$9552,3,0),(IF($B15="CDHU",VLOOKUP($C15,[1]CDHU!$A$1:$G$5122,3,0),(IF($B15="SIEC",VLOOKUP($C15,[1]SIEC!$A$1:$F$5304,3,0),(IF($B15="DER",VLOOKUP($C15,[1]DER!$A$1:$F$2075,3,0),(IF($B15="FDE",VLOOKUP($C15,[1]FDE!$A$1:$F$3289,3,0),(IF($B15="SICRO",VLOOKUP($C15,[1]SICRO!$A$1:$E$7371,3,0)))))))))))))))))</f>
        <v>M3</v>
      </c>
      <c r="J15" s="36">
        <f>SUM(K16)</f>
        <v>72</v>
      </c>
      <c r="L15" s="1" t="str">
        <f>UPPER(ROUND((IF($B15="EDIF",VLOOKUP($C15,[1]EDIF!$A$1:$F$3677,4,0),(IF($B15="INFRA",VLOOKUP($C15,[1]INFRA!$A$1:$F$1859,4,0),(IF($B15="SINAPI",VLOOKUP($C15,[1]SINAPI!$A$1:$G$9552,4,0),(IF($B15="CDHU",VLOOKUP($C15,[1]CDHU!$A$1:$G$5122,6,0),(IF($B15="SIEC",VLOOKUP($C15,[1]SIEC!$A$1:$F$5304,5,0),(IF($B15="DER",VLOOKUP($C15,[1]DER!$A$1:$F$3075,5,0),(IF($B15="FDE",VLOOKUP($C15,[1]FDE!$A$1:$F$3289,5,0),(IF($B15="SICRO",VLOOKUP($C15,[1]SICRO!$A$1:$E$7371,4,0))))))))))))))))),2))</f>
        <v>6,26</v>
      </c>
      <c r="M15" s="1">
        <f t="shared" ref="M15" si="4">TRUNC(J15*L15,2)</f>
        <v>450.72</v>
      </c>
      <c r="N15" s="30">
        <f t="shared" ref="N15" si="5">C15</f>
        <v>17045002</v>
      </c>
      <c r="O15" s="1" t="str">
        <f>UPPER(IF($B15="EDIF",VLOOKUP($C15,[1]EDIF!$A$1:$F$3677,5,0),(IF($B15="INFRA",VLOOKUP($C15,[1]INFRA!$A$1:$F$1859,5,0),(IF($B15="SINAPI",VLOOKUP($C15,[1]SINAPI!$A$1:$G$9552,6,0),(IF($B15="CDHU",VLOOKUP($C15,[1]CDHU!$A$1:$G$5122,7,0),(IF($B15="SIEC",VLOOKUP($C15,[1]SIEC!$A$1:$F$5304,6,0),(IF($B15="DER",VLOOKUP($C15,[1]DER!$A$1:$F$3075,6,0),(IF($B15="FDE",VLOOKUP($C15,[1]FDE!$A$1:$F$3289,6,0),(IF($B15="SICRO",VLOOKUP($C15,[1]SICRO!$A$1:$E$7371,5,0)))))))))))))))))</f>
        <v>SIURB-E JAN/26</v>
      </c>
    </row>
    <row r="16" spans="2:15" hidden="1" x14ac:dyDescent="0.2">
      <c r="B16" s="37"/>
      <c r="C16" s="35" t="s">
        <v>9</v>
      </c>
      <c r="D16" s="203" t="s">
        <v>146</v>
      </c>
      <c r="E16" s="204"/>
      <c r="F16" s="204"/>
      <c r="G16" s="204"/>
      <c r="H16" s="205"/>
      <c r="I16" s="25"/>
      <c r="J16" s="36"/>
      <c r="K16" s="1">
        <v>72</v>
      </c>
      <c r="N16" s="19"/>
    </row>
    <row r="17" spans="2:15" hidden="1" x14ac:dyDescent="0.2">
      <c r="B17" s="37"/>
      <c r="C17" s="35" t="s">
        <v>9</v>
      </c>
      <c r="D17" s="206"/>
      <c r="E17" s="207"/>
      <c r="F17" s="207"/>
      <c r="G17" s="207"/>
      <c r="H17" s="208"/>
      <c r="I17" s="25"/>
      <c r="J17" s="36"/>
      <c r="N17" s="19"/>
    </row>
    <row r="18" spans="2:15" ht="12.75" customHeight="1" x14ac:dyDescent="0.2">
      <c r="B18" s="37"/>
      <c r="C18" s="54" t="s">
        <v>7</v>
      </c>
      <c r="D18" s="209" t="s">
        <v>243</v>
      </c>
      <c r="E18" s="210"/>
      <c r="F18" s="210"/>
      <c r="G18" s="210"/>
      <c r="H18" s="211"/>
      <c r="I18" s="53"/>
      <c r="J18" s="36"/>
      <c r="N18" s="19"/>
    </row>
    <row r="19" spans="2:15" ht="12.75" customHeight="1" x14ac:dyDescent="0.2">
      <c r="B19" s="37" t="s">
        <v>8</v>
      </c>
      <c r="C19" s="51">
        <v>6001030</v>
      </c>
      <c r="D19" s="206" t="str">
        <f>UPPER(IF($B19="EDIF",VLOOKUP($C19,[1]EDIF!$A$1:$F$3677,2,0),(IF($B19="INFRA",VLOOKUP($C19,[1]INFRA!$A$1:$F$1859,2,0),(IF($B19="SINAPI",VLOOKUP($C19,[1]SINAPI!$A$1:$G$9552,2,0),(IF($B19="CDHU",VLOOKUP($C19,[1]CDHU!$A$1:$G$5122,2,0),(IF($B19="SIEC",VLOOKUP($C19,[1]SIEC!$A$1:$F$5304,2,0),(IF($B19="DER",VLOOKUP($C19,[1]DER!$A$1:$F$3075,2,0),(IF($B19="FDE",VLOOKUP($C19,[1]FDE!$A$1:$F$3289,2,0),(IF($B19="SICRO",VLOOKUP($C19,[1]SICRO!$A$1:$E$7371,2,0)))))))))))))))))</f>
        <v>FORNECIMENTO DE ESTRUTURA METÁLICA PARA COBERTURA</v>
      </c>
      <c r="E19" s="207"/>
      <c r="F19" s="207"/>
      <c r="G19" s="207"/>
      <c r="H19" s="208"/>
      <c r="I19" s="28" t="str">
        <f>UPPER(IF($B19="EDIF",VLOOKUP($C19,[1]EDIF!$A$1:$F$3677,3,0),(IF($B19="INFRA",VLOOKUP($C19,[1]INFRA!$A$1:$F$1859,3,0),(IF($B19="SINAPI",VLOOKUP($C19,[1]SINAPI!$A$1:$G$9552,3,0),(IF($B19="CDHU",VLOOKUP($C19,[1]CDHU!$A$1:$G$5122,3,0),(IF($B19="SIEC",VLOOKUP($C19,[1]SIEC!$A$1:$F$5304,3,0),(IF($B19="DER",VLOOKUP($C19,[1]DER!$A$1:$F$2075,3,0),(IF($B19="FDE",VLOOKUP($C19,[1]FDE!$A$1:$F$3289,3,0),(IF($B19="SICRO",VLOOKUP($C19,[1]SICRO!$A$1:$E$7371,3,0)))))))))))))))))</f>
        <v>KG</v>
      </c>
      <c r="J19" s="36">
        <f>SUM(K20)</f>
        <v>125.10000000000002</v>
      </c>
      <c r="L19" s="1" t="str">
        <f>UPPER(ROUND((IF($B19="EDIF",VLOOKUP($C19,[1]EDIF!$A$1:$F$3677,4,0),(IF($B19="INFRA",VLOOKUP($C19,[1]INFRA!$A$1:$F$1859,4,0),(IF($B19="SINAPI",VLOOKUP($C19,[1]SINAPI!$A$1:$G$9552,4,0),(IF($B19="CDHU",VLOOKUP($C19,[1]CDHU!$A$1:$G$5122,6,0),(IF($B19="SIEC",VLOOKUP($C19,[1]SIEC!$A$1:$F$5304,5,0),(IF($B19="DER",VLOOKUP($C19,[1]DER!$A$1:$F$3075,5,0),(IF($B19="FDE",VLOOKUP($C19,[1]FDE!$A$1:$F$3289,5,0),(IF($B19="SICRO",VLOOKUP($C19,[1]SICRO!$A$1:$E$7371,4,0))))))))))))))))),2))</f>
        <v>15,32</v>
      </c>
      <c r="M19" s="1">
        <f t="shared" ref="M19" si="6">TRUNC(J19*L19,2)</f>
        <v>1916.53</v>
      </c>
      <c r="N19" s="30">
        <f t="shared" ref="N19" si="7">C19</f>
        <v>6001030</v>
      </c>
      <c r="O19" s="1" t="str">
        <f>UPPER(IF($B19="EDIF",VLOOKUP($C19,[1]EDIF!$A$1:$F$3677,5,0),(IF($B19="INFRA",VLOOKUP($C19,[1]INFRA!$A$1:$F$1859,5,0),(IF($B19="SINAPI",VLOOKUP($C19,[1]SINAPI!$A$1:$G$9552,6,0),(IF($B19="CDHU",VLOOKUP($C19,[1]CDHU!$A$1:$G$5122,7,0),(IF($B19="SIEC",VLOOKUP($C19,[1]SIEC!$A$1:$F$5304,6,0),(IF($B19="DER",VLOOKUP($C19,[1]DER!$A$1:$F$3075,6,0),(IF($B19="FDE",VLOOKUP($C19,[1]FDE!$A$1:$F$3289,6,0),(IF($B19="SICRO",VLOOKUP($C19,[1]SICRO!$A$1:$E$7371,5,0)))))))))))))))))</f>
        <v>SIURB-E JAN/26</v>
      </c>
    </row>
    <row r="20" spans="2:15" ht="12.75" hidden="1" customHeight="1" x14ac:dyDescent="0.2">
      <c r="B20" s="37"/>
      <c r="C20" s="35" t="s">
        <v>9</v>
      </c>
      <c r="D20" s="203" t="s">
        <v>74</v>
      </c>
      <c r="E20" s="204"/>
      <c r="F20" s="204"/>
      <c r="G20" s="204"/>
      <c r="H20" s="205"/>
      <c r="I20" s="25"/>
      <c r="J20" s="36"/>
      <c r="K20" s="1">
        <f>K28*20</f>
        <v>125.10000000000002</v>
      </c>
      <c r="N20" s="19"/>
    </row>
    <row r="21" spans="2:15" hidden="1" x14ac:dyDescent="0.2">
      <c r="B21" s="37"/>
      <c r="C21" s="35" t="s">
        <v>9</v>
      </c>
      <c r="D21" s="203" t="s">
        <v>178</v>
      </c>
      <c r="E21" s="204"/>
      <c r="F21" s="204"/>
      <c r="G21" s="204"/>
      <c r="H21" s="205"/>
      <c r="I21" s="25">
        <f>1.05*3.1</f>
        <v>3.2550000000000003</v>
      </c>
      <c r="J21" s="36"/>
      <c r="N21" s="19"/>
    </row>
    <row r="22" spans="2:15" hidden="1" x14ac:dyDescent="0.2">
      <c r="B22" s="37"/>
      <c r="C22" s="54" t="s">
        <v>9</v>
      </c>
      <c r="D22" s="203"/>
      <c r="E22" s="204"/>
      <c r="F22" s="204"/>
      <c r="G22" s="204"/>
      <c r="H22" s="205"/>
      <c r="I22" s="53"/>
      <c r="J22" s="36"/>
      <c r="N22" s="19"/>
    </row>
    <row r="23" spans="2:15" x14ac:dyDescent="0.2">
      <c r="B23" s="37" t="s">
        <v>8</v>
      </c>
      <c r="C23" s="51">
        <v>6001031</v>
      </c>
      <c r="D23" s="206" t="str">
        <f>UPPER(IF($B23="EDIF",VLOOKUP($C23,[1]EDIF!$A$1:$F$3677,2,0),(IF($B23="INFRA",VLOOKUP($C23,[1]INFRA!$A$1:$F$1859,2,0),(IF($B23="SINAPI",VLOOKUP($C23,[1]SINAPI!$A$1:$G$9552,2,0),(IF($B23="CDHU",VLOOKUP($C23,[1]CDHU!$A$1:$G$5122,2,0),(IF($B23="SIEC",VLOOKUP($C23,[1]SIEC!$A$1:$F$5304,2,0),(IF($B23="DER",VLOOKUP($C23,[1]DER!$A$1:$F$3075,2,0),(IF($B23="FDE",VLOOKUP($C23,[1]FDE!$A$1:$F$3289,2,0),(IF($B23="SICRO",VLOOKUP($C23,[1]SICRO!$A$1:$E$7371,2,0)))))))))))))))))</f>
        <v>MONTAGEM DE ESTRUTURA METÁLICA PARA COBERTURA</v>
      </c>
      <c r="E23" s="207"/>
      <c r="F23" s="207"/>
      <c r="G23" s="207"/>
      <c r="H23" s="208"/>
      <c r="I23" s="28" t="str">
        <f>UPPER(IF($B23="EDIF",VLOOKUP($C23,[1]EDIF!$A$1:$F$3677,3,0),(IF($B23="INFRA",VLOOKUP($C23,[1]INFRA!$A$1:$F$1859,3,0),(IF($B23="SINAPI",VLOOKUP($C23,[1]SINAPI!$A$1:$G$9552,3,0),(IF($B23="CDHU",VLOOKUP($C23,[1]CDHU!$A$1:$G$5122,3,0),(IF($B23="SIEC",VLOOKUP($C23,[1]SIEC!$A$1:$F$5304,3,0),(IF($B23="DER",VLOOKUP($C23,[1]DER!$A$1:$F$2075,3,0),(IF($B23="FDE",VLOOKUP($C23,[1]FDE!$A$1:$F$3289,3,0),(IF($B23="SICRO",VLOOKUP($C23,[1]SICRO!$A$1:$E$7371,3,0)))))))))))))))))</f>
        <v>KG</v>
      </c>
      <c r="J23" s="36">
        <f>SUM(K24)</f>
        <v>125.10000000000002</v>
      </c>
      <c r="L23" s="1" t="str">
        <f>UPPER(ROUND((IF($B23="EDIF",VLOOKUP($C23,[1]EDIF!$A$1:$F$3677,4,0),(IF($B23="INFRA",VLOOKUP($C23,[1]INFRA!$A$1:$F$1859,4,0),(IF($B23="SINAPI",VLOOKUP($C23,[1]SINAPI!$A$1:$G$9552,4,0),(IF($B23="CDHU",VLOOKUP($C23,[1]CDHU!$A$1:$G$5122,6,0),(IF($B23="SIEC",VLOOKUP($C23,[1]SIEC!$A$1:$F$5304,5,0),(IF($B23="DER",VLOOKUP($C23,[1]DER!$A$1:$F$3075,5,0),(IF($B23="FDE",VLOOKUP($C23,[1]FDE!$A$1:$F$3289,5,0),(IF($B23="SICRO",VLOOKUP($C23,[1]SICRO!$A$1:$E$7371,4,0))))))))))))))))),2))</f>
        <v>3,65</v>
      </c>
      <c r="M23" s="1">
        <f t="shared" ref="M23" si="8">TRUNC(J23*L23,2)</f>
        <v>456.61</v>
      </c>
      <c r="N23" s="30">
        <f t="shared" ref="N23" si="9">C23</f>
        <v>6001031</v>
      </c>
      <c r="O23" s="1" t="str">
        <f>UPPER(IF($B23="EDIF",VLOOKUP($C23,[1]EDIF!$A$1:$F$3677,5,0),(IF($B23="INFRA",VLOOKUP($C23,[1]INFRA!$A$1:$F$1859,5,0),(IF($B23="SINAPI",VLOOKUP($C23,[1]SINAPI!$A$1:$G$9552,6,0),(IF($B23="CDHU",VLOOKUP($C23,[1]CDHU!$A$1:$G$5122,7,0),(IF($B23="SIEC",VLOOKUP($C23,[1]SIEC!$A$1:$F$5304,6,0),(IF($B23="DER",VLOOKUP($C23,[1]DER!$A$1:$F$3075,6,0),(IF($B23="FDE",VLOOKUP($C23,[1]FDE!$A$1:$F$3289,6,0),(IF($B23="SICRO",VLOOKUP($C23,[1]SICRO!$A$1:$E$7371,5,0)))))))))))))))))</f>
        <v>SIURB-E JAN/26</v>
      </c>
    </row>
    <row r="24" spans="2:15" hidden="1" x14ac:dyDescent="0.2">
      <c r="B24" s="37"/>
      <c r="C24" s="35" t="s">
        <v>9</v>
      </c>
      <c r="D24" s="203" t="s">
        <v>74</v>
      </c>
      <c r="E24" s="204"/>
      <c r="F24" s="204"/>
      <c r="G24" s="204"/>
      <c r="H24" s="205"/>
      <c r="I24" s="25"/>
      <c r="J24" s="36"/>
      <c r="K24" s="1">
        <f>K20</f>
        <v>125.10000000000002</v>
      </c>
      <c r="N24" s="19"/>
    </row>
    <row r="25" spans="2:15" hidden="1" x14ac:dyDescent="0.2">
      <c r="B25" s="37"/>
      <c r="C25" s="35" t="s">
        <v>9</v>
      </c>
      <c r="D25" s="203" t="s">
        <v>178</v>
      </c>
      <c r="E25" s="204"/>
      <c r="F25" s="204"/>
      <c r="G25" s="204"/>
      <c r="H25" s="205"/>
      <c r="I25" s="25">
        <f>1.05*3.1</f>
        <v>3.2550000000000003</v>
      </c>
      <c r="J25" s="36"/>
      <c r="N25" s="19"/>
    </row>
    <row r="26" spans="2:15" hidden="1" x14ac:dyDescent="0.2">
      <c r="B26" s="37"/>
      <c r="C26" s="54" t="s">
        <v>9</v>
      </c>
      <c r="D26" s="203"/>
      <c r="E26" s="204"/>
      <c r="F26" s="204"/>
      <c r="G26" s="204"/>
      <c r="H26" s="205"/>
      <c r="I26" s="53"/>
      <c r="J26" s="36"/>
      <c r="N26" s="19"/>
    </row>
    <row r="27" spans="2:15" x14ac:dyDescent="0.2">
      <c r="B27" s="37" t="s">
        <v>8</v>
      </c>
      <c r="C27" s="51">
        <v>14001050</v>
      </c>
      <c r="D27" s="206" t="str">
        <f>UPPER(IF($B27="EDIF",VLOOKUP($C27,[1]EDIF!$A$1:$F$3677,2,0),(IF($B27="INFRA",VLOOKUP($C27,[1]INFRA!$A$1:$F$1859,2,0),(IF($B27="SINAPI",VLOOKUP($C27,[1]SINAPI!$A$1:$G$9552,2,0),(IF($B27="CDHU",VLOOKUP($C27,[1]CDHU!$A$1:$G$5122,2,0),(IF($B27="SIEC",VLOOKUP($C27,[1]SIEC!$A$1:$F$5304,2,0),(IF($B27="DER",VLOOKUP($C27,[1]DER!$A$1:$F$3075,2,0),(IF($B27="FDE",VLOOKUP($C27,[1]FDE!$A$1:$F$3289,2,0),(IF($B27="SICRO",VLOOKUP($C27,[1]SICRO!$A$1:$E$7371,2,0)))))))))))))))))</f>
        <v>VIDRO LISO DE SEGURANÇA, TEMPERADO INCOLOR - ESPESSURA 6MM</v>
      </c>
      <c r="E27" s="207"/>
      <c r="F27" s="207"/>
      <c r="G27" s="207"/>
      <c r="H27" s="208"/>
      <c r="I27" s="28" t="str">
        <f>UPPER(IF($B27="EDIF",VLOOKUP($C27,[1]EDIF!$A$1:$F$3677,3,0),(IF($B27="INFRA",VLOOKUP($C27,[1]INFRA!$A$1:$F$1859,3,0),(IF($B27="SINAPI",VLOOKUP($C27,[1]SINAPI!$A$1:$G$9552,3,0),(IF($B27="CDHU",VLOOKUP($C27,[1]CDHU!$A$1:$G$5122,3,0),(IF($B27="SIEC",VLOOKUP($C27,[1]SIEC!$A$1:$F$5304,3,0),(IF($B27="DER",VLOOKUP($C27,[1]DER!$A$1:$F$2075,3,0),(IF($B27="FDE",VLOOKUP($C27,[1]FDE!$A$1:$F$3289,3,0),(IF($B27="SICRO",VLOOKUP($C27,[1]SICRO!$A$1:$E$7371,3,0)))))))))))))))))</f>
        <v>M2</v>
      </c>
      <c r="J27" s="36">
        <f>SUM(K28:K29)</f>
        <v>6.2550000000000008</v>
      </c>
      <c r="L27" s="1" t="str">
        <f>UPPER(ROUND((IF($B27="EDIF",VLOOKUP($C27,[1]EDIF!$A$1:$F$3677,4,0),(IF($B27="INFRA",VLOOKUP($C27,[1]INFRA!$A$1:$F$1859,4,0),(IF($B27="SINAPI",VLOOKUP($C27,[1]SINAPI!$A$1:$G$9552,4,0),(IF($B27="CDHU",VLOOKUP($C27,[1]CDHU!$A$1:$G$5122,6,0),(IF($B27="SIEC",VLOOKUP($C27,[1]SIEC!$A$1:$F$5304,5,0),(IF($B27="DER",VLOOKUP($C27,[1]DER!$A$1:$F$3075,5,0),(IF($B27="FDE",VLOOKUP($C27,[1]FDE!$A$1:$F$3289,5,0),(IF($B27="SICRO",VLOOKUP($C27,[1]SICRO!$A$1:$E$7371,4,0))))))))))))))))),2))</f>
        <v>388,39</v>
      </c>
      <c r="M27" s="1">
        <f t="shared" ref="M27" si="10">TRUNC(J27*L27,2)</f>
        <v>2429.37</v>
      </c>
      <c r="N27" s="30">
        <f t="shared" ref="N27" si="11">C27</f>
        <v>14001050</v>
      </c>
      <c r="O27" s="1" t="str">
        <f>UPPER(IF($B27="EDIF",VLOOKUP($C27,[1]EDIF!$A$1:$F$3677,5,0),(IF($B27="INFRA",VLOOKUP($C27,[1]INFRA!$A$1:$F$1859,5,0),(IF($B27="SINAPI",VLOOKUP($C27,[1]SINAPI!$A$1:$G$9552,6,0),(IF($B27="CDHU",VLOOKUP($C27,[1]CDHU!$A$1:$G$5122,7,0),(IF($B27="SIEC",VLOOKUP($C27,[1]SIEC!$A$1:$F$5304,6,0),(IF($B27="DER",VLOOKUP($C27,[1]DER!$A$1:$F$3075,6,0),(IF($B27="FDE",VLOOKUP($C27,[1]FDE!$A$1:$F$3289,6,0),(IF($B27="SICRO",VLOOKUP($C27,[1]SICRO!$A$1:$E$7371,5,0)))))))))))))))))</f>
        <v>SIURB-E JAN/26</v>
      </c>
    </row>
    <row r="28" spans="2:15" hidden="1" x14ac:dyDescent="0.2">
      <c r="B28" s="37"/>
      <c r="C28" s="35" t="s">
        <v>9</v>
      </c>
      <c r="D28" s="203" t="s">
        <v>191</v>
      </c>
      <c r="E28" s="204"/>
      <c r="F28" s="204"/>
      <c r="G28" s="204"/>
      <c r="H28" s="205"/>
      <c r="I28" s="25"/>
      <c r="J28" s="36"/>
      <c r="K28" s="57">
        <f>I29+I30</f>
        <v>6.2550000000000008</v>
      </c>
      <c r="N28" s="19"/>
    </row>
    <row r="29" spans="2:15" hidden="1" x14ac:dyDescent="0.2">
      <c r="B29" s="37"/>
      <c r="C29" s="35" t="s">
        <v>9</v>
      </c>
      <c r="D29" s="203" t="s">
        <v>73</v>
      </c>
      <c r="E29" s="204"/>
      <c r="F29" s="204"/>
      <c r="G29" s="204"/>
      <c r="H29" s="205"/>
      <c r="I29" s="25">
        <f>1.5 + 1.5</f>
        <v>3</v>
      </c>
      <c r="J29" s="36"/>
      <c r="N29" s="19"/>
    </row>
    <row r="30" spans="2:15" hidden="1" x14ac:dyDescent="0.2">
      <c r="B30" s="37"/>
      <c r="C30" s="54" t="s">
        <v>9</v>
      </c>
      <c r="D30" s="203" t="s">
        <v>178</v>
      </c>
      <c r="E30" s="204"/>
      <c r="F30" s="204"/>
      <c r="G30" s="204"/>
      <c r="H30" s="205"/>
      <c r="I30" s="25">
        <f>1.05*3.1</f>
        <v>3.2550000000000003</v>
      </c>
      <c r="J30" s="36"/>
      <c r="N30" s="19"/>
    </row>
    <row r="31" spans="2:15" hidden="1" x14ac:dyDescent="0.2">
      <c r="B31" s="37"/>
      <c r="C31" s="54" t="s">
        <v>9</v>
      </c>
      <c r="D31" s="203"/>
      <c r="E31" s="204"/>
      <c r="F31" s="204"/>
      <c r="G31" s="204"/>
      <c r="H31" s="205"/>
      <c r="I31" s="25"/>
      <c r="J31" s="36"/>
      <c r="N31" s="19"/>
    </row>
    <row r="32" spans="2:15" x14ac:dyDescent="0.2">
      <c r="B32" s="37" t="s">
        <v>8</v>
      </c>
      <c r="C32" s="51">
        <v>10011002</v>
      </c>
      <c r="D32" s="206" t="str">
        <f>UPPER(IF($B32="EDIF",VLOOKUP($C32,[1]EDIF!$A$1:$F$3677,2,0),(IF($B32="INFRA",VLOOKUP($C32,[1]INFRA!$A$1:$F$1859,2,0),(IF($B32="SINAPI",VLOOKUP($C32,[1]SINAPI!$A$1:$G$9552,2,0),(IF($B32="CDHU",VLOOKUP($C32,[1]CDHU!$A$1:$G$5122,2,0),(IF($B32="SIEC",VLOOKUP($C32,[1]SIEC!$A$1:$F$5304,2,0),(IF($B32="DER",VLOOKUP($C32,[1]DER!$A$1:$F$3075,2,0),(IF($B32="FDE",VLOOKUP($C32,[1]FDE!$A$1:$F$3289,2,0),(IF($B32="SICRO",VLOOKUP($C32,[1]SICRO!$A$1:$E$7371,2,0)))))))))))))))))</f>
        <v>CALHA EM CHAPA DE AÇO GALVANIZADO N.24 - DESENVOLVIMENTO 50CM</v>
      </c>
      <c r="E32" s="207"/>
      <c r="F32" s="207"/>
      <c r="G32" s="207"/>
      <c r="H32" s="208"/>
      <c r="I32" s="117" t="str">
        <f>UPPER(IF($B32="EDIF",VLOOKUP($C32,[1]EDIF!$A$1:$F$3677,3,0),(IF($B32="INFRA",VLOOKUP($C32,[1]INFRA!$A$1:$F$1859,3,0),(IF($B32="SINAPI",VLOOKUP($C32,[1]SINAPI!$A$1:$G$9552,3,0),(IF($B32="CDHU",VLOOKUP($C32,[1]CDHU!$A$1:$G$5122,3,0),(IF($B32="SIEC",VLOOKUP($C32,[1]SIEC!$A$1:$F$5304,3,0),(IF($B32="DER",VLOOKUP($C32,[1]DER!$A$1:$F$2075,3,0),(IF($B32="FDE",VLOOKUP($C32,[1]FDE!$A$1:$F$3289,3,0),(IF($B32="SICRO",VLOOKUP($C32,[1]SICRO!$A$1:$E$7371,3,0)))))))))))))))))</f>
        <v>M</v>
      </c>
      <c r="J32" s="36">
        <f>SUM(K33)</f>
        <v>16.2</v>
      </c>
      <c r="L32" s="1" t="str">
        <f>UPPER(ROUND((IF($B32="EDIF",VLOOKUP($C32,[1]EDIF!$A$1:$F$3677,4,0),(IF($B32="INFRA",VLOOKUP($C32,[1]INFRA!$A$1:$F$1859,4,0),(IF($B32="SINAPI",VLOOKUP($C32,[1]SINAPI!$A$1:$G$9552,4,0),(IF($B32="CDHU",VLOOKUP($C32,[1]CDHU!$A$1:$G$5122,6,0),(IF($B32="SIEC",VLOOKUP($C32,[1]SIEC!$A$1:$F$5304,5,0),(IF($B32="DER",VLOOKUP($C32,[1]DER!$A$1:$F$3075,5,0),(IF($B32="FDE",VLOOKUP($C32,[1]FDE!$A$1:$F$3289,5,0),(IF($B32="SICRO",VLOOKUP($C32,[1]SICRO!$A$1:$E$7371,4,0))))))))))))))))),2))</f>
        <v>125,73</v>
      </c>
      <c r="M32" s="1">
        <f t="shared" ref="M32" si="12">TRUNC(J32*L32,2)</f>
        <v>2036.82</v>
      </c>
      <c r="N32" s="30">
        <f t="shared" ref="N32" si="13">C32</f>
        <v>10011002</v>
      </c>
      <c r="O32" s="1" t="str">
        <f>UPPER(IF($B32="EDIF",VLOOKUP($C32,[1]EDIF!$A$1:$F$3677,5,0),(IF($B32="INFRA",VLOOKUP($C32,[1]INFRA!$A$1:$F$1859,5,0),(IF($B32="SINAPI",VLOOKUP($C32,[1]SINAPI!$A$1:$G$9552,6,0),(IF($B32="CDHU",VLOOKUP($C32,[1]CDHU!$A$1:$G$5122,7,0),(IF($B32="SIEC",VLOOKUP($C32,[1]SIEC!$A$1:$F$5304,6,0),(IF($B32="DER",VLOOKUP($C32,[1]DER!$A$1:$F$3075,6,0),(IF($B32="FDE",VLOOKUP($C32,[1]FDE!$A$1:$F$3289,6,0),(IF($B32="SICRO",VLOOKUP($C32,[1]SICRO!$A$1:$E$7371,5,0)))))))))))))))))</f>
        <v>SIURB-E JAN/26</v>
      </c>
    </row>
    <row r="33" spans="2:15" hidden="1" x14ac:dyDescent="0.2">
      <c r="B33" s="37"/>
      <c r="C33" s="35" t="s">
        <v>9</v>
      </c>
      <c r="D33" s="203" t="s">
        <v>190</v>
      </c>
      <c r="E33" s="204"/>
      <c r="F33" s="204"/>
      <c r="G33" s="204"/>
      <c r="H33" s="205"/>
      <c r="I33" s="25">
        <f>1.5+1.5+1+1.5+1.5+1</f>
        <v>8</v>
      </c>
      <c r="J33" s="36"/>
      <c r="K33" s="57">
        <f>I33+I34</f>
        <v>16.2</v>
      </c>
      <c r="N33" s="19"/>
    </row>
    <row r="34" spans="2:15" hidden="1" x14ac:dyDescent="0.2">
      <c r="B34" s="37"/>
      <c r="C34" s="35" t="s">
        <v>9</v>
      </c>
      <c r="D34" s="203" t="s">
        <v>189</v>
      </c>
      <c r="E34" s="204"/>
      <c r="F34" s="204"/>
      <c r="G34" s="204"/>
      <c r="H34" s="205"/>
      <c r="I34" s="25">
        <f>3.1+3.1+1+1</f>
        <v>8.1999999999999993</v>
      </c>
      <c r="J34" s="36"/>
      <c r="N34" s="19"/>
    </row>
    <row r="35" spans="2:15" hidden="1" x14ac:dyDescent="0.2">
      <c r="B35" s="37"/>
      <c r="C35" s="54" t="s">
        <v>9</v>
      </c>
      <c r="D35" s="203"/>
      <c r="E35" s="204"/>
      <c r="F35" s="204"/>
      <c r="G35" s="204"/>
      <c r="H35" s="205"/>
      <c r="I35" s="25"/>
      <c r="J35" s="36"/>
      <c r="N35" s="19"/>
    </row>
    <row r="36" spans="2:15" x14ac:dyDescent="0.2">
      <c r="B36" s="37" t="s">
        <v>8</v>
      </c>
      <c r="C36" s="51">
        <v>10011033</v>
      </c>
      <c r="D36" s="206" t="str">
        <f>UPPER(IF($B36="EDIF",VLOOKUP($C36,[1]EDIF!$A$1:$F$3677,2,0),(IF($B36="INFRA",VLOOKUP($C36,[1]INFRA!$A$1:$F$1859,2,0),(IF($B36="SINAPI",VLOOKUP($C36,[1]SINAPI!$A$1:$G$9552,2,0),(IF($B36="CDHU",VLOOKUP($C36,[1]CDHU!$A$1:$G$5122,2,0),(IF($B36="SIEC",VLOOKUP($C36,[1]SIEC!$A$1:$F$5304,2,0),(IF($B36="DER",VLOOKUP($C36,[1]DER!$A$1:$F$3075,2,0),(IF($B36="FDE",VLOOKUP($C36,[1]FDE!$A$1:$F$3289,2,0),(IF($B36="SICRO",VLOOKUP($C36,[1]SICRO!$A$1:$E$7371,2,0)))))))))))))))))</f>
        <v>RUFO EM CHAPA DE AÇO GALVANIZADO N.24 - DESENVOLVIMENTO 50CM</v>
      </c>
      <c r="E36" s="207"/>
      <c r="F36" s="207"/>
      <c r="G36" s="207"/>
      <c r="H36" s="208"/>
      <c r="I36" s="28" t="str">
        <f>UPPER(IF($B36="EDIF",VLOOKUP($C36,[1]EDIF!$A$1:$F$3677,3,0),(IF($B36="INFRA",VLOOKUP($C36,[1]INFRA!$A$1:$F$1859,3,0),(IF($B36="SINAPI",VLOOKUP($C36,[1]SINAPI!$A$1:$G$9552,3,0),(IF($B36="CDHU",VLOOKUP($C36,[1]CDHU!$A$1:$G$5122,3,0),(IF($B36="SIEC",VLOOKUP($C36,[1]SIEC!$A$1:$F$5304,3,0),(IF($B36="DER",VLOOKUP($C36,[1]DER!$A$1:$F$2075,3,0),(IF($B36="FDE",VLOOKUP($C36,[1]FDE!$A$1:$F$3289,3,0),(IF($B36="SICRO",VLOOKUP($C36,[1]SICRO!$A$1:$E$7371,3,0)))))))))))))))))</f>
        <v>M</v>
      </c>
      <c r="J36" s="36">
        <f>SUM(K37)</f>
        <v>8.5</v>
      </c>
      <c r="L36" s="1" t="str">
        <f>UPPER(ROUND((IF($B36="EDIF",VLOOKUP($C36,[1]EDIF!$A$1:$F$3677,4,0),(IF($B36="INFRA",VLOOKUP($C36,[1]INFRA!$A$1:$F$1859,4,0),(IF($B36="SINAPI",VLOOKUP($C36,[1]SINAPI!$A$1:$G$9552,4,0),(IF($B36="CDHU",VLOOKUP($C36,[1]CDHU!$A$1:$G$5122,6,0),(IF($B36="SIEC",VLOOKUP($C36,[1]SIEC!$A$1:$F$5304,5,0),(IF($B36="DER",VLOOKUP($C36,[1]DER!$A$1:$F$3075,5,0),(IF($B36="FDE",VLOOKUP($C36,[1]FDE!$A$1:$F$3289,5,0),(IF($B36="SICRO",VLOOKUP($C36,[1]SICRO!$A$1:$E$7371,4,0))))))))))))))))),2))</f>
        <v>105,7</v>
      </c>
      <c r="M36" s="1">
        <f t="shared" ref="M36" si="14">TRUNC(J36*L36,2)</f>
        <v>898.45</v>
      </c>
      <c r="N36" s="30">
        <f t="shared" ref="N36" si="15">C36</f>
        <v>10011033</v>
      </c>
      <c r="O36" s="1" t="str">
        <f>UPPER(IF($B36="EDIF",VLOOKUP($C36,[1]EDIF!$A$1:$F$3677,5,0),(IF($B36="INFRA",VLOOKUP($C36,[1]INFRA!$A$1:$F$1859,5,0),(IF($B36="SINAPI",VLOOKUP($C36,[1]SINAPI!$A$1:$G$9552,6,0),(IF($B36="CDHU",VLOOKUP($C36,[1]CDHU!$A$1:$G$5122,7,0),(IF($B36="SIEC",VLOOKUP($C36,[1]SIEC!$A$1:$F$5304,6,0),(IF($B36="DER",VLOOKUP($C36,[1]DER!$A$1:$F$3075,6,0),(IF($B36="FDE",VLOOKUP($C36,[1]FDE!$A$1:$F$3289,6,0),(IF($B36="SICRO",VLOOKUP($C36,[1]SICRO!$A$1:$E$7371,5,0)))))))))))))))))</f>
        <v>SIURB-E JAN/26</v>
      </c>
    </row>
    <row r="37" spans="2:15" hidden="1" x14ac:dyDescent="0.2">
      <c r="B37" s="37"/>
      <c r="C37" s="35" t="s">
        <v>9</v>
      </c>
      <c r="D37" s="203" t="s">
        <v>210</v>
      </c>
      <c r="E37" s="204"/>
      <c r="F37" s="204"/>
      <c r="G37" s="204"/>
      <c r="H37" s="205"/>
      <c r="I37" s="25">
        <v>4</v>
      </c>
      <c r="J37" s="36"/>
      <c r="K37" s="57">
        <f>I38+I37</f>
        <v>8.5</v>
      </c>
      <c r="N37" s="19"/>
    </row>
    <row r="38" spans="2:15" hidden="1" x14ac:dyDescent="0.2">
      <c r="B38" s="37"/>
      <c r="C38" s="35" t="s">
        <v>9</v>
      </c>
      <c r="D38" s="203" t="s">
        <v>179</v>
      </c>
      <c r="E38" s="204"/>
      <c r="F38" s="204"/>
      <c r="G38" s="204"/>
      <c r="H38" s="205"/>
      <c r="I38" s="25">
        <f>0.8+0.8+2.9</f>
        <v>4.5</v>
      </c>
      <c r="J38" s="36"/>
      <c r="N38" s="19"/>
    </row>
    <row r="39" spans="2:15" hidden="1" x14ac:dyDescent="0.2">
      <c r="B39" s="37"/>
      <c r="C39" s="54" t="s">
        <v>9</v>
      </c>
      <c r="D39" s="203"/>
      <c r="E39" s="204"/>
      <c r="F39" s="204"/>
      <c r="G39" s="204"/>
      <c r="H39" s="205"/>
      <c r="I39" s="53"/>
      <c r="J39" s="36"/>
      <c r="N39" s="19"/>
    </row>
    <row r="40" spans="2:15" x14ac:dyDescent="0.2">
      <c r="B40" s="37" t="s">
        <v>8</v>
      </c>
      <c r="C40" s="51">
        <v>10012015</v>
      </c>
      <c r="D40" s="206" t="str">
        <f>UPPER(IF($B40="EDIF",VLOOKUP($C40,[1]EDIF!$A$1:$F$3677,2,0),(IF($B40="INFRA",VLOOKUP($C40,[1]INFRA!$A$1:$F$1859,2,0),(IF($B40="SINAPI",VLOOKUP($C40,[1]SINAPI!$A$1:$G$9552,2,0),(IF($B40="CDHU",VLOOKUP($C40,[1]CDHU!$A$1:$G$5122,2,0),(IF($B40="SIEC",VLOOKUP($C40,[1]SIEC!$A$1:$F$5304,2,0),(IF($B40="DER",VLOOKUP($C40,[1]DER!$A$1:$F$3075,2,0),(IF($B40="FDE",VLOOKUP($C40,[1]FDE!$A$1:$F$3289,2,0),(IF($B40="SICRO",VLOOKUP($C40,[1]SICRO!$A$1:$E$7371,2,0)))))))))))))))))</f>
        <v>CONDUTOR EM TUBO DE PVC RÍGIDO, PONTA E BOLSA - 75MM (3")</v>
      </c>
      <c r="E40" s="207"/>
      <c r="F40" s="207"/>
      <c r="G40" s="207"/>
      <c r="H40" s="208"/>
      <c r="I40" s="59" t="str">
        <f>UPPER(IF($B40="EDIF",VLOOKUP($C40,[1]EDIF!$A$1:$F$3677,3,0),(IF($B40="INFRA",VLOOKUP($C40,[1]INFRA!$A$1:$F$1859,3,0),(IF($B40="SINAPI",VLOOKUP($C40,[1]SINAPI!$A$1:$G$9552,3,0),(IF($B40="CDHU",VLOOKUP($C40,[1]CDHU!$A$1:$G$5122,3,0),(IF($B40="SIEC",VLOOKUP($C40,[1]SIEC!$A$1:$F$5304,3,0),(IF($B40="DER",VLOOKUP($C40,[1]DER!$A$1:$F$2075,3,0),(IF($B40="FDE",VLOOKUP($C40,[1]FDE!$A$1:$F$3289,3,0),(IF($B40="SICRO",VLOOKUP($C40,[1]SICRO!$A$1:$E$7371,3,0)))))))))))))))))</f>
        <v>M</v>
      </c>
      <c r="J40" s="36">
        <f>SUM(K41)</f>
        <v>50</v>
      </c>
      <c r="L40" s="1" t="str">
        <f>UPPER(ROUND((IF($B40="EDIF",VLOOKUP($C40,[1]EDIF!$A$1:$F$3677,4,0),(IF($B40="INFRA",VLOOKUP($C40,[1]INFRA!$A$1:$F$1859,4,0),(IF($B40="SINAPI",VLOOKUP($C40,[1]SINAPI!$A$1:$G$9552,4,0),(IF($B40="CDHU",VLOOKUP($C40,[1]CDHU!$A$1:$G$5122,6,0),(IF($B40="SIEC",VLOOKUP($C40,[1]SIEC!$A$1:$F$5304,5,0),(IF($B40="DER",VLOOKUP($C40,[1]DER!$A$1:$F$3075,5,0),(IF($B40="FDE",VLOOKUP($C40,[1]FDE!$A$1:$F$3289,5,0),(IF($B40="SICRO",VLOOKUP($C40,[1]SICRO!$A$1:$E$7371,4,0))))))))))))))))),2))</f>
        <v>41,9</v>
      </c>
      <c r="M40" s="1">
        <f t="shared" ref="M40" si="16">TRUNC(J40*L40,2)</f>
        <v>2095</v>
      </c>
      <c r="N40" s="30">
        <f t="shared" ref="N40" si="17">C40</f>
        <v>10012015</v>
      </c>
      <c r="O40" s="1" t="str">
        <f>UPPER(IF($B40="EDIF",VLOOKUP($C40,[1]EDIF!$A$1:$F$3677,5,0),(IF($B40="INFRA",VLOOKUP($C40,[1]INFRA!$A$1:$F$1859,5,0),(IF($B40="SINAPI",VLOOKUP($C40,[1]SINAPI!$A$1:$G$9552,6,0),(IF($B40="CDHU",VLOOKUP($C40,[1]CDHU!$A$1:$G$5122,7,0),(IF($B40="SIEC",VLOOKUP($C40,[1]SIEC!$A$1:$F$5304,6,0),(IF($B40="DER",VLOOKUP($C40,[1]DER!$A$1:$F$3075,6,0),(IF($B40="FDE",VLOOKUP($C40,[1]FDE!$A$1:$F$3289,6,0),(IF($B40="SICRO",VLOOKUP($C40,[1]SICRO!$A$1:$E$7371,5,0)))))))))))))))))</f>
        <v>SIURB-E JAN/26</v>
      </c>
    </row>
    <row r="41" spans="2:15" hidden="1" x14ac:dyDescent="0.2">
      <c r="B41" s="37"/>
      <c r="C41" s="35" t="s">
        <v>9</v>
      </c>
      <c r="D41" s="203" t="s">
        <v>75</v>
      </c>
      <c r="E41" s="204"/>
      <c r="F41" s="204"/>
      <c r="G41" s="204"/>
      <c r="H41" s="205"/>
      <c r="I41" s="25"/>
      <c r="J41" s="36"/>
      <c r="K41" s="1">
        <f>6+6+6+32</f>
        <v>50</v>
      </c>
      <c r="N41" s="19"/>
    </row>
    <row r="42" spans="2:15" hidden="1" x14ac:dyDescent="0.2">
      <c r="B42" s="37"/>
      <c r="C42" s="35" t="s">
        <v>9</v>
      </c>
      <c r="D42" s="203" t="s">
        <v>192</v>
      </c>
      <c r="E42" s="204"/>
      <c r="F42" s="204"/>
      <c r="G42" s="204"/>
      <c r="H42" s="205"/>
      <c r="I42" s="25"/>
      <c r="J42" s="36"/>
      <c r="N42" s="19"/>
    </row>
    <row r="43" spans="2:15" hidden="1" x14ac:dyDescent="0.2">
      <c r="B43" s="37"/>
      <c r="C43" s="54" t="s">
        <v>9</v>
      </c>
      <c r="D43" s="203" t="s">
        <v>209</v>
      </c>
      <c r="E43" s="204"/>
      <c r="F43" s="204"/>
      <c r="G43" s="204"/>
      <c r="H43" s="205"/>
      <c r="I43" s="25"/>
      <c r="J43" s="36"/>
      <c r="N43" s="19"/>
    </row>
    <row r="44" spans="2:15" hidden="1" x14ac:dyDescent="0.2">
      <c r="B44" s="37"/>
      <c r="C44" s="54" t="s">
        <v>9</v>
      </c>
      <c r="D44" s="203"/>
      <c r="E44" s="204"/>
      <c r="F44" s="204"/>
      <c r="G44" s="204"/>
      <c r="H44" s="205"/>
      <c r="I44" s="25"/>
      <c r="J44" s="36"/>
      <c r="N44" s="19"/>
    </row>
    <row r="45" spans="2:15" x14ac:dyDescent="0.2">
      <c r="B45" s="37" t="s">
        <v>8</v>
      </c>
      <c r="C45" s="51">
        <v>10011076</v>
      </c>
      <c r="D45" s="206" t="str">
        <f>UPPER(IF($B45="EDIF",VLOOKUP($C45,[1]EDIF!$A$1:$F$3677,2,0),(IF($B45="INFRA",VLOOKUP($C45,[1]INFRA!$A$1:$F$1859,2,0),(IF($B45="SINAPI",VLOOKUP($C45,[1]SINAPI!$A$1:$G$9552,2,0),(IF($B45="CDHU",VLOOKUP($C45,[1]CDHU!$A$1:$G$5122,2,0),(IF($B45="SIEC",VLOOKUP($C45,[1]SIEC!$A$1:$F$5304,2,0),(IF($B45="DER",VLOOKUP($C45,[1]DER!$A$1:$F$3075,2,0),(IF($B45="FDE",VLOOKUP($C45,[1]FDE!$A$1:$F$3289,2,0),(IF($B45="SICRO",VLOOKUP($C45,[1]SICRO!$A$1:$E$7371,2,0)))))))))))))))))</f>
        <v>CANALETA MEIA CANA EM CONCRETO D=30CM</v>
      </c>
      <c r="E45" s="207"/>
      <c r="F45" s="207"/>
      <c r="G45" s="207"/>
      <c r="H45" s="208"/>
      <c r="I45" s="117" t="str">
        <f>UPPER(IF($B45="EDIF",VLOOKUP($C45,[1]EDIF!$A$1:$F$3677,3,0),(IF($B45="INFRA",VLOOKUP($C45,[1]INFRA!$A$1:$F$1859,3,0),(IF($B45="SINAPI",VLOOKUP($C45,[1]SINAPI!$A$1:$G$9552,3,0),(IF($B45="CDHU",VLOOKUP($C45,[1]CDHU!$A$1:$G$5122,3,0),(IF($B45="SIEC",VLOOKUP($C45,[1]SIEC!$A$1:$F$5304,3,0),(IF($B45="DER",VLOOKUP($C45,[1]DER!$A$1:$F$2075,3,0),(IF($B45="FDE",VLOOKUP($C45,[1]FDE!$A$1:$F$3289,3,0),(IF($B45="SICRO",VLOOKUP($C45,[1]SICRO!$A$1:$E$7371,3,0)))))))))))))))))</f>
        <v>M</v>
      </c>
      <c r="J45" s="36">
        <f>SUM(K46)</f>
        <v>4</v>
      </c>
      <c r="L45" s="1" t="str">
        <f>UPPER(ROUND((IF($B45="EDIF",VLOOKUP($C45,[1]EDIF!$A$1:$F$3677,4,0),(IF($B45="INFRA",VLOOKUP($C45,[1]INFRA!$A$1:$F$1859,4,0),(IF($B45="SINAPI",VLOOKUP($C45,[1]SINAPI!$A$1:$G$9552,4,0),(IF($B45="CDHU",VLOOKUP($C45,[1]CDHU!$A$1:$G$5122,6,0),(IF($B45="SIEC",VLOOKUP($C45,[1]SIEC!$A$1:$F$5304,5,0),(IF($B45="DER",VLOOKUP($C45,[1]DER!$A$1:$F$3075,5,0),(IF($B45="FDE",VLOOKUP($C45,[1]FDE!$A$1:$F$3289,5,0),(IF($B45="SICRO",VLOOKUP($C45,[1]SICRO!$A$1:$E$7371,4,0))))))))))))))))),2))</f>
        <v>74,4</v>
      </c>
      <c r="M45" s="1">
        <f t="shared" ref="M45" si="18">TRUNC(J45*L45,2)</f>
        <v>297.60000000000002</v>
      </c>
      <c r="N45" s="30">
        <f t="shared" ref="N45" si="19">C45</f>
        <v>10011076</v>
      </c>
      <c r="O45" s="1" t="str">
        <f>UPPER(IF($B45="EDIF",VLOOKUP($C45,[1]EDIF!$A$1:$F$3677,5,0),(IF($B45="INFRA",VLOOKUP($C45,[1]INFRA!$A$1:$F$1859,5,0),(IF($B45="SINAPI",VLOOKUP($C45,[1]SINAPI!$A$1:$G$9552,6,0),(IF($B45="CDHU",VLOOKUP($C45,[1]CDHU!$A$1:$G$5122,7,0),(IF($B45="SIEC",VLOOKUP($C45,[1]SIEC!$A$1:$F$5304,6,0),(IF($B45="DER",VLOOKUP($C45,[1]DER!$A$1:$F$3075,6,0),(IF($B45="FDE",VLOOKUP($C45,[1]FDE!$A$1:$F$3289,6,0),(IF($B45="SICRO",VLOOKUP($C45,[1]SICRO!$A$1:$E$7371,5,0)))))))))))))))))</f>
        <v>SIURB-E JAN/26</v>
      </c>
    </row>
    <row r="46" spans="2:15" hidden="1" x14ac:dyDescent="0.2">
      <c r="B46" s="37"/>
      <c r="C46" s="35" t="s">
        <v>9</v>
      </c>
      <c r="D46" s="203" t="s">
        <v>76</v>
      </c>
      <c r="E46" s="204"/>
      <c r="F46" s="204"/>
      <c r="G46" s="204"/>
      <c r="H46" s="205"/>
      <c r="I46" s="25"/>
      <c r="J46" s="36"/>
      <c r="K46" s="1">
        <f>4</f>
        <v>4</v>
      </c>
      <c r="N46" s="19"/>
    </row>
    <row r="47" spans="2:15" hidden="1" x14ac:dyDescent="0.2">
      <c r="B47" s="37"/>
      <c r="C47" s="35" t="s">
        <v>9</v>
      </c>
      <c r="D47" s="203"/>
      <c r="E47" s="204"/>
      <c r="F47" s="204"/>
      <c r="G47" s="204"/>
      <c r="H47" s="205"/>
      <c r="I47" s="25"/>
      <c r="J47" s="36"/>
      <c r="N47" s="19"/>
    </row>
    <row r="48" spans="2:15" x14ac:dyDescent="0.2">
      <c r="B48" s="37" t="s">
        <v>57</v>
      </c>
      <c r="C48" s="35" t="s">
        <v>244</v>
      </c>
      <c r="D48" s="206" t="str">
        <f>UPPER(IF($B48="EDIF",VLOOKUP($C48,[1]EDIF!$A$1:$F$3677,2,0),(IF($B48="INFRA",VLOOKUP($C48,[1]INFRA!$A$1:$F$1859,2,0),(IF($B48="SINAPI",VLOOKUP($C48,[1]SINAPI!$A$1:$G$9552,2,0),(IF($B48="CDHU",VLOOKUP($C48,[1]CDHU!$A$1:$G$5122,2,0),(IF($B48="SIEC",VLOOKUP($C48,[1]SIEC!$A$1:$F$5304,2,0),(IF($B48="DER",VLOOKUP($C48,[1]DER!$A$1:$F$3075,2,0),(IF($B48="FDE",VLOOKUP($C48,[1]FDE!$A$1:$F$3289,2,0),(IF($B48="SICRO",VLOOKUP($C48,[1]SICRO!$A$1:$E$7371,2,0)))))))))))))))))</f>
        <v>CO-28 CORRIMÃO DUPLO COM MONTANTE VERTICAL AÇO INOX FORNECIDO E INSTALADO</v>
      </c>
      <c r="E48" s="207"/>
      <c r="F48" s="207"/>
      <c r="G48" s="207"/>
      <c r="H48" s="208"/>
      <c r="I48" s="28" t="str">
        <f>UPPER(IF($B48="EDIF",VLOOKUP($C48,[1]EDIF!$A$1:$F$3677,3,0),(IF($B48="INFRA",VLOOKUP($C48,[1]INFRA!$A$1:$F$1859,3,0),(IF($B48="SINAPI",VLOOKUP($C48,[1]SINAPI!$A$1:$G$9552,3,0),(IF($B48="CDHU",VLOOKUP($C48,[1]CDHU!$A$1:$G$5122,3,0),(IF($B48="SIEC",VLOOKUP($C48,[1]SIEC!$A$1:$F$5304,3,0),(IF($B48="DER",VLOOKUP($C48,[1]DER!$A$1:$F$2075,3,0),(IF($B48="FDE",VLOOKUP($C48,[1]FDE!$A$1:$F$3289,3,0),(IF($B48="SICRO",VLOOKUP($C48,[1]SICRO!$A$1:$E$7371,3,0)))))))))))))))))</f>
        <v>M</v>
      </c>
      <c r="J48" s="36">
        <f>SUM(K49)</f>
        <v>3.72</v>
      </c>
      <c r="L48" s="1" t="str">
        <f>UPPER(ROUND((IF($B48="EDIF",VLOOKUP($C48,[1]EDIF!$A$1:$F$3677,4,0),(IF($B48="INFRA",VLOOKUP($C48,[1]INFRA!$A$1:$F$1859,4,0),(IF($B48="SINAPI",VLOOKUP($C48,[1]SINAPI!$A$1:$G$9552,4,0),(IF($B48="CDHU",VLOOKUP($C48,[1]CDHU!$A$1:$G$5122,6,0),(IF($B48="SIEC",VLOOKUP($C48,[1]SIEC!$A$1:$F$5304,5,0),(IF($B48="DER",VLOOKUP($C48,[1]DER!$A$1:$F$3075,5,0),(IF($B48="FDE",VLOOKUP($C48,[1]FDE!$A$1:$F$3289,5,0),(IF($B48="SICRO",VLOOKUP($C48,[1]SICRO!$A$1:$E$7371,4,0))))))))))))))))),2))</f>
        <v>836,05</v>
      </c>
      <c r="M48" s="1">
        <f t="shared" ref="M48" si="20">TRUNC(J48*L48,2)</f>
        <v>3110.1</v>
      </c>
      <c r="N48" s="30" t="str">
        <f t="shared" ref="N48" si="21">C48</f>
        <v>06.03.062</v>
      </c>
      <c r="O48" s="1" t="str">
        <f>UPPER(IF($B48="EDIF",VLOOKUP($C48,[1]EDIF!$A$1:$F$3677,5,0),(IF($B48="INFRA",VLOOKUP($C48,[1]INFRA!$A$1:$F$1859,5,0),(IF($B48="SINAPI",VLOOKUP($C48,[1]SINAPI!$A$1:$G$9552,6,0),(IF($B48="CDHU",VLOOKUP($C48,[1]CDHU!$A$1:$G$5122,7,0),(IF($B48="SIEC",VLOOKUP($C48,[1]SIEC!$A$1:$F$5304,6,0),(IF($B48="DER",VLOOKUP($C48,[1]DER!$A$1:$F$3075,6,0),(IF($B48="FDE",VLOOKUP($C48,[1]FDE!$A$1:$F$3289,6,0),(IF($B48="SICRO",VLOOKUP($C48,[1]SICRO!$A$1:$E$7371,5,0)))))))))))))))))</f>
        <v>FDE ABR/26</v>
      </c>
    </row>
    <row r="49" spans="2:15" hidden="1" x14ac:dyDescent="0.2">
      <c r="B49" s="37"/>
      <c r="C49" s="35" t="s">
        <v>9</v>
      </c>
      <c r="D49" s="203" t="s">
        <v>245</v>
      </c>
      <c r="E49" s="204"/>
      <c r="F49" s="204"/>
      <c r="G49" s="204"/>
      <c r="H49" s="205"/>
      <c r="I49" s="25">
        <f>1.86+1.86</f>
        <v>3.72</v>
      </c>
      <c r="J49" s="36"/>
      <c r="K49" s="57">
        <f>I49</f>
        <v>3.72</v>
      </c>
      <c r="N49" s="19"/>
    </row>
    <row r="50" spans="2:15" hidden="1" x14ac:dyDescent="0.2">
      <c r="B50" s="37"/>
      <c r="C50" s="35" t="s">
        <v>9</v>
      </c>
      <c r="D50" s="203"/>
      <c r="E50" s="204"/>
      <c r="F50" s="204"/>
      <c r="G50" s="204"/>
      <c r="H50" s="205"/>
      <c r="I50" s="25"/>
      <c r="J50" s="36"/>
      <c r="N50" s="19"/>
    </row>
    <row r="51" spans="2:15" x14ac:dyDescent="0.2">
      <c r="B51" s="37" t="s">
        <v>8</v>
      </c>
      <c r="C51" s="51">
        <v>4001035</v>
      </c>
      <c r="D51" s="206" t="str">
        <f>UPPER(IF($B51="EDIF",VLOOKUP($C51,[1]EDIF!$A$1:$F$3677,2,0),(IF($B51="INFRA",VLOOKUP($C51,[1]INFRA!$A$1:$F$1859,2,0),(IF($B51="SINAPI",VLOOKUP($C51,[1]SINAPI!$A$1:$G$9552,2,0),(IF($B51="CDHU",VLOOKUP($C51,[1]CDHU!$A$1:$G$5122,2,0),(IF($B51="SIEC",VLOOKUP($C51,[1]SIEC!$A$1:$F$5304,2,0),(IF($B51="DER",VLOOKUP($C51,[1]DER!$A$1:$F$3075,2,0),(IF($B51="FDE",VLOOKUP($C51,[1]FDE!$A$1:$F$3289,2,0),(IF($B51="SICRO",VLOOKUP($C51,[1]SICRO!$A$1:$E$7371,2,0)))))))))))))))))</f>
        <v>VB.02 - ALVENARIA EM BLOCOS DE CONCRETO ESTRUTURAL 19 X 19 X 39CM - 8MPA</v>
      </c>
      <c r="E51" s="207"/>
      <c r="F51" s="207"/>
      <c r="G51" s="207"/>
      <c r="H51" s="208"/>
      <c r="I51" s="28" t="str">
        <f>UPPER(IF($B51="EDIF",VLOOKUP($C51,[1]EDIF!$A$1:$F$3677,3,0),(IF($B51="INFRA",VLOOKUP($C51,[1]INFRA!$A$1:$F$1859,3,0),(IF($B51="SINAPI",VLOOKUP($C51,[1]SINAPI!$A$1:$G$9552,3,0),(IF($B51="CDHU",VLOOKUP($C51,[1]CDHU!$A$1:$G$5122,3,0),(IF($B51="SIEC",VLOOKUP($C51,[1]SIEC!$A$1:$F$5304,3,0),(IF($B51="DER",VLOOKUP($C51,[1]DER!$A$1:$F$2075,3,0),(IF($B51="FDE",VLOOKUP($C51,[1]FDE!$A$1:$F$3289,3,0),(IF($B51="SICRO",VLOOKUP($C51,[1]SICRO!$A$1:$E$7371,3,0)))))))))))))))))</f>
        <v>M2</v>
      </c>
      <c r="J51" s="36">
        <f>SUM(K52)</f>
        <v>2.915</v>
      </c>
      <c r="L51" s="1" t="str">
        <f>UPPER(ROUND((IF($B51="EDIF",VLOOKUP($C51,[1]EDIF!$A$1:$F$3677,4,0),(IF($B51="INFRA",VLOOKUP($C51,[1]INFRA!$A$1:$F$1859,4,0),(IF($B51="SINAPI",VLOOKUP($C51,[1]SINAPI!$A$1:$G$9552,4,0),(IF($B51="CDHU",VLOOKUP($C51,[1]CDHU!$A$1:$G$5122,6,0),(IF($B51="SIEC",VLOOKUP($C51,[1]SIEC!$A$1:$F$5304,5,0),(IF($B51="DER",VLOOKUP($C51,[1]DER!$A$1:$F$3075,5,0),(IF($B51="FDE",VLOOKUP($C51,[1]FDE!$A$1:$F$3289,5,0),(IF($B51="SICRO",VLOOKUP($C51,[1]SICRO!$A$1:$E$7371,4,0))))))))))))))))),2))</f>
        <v>157,87</v>
      </c>
      <c r="M51" s="1">
        <f t="shared" ref="M51" si="22">TRUNC(J51*L51,2)</f>
        <v>460.19</v>
      </c>
      <c r="N51" s="30">
        <f t="shared" ref="N51" si="23">C51</f>
        <v>4001035</v>
      </c>
      <c r="O51" s="1" t="str">
        <f>UPPER(IF($B51="EDIF",VLOOKUP($C51,[1]EDIF!$A$1:$F$3677,5,0),(IF($B51="INFRA",VLOOKUP($C51,[1]INFRA!$A$1:$F$1859,5,0),(IF($B51="SINAPI",VLOOKUP($C51,[1]SINAPI!$A$1:$G$9552,6,0),(IF($B51="CDHU",VLOOKUP($C51,[1]CDHU!$A$1:$G$5122,7,0),(IF($B51="SIEC",VLOOKUP($C51,[1]SIEC!$A$1:$F$5304,6,0),(IF($B51="DER",VLOOKUP($C51,[1]DER!$A$1:$F$3075,6,0),(IF($B51="FDE",VLOOKUP($C51,[1]FDE!$A$1:$F$3289,6,0),(IF($B51="SICRO",VLOOKUP($C51,[1]SICRO!$A$1:$E$7371,5,0)))))))))))))))))</f>
        <v>SIURB-E JAN/26</v>
      </c>
    </row>
    <row r="52" spans="2:15" hidden="1" x14ac:dyDescent="0.2">
      <c r="B52" s="37"/>
      <c r="C52" s="35" t="s">
        <v>9</v>
      </c>
      <c r="D52" s="203" t="s">
        <v>77</v>
      </c>
      <c r="E52" s="204"/>
      <c r="F52" s="204"/>
      <c r="G52" s="204"/>
      <c r="H52" s="205"/>
      <c r="I52" s="25"/>
      <c r="J52" s="36"/>
      <c r="K52" s="57">
        <f>I53+D53</f>
        <v>2.915</v>
      </c>
      <c r="N52" s="19"/>
    </row>
    <row r="53" spans="2:15" hidden="1" x14ac:dyDescent="0.2">
      <c r="B53" s="37"/>
      <c r="C53" s="35" t="s">
        <v>9</v>
      </c>
      <c r="D53" s="203">
        <f>0.35*0.9</f>
        <v>0.315</v>
      </c>
      <c r="E53" s="204"/>
      <c r="F53" s="204"/>
      <c r="G53" s="204"/>
      <c r="H53" s="205"/>
      <c r="I53" s="25">
        <f>1.7+0.9</f>
        <v>2.6</v>
      </c>
      <c r="J53" s="36"/>
      <c r="N53" s="19"/>
    </row>
    <row r="54" spans="2:15" hidden="1" x14ac:dyDescent="0.2">
      <c r="B54" s="37"/>
      <c r="C54" s="54" t="s">
        <v>9</v>
      </c>
      <c r="D54" s="203"/>
      <c r="E54" s="204"/>
      <c r="F54" s="204"/>
      <c r="G54" s="204"/>
      <c r="H54" s="205"/>
      <c r="I54" s="53"/>
      <c r="J54" s="36"/>
      <c r="N54" s="19"/>
    </row>
    <row r="55" spans="2:15" x14ac:dyDescent="0.2">
      <c r="B55" s="37" t="s">
        <v>8</v>
      </c>
      <c r="C55" s="51">
        <v>11001001</v>
      </c>
      <c r="D55" s="206" t="str">
        <f>UPPER(IF($B55="EDIF",VLOOKUP($C55,[1]EDIF!$A$1:$F$3677,2,0),(IF($B55="INFRA",VLOOKUP($C55,[1]INFRA!$A$1:$F$1859,2,0),(IF($B55="SINAPI",VLOOKUP($C55,[1]SINAPI!$A$1:$G$9552,2,0),(IF($B55="CDHU",VLOOKUP($C55,[1]CDHU!$A$1:$G$5122,2,0),(IF($B55="SIEC",VLOOKUP($C55,[1]SIEC!$A$1:$F$5304,2,0),(IF($B55="DER",VLOOKUP($C55,[1]DER!$A$1:$F$3075,2,0),(IF($B55="FDE",VLOOKUP($C55,[1]FDE!$A$1:$F$3289,2,0),(IF($B55="SICRO",VLOOKUP($C55,[1]SICRO!$A$1:$E$7371,2,0)))))))))))))))))</f>
        <v>CHAPISCO COMUM - ARGAMASSA DE CIMENTO E AREIA 1:3</v>
      </c>
      <c r="E55" s="207"/>
      <c r="F55" s="207"/>
      <c r="G55" s="207"/>
      <c r="H55" s="208"/>
      <c r="I55" s="28" t="str">
        <f>UPPER(IF($B55="EDIF",VLOOKUP($C55,[1]EDIF!$A$1:$F$3677,3,0),(IF($B55="INFRA",VLOOKUP($C55,[1]INFRA!$A$1:$F$1859,3,0),(IF($B55="SINAPI",VLOOKUP($C55,[1]SINAPI!$A$1:$G$9552,3,0),(IF($B55="CDHU",VLOOKUP($C55,[1]CDHU!$A$1:$G$5122,3,0),(IF($B55="SIEC",VLOOKUP($C55,[1]SIEC!$A$1:$F$5304,3,0),(IF($B55="DER",VLOOKUP($C55,[1]DER!$A$1:$F$2075,3,0),(IF($B55="FDE",VLOOKUP($C55,[1]FDE!$A$1:$F$3289,3,0),(IF($B55="SICRO",VLOOKUP($C55,[1]SICRO!$A$1:$E$7371,3,0)))))))))))))))))</f>
        <v>M2</v>
      </c>
      <c r="J55" s="36">
        <f>SUM(K56)</f>
        <v>5.83</v>
      </c>
      <c r="L55" s="1" t="str">
        <f>UPPER(ROUND((IF($B55="EDIF",VLOOKUP($C55,[1]EDIF!$A$1:$F$3677,4,0),(IF($B55="INFRA",VLOOKUP($C55,[1]INFRA!$A$1:$F$1859,4,0),(IF($B55="SINAPI",VLOOKUP($C55,[1]SINAPI!$A$1:$G$9552,4,0),(IF($B55="CDHU",VLOOKUP($C55,[1]CDHU!$A$1:$G$5122,6,0),(IF($B55="SIEC",VLOOKUP($C55,[1]SIEC!$A$1:$F$5304,5,0),(IF($B55="DER",VLOOKUP($C55,[1]DER!$A$1:$F$3075,5,0),(IF($B55="FDE",VLOOKUP($C55,[1]FDE!$A$1:$F$3289,5,0),(IF($B55="SICRO",VLOOKUP($C55,[1]SICRO!$A$1:$E$7371,4,0))))))))))))))))),2))</f>
        <v>19,29</v>
      </c>
      <c r="M55" s="1">
        <f t="shared" ref="M55" si="24">TRUNC(J55*L55,2)</f>
        <v>112.46</v>
      </c>
      <c r="N55" s="30">
        <f t="shared" ref="N55" si="25">C55</f>
        <v>11001001</v>
      </c>
      <c r="O55" s="1" t="str">
        <f>UPPER(IF($B55="EDIF",VLOOKUP($C55,[1]EDIF!$A$1:$F$3677,5,0),(IF($B55="INFRA",VLOOKUP($C55,[1]INFRA!$A$1:$F$1859,5,0),(IF($B55="SINAPI",VLOOKUP($C55,[1]SINAPI!$A$1:$G$9552,6,0),(IF($B55="CDHU",VLOOKUP($C55,[1]CDHU!$A$1:$G$5122,7,0),(IF($B55="SIEC",VLOOKUP($C55,[1]SIEC!$A$1:$F$5304,6,0),(IF($B55="DER",VLOOKUP($C55,[1]DER!$A$1:$F$3075,6,0),(IF($B55="FDE",VLOOKUP($C55,[1]FDE!$A$1:$F$3289,6,0),(IF($B55="SICRO",VLOOKUP($C55,[1]SICRO!$A$1:$E$7371,5,0)))))))))))))))))</f>
        <v>SIURB-E JAN/26</v>
      </c>
    </row>
    <row r="56" spans="2:15" hidden="1" x14ac:dyDescent="0.2">
      <c r="B56" s="37"/>
      <c r="C56" s="35" t="s">
        <v>9</v>
      </c>
      <c r="D56" s="203"/>
      <c r="E56" s="204"/>
      <c r="F56" s="204"/>
      <c r="G56" s="204"/>
      <c r="H56" s="205"/>
      <c r="I56" s="25"/>
      <c r="J56" s="36"/>
      <c r="K56" s="1">
        <f>K52*2</f>
        <v>5.83</v>
      </c>
      <c r="N56" s="19"/>
    </row>
    <row r="57" spans="2:15" hidden="1" x14ac:dyDescent="0.2">
      <c r="B57" s="37"/>
      <c r="C57" s="35" t="s">
        <v>9</v>
      </c>
      <c r="D57" s="203"/>
      <c r="E57" s="204"/>
      <c r="F57" s="204"/>
      <c r="G57" s="204"/>
      <c r="H57" s="205"/>
      <c r="I57" s="25"/>
      <c r="J57" s="36"/>
      <c r="N57" s="19"/>
    </row>
    <row r="58" spans="2:15" x14ac:dyDescent="0.2">
      <c r="B58" s="37" t="s">
        <v>8</v>
      </c>
      <c r="C58" s="51">
        <v>11001009</v>
      </c>
      <c r="D58" s="206" t="str">
        <f>UPPER(IF($B58="EDIF",VLOOKUP($C58,[1]EDIF!$A$1:$F$3677,2,0),(IF($B58="INFRA",VLOOKUP($C58,[1]INFRA!$A$1:$F$1859,2,0),(IF($B58="SINAPI",VLOOKUP($C58,[1]SINAPI!$A$1:$G$9552,2,0),(IF($B58="CDHU",VLOOKUP($C58,[1]CDHU!$A$1:$G$5122,2,0),(IF($B58="SIEC",VLOOKUP($C58,[1]SIEC!$A$1:$F$5304,2,0),(IF($B58="DER",VLOOKUP($C58,[1]DER!$A$1:$F$3075,2,0),(IF($B58="FDE",VLOOKUP($C58,[1]FDE!$A$1:$F$3289,2,0),(IF($B58="SICRO",VLOOKUP($C58,[1]SICRO!$A$1:$E$7371,2,0)))))))))))))))))</f>
        <v>EMBOÇO DESEMPENADO PARA PINTURA - ARGAMASSA MISTA CIMENTO, CAL E AREIA 1:3/12</v>
      </c>
      <c r="E58" s="207"/>
      <c r="F58" s="207"/>
      <c r="G58" s="207"/>
      <c r="H58" s="208"/>
      <c r="I58" s="28" t="str">
        <f>UPPER(IF($B58="EDIF",VLOOKUP($C58,[1]EDIF!$A$1:$F$3677,3,0),(IF($B58="INFRA",VLOOKUP($C58,[1]INFRA!$A$1:$F$1859,3,0),(IF($B58="SINAPI",VLOOKUP($C58,[1]SINAPI!$A$1:$G$9552,3,0),(IF($B58="CDHU",VLOOKUP($C58,[1]CDHU!$A$1:$G$5122,3,0),(IF($B58="SIEC",VLOOKUP($C58,[1]SIEC!$A$1:$F$5304,3,0),(IF($B58="DER",VLOOKUP($C58,[1]DER!$A$1:$F$2075,3,0),(IF($B58="FDE",VLOOKUP($C58,[1]FDE!$A$1:$F$3289,3,0),(IF($B58="SICRO",VLOOKUP($C58,[1]SICRO!$A$1:$E$7371,3,0)))))))))))))))))</f>
        <v>M2</v>
      </c>
      <c r="J58" s="36">
        <f>SUM(K59)</f>
        <v>5.83</v>
      </c>
      <c r="L58" s="1" t="str">
        <f>UPPER(ROUND((IF($B58="EDIF",VLOOKUP($C58,[1]EDIF!$A$1:$F$3677,4,0),(IF($B58="INFRA",VLOOKUP($C58,[1]INFRA!$A$1:$F$1859,4,0),(IF($B58="SINAPI",VLOOKUP($C58,[1]SINAPI!$A$1:$G$9552,4,0),(IF($B58="CDHU",VLOOKUP($C58,[1]CDHU!$A$1:$G$5122,6,0),(IF($B58="SIEC",VLOOKUP($C58,[1]SIEC!$A$1:$F$5304,5,0),(IF($B58="DER",VLOOKUP($C58,[1]DER!$A$1:$F$3075,5,0),(IF($B58="FDE",VLOOKUP($C58,[1]FDE!$A$1:$F$3289,5,0),(IF($B58="SICRO",VLOOKUP($C58,[1]SICRO!$A$1:$E$7371,4,0))))))))))))))))),2))</f>
        <v>55,22</v>
      </c>
      <c r="M58" s="1">
        <f t="shared" ref="M58" si="26">TRUNC(J58*L58,2)</f>
        <v>321.93</v>
      </c>
      <c r="N58" s="30">
        <f t="shared" ref="N58" si="27">C58</f>
        <v>11001009</v>
      </c>
      <c r="O58" s="1" t="str">
        <f>UPPER(IF($B58="EDIF",VLOOKUP($C58,[1]EDIF!$A$1:$F$3677,5,0),(IF($B58="INFRA",VLOOKUP($C58,[1]INFRA!$A$1:$F$1859,5,0),(IF($B58="SINAPI",VLOOKUP($C58,[1]SINAPI!$A$1:$G$9552,6,0),(IF($B58="CDHU",VLOOKUP($C58,[1]CDHU!$A$1:$G$5122,7,0),(IF($B58="SIEC",VLOOKUP($C58,[1]SIEC!$A$1:$F$5304,6,0),(IF($B58="DER",VLOOKUP($C58,[1]DER!$A$1:$F$3075,6,0),(IF($B58="FDE",VLOOKUP($C58,[1]FDE!$A$1:$F$3289,6,0),(IF($B58="SICRO",VLOOKUP($C58,[1]SICRO!$A$1:$E$7371,5,0)))))))))))))))))</f>
        <v>SIURB-E JAN/26</v>
      </c>
    </row>
    <row r="59" spans="2:15" hidden="1" x14ac:dyDescent="0.2">
      <c r="B59" s="37"/>
      <c r="C59" s="35" t="s">
        <v>9</v>
      </c>
      <c r="D59" s="203"/>
      <c r="E59" s="204"/>
      <c r="F59" s="204"/>
      <c r="G59" s="204"/>
      <c r="H59" s="205"/>
      <c r="I59" s="25"/>
      <c r="J59" s="36"/>
      <c r="K59" s="1">
        <f>K56</f>
        <v>5.83</v>
      </c>
      <c r="N59" s="19"/>
    </row>
    <row r="60" spans="2:15" hidden="1" x14ac:dyDescent="0.2">
      <c r="B60" s="37"/>
      <c r="C60" s="35" t="s">
        <v>9</v>
      </c>
      <c r="D60" s="203"/>
      <c r="E60" s="204"/>
      <c r="F60" s="204"/>
      <c r="G60" s="204"/>
      <c r="H60" s="205"/>
      <c r="I60" s="25"/>
      <c r="J60" s="36"/>
      <c r="N60" s="19"/>
    </row>
    <row r="61" spans="2:15" x14ac:dyDescent="0.2">
      <c r="B61" s="37"/>
      <c r="C61" s="54" t="s">
        <v>7</v>
      </c>
      <c r="D61" s="209" t="s">
        <v>59</v>
      </c>
      <c r="E61" s="210"/>
      <c r="F61" s="210"/>
      <c r="G61" s="210"/>
      <c r="H61" s="211"/>
      <c r="I61" s="53"/>
      <c r="J61" s="36"/>
      <c r="N61" s="19"/>
    </row>
    <row r="62" spans="2:15" x14ac:dyDescent="0.2">
      <c r="B62" s="37" t="s">
        <v>8</v>
      </c>
      <c r="C62" s="51">
        <v>6080001</v>
      </c>
      <c r="D62" s="206" t="str">
        <f>UPPER(IF($B62="EDIF",VLOOKUP($C62,[1]EDIF!$A$1:$F$3677,2,0),(IF($B62="INFRA",VLOOKUP($C62,[1]INFRA!$A$1:$F$1859,2,0),(IF($B62="SINAPI",VLOOKUP($C62,[1]SINAPI!$A$1:$G$9552,2,0),(IF($B62="CDHU",VLOOKUP($C62,[1]CDHU!$A$1:$G$5122,2,0),(IF($B62="SIEC",VLOOKUP($C62,[1]SIEC!$A$1:$F$5304,2,0),(IF($B62="DER",VLOOKUP($C62,[1]DER!$A$1:$F$3075,2,0),(IF($B62="FDE",VLOOKUP($C62,[1]FDE!$A$1:$F$3289,2,0),(IF($B62="SICRO",VLOOKUP($C62,[1]SICRO!$A$1:$E$7371,2,0)))))))))))))))))</f>
        <v>REVISÃO GERAL DE TELHADOS DE BARRO, INCLUSIVE TOMADA DE GOTEIRA</v>
      </c>
      <c r="E62" s="207"/>
      <c r="F62" s="207"/>
      <c r="G62" s="207"/>
      <c r="H62" s="208"/>
      <c r="I62" s="28" t="str">
        <f>UPPER(IF($B62="EDIF",VLOOKUP($C62,[1]EDIF!$A$1:$F$3677,3,0),(IF($B62="INFRA",VLOOKUP($C62,[1]INFRA!$A$1:$F$1859,3,0),(IF($B62="SINAPI",VLOOKUP($C62,[1]SINAPI!$A$1:$G$9552,3,0),(IF($B62="CDHU",VLOOKUP($C62,[1]CDHU!$A$1:$G$5122,3,0),(IF($B62="SIEC",VLOOKUP($C62,[1]SIEC!$A$1:$F$5304,3,0),(IF($B62="DER",VLOOKUP($C62,[1]DER!$A$1:$F$2075,3,0),(IF($B62="FDE",VLOOKUP($C62,[1]FDE!$A$1:$F$3289,3,0),(IF($B62="SICRO",VLOOKUP($C62,[1]SICRO!$A$1:$E$7371,3,0)))))))))))))))))</f>
        <v>M2</v>
      </c>
      <c r="J62" s="36">
        <f>SUM(K63)</f>
        <v>328</v>
      </c>
      <c r="L62" s="1" t="str">
        <f>UPPER(ROUND((IF($B62="EDIF",VLOOKUP($C62,[1]EDIF!$A$1:$F$3677,4,0),(IF($B62="INFRA",VLOOKUP($C62,[1]INFRA!$A$1:$F$1859,4,0),(IF($B62="SINAPI",VLOOKUP($C62,[1]SINAPI!$A$1:$G$9552,4,0),(IF($B62="CDHU",VLOOKUP($C62,[1]CDHU!$A$1:$G$5122,6,0),(IF($B62="SIEC",VLOOKUP($C62,[1]SIEC!$A$1:$F$5304,5,0),(IF($B62="DER",VLOOKUP($C62,[1]DER!$A$1:$F$3075,5,0),(IF($B62="FDE",VLOOKUP($C62,[1]FDE!$A$1:$F$3289,5,0),(IF($B62="SICRO",VLOOKUP($C62,[1]SICRO!$A$1:$E$7371,4,0))))))))))))))))),2))</f>
        <v>11,02</v>
      </c>
      <c r="M62" s="1">
        <f t="shared" ref="M62" si="28">TRUNC(J62*L62,2)</f>
        <v>3614.56</v>
      </c>
      <c r="N62" s="30">
        <f t="shared" ref="N62" si="29">C62</f>
        <v>6080001</v>
      </c>
      <c r="O62" s="1" t="str">
        <f>UPPER(IF($B62="EDIF",VLOOKUP($C62,[1]EDIF!$A$1:$F$3677,5,0),(IF($B62="INFRA",VLOOKUP($C62,[1]INFRA!$A$1:$F$1859,5,0),(IF($B62="SINAPI",VLOOKUP($C62,[1]SINAPI!$A$1:$G$9552,6,0),(IF($B62="CDHU",VLOOKUP($C62,[1]CDHU!$A$1:$G$5122,7,0),(IF($B62="SIEC",VLOOKUP($C62,[1]SIEC!$A$1:$F$5304,6,0),(IF($B62="DER",VLOOKUP($C62,[1]DER!$A$1:$F$3075,6,0),(IF($B62="FDE",VLOOKUP($C62,[1]FDE!$A$1:$F$3289,6,0),(IF($B62="SICRO",VLOOKUP($C62,[1]SICRO!$A$1:$E$7371,5,0)))))))))))))))))</f>
        <v>SIURB-E JAN/26</v>
      </c>
    </row>
    <row r="63" spans="2:15" hidden="1" x14ac:dyDescent="0.2">
      <c r="B63" s="37"/>
      <c r="C63" s="35" t="s">
        <v>9</v>
      </c>
      <c r="D63" s="203" t="s">
        <v>78</v>
      </c>
      <c r="E63" s="204"/>
      <c r="F63" s="204"/>
      <c r="G63" s="204"/>
      <c r="H63" s="205"/>
      <c r="I63" s="25"/>
      <c r="J63" s="36"/>
      <c r="K63" s="1">
        <v>328</v>
      </c>
      <c r="N63" s="19"/>
    </row>
    <row r="64" spans="2:15" hidden="1" x14ac:dyDescent="0.2">
      <c r="B64" s="37"/>
      <c r="C64" s="35" t="s">
        <v>9</v>
      </c>
      <c r="D64" s="203"/>
      <c r="E64" s="204"/>
      <c r="F64" s="204"/>
      <c r="G64" s="204"/>
      <c r="H64" s="205"/>
      <c r="I64" s="25"/>
      <c r="J64" s="36"/>
      <c r="N64" s="19"/>
    </row>
    <row r="65" spans="2:15" x14ac:dyDescent="0.2">
      <c r="B65" s="37" t="s">
        <v>8</v>
      </c>
      <c r="C65" s="51">
        <v>6002005</v>
      </c>
      <c r="D65" s="206" t="str">
        <f>UPPER(IF($B65="EDIF",VLOOKUP($C65,[1]EDIF!$A$1:$F$3677,2,0),(IF($B65="INFRA",VLOOKUP($C65,[1]INFRA!$A$1:$F$1859,2,0),(IF($B65="SINAPI",VLOOKUP($C65,[1]SINAPI!$A$1:$G$9552,2,0),(IF($B65="CDHU",VLOOKUP($C65,[1]CDHU!$A$1:$G$5122,2,0),(IF($B65="SIEC",VLOOKUP($C65,[1]SIEC!$A$1:$F$5304,2,0),(IF($B65="DER",VLOOKUP($C65,[1]DER!$A$1:$F$3075,2,0),(IF($B65="FDE",VLOOKUP($C65,[1]FDE!$A$1:$F$3289,2,0),(IF($B65="SICRO",VLOOKUP($C65,[1]SICRO!$A$1:$E$7371,2,0)))))))))))))))))</f>
        <v>TELHAS DE BARRO COZIDO - FRANCESA</v>
      </c>
      <c r="E65" s="207"/>
      <c r="F65" s="207"/>
      <c r="G65" s="207"/>
      <c r="H65" s="208"/>
      <c r="I65" s="28" t="str">
        <f>UPPER(IF($B65="EDIF",VLOOKUP($C65,[1]EDIF!$A$1:$F$3677,3,0),(IF($B65="INFRA",VLOOKUP($C65,[1]INFRA!$A$1:$F$1859,3,0),(IF($B65="SINAPI",VLOOKUP($C65,[1]SINAPI!$A$1:$G$9552,3,0),(IF($B65="CDHU",VLOOKUP($C65,[1]CDHU!$A$1:$G$5122,3,0),(IF($B65="SIEC",VLOOKUP($C65,[1]SIEC!$A$1:$F$5304,3,0),(IF($B65="DER",VLOOKUP($C65,[1]DER!$A$1:$F$2075,3,0),(IF($B65="FDE",VLOOKUP($C65,[1]FDE!$A$1:$F$3289,3,0),(IF($B65="SICRO",VLOOKUP($C65,[1]SICRO!$A$1:$E$7371,3,0)))))))))))))))))</f>
        <v>M2</v>
      </c>
      <c r="J65" s="36">
        <f>SUM(K66)</f>
        <v>32.800000000000004</v>
      </c>
      <c r="L65" s="1" t="str">
        <f>UPPER(ROUND((IF($B65="EDIF",VLOOKUP($C65,[1]EDIF!$A$1:$F$3677,4,0),(IF($B65="INFRA",VLOOKUP($C65,[1]INFRA!$A$1:$F$1859,4,0),(IF($B65="SINAPI",VLOOKUP($C65,[1]SINAPI!$A$1:$G$9552,4,0),(IF($B65="CDHU",VLOOKUP($C65,[1]CDHU!$A$1:$G$5122,6,0),(IF($B65="SIEC",VLOOKUP($C65,[1]SIEC!$A$1:$F$5304,5,0),(IF($B65="DER",VLOOKUP($C65,[1]DER!$A$1:$F$3075,5,0),(IF($B65="FDE",VLOOKUP($C65,[1]FDE!$A$1:$F$3289,5,0),(IF($B65="SICRO",VLOOKUP($C65,[1]SICRO!$A$1:$E$7371,4,0))))))))))))))))),2))</f>
        <v>109,11</v>
      </c>
      <c r="M65" s="1">
        <f t="shared" ref="M65" si="30">TRUNC(J65*L65,2)</f>
        <v>3578.8</v>
      </c>
      <c r="N65" s="30">
        <f t="shared" ref="N65" si="31">C65</f>
        <v>6002005</v>
      </c>
      <c r="O65" s="1" t="str">
        <f>UPPER(IF($B65="EDIF",VLOOKUP($C65,[1]EDIF!$A$1:$F$3677,5,0),(IF($B65="INFRA",VLOOKUP($C65,[1]INFRA!$A$1:$F$1859,5,0),(IF($B65="SINAPI",VLOOKUP($C65,[1]SINAPI!$A$1:$G$9552,6,0),(IF($B65="CDHU",VLOOKUP($C65,[1]CDHU!$A$1:$G$5122,7,0),(IF($B65="SIEC",VLOOKUP($C65,[1]SIEC!$A$1:$F$5304,6,0),(IF($B65="DER",VLOOKUP($C65,[1]DER!$A$1:$F$3075,6,0),(IF($B65="FDE",VLOOKUP($C65,[1]FDE!$A$1:$F$3289,6,0),(IF($B65="SICRO",VLOOKUP($C65,[1]SICRO!$A$1:$E$7371,5,0)))))))))))))))))</f>
        <v>SIURB-E JAN/26</v>
      </c>
    </row>
    <row r="66" spans="2:15" hidden="1" x14ac:dyDescent="0.2">
      <c r="B66" s="37"/>
      <c r="C66" s="35" t="s">
        <v>9</v>
      </c>
      <c r="D66" s="203" t="s">
        <v>79</v>
      </c>
      <c r="E66" s="204"/>
      <c r="F66" s="204"/>
      <c r="G66" s="204"/>
      <c r="H66" s="205"/>
      <c r="I66" s="25">
        <f>29.7*0.3</f>
        <v>8.91</v>
      </c>
      <c r="J66" s="36"/>
      <c r="K66" s="57">
        <f>K63*0.1</f>
        <v>32.800000000000004</v>
      </c>
      <c r="N66" s="19"/>
    </row>
    <row r="67" spans="2:15" hidden="1" x14ac:dyDescent="0.2">
      <c r="B67" s="37"/>
      <c r="C67" s="35" t="s">
        <v>9</v>
      </c>
      <c r="D67" s="203"/>
      <c r="E67" s="204"/>
      <c r="F67" s="204"/>
      <c r="G67" s="204"/>
      <c r="H67" s="205"/>
      <c r="I67" s="25"/>
      <c r="J67" s="36"/>
      <c r="N67" s="19"/>
    </row>
    <row r="68" spans="2:15" x14ac:dyDescent="0.2">
      <c r="B68" s="37"/>
      <c r="C68" s="54" t="s">
        <v>7</v>
      </c>
      <c r="D68" s="209" t="s">
        <v>131</v>
      </c>
      <c r="E68" s="210"/>
      <c r="F68" s="210"/>
      <c r="G68" s="210"/>
      <c r="H68" s="211"/>
      <c r="I68" s="25"/>
      <c r="J68" s="36"/>
      <c r="N68" s="19"/>
    </row>
    <row r="69" spans="2:15" x14ac:dyDescent="0.2">
      <c r="B69" s="37" t="s">
        <v>8</v>
      </c>
      <c r="C69" s="51">
        <v>15050003</v>
      </c>
      <c r="D69" s="206" t="str">
        <f>UPPER(IF($B69="EDIF",VLOOKUP($C69,[1]EDIF!$A$1:$F$3677,2,0),(IF($B69="INFRA",VLOOKUP($C69,[1]INFRA!$A$1:$F$1859,2,0),(IF($B69="SINAPI",VLOOKUP($C69,[1]SINAPI!$A$1:$G$9552,2,0),(IF($B69="CDHU",VLOOKUP($C69,[1]CDHU!$A$1:$G$5122,2,0),(IF($B69="SIEC",VLOOKUP($C69,[1]SIEC!$A$1:$F$5304,2,0),(IF($B69="DER",VLOOKUP($C69,[1]DER!$A$1:$F$3075,2,0),(IF($B69="FDE",VLOOKUP($C69,[1]FDE!$A$1:$F$3289,2,0),(IF($B69="SICRO",VLOOKUP($C69,[1]SICRO!$A$1:$E$7371,2,0)))))))))))))))))</f>
        <v>REMOÇÃO DE PINTURA EM ALVENARIA E CONCRETO - LIXA</v>
      </c>
      <c r="E69" s="207"/>
      <c r="F69" s="207"/>
      <c r="G69" s="207"/>
      <c r="H69" s="208"/>
      <c r="I69" s="28" t="str">
        <f>UPPER(IF($B69="EDIF",VLOOKUP($C69,[1]EDIF!$A$1:$F$3677,3,0),(IF($B69="INFRA",VLOOKUP($C69,[1]INFRA!$A$1:$F$1859,3,0),(IF($B69="SINAPI",VLOOKUP($C69,[1]SINAPI!$A$1:$G$9552,3,0),(IF($B69="CDHU",VLOOKUP($C69,[1]CDHU!$A$1:$G$5122,3,0),(IF($B69="SIEC",VLOOKUP($C69,[1]SIEC!$A$1:$F$5304,3,0),(IF($B69="DER",VLOOKUP($C69,[1]DER!$A$1:$F$2075,3,0),(IF($B69="FDE",VLOOKUP($C69,[1]FDE!$A$1:$F$3289,3,0),(IF($B69="SICRO",VLOOKUP($C69,[1]SICRO!$A$1:$E$7371,3,0)))))))))))))))))</f>
        <v>M2</v>
      </c>
      <c r="J69" s="36">
        <f>SUM(K70)</f>
        <v>2097.3450000000003</v>
      </c>
      <c r="L69" s="1" t="str">
        <f>UPPER(ROUND((IF($B69="EDIF",VLOOKUP($C69,[1]EDIF!$A$1:$F$3677,4,0),(IF($B69="INFRA",VLOOKUP($C69,[1]INFRA!$A$1:$F$1859,4,0),(IF($B69="SINAPI",VLOOKUP($C69,[1]SINAPI!$A$1:$G$9552,4,0),(IF($B69="CDHU",VLOOKUP($C69,[1]CDHU!$A$1:$G$5122,6,0),(IF($B69="SIEC",VLOOKUP($C69,[1]SIEC!$A$1:$F$5304,5,0),(IF($B69="DER",VLOOKUP($C69,[1]DER!$A$1:$F$3075,5,0),(IF($B69="FDE",VLOOKUP($C69,[1]FDE!$A$1:$F$3289,5,0),(IF($B69="SICRO",VLOOKUP($C69,[1]SICRO!$A$1:$E$7371,4,0))))))))))))))))),2))</f>
        <v>7,8</v>
      </c>
      <c r="M69" s="1">
        <f t="shared" ref="M69" si="32">TRUNC(J69*L69,2)</f>
        <v>16359.29</v>
      </c>
      <c r="N69" s="30">
        <f t="shared" ref="N69" si="33">C69</f>
        <v>15050003</v>
      </c>
      <c r="O69" s="1" t="str">
        <f>UPPER(IF($B69="EDIF",VLOOKUP($C69,[1]EDIF!$A$1:$F$3677,5,0),(IF($B69="INFRA",VLOOKUP($C69,[1]INFRA!$A$1:$F$1859,5,0),(IF($B69="SINAPI",VLOOKUP($C69,[1]SINAPI!$A$1:$G$9552,6,0),(IF($B69="CDHU",VLOOKUP($C69,[1]CDHU!$A$1:$G$5122,7,0),(IF($B69="SIEC",VLOOKUP($C69,[1]SIEC!$A$1:$F$5304,6,0),(IF($B69="DER",VLOOKUP($C69,[1]DER!$A$1:$F$3075,6,0),(IF($B69="FDE",VLOOKUP($C69,[1]FDE!$A$1:$F$3289,6,0),(IF($B69="SICRO",VLOOKUP($C69,[1]SICRO!$A$1:$E$7371,5,0)))))))))))))))))</f>
        <v>SIURB-E JAN/26</v>
      </c>
    </row>
    <row r="70" spans="2:15" hidden="1" x14ac:dyDescent="0.2">
      <c r="B70" s="37"/>
      <c r="C70" s="35" t="s">
        <v>9</v>
      </c>
      <c r="D70" s="203" t="s">
        <v>135</v>
      </c>
      <c r="E70" s="204"/>
      <c r="F70" s="204"/>
      <c r="G70" s="204"/>
      <c r="H70" s="205"/>
      <c r="I70" s="25">
        <f>(18.4+4.95+2.6+2.98+1.85+4.48+3.15+4.13+5.05+5.9+4.35+4.2+5.85+2.3+10.3+7.31+4.25+3.66+2.05+2.45+2.6)*4</f>
        <v>411.23999999999995</v>
      </c>
      <c r="J70" s="126"/>
      <c r="K70" s="127">
        <f>I71+I82+I83+I84+I86</f>
        <v>2097.3450000000003</v>
      </c>
      <c r="N70" s="19"/>
    </row>
    <row r="71" spans="2:15" hidden="1" x14ac:dyDescent="0.2">
      <c r="B71" s="37"/>
      <c r="C71" s="35" t="s">
        <v>9</v>
      </c>
      <c r="D71" s="203" t="s">
        <v>136</v>
      </c>
      <c r="E71" s="204"/>
      <c r="F71" s="204"/>
      <c r="G71" s="204"/>
      <c r="H71" s="205"/>
      <c r="I71" s="129">
        <f>I70*1.3</f>
        <v>534.61199999999997</v>
      </c>
      <c r="J71" s="128"/>
      <c r="N71" s="19"/>
    </row>
    <row r="72" spans="2:15" hidden="1" x14ac:dyDescent="0.2">
      <c r="B72" s="37"/>
      <c r="C72" s="54" t="s">
        <v>9</v>
      </c>
      <c r="D72" s="203" t="s">
        <v>141</v>
      </c>
      <c r="E72" s="204"/>
      <c r="F72" s="204"/>
      <c r="G72" s="204"/>
      <c r="H72" s="205"/>
      <c r="I72" s="125"/>
      <c r="J72" s="36"/>
      <c r="N72" s="19"/>
    </row>
    <row r="73" spans="2:15" hidden="1" x14ac:dyDescent="0.2">
      <c r="B73" s="37"/>
      <c r="C73" s="54" t="s">
        <v>9</v>
      </c>
      <c r="D73" s="203" t="s">
        <v>137</v>
      </c>
      <c r="E73" s="204"/>
      <c r="F73" s="204"/>
      <c r="G73" s="204"/>
      <c r="H73" s="205"/>
      <c r="I73" s="25">
        <f>(4.51+1.1+0.68+0.53+0.66+3.1+1.01+0.35+0.26+0.76+0.6+1.31+1.31+0.45+0.41+0.45+4.64)*3.5</f>
        <v>77.454999999999998</v>
      </c>
      <c r="J73" s="36"/>
      <c r="N73" s="19"/>
    </row>
    <row r="74" spans="2:15" hidden="1" x14ac:dyDescent="0.2">
      <c r="B74" s="37"/>
      <c r="C74" s="54" t="s">
        <v>9</v>
      </c>
      <c r="D74" s="203" t="s">
        <v>138</v>
      </c>
      <c r="E74" s="204"/>
      <c r="F74" s="204"/>
      <c r="G74" s="204"/>
      <c r="H74" s="205"/>
      <c r="I74" s="25">
        <f>(2.03+1.62+3.8+4.17+3.57+5.17+5.63+1.6+1.43+1.49+1.47+1.83+6.07+4.07+2.3+1.5+0.15)*3.5</f>
        <v>167.64999999999998</v>
      </c>
      <c r="J74" s="36"/>
      <c r="N74" s="19"/>
    </row>
    <row r="75" spans="2:15" hidden="1" x14ac:dyDescent="0.2">
      <c r="B75" s="37"/>
      <c r="C75" s="54" t="s">
        <v>9</v>
      </c>
      <c r="D75" s="203" t="s">
        <v>139</v>
      </c>
      <c r="E75" s="204"/>
      <c r="F75" s="204"/>
      <c r="G75" s="204"/>
      <c r="H75" s="205"/>
      <c r="I75" s="25">
        <f>(0.3+3.35+0.35+1.35+2.52+0.85+1.51+3.2+2.53+1.2+0.95+3.12+2.87+0.72+2.4+4.2+2.57)*3.5</f>
        <v>118.96499999999997</v>
      </c>
      <c r="J75" s="36"/>
      <c r="N75" s="19"/>
    </row>
    <row r="76" spans="2:15" hidden="1" x14ac:dyDescent="0.2">
      <c r="B76" s="37"/>
      <c r="C76" s="54" t="s">
        <v>9</v>
      </c>
      <c r="D76" s="203" t="s">
        <v>140</v>
      </c>
      <c r="E76" s="204"/>
      <c r="F76" s="204"/>
      <c r="G76" s="204"/>
      <c r="H76" s="205"/>
      <c r="I76" s="25">
        <f>(2.52+3.53+2.53+1.68+0.8+2.52+1.95+0.45+0.9+0.55+0.94+1.5+1.97+2.1+3.4+2.3+1.87)*3.5</f>
        <v>110.28500000000001</v>
      </c>
      <c r="J76" s="36"/>
      <c r="N76" s="19"/>
    </row>
    <row r="77" spans="2:15" hidden="1" x14ac:dyDescent="0.2">
      <c r="B77" s="37"/>
      <c r="C77" s="54" t="s">
        <v>9</v>
      </c>
      <c r="D77" s="203" t="s">
        <v>142</v>
      </c>
      <c r="E77" s="204"/>
      <c r="F77" s="204"/>
      <c r="G77" s="204"/>
      <c r="H77" s="205"/>
      <c r="I77" s="25">
        <f>(0.9+0.98+1.91+1.88+1.49+2.65+1.93+3.42+2.4+1.57+2.96+3.66+5.55+1.79+0.52+3.53+2.15)*3.5</f>
        <v>137.51500000000001</v>
      </c>
      <c r="J77" s="36"/>
      <c r="N77" s="19"/>
    </row>
    <row r="78" spans="2:15" hidden="1" x14ac:dyDescent="0.2">
      <c r="B78" s="37"/>
      <c r="C78" s="54" t="s">
        <v>9</v>
      </c>
      <c r="D78" s="203" t="s">
        <v>143</v>
      </c>
      <c r="E78" s="204"/>
      <c r="F78" s="204"/>
      <c r="G78" s="204"/>
      <c r="H78" s="205"/>
      <c r="I78" s="25">
        <f>(3.46+0.85+0.4+0.85+0.85)*3</f>
        <v>19.229999999999997</v>
      </c>
      <c r="J78" s="36"/>
      <c r="N78" s="19"/>
    </row>
    <row r="79" spans="2:15" hidden="1" x14ac:dyDescent="0.2">
      <c r="B79" s="37"/>
      <c r="C79" s="54" t="s">
        <v>9</v>
      </c>
      <c r="D79" s="203" t="s">
        <v>144</v>
      </c>
      <c r="E79" s="204"/>
      <c r="F79" s="204"/>
      <c r="G79" s="204"/>
      <c r="H79" s="205"/>
      <c r="I79" s="25">
        <f>(5.25+5+3.52+1.35+1.53+1.73+1.71+1.05+3.73)*5</f>
        <v>124.35000000000001</v>
      </c>
      <c r="J79" s="36"/>
      <c r="N79" s="19"/>
    </row>
    <row r="80" spans="2:15" hidden="1" x14ac:dyDescent="0.2">
      <c r="B80" s="37"/>
      <c r="C80" s="54" t="s">
        <v>9</v>
      </c>
      <c r="D80" s="203" t="s">
        <v>145</v>
      </c>
      <c r="E80" s="204"/>
      <c r="F80" s="204"/>
      <c r="G80" s="204"/>
      <c r="H80" s="205"/>
      <c r="I80" s="25">
        <f>(0.71+1.51+2.03+2.3+0.58+5.15+0.62+5.15+2.47+5.13+2.47)*3</f>
        <v>84.359999999999985</v>
      </c>
      <c r="J80" s="36"/>
      <c r="N80" s="19"/>
    </row>
    <row r="81" spans="2:15" hidden="1" x14ac:dyDescent="0.2">
      <c r="B81" s="37"/>
      <c r="C81" s="54" t="s">
        <v>9</v>
      </c>
      <c r="D81" s="203"/>
      <c r="E81" s="204"/>
      <c r="F81" s="204"/>
      <c r="G81" s="204"/>
      <c r="H81" s="205"/>
      <c r="I81" s="25">
        <f>SUM(I73:I80)</f>
        <v>839.81000000000006</v>
      </c>
      <c r="J81" s="36"/>
      <c r="N81" s="19"/>
    </row>
    <row r="82" spans="2:15" hidden="1" x14ac:dyDescent="0.2">
      <c r="B82" s="37"/>
      <c r="C82" s="54" t="s">
        <v>9</v>
      </c>
      <c r="D82" s="203"/>
      <c r="E82" s="204"/>
      <c r="F82" s="204"/>
      <c r="G82" s="204"/>
      <c r="H82" s="205"/>
      <c r="I82" s="25">
        <f>I81*1.3</f>
        <v>1091.7530000000002</v>
      </c>
      <c r="J82" s="36"/>
      <c r="N82" s="19"/>
    </row>
    <row r="83" spans="2:15" hidden="1" x14ac:dyDescent="0.2">
      <c r="B83" s="37"/>
      <c r="C83" s="54" t="s">
        <v>9</v>
      </c>
      <c r="D83" s="203" t="s">
        <v>147</v>
      </c>
      <c r="E83" s="204"/>
      <c r="F83" s="204"/>
      <c r="G83" s="204"/>
      <c r="H83" s="205"/>
      <c r="I83" s="25">
        <f>28.1+86.66+20.57+44.9+15.45</f>
        <v>195.67999999999998</v>
      </c>
      <c r="J83" s="36"/>
      <c r="N83" s="19"/>
    </row>
    <row r="84" spans="2:15" hidden="1" x14ac:dyDescent="0.2">
      <c r="B84" s="37"/>
      <c r="C84" s="54" t="s">
        <v>9</v>
      </c>
      <c r="D84" s="203" t="s">
        <v>148</v>
      </c>
      <c r="E84" s="204"/>
      <c r="F84" s="204"/>
      <c r="G84" s="204"/>
      <c r="H84" s="205"/>
      <c r="I84" s="25">
        <f>200</f>
        <v>200</v>
      </c>
      <c r="J84" s="36"/>
      <c r="N84" s="19"/>
    </row>
    <row r="85" spans="2:15" hidden="1" x14ac:dyDescent="0.2">
      <c r="B85" s="37"/>
      <c r="C85" s="54" t="s">
        <v>9</v>
      </c>
      <c r="D85" s="203"/>
      <c r="E85" s="204"/>
      <c r="F85" s="204"/>
      <c r="G85" s="204"/>
      <c r="H85" s="205"/>
      <c r="J85" s="36"/>
      <c r="N85" s="19"/>
    </row>
    <row r="86" spans="2:15" hidden="1" x14ac:dyDescent="0.2">
      <c r="B86" s="37"/>
      <c r="C86" s="54" t="s">
        <v>9</v>
      </c>
      <c r="D86" s="203" t="s">
        <v>80</v>
      </c>
      <c r="E86" s="204"/>
      <c r="F86" s="204"/>
      <c r="G86" s="204"/>
      <c r="H86" s="205"/>
      <c r="I86" s="25">
        <v>75.3</v>
      </c>
      <c r="J86" s="36"/>
      <c r="N86" s="19"/>
    </row>
    <row r="87" spans="2:15" hidden="1" x14ac:dyDescent="0.2">
      <c r="B87" s="37"/>
      <c r="C87" s="54" t="s">
        <v>9</v>
      </c>
      <c r="D87" s="203" t="s">
        <v>81</v>
      </c>
      <c r="E87" s="204"/>
      <c r="F87" s="204"/>
      <c r="G87" s="204"/>
      <c r="H87" s="205"/>
      <c r="I87" s="25">
        <f>75.3</f>
        <v>75.3</v>
      </c>
      <c r="J87" s="36"/>
      <c r="N87" s="19"/>
    </row>
    <row r="88" spans="2:15" hidden="1" x14ac:dyDescent="0.2">
      <c r="B88" s="37"/>
      <c r="C88" s="54" t="s">
        <v>9</v>
      </c>
      <c r="D88" s="203"/>
      <c r="E88" s="204"/>
      <c r="F88" s="204"/>
      <c r="G88" s="204"/>
      <c r="H88" s="205"/>
      <c r="I88" s="25"/>
      <c r="J88" s="36"/>
      <c r="N88" s="19"/>
    </row>
    <row r="89" spans="2:15" x14ac:dyDescent="0.2">
      <c r="B89" s="37" t="s">
        <v>8</v>
      </c>
      <c r="C89" s="51">
        <v>15001010</v>
      </c>
      <c r="D89" s="206" t="str">
        <f>UPPER(IF($B89="EDIF",VLOOKUP($C89,[1]EDIF!$A$1:$F$3677,2,0),(IF($B89="INFRA",VLOOKUP($C89,[1]INFRA!$A$1:$F$1859,2,0),(IF($B89="SINAPI",VLOOKUP($C89,[1]SINAPI!$A$1:$G$9552,2,0),(IF($B89="CDHU",VLOOKUP($C89,[1]CDHU!$A$1:$G$5122,2,0),(IF($B89="SIEC",VLOOKUP($C89,[1]SIEC!$A$1:$F$5304,2,0),(IF($B89="DER",VLOOKUP($C89,[1]DER!$A$1:$F$3075,2,0),(IF($B89="FDE",VLOOKUP($C89,[1]FDE!$A$1:$F$3289,2,0),(IF($B89="SICRO",VLOOKUP($C89,[1]SICRO!$A$1:$E$7371,2,0)))))))))))))))))</f>
        <v>TINTA PVA (LÁTEX) - CONCRETO OU REBOCO SEM MASSA CORRIDA</v>
      </c>
      <c r="E89" s="207"/>
      <c r="F89" s="207"/>
      <c r="G89" s="207"/>
      <c r="H89" s="208"/>
      <c r="I89" s="59" t="str">
        <f>UPPER(IF($B89="EDIF",VLOOKUP($C89,[1]EDIF!$A$1:$F$3677,3,0),(IF($B89="INFRA",VLOOKUP($C89,[1]INFRA!$A$1:$F$1859,3,0),(IF($B89="SINAPI",VLOOKUP($C89,[1]SINAPI!$A$1:$G$9552,3,0),(IF($B89="CDHU",VLOOKUP($C89,[1]CDHU!$A$1:$G$5122,3,0),(IF($B89="SIEC",VLOOKUP($C89,[1]SIEC!$A$1:$F$5304,3,0),(IF($B89="DER",VLOOKUP($C89,[1]DER!$A$1:$F$2075,3,0),(IF($B89="FDE",VLOOKUP($C89,[1]FDE!$A$1:$F$3289,3,0),(IF($B89="SICRO",VLOOKUP($C89,[1]SICRO!$A$1:$E$7371,3,0)))))))))))))))))</f>
        <v>M2</v>
      </c>
      <c r="J89" s="36">
        <f>SUM(K90)</f>
        <v>1562.7330000000002</v>
      </c>
      <c r="L89" s="1" t="str">
        <f>UPPER(ROUND((IF($B89="EDIF",VLOOKUP($C89,[1]EDIF!$A$1:$F$3677,4,0),(IF($B89="INFRA",VLOOKUP($C89,[1]INFRA!$A$1:$F$1859,4,0),(IF($B89="SINAPI",VLOOKUP($C89,[1]SINAPI!$A$1:$G$9552,4,0),(IF($B89="CDHU",VLOOKUP($C89,[1]CDHU!$A$1:$G$5122,6,0),(IF($B89="SIEC",VLOOKUP($C89,[1]SIEC!$A$1:$F$5304,5,0),(IF($B89="DER",VLOOKUP($C89,[1]DER!$A$1:$F$3075,5,0),(IF($B89="FDE",VLOOKUP($C89,[1]FDE!$A$1:$F$3289,5,0),(IF($B89="SICRO",VLOOKUP($C89,[1]SICRO!$A$1:$E$7371,4,0))))))))))))))))),2))</f>
        <v>18,13</v>
      </c>
      <c r="M89" s="1">
        <f t="shared" ref="M89" si="34">TRUNC(J89*L89,2)</f>
        <v>28332.34</v>
      </c>
      <c r="N89" s="30">
        <f t="shared" ref="N89" si="35">C89</f>
        <v>15001010</v>
      </c>
      <c r="O89" s="1" t="str">
        <f>UPPER(IF($B89="EDIF",VLOOKUP($C89,[1]EDIF!$A$1:$F$3677,5,0),(IF($B89="INFRA",VLOOKUP($C89,[1]INFRA!$A$1:$F$1859,5,0),(IF($B89="SINAPI",VLOOKUP($C89,[1]SINAPI!$A$1:$G$9552,6,0),(IF($B89="CDHU",VLOOKUP($C89,[1]CDHU!$A$1:$G$5122,7,0),(IF($B89="SIEC",VLOOKUP($C89,[1]SIEC!$A$1:$F$5304,6,0),(IF($B89="DER",VLOOKUP($C89,[1]DER!$A$1:$F$3075,6,0),(IF($B89="FDE",VLOOKUP($C89,[1]FDE!$A$1:$F$3289,6,0),(IF($B89="SICRO",VLOOKUP($C89,[1]SICRO!$A$1:$E$7371,5,0)))))))))))))))))</f>
        <v>SIURB-E JAN/26</v>
      </c>
    </row>
    <row r="90" spans="2:15" hidden="1" x14ac:dyDescent="0.2">
      <c r="B90" s="37"/>
      <c r="C90" s="35" t="s">
        <v>9</v>
      </c>
      <c r="D90" s="203" t="s">
        <v>141</v>
      </c>
      <c r="E90" s="204"/>
      <c r="F90" s="204"/>
      <c r="G90" s="204"/>
      <c r="H90" s="205"/>
      <c r="I90" s="25"/>
      <c r="J90" s="36"/>
      <c r="K90" s="57">
        <f>I82+I84+I83+I86</f>
        <v>1562.7330000000002</v>
      </c>
      <c r="N90" s="19"/>
    </row>
    <row r="91" spans="2:15" hidden="1" x14ac:dyDescent="0.2">
      <c r="B91" s="37"/>
      <c r="C91" s="35" t="s">
        <v>9</v>
      </c>
      <c r="D91" s="203"/>
      <c r="E91" s="204"/>
      <c r="F91" s="204"/>
      <c r="G91" s="204"/>
      <c r="H91" s="205"/>
      <c r="I91" s="25"/>
      <c r="J91" s="137"/>
      <c r="N91" s="19"/>
    </row>
    <row r="92" spans="2:15" x14ac:dyDescent="0.2">
      <c r="B92" s="37" t="s">
        <v>8</v>
      </c>
      <c r="C92" s="51">
        <v>15001011</v>
      </c>
      <c r="D92" s="206" t="str">
        <f>UPPER(IF($B92="EDIF",VLOOKUP($C92,[1]EDIF!$A$1:$F$3677,2,0),(IF($B92="INFRA",VLOOKUP($C92,[1]INFRA!$A$1:$F$1859,2,0),(IF($B92="SINAPI",VLOOKUP($C92,[1]SINAPI!$A$1:$G$9552,2,0),(IF($B92="CDHU",VLOOKUP($C92,[1]CDHU!$A$1:$G$5122,2,0),(IF($B92="SIEC",VLOOKUP($C92,[1]SIEC!$A$1:$F$5304,2,0),(IF($B92="DER",VLOOKUP($C92,[1]DER!$A$1:$F$3075,2,0),(IF($B92="FDE",VLOOKUP($C92,[1]FDE!$A$1:$F$3289,2,0),(IF($B92="SICRO",VLOOKUP($C92,[1]SICRO!$A$1:$E$7371,2,0)))))))))))))))))</f>
        <v>TINTA PVA (LÁTEX) - REBOCO COM MASSA CORRIDA</v>
      </c>
      <c r="E92" s="207"/>
      <c r="F92" s="207"/>
      <c r="G92" s="207"/>
      <c r="H92" s="208"/>
      <c r="I92" s="28" t="str">
        <f>UPPER(IF($B92="EDIF",VLOOKUP($C92,[1]EDIF!$A$1:$F$3677,3,0),(IF($B92="INFRA",VLOOKUP($C92,[1]INFRA!$A$1:$F$1859,3,0),(IF($B92="SINAPI",VLOOKUP($C92,[1]SINAPI!$A$1:$G$9552,3,0),(IF($B92="CDHU",VLOOKUP($C92,[1]CDHU!$A$1:$G$5122,3,0),(IF($B92="SIEC",VLOOKUP($C92,[1]SIEC!$A$1:$F$5304,3,0),(IF($B92="DER",VLOOKUP($C92,[1]DER!$A$1:$F$2075,3,0),(IF($B92="FDE",VLOOKUP($C92,[1]FDE!$A$1:$F$3289,3,0),(IF($B92="SICRO",VLOOKUP($C92,[1]SICRO!$A$1:$E$7371,3,0)))))))))))))))))</f>
        <v>M2</v>
      </c>
      <c r="J92" s="36">
        <f>SUM(K93)</f>
        <v>75.3</v>
      </c>
      <c r="L92" s="1" t="str">
        <f>UPPER(ROUND((IF($B92="EDIF",VLOOKUP($C92,[1]EDIF!$A$1:$F$3677,4,0),(IF($B92="INFRA",VLOOKUP($C92,[1]INFRA!$A$1:$F$1859,4,0),(IF($B92="SINAPI",VLOOKUP($C92,[1]SINAPI!$A$1:$G$9552,4,0),(IF($B92="CDHU",VLOOKUP($C92,[1]CDHU!$A$1:$G$5122,6,0),(IF($B92="SIEC",VLOOKUP($C92,[1]SIEC!$A$1:$F$5304,5,0),(IF($B92="DER",VLOOKUP($C92,[1]DER!$A$1:$F$3075,5,0),(IF($B92="FDE",VLOOKUP($C92,[1]FDE!$A$1:$F$3289,5,0),(IF($B92="SICRO",VLOOKUP($C92,[1]SICRO!$A$1:$E$7371,4,0))))))))))))))))),2))</f>
        <v>44,12</v>
      </c>
      <c r="M92" s="1">
        <f t="shared" ref="M92" si="36">TRUNC(J92*L92,2)</f>
        <v>3322.23</v>
      </c>
      <c r="N92" s="30">
        <f t="shared" ref="N92" si="37">C92</f>
        <v>15001011</v>
      </c>
      <c r="O92" s="1" t="str">
        <f>UPPER(IF($B92="EDIF",VLOOKUP($C92,[1]EDIF!$A$1:$F$3677,5,0),(IF($B92="INFRA",VLOOKUP($C92,[1]INFRA!$A$1:$F$1859,5,0),(IF($B92="SINAPI",VLOOKUP($C92,[1]SINAPI!$A$1:$G$9552,6,0),(IF($B92="CDHU",VLOOKUP($C92,[1]CDHU!$A$1:$G$5122,7,0),(IF($B92="SIEC",VLOOKUP($C92,[1]SIEC!$A$1:$F$5304,6,0),(IF($B92="DER",VLOOKUP($C92,[1]DER!$A$1:$F$3075,6,0),(IF($B92="FDE",VLOOKUP($C92,[1]FDE!$A$1:$F$3289,6,0),(IF($B92="SICRO",VLOOKUP($C92,[1]SICRO!$A$1:$E$7371,5,0)))))))))))))))))</f>
        <v>SIURB-E JAN/26</v>
      </c>
    </row>
    <row r="93" spans="2:15" hidden="1" x14ac:dyDescent="0.2">
      <c r="B93" s="37"/>
      <c r="C93" s="35" t="s">
        <v>9</v>
      </c>
      <c r="D93" s="203" t="s">
        <v>180</v>
      </c>
      <c r="E93" s="204"/>
      <c r="F93" s="204"/>
      <c r="G93" s="204"/>
      <c r="H93" s="205"/>
      <c r="I93" s="25"/>
      <c r="J93" s="36"/>
      <c r="K93" s="57">
        <f>I86</f>
        <v>75.3</v>
      </c>
      <c r="N93" s="19"/>
    </row>
    <row r="94" spans="2:15" hidden="1" x14ac:dyDescent="0.2">
      <c r="B94" s="37"/>
      <c r="C94" s="35" t="s">
        <v>9</v>
      </c>
      <c r="D94" s="203"/>
      <c r="E94" s="204"/>
      <c r="F94" s="204"/>
      <c r="G94" s="204"/>
      <c r="H94" s="205"/>
      <c r="I94" s="25"/>
      <c r="J94" s="36"/>
      <c r="N94" s="19"/>
    </row>
    <row r="95" spans="2:15" x14ac:dyDescent="0.2">
      <c r="B95" s="37" t="s">
        <v>8</v>
      </c>
      <c r="C95" s="51">
        <v>15001015</v>
      </c>
      <c r="D95" s="206" t="str">
        <f>UPPER(IF($B95="EDIF",VLOOKUP($C95,[1]EDIF!$A$1:$F$3677,2,0),(IF($B95="INFRA",VLOOKUP($C95,[1]INFRA!$A$1:$F$1859,2,0),(IF($B95="SINAPI",VLOOKUP($C95,[1]SINAPI!$A$1:$G$9552,2,0),(IF($B95="CDHU",VLOOKUP($C95,[1]CDHU!$A$1:$G$5122,2,0),(IF($B95="SIEC",VLOOKUP($C95,[1]SIEC!$A$1:$F$5304,2,0),(IF($B95="DER",VLOOKUP($C95,[1]DER!$A$1:$F$3075,2,0),(IF($B95="FDE",VLOOKUP($C95,[1]FDE!$A$1:$F$3289,2,0),(IF($B95="SICRO",VLOOKUP($C95,[1]SICRO!$A$1:$E$7371,2,0)))))))))))))))))</f>
        <v>TINTA ACRÍLICA - CONCRETO OU REBOCO SEM MASSA CORRIDA</v>
      </c>
      <c r="E95" s="207"/>
      <c r="F95" s="207"/>
      <c r="G95" s="207"/>
      <c r="H95" s="208"/>
      <c r="I95" s="28" t="str">
        <f>UPPER(IF($B95="EDIF",VLOOKUP($C95,[1]EDIF!$A$1:$F$3677,3,0),(IF($B95="INFRA",VLOOKUP($C95,[1]INFRA!$A$1:$F$1859,3,0),(IF($B95="SINAPI",VLOOKUP($C95,[1]SINAPI!$A$1:$G$9552,3,0),(IF($B95="CDHU",VLOOKUP($C95,[1]CDHU!$A$1:$G$5122,3,0),(IF($B95="SIEC",VLOOKUP($C95,[1]SIEC!$A$1:$F$5304,3,0),(IF($B95="DER",VLOOKUP($C95,[1]DER!$A$1:$F$2075,3,0),(IF($B95="FDE",VLOOKUP($C95,[1]FDE!$A$1:$F$3289,3,0),(IF($B95="SICRO",VLOOKUP($C95,[1]SICRO!$A$1:$E$7371,3,0)))))))))))))))))</f>
        <v>M2</v>
      </c>
      <c r="J95" s="137">
        <f>SUM(K96)</f>
        <v>534.61199999999997</v>
      </c>
      <c r="L95" s="1" t="str">
        <f>UPPER(ROUND((IF($B95="EDIF",VLOOKUP($C95,[1]EDIF!$A$1:$F$3677,4,0),(IF($B95="INFRA",VLOOKUP($C95,[1]INFRA!$A$1:$F$1859,4,0),(IF($B95="SINAPI",VLOOKUP($C95,[1]SINAPI!$A$1:$G$9552,4,0),(IF($B95="CDHU",VLOOKUP($C95,[1]CDHU!$A$1:$G$5122,6,0),(IF($B95="SIEC",VLOOKUP($C95,[1]SIEC!$A$1:$F$5304,5,0),(IF($B95="DER",VLOOKUP($C95,[1]DER!$A$1:$F$3075,5,0),(IF($B95="FDE",VLOOKUP($C95,[1]FDE!$A$1:$F$3289,5,0),(IF($B95="SICRO",VLOOKUP($C95,[1]SICRO!$A$1:$E$7371,4,0))))))))))))))))),2))</f>
        <v>19,17</v>
      </c>
      <c r="M95" s="1">
        <f t="shared" ref="M95" si="38">TRUNC(J95*L95,2)</f>
        <v>10248.51</v>
      </c>
      <c r="N95" s="30">
        <f t="shared" ref="N95" si="39">C95</f>
        <v>15001015</v>
      </c>
      <c r="O95" s="1" t="str">
        <f>UPPER(IF($B95="EDIF",VLOOKUP($C95,[1]EDIF!$A$1:$F$3677,5,0),(IF($B95="INFRA",VLOOKUP($C95,[1]INFRA!$A$1:$F$1859,5,0),(IF($B95="SINAPI",VLOOKUP($C95,[1]SINAPI!$A$1:$G$9552,6,0),(IF($B95="CDHU",VLOOKUP($C95,[1]CDHU!$A$1:$G$5122,7,0),(IF($B95="SIEC",VLOOKUP($C95,[1]SIEC!$A$1:$F$5304,6,0),(IF($B95="DER",VLOOKUP($C95,[1]DER!$A$1:$F$3075,6,0),(IF($B95="FDE",VLOOKUP($C95,[1]FDE!$A$1:$F$3289,6,0),(IF($B95="SICRO",VLOOKUP($C95,[1]SICRO!$A$1:$E$7371,5,0)))))))))))))))))</f>
        <v>SIURB-E JAN/26</v>
      </c>
    </row>
    <row r="96" spans="2:15" hidden="1" x14ac:dyDescent="0.2">
      <c r="B96" s="37"/>
      <c r="C96" s="35" t="s">
        <v>9</v>
      </c>
      <c r="D96" s="203" t="s">
        <v>181</v>
      </c>
      <c r="E96" s="204"/>
      <c r="F96" s="204"/>
      <c r="G96" s="204"/>
      <c r="H96" s="205"/>
      <c r="I96" s="25"/>
      <c r="J96" s="137"/>
      <c r="K96" s="127">
        <f>I71</f>
        <v>534.61199999999997</v>
      </c>
      <c r="N96" s="19"/>
    </row>
    <row r="97" spans="2:18" hidden="1" x14ac:dyDescent="0.2">
      <c r="B97" s="37"/>
      <c r="C97" s="35" t="s">
        <v>9</v>
      </c>
      <c r="D97" s="203"/>
      <c r="E97" s="204"/>
      <c r="F97" s="204"/>
      <c r="G97" s="204"/>
      <c r="H97" s="205"/>
      <c r="I97" s="25"/>
      <c r="J97" s="137"/>
      <c r="N97" s="19"/>
    </row>
    <row r="98" spans="2:18" x14ac:dyDescent="0.2">
      <c r="B98" s="37" t="s">
        <v>8</v>
      </c>
      <c r="C98" s="51">
        <v>15002060</v>
      </c>
      <c r="D98" s="206" t="str">
        <f>UPPER(IF($B98="EDIF",VLOOKUP($C98,[1]EDIF!$A$1:$F$3677,2,0),(IF($B98="INFRA",VLOOKUP($C98,[1]INFRA!$A$1:$F$1859,2,0),(IF($B98="SINAPI",VLOOKUP($C98,[1]SINAPI!$A$1:$G$9552,2,0),(IF($B98="CDHU",VLOOKUP($C98,[1]CDHU!$A$1:$G$5122,2,0),(IF($B98="SIEC",VLOOKUP($C98,[1]SIEC!$A$1:$F$5304,2,0),(IF($B98="DER",VLOOKUP($C98,[1]DER!$A$1:$F$3075,2,0),(IF($B98="FDE",VLOOKUP($C98,[1]FDE!$A$1:$F$3289,2,0),(IF($B98="SICRO",VLOOKUP($C98,[1]SICRO!$A$1:$E$7371,2,0)))))))))))))))))</f>
        <v>VERNIZ A BASE DE POLIURETANO TIPO "MARÍTIMO" - ESQUADRIAS E PEÇAS DE MARCENARIA</v>
      </c>
      <c r="E98" s="207"/>
      <c r="F98" s="207"/>
      <c r="G98" s="207"/>
      <c r="H98" s="208"/>
      <c r="I98" s="28" t="str">
        <f>UPPER(IF($B98="EDIF",VLOOKUP($C98,[1]EDIF!$A$1:$F$3677,3,0),(IF($B98="INFRA",VLOOKUP($C98,[1]INFRA!$A$1:$F$1859,3,0),(IF($B98="SINAPI",VLOOKUP($C98,[1]SINAPI!$A$1:$G$9552,3,0),(IF($B98="CDHU",VLOOKUP($C98,[1]CDHU!$A$1:$G$5122,3,0),(IF($B98="SIEC",VLOOKUP($C98,[1]SIEC!$A$1:$F$5304,3,0),(IF($B98="DER",VLOOKUP($C98,[1]DER!$A$1:$F$2075,3,0),(IF($B98="FDE",VLOOKUP($C98,[1]FDE!$A$1:$F$3289,3,0),(IF($B98="SICRO",VLOOKUP($C98,[1]SICRO!$A$1:$E$7371,3,0)))))))))))))))))</f>
        <v>M2</v>
      </c>
      <c r="J98" s="137">
        <f>SUM(K99)</f>
        <v>105.626</v>
      </c>
      <c r="L98" s="1" t="str">
        <f>UPPER(ROUND((IF($B98="EDIF",VLOOKUP($C98,[1]EDIF!$A$1:$F$3677,4,0),(IF($B98="INFRA",VLOOKUP($C98,[1]INFRA!$A$1:$F$1859,4,0),(IF($B98="SINAPI",VLOOKUP($C98,[1]SINAPI!$A$1:$G$9552,4,0),(IF($B98="CDHU",VLOOKUP($C98,[1]CDHU!$A$1:$G$5122,6,0),(IF($B98="SIEC",VLOOKUP($C98,[1]SIEC!$A$1:$F$5304,5,0),(IF($B98="DER",VLOOKUP($C98,[1]DER!$A$1:$F$3075,5,0),(IF($B98="FDE",VLOOKUP($C98,[1]FDE!$A$1:$F$3289,5,0),(IF($B98="SICRO",VLOOKUP($C98,[1]SICRO!$A$1:$E$7371,4,0))))))))))))))))),2))</f>
        <v>30,91</v>
      </c>
      <c r="M98" s="1">
        <f t="shared" ref="M98" si="40">TRUNC(J98*L98,2)</f>
        <v>3264.89</v>
      </c>
      <c r="N98" s="30">
        <f t="shared" ref="N98" si="41">C98</f>
        <v>15002060</v>
      </c>
      <c r="O98" s="1" t="str">
        <f>UPPER(IF($B98="EDIF",VLOOKUP($C98,[1]EDIF!$A$1:$F$3677,5,0),(IF($B98="INFRA",VLOOKUP($C98,[1]INFRA!$A$1:$F$1859,5,0),(IF($B98="SINAPI",VLOOKUP($C98,[1]SINAPI!$A$1:$G$9552,6,0),(IF($B98="CDHU",VLOOKUP($C98,[1]CDHU!$A$1:$G$5122,7,0),(IF($B98="SIEC",VLOOKUP($C98,[1]SIEC!$A$1:$F$5304,6,0),(IF($B98="DER",VLOOKUP($C98,[1]DER!$A$1:$F$3075,6,0),(IF($B98="FDE",VLOOKUP($C98,[1]FDE!$A$1:$F$3289,6,0),(IF($B98="SICRO",VLOOKUP($C98,[1]SICRO!$A$1:$E$7371,5,0)))))))))))))))))</f>
        <v>SIURB-E JAN/26</v>
      </c>
    </row>
    <row r="99" spans="2:18" hidden="1" x14ac:dyDescent="0.2">
      <c r="B99" s="37"/>
      <c r="C99" s="35" t="s">
        <v>9</v>
      </c>
      <c r="D99" s="203" t="s">
        <v>159</v>
      </c>
      <c r="E99" s="204"/>
      <c r="F99" s="204"/>
      <c r="G99" s="204"/>
      <c r="H99" s="205"/>
      <c r="I99" s="25">
        <f>(1.65+1.4+1.4+1.4+1.4+1.15+1.15+1.15+1+1.6+2.15+1+0.52+0.52+0.52)*1.3*2</f>
        <v>46.826000000000008</v>
      </c>
      <c r="J99" s="137"/>
      <c r="K99" s="127">
        <f>I99+I101+I102</f>
        <v>105.626</v>
      </c>
      <c r="N99" s="19"/>
    </row>
    <row r="100" spans="2:18" hidden="1" x14ac:dyDescent="0.2">
      <c r="B100" s="37"/>
      <c r="C100" s="35" t="s">
        <v>9</v>
      </c>
      <c r="D100" s="203" t="s">
        <v>160</v>
      </c>
      <c r="E100" s="204"/>
      <c r="F100" s="204"/>
      <c r="G100" s="204"/>
      <c r="H100" s="205"/>
      <c r="I100" s="25"/>
      <c r="J100" s="137"/>
      <c r="N100" s="19"/>
    </row>
    <row r="101" spans="2:18" hidden="1" x14ac:dyDescent="0.2">
      <c r="B101" s="37"/>
      <c r="C101" s="54" t="s">
        <v>9</v>
      </c>
      <c r="D101" s="203" t="s">
        <v>161</v>
      </c>
      <c r="E101" s="204"/>
      <c r="F101" s="204"/>
      <c r="G101" s="204"/>
      <c r="H101" s="205"/>
      <c r="I101" s="25">
        <f>0.8*2.1*7*2</f>
        <v>23.520000000000003</v>
      </c>
      <c r="J101" s="137"/>
      <c r="N101" s="19"/>
    </row>
    <row r="102" spans="2:18" hidden="1" x14ac:dyDescent="0.2">
      <c r="B102" s="37"/>
      <c r="C102" s="54" t="s">
        <v>9</v>
      </c>
      <c r="D102" s="203"/>
      <c r="E102" s="204"/>
      <c r="F102" s="204"/>
      <c r="G102" s="204"/>
      <c r="H102" s="205"/>
      <c r="I102" s="25">
        <f>1.4*2.1*6*2</f>
        <v>35.28</v>
      </c>
      <c r="J102" s="137"/>
      <c r="N102" s="19"/>
    </row>
    <row r="103" spans="2:18" hidden="1" x14ac:dyDescent="0.2">
      <c r="B103" s="37"/>
      <c r="C103" s="54" t="s">
        <v>9</v>
      </c>
      <c r="D103" s="203"/>
      <c r="E103" s="204"/>
      <c r="F103" s="204"/>
      <c r="G103" s="204"/>
      <c r="H103" s="205"/>
      <c r="I103" s="25"/>
      <c r="J103" s="137"/>
      <c r="N103" s="19"/>
    </row>
    <row r="104" spans="2:18" x14ac:dyDescent="0.2">
      <c r="B104" s="37" t="s">
        <v>8</v>
      </c>
      <c r="C104" s="51">
        <v>15002010</v>
      </c>
      <c r="D104" s="206" t="str">
        <f>UPPER(IF($B104="EDIF",VLOOKUP($C104,[1]EDIF!$A$1:$F$3677,2,0),(IF($B104="INFRA",VLOOKUP($C104,[1]INFRA!$A$1:$F$1859,2,0),(IF($B104="SINAPI",VLOOKUP($C104,[1]SINAPI!$A$1:$G$9552,2,0),(IF($B104="CDHU",VLOOKUP($C104,[1]CDHU!$A$1:$G$5122,2,0),(IF($B104="SIEC",VLOOKUP($C104,[1]SIEC!$A$1:$F$5304,2,0),(IF($B104="DER",VLOOKUP($C104,[1]DER!$A$1:$F$3075,2,0),(IF($B104="FDE",VLOOKUP($C104,[1]FDE!$A$1:$F$3289,2,0),(IF($B104="SICRO",VLOOKUP($C104,[1]SICRO!$A$1:$E$7371,2,0)))))))))))))))))</f>
        <v>ESMALTE SINTÉTICO - ESQUADRIAS E PEÇAS DE MARCENARIA, SEM EMASSAMENTO</v>
      </c>
      <c r="E104" s="207"/>
      <c r="F104" s="207"/>
      <c r="G104" s="207"/>
      <c r="H104" s="208"/>
      <c r="I104" s="117" t="str">
        <f>UPPER(IF($B104="EDIF",VLOOKUP($C104,[1]EDIF!$A$1:$F$3677,3,0),(IF($B104="INFRA",VLOOKUP($C104,[1]INFRA!$A$1:$F$1859,3,0),(IF($B104="SINAPI",VLOOKUP($C104,[1]SINAPI!$A$1:$G$9552,3,0),(IF($B104="CDHU",VLOOKUP($C104,[1]CDHU!$A$1:$G$5122,3,0),(IF($B104="SIEC",VLOOKUP($C104,[1]SIEC!$A$1:$F$5304,3,0),(IF($B104="DER",VLOOKUP($C104,[1]DER!$A$1:$F$2075,3,0),(IF($B104="FDE",VLOOKUP($C104,[1]FDE!$A$1:$F$3289,3,0),(IF($B104="SICRO",VLOOKUP($C104,[1]SICRO!$A$1:$E$7371,3,0)))))))))))))))))</f>
        <v>M2</v>
      </c>
      <c r="J104" s="137">
        <f>SUM(K105)</f>
        <v>16.8</v>
      </c>
      <c r="L104" s="1" t="str">
        <f>UPPER(ROUND((IF($B104="EDIF",VLOOKUP($C104,[1]EDIF!$A$1:$F$3677,4,0),(IF($B104="INFRA",VLOOKUP($C104,[1]INFRA!$A$1:$F$1859,4,0),(IF($B104="SINAPI",VLOOKUP($C104,[1]SINAPI!$A$1:$G$9552,4,0),(IF($B104="CDHU",VLOOKUP($C104,[1]CDHU!$A$1:$G$5122,6,0),(IF($B104="SIEC",VLOOKUP($C104,[1]SIEC!$A$1:$F$5304,5,0),(IF($B104="DER",VLOOKUP($C104,[1]DER!$A$1:$F$3075,5,0),(IF($B104="FDE",VLOOKUP($C104,[1]FDE!$A$1:$F$3289,5,0),(IF($B104="SICRO",VLOOKUP($C104,[1]SICRO!$A$1:$E$7371,4,0))))))))))))))))),2))</f>
        <v>38,64</v>
      </c>
      <c r="M104" s="1">
        <f t="shared" ref="M104" si="42">TRUNC(J104*L104,2)</f>
        <v>649.15</v>
      </c>
      <c r="N104" s="30">
        <f t="shared" ref="N104" si="43">C104</f>
        <v>15002010</v>
      </c>
      <c r="O104" s="1" t="str">
        <f>UPPER(IF($B104="EDIF",VLOOKUP($C104,[1]EDIF!$A$1:$F$3677,5,0),(IF($B104="INFRA",VLOOKUP($C104,[1]INFRA!$A$1:$F$1859,5,0),(IF($B104="SINAPI",VLOOKUP($C104,[1]SINAPI!$A$1:$G$9552,6,0),(IF($B104="CDHU",VLOOKUP($C104,[1]CDHU!$A$1:$G$5122,7,0),(IF($B104="SIEC",VLOOKUP($C104,[1]SIEC!$A$1:$F$5304,6,0),(IF($B104="DER",VLOOKUP($C104,[1]DER!$A$1:$F$3075,6,0),(IF($B104="FDE",VLOOKUP($C104,[1]FDE!$A$1:$F$3289,6,0),(IF($B104="SICRO",VLOOKUP($C104,[1]SICRO!$A$1:$E$7371,5,0)))))))))))))))))</f>
        <v>SIURB-E JAN/26</v>
      </c>
      <c r="R104" s="57"/>
    </row>
    <row r="105" spans="2:18" hidden="1" x14ac:dyDescent="0.2">
      <c r="B105" s="37"/>
      <c r="C105" s="35" t="s">
        <v>9</v>
      </c>
      <c r="D105" s="203" t="s">
        <v>149</v>
      </c>
      <c r="E105" s="204"/>
      <c r="F105" s="204"/>
      <c r="G105" s="204"/>
      <c r="H105" s="205"/>
      <c r="I105" s="25">
        <f>0.8*2.1*5*2</f>
        <v>16.8</v>
      </c>
      <c r="J105" s="137"/>
      <c r="K105" s="127">
        <f>I105</f>
        <v>16.8</v>
      </c>
      <c r="N105" s="19"/>
    </row>
    <row r="106" spans="2:18" hidden="1" x14ac:dyDescent="0.2">
      <c r="B106" s="37"/>
      <c r="C106" s="54" t="s">
        <v>9</v>
      </c>
      <c r="D106" s="203"/>
      <c r="E106" s="204"/>
      <c r="F106" s="204"/>
      <c r="G106" s="204"/>
      <c r="H106" s="205"/>
      <c r="I106" s="25"/>
      <c r="J106" s="137"/>
      <c r="N106" s="19"/>
    </row>
    <row r="107" spans="2:18" hidden="1" x14ac:dyDescent="0.2">
      <c r="B107" s="37"/>
      <c r="C107" s="54" t="s">
        <v>9</v>
      </c>
      <c r="D107" s="203"/>
      <c r="E107" s="204"/>
      <c r="F107" s="204"/>
      <c r="G107" s="204"/>
      <c r="H107" s="205"/>
      <c r="I107" s="25"/>
      <c r="J107" s="138"/>
      <c r="N107" s="19"/>
    </row>
    <row r="108" spans="2:18" x14ac:dyDescent="0.2">
      <c r="B108" s="37" t="s">
        <v>8</v>
      </c>
      <c r="C108" s="51">
        <v>15003010</v>
      </c>
      <c r="D108" s="206" t="str">
        <f>UPPER(IF($B108="EDIF",VLOOKUP($C108,[1]EDIF!$A$1:$F$3677,2,0),(IF($B108="INFRA",VLOOKUP($C108,[1]INFRA!$A$1:$F$1859,2,0),(IF($B108="SINAPI",VLOOKUP($C108,[1]SINAPI!$A$1:$G$9552,2,0),(IF($B108="CDHU",VLOOKUP($C108,[1]CDHU!$A$1:$G$5122,2,0),(IF($B108="SIEC",VLOOKUP($C108,[1]SIEC!$A$1:$F$5304,2,0),(IF($B108="DER",VLOOKUP($C108,[1]DER!$A$1:$F$3075,2,0),(IF($B108="FDE",VLOOKUP($C108,[1]FDE!$A$1:$F$3289,2,0),(IF($B108="SICRO",VLOOKUP($C108,[1]SICRO!$A$1:$E$7371,2,0)))))))))))))))))</f>
        <v>ESMALTE SINTÉTICO - ESQUADRIAS E PEÇAS DE SERRALHERIA</v>
      </c>
      <c r="E108" s="207"/>
      <c r="F108" s="207"/>
      <c r="G108" s="207"/>
      <c r="H108" s="208"/>
      <c r="I108" s="59" t="str">
        <f>UPPER(IF($B108="EDIF",VLOOKUP($C108,[1]EDIF!$A$1:$F$3677,3,0),(IF($B108="INFRA",VLOOKUP($C108,[1]INFRA!$A$1:$F$1859,3,0),(IF($B108="SINAPI",VLOOKUP($C108,[1]SINAPI!$A$1:$G$9552,3,0),(IF($B108="CDHU",VLOOKUP($C108,[1]CDHU!$A$1:$G$5122,3,0),(IF($B108="SIEC",VLOOKUP($C108,[1]SIEC!$A$1:$F$5304,3,0),(IF($B108="DER",VLOOKUP($C108,[1]DER!$A$1:$F$2075,3,0),(IF($B108="FDE",VLOOKUP($C108,[1]FDE!$A$1:$F$3289,3,0),(IF($B108="SICRO",VLOOKUP($C108,[1]SICRO!$A$1:$E$7371,3,0)))))))))))))))))</f>
        <v>M2</v>
      </c>
      <c r="J108" s="138">
        <f>SUM(K109)</f>
        <v>27.22</v>
      </c>
      <c r="L108" s="1" t="str">
        <f>UPPER(ROUND((IF($B108="EDIF",VLOOKUP($C108,[1]EDIF!$A$1:$F$3677,4,0),(IF($B108="INFRA",VLOOKUP($C108,[1]INFRA!$A$1:$F$1859,4,0),(IF($B108="SINAPI",VLOOKUP($C108,[1]SINAPI!$A$1:$G$9552,4,0),(IF($B108="CDHU",VLOOKUP($C108,[1]CDHU!$A$1:$G$5122,6,0),(IF($B108="SIEC",VLOOKUP($C108,[1]SIEC!$A$1:$F$5304,5,0),(IF($B108="DER",VLOOKUP($C108,[1]DER!$A$1:$F$3075,5,0),(IF($B108="FDE",VLOOKUP($C108,[1]FDE!$A$1:$F$3289,5,0),(IF($B108="SICRO",VLOOKUP($C108,[1]SICRO!$A$1:$E$7371,4,0))))))))))))))))),2))</f>
        <v>55,08</v>
      </c>
      <c r="M108" s="1">
        <f t="shared" ref="M108" si="44">TRUNC(J108*L108,2)</f>
        <v>1499.27</v>
      </c>
      <c r="N108" s="30">
        <f>C108</f>
        <v>15003010</v>
      </c>
      <c r="O108" s="1" t="str">
        <f>UPPER(IF($B108="EDIF",VLOOKUP($C108,[1]EDIF!$A$1:$F$3677,5,0),(IF($B108="INFRA",VLOOKUP($C108,[1]INFRA!$A$1:$F$1859,5,0),(IF($B108="SINAPI",VLOOKUP($C108,[1]SINAPI!$A$1:$G$9552,6,0),(IF($B108="CDHU",VLOOKUP($C108,[1]CDHU!$A$1:$G$5122,7,0),(IF($B108="SIEC",VLOOKUP($C108,[1]SIEC!$A$1:$F$5304,6,0),(IF($B108="DER",VLOOKUP($C108,[1]DER!$A$1:$F$3075,6,0),(IF($B108="FDE",VLOOKUP($C108,[1]FDE!$A$1:$F$3289,6,0),(IF($B108="SICRO",VLOOKUP($C108,[1]SICRO!$A$1:$E$7371,5,0)))))))))))))))))</f>
        <v>SIURB-E JAN/26</v>
      </c>
    </row>
    <row r="109" spans="2:18" hidden="1" x14ac:dyDescent="0.2">
      <c r="B109" s="37"/>
      <c r="C109" s="35" t="s">
        <v>9</v>
      </c>
      <c r="D109" s="203" t="s">
        <v>157</v>
      </c>
      <c r="E109" s="204"/>
      <c r="F109" s="204"/>
      <c r="G109" s="204"/>
      <c r="H109" s="205"/>
      <c r="I109" s="25">
        <f>(0.65+0.6+1+1+0.25+0.6+1.2)*1.3*2</f>
        <v>13.78</v>
      </c>
      <c r="J109" s="137"/>
      <c r="K109" s="57">
        <f>I109+I110</f>
        <v>27.22</v>
      </c>
      <c r="N109" s="19"/>
    </row>
    <row r="110" spans="2:18" ht="12.75" hidden="1" customHeight="1" x14ac:dyDescent="0.2">
      <c r="B110" s="37"/>
      <c r="C110" s="35" t="s">
        <v>9</v>
      </c>
      <c r="D110" s="203" t="s">
        <v>158</v>
      </c>
      <c r="E110" s="204"/>
      <c r="F110" s="204"/>
      <c r="G110" s="204"/>
      <c r="H110" s="205"/>
      <c r="I110" s="25">
        <f>0.8*2.1*2*4</f>
        <v>13.440000000000001</v>
      </c>
      <c r="J110" s="137"/>
      <c r="N110" s="19"/>
    </row>
    <row r="111" spans="2:18" ht="12.75" hidden="1" customHeight="1" x14ac:dyDescent="0.2">
      <c r="B111" s="37"/>
      <c r="C111" s="54" t="s">
        <v>9</v>
      </c>
      <c r="D111" s="203"/>
      <c r="E111" s="204"/>
      <c r="F111" s="204"/>
      <c r="G111" s="204"/>
      <c r="H111" s="205"/>
      <c r="I111" s="25"/>
      <c r="J111" s="137"/>
      <c r="N111" s="19"/>
    </row>
    <row r="112" spans="2:18" x14ac:dyDescent="0.2">
      <c r="B112" s="37" t="s">
        <v>8</v>
      </c>
      <c r="C112" s="51">
        <v>11080006</v>
      </c>
      <c r="D112" s="206" t="str">
        <f>UPPER(IF($B112="EDIF",VLOOKUP($C112,[1]EDIF!$A$1:$F$3677,2,0),(IF($B112="INFRA",VLOOKUP($C112,[1]INFRA!$A$1:$F$1859,2,0),(IF($B112="SINAPI",VLOOKUP($C112,[1]SINAPI!$A$1:$G$9552,2,0),(IF($B112="CDHU",VLOOKUP($C112,[1]CDHU!$A$1:$G$5122,2,0),(IF($B112="SIEC",VLOOKUP($C112,[1]SIEC!$A$1:$F$5304,2,0),(IF($B112="DER",VLOOKUP($C112,[1]DER!$A$1:$F$3075,2,0),(IF($B112="FDE",VLOOKUP($C112,[1]FDE!$A$1:$F$3289,2,0),(IF($B112="SICRO",VLOOKUP($C112,[1]SICRO!$A$1:$E$7371,2,0)))))))))))))))))</f>
        <v>REPAROS EM REBOCO - ARGAMASSA DE CAL E AREIA 1:2</v>
      </c>
      <c r="E112" s="207"/>
      <c r="F112" s="207"/>
      <c r="G112" s="207"/>
      <c r="H112" s="208"/>
      <c r="I112" s="59" t="str">
        <f>UPPER(IF($B112="EDIF",VLOOKUP($C112,[1]EDIF!$A$1:$F$3677,3,0),(IF($B112="INFRA",VLOOKUP($C112,[1]INFRA!$A$1:$F$1859,3,0),(IF($B112="SINAPI",VLOOKUP($C112,[1]SINAPI!$A$1:$G$9552,3,0),(IF($B112="CDHU",VLOOKUP($C112,[1]CDHU!$A$1:$G$5122,3,0),(IF($B112="SIEC",VLOOKUP($C112,[1]SIEC!$A$1:$F$5304,3,0),(IF($B112="DER",VLOOKUP($C112,[1]DER!$A$1:$F$2075,3,0),(IF($B112="FDE",VLOOKUP($C112,[1]FDE!$A$1:$F$3289,3,0),(IF($B112="SICRO",VLOOKUP($C112,[1]SICRO!$A$1:$E$7371,3,0)))))))))))))))))</f>
        <v>M2</v>
      </c>
      <c r="J112" s="137">
        <f>SUM(K113)</f>
        <v>95</v>
      </c>
      <c r="L112" s="1" t="str">
        <f>UPPER(ROUND((IF($B112="EDIF",VLOOKUP($C112,[1]EDIF!$A$1:$F$3677,4,0),(IF($B112="INFRA",VLOOKUP($C112,[1]INFRA!$A$1:$F$1859,4,0),(IF($B112="SINAPI",VLOOKUP($C112,[1]SINAPI!$A$1:$G$9552,4,0),(IF($B112="CDHU",VLOOKUP($C112,[1]CDHU!$A$1:$G$5122,6,0),(IF($B112="SIEC",VLOOKUP($C112,[1]SIEC!$A$1:$F$5304,5,0),(IF($B112="DER",VLOOKUP($C112,[1]DER!$A$1:$F$3075,5,0),(IF($B112="FDE",VLOOKUP($C112,[1]FDE!$A$1:$F$3289,5,0),(IF($B112="SICRO",VLOOKUP($C112,[1]SICRO!$A$1:$E$7371,4,0))))))))))))))))),2))</f>
        <v>36,52</v>
      </c>
      <c r="M112" s="1">
        <f t="shared" ref="M112" si="45">TRUNC(J112*L112,2)</f>
        <v>3469.4</v>
      </c>
      <c r="N112" s="30">
        <f>C112</f>
        <v>11080006</v>
      </c>
      <c r="O112" s="1" t="str">
        <f>UPPER(IF($B112="EDIF",VLOOKUP($C112,[1]EDIF!$A$1:$F$3677,5,0),(IF($B112="INFRA",VLOOKUP($C112,[1]INFRA!$A$1:$F$1859,5,0),(IF($B112="SINAPI",VLOOKUP($C112,[1]SINAPI!$A$1:$G$9552,6,0),(IF($B112="CDHU",VLOOKUP($C112,[1]CDHU!$A$1:$G$5122,7,0),(IF($B112="SIEC",VLOOKUP($C112,[1]SIEC!$A$1:$F$5304,6,0),(IF($B112="DER",VLOOKUP($C112,[1]DER!$A$1:$F$3075,6,0),(IF($B112="FDE",VLOOKUP($C112,[1]FDE!$A$1:$F$3289,6,0),(IF($B112="SICRO",VLOOKUP($C112,[1]SICRO!$A$1:$E$7371,5,0)))))))))))))))))</f>
        <v>SIURB-E JAN/26</v>
      </c>
    </row>
    <row r="113" spans="2:15" hidden="1" x14ac:dyDescent="0.2">
      <c r="B113" s="37"/>
      <c r="C113" s="35" t="s">
        <v>9</v>
      </c>
      <c r="D113" s="203"/>
      <c r="E113" s="204"/>
      <c r="F113" s="204"/>
      <c r="G113" s="204"/>
      <c r="H113" s="205"/>
      <c r="I113" s="25"/>
      <c r="J113" s="137"/>
      <c r="K113" s="1">
        <f>95</f>
        <v>95</v>
      </c>
      <c r="N113" s="19"/>
    </row>
    <row r="114" spans="2:15" hidden="1" x14ac:dyDescent="0.2">
      <c r="B114" s="37"/>
      <c r="C114" s="35" t="s">
        <v>9</v>
      </c>
      <c r="D114" s="203"/>
      <c r="E114" s="204"/>
      <c r="F114" s="204"/>
      <c r="G114" s="204"/>
      <c r="H114" s="205"/>
      <c r="I114" s="25"/>
      <c r="J114" s="137"/>
      <c r="N114" s="19"/>
    </row>
    <row r="115" spans="2:15" x14ac:dyDescent="0.2">
      <c r="B115" s="37"/>
      <c r="C115" s="54" t="s">
        <v>7</v>
      </c>
      <c r="D115" s="209" t="s">
        <v>132</v>
      </c>
      <c r="E115" s="210"/>
      <c r="F115" s="210"/>
      <c r="G115" s="210"/>
      <c r="H115" s="211"/>
      <c r="I115" s="25"/>
      <c r="J115" s="137"/>
      <c r="N115" s="19"/>
    </row>
    <row r="116" spans="2:15" x14ac:dyDescent="0.2">
      <c r="B116" s="37" t="s">
        <v>8</v>
      </c>
      <c r="C116" s="51">
        <v>13060012</v>
      </c>
      <c r="D116" s="206" t="str">
        <f>UPPER(IF($B116="EDIF",VLOOKUP($C116,[1]EDIF!$A$1:$F$3677,2,0),(IF($B116="INFRA",VLOOKUP($C116,[1]INFRA!$A$1:$F$1859,2,0),(IF($B116="SINAPI",VLOOKUP($C116,[1]SINAPI!$A$1:$G$9552,2,0),(IF($B116="CDHU",VLOOKUP($C116,[1]CDHU!$A$1:$G$5122,2,0),(IF($B116="SIEC",VLOOKUP($C116,[1]SIEC!$A$1:$F$5304,2,0),(IF($B116="DER",VLOOKUP($C116,[1]DER!$A$1:$F$3075,2,0),(IF($B116="FDE",VLOOKUP($C116,[1]FDE!$A$1:$F$3289,2,0),(IF($B116="SICRO",VLOOKUP($C116,[1]SICRO!$A$1:$E$7371,2,0)))))))))))))))))</f>
        <v>RETIRADA DE SOALHO DE MADEIRA, EXCLUSIVE VIGAMENTO</v>
      </c>
      <c r="E116" s="207"/>
      <c r="F116" s="207"/>
      <c r="G116" s="207"/>
      <c r="H116" s="208"/>
      <c r="I116" s="59" t="str">
        <f>UPPER(IF($B116="EDIF",VLOOKUP($C116,[1]EDIF!$A$1:$F$3677,3,0),(IF($B116="INFRA",VLOOKUP($C116,[1]INFRA!$A$1:$F$1859,3,0),(IF($B116="SINAPI",VLOOKUP($C116,[1]SINAPI!$A$1:$G$9552,3,0),(IF($B116="CDHU",VLOOKUP($C116,[1]CDHU!$A$1:$G$5122,3,0),(IF($B116="SIEC",VLOOKUP($C116,[1]SIEC!$A$1:$F$5304,3,0),(IF($B116="DER",VLOOKUP($C116,[1]DER!$A$1:$F$2075,3,0),(IF($B116="FDE",VLOOKUP($C116,[1]FDE!$A$1:$F$3289,3,0),(IF($B116="SICRO",VLOOKUP($C116,[1]SICRO!$A$1:$E$7371,3,0)))))))))))))))))</f>
        <v>M2</v>
      </c>
      <c r="J116" s="137">
        <f>SUM(K117)</f>
        <v>53.475000000000001</v>
      </c>
      <c r="L116" s="1" t="str">
        <f>UPPER(ROUND((IF($B116="EDIF",VLOOKUP($C116,[1]EDIF!$A$1:$F$3677,4,0),(IF($B116="INFRA",VLOOKUP($C116,[1]INFRA!$A$1:$F$1859,4,0),(IF($B116="SINAPI",VLOOKUP($C116,[1]SINAPI!$A$1:$G$9552,4,0),(IF($B116="CDHU",VLOOKUP($C116,[1]CDHU!$A$1:$G$5122,6,0),(IF($B116="SIEC",VLOOKUP($C116,[1]SIEC!$A$1:$F$5304,5,0),(IF($B116="DER",VLOOKUP($C116,[1]DER!$A$1:$F$3075,5,0),(IF($B116="FDE",VLOOKUP($C116,[1]FDE!$A$1:$F$3289,5,0),(IF($B116="SICRO",VLOOKUP($C116,[1]SICRO!$A$1:$E$7371,4,0))))))))))))))))),2))</f>
        <v>42,83</v>
      </c>
      <c r="M116" s="1">
        <f t="shared" ref="M116" si="46">TRUNC(J116*L116,2)</f>
        <v>2290.33</v>
      </c>
      <c r="N116" s="30">
        <f>C116</f>
        <v>13060012</v>
      </c>
      <c r="O116" s="1" t="str">
        <f>UPPER(IF($B116="EDIF",VLOOKUP($C116,[1]EDIF!$A$1:$F$3677,5,0),(IF($B116="INFRA",VLOOKUP($C116,[1]INFRA!$A$1:$F$1859,5,0),(IF($B116="SINAPI",VLOOKUP($C116,[1]SINAPI!$A$1:$G$9552,6,0),(IF($B116="CDHU",VLOOKUP($C116,[1]CDHU!$A$1:$G$5122,7,0),(IF($B116="SIEC",VLOOKUP($C116,[1]SIEC!$A$1:$F$5304,6,0),(IF($B116="DER",VLOOKUP($C116,[1]DER!$A$1:$F$3075,6,0),(IF($B116="FDE",VLOOKUP($C116,[1]FDE!$A$1:$F$3289,6,0),(IF($B116="SICRO",VLOOKUP($C116,[1]SICRO!$A$1:$E$7371,5,0)))))))))))))))))</f>
        <v>SIURB-E JAN/26</v>
      </c>
    </row>
    <row r="117" spans="2:15" hidden="1" x14ac:dyDescent="0.2">
      <c r="B117" s="37"/>
      <c r="C117" s="35" t="s">
        <v>9</v>
      </c>
      <c r="D117" s="203" t="s">
        <v>246</v>
      </c>
      <c r="E117" s="204"/>
      <c r="F117" s="204"/>
      <c r="G117" s="204"/>
      <c r="H117" s="205"/>
      <c r="I117" s="25">
        <v>48.35</v>
      </c>
      <c r="J117" s="137"/>
      <c r="K117" s="57">
        <f>I117+I118</f>
        <v>53.475000000000001</v>
      </c>
      <c r="N117" s="19"/>
    </row>
    <row r="118" spans="2:15" hidden="1" x14ac:dyDescent="0.2">
      <c r="B118" s="37"/>
      <c r="C118" s="35" t="s">
        <v>9</v>
      </c>
      <c r="D118" s="203" t="s">
        <v>193</v>
      </c>
      <c r="E118" s="204"/>
      <c r="F118" s="204"/>
      <c r="G118" s="204"/>
      <c r="H118" s="205"/>
      <c r="I118" s="25">
        <f>2.05*2.5</f>
        <v>5.125</v>
      </c>
      <c r="J118" s="137"/>
      <c r="N118" s="19"/>
    </row>
    <row r="119" spans="2:15" hidden="1" x14ac:dyDescent="0.2">
      <c r="B119" s="37"/>
      <c r="C119" s="54" t="s">
        <v>9</v>
      </c>
      <c r="D119" s="203"/>
      <c r="E119" s="204"/>
      <c r="F119" s="204"/>
      <c r="G119" s="204"/>
      <c r="H119" s="205"/>
      <c r="I119" s="25"/>
      <c r="J119" s="137"/>
      <c r="N119" s="19"/>
    </row>
    <row r="120" spans="2:15" hidden="1" x14ac:dyDescent="0.2">
      <c r="B120" s="37"/>
      <c r="C120" s="54" t="s">
        <v>9</v>
      </c>
      <c r="D120" s="203"/>
      <c r="E120" s="204"/>
      <c r="F120" s="204"/>
      <c r="G120" s="204"/>
      <c r="H120" s="205"/>
      <c r="I120" s="25"/>
      <c r="J120" s="137"/>
      <c r="N120" s="19"/>
    </row>
    <row r="121" spans="2:15" x14ac:dyDescent="0.2">
      <c r="B121" s="37" t="s">
        <v>8</v>
      </c>
      <c r="C121" s="51">
        <v>13050030</v>
      </c>
      <c r="D121" s="206" t="str">
        <f>UPPER(IF($B121="EDIF",VLOOKUP($C121,[1]EDIF!$A$1:$F$3677,2,0),(IF($B121="INFRA",VLOOKUP($C121,[1]INFRA!$A$1:$F$1859,2,0),(IF($B121="SINAPI",VLOOKUP($C121,[1]SINAPI!$A$1:$G$9552,2,0),(IF($B121="CDHU",VLOOKUP($C121,[1]CDHU!$A$1:$G$5122,2,0),(IF($B121="SIEC",VLOOKUP($C121,[1]SIEC!$A$1:$F$5304,2,0),(IF($B121="DER",VLOOKUP($C121,[1]DER!$A$1:$F$3075,2,0),(IF($B121="FDE",VLOOKUP($C121,[1]FDE!$A$1:$F$3289,2,0),(IF($B121="SICRO",VLOOKUP($C121,[1]SICRO!$A$1:$E$7371,2,0)))))))))))))))))</f>
        <v>DEMOLIÇÃO DE RODAPÉS EM GERAL, INCLUSIVE ARGAMASSA DE ASSENTAMENTO</v>
      </c>
      <c r="E121" s="207"/>
      <c r="F121" s="207"/>
      <c r="G121" s="207"/>
      <c r="H121" s="208"/>
      <c r="I121" s="59" t="str">
        <f>UPPER(IF($B121="EDIF",VLOOKUP($C121,[1]EDIF!$A$1:$F$3677,3,0),(IF($B121="INFRA",VLOOKUP($C121,[1]INFRA!$A$1:$F$1859,3,0),(IF($B121="SINAPI",VLOOKUP($C121,[1]SINAPI!$A$1:$G$9552,3,0),(IF($B121="CDHU",VLOOKUP($C121,[1]CDHU!$A$1:$G$5122,3,0),(IF($B121="SIEC",VLOOKUP($C121,[1]SIEC!$A$1:$F$5304,3,0),(IF($B121="DER",VLOOKUP($C121,[1]DER!$A$1:$F$2075,3,0),(IF($B121="FDE",VLOOKUP($C121,[1]FDE!$A$1:$F$3289,3,0),(IF($B121="SICRO",VLOOKUP($C121,[1]SICRO!$A$1:$E$7371,3,0)))))))))))))))))</f>
        <v>M</v>
      </c>
      <c r="J121" s="137">
        <f>SUM(K122)</f>
        <v>24.739999999999995</v>
      </c>
      <c r="L121" s="1" t="str">
        <f>UPPER(ROUND((IF($B121="EDIF",VLOOKUP($C121,[1]EDIF!$A$1:$F$3677,4,0),(IF($B121="INFRA",VLOOKUP($C121,[1]INFRA!$A$1:$F$1859,4,0),(IF($B121="SINAPI",VLOOKUP($C121,[1]SINAPI!$A$1:$G$9552,4,0),(IF($B121="CDHU",VLOOKUP($C121,[1]CDHU!$A$1:$G$5122,6,0),(IF($B121="SIEC",VLOOKUP($C121,[1]SIEC!$A$1:$F$5304,5,0),(IF($B121="DER",VLOOKUP($C121,[1]DER!$A$1:$F$3075,5,0),(IF($B121="FDE",VLOOKUP($C121,[1]FDE!$A$1:$F$3289,5,0),(IF($B121="SICRO",VLOOKUP($C121,[1]SICRO!$A$1:$E$7371,4,0))))))))))))))))),2))</f>
        <v>3,79</v>
      </c>
      <c r="M121" s="1">
        <f t="shared" ref="M121" si="47">TRUNC(J121*L121,2)</f>
        <v>93.76</v>
      </c>
      <c r="N121" s="30">
        <f>C121</f>
        <v>13050030</v>
      </c>
      <c r="O121" s="1" t="str">
        <f>UPPER(IF($B121="EDIF",VLOOKUP($C121,[1]EDIF!$A$1:$F$3677,5,0),(IF($B121="INFRA",VLOOKUP($C121,[1]INFRA!$A$1:$F$1859,5,0),(IF($B121="SINAPI",VLOOKUP($C121,[1]SINAPI!$A$1:$G$9552,6,0),(IF($B121="CDHU",VLOOKUP($C121,[1]CDHU!$A$1:$G$5122,7,0),(IF($B121="SIEC",VLOOKUP($C121,[1]SIEC!$A$1:$F$5304,6,0),(IF($B121="DER",VLOOKUP($C121,[1]DER!$A$1:$F$3075,6,0),(IF($B121="FDE",VLOOKUP($C121,[1]FDE!$A$1:$F$3289,6,0),(IF($B121="SICRO",VLOOKUP($C121,[1]SICRO!$A$1:$E$7371,5,0)))))))))))))))))</f>
        <v>SIURB-E JAN/26</v>
      </c>
    </row>
    <row r="122" spans="2:15" hidden="1" x14ac:dyDescent="0.2">
      <c r="B122" s="37"/>
      <c r="C122" s="35" t="s">
        <v>9</v>
      </c>
      <c r="D122" s="203" t="s">
        <v>194</v>
      </c>
      <c r="E122" s="204"/>
      <c r="F122" s="204"/>
      <c r="G122" s="204"/>
      <c r="H122" s="205"/>
      <c r="I122" s="25">
        <f>4.11+4.91+2.42+4.27+2.91+1.9+1.9+2.32</f>
        <v>24.739999999999995</v>
      </c>
      <c r="J122" s="137"/>
      <c r="K122" s="57">
        <f>I122</f>
        <v>24.739999999999995</v>
      </c>
      <c r="N122" s="19"/>
    </row>
    <row r="123" spans="2:15" hidden="1" x14ac:dyDescent="0.2">
      <c r="B123" s="37"/>
      <c r="C123" s="35" t="s">
        <v>9</v>
      </c>
      <c r="D123" s="203"/>
      <c r="E123" s="204"/>
      <c r="F123" s="204"/>
      <c r="G123" s="204"/>
      <c r="H123" s="205"/>
      <c r="I123" s="25"/>
      <c r="J123" s="137"/>
      <c r="N123" s="19"/>
    </row>
    <row r="124" spans="2:15" x14ac:dyDescent="0.2">
      <c r="B124" s="37" t="s">
        <v>8</v>
      </c>
      <c r="C124" s="51">
        <v>13002013</v>
      </c>
      <c r="D124" s="206" t="str">
        <f>UPPER(IF($B124="EDIF",VLOOKUP($C124,[1]EDIF!$A$1:$F$3677,2,0),(IF($B124="INFRA",VLOOKUP($C124,[1]INFRA!$A$1:$F$1859,2,0),(IF($B124="SINAPI",VLOOKUP($C124,[1]SINAPI!$A$1:$G$9552,2,0),(IF($B124="CDHU",VLOOKUP($C124,[1]CDHU!$A$1:$G$5122,2,0),(IF($B124="SIEC",VLOOKUP($C124,[1]SIEC!$A$1:$F$5304,2,0),(IF($B124="DER",VLOOKUP($C124,[1]DER!$A$1:$F$3075,2,0),(IF($B124="FDE",VLOOKUP($C124,[1]FDE!$A$1:$F$3289,2,0),(IF($B124="SICRO",VLOOKUP($C124,[1]SICRO!$A$1:$E$7371,2,0)))))))))))))))))</f>
        <v xml:space="preserve"> CONTRAPISO CONVENCIONAL COM ESPESSURA ATÉ 4 CM</v>
      </c>
      <c r="E124" s="207"/>
      <c r="F124" s="207"/>
      <c r="G124" s="207"/>
      <c r="H124" s="208"/>
      <c r="I124" s="59" t="str">
        <f>UPPER(IF($B124="EDIF",VLOOKUP($C124,[1]EDIF!$A$1:$F$3677,3,0),(IF($B124="INFRA",VLOOKUP($C124,[1]INFRA!$A$1:$F$1859,3,0),(IF($B124="SINAPI",VLOOKUP($C124,[1]SINAPI!$A$1:$G$9552,3,0),(IF($B124="CDHU",VLOOKUP($C124,[1]CDHU!$A$1:$G$5122,3,0),(IF($B124="SIEC",VLOOKUP($C124,[1]SIEC!$A$1:$F$5304,3,0),(IF($B124="DER",VLOOKUP($C124,[1]DER!$A$1:$F$2075,3,0),(IF($B124="FDE",VLOOKUP($C124,[1]FDE!$A$1:$F$3289,3,0),(IF($B124="SICRO",VLOOKUP($C124,[1]SICRO!$A$1:$E$7371,3,0)))))))))))))))))</f>
        <v>M2</v>
      </c>
      <c r="J124" s="137">
        <f>SUM(K125)</f>
        <v>53.475000000000001</v>
      </c>
      <c r="L124" s="1" t="str">
        <f>UPPER(ROUND((IF($B124="EDIF",VLOOKUP($C124,[1]EDIF!$A$1:$F$3677,4,0),(IF($B124="INFRA",VLOOKUP($C124,[1]INFRA!$A$1:$F$1859,4,0),(IF($B124="SINAPI",VLOOKUP($C124,[1]SINAPI!$A$1:$G$9552,4,0),(IF($B124="CDHU",VLOOKUP($C124,[1]CDHU!$A$1:$G$5122,6,0),(IF($B124="SIEC",VLOOKUP($C124,[1]SIEC!$A$1:$F$5304,5,0),(IF($B124="DER",VLOOKUP($C124,[1]DER!$A$1:$F$3075,5,0),(IF($B124="FDE",VLOOKUP($C124,[1]FDE!$A$1:$F$3289,5,0),(IF($B124="SICRO",VLOOKUP($C124,[1]SICRO!$A$1:$E$7371,4,0))))))))))))))))),2))</f>
        <v>42,98</v>
      </c>
      <c r="M124" s="1">
        <f t="shared" ref="M124" si="48">TRUNC(J124*L124,2)</f>
        <v>2298.35</v>
      </c>
      <c r="N124" s="30">
        <f>C124</f>
        <v>13002013</v>
      </c>
      <c r="O124" s="1" t="str">
        <f>UPPER(IF($B124="EDIF",VLOOKUP($C124,[1]EDIF!$A$1:$F$3677,5,0),(IF($B124="INFRA",VLOOKUP($C124,[1]INFRA!$A$1:$F$1859,5,0),(IF($B124="SINAPI",VLOOKUP($C124,[1]SINAPI!$A$1:$G$9552,6,0),(IF($B124="CDHU",VLOOKUP($C124,[1]CDHU!$A$1:$G$5122,7,0),(IF($B124="SIEC",VLOOKUP($C124,[1]SIEC!$A$1:$F$5304,6,0),(IF($B124="DER",VLOOKUP($C124,[1]DER!$A$1:$F$3075,6,0),(IF($B124="FDE",VLOOKUP($C124,[1]FDE!$A$1:$F$3289,6,0),(IF($B124="SICRO",VLOOKUP($C124,[1]SICRO!$A$1:$E$7371,5,0)))))))))))))))))</f>
        <v>SIURB-E JAN/26</v>
      </c>
    </row>
    <row r="125" spans="2:15" hidden="1" x14ac:dyDescent="0.2">
      <c r="B125" s="37"/>
      <c r="C125" s="35" t="s">
        <v>9</v>
      </c>
      <c r="D125" s="203" t="s">
        <v>195</v>
      </c>
      <c r="E125" s="204"/>
      <c r="F125" s="204"/>
      <c r="G125" s="204"/>
      <c r="H125" s="205"/>
      <c r="I125" s="25"/>
      <c r="J125" s="137"/>
      <c r="K125" s="57">
        <f>K117</f>
        <v>53.475000000000001</v>
      </c>
      <c r="N125" s="19"/>
    </row>
    <row r="126" spans="2:15" hidden="1" x14ac:dyDescent="0.2">
      <c r="B126" s="37"/>
      <c r="C126" s="35" t="s">
        <v>9</v>
      </c>
      <c r="D126" s="203"/>
      <c r="E126" s="204"/>
      <c r="F126" s="204"/>
      <c r="G126" s="204"/>
      <c r="H126" s="205"/>
      <c r="I126" s="25"/>
      <c r="J126" s="137"/>
      <c r="N126" s="19"/>
    </row>
    <row r="127" spans="2:15" x14ac:dyDescent="0.2">
      <c r="B127" s="37" t="s">
        <v>58</v>
      </c>
      <c r="C127" s="35" t="s">
        <v>182</v>
      </c>
      <c r="D127" s="206" t="str">
        <f>UPPER(IF($B127="EDIF",VLOOKUP($C127,[1]EDIF!$A$1:$F$3677,2,0),(IF($B127="INFRA",VLOOKUP($C127,[1]INFRA!$A$1:$F$1859,2,0),(IF($B127="SINAPI",VLOOKUP($C127,[1]SINAPI!$A$1:$G$9552,2,0),(IF($B127="CDHU",VLOOKUP($C127,[1]CDHU!$A$1:$G$5122,2,0),(IF($B127="SIEC",VLOOKUP($C127,[1]SIEC!$A$1:$F$5304,2,0),(IF($B127="DER",VLOOKUP($C127,[1]DER!$A$1:$F$3075,2,0),(IF($B127="FDE",VLOOKUP($C127,[1]FDE!$A$1:$F$3289,2,0),(IF($B127="SICRO",VLOOKUP($C127,[1]SICRO!$A$1:$E$7371,2,0)))))))))))))))))</f>
        <v>REVESTIMENTO EM PORCELANATO ESMALTADO POLIDO PARA ÁREA INTERNA E AMBIENTE COM TRÁFEGO MÉDIO, GRUPO DE ABSORÇÃO BIA, ASSENTADO COM ARGAMASSA COLANTE INDUSTRIALIZADA, REJUNTADO</v>
      </c>
      <c r="E127" s="207"/>
      <c r="F127" s="207"/>
      <c r="G127" s="207"/>
      <c r="H127" s="208"/>
      <c r="I127" s="59" t="str">
        <f>UPPER(IF($B127="EDIF",VLOOKUP($C127,[1]EDIF!$A$1:$F$3677,3,0),(IF($B127="INFRA",VLOOKUP($C127,[1]INFRA!$A$1:$F$1859,3,0),(IF($B127="SINAPI",VLOOKUP($C127,[1]SINAPI!$A$1:$G$9552,3,0),(IF($B127="CDHU",VLOOKUP($C127,[1]CDHU!$A$1:$G$5122,3,0),(IF($B127="SIEC",VLOOKUP($C127,[1]SIEC!$A$1:$F$5304,3,0),(IF($B127="DER",VLOOKUP($C127,[1]DER!$A$1:$F$2075,3,0),(IF($B127="FDE",VLOOKUP($C127,[1]FDE!$A$1:$F$3289,3,0),(IF($B127="SICRO",VLOOKUP($C127,[1]SICRO!$A$1:$E$7371,3,0)))))))))))))))))</f>
        <v>M2</v>
      </c>
      <c r="J127" s="137">
        <f>SUM(K128)</f>
        <v>53.475000000000001</v>
      </c>
      <c r="L127" s="1" t="str">
        <f>UPPER(ROUND((IF($B127="EDIF",VLOOKUP($C127,[1]EDIF!$A$1:$F$3677,4,0),(IF($B127="INFRA",VLOOKUP($C127,[1]INFRA!$A$1:$F$1859,4,0),(IF($B127="SINAPI",VLOOKUP($C127,[1]SINAPI!$A$1:$G$9552,4,0),(IF($B127="CDHU",VLOOKUP($C127,[1]CDHU!$A$1:$G$5122,6,0),(IF($B127="SIEC",VLOOKUP($C127,[1]SIEC!$A$1:$F$5304,5,0),(IF($B127="DER",VLOOKUP($C127,[1]DER!$A$1:$F$3075,5,0),(IF($B127="FDE",VLOOKUP($C127,[1]FDE!$A$1:$F$3289,5,0),(IF($B127="SICRO",VLOOKUP($C127,[1]SICRO!$A$1:$E$7371,4,0))))))))))))))))),2))</f>
        <v>190,75</v>
      </c>
      <c r="M127" s="1">
        <f t="shared" ref="M127" si="49">TRUNC(J127*L127,2)</f>
        <v>10200.35</v>
      </c>
      <c r="N127" s="30" t="str">
        <f>C127</f>
        <v>18.08.062</v>
      </c>
      <c r="O127" s="1" t="str">
        <f>UPPER(IF($B127="EDIF",VLOOKUP($C127,[1]EDIF!$A$1:$F$3677,5,0),(IF($B127="INFRA",VLOOKUP($C127,[1]INFRA!$A$1:$F$1859,5,0),(IF($B127="SINAPI",VLOOKUP($C127,[1]SINAPI!$A$1:$G$9552,6,0),(IF($B127="CDHU",VLOOKUP($C127,[1]CDHU!$A$1:$G$5122,7,0),(IF($B127="SIEC",VLOOKUP($C127,[1]SIEC!$A$1:$F$5304,6,0),(IF($B127="DER",VLOOKUP($C127,[1]DER!$A$1:$F$3075,6,0),(IF($B127="FDE",VLOOKUP($C127,[1]FDE!$A$1:$F$3289,6,0),(IF($B127="SICRO",VLOOKUP($C127,[1]SICRO!$A$1:$E$7371,5,0)))))))))))))))))</f>
        <v>15</v>
      </c>
    </row>
    <row r="128" spans="2:15" hidden="1" x14ac:dyDescent="0.2">
      <c r="B128" s="37"/>
      <c r="C128" s="35" t="s">
        <v>9</v>
      </c>
      <c r="D128" s="203" t="s">
        <v>196</v>
      </c>
      <c r="E128" s="204"/>
      <c r="F128" s="204"/>
      <c r="G128" s="204"/>
      <c r="H128" s="205"/>
      <c r="I128" s="25"/>
      <c r="J128" s="137"/>
      <c r="K128" s="57">
        <f>K117</f>
        <v>53.475000000000001</v>
      </c>
      <c r="N128" s="19"/>
    </row>
    <row r="129" spans="2:15" hidden="1" x14ac:dyDescent="0.2">
      <c r="B129" s="37"/>
      <c r="C129" s="35" t="s">
        <v>9</v>
      </c>
      <c r="D129" s="203"/>
      <c r="E129" s="204"/>
      <c r="F129" s="204"/>
      <c r="G129" s="204"/>
      <c r="H129" s="205"/>
      <c r="I129" s="25"/>
      <c r="J129" s="137"/>
      <c r="N129" s="19"/>
    </row>
    <row r="130" spans="2:15" x14ac:dyDescent="0.2">
      <c r="B130" s="37" t="s">
        <v>58</v>
      </c>
      <c r="C130" s="35" t="s">
        <v>185</v>
      </c>
      <c r="D130" s="206" t="str">
        <f>UPPER(IF($B130="EDIF",VLOOKUP($C130,[1]EDIF!$A$1:$F$3677,2,0),(IF($B130="INFRA",VLOOKUP($C130,[1]INFRA!$A$1:$F$1859,2,0),(IF($B130="SINAPI",VLOOKUP($C130,[1]SINAPI!$A$1:$G$9552,2,0),(IF($B130="CDHU",VLOOKUP($C130,[1]CDHU!$A$1:$G$5122,2,0),(IF($B130="SIEC",VLOOKUP($C130,[1]SIEC!$A$1:$F$5304,2,0),(IF($B130="DER",VLOOKUP($C130,[1]DER!$A$1:$F$3075,2,0),(IF($B130="FDE",VLOOKUP($C130,[1]FDE!$A$1:$F$3289,2,0),(IF($B130="SICRO",VLOOKUP($C130,[1]SICRO!$A$1:$E$7371,2,0)))))))))))))))))</f>
        <v>RODAPÉ EM PORCELANATO ESMALTADO POLIDO PARA ÁREA INTERNA E AMBIENTE COM TRÁFEGO MÉDIO, GRUPO DE ABSORÇÃO BIA, ASSENTADO COM ARGAMASSA COLANTE INDUSTRIALIZADA, REJUNTADO</v>
      </c>
      <c r="E130" s="207"/>
      <c r="F130" s="207"/>
      <c r="G130" s="207"/>
      <c r="H130" s="208"/>
      <c r="I130" s="59" t="str">
        <f>UPPER(IF($B130="EDIF",VLOOKUP($C130,[1]EDIF!$A$1:$F$3677,3,0),(IF($B130="INFRA",VLOOKUP($C130,[1]INFRA!$A$1:$F$1859,3,0),(IF($B130="SINAPI",VLOOKUP($C130,[1]SINAPI!$A$1:$G$9552,3,0),(IF($B130="CDHU",VLOOKUP($C130,[1]CDHU!$A$1:$G$5122,3,0),(IF($B130="SIEC",VLOOKUP($C130,[1]SIEC!$A$1:$F$5304,3,0),(IF($B130="DER",VLOOKUP($C130,[1]DER!$A$1:$F$2075,3,0),(IF($B130="FDE",VLOOKUP($C130,[1]FDE!$A$1:$F$3289,3,0),(IF($B130="SICRO",VLOOKUP($C130,[1]SICRO!$A$1:$E$7371,3,0)))))))))))))))))</f>
        <v>M</v>
      </c>
      <c r="J130" s="137">
        <f>SUM(K131)</f>
        <v>30.679999999999996</v>
      </c>
      <c r="L130" s="1" t="str">
        <f>UPPER(ROUND((IF($B130="EDIF",VLOOKUP($C130,[1]EDIF!$A$1:$F$3677,4,0),(IF($B130="INFRA",VLOOKUP($C130,[1]INFRA!$A$1:$F$1859,4,0),(IF($B130="SINAPI",VLOOKUP($C130,[1]SINAPI!$A$1:$G$9552,4,0),(IF($B130="CDHU",VLOOKUP($C130,[1]CDHU!$A$1:$G$5122,6,0),(IF($B130="SIEC",VLOOKUP($C130,[1]SIEC!$A$1:$F$5304,5,0),(IF($B130="DER",VLOOKUP($C130,[1]DER!$A$1:$F$3075,5,0),(IF($B130="FDE",VLOOKUP($C130,[1]FDE!$A$1:$F$3289,5,0),(IF($B130="SICRO",VLOOKUP($C130,[1]SICRO!$A$1:$E$7371,4,0))))))))))))))))),2))</f>
        <v>38,65</v>
      </c>
      <c r="M130" s="1">
        <f t="shared" ref="M130" si="50">TRUNC(J130*L130,2)</f>
        <v>1185.78</v>
      </c>
      <c r="N130" s="30" t="str">
        <f>C130</f>
        <v>18.08.072</v>
      </c>
      <c r="O130" s="1" t="str">
        <f>UPPER(IF($B130="EDIF",VLOOKUP($C130,[1]EDIF!$A$1:$F$3677,5,0),(IF($B130="INFRA",VLOOKUP($C130,[1]INFRA!$A$1:$F$1859,5,0),(IF($B130="SINAPI",VLOOKUP($C130,[1]SINAPI!$A$1:$G$9552,6,0),(IF($B130="CDHU",VLOOKUP($C130,[1]CDHU!$A$1:$G$5122,7,0),(IF($B130="SIEC",VLOOKUP($C130,[1]SIEC!$A$1:$F$5304,6,0),(IF($B130="DER",VLOOKUP($C130,[1]DER!$A$1:$F$3075,6,0),(IF($B130="FDE",VLOOKUP($C130,[1]FDE!$A$1:$F$3289,6,0),(IF($B130="SICRO",VLOOKUP($C130,[1]SICRO!$A$1:$E$7371,5,0)))))))))))))))))</f>
        <v>15</v>
      </c>
    </row>
    <row r="131" spans="2:15" hidden="1" x14ac:dyDescent="0.2">
      <c r="B131" s="37"/>
      <c r="C131" s="35" t="s">
        <v>9</v>
      </c>
      <c r="D131" s="203" t="s">
        <v>197</v>
      </c>
      <c r="E131" s="204"/>
      <c r="F131" s="204"/>
      <c r="G131" s="204"/>
      <c r="H131" s="205"/>
      <c r="I131" s="25">
        <f>1.9+1.9+2.4+2.3+2.3+2.5+2.45+4.95+4.1+2.95+2.93</f>
        <v>30.679999999999996</v>
      </c>
      <c r="J131" s="137"/>
      <c r="K131" s="57">
        <f>I131</f>
        <v>30.679999999999996</v>
      </c>
      <c r="N131" s="19"/>
    </row>
    <row r="132" spans="2:15" hidden="1" x14ac:dyDescent="0.2">
      <c r="B132" s="37"/>
      <c r="C132" s="35" t="s">
        <v>9</v>
      </c>
      <c r="D132" s="203"/>
      <c r="E132" s="204"/>
      <c r="F132" s="204"/>
      <c r="G132" s="204"/>
      <c r="H132" s="205"/>
      <c r="I132" s="25"/>
      <c r="J132" s="137"/>
      <c r="N132" s="19"/>
    </row>
    <row r="133" spans="2:15" x14ac:dyDescent="0.2">
      <c r="B133" s="37" t="s">
        <v>8</v>
      </c>
      <c r="C133" s="51">
        <v>17004014</v>
      </c>
      <c r="D133" s="206" t="str">
        <f>UPPER(IF($B133="EDIF",VLOOKUP($C133,[1]EDIF!$A$1:$F$3677,2,0),(IF($B133="INFRA",VLOOKUP($C133,[1]INFRA!$A$1:$F$1859,2,0),(IF($B133="SINAPI",VLOOKUP($C133,[1]SINAPI!$A$1:$G$9552,2,0),(IF($B133="CDHU",VLOOKUP($C133,[1]CDHU!$A$1:$G$5122,2,0),(IF($B133="SIEC",VLOOKUP($C133,[1]SIEC!$A$1:$F$5304,2,0),(IF($B133="DER",VLOOKUP($C133,[1]DER!$A$1:$F$3075,2,0),(IF($B133="FDE",VLOOKUP($C133,[1]FDE!$A$1:$F$3289,2,0),(IF($B133="SICRO",VLOOKUP($C133,[1]SICRO!$A$1:$E$7371,2,0)))))))))))))))))</f>
        <v>LIMPEZA E LAVAGEM DE PISO POR HIDROJATEAMENTO</v>
      </c>
      <c r="E133" s="207"/>
      <c r="F133" s="207"/>
      <c r="G133" s="207"/>
      <c r="H133" s="208"/>
      <c r="I133" s="59" t="str">
        <f>UPPER(IF($B133="EDIF",VLOOKUP($C133,[1]EDIF!$A$1:$F$3677,3,0),(IF($B133="INFRA",VLOOKUP($C133,[1]INFRA!$A$1:$F$1859,3,0),(IF($B133="SINAPI",VLOOKUP($C133,[1]SINAPI!$A$1:$G$9552,3,0),(IF($B133="CDHU",VLOOKUP($C133,[1]CDHU!$A$1:$G$5122,3,0),(IF($B133="SIEC",VLOOKUP($C133,[1]SIEC!$A$1:$F$5304,3,0),(IF($B133="DER",VLOOKUP($C133,[1]DER!$A$1:$F$2075,3,0),(IF($B133="FDE",VLOOKUP($C133,[1]FDE!$A$1:$F$3289,3,0),(IF($B133="SICRO",VLOOKUP($C133,[1]SICRO!$A$1:$E$7371,3,0)))))))))))))))))</f>
        <v>M2</v>
      </c>
      <c r="J133" s="137">
        <f>SUM(K134)</f>
        <v>142.13999999999999</v>
      </c>
      <c r="L133" s="1" t="str">
        <f>UPPER(ROUND((IF($B133="EDIF",VLOOKUP($C133,[1]EDIF!$A$1:$F$3677,4,0),(IF($B133="INFRA",VLOOKUP($C133,[1]INFRA!$A$1:$F$1859,4,0),(IF($B133="SINAPI",VLOOKUP($C133,[1]SINAPI!$A$1:$G$9552,4,0),(IF($B133="CDHU",VLOOKUP($C133,[1]CDHU!$A$1:$G$5122,6,0),(IF($B133="SIEC",VLOOKUP($C133,[1]SIEC!$A$1:$F$5304,5,0),(IF($B133="DER",VLOOKUP($C133,[1]DER!$A$1:$F$3075,5,0),(IF($B133="FDE",VLOOKUP($C133,[1]FDE!$A$1:$F$3289,5,0),(IF($B133="SICRO",VLOOKUP($C133,[1]SICRO!$A$1:$E$7371,4,0))))))))))))))))),2))</f>
        <v>8,88</v>
      </c>
      <c r="M133" s="1">
        <f t="shared" ref="M133" si="51">TRUNC(J133*L133,2)</f>
        <v>1262.2</v>
      </c>
      <c r="N133" s="30">
        <f>C133</f>
        <v>17004014</v>
      </c>
      <c r="O133" s="1" t="str">
        <f>UPPER(IF($B133="EDIF",VLOOKUP($C133,[1]EDIF!$A$1:$F$3677,5,0),(IF($B133="INFRA",VLOOKUP($C133,[1]INFRA!$A$1:$F$1859,5,0),(IF($B133="SINAPI",VLOOKUP($C133,[1]SINAPI!$A$1:$G$9552,6,0),(IF($B133="CDHU",VLOOKUP($C133,[1]CDHU!$A$1:$G$5122,7,0),(IF($B133="SIEC",VLOOKUP($C133,[1]SIEC!$A$1:$F$5304,6,0),(IF($B133="DER",VLOOKUP($C133,[1]DER!$A$1:$F$3075,6,0),(IF($B133="FDE",VLOOKUP($C133,[1]FDE!$A$1:$F$3289,6,0),(IF($B133="SICRO",VLOOKUP($C133,[1]SICRO!$A$1:$E$7371,5,0)))))))))))))))))</f>
        <v>SIURB-E JAN/26</v>
      </c>
    </row>
    <row r="134" spans="2:15" hidden="1" x14ac:dyDescent="0.2">
      <c r="B134" s="37"/>
      <c r="C134" s="35" t="s">
        <v>9</v>
      </c>
      <c r="D134" s="203" t="s">
        <v>198</v>
      </c>
      <c r="E134" s="204"/>
      <c r="F134" s="204"/>
      <c r="G134" s="204"/>
      <c r="H134" s="205"/>
      <c r="I134" s="25">
        <f>6.5*4.7</f>
        <v>30.55</v>
      </c>
      <c r="J134" s="137"/>
      <c r="K134" s="57">
        <f>I134+I135+I136+I137+I138+I139</f>
        <v>142.13999999999999</v>
      </c>
      <c r="N134" s="19"/>
    </row>
    <row r="135" spans="2:15" hidden="1" x14ac:dyDescent="0.2">
      <c r="B135" s="37"/>
      <c r="C135" s="35" t="s">
        <v>9</v>
      </c>
      <c r="D135" s="203" t="s">
        <v>203</v>
      </c>
      <c r="E135" s="204"/>
      <c r="F135" s="204"/>
      <c r="G135" s="204"/>
      <c r="H135" s="205"/>
      <c r="I135" s="25">
        <f>29.7</f>
        <v>29.7</v>
      </c>
      <c r="J135" s="137"/>
      <c r="N135" s="19"/>
    </row>
    <row r="136" spans="2:15" hidden="1" x14ac:dyDescent="0.2">
      <c r="B136" s="37"/>
      <c r="C136" s="54" t="s">
        <v>9</v>
      </c>
      <c r="D136" s="203" t="s">
        <v>202</v>
      </c>
      <c r="E136" s="204"/>
      <c r="F136" s="204"/>
      <c r="G136" s="204"/>
      <c r="H136" s="205"/>
      <c r="I136" s="25">
        <f>13.05</f>
        <v>13.05</v>
      </c>
      <c r="J136" s="137"/>
      <c r="N136" s="19"/>
    </row>
    <row r="137" spans="2:15" hidden="1" x14ac:dyDescent="0.2">
      <c r="B137" s="37"/>
      <c r="C137" s="54" t="s">
        <v>9</v>
      </c>
      <c r="D137" s="203" t="s">
        <v>199</v>
      </c>
      <c r="E137" s="204"/>
      <c r="F137" s="204"/>
      <c r="G137" s="204"/>
      <c r="H137" s="205"/>
      <c r="I137" s="25">
        <f>8.85</f>
        <v>8.85</v>
      </c>
      <c r="J137" s="137"/>
      <c r="N137" s="19"/>
    </row>
    <row r="138" spans="2:15" hidden="1" x14ac:dyDescent="0.2">
      <c r="B138" s="37"/>
      <c r="C138" s="54" t="s">
        <v>9</v>
      </c>
      <c r="D138" s="203" t="s">
        <v>201</v>
      </c>
      <c r="E138" s="204"/>
      <c r="F138" s="204"/>
      <c r="G138" s="204"/>
      <c r="H138" s="205"/>
      <c r="I138" s="25">
        <f>15.6</f>
        <v>15.6</v>
      </c>
      <c r="J138" s="137"/>
      <c r="N138" s="19"/>
    </row>
    <row r="139" spans="2:15" hidden="1" x14ac:dyDescent="0.2">
      <c r="B139" s="37"/>
      <c r="C139" s="54" t="s">
        <v>9</v>
      </c>
      <c r="D139" s="203" t="s">
        <v>200</v>
      </c>
      <c r="E139" s="204"/>
      <c r="F139" s="204"/>
      <c r="G139" s="204"/>
      <c r="H139" s="205"/>
      <c r="I139" s="25">
        <f>44.39</f>
        <v>44.39</v>
      </c>
      <c r="J139" s="137"/>
      <c r="N139" s="19"/>
    </row>
    <row r="140" spans="2:15" hidden="1" x14ac:dyDescent="0.2">
      <c r="B140" s="37"/>
      <c r="C140" s="54" t="s">
        <v>9</v>
      </c>
      <c r="D140" s="203"/>
      <c r="E140" s="204"/>
      <c r="F140" s="204"/>
      <c r="G140" s="204"/>
      <c r="H140" s="205"/>
      <c r="I140" s="25"/>
      <c r="J140" s="137"/>
      <c r="N140" s="19"/>
    </row>
    <row r="141" spans="2:15" x14ac:dyDescent="0.2">
      <c r="B141" s="37" t="s">
        <v>8</v>
      </c>
      <c r="C141" s="51">
        <v>13080071</v>
      </c>
      <c r="D141" s="206" t="str">
        <f>UPPER(IF($B141="EDIF",VLOOKUP($C141,[1]EDIF!$A$1:$F$3677,2,0),(IF($B141="INFRA",VLOOKUP($C141,[1]INFRA!$A$1:$F$1859,2,0),(IF($B141="SINAPI",VLOOKUP($C141,[1]SINAPI!$A$1:$G$9552,2,0),(IF($B141="CDHU",VLOOKUP($C141,[1]CDHU!$A$1:$G$5122,2,0),(IF($B141="SIEC",VLOOKUP($C141,[1]SIEC!$A$1:$F$5304,2,0),(IF($B141="DER",VLOOKUP($C141,[1]DER!$A$1:$F$3075,2,0),(IF($B141="FDE",VLOOKUP($C141,[1]FDE!$A$1:$F$3289,2,0),(IF($B141="SICRO",VLOOKUP($C141,[1]SICRO!$A$1:$E$7371,2,0)))))))))))))))))</f>
        <v>RESINA EPÓXI PARA PISO GRANILITE</v>
      </c>
      <c r="E141" s="207"/>
      <c r="F141" s="207"/>
      <c r="G141" s="207"/>
      <c r="H141" s="208"/>
      <c r="I141" s="59" t="str">
        <f>UPPER(IF($B141="EDIF",VLOOKUP($C141,[1]EDIF!$A$1:$F$3677,3,0),(IF($B141="INFRA",VLOOKUP($C141,[1]INFRA!$A$1:$F$1859,3,0),(IF($B141="SINAPI",VLOOKUP($C141,[1]SINAPI!$A$1:$G$9552,3,0),(IF($B141="CDHU",VLOOKUP($C141,[1]CDHU!$A$1:$G$5122,3,0),(IF($B141="SIEC",VLOOKUP($C141,[1]SIEC!$A$1:$F$5304,3,0),(IF($B141="DER",VLOOKUP($C141,[1]DER!$A$1:$F$2075,3,0),(IF($B141="FDE",VLOOKUP($C141,[1]FDE!$A$1:$F$3289,3,0),(IF($B141="SICRO",VLOOKUP($C141,[1]SICRO!$A$1:$E$7371,3,0)))))))))))))))))</f>
        <v>M2</v>
      </c>
      <c r="J141" s="137">
        <f>SUM(K142)</f>
        <v>142.13999999999999</v>
      </c>
      <c r="L141" s="1" t="str">
        <f>UPPER(ROUND((IF($B141="EDIF",VLOOKUP($C141,[1]EDIF!$A$1:$F$3677,4,0),(IF($B141="INFRA",VLOOKUP($C141,[1]INFRA!$A$1:$F$1859,4,0),(IF($B141="SINAPI",VLOOKUP($C141,[1]SINAPI!$A$1:$G$9552,4,0),(IF($B141="CDHU",VLOOKUP($C141,[1]CDHU!$A$1:$G$5122,6,0),(IF($B141="SIEC",VLOOKUP($C141,[1]SIEC!$A$1:$F$5304,5,0),(IF($B141="DER",VLOOKUP($C141,[1]DER!$A$1:$F$3075,5,0),(IF($B141="FDE",VLOOKUP($C141,[1]FDE!$A$1:$F$3289,5,0),(IF($B141="SICRO",VLOOKUP($C141,[1]SICRO!$A$1:$E$7371,4,0))))))))))))))))),2))</f>
        <v>56,8</v>
      </c>
      <c r="M141" s="1">
        <f t="shared" ref="M141" si="52">TRUNC(J141*L141,2)</f>
        <v>8073.55</v>
      </c>
      <c r="N141" s="30">
        <f>C141</f>
        <v>13080071</v>
      </c>
      <c r="O141" s="1" t="str">
        <f>UPPER(IF($B141="EDIF",VLOOKUP($C141,[1]EDIF!$A$1:$F$3677,5,0),(IF($B141="INFRA",VLOOKUP($C141,[1]INFRA!$A$1:$F$1859,5,0),(IF($B141="SINAPI",VLOOKUP($C141,[1]SINAPI!$A$1:$G$9552,6,0),(IF($B141="CDHU",VLOOKUP($C141,[1]CDHU!$A$1:$G$5122,7,0),(IF($B141="SIEC",VLOOKUP($C141,[1]SIEC!$A$1:$F$5304,6,0),(IF($B141="DER",VLOOKUP($C141,[1]DER!$A$1:$F$3075,6,0),(IF($B141="FDE",VLOOKUP($C141,[1]FDE!$A$1:$F$3289,6,0),(IF($B141="SICRO",VLOOKUP($C141,[1]SICRO!$A$1:$E$7371,5,0)))))))))))))))))</f>
        <v>SIURB-E JAN/26</v>
      </c>
    </row>
    <row r="142" spans="2:15" hidden="1" x14ac:dyDescent="0.2">
      <c r="B142" s="37"/>
      <c r="C142" s="35" t="s">
        <v>9</v>
      </c>
      <c r="D142" s="203" t="s">
        <v>204</v>
      </c>
      <c r="E142" s="204"/>
      <c r="F142" s="204"/>
      <c r="G142" s="204"/>
      <c r="H142" s="205"/>
      <c r="I142" s="25"/>
      <c r="J142" s="137"/>
      <c r="K142" s="57">
        <f>K134</f>
        <v>142.13999999999999</v>
      </c>
      <c r="N142" s="19"/>
    </row>
    <row r="143" spans="2:15" hidden="1" x14ac:dyDescent="0.2">
      <c r="B143" s="37"/>
      <c r="C143" s="35" t="s">
        <v>9</v>
      </c>
      <c r="D143" s="203"/>
      <c r="E143" s="204"/>
      <c r="F143" s="204"/>
      <c r="G143" s="204"/>
      <c r="H143" s="205"/>
      <c r="I143" s="25"/>
      <c r="J143" s="137"/>
      <c r="N143" s="19"/>
    </row>
    <row r="144" spans="2:15" x14ac:dyDescent="0.2">
      <c r="B144" s="37" t="s">
        <v>8</v>
      </c>
      <c r="C144" s="51">
        <v>5001043</v>
      </c>
      <c r="D144" s="206" t="str">
        <f>UPPER(IF($B144="EDIF",VLOOKUP($C144,[1]EDIF!$A$1:$F$3677,2,0),(IF($B144="INFRA",VLOOKUP($C144,[1]INFRA!$A$1:$F$1859,2,0),(IF($B144="SINAPI",VLOOKUP($C144,[1]SINAPI!$A$1:$G$9552,2,0),(IF($B144="CDHU",VLOOKUP($C144,[1]CDHU!$A$1:$G$5122,2,0),(IF($B144="SIEC",VLOOKUP($C144,[1]SIEC!$A$1:$F$5304,2,0),(IF($B144="DER",VLOOKUP($C144,[1]DER!$A$1:$F$3075,2,0),(IF($B144="FDE",VLOOKUP($C144,[1]FDE!$A$1:$F$3289,2,0),(IF($B144="SICRO",VLOOKUP($C144,[1]SICRO!$A$1:$E$7371,2,0)))))))))))))))))</f>
        <v>PINTURA PROTETORA COM TINTA BETUMINOSA (PARA  ARGAMASSA IMPERMEÁVEL) - 2 DEMÃOS</v>
      </c>
      <c r="E144" s="207"/>
      <c r="F144" s="207"/>
      <c r="G144" s="207"/>
      <c r="H144" s="208"/>
      <c r="I144" s="117" t="str">
        <f>UPPER(IF($B144="EDIF",VLOOKUP($C144,[1]EDIF!$A$1:$F$3677,3,0),(IF($B144="INFRA",VLOOKUP($C144,[1]INFRA!$A$1:$F$1859,3,0),(IF($B144="SINAPI",VLOOKUP($C144,[1]SINAPI!$A$1:$G$9552,3,0),(IF($B144="CDHU",VLOOKUP($C144,[1]CDHU!$A$1:$G$5122,3,0),(IF($B144="SIEC",VLOOKUP($C144,[1]SIEC!$A$1:$F$5304,3,0),(IF($B144="DER",VLOOKUP($C144,[1]DER!$A$1:$F$2075,3,0),(IF($B144="FDE",VLOOKUP($C144,[1]FDE!$A$1:$F$3289,3,0),(IF($B144="SICRO",VLOOKUP($C144,[1]SICRO!$A$1:$E$7371,3,0)))))))))))))))))</f>
        <v>M2</v>
      </c>
      <c r="J144" s="137">
        <f>SUM(K145)</f>
        <v>18.619999999999997</v>
      </c>
      <c r="L144" s="1" t="str">
        <f>UPPER(ROUND((IF($B144="EDIF",VLOOKUP($C144,[1]EDIF!$A$1:$F$3677,4,0),(IF($B144="INFRA",VLOOKUP($C144,[1]INFRA!$A$1:$F$1859,4,0),(IF($B144="SINAPI",VLOOKUP($C144,[1]SINAPI!$A$1:$G$9552,4,0),(IF($B144="CDHU",VLOOKUP($C144,[1]CDHU!$A$1:$G$5122,6,0),(IF($B144="SIEC",VLOOKUP($C144,[1]SIEC!$A$1:$F$5304,5,0),(IF($B144="DER",VLOOKUP($C144,[1]DER!$A$1:$F$3075,5,0),(IF($B144="FDE",VLOOKUP($C144,[1]FDE!$A$1:$F$3289,5,0),(IF($B144="SICRO",VLOOKUP($C144,[1]SICRO!$A$1:$E$7371,4,0))))))))))))))))),2))</f>
        <v>18,33</v>
      </c>
      <c r="M144" s="1">
        <f t="shared" ref="M144" si="53">TRUNC(J144*L144,2)</f>
        <v>341.3</v>
      </c>
      <c r="N144" s="30">
        <f>C144</f>
        <v>5001043</v>
      </c>
      <c r="O144" s="1" t="str">
        <f>UPPER(IF($B144="EDIF",VLOOKUP($C144,[1]EDIF!$A$1:$F$3677,5,0),(IF($B144="INFRA",VLOOKUP($C144,[1]INFRA!$A$1:$F$1859,5,0),(IF($B144="SINAPI",VLOOKUP($C144,[1]SINAPI!$A$1:$G$9552,6,0),(IF($B144="CDHU",VLOOKUP($C144,[1]CDHU!$A$1:$G$5122,7,0),(IF($B144="SIEC",VLOOKUP($C144,[1]SIEC!$A$1:$F$5304,6,0),(IF($B144="DER",VLOOKUP($C144,[1]DER!$A$1:$F$3075,6,0),(IF($B144="FDE",VLOOKUP($C144,[1]FDE!$A$1:$F$3289,6,0),(IF($B144="SICRO",VLOOKUP($C144,[1]SICRO!$A$1:$E$7371,5,0)))))))))))))))))</f>
        <v>SIURB-E JAN/26</v>
      </c>
    </row>
    <row r="145" spans="2:15" hidden="1" x14ac:dyDescent="0.2">
      <c r="B145" s="37"/>
      <c r="C145" s="35" t="s">
        <v>9</v>
      </c>
      <c r="D145" s="203" t="s">
        <v>82</v>
      </c>
      <c r="E145" s="204"/>
      <c r="F145" s="204"/>
      <c r="G145" s="204"/>
      <c r="H145" s="205"/>
      <c r="I145" s="25">
        <f>4.11+4.91+2.42+4.27+2.91</f>
        <v>18.619999999999997</v>
      </c>
      <c r="J145" s="137"/>
      <c r="K145" s="57">
        <f>I145</f>
        <v>18.619999999999997</v>
      </c>
      <c r="N145" s="19"/>
    </row>
    <row r="146" spans="2:15" hidden="1" x14ac:dyDescent="0.2">
      <c r="B146" s="37"/>
      <c r="C146" s="35" t="s">
        <v>9</v>
      </c>
      <c r="D146" s="203"/>
      <c r="E146" s="204"/>
      <c r="F146" s="204"/>
      <c r="G146" s="204"/>
      <c r="H146" s="205"/>
      <c r="I146" s="25"/>
      <c r="J146" s="137"/>
      <c r="N146" s="19"/>
    </row>
    <row r="147" spans="2:15" x14ac:dyDescent="0.2">
      <c r="B147" s="37" t="s">
        <v>8</v>
      </c>
      <c r="C147" s="51">
        <v>17002042</v>
      </c>
      <c r="D147" s="206" t="str">
        <f>UPPER(IF($B147="EDIF",VLOOKUP($C147,[1]EDIF!$A$1:$F$3677,2,0),(IF($B147="INFRA",VLOOKUP($C147,[1]INFRA!$A$1:$F$1859,2,0),(IF($B147="SINAPI",VLOOKUP($C147,[1]SINAPI!$A$1:$G$9552,2,0),(IF($B147="CDHU",VLOOKUP($C147,[1]CDHU!$A$1:$G$5122,2,0),(IF($B147="SIEC",VLOOKUP($C147,[1]SIEC!$A$1:$F$5304,2,0),(IF($B147="DER",VLOOKUP($C147,[1]DER!$A$1:$F$3075,2,0),(IF($B147="FDE",VLOOKUP($C147,[1]FDE!$A$1:$F$3289,2,0),(IF($B147="SICRO",VLOOKUP($C147,[1]SICRO!$A$1:$E$7371,2,0)))))))))))))))))</f>
        <v>NC.27 - PASSEIO DE CONCRETO, FCK=25MPA, INCLUINDO PREPARO DA CAIXA E LASTRO DE BRITA</v>
      </c>
      <c r="E147" s="207"/>
      <c r="F147" s="207"/>
      <c r="G147" s="207"/>
      <c r="H147" s="208"/>
      <c r="I147" s="28" t="str">
        <f>UPPER(IF($B147="EDIF",VLOOKUP($C147,[1]EDIF!$A$1:$F$3677,3,0),(IF($B147="INFRA",VLOOKUP($C147,[1]INFRA!$A$1:$F$1859,3,0),(IF($B147="SINAPI",VLOOKUP($C147,[1]SINAPI!$A$1:$G$9552,3,0),(IF($B147="CDHU",VLOOKUP($C147,[1]CDHU!$A$1:$G$5122,3,0),(IF($B147="SIEC",VLOOKUP($C147,[1]SIEC!$A$1:$F$5304,3,0),(IF($B147="DER",VLOOKUP($C147,[1]DER!$A$1:$F$2075,3,0),(IF($B147="FDE",VLOOKUP($C147,[1]FDE!$A$1:$F$3289,3,0),(IF($B147="SICRO",VLOOKUP($C147,[1]SICRO!$A$1:$E$7371,3,0)))))))))))))))))</f>
        <v>M3</v>
      </c>
      <c r="J147" s="36">
        <f>SUM(K148)</f>
        <v>0.32500000000000001</v>
      </c>
      <c r="L147" s="1" t="str">
        <f>UPPER(ROUND((IF($B147="EDIF",VLOOKUP($C147,[1]EDIF!$A$1:$F$3677,4,0),(IF($B147="INFRA",VLOOKUP($C147,[1]INFRA!$A$1:$F$1859,4,0),(IF($B147="SINAPI",VLOOKUP($C147,[1]SINAPI!$A$1:$G$9552,4,0),(IF($B147="CDHU",VLOOKUP($C147,[1]CDHU!$A$1:$G$5122,6,0),(IF($B147="SIEC",VLOOKUP($C147,[1]SIEC!$A$1:$F$5304,5,0),(IF($B147="DER",VLOOKUP($C147,[1]DER!$A$1:$F$3075,5,0),(IF($B147="FDE",VLOOKUP($C147,[1]FDE!$A$1:$F$3289,5,0),(IF($B147="SICRO",VLOOKUP($C147,[1]SICRO!$A$1:$E$7371,4,0))))))))))))))))),2))</f>
        <v>877,54</v>
      </c>
      <c r="M147" s="1">
        <f t="shared" ref="M147" si="54">TRUNC(J147*L147,2)</f>
        <v>285.2</v>
      </c>
      <c r="N147" s="30">
        <f>C147</f>
        <v>17002042</v>
      </c>
      <c r="O147" s="1" t="str">
        <f>UPPER(IF($B147="EDIF",VLOOKUP($C147,[1]EDIF!$A$1:$F$3677,5,0),(IF($B147="INFRA",VLOOKUP($C147,[1]INFRA!$A$1:$F$1859,5,0),(IF($B147="SINAPI",VLOOKUP($C147,[1]SINAPI!$A$1:$G$9552,6,0),(IF($B147="CDHU",VLOOKUP($C147,[1]CDHU!$A$1:$G$5122,7,0),(IF($B147="SIEC",VLOOKUP($C147,[1]SIEC!$A$1:$F$5304,6,0),(IF($B147="DER",VLOOKUP($C147,[1]DER!$A$1:$F$3075,6,0),(IF($B147="FDE",VLOOKUP($C147,[1]FDE!$A$1:$F$3289,6,0),(IF($B147="SICRO",VLOOKUP($C147,[1]SICRO!$A$1:$E$7371,5,0)))))))))))))))))</f>
        <v>SIURB-E JAN/26</v>
      </c>
    </row>
    <row r="148" spans="2:15" hidden="1" x14ac:dyDescent="0.2">
      <c r="B148" s="37"/>
      <c r="C148" s="35" t="s">
        <v>9</v>
      </c>
      <c r="D148" s="203" t="s">
        <v>83</v>
      </c>
      <c r="E148" s="204"/>
      <c r="F148" s="204"/>
      <c r="G148" s="204"/>
      <c r="H148" s="205"/>
      <c r="I148" s="25"/>
      <c r="J148" s="36"/>
      <c r="K148" s="1">
        <f>3.25*0.1</f>
        <v>0.32500000000000001</v>
      </c>
      <c r="N148" s="19"/>
    </row>
    <row r="149" spans="2:15" hidden="1" x14ac:dyDescent="0.2">
      <c r="B149" s="37"/>
      <c r="C149" s="35" t="s">
        <v>9</v>
      </c>
      <c r="D149" s="203"/>
      <c r="E149" s="204"/>
      <c r="F149" s="204"/>
      <c r="G149" s="204"/>
      <c r="H149" s="205"/>
      <c r="I149" s="25"/>
      <c r="J149" s="36"/>
      <c r="N149" s="19"/>
    </row>
    <row r="150" spans="2:15" x14ac:dyDescent="0.2">
      <c r="B150" s="37" t="s">
        <v>8</v>
      </c>
      <c r="C150" s="51">
        <v>13002002</v>
      </c>
      <c r="D150" s="206" t="str">
        <f>UPPER(IF($B150="EDIF",VLOOKUP($C150,[1]EDIF!$A$1:$F$3677,2,0),(IF($B150="INFRA",VLOOKUP($C150,[1]INFRA!$A$1:$F$1859,2,0),(IF($B150="SINAPI",VLOOKUP($C150,[1]SINAPI!$A$1:$G$9552,2,0),(IF($B150="CDHU",VLOOKUP($C150,[1]CDHU!$A$1:$G$5122,2,0),(IF($B150="SIEC",VLOOKUP($C150,[1]SIEC!$A$1:$F$5304,2,0),(IF($B150="DER",VLOOKUP($C150,[1]DER!$A$1:$F$3075,2,0),(IF($B150="FDE",VLOOKUP($C150,[1]FDE!$A$1:$F$3289,2,0),(IF($B150="SICRO",VLOOKUP($C150,[1]SICRO!$A$1:$E$7371,2,0)))))))))))))))))</f>
        <v>CIMENTADO COMUM, DESEMPENADO E ALISADO - ESPESSURA 20MM</v>
      </c>
      <c r="E150" s="207"/>
      <c r="F150" s="207"/>
      <c r="G150" s="207"/>
      <c r="H150" s="208"/>
      <c r="I150" s="28" t="str">
        <f>UPPER(IF($B150="EDIF",VLOOKUP($C150,[1]EDIF!$A$1:$F$3677,3,0),(IF($B150="INFRA",VLOOKUP($C150,[1]INFRA!$A$1:$F$1859,3,0),(IF($B150="SINAPI",VLOOKUP($C150,[1]SINAPI!$A$1:$G$9552,3,0),(IF($B150="CDHU",VLOOKUP($C150,[1]CDHU!$A$1:$G$5122,3,0),(IF($B150="SIEC",VLOOKUP($C150,[1]SIEC!$A$1:$F$5304,3,0),(IF($B150="DER",VLOOKUP($C150,[1]DER!$A$1:$F$2075,3,0),(IF($B150="FDE",VLOOKUP($C150,[1]FDE!$A$1:$F$3289,3,0),(IF($B150="SICRO",VLOOKUP($C150,[1]SICRO!$A$1:$E$7371,3,0)))))))))))))))))</f>
        <v>M2</v>
      </c>
      <c r="J150" s="36">
        <f>SUM(K151)</f>
        <v>233.39800000000002</v>
      </c>
      <c r="L150" s="1" t="str">
        <f>UPPER(ROUND((IF($B150="EDIF",VLOOKUP($C150,[1]EDIF!$A$1:$F$3677,4,0),(IF($B150="INFRA",VLOOKUP($C150,[1]INFRA!$A$1:$F$1859,4,0),(IF($B150="SINAPI",VLOOKUP($C150,[1]SINAPI!$A$1:$G$9552,4,0),(IF($B150="CDHU",VLOOKUP($C150,[1]CDHU!$A$1:$G$5122,6,0),(IF($B150="SIEC",VLOOKUP($C150,[1]SIEC!$A$1:$F$5304,5,0),(IF($B150="DER",VLOOKUP($C150,[1]DER!$A$1:$F$3075,5,0),(IF($B150="FDE",VLOOKUP($C150,[1]FDE!$A$1:$F$3289,5,0),(IF($B150="SICRO",VLOOKUP($C150,[1]SICRO!$A$1:$E$7371,4,0))))))))))))))))),2))</f>
        <v>69,88</v>
      </c>
      <c r="M150" s="1">
        <f t="shared" ref="M150" si="55">TRUNC(J150*L150,2)</f>
        <v>16309.85</v>
      </c>
      <c r="N150" s="30">
        <f>C150</f>
        <v>13002002</v>
      </c>
      <c r="O150" s="1" t="str">
        <f>UPPER(IF($B150="EDIF",VLOOKUP($C150,[1]EDIF!$A$1:$F$3677,5,0),(IF($B150="INFRA",VLOOKUP($C150,[1]INFRA!$A$1:$F$1859,5,0),(IF($B150="SINAPI",VLOOKUP($C150,[1]SINAPI!$A$1:$G$9552,6,0),(IF($B150="CDHU",VLOOKUP($C150,[1]CDHU!$A$1:$G$5122,7,0),(IF($B150="SIEC",VLOOKUP($C150,[1]SIEC!$A$1:$F$5304,6,0),(IF($B150="DER",VLOOKUP($C150,[1]DER!$A$1:$F$3075,6,0),(IF($B150="FDE",VLOOKUP($C150,[1]FDE!$A$1:$F$3289,6,0),(IF($B150="SICRO",VLOOKUP($C150,[1]SICRO!$A$1:$E$7371,5,0)))))))))))))))))</f>
        <v>SIURB-E JAN/26</v>
      </c>
    </row>
    <row r="151" spans="2:15" hidden="1" x14ac:dyDescent="0.2">
      <c r="B151" s="37"/>
      <c r="C151" s="35" t="s">
        <v>9</v>
      </c>
      <c r="D151" s="203" t="s">
        <v>247</v>
      </c>
      <c r="E151" s="204"/>
      <c r="F151" s="204"/>
      <c r="G151" s="204"/>
      <c r="H151" s="205"/>
      <c r="I151" s="25">
        <v>212.18</v>
      </c>
      <c r="J151" s="36"/>
      <c r="K151" s="57">
        <f>(I151+I152+I154)*1.1</f>
        <v>233.39800000000002</v>
      </c>
      <c r="N151" s="19"/>
    </row>
    <row r="152" spans="2:15" hidden="1" x14ac:dyDescent="0.2">
      <c r="B152" s="37"/>
      <c r="C152" s="35" t="s">
        <v>9</v>
      </c>
      <c r="D152" s="203" t="s">
        <v>205</v>
      </c>
      <c r="E152" s="204"/>
      <c r="F152" s="204"/>
      <c r="G152" s="204"/>
      <c r="H152" s="205"/>
      <c r="I152" s="25"/>
      <c r="J152" s="36"/>
      <c r="N152" s="19"/>
    </row>
    <row r="153" spans="2:15" hidden="1" x14ac:dyDescent="0.2">
      <c r="B153" s="37"/>
      <c r="C153" s="54" t="s">
        <v>9</v>
      </c>
      <c r="D153" s="203" t="s">
        <v>206</v>
      </c>
      <c r="E153" s="204"/>
      <c r="F153" s="204"/>
      <c r="G153" s="204"/>
      <c r="H153" s="205"/>
      <c r="I153" s="25"/>
      <c r="J153" s="36"/>
      <c r="N153" s="19"/>
    </row>
    <row r="154" spans="2:15" hidden="1" x14ac:dyDescent="0.2">
      <c r="B154" s="37"/>
      <c r="C154" s="54" t="s">
        <v>9</v>
      </c>
      <c r="D154" s="203" t="s">
        <v>207</v>
      </c>
      <c r="E154" s="204"/>
      <c r="F154" s="204"/>
      <c r="G154" s="204"/>
      <c r="H154" s="205"/>
      <c r="I154" s="25"/>
      <c r="J154" s="36"/>
      <c r="N154" s="19"/>
    </row>
    <row r="155" spans="2:15" hidden="1" x14ac:dyDescent="0.2">
      <c r="B155" s="37"/>
      <c r="C155" s="54" t="s">
        <v>9</v>
      </c>
      <c r="D155" s="203" t="s">
        <v>208</v>
      </c>
      <c r="E155" s="204"/>
      <c r="F155" s="204"/>
      <c r="G155" s="204"/>
      <c r="H155" s="205"/>
      <c r="I155" s="25"/>
      <c r="J155" s="36"/>
      <c r="N155" s="19"/>
    </row>
    <row r="156" spans="2:15" hidden="1" x14ac:dyDescent="0.2">
      <c r="B156" s="37"/>
      <c r="C156" s="54" t="s">
        <v>9</v>
      </c>
      <c r="D156" s="203"/>
      <c r="E156" s="204"/>
      <c r="F156" s="204"/>
      <c r="G156" s="204"/>
      <c r="H156" s="205"/>
      <c r="I156" s="25"/>
      <c r="J156" s="36"/>
      <c r="N156" s="19"/>
    </row>
    <row r="157" spans="2:15" x14ac:dyDescent="0.2">
      <c r="B157" s="37"/>
      <c r="C157" s="54" t="s">
        <v>7</v>
      </c>
      <c r="D157" s="209" t="s">
        <v>133</v>
      </c>
      <c r="E157" s="210"/>
      <c r="F157" s="210"/>
      <c r="G157" s="210"/>
      <c r="H157" s="211"/>
      <c r="I157" s="25"/>
      <c r="J157" s="36"/>
      <c r="N157" s="19"/>
    </row>
    <row r="158" spans="2:15" x14ac:dyDescent="0.2">
      <c r="B158" s="37" t="s">
        <v>58</v>
      </c>
      <c r="C158" s="35" t="s">
        <v>60</v>
      </c>
      <c r="D158" s="206" t="str">
        <f>UPPER(IF($B158="EDIF",VLOOKUP($C158,[1]EDIF!$A$1:$F$3677,2,0),(IF($B158="INFRA",VLOOKUP($C158,[1]INFRA!$A$1:$F$1859,2,0),(IF($B158="SINAPI",VLOOKUP($C158,[1]SINAPI!$A$1:$G$9552,2,0),(IF($B158="CDHU",VLOOKUP($C158,[1]CDHU!$A$1:$G$5122,2,0),(IF($B158="SIEC",VLOOKUP($C158,[1]SIEC!$A$1:$F$5304,2,0),(IF($B158="DER",VLOOKUP($C158,[1]DER!$A$1:$F$3075,2,0),(IF($B158="FDE",VLOOKUP($C158,[1]FDE!$A$1:$F$3289,2,0),(IF($B158="SICRO",VLOOKUP($C158,[1]SICRO!$A$1:$E$7371,2,0)))))))))))))))))</f>
        <v>PORTA/PORTÃO TIPO GRADIL SOB MEDIDA</v>
      </c>
      <c r="E158" s="207"/>
      <c r="F158" s="207"/>
      <c r="G158" s="207"/>
      <c r="H158" s="208"/>
      <c r="I158" s="59" t="str">
        <f>UPPER(IF($B158="EDIF",VLOOKUP($C158,[1]EDIF!$A$1:$F$3677,3,0),(IF($B158="INFRA",VLOOKUP($C158,[1]INFRA!$A$1:$F$1859,3,0),(IF($B158="SINAPI",VLOOKUP($C158,[1]SINAPI!$A$1:$G$9552,3,0),(IF($B158="CDHU",VLOOKUP($C158,[1]CDHU!$A$1:$G$5122,3,0),(IF($B158="SIEC",VLOOKUP($C158,[1]SIEC!$A$1:$F$5304,3,0),(IF($B158="DER",VLOOKUP($C158,[1]DER!$A$1:$F$2075,3,0),(IF($B158="FDE",VLOOKUP($C158,[1]FDE!$A$1:$F$3289,3,0),(IF($B158="SICRO",VLOOKUP($C158,[1]SICRO!$A$1:$E$7371,3,0)))))))))))))))))</f>
        <v>M2</v>
      </c>
      <c r="J158" s="36">
        <f>SUM(K159)</f>
        <v>2.34</v>
      </c>
      <c r="L158" s="1" t="str">
        <f>UPPER(ROUND((IF($B158="EDIF",VLOOKUP($C158,[1]EDIF!$A$1:$F$3677,4,0),(IF($B158="INFRA",VLOOKUP($C158,[1]INFRA!$A$1:$F$1859,4,0),(IF($B158="SINAPI",VLOOKUP($C158,[1]SINAPI!$A$1:$G$9552,4,0),(IF($B158="CDHU",VLOOKUP($C158,[1]CDHU!$A$1:$G$5122,6,0),(IF($B158="SIEC",VLOOKUP($C158,[1]SIEC!$A$1:$F$5304,5,0),(IF($B158="DER",VLOOKUP($C158,[1]DER!$A$1:$F$3075,5,0),(IF($B158="FDE",VLOOKUP($C158,[1]FDE!$A$1:$F$3289,5,0),(IF($B158="SICRO",VLOOKUP($C158,[1]SICRO!$A$1:$E$7371,4,0))))))))))))))))),2))</f>
        <v>962,7</v>
      </c>
      <c r="M158" s="1">
        <f t="shared" ref="M158" si="56">TRUNC(J158*L158,2)</f>
        <v>2252.71</v>
      </c>
      <c r="N158" s="30" t="str">
        <f>C158</f>
        <v>24.02.040</v>
      </c>
      <c r="O158" s="1" t="str">
        <f>UPPER(IF($B158="EDIF",VLOOKUP($C158,[1]EDIF!$A$1:$F$3677,5,0),(IF($B158="INFRA",VLOOKUP($C158,[1]INFRA!$A$1:$F$1859,5,0),(IF($B158="SINAPI",VLOOKUP($C158,[1]SINAPI!$A$1:$G$9552,6,0),(IF($B158="CDHU",VLOOKUP($C158,[1]CDHU!$A$1:$G$5122,7,0),(IF($B158="SIEC",VLOOKUP($C158,[1]SIEC!$A$1:$F$5304,6,0),(IF($B158="DER",VLOOKUP($C158,[1]DER!$A$1:$F$3075,6,0),(IF($B158="FDE",VLOOKUP($C158,[1]FDE!$A$1:$F$3289,6,0),(IF($B158="SICRO",VLOOKUP($C158,[1]SICRO!$A$1:$E$7371,5,0)))))))))))))))))</f>
        <v>15</v>
      </c>
    </row>
    <row r="159" spans="2:15" hidden="1" x14ac:dyDescent="0.2">
      <c r="B159" s="37"/>
      <c r="C159" s="35" t="s">
        <v>9</v>
      </c>
      <c r="D159" s="203" t="s">
        <v>84</v>
      </c>
      <c r="E159" s="204"/>
      <c r="F159" s="204"/>
      <c r="G159" s="204"/>
      <c r="H159" s="205"/>
      <c r="I159" s="139">
        <f>0.7*1.8</f>
        <v>1.26</v>
      </c>
      <c r="J159" s="36"/>
      <c r="K159" s="57">
        <f>I159+I160</f>
        <v>2.34</v>
      </c>
      <c r="N159" s="19"/>
    </row>
    <row r="160" spans="2:15" hidden="1" x14ac:dyDescent="0.2">
      <c r="B160" s="37"/>
      <c r="C160" s="35" t="s">
        <v>9</v>
      </c>
      <c r="D160" s="203"/>
      <c r="E160" s="204"/>
      <c r="F160" s="204"/>
      <c r="G160" s="204"/>
      <c r="H160" s="205"/>
      <c r="I160" s="25">
        <f>0.6*1.8</f>
        <v>1.08</v>
      </c>
      <c r="J160" s="36"/>
      <c r="N160" s="19"/>
    </row>
    <row r="161" spans="2:15" hidden="1" x14ac:dyDescent="0.2">
      <c r="B161" s="37"/>
      <c r="C161" s="58" t="s">
        <v>9</v>
      </c>
      <c r="D161" s="203"/>
      <c r="E161" s="204"/>
      <c r="F161" s="204"/>
      <c r="G161" s="204"/>
      <c r="H161" s="205"/>
      <c r="I161" s="25"/>
      <c r="J161" s="36"/>
      <c r="N161" s="19"/>
    </row>
    <row r="162" spans="2:15" x14ac:dyDescent="0.2">
      <c r="B162" s="146" t="s">
        <v>58</v>
      </c>
      <c r="C162" s="165" t="s">
        <v>61</v>
      </c>
      <c r="D162" s="206" t="str">
        <f>UPPER(IF($B162="EDIF",VLOOKUP($C162,[1]EDIF!$A$1:$F$3677,2,0),(IF($B162="INFRA",VLOOKUP($C162,[1]INFRA!$A$1:$F$1859,2,0),(IF($B162="SINAPI",VLOOKUP($C162,[1]SINAPI!$A$1:$G$9552,2,0),(IF($B162="CDHU",VLOOKUP($C162,[1]CDHU!$A$1:$G$5122,2,0),(IF($B162="SIEC",VLOOKUP($C162,[1]SIEC!$A$1:$F$5304,2,0),(IF($B162="DER",VLOOKUP($C162,[1]DER!$A$1:$F$3075,2,0),(IF($B162="FDE",VLOOKUP($C162,[1]FDE!$A$1:$F$3289,2,0),(IF($B162="SICRO",VLOOKUP($C162,[1]SICRO!$A$1:$E$7371,2,0)))))))))))))))))</f>
        <v>PORTA ARTICULADA EM MDF REVESTIDA COM LAMINADO MELAMÍNICO, BATENTE EM ALUMÍNIO - COMPLETA</v>
      </c>
      <c r="E162" s="207"/>
      <c r="F162" s="207"/>
      <c r="G162" s="207"/>
      <c r="H162" s="208"/>
      <c r="I162" s="59" t="str">
        <f>UPPER(IF($B162="EDIF",VLOOKUP($C162,[1]EDIF!$A$1:$F$3677,3,0),(IF($B162="INFRA",VLOOKUP($C162,[1]INFRA!$A$1:$F$1859,3,0),(IF($B162="SINAPI",VLOOKUP($C162,[1]SINAPI!$A$1:$G$9552,3,0),(IF($B162="CDHU",VLOOKUP($C162,[1]CDHU!$A$1:$G$5122,3,0),(IF($B162="SIEC",VLOOKUP($C162,[1]SIEC!$A$1:$F$5304,3,0),(IF($B162="DER",VLOOKUP($C162,[1]DER!$A$1:$F$2075,3,0),(IF($B162="FDE",VLOOKUP($C162,[1]FDE!$A$1:$F$3289,3,0),(IF($B162="SICRO",VLOOKUP($C162,[1]SICRO!$A$1:$E$7371,3,0)))))))))))))))))</f>
        <v>M2</v>
      </c>
      <c r="J162" s="36">
        <f>SUM(K163)</f>
        <v>4.8719999999999999</v>
      </c>
      <c r="L162" s="1" t="str">
        <f>UPPER(ROUND((IF($B162="EDIF",VLOOKUP($C162,[1]EDIF!$A$1:$F$3677,4,0),(IF($B162="INFRA",VLOOKUP($C162,[1]INFRA!$A$1:$F$1859,4,0),(IF($B162="SINAPI",VLOOKUP($C162,[1]SINAPI!$A$1:$G$9552,4,0),(IF($B162="CDHU",VLOOKUP($C162,[1]CDHU!$A$1:$G$5122,6,0),(IF($B162="SIEC",VLOOKUP($C162,[1]SIEC!$A$1:$F$5304,5,0),(IF($B162="DER",VLOOKUP($C162,[1]DER!$A$1:$F$3075,5,0),(IF($B162="FDE",VLOOKUP($C162,[1]FDE!$A$1:$F$3289,5,0),(IF($B162="SICRO",VLOOKUP($C162,[1]SICRO!$A$1:$E$7371,4,0))))))))))))))))),2))</f>
        <v>1075,7</v>
      </c>
      <c r="M162" s="1">
        <f t="shared" ref="M162" si="57">TRUNC(J162*L162,2)</f>
        <v>5240.8100000000004</v>
      </c>
      <c r="N162" s="30" t="str">
        <f>C162</f>
        <v>23.08.244</v>
      </c>
      <c r="O162" s="1" t="str">
        <f>UPPER(IF($B162="EDIF",VLOOKUP($C162,[1]EDIF!$A$1:$F$3677,5,0),(IF($B162="INFRA",VLOOKUP($C162,[1]INFRA!$A$1:$F$1859,5,0),(IF($B162="SINAPI",VLOOKUP($C162,[1]SINAPI!$A$1:$G$9552,6,0),(IF($B162="CDHU",VLOOKUP($C162,[1]CDHU!$A$1:$G$5122,7,0),(IF($B162="SIEC",VLOOKUP($C162,[1]SIEC!$A$1:$F$5304,6,0),(IF($B162="DER",VLOOKUP($C162,[1]DER!$A$1:$F$3075,6,0),(IF($B162="FDE",VLOOKUP($C162,[1]FDE!$A$1:$F$3289,6,0),(IF($B162="SICRO",VLOOKUP($C162,[1]SICRO!$A$1:$E$7371,5,0)))))))))))))))))</f>
        <v>15</v>
      </c>
    </row>
    <row r="163" spans="2:15" hidden="1" x14ac:dyDescent="0.2">
      <c r="B163" s="146"/>
      <c r="C163" s="165" t="s">
        <v>9</v>
      </c>
      <c r="D163" s="203" t="s">
        <v>85</v>
      </c>
      <c r="E163" s="204"/>
      <c r="F163" s="204"/>
      <c r="G163" s="204"/>
      <c r="H163" s="205"/>
      <c r="I163" s="25">
        <f>0.82*2.1</f>
        <v>1.722</v>
      </c>
      <c r="J163" s="36"/>
      <c r="K163" s="57">
        <f>I163+I164+I165</f>
        <v>4.8719999999999999</v>
      </c>
      <c r="N163" s="19"/>
    </row>
    <row r="164" spans="2:15" hidden="1" x14ac:dyDescent="0.2">
      <c r="B164" s="146"/>
      <c r="C164" s="165" t="s">
        <v>9</v>
      </c>
      <c r="D164" s="203" t="s">
        <v>86</v>
      </c>
      <c r="E164" s="204"/>
      <c r="F164" s="204"/>
      <c r="G164" s="204"/>
      <c r="H164" s="205"/>
      <c r="I164" s="25">
        <f>0.75*2.1</f>
        <v>1.5750000000000002</v>
      </c>
      <c r="J164" s="36"/>
      <c r="N164" s="19"/>
    </row>
    <row r="165" spans="2:15" hidden="1" x14ac:dyDescent="0.2">
      <c r="B165" s="146"/>
      <c r="C165" s="166" t="s">
        <v>9</v>
      </c>
      <c r="D165" s="203" t="s">
        <v>87</v>
      </c>
      <c r="E165" s="204"/>
      <c r="F165" s="204"/>
      <c r="G165" s="204"/>
      <c r="H165" s="205"/>
      <c r="I165" s="25">
        <f>0.75*2.1</f>
        <v>1.5750000000000002</v>
      </c>
      <c r="J165" s="36"/>
      <c r="N165" s="19"/>
    </row>
    <row r="166" spans="2:15" hidden="1" x14ac:dyDescent="0.2">
      <c r="B166" s="146"/>
      <c r="C166" s="166" t="s">
        <v>9</v>
      </c>
      <c r="D166" s="203"/>
      <c r="E166" s="204"/>
      <c r="F166" s="204"/>
      <c r="G166" s="204"/>
      <c r="H166" s="205"/>
      <c r="I166" s="25"/>
      <c r="J166" s="36"/>
      <c r="N166" s="19"/>
    </row>
    <row r="167" spans="2:15" x14ac:dyDescent="0.2">
      <c r="B167" s="146" t="s">
        <v>58</v>
      </c>
      <c r="C167" s="165" t="s">
        <v>62</v>
      </c>
      <c r="D167" s="206" t="str">
        <f>UPPER(IF($B167="EDIF",VLOOKUP($C167,[1]EDIF!$A$1:$F$3677,2,0),(IF($B167="INFRA",VLOOKUP($C167,[1]INFRA!$A$1:$F$1859,2,0),(IF($B167="SINAPI",VLOOKUP($C167,[1]SINAPI!$A$1:$G$9552,2,0),(IF($B167="CDHU",VLOOKUP($C167,[1]CDHU!$A$1:$G$5122,2,0),(IF($B167="SIEC",VLOOKUP($C167,[1]SIEC!$A$1:$F$5304,2,0),(IF($B167="DER",VLOOKUP($C167,[1]DER!$A$1:$F$3075,2,0),(IF($B167="FDE",VLOOKUP($C167,[1]FDE!$A$1:$F$3289,2,0),(IF($B167="SICRO",VLOOKUP($C167,[1]SICRO!$A$1:$E$7371,2,0)))))))))))))))))</f>
        <v>CAIXILHO DE CORRER EM ALUMÍNIO ANODIZADO, SOB MEDIDA</v>
      </c>
      <c r="E167" s="207"/>
      <c r="F167" s="207"/>
      <c r="G167" s="207"/>
      <c r="H167" s="208"/>
      <c r="I167" s="59" t="str">
        <f>UPPER(IF($B167="EDIF",VLOOKUP($C167,[1]EDIF!$A$1:$F$3677,3,0),(IF($B167="INFRA",VLOOKUP($C167,[1]INFRA!$A$1:$F$1859,3,0),(IF($B167="SINAPI",VLOOKUP($C167,[1]SINAPI!$A$1:$G$9552,3,0),(IF($B167="CDHU",VLOOKUP($C167,[1]CDHU!$A$1:$G$5122,3,0),(IF($B167="SIEC",VLOOKUP($C167,[1]SIEC!$A$1:$F$5304,3,0),(IF($B167="DER",VLOOKUP($C167,[1]DER!$A$1:$F$2075,3,0),(IF($B167="FDE",VLOOKUP($C167,[1]FDE!$A$1:$F$3289,3,0),(IF($B167="SICRO",VLOOKUP($C167,[1]SICRO!$A$1:$E$7371,3,0)))))))))))))))))</f>
        <v>M2</v>
      </c>
      <c r="J167" s="36">
        <f>SUM(K168)</f>
        <v>29.655999999999999</v>
      </c>
      <c r="L167" s="1" t="str">
        <f>UPPER(ROUND((IF($B167="EDIF",VLOOKUP($C167,[1]EDIF!$A$1:$F$3677,4,0),(IF($B167="INFRA",VLOOKUP($C167,[1]INFRA!$A$1:$F$1859,4,0),(IF($B167="SINAPI",VLOOKUP($C167,[1]SINAPI!$A$1:$G$9552,4,0),(IF($B167="CDHU",VLOOKUP($C167,[1]CDHU!$A$1:$G$5122,6,0),(IF($B167="SIEC",VLOOKUP($C167,[1]SIEC!$A$1:$F$5304,5,0),(IF($B167="DER",VLOOKUP($C167,[1]DER!$A$1:$F$3075,5,0),(IF($B167="FDE",VLOOKUP($C167,[1]FDE!$A$1:$F$3289,5,0),(IF($B167="SICRO",VLOOKUP($C167,[1]SICRO!$A$1:$E$7371,4,0))))))))))))))))),2))</f>
        <v>920,16</v>
      </c>
      <c r="M167" s="1">
        <f t="shared" ref="M167" si="58">TRUNC(J167*L167,2)</f>
        <v>27288.26</v>
      </c>
      <c r="N167" s="30" t="str">
        <f>C167</f>
        <v>25.01.080</v>
      </c>
      <c r="O167" s="1" t="str">
        <f>UPPER(IF($B167="EDIF",VLOOKUP($C167,[1]EDIF!$A$1:$F$3677,5,0),(IF($B167="INFRA",VLOOKUP($C167,[1]INFRA!$A$1:$F$1859,5,0),(IF($B167="SINAPI",VLOOKUP($C167,[1]SINAPI!$A$1:$G$9552,6,0),(IF($B167="CDHU",VLOOKUP($C167,[1]CDHU!$A$1:$G$5122,7,0),(IF($B167="SIEC",VLOOKUP($C167,[1]SIEC!$A$1:$F$5304,6,0),(IF($B167="DER",VLOOKUP($C167,[1]DER!$A$1:$F$3075,6,0),(IF($B167="FDE",VLOOKUP($C167,[1]FDE!$A$1:$F$3289,6,0),(IF($B167="SICRO",VLOOKUP($C167,[1]SICRO!$A$1:$E$7371,5,0)))))))))))))))))</f>
        <v>15</v>
      </c>
    </row>
    <row r="168" spans="2:15" hidden="1" x14ac:dyDescent="0.2">
      <c r="B168" s="37"/>
      <c r="C168" s="35" t="s">
        <v>9</v>
      </c>
      <c r="D168" s="203" t="s">
        <v>88</v>
      </c>
      <c r="E168" s="204"/>
      <c r="F168" s="204"/>
      <c r="G168" s="204"/>
      <c r="H168" s="205"/>
      <c r="I168" s="25">
        <f>(3.15+1.9)*2.2</f>
        <v>11.110000000000001</v>
      </c>
      <c r="J168" s="36"/>
      <c r="K168" s="57">
        <f>I168+I169</f>
        <v>29.655999999999999</v>
      </c>
      <c r="N168" s="19"/>
    </row>
    <row r="169" spans="2:15" hidden="1" x14ac:dyDescent="0.2">
      <c r="B169" s="37"/>
      <c r="C169" s="35" t="s">
        <v>9</v>
      </c>
      <c r="D169" s="203" t="s">
        <v>89</v>
      </c>
      <c r="E169" s="204"/>
      <c r="F169" s="204"/>
      <c r="G169" s="204"/>
      <c r="H169" s="205"/>
      <c r="I169" s="25">
        <f>(3.8+4.63)*2.2</f>
        <v>18.545999999999999</v>
      </c>
      <c r="J169" s="36"/>
      <c r="N169" s="19"/>
    </row>
    <row r="170" spans="2:15" hidden="1" x14ac:dyDescent="0.2">
      <c r="B170" s="37"/>
      <c r="C170" s="54" t="s">
        <v>9</v>
      </c>
      <c r="D170" s="203"/>
      <c r="E170" s="204"/>
      <c r="F170" s="204"/>
      <c r="G170" s="204"/>
      <c r="H170" s="205"/>
      <c r="I170" s="25"/>
      <c r="J170" s="36"/>
      <c r="N170" s="19"/>
    </row>
    <row r="171" spans="2:15" x14ac:dyDescent="0.2">
      <c r="B171" s="37" t="s">
        <v>8</v>
      </c>
      <c r="C171" s="51">
        <v>14001050</v>
      </c>
      <c r="D171" s="206" t="str">
        <f>UPPER(IF($B171="EDIF",VLOOKUP($C171,[1]EDIF!$A$1:$F$3677,2,0),(IF($B171="INFRA",VLOOKUP($C171,[1]INFRA!$A$1:$F$1859,2,0),(IF($B171="SINAPI",VLOOKUP($C171,[1]SINAPI!$A$1:$G$9552,2,0),(IF($B171="CDHU",VLOOKUP($C171,[1]CDHU!$A$1:$G$5122,2,0),(IF($B171="SIEC",VLOOKUP($C171,[1]SIEC!$A$1:$F$5304,2,0),(IF($B171="DER",VLOOKUP($C171,[1]DER!$A$1:$F$3075,2,0),(IF($B171="FDE",VLOOKUP($C171,[1]FDE!$A$1:$F$3289,2,0),(IF($B171="SICRO",VLOOKUP($C171,[1]SICRO!$A$1:$E$7371,2,0)))))))))))))))))</f>
        <v>VIDRO LISO DE SEGURANÇA, TEMPERADO INCOLOR - ESPESSURA 6MM</v>
      </c>
      <c r="E171" s="207"/>
      <c r="F171" s="207"/>
      <c r="G171" s="207"/>
      <c r="H171" s="208"/>
      <c r="I171" s="59" t="str">
        <f>UPPER(IF($B171="EDIF",VLOOKUP($C171,[1]EDIF!$A$1:$F$3677,3,0),(IF($B171="INFRA",VLOOKUP($C171,[1]INFRA!$A$1:$F$1859,3,0),(IF($B171="SINAPI",VLOOKUP($C171,[1]SINAPI!$A$1:$G$9552,3,0),(IF($B171="CDHU",VLOOKUP($C171,[1]CDHU!$A$1:$G$5122,3,0),(IF($B171="SIEC",VLOOKUP($C171,[1]SIEC!$A$1:$F$5304,3,0),(IF($B171="DER",VLOOKUP($C171,[1]DER!$A$1:$F$2075,3,0),(IF($B171="FDE",VLOOKUP($C171,[1]FDE!$A$1:$F$3289,3,0),(IF($B171="SICRO",VLOOKUP($C171,[1]SICRO!$A$1:$E$7371,3,0)))))))))))))))))</f>
        <v>M2</v>
      </c>
      <c r="J171" s="36">
        <f>SUM(K172)</f>
        <v>29.655999999999999</v>
      </c>
      <c r="L171" s="1" t="str">
        <f>UPPER(ROUND((IF($B171="EDIF",VLOOKUP($C171,[1]EDIF!$A$1:$F$3677,4,0),(IF($B171="INFRA",VLOOKUP($C171,[1]INFRA!$A$1:$F$1859,4,0),(IF($B171="SINAPI",VLOOKUP($C171,[1]SINAPI!$A$1:$G$9552,4,0),(IF($B171="CDHU",VLOOKUP($C171,[1]CDHU!$A$1:$G$5122,6,0),(IF($B171="SIEC",VLOOKUP($C171,[1]SIEC!$A$1:$F$5304,5,0),(IF($B171="DER",VLOOKUP($C171,[1]DER!$A$1:$F$3075,5,0),(IF($B171="FDE",VLOOKUP($C171,[1]FDE!$A$1:$F$3289,5,0),(IF($B171="SICRO",VLOOKUP($C171,[1]SICRO!$A$1:$E$7371,4,0))))))))))))))))),2))</f>
        <v>388,39</v>
      </c>
      <c r="M171" s="1">
        <f t="shared" ref="M171" si="59">TRUNC(J171*L171,2)</f>
        <v>11518.09</v>
      </c>
      <c r="N171" s="30">
        <f>C171</f>
        <v>14001050</v>
      </c>
      <c r="O171" s="1" t="str">
        <f>UPPER(IF($B171="EDIF",VLOOKUP($C171,[1]EDIF!$A$1:$F$3677,5,0),(IF($B171="INFRA",VLOOKUP($C171,[1]INFRA!$A$1:$F$1859,5,0),(IF($B171="SINAPI",VLOOKUP($C171,[1]SINAPI!$A$1:$G$9552,6,0),(IF($B171="CDHU",VLOOKUP($C171,[1]CDHU!$A$1:$G$5122,7,0),(IF($B171="SIEC",VLOOKUP($C171,[1]SIEC!$A$1:$F$5304,6,0),(IF($B171="DER",VLOOKUP($C171,[1]DER!$A$1:$F$3075,6,0),(IF($B171="FDE",VLOOKUP($C171,[1]FDE!$A$1:$F$3289,6,0),(IF($B171="SICRO",VLOOKUP($C171,[1]SICRO!$A$1:$E$7371,5,0)))))))))))))))))</f>
        <v>SIURB-E JAN/26</v>
      </c>
    </row>
    <row r="172" spans="2:15" hidden="1" x14ac:dyDescent="0.2">
      <c r="B172" s="37"/>
      <c r="C172" s="35" t="s">
        <v>9</v>
      </c>
      <c r="D172" s="203" t="s">
        <v>90</v>
      </c>
      <c r="E172" s="204"/>
      <c r="F172" s="204"/>
      <c r="G172" s="204"/>
      <c r="H172" s="205"/>
      <c r="I172" s="25"/>
      <c r="J172" s="36"/>
      <c r="K172" s="57">
        <f>K168</f>
        <v>29.655999999999999</v>
      </c>
      <c r="N172" s="19"/>
    </row>
    <row r="173" spans="2:15" hidden="1" x14ac:dyDescent="0.2">
      <c r="B173" s="37"/>
      <c r="C173" s="35" t="s">
        <v>9</v>
      </c>
      <c r="D173" s="203"/>
      <c r="E173" s="204"/>
      <c r="F173" s="204"/>
      <c r="G173" s="204"/>
      <c r="H173" s="205"/>
      <c r="I173" s="25"/>
      <c r="J173" s="36"/>
      <c r="N173" s="19"/>
    </row>
    <row r="174" spans="2:15" x14ac:dyDescent="0.2">
      <c r="B174" s="37"/>
      <c r="C174" s="54" t="s">
        <v>7</v>
      </c>
      <c r="D174" s="209" t="s">
        <v>134</v>
      </c>
      <c r="E174" s="210"/>
      <c r="F174" s="210"/>
      <c r="G174" s="210"/>
      <c r="H174" s="211"/>
      <c r="I174" s="25"/>
      <c r="J174" s="36"/>
      <c r="N174" s="19"/>
    </row>
    <row r="175" spans="2:15" x14ac:dyDescent="0.2">
      <c r="B175" s="37" t="s">
        <v>8</v>
      </c>
      <c r="C175" s="51">
        <v>9052013</v>
      </c>
      <c r="D175" s="206" t="str">
        <f>UPPER(IF($B175="EDIF",VLOOKUP($C175,[1]EDIF!$A$1:$F$3677,2,0),(IF($B175="INFRA",VLOOKUP($C175,[1]INFRA!$A$1:$F$1859,2,0),(IF($B175="SINAPI",VLOOKUP($C175,[1]SINAPI!$A$1:$G$9552,2,0),(IF($B175="CDHU",VLOOKUP($C175,[1]CDHU!$A$1:$G$5122,2,0),(IF($B175="SIEC",VLOOKUP($C175,[1]SIEC!$A$1:$F$5304,2,0),(IF($B175="DER",VLOOKUP($C175,[1]DER!$A$1:$F$3075,2,0),(IF($B175="FDE",VLOOKUP($C175,[1]FDE!$A$1:$F$3289,2,0),(IF($B175="SICRO",VLOOKUP($C175,[1]SICRO!$A$1:$E$7371,2,0)))))))))))))))))</f>
        <v>REMOÇÃO DE LUMINÁRIA EXTERNA INSTALADA EM BRAÇO DE FERRO</v>
      </c>
      <c r="E175" s="207"/>
      <c r="F175" s="207"/>
      <c r="G175" s="207"/>
      <c r="H175" s="208"/>
      <c r="I175" s="28" t="str">
        <f>UPPER(IF($B175="EDIF",VLOOKUP($C175,[1]EDIF!$A$1:$F$3677,3,0),(IF($B175="INFRA",VLOOKUP($C175,[1]INFRA!$A$1:$F$1859,3,0),(IF($B175="SINAPI",VLOOKUP($C175,[1]SINAPI!$A$1:$G$9552,3,0),(IF($B175="CDHU",VLOOKUP($C175,[1]CDHU!$A$1:$G$5122,3,0),(IF($B175="SIEC",VLOOKUP($C175,[1]SIEC!$A$1:$F$5304,3,0),(IF($B175="DER",VLOOKUP($C175,[1]DER!$A$1:$F$2075,3,0),(IF($B175="FDE",VLOOKUP($C175,[1]FDE!$A$1:$F$3289,3,0),(IF($B175="SICRO",VLOOKUP($C175,[1]SICRO!$A$1:$E$7371,3,0)))))))))))))))))</f>
        <v>UN</v>
      </c>
      <c r="J175" s="36">
        <f>SUM(K176)</f>
        <v>4</v>
      </c>
      <c r="L175" s="1" t="str">
        <f>UPPER(ROUND((IF($B175="EDIF",VLOOKUP($C175,[1]EDIF!$A$1:$F$3677,4,0),(IF($B175="INFRA",VLOOKUP($C175,[1]INFRA!$A$1:$F$1859,4,0),(IF($B175="SINAPI",VLOOKUP($C175,[1]SINAPI!$A$1:$G$9552,4,0),(IF($B175="CDHU",VLOOKUP($C175,[1]CDHU!$A$1:$G$5122,6,0),(IF($B175="SIEC",VLOOKUP($C175,[1]SIEC!$A$1:$F$5304,5,0),(IF($B175="DER",VLOOKUP($C175,[1]DER!$A$1:$F$3075,5,0),(IF($B175="FDE",VLOOKUP($C175,[1]FDE!$A$1:$F$3289,5,0),(IF($B175="SICRO",VLOOKUP($C175,[1]SICRO!$A$1:$E$7371,4,0))))))))))))))))),2))</f>
        <v>92,58</v>
      </c>
      <c r="M175" s="1">
        <f t="shared" ref="M175" si="60">TRUNC(J175*L175,2)</f>
        <v>370.32</v>
      </c>
      <c r="N175" s="30">
        <f>C175</f>
        <v>9052013</v>
      </c>
      <c r="O175" s="1" t="str">
        <f>UPPER(IF($B175="EDIF",VLOOKUP($C175,[1]EDIF!$A$1:$F$3677,5,0),(IF($B175="INFRA",VLOOKUP($C175,[1]INFRA!$A$1:$F$1859,5,0),(IF($B175="SINAPI",VLOOKUP($C175,[1]SINAPI!$A$1:$G$9552,6,0),(IF($B175="CDHU",VLOOKUP($C175,[1]CDHU!$A$1:$G$5122,7,0),(IF($B175="SIEC",VLOOKUP($C175,[1]SIEC!$A$1:$F$5304,6,0),(IF($B175="DER",VLOOKUP($C175,[1]DER!$A$1:$F$3075,6,0),(IF($B175="FDE",VLOOKUP($C175,[1]FDE!$A$1:$F$3289,6,0),(IF($B175="SICRO",VLOOKUP($C175,[1]SICRO!$A$1:$E$7371,5,0)))))))))))))))))</f>
        <v>SIURB-E JAN/26</v>
      </c>
    </row>
    <row r="176" spans="2:15" hidden="1" x14ac:dyDescent="0.2">
      <c r="B176" s="37"/>
      <c r="C176" s="35" t="s">
        <v>9</v>
      </c>
      <c r="D176" s="203"/>
      <c r="E176" s="204"/>
      <c r="F176" s="204"/>
      <c r="G176" s="204"/>
      <c r="H176" s="205"/>
      <c r="I176" s="25"/>
      <c r="J176" s="36"/>
      <c r="K176" s="1">
        <v>4</v>
      </c>
      <c r="N176" s="19"/>
    </row>
    <row r="177" spans="2:15" hidden="1" x14ac:dyDescent="0.2">
      <c r="B177" s="37"/>
      <c r="C177" s="35" t="s">
        <v>9</v>
      </c>
      <c r="D177" s="203"/>
      <c r="E177" s="204"/>
      <c r="F177" s="204"/>
      <c r="G177" s="204"/>
      <c r="H177" s="205"/>
      <c r="I177" s="25"/>
      <c r="J177" s="36"/>
      <c r="N177" s="19"/>
    </row>
    <row r="178" spans="2:15" x14ac:dyDescent="0.2">
      <c r="B178" s="37" t="s">
        <v>58</v>
      </c>
      <c r="C178" s="35" t="s">
        <v>168</v>
      </c>
      <c r="D178" s="206" t="str">
        <f>UPPER(IF($B178="EDIF",VLOOKUP($C178,[1]EDIF!$A$1:$F$3677,2,0),(IF($B178="INFRA",VLOOKUP($C178,[1]INFRA!$A$1:$F$1859,2,0),(IF($B178="SINAPI",VLOOKUP($C178,[1]SINAPI!$A$1:$G$9552,2,0),(IF($B178="CDHU",VLOOKUP($C178,[1]CDHU!$A$1:$G$5122,2,0),(IF($B178="SIEC",VLOOKUP($C178,[1]SIEC!$A$1:$F$5304,2,0),(IF($B178="DER",VLOOKUP($C178,[1]DER!$A$1:$F$3075,2,0),(IF($B178="FDE",VLOOKUP($C178,[1]FDE!$A$1:$F$3289,2,0),(IF($B178="SICRO",VLOOKUP($C178,[1]SICRO!$A$1:$E$7371,2,0)))))))))))))))))</f>
        <v>REMOÇÃO DE APARELHO DE ILUMINAÇÃO OU PROJETOR FIXO EM TETO, PISO OU PAREDE</v>
      </c>
      <c r="E178" s="207"/>
      <c r="F178" s="207"/>
      <c r="G178" s="207"/>
      <c r="H178" s="208"/>
      <c r="I178" s="28" t="str">
        <f>UPPER(IF($B178="EDIF",VLOOKUP($C178,[1]EDIF!$A$1:$F$3677,3,0),(IF($B178="INFRA",VLOOKUP($C178,[1]INFRA!$A$1:$F$1859,3,0),(IF($B178="SINAPI",VLOOKUP($C178,[1]SINAPI!$A$1:$G$9552,3,0),(IF($B178="CDHU",VLOOKUP($C178,[1]CDHU!$A$1:$G$5122,3,0),(IF($B178="SIEC",VLOOKUP($C178,[1]SIEC!$A$1:$F$5304,3,0),(IF($B178="DER",VLOOKUP($C178,[1]DER!$A$1:$F$2075,3,0),(IF($B178="FDE",VLOOKUP($C178,[1]FDE!$A$1:$F$3289,3,0),(IF($B178="SICRO",VLOOKUP($C178,[1]SICRO!$A$1:$E$7371,3,0)))))))))))))))))</f>
        <v>UN</v>
      </c>
      <c r="J178" s="36">
        <f>SUM(K179)</f>
        <v>44</v>
      </c>
      <c r="L178" s="1" t="str">
        <f>UPPER(ROUND((IF($B178="EDIF",VLOOKUP($C178,[1]EDIF!$A$1:$F$3677,4,0),(IF($B178="INFRA",VLOOKUP($C178,[1]INFRA!$A$1:$F$1859,4,0),(IF($B178="SINAPI",VLOOKUP($C178,[1]SINAPI!$A$1:$G$9552,4,0),(IF($B178="CDHU",VLOOKUP($C178,[1]CDHU!$A$1:$G$5122,6,0),(IF($B178="SIEC",VLOOKUP($C178,[1]SIEC!$A$1:$F$5304,5,0),(IF($B178="DER",VLOOKUP($C178,[1]DER!$A$1:$F$3075,5,0),(IF($B178="FDE",VLOOKUP($C178,[1]FDE!$A$1:$F$3289,5,0),(IF($B178="SICRO",VLOOKUP($C178,[1]SICRO!$A$1:$E$7371,4,0))))))))))))))))),2))</f>
        <v>23,49</v>
      </c>
      <c r="M178" s="1">
        <f t="shared" ref="M178" si="61">TRUNC(J178*L178,2)</f>
        <v>1033.56</v>
      </c>
      <c r="N178" s="30" t="str">
        <f>C178</f>
        <v>04.17.020</v>
      </c>
      <c r="O178" s="1" t="str">
        <f>UPPER(IF($B178="EDIF",VLOOKUP($C178,[1]EDIF!$A$1:$F$3677,5,0),(IF($B178="INFRA",VLOOKUP($C178,[1]INFRA!$A$1:$F$1859,5,0),(IF($B178="SINAPI",VLOOKUP($C178,[1]SINAPI!$A$1:$G$9552,6,0),(IF($B178="CDHU",VLOOKUP($C178,[1]CDHU!$A$1:$G$5122,7,0),(IF($B178="SIEC",VLOOKUP($C178,[1]SIEC!$A$1:$F$5304,6,0),(IF($B178="DER",VLOOKUP($C178,[1]DER!$A$1:$F$3075,6,0),(IF($B178="FDE",VLOOKUP($C178,[1]FDE!$A$1:$F$3289,6,0),(IF($B178="SICRO",VLOOKUP($C178,[1]SICRO!$A$1:$E$7371,5,0)))))))))))))))))</f>
        <v>15</v>
      </c>
    </row>
    <row r="179" spans="2:15" hidden="1" x14ac:dyDescent="0.2">
      <c r="B179" s="37"/>
      <c r="C179" s="35" t="s">
        <v>9</v>
      </c>
      <c r="D179" s="203"/>
      <c r="E179" s="204"/>
      <c r="F179" s="204"/>
      <c r="G179" s="204"/>
      <c r="H179" s="205"/>
      <c r="I179" s="25"/>
      <c r="J179" s="36"/>
      <c r="K179" s="1">
        <f>4+40</f>
        <v>44</v>
      </c>
      <c r="N179" s="19"/>
    </row>
    <row r="180" spans="2:15" hidden="1" x14ac:dyDescent="0.2">
      <c r="B180" s="37"/>
      <c r="C180" s="35" t="s">
        <v>9</v>
      </c>
      <c r="D180" s="203"/>
      <c r="E180" s="204"/>
      <c r="F180" s="204"/>
      <c r="G180" s="204"/>
      <c r="H180" s="205"/>
      <c r="I180" s="25"/>
      <c r="J180" s="36"/>
      <c r="N180" s="19"/>
    </row>
    <row r="181" spans="2:15" x14ac:dyDescent="0.2">
      <c r="B181" s="37" t="s">
        <v>8</v>
      </c>
      <c r="C181" s="51">
        <v>9009039</v>
      </c>
      <c r="D181" s="206" t="str">
        <f>UPPER(IF($B181="EDIF",VLOOKUP($C181,[1]EDIF!$A$1:$F$3677,2,0),(IF($B181="INFRA",VLOOKUP($C181,[1]INFRA!$A$1:$F$1859,2,0),(IF($B181="SINAPI",VLOOKUP($C181,[1]SINAPI!$A$1:$G$9552,2,0),(IF($B181="CDHU",VLOOKUP($C181,[1]CDHU!$A$1:$G$5122,2,0),(IF($B181="SIEC",VLOOKUP($C181,[1]SIEC!$A$1:$F$5304,2,0),(IF($B181="DER",VLOOKUP($C181,[1]DER!$A$1:$F$3075,2,0),(IF($B181="FDE",VLOOKUP($C181,[1]FDE!$A$1:$F$3289,2,0),(IF($B181="SICRO",VLOOKUP($C181,[1]SICRO!$A$1:$E$7371,2,0)))))))))))))))))</f>
        <v>PROJETOR PARA USO EXTERNO COM LÂMPADA LED DE 150W - COMPLETA</v>
      </c>
      <c r="E181" s="207"/>
      <c r="F181" s="207"/>
      <c r="G181" s="207"/>
      <c r="H181" s="208"/>
      <c r="I181" s="59" t="str">
        <f>UPPER(IF($B181="EDIF",VLOOKUP($C181,[1]EDIF!$A$1:$F$3677,3,0),(IF($B181="INFRA",VLOOKUP($C181,[1]INFRA!$A$1:$F$1859,3,0),(IF($B181="SINAPI",VLOOKUP($C181,[1]SINAPI!$A$1:$G$9552,3,0),(IF($B181="CDHU",VLOOKUP($C181,[1]CDHU!$A$1:$G$5122,3,0),(IF($B181="SIEC",VLOOKUP($C181,[1]SIEC!$A$1:$F$5304,3,0),(IF($B181="DER",VLOOKUP($C181,[1]DER!$A$1:$F$2075,3,0),(IF($B181="FDE",VLOOKUP($C181,[1]FDE!$A$1:$F$3289,3,0),(IF($B181="SICRO",VLOOKUP($C181,[1]SICRO!$A$1:$E$7371,3,0)))))))))))))))))</f>
        <v>UN</v>
      </c>
      <c r="J181" s="36">
        <f>SUM(K182)</f>
        <v>5</v>
      </c>
      <c r="L181" s="1" t="str">
        <f>UPPER(ROUND((IF($B181="EDIF",VLOOKUP($C181,[1]EDIF!$A$1:$F$3677,4,0),(IF($B181="INFRA",VLOOKUP($C181,[1]INFRA!$A$1:$F$1859,4,0),(IF($B181="SINAPI",VLOOKUP($C181,[1]SINAPI!$A$1:$G$9552,4,0),(IF($B181="CDHU",VLOOKUP($C181,[1]CDHU!$A$1:$G$5122,6,0),(IF($B181="SIEC",VLOOKUP($C181,[1]SIEC!$A$1:$F$5304,5,0),(IF($B181="DER",VLOOKUP($C181,[1]DER!$A$1:$F$3075,5,0),(IF($B181="FDE",VLOOKUP($C181,[1]FDE!$A$1:$F$3289,5,0),(IF($B181="SICRO",VLOOKUP($C181,[1]SICRO!$A$1:$E$7371,4,0))))))))))))))))),2))</f>
        <v>236,24</v>
      </c>
      <c r="M181" s="1">
        <f t="shared" ref="M181" si="62">TRUNC(J181*L181,2)</f>
        <v>1181.2</v>
      </c>
      <c r="N181" s="30">
        <f>C181</f>
        <v>9009039</v>
      </c>
      <c r="O181" s="1" t="str">
        <f>UPPER(IF($B181="EDIF",VLOOKUP($C181,[1]EDIF!$A$1:$F$3677,5,0),(IF($B181="INFRA",VLOOKUP($C181,[1]INFRA!$A$1:$F$1859,5,0),(IF($B181="SINAPI",VLOOKUP($C181,[1]SINAPI!$A$1:$G$9552,6,0),(IF($B181="CDHU",VLOOKUP($C181,[1]CDHU!$A$1:$G$5122,7,0),(IF($B181="SIEC",VLOOKUP($C181,[1]SIEC!$A$1:$F$5304,6,0),(IF($B181="DER",VLOOKUP($C181,[1]DER!$A$1:$F$3075,6,0),(IF($B181="FDE",VLOOKUP($C181,[1]FDE!$A$1:$F$3289,6,0),(IF($B181="SICRO",VLOOKUP($C181,[1]SICRO!$A$1:$E$7371,5,0)))))))))))))))))</f>
        <v>SIURB-E JAN/26</v>
      </c>
    </row>
    <row r="182" spans="2:15" hidden="1" x14ac:dyDescent="0.2">
      <c r="B182" s="37"/>
      <c r="C182" s="35" t="s">
        <v>9</v>
      </c>
      <c r="D182" s="203"/>
      <c r="E182" s="204"/>
      <c r="F182" s="204"/>
      <c r="G182" s="204"/>
      <c r="H182" s="205"/>
      <c r="I182" s="25"/>
      <c r="J182" s="36"/>
      <c r="K182" s="1">
        <v>5</v>
      </c>
      <c r="N182" s="19"/>
    </row>
    <row r="183" spans="2:15" hidden="1" x14ac:dyDescent="0.2">
      <c r="B183" s="37"/>
      <c r="C183" s="35" t="s">
        <v>9</v>
      </c>
      <c r="D183" s="203"/>
      <c r="E183" s="204"/>
      <c r="F183" s="204"/>
      <c r="G183" s="204"/>
      <c r="H183" s="205"/>
      <c r="I183" s="25"/>
      <c r="J183" s="36"/>
      <c r="N183" s="19"/>
    </row>
    <row r="184" spans="2:15" x14ac:dyDescent="0.2">
      <c r="B184" s="37" t="s">
        <v>57</v>
      </c>
      <c r="C184" s="35" t="s">
        <v>163</v>
      </c>
      <c r="D184" s="206" t="str">
        <f>UPPER(IF($B184="EDIF",VLOOKUP($C184,[1]EDIF!$A$1:$F$3677,2,0),(IF($B184="INFRA",VLOOKUP($C184,[1]INFRA!$A$1:$F$1859,2,0),(IF($B184="SINAPI",VLOOKUP($C184,[1]SINAPI!$A$1:$G$9552,2,0),(IF($B184="CDHU",VLOOKUP($C184,[1]CDHU!$A$1:$G$5122,2,0),(IF($B184="SIEC",VLOOKUP($C184,[1]SIEC!$A$1:$F$5304,2,0),(IF($B184="DER",VLOOKUP($C184,[1]DER!$A$1:$F$3075,2,0),(IF($B184="FDE",VLOOKUP($C184,[1]FDE!$A$1:$F$3289,2,0),(IF($B184="SICRO",VLOOKUP($C184,[1]SICRO!$A$1:$E$7371,2,0)))))))))))))))))</f>
        <v>IL-104  ARANDELA ALUMÍNIO INCLINADA 45º BLINDADA LÂMPADA BULBO LED &lt;= 13W</v>
      </c>
      <c r="E184" s="207"/>
      <c r="F184" s="207"/>
      <c r="G184" s="207"/>
      <c r="H184" s="208"/>
      <c r="I184" s="28" t="str">
        <f>UPPER(IF($B184="EDIF",VLOOKUP($C184,[1]EDIF!$A$1:$F$3677,3,0),(IF($B184="INFRA",VLOOKUP($C184,[1]INFRA!$A$1:$F$1859,3,0),(IF($B184="SINAPI",VLOOKUP($C184,[1]SINAPI!$A$1:$G$9552,3,0),(IF($B184="CDHU",VLOOKUP($C184,[1]CDHU!$A$1:$G$5122,3,0),(IF($B184="SIEC",VLOOKUP($C184,[1]SIEC!$A$1:$F$5304,3,0),(IF($B184="DER",VLOOKUP($C184,[1]DER!$A$1:$F$2075,3,0),(IF($B184="FDE",VLOOKUP($C184,[1]FDE!$A$1:$F$3289,3,0),(IF($B184="SICRO",VLOOKUP($C184,[1]SICRO!$A$1:$E$7371,3,0)))))))))))))))))</f>
        <v>UN</v>
      </c>
      <c r="J184" s="36">
        <f>SUM(K185)</f>
        <v>44</v>
      </c>
      <c r="L184" s="1" t="str">
        <f>UPPER(ROUND((IF($B184="EDIF",VLOOKUP($C184,[1]EDIF!$A$1:$F$3677,4,0),(IF($B184="INFRA",VLOOKUP($C184,[1]INFRA!$A$1:$F$1859,4,0),(IF($B184="SINAPI",VLOOKUP($C184,[1]SINAPI!$A$1:$G$9552,4,0),(IF($B184="CDHU",VLOOKUP($C184,[1]CDHU!$A$1:$G$5122,6,0),(IF($B184="SIEC",VLOOKUP($C184,[1]SIEC!$A$1:$F$5304,5,0),(IF($B184="DER",VLOOKUP($C184,[1]DER!$A$1:$F$3075,5,0),(IF($B184="FDE",VLOOKUP($C184,[1]FDE!$A$1:$F$3289,5,0),(IF($B184="SICRO",VLOOKUP($C184,[1]SICRO!$A$1:$E$7371,4,0))))))))))))))))),2))</f>
        <v>385,81</v>
      </c>
      <c r="M184" s="1">
        <f t="shared" ref="M184" si="63">TRUNC(J184*L184,2)</f>
        <v>16975.64</v>
      </c>
      <c r="N184" s="30" t="str">
        <f>C184</f>
        <v>09.09.018</v>
      </c>
      <c r="O184" s="1" t="str">
        <f>UPPER(IF($B184="EDIF",VLOOKUP($C184,[1]EDIF!$A$1:$F$3677,5,0),(IF($B184="INFRA",VLOOKUP($C184,[1]INFRA!$A$1:$F$1859,5,0),(IF($B184="SINAPI",VLOOKUP($C184,[1]SINAPI!$A$1:$G$9552,6,0),(IF($B184="CDHU",VLOOKUP($C184,[1]CDHU!$A$1:$G$5122,7,0),(IF($B184="SIEC",VLOOKUP($C184,[1]SIEC!$A$1:$F$5304,6,0),(IF($B184="DER",VLOOKUP($C184,[1]DER!$A$1:$F$3075,6,0),(IF($B184="FDE",VLOOKUP($C184,[1]FDE!$A$1:$F$3289,6,0),(IF($B184="SICRO",VLOOKUP($C184,[1]SICRO!$A$1:$E$7371,5,0)))))))))))))))))</f>
        <v>FDE ABR/26</v>
      </c>
    </row>
    <row r="185" spans="2:15" hidden="1" x14ac:dyDescent="0.2">
      <c r="B185" s="37"/>
      <c r="C185" s="35" t="s">
        <v>9</v>
      </c>
      <c r="D185" s="203"/>
      <c r="E185" s="204"/>
      <c r="F185" s="204"/>
      <c r="G185" s="204"/>
      <c r="H185" s="205"/>
      <c r="I185" s="25"/>
      <c r="J185" s="36"/>
      <c r="K185" s="1">
        <v>44</v>
      </c>
      <c r="N185" s="19"/>
    </row>
    <row r="186" spans="2:15" hidden="1" x14ac:dyDescent="0.2">
      <c r="B186" s="37"/>
      <c r="C186" s="35" t="s">
        <v>9</v>
      </c>
      <c r="D186" s="203"/>
      <c r="E186" s="204"/>
      <c r="F186" s="204"/>
      <c r="G186" s="204"/>
      <c r="H186" s="205"/>
      <c r="I186" s="25"/>
      <c r="J186" s="36"/>
      <c r="N186" s="19"/>
    </row>
    <row r="187" spans="2:15" x14ac:dyDescent="0.2">
      <c r="B187" s="37" t="s">
        <v>63</v>
      </c>
      <c r="C187" s="35" t="s">
        <v>64</v>
      </c>
      <c r="D187" s="206" t="s">
        <v>65</v>
      </c>
      <c r="E187" s="207"/>
      <c r="F187" s="207"/>
      <c r="G187" s="207"/>
      <c r="H187" s="208"/>
      <c r="I187" s="28" t="s">
        <v>117</v>
      </c>
      <c r="J187" s="36">
        <f>SUM(K188)</f>
        <v>1</v>
      </c>
      <c r="L187" s="1">
        <v>875</v>
      </c>
      <c r="M187" s="1">
        <f t="shared" ref="M187" si="64">TRUNC(J187*L187,2)</f>
        <v>875</v>
      </c>
      <c r="N187" s="30" t="str">
        <f>C187</f>
        <v>COT - 1</v>
      </c>
      <c r="O187" s="1" t="str">
        <f>UPPER(IF($B187="EDIF",VLOOKUP($C187,[1]EDIF!$A$1:$F$3677,5,0),(IF($B187="INFRA",VLOOKUP($C187,[1]INFRA!$A$1:$F$1859,5,0),(IF($B187="SINAPI",VLOOKUP($C187,[1]SINAPI!$A$1:$G$9552,6,0),(IF($B187="CDHU",VLOOKUP($C187,[1]CDHU!$A$1:$G$5122,7,0),(IF($B187="SIEC",VLOOKUP($C187,[1]SIEC!$A$1:$F$5304,6,0),(IF($B187="DER",VLOOKUP($C187,[1]DER!$A$1:$F$3075,6,0),(IF($B187="FDE",VLOOKUP($C187,[1]FDE!$A$1:$F$3289,6,0),(IF($B187="SICRO",VLOOKUP($C187,[1]SICRO!$A$1:$E$7371,5,0)))))))))))))))))</f>
        <v>FALSO</v>
      </c>
    </row>
    <row r="188" spans="2:15" hidden="1" x14ac:dyDescent="0.2">
      <c r="B188" s="37"/>
      <c r="C188" s="35" t="s">
        <v>9</v>
      </c>
      <c r="D188" s="203" t="s">
        <v>91</v>
      </c>
      <c r="E188" s="204"/>
      <c r="F188" s="204"/>
      <c r="G188" s="204"/>
      <c r="H188" s="205"/>
      <c r="I188" s="25"/>
      <c r="J188" s="36"/>
      <c r="K188" s="1">
        <v>1</v>
      </c>
      <c r="N188" s="19"/>
    </row>
    <row r="189" spans="2:15" hidden="1" x14ac:dyDescent="0.2">
      <c r="B189" s="37"/>
      <c r="C189" s="35" t="s">
        <v>9</v>
      </c>
      <c r="D189" s="203"/>
      <c r="E189" s="204"/>
      <c r="F189" s="204"/>
      <c r="G189" s="204"/>
      <c r="H189" s="205"/>
      <c r="I189" s="25"/>
      <c r="J189" s="36"/>
      <c r="N189" s="19"/>
    </row>
    <row r="190" spans="2:15" x14ac:dyDescent="0.2">
      <c r="B190" s="37" t="s">
        <v>58</v>
      </c>
      <c r="C190" s="35" t="s">
        <v>162</v>
      </c>
      <c r="D190" s="206" t="str">
        <f>UPPER(IF($B190="EDIF",VLOOKUP($C190,[1]EDIF!$A$1:$F$3677,2,0),(IF($B190="INFRA",VLOOKUP($C190,[1]INFRA!$A$1:$F$1859,2,0),(IF($B190="SINAPI",VLOOKUP($C190,[1]SINAPI!$A$1:$G$9552,2,0),(IF($B190="CDHU",VLOOKUP($C190,[1]CDHU!$A$1:$G$5122,2,0),(IF($B190="SIEC",VLOOKUP($C190,[1]SIEC!$A$1:$F$5304,2,0),(IF($B190="DER",VLOOKUP($C190,[1]DER!$A$1:$F$3075,2,0),(IF($B190="FDE",VLOOKUP($C190,[1]FDE!$A$1:$F$3289,2,0),(IF($B190="SICRO",VLOOKUP($C190,[1]SICRO!$A$1:$E$7371,2,0)))))))))))))))))</f>
        <v>TRILHO ELETRIFICADO DE ALIMENTAÇÃO COM 1 CIRCUITO, EM ALUMÍNIO COM PINTURA NA COR BRANCO, INCLUSIVE ACESSÓRIOS</v>
      </c>
      <c r="E190" s="207"/>
      <c r="F190" s="207"/>
      <c r="G190" s="207"/>
      <c r="H190" s="208"/>
      <c r="I190" s="59" t="str">
        <f>UPPER(IF($B190="EDIF",VLOOKUP($C190,[1]EDIF!$A$1:$F$3677,3,0),(IF($B190="INFRA",VLOOKUP($C190,[1]INFRA!$A$1:$F$1859,3,0),(IF($B190="SINAPI",VLOOKUP($C190,[1]SINAPI!$A$1:$G$9552,3,0),(IF($B190="CDHU",VLOOKUP($C190,[1]CDHU!$A$1:$G$5122,3,0),(IF($B190="SIEC",VLOOKUP($C190,[1]SIEC!$A$1:$F$5304,3,0),(IF($B190="DER",VLOOKUP($C190,[1]DER!$A$1:$F$2075,3,0),(IF($B190="FDE",VLOOKUP($C190,[1]FDE!$A$1:$F$3289,3,0),(IF($B190="SICRO",VLOOKUP($C190,[1]SICRO!$A$1:$E$7371,3,0)))))))))))))))))</f>
        <v>M</v>
      </c>
      <c r="J190" s="36">
        <f>SUM(K191)</f>
        <v>31.499999999999996</v>
      </c>
      <c r="L190" s="1" t="str">
        <f>UPPER(ROUND((IF($B190="EDIF",VLOOKUP($C190,[1]EDIF!$A$1:$F$3677,4,0),(IF($B190="INFRA",VLOOKUP($C190,[1]INFRA!$A$1:$F$1859,4,0),(IF($B190="SINAPI",VLOOKUP($C190,[1]SINAPI!$A$1:$G$9552,4,0),(IF($B190="CDHU",VLOOKUP($C190,[1]CDHU!$A$1:$G$5122,6,0),(IF($B190="SIEC",VLOOKUP($C190,[1]SIEC!$A$1:$F$5304,5,0),(IF($B190="DER",VLOOKUP($C190,[1]DER!$A$1:$F$3075,5,0),(IF($B190="FDE",VLOOKUP($C190,[1]FDE!$A$1:$F$3289,5,0),(IF($B190="SICRO",VLOOKUP($C190,[1]SICRO!$A$1:$E$7371,4,0))))))))))))))))),2))</f>
        <v>109,84</v>
      </c>
      <c r="M190" s="1">
        <f t="shared" ref="M190" si="65">TRUNC(J190*L190,2)</f>
        <v>3459.96</v>
      </c>
      <c r="N190" s="30" t="str">
        <f>C190</f>
        <v>41.04.050</v>
      </c>
      <c r="O190" s="1" t="str">
        <f>UPPER(IF($B190="EDIF",VLOOKUP($C190,[1]EDIF!$A$1:$F$3677,5,0),(IF($B190="INFRA",VLOOKUP($C190,[1]INFRA!$A$1:$F$1859,5,0),(IF($B190="SINAPI",VLOOKUP($C190,[1]SINAPI!$A$1:$G$9552,6,0),(IF($B190="CDHU",VLOOKUP($C190,[1]CDHU!$A$1:$G$5122,7,0),(IF($B190="SIEC",VLOOKUP($C190,[1]SIEC!$A$1:$F$5304,6,0),(IF($B190="DER",VLOOKUP($C190,[1]DER!$A$1:$F$3075,6,0),(IF($B190="FDE",VLOOKUP($C190,[1]FDE!$A$1:$F$3289,6,0),(IF($B190="SICRO",VLOOKUP($C190,[1]SICRO!$A$1:$E$7371,5,0)))))))))))))))))</f>
        <v>15</v>
      </c>
    </row>
    <row r="191" spans="2:15" hidden="1" x14ac:dyDescent="0.2">
      <c r="B191" s="37"/>
      <c r="C191" s="35" t="s">
        <v>9</v>
      </c>
      <c r="D191" s="203" t="s">
        <v>169</v>
      </c>
      <c r="E191" s="204"/>
      <c r="F191" s="204"/>
      <c r="G191" s="204"/>
      <c r="H191" s="205"/>
      <c r="I191" s="25">
        <f>4.35*3</f>
        <v>13.049999999999999</v>
      </c>
      <c r="J191" s="36"/>
      <c r="K191" s="57">
        <f>I191+I192+I193</f>
        <v>31.499999999999996</v>
      </c>
      <c r="N191" s="19"/>
    </row>
    <row r="192" spans="2:15" hidden="1" x14ac:dyDescent="0.2">
      <c r="B192" s="37"/>
      <c r="C192" s="35" t="s">
        <v>9</v>
      </c>
      <c r="D192" s="203" t="s">
        <v>170</v>
      </c>
      <c r="E192" s="204"/>
      <c r="F192" s="204"/>
      <c r="G192" s="204"/>
      <c r="H192" s="205"/>
      <c r="I192" s="25">
        <f>2.25*3</f>
        <v>6.75</v>
      </c>
      <c r="J192" s="36"/>
      <c r="N192" s="19"/>
    </row>
    <row r="193" spans="2:15" hidden="1" x14ac:dyDescent="0.2">
      <c r="B193" s="37"/>
      <c r="C193" s="54" t="s">
        <v>9</v>
      </c>
      <c r="D193" s="203" t="s">
        <v>171</v>
      </c>
      <c r="E193" s="204"/>
      <c r="F193" s="204"/>
      <c r="G193" s="204"/>
      <c r="H193" s="205"/>
      <c r="I193" s="25">
        <f>3.9*3</f>
        <v>11.7</v>
      </c>
      <c r="J193" s="36"/>
      <c r="N193" s="19"/>
    </row>
    <row r="194" spans="2:15" hidden="1" x14ac:dyDescent="0.2">
      <c r="B194" s="37"/>
      <c r="C194" s="54" t="s">
        <v>9</v>
      </c>
      <c r="D194" s="203"/>
      <c r="E194" s="204"/>
      <c r="F194" s="204"/>
      <c r="G194" s="204"/>
      <c r="H194" s="205"/>
      <c r="I194" s="25"/>
      <c r="J194" s="36"/>
      <c r="N194" s="19"/>
    </row>
    <row r="195" spans="2:15" x14ac:dyDescent="0.2">
      <c r="B195" s="37" t="s">
        <v>58</v>
      </c>
      <c r="C195" s="35" t="s">
        <v>167</v>
      </c>
      <c r="D195" s="206" t="str">
        <f>UPPER(IF($B195="EDIF",VLOOKUP($C195,[1]EDIF!$A$1:$F$3677,2,0),(IF($B195="INFRA",VLOOKUP($C195,[1]INFRA!$A$1:$F$1859,2,0),(IF($B195="SINAPI",VLOOKUP($C195,[1]SINAPI!$A$1:$G$9552,2,0),(IF($B195="CDHU",VLOOKUP($C195,[1]CDHU!$A$1:$G$5122,2,0),(IF($B195="SIEC",VLOOKUP($C195,[1]SIEC!$A$1:$F$5304,2,0),(IF($B195="DER",VLOOKUP($C195,[1]DER!$A$1:$F$3075,2,0),(IF($B195="FDE",VLOOKUP($C195,[1]FDE!$A$1:$F$3289,2,0),(IF($B195="SICRO",VLOOKUP($C195,[1]SICRO!$A$1:$E$7371,2,0)))))))))))))))))</f>
        <v>LÂMPADA LED 13,5W, COM BASE E-27, 1400 ATÉ 1510 LM</v>
      </c>
      <c r="E195" s="207"/>
      <c r="F195" s="207"/>
      <c r="G195" s="207"/>
      <c r="H195" s="208"/>
      <c r="I195" s="59" t="str">
        <f>UPPER(IF($B195="EDIF",VLOOKUP($C195,[1]EDIF!$A$1:$F$3677,3,0),(IF($B195="INFRA",VLOOKUP($C195,[1]INFRA!$A$1:$F$1859,3,0),(IF($B195="SINAPI",VLOOKUP($C195,[1]SINAPI!$A$1:$G$9552,3,0),(IF($B195="CDHU",VLOOKUP($C195,[1]CDHU!$A$1:$G$5122,3,0),(IF($B195="SIEC",VLOOKUP($C195,[1]SIEC!$A$1:$F$5304,3,0),(IF($B195="DER",VLOOKUP($C195,[1]DER!$A$1:$F$2075,3,0),(IF($B195="FDE",VLOOKUP($C195,[1]FDE!$A$1:$F$3289,3,0),(IF($B195="SICRO",VLOOKUP($C195,[1]SICRO!$A$1:$E$7371,3,0)))))))))))))))))</f>
        <v>UN</v>
      </c>
      <c r="J195" s="36">
        <f>SUM(K196)</f>
        <v>63</v>
      </c>
      <c r="L195" s="1" t="str">
        <f>UPPER(ROUND((IF($B195="EDIF",VLOOKUP($C195,[1]EDIF!$A$1:$F$3677,4,0),(IF($B195="INFRA",VLOOKUP($C195,[1]INFRA!$A$1:$F$1859,4,0),(IF($B195="SINAPI",VLOOKUP($C195,[1]SINAPI!$A$1:$G$9552,4,0),(IF($B195="CDHU",VLOOKUP($C195,[1]CDHU!$A$1:$G$5122,6,0),(IF($B195="SIEC",VLOOKUP($C195,[1]SIEC!$A$1:$F$5304,5,0),(IF($B195="DER",VLOOKUP($C195,[1]DER!$A$1:$F$3075,5,0),(IF($B195="FDE",VLOOKUP($C195,[1]FDE!$A$1:$F$3289,5,0),(IF($B195="SICRO",VLOOKUP($C195,[1]SICRO!$A$1:$E$7371,4,0))))))))))))))))),2))</f>
        <v>19,81</v>
      </c>
      <c r="M195" s="1">
        <f t="shared" ref="M195" si="66">TRUNC(J195*L195,2)</f>
        <v>1248.03</v>
      </c>
      <c r="N195" s="30" t="str">
        <f>C195</f>
        <v>41.02.580</v>
      </c>
      <c r="O195" s="1" t="str">
        <f>UPPER(IF($B195="EDIF",VLOOKUP($C195,[1]EDIF!$A$1:$F$3677,5,0),(IF($B195="INFRA",VLOOKUP($C195,[1]INFRA!$A$1:$F$1859,5,0),(IF($B195="SINAPI",VLOOKUP($C195,[1]SINAPI!$A$1:$G$9552,6,0),(IF($B195="CDHU",VLOOKUP($C195,[1]CDHU!$A$1:$G$5122,7,0),(IF($B195="SIEC",VLOOKUP($C195,[1]SIEC!$A$1:$F$5304,6,0),(IF($B195="DER",VLOOKUP($C195,[1]DER!$A$1:$F$3075,6,0),(IF($B195="FDE",VLOOKUP($C195,[1]FDE!$A$1:$F$3289,6,0),(IF($B195="SICRO",VLOOKUP($C195,[1]SICRO!$A$1:$E$7371,5,0)))))))))))))))))</f>
        <v>15</v>
      </c>
    </row>
    <row r="196" spans="2:15" hidden="1" x14ac:dyDescent="0.2">
      <c r="B196" s="37"/>
      <c r="C196" s="35" t="s">
        <v>9</v>
      </c>
      <c r="D196" s="203" t="s">
        <v>172</v>
      </c>
      <c r="E196" s="204"/>
      <c r="F196" s="204"/>
      <c r="G196" s="204"/>
      <c r="H196" s="205"/>
      <c r="I196" s="25">
        <f>31.5/0.5</f>
        <v>63</v>
      </c>
      <c r="J196" s="36"/>
      <c r="K196" s="57">
        <f>31.5/0.5</f>
        <v>63</v>
      </c>
      <c r="N196" s="19"/>
    </row>
    <row r="197" spans="2:15" hidden="1" x14ac:dyDescent="0.2">
      <c r="B197" s="37"/>
      <c r="C197" s="35" t="s">
        <v>9</v>
      </c>
      <c r="D197" s="203"/>
      <c r="E197" s="204"/>
      <c r="F197" s="204"/>
      <c r="G197" s="204"/>
      <c r="H197" s="205"/>
      <c r="I197" s="25"/>
      <c r="J197" s="36"/>
      <c r="N197" s="19"/>
    </row>
    <row r="198" spans="2:15" x14ac:dyDescent="0.2">
      <c r="B198" s="37" t="s">
        <v>58</v>
      </c>
      <c r="C198" s="35" t="s">
        <v>164</v>
      </c>
      <c r="D198" s="206" t="str">
        <f>UPPER(IF($B198="EDIF",VLOOKUP($C198,[1]EDIF!$A$1:$F$3677,2,0),(IF($B198="INFRA",VLOOKUP($C198,[1]INFRA!$A$1:$F$1859,2,0),(IF($B198="SINAPI",VLOOKUP($C198,[1]SINAPI!$A$1:$G$9552,2,0),(IF($B198="CDHU",VLOOKUP($C198,[1]CDHU!$A$1:$G$5122,2,0),(IF($B198="SIEC",VLOOKUP($C198,[1]SIEC!$A$1:$F$5304,2,0),(IF($B198="DER",VLOOKUP($C198,[1]DER!$A$1:$F$3075,2,0),(IF($B198="FDE",VLOOKUP($C198,[1]FDE!$A$1:$F$3289,2,0),(IF($B198="SICRO",VLOOKUP($C198,[1]SICRO!$A$1:$E$7371,2,0)))))))))))))))))</f>
        <v>LUMINÁRIA LED QUADRADA DE SOBREPOR COM DIFUSOR PRISMÁTICO TRANSLÚCIDO, 4000 K, FLUXO LUMINOSO DE 1363 A 1800 LM, POTÊNCIA DE 15 W A 24 W</v>
      </c>
      <c r="E198" s="207"/>
      <c r="F198" s="207"/>
      <c r="G198" s="207"/>
      <c r="H198" s="208"/>
      <c r="I198" s="28" t="str">
        <f>UPPER(IF($B198="EDIF",VLOOKUP($C198,[1]EDIF!$A$1:$F$3677,3,0),(IF($B198="INFRA",VLOOKUP($C198,[1]INFRA!$A$1:$F$1859,3,0),(IF($B198="SINAPI",VLOOKUP($C198,[1]SINAPI!$A$1:$G$9552,3,0),(IF($B198="CDHU",VLOOKUP($C198,[1]CDHU!$A$1:$G$5122,3,0),(IF($B198="SIEC",VLOOKUP($C198,[1]SIEC!$A$1:$F$5304,3,0),(IF($B198="DER",VLOOKUP($C198,[1]DER!$A$1:$F$2075,3,0),(IF($B198="FDE",VLOOKUP($C198,[1]FDE!$A$1:$F$3289,3,0),(IF($B198="SICRO",VLOOKUP($C198,[1]SICRO!$A$1:$E$7371,3,0)))))))))))))))))</f>
        <v>UN</v>
      </c>
      <c r="J198" s="36">
        <f>SUM(K199)</f>
        <v>2</v>
      </c>
      <c r="L198" s="1" t="str">
        <f>UPPER(ROUND((IF($B198="EDIF",VLOOKUP($C198,[1]EDIF!$A$1:$F$3677,4,0),(IF($B198="INFRA",VLOOKUP($C198,[1]INFRA!$A$1:$F$1859,4,0),(IF($B198="SINAPI",VLOOKUP($C198,[1]SINAPI!$A$1:$G$9552,4,0),(IF($B198="CDHU",VLOOKUP($C198,[1]CDHU!$A$1:$G$5122,6,0),(IF($B198="SIEC",VLOOKUP($C198,[1]SIEC!$A$1:$F$5304,5,0),(IF($B198="DER",VLOOKUP($C198,[1]DER!$A$1:$F$3075,5,0),(IF($B198="FDE",VLOOKUP($C198,[1]FDE!$A$1:$F$3289,5,0),(IF($B198="SICRO",VLOOKUP($C198,[1]SICRO!$A$1:$E$7371,4,0))))))))))))))))),2))</f>
        <v>227,71</v>
      </c>
      <c r="M198" s="1">
        <f t="shared" ref="M198" si="67">TRUNC(J198*L198,2)</f>
        <v>455.42</v>
      </c>
      <c r="N198" s="30" t="str">
        <f>C198</f>
        <v>41.31.070</v>
      </c>
      <c r="O198" s="1" t="str">
        <f>UPPER(IF($B198="EDIF",VLOOKUP($C198,[1]EDIF!$A$1:$F$3677,5,0),(IF($B198="INFRA",VLOOKUP($C198,[1]INFRA!$A$1:$F$1859,5,0),(IF($B198="SINAPI",VLOOKUP($C198,[1]SINAPI!$A$1:$G$9552,6,0),(IF($B198="CDHU",VLOOKUP($C198,[1]CDHU!$A$1:$G$5122,7,0),(IF($B198="SIEC",VLOOKUP($C198,[1]SIEC!$A$1:$F$5304,6,0),(IF($B198="DER",VLOOKUP($C198,[1]DER!$A$1:$F$3075,6,0),(IF($B198="FDE",VLOOKUP($C198,[1]FDE!$A$1:$F$3289,6,0),(IF($B198="SICRO",VLOOKUP($C198,[1]SICRO!$A$1:$E$7371,5,0)))))))))))))))))</f>
        <v>15</v>
      </c>
    </row>
    <row r="199" spans="2:15" hidden="1" x14ac:dyDescent="0.2">
      <c r="B199" s="37"/>
      <c r="C199" s="35" t="s">
        <v>9</v>
      </c>
      <c r="D199" s="203" t="s">
        <v>165</v>
      </c>
      <c r="E199" s="204"/>
      <c r="F199" s="204"/>
      <c r="G199" s="204"/>
      <c r="H199" s="205"/>
      <c r="I199" s="25"/>
      <c r="J199" s="36"/>
      <c r="K199" s="1">
        <v>2</v>
      </c>
      <c r="N199" s="19"/>
    </row>
    <row r="200" spans="2:15" hidden="1" x14ac:dyDescent="0.2">
      <c r="B200" s="37"/>
      <c r="C200" s="35" t="s">
        <v>9</v>
      </c>
      <c r="D200" s="203"/>
      <c r="E200" s="204"/>
      <c r="F200" s="204"/>
      <c r="G200" s="204"/>
      <c r="H200" s="205"/>
      <c r="I200" s="25"/>
      <c r="J200" s="36"/>
      <c r="N200" s="19"/>
    </row>
    <row r="201" spans="2:15" x14ac:dyDescent="0.2">
      <c r="B201" s="37" t="s">
        <v>58</v>
      </c>
      <c r="C201" s="35" t="s">
        <v>66</v>
      </c>
      <c r="D201" s="206" t="str">
        <f>UPPER(IF($B201="EDIF",VLOOKUP($C201,[1]EDIF!$A$1:$F$3677,2,0),(IF($B201="INFRA",VLOOKUP($C201,[1]INFRA!$A$1:$F$1859,2,0),(IF($B201="SINAPI",VLOOKUP($C201,[1]SINAPI!$A$1:$G$9552,2,0),(IF($B201="CDHU",VLOOKUP($C201,[1]CDHU!$A$1:$G$5122,2,0),(IF($B201="SIEC",VLOOKUP($C201,[1]SIEC!$A$1:$F$5304,2,0),(IF($B201="DER",VLOOKUP($C201,[1]DER!$A$1:$F$3075,2,0),(IF($B201="FDE",VLOOKUP($C201,[1]FDE!$A$1:$F$3289,2,0),(IF($B201="SICRO",VLOOKUP($C201,[1]SICRO!$A$1:$E$7371,2,0)))))))))))))))))</f>
        <v>EXAUSTOR ELÉTRICO EM PLÁSTICO, VAZÃO DE 150 A 190M³/H</v>
      </c>
      <c r="E201" s="207"/>
      <c r="F201" s="207"/>
      <c r="G201" s="207"/>
      <c r="H201" s="208"/>
      <c r="I201" s="117" t="str">
        <f>UPPER(IF($B201="EDIF",VLOOKUP($C201,[1]EDIF!$A$1:$F$3677,3,0),(IF($B201="INFRA",VLOOKUP($C201,[1]INFRA!$A$1:$F$1859,3,0),(IF($B201="SINAPI",VLOOKUP($C201,[1]SINAPI!$A$1:$G$9552,3,0),(IF($B201="CDHU",VLOOKUP($C201,[1]CDHU!$A$1:$G$5122,3,0),(IF($B201="SIEC",VLOOKUP($C201,[1]SIEC!$A$1:$F$5304,3,0),(IF($B201="DER",VLOOKUP($C201,[1]DER!$A$1:$F$2075,3,0),(IF($B201="FDE",VLOOKUP($C201,[1]FDE!$A$1:$F$3289,3,0),(IF($B201="SICRO",VLOOKUP($C201,[1]SICRO!$A$1:$E$7371,3,0)))))))))))))))))</f>
        <v>UN</v>
      </c>
      <c r="J201" s="36">
        <f>SUM(K202)</f>
        <v>1</v>
      </c>
      <c r="L201" s="1" t="str">
        <f>UPPER(ROUND((IF($B201="EDIF",VLOOKUP($C201,[1]EDIF!$A$1:$F$3677,4,0),(IF($B201="INFRA",VLOOKUP($C201,[1]INFRA!$A$1:$F$1859,4,0),(IF($B201="SINAPI",VLOOKUP($C201,[1]SINAPI!$A$1:$G$9552,4,0),(IF($B201="CDHU",VLOOKUP($C201,[1]CDHU!$A$1:$G$5122,6,0),(IF($B201="SIEC",VLOOKUP($C201,[1]SIEC!$A$1:$F$5304,5,0),(IF($B201="DER",VLOOKUP($C201,[1]DER!$A$1:$F$3075,5,0),(IF($B201="FDE",VLOOKUP($C201,[1]FDE!$A$1:$F$3289,5,0),(IF($B201="SICRO",VLOOKUP($C201,[1]SICRO!$A$1:$E$7371,4,0))))))))))))))))),2))</f>
        <v>471,71</v>
      </c>
      <c r="M201" s="1">
        <f t="shared" ref="M201" si="68">TRUNC(J201*L201,2)</f>
        <v>471.71</v>
      </c>
      <c r="N201" s="30" t="str">
        <f>C201</f>
        <v>43.05.030</v>
      </c>
      <c r="O201" s="1" t="str">
        <f>UPPER(IF($B201="EDIF",VLOOKUP($C201,[1]EDIF!$A$1:$F$3677,5,0),(IF($B201="INFRA",VLOOKUP($C201,[1]INFRA!$A$1:$F$1859,5,0),(IF($B201="SINAPI",VLOOKUP($C201,[1]SINAPI!$A$1:$G$9552,6,0),(IF($B201="CDHU",VLOOKUP($C201,[1]CDHU!$A$1:$G$5122,7,0),(IF($B201="SIEC",VLOOKUP($C201,[1]SIEC!$A$1:$F$5304,6,0),(IF($B201="DER",VLOOKUP($C201,[1]DER!$A$1:$F$3075,6,0),(IF($B201="FDE",VLOOKUP($C201,[1]FDE!$A$1:$F$3289,6,0),(IF($B201="SICRO",VLOOKUP($C201,[1]SICRO!$A$1:$E$7371,5,0)))))))))))))))))</f>
        <v>15</v>
      </c>
    </row>
    <row r="202" spans="2:15" hidden="1" x14ac:dyDescent="0.2">
      <c r="B202" s="37"/>
      <c r="C202" s="35" t="s">
        <v>9</v>
      </c>
      <c r="D202" s="203" t="s">
        <v>92</v>
      </c>
      <c r="E202" s="204"/>
      <c r="F202" s="204"/>
      <c r="G202" s="204"/>
      <c r="H202" s="205"/>
      <c r="I202" s="25"/>
      <c r="J202" s="36"/>
      <c r="K202" s="1">
        <v>1</v>
      </c>
      <c r="N202" s="19"/>
    </row>
    <row r="203" spans="2:15" hidden="1" x14ac:dyDescent="0.2">
      <c r="B203" s="37"/>
      <c r="C203" s="35" t="s">
        <v>9</v>
      </c>
      <c r="D203" s="203"/>
      <c r="E203" s="204"/>
      <c r="F203" s="204"/>
      <c r="G203" s="204"/>
      <c r="H203" s="205"/>
      <c r="I203" s="25"/>
      <c r="J203" s="36"/>
      <c r="N203" s="19"/>
    </row>
    <row r="204" spans="2:15" x14ac:dyDescent="0.2">
      <c r="B204" s="37" t="s">
        <v>58</v>
      </c>
      <c r="C204" s="35" t="s">
        <v>166</v>
      </c>
      <c r="D204" s="206" t="str">
        <f>UPPER(IF($B204="EDIF",VLOOKUP($C204,[1]EDIF!$A$1:$F$3677,2,0),(IF($B204="INFRA",VLOOKUP($C204,[1]INFRA!$A$1:$F$1859,2,0),(IF($B204="SINAPI",VLOOKUP($C204,[1]SINAPI!$A$1:$G$9552,2,0),(IF($B204="CDHU",VLOOKUP($C204,[1]CDHU!$A$1:$G$5122,2,0),(IF($B204="SIEC",VLOOKUP($C204,[1]SIEC!$A$1:$F$5304,2,0),(IF($B204="DER",VLOOKUP($C204,[1]DER!$A$1:$F$3075,2,0),(IF($B204="FDE",VLOOKUP($C204,[1]FDE!$A$1:$F$3289,2,0),(IF($B204="SICRO",VLOOKUP($C204,[1]SICRO!$A$1:$E$7371,2,0)))))))))))))))))</f>
        <v>CONJUNTO 2 TOMADAS 2P+T DE 10 A, COMPLETO</v>
      </c>
      <c r="E204" s="207"/>
      <c r="F204" s="207"/>
      <c r="G204" s="207"/>
      <c r="H204" s="208"/>
      <c r="I204" s="28" t="str">
        <f>UPPER(IF($B204="EDIF",VLOOKUP($C204,[1]EDIF!$A$1:$F$3677,3,0),(IF($B204="INFRA",VLOOKUP($C204,[1]INFRA!$A$1:$F$1859,3,0),(IF($B204="SINAPI",VLOOKUP($C204,[1]SINAPI!$A$1:$G$9552,3,0),(IF($B204="CDHU",VLOOKUP($C204,[1]CDHU!$A$1:$G$5122,3,0),(IF($B204="SIEC",VLOOKUP($C204,[1]SIEC!$A$1:$F$5304,3,0),(IF($B204="DER",VLOOKUP($C204,[1]DER!$A$1:$F$2075,3,0),(IF($B204="FDE",VLOOKUP($C204,[1]FDE!$A$1:$F$3289,3,0),(IF($B204="SICRO",VLOOKUP($C204,[1]SICRO!$A$1:$E$7371,3,0)))))))))))))))))</f>
        <v>CJ</v>
      </c>
      <c r="J204" s="36">
        <f>SUM(K205)</f>
        <v>2</v>
      </c>
      <c r="L204" s="1" t="str">
        <f>UPPER(ROUND((IF($B204="EDIF",VLOOKUP($C204,[1]EDIF!$A$1:$F$3677,4,0),(IF($B204="INFRA",VLOOKUP($C204,[1]INFRA!$A$1:$F$1859,4,0),(IF($B204="SINAPI",VLOOKUP($C204,[1]SINAPI!$A$1:$G$9552,4,0),(IF($B204="CDHU",VLOOKUP($C204,[1]CDHU!$A$1:$G$5122,6,0),(IF($B204="SIEC",VLOOKUP($C204,[1]SIEC!$A$1:$F$5304,5,0),(IF($B204="DER",VLOOKUP($C204,[1]DER!$A$1:$F$3075,5,0),(IF($B204="FDE",VLOOKUP($C204,[1]FDE!$A$1:$F$3289,5,0),(IF($B204="SICRO",VLOOKUP($C204,[1]SICRO!$A$1:$E$7371,4,0))))))))))))))))),2))</f>
        <v>51,64</v>
      </c>
      <c r="M204" s="1">
        <f t="shared" ref="M204" si="69">TRUNC(J204*L204,2)</f>
        <v>103.28</v>
      </c>
      <c r="N204" s="30" t="str">
        <f>C204</f>
        <v>40.04.470</v>
      </c>
      <c r="O204" s="1" t="str">
        <f>UPPER(IF($B204="EDIF",VLOOKUP($C204,[1]EDIF!$A$1:$F$3677,5,0),(IF($B204="INFRA",VLOOKUP($C204,[1]INFRA!$A$1:$F$1859,5,0),(IF($B204="SINAPI",VLOOKUP($C204,[1]SINAPI!$A$1:$G$9552,6,0),(IF($B204="CDHU",VLOOKUP($C204,[1]CDHU!$A$1:$G$5122,7,0),(IF($B204="SIEC",VLOOKUP($C204,[1]SIEC!$A$1:$F$5304,6,0),(IF($B204="DER",VLOOKUP($C204,[1]DER!$A$1:$F$3075,6,0),(IF($B204="FDE",VLOOKUP($C204,[1]FDE!$A$1:$F$3289,6,0),(IF($B204="SICRO",VLOOKUP($C204,[1]SICRO!$A$1:$E$7371,5,0)))))))))))))))))</f>
        <v>15</v>
      </c>
    </row>
    <row r="205" spans="2:15" hidden="1" x14ac:dyDescent="0.2">
      <c r="B205" s="37"/>
      <c r="C205" s="35" t="s">
        <v>9</v>
      </c>
      <c r="D205" s="203" t="s">
        <v>177</v>
      </c>
      <c r="E205" s="204"/>
      <c r="F205" s="204"/>
      <c r="G205" s="204"/>
      <c r="H205" s="205"/>
      <c r="I205" s="25"/>
      <c r="J205" s="36"/>
      <c r="K205" s="1">
        <v>2</v>
      </c>
      <c r="N205" s="19"/>
    </row>
    <row r="206" spans="2:15" hidden="1" x14ac:dyDescent="0.2">
      <c r="B206" s="37"/>
      <c r="C206" s="35" t="s">
        <v>9</v>
      </c>
      <c r="D206" s="203"/>
      <c r="E206" s="204"/>
      <c r="F206" s="204"/>
      <c r="G206" s="204"/>
      <c r="H206" s="205"/>
      <c r="I206" s="25"/>
      <c r="J206" s="36"/>
      <c r="N206" s="19"/>
    </row>
    <row r="207" spans="2:15" x14ac:dyDescent="0.2">
      <c r="B207" s="37" t="s">
        <v>58</v>
      </c>
      <c r="C207" s="35" t="s">
        <v>184</v>
      </c>
      <c r="D207" s="206" t="str">
        <f>UPPER(IF($B207="EDIF",VLOOKUP($C207,[1]EDIF!$A$1:$F$3677,2,0),(IF($B207="INFRA",VLOOKUP($C207,[1]INFRA!$A$1:$F$1859,2,0),(IF($B207="SINAPI",VLOOKUP($C207,[1]SINAPI!$A$1:$G$9552,2,0),(IF($B207="CDHU",VLOOKUP($C207,[1]CDHU!$A$1:$G$5122,2,0),(IF($B207="SIEC",VLOOKUP($C207,[1]SIEC!$A$1:$F$5304,2,0),(IF($B207="DER",VLOOKUP($C207,[1]DER!$A$1:$F$3075,2,0),(IF($B207="FDE",VLOOKUP($C207,[1]FDE!$A$1:$F$3289,2,0),(IF($B207="SICRO",VLOOKUP($C207,[1]SICRO!$A$1:$E$7371,2,0)))))))))))))))))</f>
        <v>INTERRUPTOR SIMPLES COM 1 TECLA E PLACA</v>
      </c>
      <c r="E207" s="207"/>
      <c r="F207" s="207"/>
      <c r="G207" s="207"/>
      <c r="H207" s="208"/>
      <c r="I207" s="28" t="str">
        <f>UPPER(IF($B207="EDIF",VLOOKUP($C207,[1]EDIF!$A$1:$F$3677,3,0),(IF($B207="INFRA",VLOOKUP($C207,[1]INFRA!$A$1:$F$1859,3,0),(IF($B207="SINAPI",VLOOKUP($C207,[1]SINAPI!$A$1:$G$9552,3,0),(IF($B207="CDHU",VLOOKUP($C207,[1]CDHU!$A$1:$G$5122,3,0),(IF($B207="SIEC",VLOOKUP($C207,[1]SIEC!$A$1:$F$5304,3,0),(IF($B207="DER",VLOOKUP($C207,[1]DER!$A$1:$F$2075,3,0),(IF($B207="FDE",VLOOKUP($C207,[1]FDE!$A$1:$F$3289,3,0),(IF($B207="SICRO",VLOOKUP($C207,[1]SICRO!$A$1:$E$7371,3,0)))))))))))))))))</f>
        <v>CJ</v>
      </c>
      <c r="J207" s="36">
        <f>SUM(K208)</f>
        <v>2</v>
      </c>
      <c r="L207" s="1" t="str">
        <f>UPPER(ROUND((IF($B207="EDIF",VLOOKUP($C207,[1]EDIF!$A$1:$F$3677,4,0),(IF($B207="INFRA",VLOOKUP($C207,[1]INFRA!$A$1:$F$1859,4,0),(IF($B207="SINAPI",VLOOKUP($C207,[1]SINAPI!$A$1:$G$9552,4,0),(IF($B207="CDHU",VLOOKUP($C207,[1]CDHU!$A$1:$G$5122,6,0),(IF($B207="SIEC",VLOOKUP($C207,[1]SIEC!$A$1:$F$5304,5,0),(IF($B207="DER",VLOOKUP($C207,[1]DER!$A$1:$F$3075,5,0),(IF($B207="FDE",VLOOKUP($C207,[1]FDE!$A$1:$F$3289,5,0),(IF($B207="SICRO",VLOOKUP($C207,[1]SICRO!$A$1:$E$7371,4,0))))))))))))))))),2))</f>
        <v>34,95</v>
      </c>
      <c r="M207" s="1">
        <f t="shared" ref="M207" si="70">TRUNC(J207*L207,2)</f>
        <v>69.900000000000006</v>
      </c>
      <c r="N207" s="30" t="str">
        <f>C207</f>
        <v>40.05.020</v>
      </c>
      <c r="O207" s="1" t="str">
        <f>UPPER(IF($B207="EDIF",VLOOKUP($C207,[1]EDIF!$A$1:$F$3677,5,0),(IF($B207="INFRA",VLOOKUP($C207,[1]INFRA!$A$1:$F$1859,5,0),(IF($B207="SINAPI",VLOOKUP($C207,[1]SINAPI!$A$1:$G$9552,6,0),(IF($B207="CDHU",VLOOKUP($C207,[1]CDHU!$A$1:$G$5122,7,0),(IF($B207="SIEC",VLOOKUP($C207,[1]SIEC!$A$1:$F$5304,6,0),(IF($B207="DER",VLOOKUP($C207,[1]DER!$A$1:$F$3075,6,0),(IF($B207="FDE",VLOOKUP($C207,[1]FDE!$A$1:$F$3289,6,0),(IF($B207="SICRO",VLOOKUP($C207,[1]SICRO!$A$1:$E$7371,5,0)))))))))))))))))</f>
        <v>15</v>
      </c>
    </row>
    <row r="208" spans="2:15" hidden="1" x14ac:dyDescent="0.2">
      <c r="B208" s="37"/>
      <c r="C208" s="35" t="s">
        <v>9</v>
      </c>
      <c r="D208" s="203" t="s">
        <v>248</v>
      </c>
      <c r="E208" s="204"/>
      <c r="F208" s="204"/>
      <c r="G208" s="204"/>
      <c r="H208" s="205"/>
      <c r="I208" s="25"/>
      <c r="J208" s="36"/>
      <c r="K208" s="1">
        <v>2</v>
      </c>
      <c r="N208" s="19"/>
    </row>
    <row r="209" spans="2:15" hidden="1" x14ac:dyDescent="0.2">
      <c r="B209" s="37"/>
      <c r="C209" s="35" t="s">
        <v>9</v>
      </c>
      <c r="D209" s="203"/>
      <c r="E209" s="204"/>
      <c r="F209" s="204"/>
      <c r="G209" s="204"/>
      <c r="H209" s="205"/>
      <c r="I209" s="25"/>
      <c r="J209" s="36"/>
      <c r="N209" s="19"/>
    </row>
    <row r="210" spans="2:15" x14ac:dyDescent="0.2">
      <c r="B210" s="37" t="s">
        <v>8</v>
      </c>
      <c r="C210" s="51">
        <v>9002011</v>
      </c>
      <c r="D210" s="206" t="str">
        <f>UPPER(IF($B210="EDIF",VLOOKUP($C210,[1]EDIF!$A$1:$F$3677,2,0),(IF($B210="INFRA",VLOOKUP($C210,[1]INFRA!$A$1:$F$1859,2,0),(IF($B210="SINAPI",VLOOKUP($C210,[1]SINAPI!$A$1:$G$9552,2,0),(IF($B210="CDHU",VLOOKUP($C210,[1]CDHU!$A$1:$G$5122,2,0),(IF($B210="SIEC",VLOOKUP($C210,[1]SIEC!$A$1:$F$5304,2,0),(IF($B210="DER",VLOOKUP($C210,[1]DER!$A$1:$F$3075,2,0),(IF($B210="FDE",VLOOKUP($C210,[1]FDE!$A$1:$F$3289,2,0),(IF($B210="SICRO",VLOOKUP($C210,[1]SICRO!$A$1:$E$7371,2,0)))))))))))))))))</f>
        <v>ELETRODUTO DE AÇO GALVANIZADO ELETROLÍTICO, TIPO LEVE I - 3/4"</v>
      </c>
      <c r="E210" s="207"/>
      <c r="F210" s="207"/>
      <c r="G210" s="207"/>
      <c r="H210" s="208"/>
      <c r="I210" s="28" t="str">
        <f>UPPER(IF($B210="EDIF",VLOOKUP($C210,[1]EDIF!$A$1:$F$3677,3,0),(IF($B210="INFRA",VLOOKUP($C210,[1]INFRA!$A$1:$F$1859,3,0),(IF($B210="SINAPI",VLOOKUP($C210,[1]SINAPI!$A$1:$G$9552,3,0),(IF($B210="CDHU",VLOOKUP($C210,[1]CDHU!$A$1:$G$5122,3,0),(IF($B210="SIEC",VLOOKUP($C210,[1]SIEC!$A$1:$F$5304,3,0),(IF($B210="DER",VLOOKUP($C210,[1]DER!$A$1:$F$2075,3,0),(IF($B210="FDE",VLOOKUP($C210,[1]FDE!$A$1:$F$3289,3,0),(IF($B210="SICRO",VLOOKUP($C210,[1]SICRO!$A$1:$E$7371,3,0)))))))))))))))))</f>
        <v>M</v>
      </c>
      <c r="J210" s="36">
        <f>SUM(K211)</f>
        <v>15</v>
      </c>
      <c r="L210" s="1" t="str">
        <f>UPPER(ROUND((IF($B210="EDIF",VLOOKUP($C210,[1]EDIF!$A$1:$F$3677,4,0),(IF($B210="INFRA",VLOOKUP($C210,[1]INFRA!$A$1:$F$1859,4,0),(IF($B210="SINAPI",VLOOKUP($C210,[1]SINAPI!$A$1:$G$9552,4,0),(IF($B210="CDHU",VLOOKUP($C210,[1]CDHU!$A$1:$G$5122,6,0),(IF($B210="SIEC",VLOOKUP($C210,[1]SIEC!$A$1:$F$5304,5,0),(IF($B210="DER",VLOOKUP($C210,[1]DER!$A$1:$F$3075,5,0),(IF($B210="FDE",VLOOKUP($C210,[1]FDE!$A$1:$F$3289,5,0),(IF($B210="SICRO",VLOOKUP($C210,[1]SICRO!$A$1:$E$7371,4,0))))))))))))))))),2))</f>
        <v>40,87</v>
      </c>
      <c r="M210" s="1">
        <f t="shared" ref="M210" si="71">TRUNC(J210*L210,2)</f>
        <v>613.04999999999995</v>
      </c>
      <c r="N210" s="30">
        <f>C210</f>
        <v>9002011</v>
      </c>
      <c r="O210" s="1" t="str">
        <f>UPPER(IF($B210="EDIF",VLOOKUP($C210,[1]EDIF!$A$1:$F$3677,5,0),(IF($B210="INFRA",VLOOKUP($C210,[1]INFRA!$A$1:$F$1859,5,0),(IF($B210="SINAPI",VLOOKUP($C210,[1]SINAPI!$A$1:$G$9552,6,0),(IF($B210="CDHU",VLOOKUP($C210,[1]CDHU!$A$1:$G$5122,7,0),(IF($B210="SIEC",VLOOKUP($C210,[1]SIEC!$A$1:$F$5304,6,0),(IF($B210="DER",VLOOKUP($C210,[1]DER!$A$1:$F$3075,6,0),(IF($B210="FDE",VLOOKUP($C210,[1]FDE!$A$1:$F$3289,6,0),(IF($B210="SICRO",VLOOKUP($C210,[1]SICRO!$A$1:$E$7371,5,0)))))))))))))))))</f>
        <v>SIURB-E JAN/26</v>
      </c>
    </row>
    <row r="211" spans="2:15" hidden="1" x14ac:dyDescent="0.2">
      <c r="B211" s="37"/>
      <c r="C211" s="35" t="s">
        <v>9</v>
      </c>
      <c r="D211" s="203" t="s">
        <v>249</v>
      </c>
      <c r="E211" s="204"/>
      <c r="F211" s="204"/>
      <c r="G211" s="204"/>
      <c r="H211" s="205"/>
      <c r="I211" s="25"/>
      <c r="J211" s="36"/>
      <c r="K211" s="1">
        <v>15</v>
      </c>
      <c r="N211" s="19"/>
    </row>
    <row r="212" spans="2:15" hidden="1" x14ac:dyDescent="0.2">
      <c r="B212" s="37"/>
      <c r="C212" s="35" t="s">
        <v>9</v>
      </c>
      <c r="D212" s="203"/>
      <c r="E212" s="204"/>
      <c r="F212" s="204"/>
      <c r="G212" s="204"/>
      <c r="H212" s="205"/>
      <c r="I212" s="25"/>
      <c r="J212" s="36"/>
      <c r="N212" s="19"/>
    </row>
    <row r="213" spans="2:15" x14ac:dyDescent="0.2">
      <c r="B213" s="37" t="s">
        <v>8</v>
      </c>
      <c r="C213" s="51">
        <v>9002055</v>
      </c>
      <c r="D213" s="206" t="str">
        <f>UPPER(IF($B213="EDIF",VLOOKUP($C213,[1]EDIF!$A$1:$F$3677,2,0),(IF($B213="INFRA",VLOOKUP($C213,[1]INFRA!$A$1:$F$1859,2,0),(IF($B213="SINAPI",VLOOKUP($C213,[1]SINAPI!$A$1:$G$9552,2,0),(IF($B213="CDHU",VLOOKUP($C213,[1]CDHU!$A$1:$G$5122,2,0),(IF($B213="SIEC",VLOOKUP($C213,[1]SIEC!$A$1:$F$5304,2,0),(IF($B213="DER",VLOOKUP($C213,[1]DER!$A$1:$F$3075,2,0),(IF($B213="FDE",VLOOKUP($C213,[1]FDE!$A$1:$F$3289,2,0),(IF($B213="SICRO",VLOOKUP($C213,[1]SICRO!$A$1:$E$7371,2,0)))))))))))))))))</f>
        <v>ELETRODUTO DE PVC CORRUGADO REFORÇADO, ANTICHAMA - 25MM (3/4")</v>
      </c>
      <c r="E213" s="207"/>
      <c r="F213" s="207"/>
      <c r="G213" s="207"/>
      <c r="H213" s="208"/>
      <c r="I213" s="28" t="str">
        <f>UPPER(IF($B213="EDIF",VLOOKUP($C213,[1]EDIF!$A$1:$F$3677,3,0),(IF($B213="INFRA",VLOOKUP($C213,[1]INFRA!$A$1:$F$1859,3,0),(IF($B213="SINAPI",VLOOKUP($C213,[1]SINAPI!$A$1:$G$9552,3,0),(IF($B213="CDHU",VLOOKUP($C213,[1]CDHU!$A$1:$G$5122,3,0),(IF($B213="SIEC",VLOOKUP($C213,[1]SIEC!$A$1:$F$5304,3,0),(IF($B213="DER",VLOOKUP($C213,[1]DER!$A$1:$F$2075,3,0),(IF($B213="FDE",VLOOKUP($C213,[1]FDE!$A$1:$F$3289,3,0),(IF($B213="SICRO",VLOOKUP($C213,[1]SICRO!$A$1:$E$7371,3,0)))))))))))))))))</f>
        <v>M</v>
      </c>
      <c r="J213" s="36">
        <f>SUM(K214)</f>
        <v>15</v>
      </c>
      <c r="L213" s="1" t="str">
        <f>UPPER(ROUND((IF($B213="EDIF",VLOOKUP($C213,[1]EDIF!$A$1:$F$3677,4,0),(IF($B213="INFRA",VLOOKUP($C213,[1]INFRA!$A$1:$F$1859,4,0),(IF($B213="SINAPI",VLOOKUP($C213,[1]SINAPI!$A$1:$G$9552,4,0),(IF($B213="CDHU",VLOOKUP($C213,[1]CDHU!$A$1:$G$5122,6,0),(IF($B213="SIEC",VLOOKUP($C213,[1]SIEC!$A$1:$F$5304,5,0),(IF($B213="DER",VLOOKUP($C213,[1]DER!$A$1:$F$3075,5,0),(IF($B213="FDE",VLOOKUP($C213,[1]FDE!$A$1:$F$3289,5,0),(IF($B213="SICRO",VLOOKUP($C213,[1]SICRO!$A$1:$E$7371,4,0))))))))))))))))),2))</f>
        <v>10,55</v>
      </c>
      <c r="M213" s="1">
        <f t="shared" ref="M213" si="72">TRUNC(J213*L213,2)</f>
        <v>158.25</v>
      </c>
      <c r="N213" s="30">
        <f>C213</f>
        <v>9002055</v>
      </c>
      <c r="O213" s="1" t="str">
        <f>UPPER(IF($B213="EDIF",VLOOKUP($C213,[1]EDIF!$A$1:$F$3677,5,0),(IF($B213="INFRA",VLOOKUP($C213,[1]INFRA!$A$1:$F$1859,5,0),(IF($B213="SINAPI",VLOOKUP($C213,[1]SINAPI!$A$1:$G$9552,6,0),(IF($B213="CDHU",VLOOKUP($C213,[1]CDHU!$A$1:$G$5122,7,0),(IF($B213="SIEC",VLOOKUP($C213,[1]SIEC!$A$1:$F$5304,6,0),(IF($B213="DER",VLOOKUP($C213,[1]DER!$A$1:$F$3075,6,0),(IF($B213="FDE",VLOOKUP($C213,[1]FDE!$A$1:$F$3289,6,0),(IF($B213="SICRO",VLOOKUP($C213,[1]SICRO!$A$1:$E$7371,5,0)))))))))))))))))</f>
        <v>SIURB-E JAN/26</v>
      </c>
    </row>
    <row r="214" spans="2:15" hidden="1" x14ac:dyDescent="0.2">
      <c r="B214" s="37"/>
      <c r="C214" s="35" t="s">
        <v>9</v>
      </c>
      <c r="D214" s="203" t="s">
        <v>250</v>
      </c>
      <c r="E214" s="204"/>
      <c r="F214" s="204"/>
      <c r="G214" s="204"/>
      <c r="H214" s="205"/>
      <c r="I214" s="25"/>
      <c r="J214" s="36"/>
      <c r="K214" s="1">
        <v>15</v>
      </c>
      <c r="N214" s="19"/>
    </row>
    <row r="215" spans="2:15" hidden="1" x14ac:dyDescent="0.2">
      <c r="B215" s="37"/>
      <c r="C215" s="35" t="s">
        <v>9</v>
      </c>
      <c r="D215" s="203"/>
      <c r="E215" s="204"/>
      <c r="F215" s="204"/>
      <c r="G215" s="204"/>
      <c r="H215" s="205"/>
      <c r="I215" s="25"/>
      <c r="J215" s="36"/>
      <c r="N215" s="19"/>
    </row>
    <row r="216" spans="2:15" x14ac:dyDescent="0.2">
      <c r="B216" s="37" t="s">
        <v>8</v>
      </c>
      <c r="C216" s="51">
        <v>9003005</v>
      </c>
      <c r="D216" s="206" t="str">
        <f>UPPER(IF($B216="EDIF",VLOOKUP($C216,[1]EDIF!$A$1:$F$3677,2,0),(IF($B216="INFRA",VLOOKUP($C216,[1]INFRA!$A$1:$F$1859,2,0),(IF($B216="SINAPI",VLOOKUP($C216,[1]SINAPI!$A$1:$G$9552,2,0),(IF($B216="CDHU",VLOOKUP($C216,[1]CDHU!$A$1:$G$5122,2,0),(IF($B216="SIEC",VLOOKUP($C216,[1]SIEC!$A$1:$F$5304,2,0),(IF($B216="DER",VLOOKUP($C216,[1]DER!$A$1:$F$3075,2,0),(IF($B216="FDE",VLOOKUP($C216,[1]FDE!$A$1:$F$3289,2,0),(IF($B216="SICRO",VLOOKUP($C216,[1]SICRO!$A$1:$E$7371,2,0)))))))))))))))))</f>
        <v>CABO 2,50MM2 - ISOLAMENTO PARA 0,7KV - CLASSE 4 - FLEXÍVEL</v>
      </c>
      <c r="E216" s="207"/>
      <c r="F216" s="207"/>
      <c r="G216" s="207"/>
      <c r="H216" s="208"/>
      <c r="I216" s="28" t="str">
        <f>UPPER(IF($B216="EDIF",VLOOKUP($C216,[1]EDIF!$A$1:$F$3677,3,0),(IF($B216="INFRA",VLOOKUP($C216,[1]INFRA!$A$1:$F$1859,3,0),(IF($B216="SINAPI",VLOOKUP($C216,[1]SINAPI!$A$1:$G$9552,3,0),(IF($B216="CDHU",VLOOKUP($C216,[1]CDHU!$A$1:$G$5122,3,0),(IF($B216="SIEC",VLOOKUP($C216,[1]SIEC!$A$1:$F$5304,3,0),(IF($B216="DER",VLOOKUP($C216,[1]DER!$A$1:$F$2075,3,0),(IF($B216="FDE",VLOOKUP($C216,[1]FDE!$A$1:$F$3289,3,0),(IF($B216="SICRO",VLOOKUP($C216,[1]SICRO!$A$1:$E$7371,3,0)))))))))))))))))</f>
        <v>M</v>
      </c>
      <c r="J216" s="36">
        <f>SUM(K217)</f>
        <v>600</v>
      </c>
      <c r="L216" s="1" t="str">
        <f>UPPER(ROUND((IF($B216="EDIF",VLOOKUP($C216,[1]EDIF!$A$1:$F$3677,4,0),(IF($B216="INFRA",VLOOKUP($C216,[1]INFRA!$A$1:$F$1859,4,0),(IF($B216="SINAPI",VLOOKUP($C216,[1]SINAPI!$A$1:$G$9552,4,0),(IF($B216="CDHU",VLOOKUP($C216,[1]CDHU!$A$1:$G$5122,6,0),(IF($B216="SIEC",VLOOKUP($C216,[1]SIEC!$A$1:$F$5304,5,0),(IF($B216="DER",VLOOKUP($C216,[1]DER!$A$1:$F$3075,5,0),(IF($B216="FDE",VLOOKUP($C216,[1]FDE!$A$1:$F$3289,5,0),(IF($B216="SICRO",VLOOKUP($C216,[1]SICRO!$A$1:$E$7371,4,0))))))))))))))))),2))</f>
        <v>4,8</v>
      </c>
      <c r="M216" s="1">
        <f t="shared" ref="M216" si="73">TRUNC(J216*L216,2)</f>
        <v>2880</v>
      </c>
      <c r="N216" s="30">
        <f>C216</f>
        <v>9003005</v>
      </c>
      <c r="O216" s="1" t="str">
        <f>UPPER(IF($B216="EDIF",VLOOKUP($C216,[1]EDIF!$A$1:$F$3677,5,0),(IF($B216="INFRA",VLOOKUP($C216,[1]INFRA!$A$1:$F$1859,5,0),(IF($B216="SINAPI",VLOOKUP($C216,[1]SINAPI!$A$1:$G$9552,6,0),(IF($B216="CDHU",VLOOKUP($C216,[1]CDHU!$A$1:$G$5122,7,0),(IF($B216="SIEC",VLOOKUP($C216,[1]SIEC!$A$1:$F$5304,6,0),(IF($B216="DER",VLOOKUP($C216,[1]DER!$A$1:$F$3075,6,0),(IF($B216="FDE",VLOOKUP($C216,[1]FDE!$A$1:$F$3289,6,0),(IF($B216="SICRO",VLOOKUP($C216,[1]SICRO!$A$1:$E$7371,5,0)))))))))))))))))</f>
        <v>SIURB-E JAN/26</v>
      </c>
    </row>
    <row r="217" spans="2:15" hidden="1" x14ac:dyDescent="0.2">
      <c r="B217" s="37"/>
      <c r="C217" s="35" t="s">
        <v>9</v>
      </c>
      <c r="D217" s="203"/>
      <c r="E217" s="204"/>
      <c r="F217" s="204"/>
      <c r="G217" s="204"/>
      <c r="H217" s="205"/>
      <c r="I217" s="25"/>
      <c r="J217" s="36"/>
      <c r="K217" s="1">
        <v>600</v>
      </c>
      <c r="N217" s="19"/>
    </row>
    <row r="218" spans="2:15" hidden="1" x14ac:dyDescent="0.2">
      <c r="B218" s="37"/>
      <c r="C218" s="35" t="s">
        <v>9</v>
      </c>
      <c r="D218" s="203"/>
      <c r="E218" s="204"/>
      <c r="F218" s="204"/>
      <c r="G218" s="204"/>
      <c r="H218" s="205"/>
      <c r="I218" s="25"/>
      <c r="J218" s="36"/>
      <c r="N218" s="19"/>
    </row>
    <row r="219" spans="2:15" x14ac:dyDescent="0.2">
      <c r="B219" s="37"/>
      <c r="C219" s="54" t="s">
        <v>7</v>
      </c>
      <c r="D219" s="209" t="s">
        <v>186</v>
      </c>
      <c r="E219" s="210"/>
      <c r="F219" s="210"/>
      <c r="G219" s="210"/>
      <c r="H219" s="211"/>
      <c r="I219" s="53"/>
      <c r="J219" s="36"/>
      <c r="N219" s="19"/>
    </row>
    <row r="220" spans="2:15" x14ac:dyDescent="0.2">
      <c r="B220" s="37" t="s">
        <v>8</v>
      </c>
      <c r="C220" s="51">
        <v>10060035</v>
      </c>
      <c r="D220" s="206" t="str">
        <f>UPPER(IF($B220="EDIF",VLOOKUP($C220,[1]EDIF!$A$1:$F$3677,2,0),(IF($B220="INFRA",VLOOKUP($C220,[1]INFRA!$A$1:$F$1859,2,0),(IF($B220="SINAPI",VLOOKUP($C220,[1]SINAPI!$A$1:$G$9552,2,0),(IF($B220="CDHU",VLOOKUP($C220,[1]CDHU!$A$1:$G$5122,2,0),(IF($B220="SIEC",VLOOKUP($C220,[1]SIEC!$A$1:$F$5304,2,0),(IF($B220="DER",VLOOKUP($C220,[1]DER!$A$1:$F$3075,2,0),(IF($B220="FDE",VLOOKUP($C220,[1]FDE!$A$1:$F$3289,2,0),(IF($B220="SICRO",VLOOKUP($C220,[1]SICRO!$A$1:$E$7371,2,0)))))))))))))))))</f>
        <v>RETIRADA DE APARELHOS SANITÁRIOS, INCLUSIVE ACESSÓRIOS</v>
      </c>
      <c r="E220" s="207"/>
      <c r="F220" s="207"/>
      <c r="G220" s="207"/>
      <c r="H220" s="208"/>
      <c r="I220" s="28" t="str">
        <f>UPPER(IF($B220="EDIF",VLOOKUP($C220,[1]EDIF!$A$1:$F$3677,3,0),(IF($B220="INFRA",VLOOKUP($C220,[1]INFRA!$A$1:$F$1859,3,0),(IF($B220="SINAPI",VLOOKUP($C220,[1]SINAPI!$A$1:$G$9552,3,0),(IF($B220="CDHU",VLOOKUP($C220,[1]CDHU!$A$1:$G$5122,3,0),(IF($B220="SIEC",VLOOKUP($C220,[1]SIEC!$A$1:$F$5304,3,0),(IF($B220="DER",VLOOKUP($C220,[1]DER!$A$1:$F$2075,3,0),(IF($B220="FDE",VLOOKUP($C220,[1]FDE!$A$1:$F$3289,3,0),(IF($B220="SICRO",VLOOKUP($C220,[1]SICRO!$A$1:$E$7371,3,0)))))))))))))))))</f>
        <v>UN</v>
      </c>
      <c r="J220" s="36">
        <f>SUM(K221)</f>
        <v>1</v>
      </c>
      <c r="L220" s="1" t="str">
        <f>UPPER(ROUND((IF($B220="EDIF",VLOOKUP($C220,[1]EDIF!$A$1:$F$3677,4,0),(IF($B220="INFRA",VLOOKUP($C220,[1]INFRA!$A$1:$F$1859,4,0),(IF($B220="SINAPI",VLOOKUP($C220,[1]SINAPI!$A$1:$G$9552,4,0),(IF($B220="CDHU",VLOOKUP($C220,[1]CDHU!$A$1:$G$5122,6,0),(IF($B220="SIEC",VLOOKUP($C220,[1]SIEC!$A$1:$F$5304,5,0),(IF($B220="DER",VLOOKUP($C220,[1]DER!$A$1:$F$3075,5,0),(IF($B220="FDE",VLOOKUP($C220,[1]FDE!$A$1:$F$3289,5,0),(IF($B220="SICRO",VLOOKUP($C220,[1]SICRO!$A$1:$E$7371,4,0))))))))))))))))),2))</f>
        <v>48,84</v>
      </c>
      <c r="M220" s="1">
        <f t="shared" ref="M220" si="74">TRUNC(J220*L220,2)</f>
        <v>48.84</v>
      </c>
      <c r="N220" s="30">
        <f>C220</f>
        <v>10060035</v>
      </c>
      <c r="O220" s="1" t="str">
        <f>UPPER(IF($B220="EDIF",VLOOKUP($C220,[1]EDIF!$A$1:$F$3677,5,0),(IF($B220="INFRA",VLOOKUP($C220,[1]INFRA!$A$1:$F$1859,5,0),(IF($B220="SINAPI",VLOOKUP($C220,[1]SINAPI!$A$1:$G$9552,6,0),(IF($B220="CDHU",VLOOKUP($C220,[1]CDHU!$A$1:$G$5122,7,0),(IF($B220="SIEC",VLOOKUP($C220,[1]SIEC!$A$1:$F$5304,6,0),(IF($B220="DER",VLOOKUP($C220,[1]DER!$A$1:$F$3075,6,0),(IF($B220="FDE",VLOOKUP($C220,[1]FDE!$A$1:$F$3289,6,0),(IF($B220="SICRO",VLOOKUP($C220,[1]SICRO!$A$1:$E$7371,5,0)))))))))))))))))</f>
        <v>SIURB-E JAN/26</v>
      </c>
    </row>
    <row r="221" spans="2:15" hidden="1" x14ac:dyDescent="0.2">
      <c r="B221" s="37"/>
      <c r="C221" s="35" t="s">
        <v>9</v>
      </c>
      <c r="D221" s="203" t="s">
        <v>211</v>
      </c>
      <c r="E221" s="204"/>
      <c r="F221" s="204"/>
      <c r="G221" s="204"/>
      <c r="H221" s="205"/>
      <c r="I221" s="25"/>
      <c r="J221" s="36"/>
      <c r="K221" s="1">
        <v>1</v>
      </c>
      <c r="N221" s="19"/>
    </row>
    <row r="222" spans="2:15" hidden="1" x14ac:dyDescent="0.2">
      <c r="B222" s="37"/>
      <c r="C222" s="35" t="s">
        <v>9</v>
      </c>
      <c r="D222" s="203"/>
      <c r="E222" s="204"/>
      <c r="F222" s="204"/>
      <c r="G222" s="204"/>
      <c r="H222" s="205"/>
      <c r="I222" s="25"/>
      <c r="J222" s="36"/>
      <c r="N222" s="19"/>
    </row>
    <row r="223" spans="2:15" x14ac:dyDescent="0.2">
      <c r="B223" s="37" t="s">
        <v>58</v>
      </c>
      <c r="C223" s="35" t="s">
        <v>173</v>
      </c>
      <c r="D223" s="206" t="str">
        <f>UPPER(IF($B223="EDIF",VLOOKUP($C223,[1]EDIF!$A$1:$F$3677,2,0),(IF($B223="INFRA",VLOOKUP($C223,[1]INFRA!$A$1:$F$1859,2,0),(IF($B223="SINAPI",VLOOKUP($C223,[1]SINAPI!$A$1:$G$9552,2,0),(IF($B223="CDHU",VLOOKUP($C223,[1]CDHU!$A$1:$G$5122,2,0),(IF($B223="SIEC",VLOOKUP($C223,[1]SIEC!$A$1:$F$5304,2,0),(IF($B223="DER",VLOOKUP($C223,[1]DER!$A$1:$F$3075,2,0),(IF($B223="FDE",VLOOKUP($C223,[1]FDE!$A$1:$F$3289,2,0),(IF($B223="SICRO",VLOOKUP($C223,[1]SICRO!$A$1:$E$7371,2,0)))))))))))))))))</f>
        <v>LAVATÓRIO EM LOUÇA COM COLUNA SUSPENSA</v>
      </c>
      <c r="E223" s="207"/>
      <c r="F223" s="207"/>
      <c r="G223" s="207"/>
      <c r="H223" s="208"/>
      <c r="I223" s="28" t="str">
        <f>UPPER(IF($B223="EDIF",VLOOKUP($C223,[1]EDIF!$A$1:$F$3677,3,0),(IF($B223="INFRA",VLOOKUP($C223,[1]INFRA!$A$1:$F$1859,3,0),(IF($B223="SINAPI",VLOOKUP($C223,[1]SINAPI!$A$1:$G$9552,3,0),(IF($B223="CDHU",VLOOKUP($C223,[1]CDHU!$A$1:$G$5122,3,0),(IF($B223="SIEC",VLOOKUP($C223,[1]SIEC!$A$1:$F$5304,3,0),(IF($B223="DER",VLOOKUP($C223,[1]DER!$A$1:$F$2075,3,0),(IF($B223="FDE",VLOOKUP($C223,[1]FDE!$A$1:$F$3289,3,0),(IF($B223="SICRO",VLOOKUP($C223,[1]SICRO!$A$1:$E$7371,3,0)))))))))))))))))</f>
        <v>UN</v>
      </c>
      <c r="J223" s="36">
        <f>SUM(K224)</f>
        <v>1</v>
      </c>
      <c r="L223" s="1" t="str">
        <f>UPPER(ROUND((IF($B223="EDIF",VLOOKUP($C223,[1]EDIF!$A$1:$F$3677,4,0),(IF($B223="INFRA",VLOOKUP($C223,[1]INFRA!$A$1:$F$1859,4,0),(IF($B223="SINAPI",VLOOKUP($C223,[1]SINAPI!$A$1:$G$9552,4,0),(IF($B223="CDHU",VLOOKUP($C223,[1]CDHU!$A$1:$G$5122,6,0),(IF($B223="SIEC",VLOOKUP($C223,[1]SIEC!$A$1:$F$5304,5,0),(IF($B223="DER",VLOOKUP($C223,[1]DER!$A$1:$F$3075,5,0),(IF($B223="FDE",VLOOKUP($C223,[1]FDE!$A$1:$F$3289,5,0),(IF($B223="SICRO",VLOOKUP($C223,[1]SICRO!$A$1:$E$7371,4,0))))))))))))))))),2))</f>
        <v>674,9</v>
      </c>
      <c r="M223" s="1">
        <f t="shared" ref="M223" si="75">TRUNC(J223*L223,2)</f>
        <v>674.9</v>
      </c>
      <c r="N223" s="30" t="str">
        <f>C223</f>
        <v>44.01.240</v>
      </c>
      <c r="O223" s="1" t="str">
        <f>UPPER(IF($B223="EDIF",VLOOKUP($C223,[1]EDIF!$A$1:$F$3677,5,0),(IF($B223="INFRA",VLOOKUP($C223,[1]INFRA!$A$1:$F$1859,5,0),(IF($B223="SINAPI",VLOOKUP($C223,[1]SINAPI!$A$1:$G$9552,6,0),(IF($B223="CDHU",VLOOKUP($C223,[1]CDHU!$A$1:$G$5122,7,0),(IF($B223="SIEC",VLOOKUP($C223,[1]SIEC!$A$1:$F$5304,6,0),(IF($B223="DER",VLOOKUP($C223,[1]DER!$A$1:$F$3075,6,0),(IF($B223="FDE",VLOOKUP($C223,[1]FDE!$A$1:$F$3289,6,0),(IF($B223="SICRO",VLOOKUP($C223,[1]SICRO!$A$1:$E$7371,5,0)))))))))))))))))</f>
        <v>15</v>
      </c>
    </row>
    <row r="224" spans="2:15" hidden="1" x14ac:dyDescent="0.2">
      <c r="B224" s="37"/>
      <c r="C224" s="35" t="s">
        <v>9</v>
      </c>
      <c r="D224" s="203" t="s">
        <v>212</v>
      </c>
      <c r="E224" s="204"/>
      <c r="F224" s="204"/>
      <c r="G224" s="204"/>
      <c r="H224" s="205"/>
      <c r="I224" s="25"/>
      <c r="J224" s="36"/>
      <c r="K224" s="1">
        <v>1</v>
      </c>
      <c r="N224" s="19"/>
    </row>
    <row r="225" spans="2:15" hidden="1" x14ac:dyDescent="0.2">
      <c r="B225" s="37"/>
      <c r="C225" s="35" t="s">
        <v>9</v>
      </c>
      <c r="D225" s="203"/>
      <c r="E225" s="204"/>
      <c r="F225" s="204"/>
      <c r="G225" s="204"/>
      <c r="H225" s="205"/>
      <c r="I225" s="25"/>
      <c r="J225" s="36"/>
      <c r="N225" s="19"/>
    </row>
    <row r="226" spans="2:15" x14ac:dyDescent="0.2">
      <c r="B226" s="37" t="s">
        <v>8</v>
      </c>
      <c r="C226" s="51">
        <v>10011077</v>
      </c>
      <c r="D226" s="206" t="str">
        <f>UPPER(IF($B226="EDIF",VLOOKUP($C226,[1]EDIF!$A$1:$F$3677,2,0),(IF($B226="INFRA",VLOOKUP($C226,[1]INFRA!$A$1:$F$1859,2,0),(IF($B226="SINAPI",VLOOKUP($C226,[1]SINAPI!$A$1:$G$9552,2,0),(IF($B226="CDHU",VLOOKUP($C226,[1]CDHU!$A$1:$G$5122,2,0),(IF($B226="SIEC",VLOOKUP($C226,[1]SIEC!$A$1:$F$5304,2,0),(IF($B226="DER",VLOOKUP($C226,[1]DER!$A$1:$F$3075,2,0),(IF($B226="FDE",VLOOKUP($C226,[1]FDE!$A$1:$F$3289,2,0),(IF($B226="SICRO",VLOOKUP($C226,[1]SICRO!$A$1:$E$7371,2,0)))))))))))))))))</f>
        <v>CANALETA MEIA CANA EM CONCRETO D=40CM</v>
      </c>
      <c r="E226" s="207"/>
      <c r="F226" s="207"/>
      <c r="G226" s="207"/>
      <c r="H226" s="208"/>
      <c r="I226" s="28" t="str">
        <f>UPPER(IF($B226="EDIF",VLOOKUP($C226,[1]EDIF!$A$1:$F$3677,3,0),(IF($B226="INFRA",VLOOKUP($C226,[1]INFRA!$A$1:$F$1859,3,0),(IF($B226="SINAPI",VLOOKUP($C226,[1]SINAPI!$A$1:$G$9552,3,0),(IF($B226="CDHU",VLOOKUP($C226,[1]CDHU!$A$1:$G$5122,3,0),(IF($B226="SIEC",VLOOKUP($C226,[1]SIEC!$A$1:$F$5304,3,0),(IF($B226="DER",VLOOKUP($C226,[1]DER!$A$1:$F$2075,3,0),(IF($B226="FDE",VLOOKUP($C226,[1]FDE!$A$1:$F$3289,3,0),(IF($B226="SICRO",VLOOKUP($C226,[1]SICRO!$A$1:$E$7371,3,0)))))))))))))))))</f>
        <v>M</v>
      </c>
      <c r="J226" s="36">
        <f>SUM(K227)</f>
        <v>8.0500000000000007</v>
      </c>
      <c r="L226" s="1" t="str">
        <f>UPPER(ROUND((IF($B226="EDIF",VLOOKUP($C226,[1]EDIF!$A$1:$F$3677,4,0),(IF($B226="INFRA",VLOOKUP($C226,[1]INFRA!$A$1:$F$1859,4,0),(IF($B226="SINAPI",VLOOKUP($C226,[1]SINAPI!$A$1:$G$9552,4,0),(IF($B226="CDHU",VLOOKUP($C226,[1]CDHU!$A$1:$G$5122,6,0),(IF($B226="SIEC",VLOOKUP($C226,[1]SIEC!$A$1:$F$5304,5,0),(IF($B226="DER",VLOOKUP($C226,[1]DER!$A$1:$F$3075,5,0),(IF($B226="FDE",VLOOKUP($C226,[1]FDE!$A$1:$F$3289,5,0),(IF($B226="SICRO",VLOOKUP($C226,[1]SICRO!$A$1:$E$7371,4,0))))))))))))))))),2))</f>
        <v>128,38</v>
      </c>
      <c r="M226" s="1">
        <f t="shared" ref="M226" si="76">TRUNC(J226*L226,2)</f>
        <v>1033.45</v>
      </c>
      <c r="N226" s="30">
        <f>C226</f>
        <v>10011077</v>
      </c>
      <c r="O226" s="1" t="str">
        <f>UPPER(IF($B226="EDIF",VLOOKUP($C226,[1]EDIF!$A$1:$F$3677,5,0),(IF($B226="INFRA",VLOOKUP($C226,[1]INFRA!$A$1:$F$1859,5,0),(IF($B226="SINAPI",VLOOKUP($C226,[1]SINAPI!$A$1:$G$9552,6,0),(IF($B226="CDHU",VLOOKUP($C226,[1]CDHU!$A$1:$G$5122,7,0),(IF($B226="SIEC",VLOOKUP($C226,[1]SIEC!$A$1:$F$5304,6,0),(IF($B226="DER",VLOOKUP($C226,[1]DER!$A$1:$F$3075,6,0),(IF($B226="FDE",VLOOKUP($C226,[1]FDE!$A$1:$F$3289,6,0),(IF($B226="SICRO",VLOOKUP($C226,[1]SICRO!$A$1:$E$7371,5,0)))))))))))))))))</f>
        <v>SIURB-E JAN/26</v>
      </c>
    </row>
    <row r="227" spans="2:15" hidden="1" x14ac:dyDescent="0.2">
      <c r="B227" s="37"/>
      <c r="C227" s="35" t="s">
        <v>9</v>
      </c>
      <c r="D227" s="203" t="s">
        <v>253</v>
      </c>
      <c r="E227" s="204"/>
      <c r="F227" s="204"/>
      <c r="G227" s="204"/>
      <c r="H227" s="205"/>
      <c r="I227" s="25"/>
      <c r="J227" s="36"/>
      <c r="K227" s="1">
        <f>3.7+4.35</f>
        <v>8.0500000000000007</v>
      </c>
      <c r="N227" s="19"/>
    </row>
    <row r="228" spans="2:15" hidden="1" x14ac:dyDescent="0.2">
      <c r="B228" s="37"/>
      <c r="C228" s="35" t="s">
        <v>9</v>
      </c>
      <c r="D228" s="203"/>
      <c r="E228" s="204"/>
      <c r="F228" s="204"/>
      <c r="G228" s="204"/>
      <c r="H228" s="205"/>
      <c r="I228" s="25"/>
      <c r="J228" s="36"/>
      <c r="N228" s="19"/>
    </row>
    <row r="229" spans="2:15" x14ac:dyDescent="0.2">
      <c r="B229" s="37" t="s">
        <v>8</v>
      </c>
      <c r="C229" s="35">
        <v>3040024</v>
      </c>
      <c r="D229" s="206" t="str">
        <f>UPPER(IF($B229="EDIF",VLOOKUP($C229,[1]EDIF!$A$1:$F$3677,2,0),(IF($B229="INFRA",VLOOKUP($C229,[1]INFRA!$A$1:$F$1859,2,0),(IF($B229="SINAPI",VLOOKUP($C229,[1]SINAPI!$A$1:$G$9552,2,0),(IF($B229="CDHU",VLOOKUP($C229,[1]CDHU!$A$1:$G$5122,2,0),(IF($B229="SIEC",VLOOKUP($C229,[1]SIEC!$A$1:$F$5304,2,0),(IF($B229="DER",VLOOKUP($C229,[1]DER!$A$1:$F$3075,2,0),(IF($B229="FDE",VLOOKUP($C229,[1]FDE!$A$1:$F$3289,2,0),(IF($B229="SICRO",VLOOKUP($C229,[1]SICRO!$A$1:$E$7371,2,0)))))))))))))))))</f>
        <v>LIXAMENTO MECÂNICO EM SUPERFÍCIES DE CONCRETO</v>
      </c>
      <c r="E229" s="207"/>
      <c r="F229" s="207"/>
      <c r="G229" s="207"/>
      <c r="H229" s="208"/>
      <c r="I229" s="28" t="str">
        <f>UPPER(IF($B229="EDIF",VLOOKUP($C229,[1]EDIF!$A$1:$F$3677,3,0),(IF($B229="INFRA",VLOOKUP($C229,[1]INFRA!$A$1:$F$1859,3,0),(IF($B229="SINAPI",VLOOKUP($C229,[1]SINAPI!$A$1:$G$9552,3,0),(IF($B229="CDHU",VLOOKUP($C229,[1]CDHU!$A$1:$G$5122,3,0),(IF($B229="SIEC",VLOOKUP($C229,[1]SIEC!$A$1:$F$5304,3,0),(IF($B229="DER",VLOOKUP($C229,[1]DER!$A$1:$F$2075,3,0),(IF($B229="FDE",VLOOKUP($C229,[1]FDE!$A$1:$F$3289,3,0),(IF($B229="SICRO",VLOOKUP($C229,[1]SICRO!$A$1:$E$7371,3,0)))))))))))))))))</f>
        <v>M2</v>
      </c>
      <c r="J229" s="36">
        <f>SUM(K230)</f>
        <v>5</v>
      </c>
      <c r="L229" s="1" t="str">
        <f>UPPER(ROUND((IF($B229="EDIF",VLOOKUP($C229,[1]EDIF!$A$1:$F$3677,4,0),(IF($B229="INFRA",VLOOKUP($C229,[1]INFRA!$A$1:$F$1859,4,0),(IF($B229="SINAPI",VLOOKUP($C229,[1]SINAPI!$A$1:$G$9552,4,0),(IF($B229="CDHU",VLOOKUP($C229,[1]CDHU!$A$1:$G$5122,6,0),(IF($B229="SIEC",VLOOKUP($C229,[1]SIEC!$A$1:$F$5304,5,0),(IF($B229="DER",VLOOKUP($C229,[1]DER!$A$1:$F$3075,5,0),(IF($B229="FDE",VLOOKUP($C229,[1]FDE!$A$1:$F$3289,5,0),(IF($B229="SICRO",VLOOKUP($C229,[1]SICRO!$A$1:$E$7371,4,0))))))))))))))))),2))</f>
        <v>10,33</v>
      </c>
      <c r="M229" s="1">
        <f t="shared" ref="M229" si="77">TRUNC(J229*L229,2)</f>
        <v>51.65</v>
      </c>
      <c r="N229" s="30">
        <f>C229</f>
        <v>3040024</v>
      </c>
      <c r="O229" s="1" t="str">
        <f>UPPER(IF($B229="EDIF",VLOOKUP($C229,[1]EDIF!$A$1:$F$3677,5,0),(IF($B229="INFRA",VLOOKUP($C229,[1]INFRA!$A$1:$F$1859,5,0),(IF($B229="SINAPI",VLOOKUP($C229,[1]SINAPI!$A$1:$G$9552,6,0),(IF($B229="CDHU",VLOOKUP($C229,[1]CDHU!$A$1:$G$5122,7,0),(IF($B229="SIEC",VLOOKUP($C229,[1]SIEC!$A$1:$F$5304,6,0),(IF($B229="DER",VLOOKUP($C229,[1]DER!$A$1:$F$3075,6,0),(IF($B229="FDE",VLOOKUP($C229,[1]FDE!$A$1:$F$3289,6,0),(IF($B229="SICRO",VLOOKUP($C229,[1]SICRO!$A$1:$E$7371,5,0)))))))))))))))))</f>
        <v>SIURB-E JAN/26</v>
      </c>
    </row>
    <row r="230" spans="2:15" hidden="1" x14ac:dyDescent="0.2">
      <c r="B230" s="37"/>
      <c r="C230" s="35" t="s">
        <v>9</v>
      </c>
      <c r="D230" s="203" t="s">
        <v>213</v>
      </c>
      <c r="E230" s="204"/>
      <c r="F230" s="204"/>
      <c r="G230" s="204"/>
      <c r="H230" s="205"/>
      <c r="I230" s="25"/>
      <c r="J230" s="36"/>
      <c r="K230" s="1">
        <v>5</v>
      </c>
      <c r="N230" s="19"/>
    </row>
    <row r="231" spans="2:15" hidden="1" x14ac:dyDescent="0.2">
      <c r="B231" s="37"/>
      <c r="C231" s="35" t="s">
        <v>9</v>
      </c>
      <c r="D231" s="203"/>
      <c r="E231" s="204"/>
      <c r="F231" s="204"/>
      <c r="G231" s="204"/>
      <c r="H231" s="205"/>
      <c r="I231" s="25"/>
      <c r="J231" s="36"/>
      <c r="N231" s="19"/>
    </row>
    <row r="232" spans="2:15" x14ac:dyDescent="0.2">
      <c r="B232" s="37" t="s">
        <v>58</v>
      </c>
      <c r="C232" s="35" t="s">
        <v>183</v>
      </c>
      <c r="D232" s="206" t="str">
        <f>UPPER(IF($B232="EDIF",VLOOKUP($C232,[1]EDIF!$A$1:$F$3677,2,0),(IF($B232="INFRA",VLOOKUP($C232,[1]INFRA!$A$1:$F$1859,2,0),(IF($B232="SINAPI",VLOOKUP($C232,[1]SINAPI!$A$1:$G$9552,2,0),(IF($B232="CDHU",VLOOKUP($C232,[1]CDHU!$A$1:$G$5122,2,0),(IF($B232="SIEC",VLOOKUP($C232,[1]SIEC!$A$1:$F$5304,2,0),(IF($B232="DER",VLOOKUP($C232,[1]DER!$A$1:$F$3075,2,0),(IF($B232="FDE",VLOOKUP($C232,[1]FDE!$A$1:$F$3289,2,0),(IF($B232="SICRO",VLOOKUP($C232,[1]SICRO!$A$1:$E$7371,2,0)))))))))))))))))</f>
        <v>MOLDURA DE GESSO SIMPLES, LARGURA ATÉ 6,0CM</v>
      </c>
      <c r="E232" s="207"/>
      <c r="F232" s="207"/>
      <c r="G232" s="207"/>
      <c r="H232" s="228"/>
      <c r="I232" s="28" t="str">
        <f>UPPER(IF($B232="EDIF",VLOOKUP($C232,[1]EDIF!$A$1:$F$3677,3,0),(IF($B232="INFRA",VLOOKUP($C232,[1]INFRA!$A$1:$F$1859,3,0),(IF($B232="SINAPI",VLOOKUP($C232,[1]SINAPI!$A$1:$G$9552,3,0),(IF($B232="CDHU",VLOOKUP($C232,[1]CDHU!$A$1:$G$5122,3,0),(IF($B232="SIEC",VLOOKUP($C232,[1]SIEC!$A$1:$F$5304,3,0),(IF($B232="DER",VLOOKUP($C232,[1]DER!$A$1:$F$2075,3,0),(IF($B232="FDE",VLOOKUP($C232,[1]FDE!$A$1:$F$3289,3,0),(IF($B232="SICRO",VLOOKUP($C232,[1]SICRO!$A$1:$E$7371,3,0)))))))))))))))))</f>
        <v>M</v>
      </c>
      <c r="J232" s="36">
        <f>SUM(K233)</f>
        <v>66.260000000000005</v>
      </c>
      <c r="L232" s="1" t="str">
        <f>UPPER(ROUND((IF($B232="EDIF",VLOOKUP($C232,[1]EDIF!$A$1:$F$3677,4,0),(IF($B232="INFRA",VLOOKUP($C232,[1]INFRA!$A$1:$F$1859,4,0),(IF($B232="SINAPI",VLOOKUP($C232,[1]SINAPI!$A$1:$G$9552,4,0),(IF($B232="CDHU",VLOOKUP($C232,[1]CDHU!$A$1:$G$5122,6,0),(IF($B232="SIEC",VLOOKUP($C232,[1]SIEC!$A$1:$F$5304,5,0),(IF($B232="DER",VLOOKUP($C232,[1]DER!$A$1:$F$3075,5,0),(IF($B232="FDE",VLOOKUP($C232,[1]FDE!$A$1:$F$3289,5,0),(IF($B232="SICRO",VLOOKUP($C232,[1]SICRO!$A$1:$E$7371,4,0))))))))))))))))),2))</f>
        <v>26,18</v>
      </c>
      <c r="M232" s="1">
        <f t="shared" ref="M232" si="78">TRUNC(J232*L232,2)</f>
        <v>1734.68</v>
      </c>
      <c r="N232" s="30" t="str">
        <f>C232</f>
        <v>22.20.050</v>
      </c>
      <c r="O232" s="1" t="str">
        <f>UPPER(IF($B232="EDIF",VLOOKUP($C232,[1]EDIF!$A$1:$F$3677,5,0),(IF($B232="INFRA",VLOOKUP($C232,[1]INFRA!$A$1:$F$1859,5,0),(IF($B232="SINAPI",VLOOKUP($C232,[1]SINAPI!$A$1:$G$9552,6,0),(IF($B232="CDHU",VLOOKUP($C232,[1]CDHU!$A$1:$G$5122,7,0),(IF($B232="SIEC",VLOOKUP($C232,[1]SIEC!$A$1:$F$5304,6,0),(IF($B232="DER",VLOOKUP($C232,[1]DER!$A$1:$F$3075,6,0),(IF($B232="FDE",VLOOKUP($C232,[1]FDE!$A$1:$F$3289,6,0),(IF($B232="SICRO",VLOOKUP($C232,[1]SICRO!$A$1:$E$7371,5,0)))))))))))))))))</f>
        <v>15</v>
      </c>
    </row>
    <row r="233" spans="2:15" hidden="1" x14ac:dyDescent="0.2">
      <c r="B233" s="37"/>
      <c r="C233" s="35" t="s">
        <v>9</v>
      </c>
      <c r="D233" s="203" t="s">
        <v>214</v>
      </c>
      <c r="E233" s="204"/>
      <c r="F233" s="204"/>
      <c r="G233" s="204"/>
      <c r="H233" s="205"/>
      <c r="I233" s="25">
        <f xml:space="preserve"> 3.52+2.45+1.9+0.75+1.05+1.1+1.15+1.75+2.05+2.3+3.52</f>
        <v>21.540000000000003</v>
      </c>
      <c r="J233" s="36"/>
      <c r="K233" s="57">
        <f>I233+I234</f>
        <v>66.260000000000005</v>
      </c>
      <c r="N233" s="19"/>
    </row>
    <row r="234" spans="2:15" hidden="1" x14ac:dyDescent="0.2">
      <c r="B234" s="37"/>
      <c r="C234" s="35" t="s">
        <v>9</v>
      </c>
      <c r="D234" s="203" t="s">
        <v>215</v>
      </c>
      <c r="E234" s="204"/>
      <c r="F234" s="204"/>
      <c r="G234" s="204"/>
      <c r="H234" s="205"/>
      <c r="I234" s="25">
        <f>2.45+4.57+2.1+0.75+1.2+1.3+2.55+4.95+2+1.65+3.95+4.1+4.95+2.45+1.5+1.35+2.9</f>
        <v>44.720000000000006</v>
      </c>
      <c r="J234" s="36"/>
      <c r="N234" s="19"/>
    </row>
    <row r="235" spans="2:15" hidden="1" x14ac:dyDescent="0.2">
      <c r="B235" s="37"/>
      <c r="C235" s="54" t="s">
        <v>9</v>
      </c>
      <c r="D235" s="203"/>
      <c r="E235" s="204"/>
      <c r="F235" s="204"/>
      <c r="G235" s="204"/>
      <c r="H235" s="205"/>
      <c r="I235" s="25"/>
      <c r="J235" s="36"/>
      <c r="N235" s="19"/>
    </row>
    <row r="236" spans="2:15" x14ac:dyDescent="0.2">
      <c r="B236" s="37" t="s">
        <v>8</v>
      </c>
      <c r="C236" s="35">
        <v>12001040</v>
      </c>
      <c r="D236" s="206" t="str">
        <f>UPPER(IF($B236="EDIF",VLOOKUP($C236,[1]EDIF!$A$1:$F$3677,2,0),(IF($B236="INFRA",VLOOKUP($C236,[1]INFRA!$A$1:$F$1859,2,0),(IF($B236="SINAPI",VLOOKUP($C236,[1]SINAPI!$A$1:$G$9552,2,0),(IF($B236="CDHU",VLOOKUP($C236,[1]CDHU!$A$1:$G$5122,2,0),(IF($B236="SIEC",VLOOKUP($C236,[1]SIEC!$A$1:$F$5304,2,0),(IF($B236="DER",VLOOKUP($C236,[1]DER!$A$1:$F$3075,2,0),(IF($B236="FDE",VLOOKUP($C236,[1]FDE!$A$1:$F$3289,2,0),(IF($B236="SICRO",VLOOKUP($C236,[1]SICRO!$A$1:$E$7371,2,0)))))))))))))))))</f>
        <v>FORRO DE GESSO COMUM - PLACA CONVENCIONAL (FORNECIMENTO E INSTALAÇÃO)</v>
      </c>
      <c r="E236" s="207"/>
      <c r="F236" s="207"/>
      <c r="G236" s="207"/>
      <c r="H236" s="208"/>
      <c r="I236" s="28" t="str">
        <f>UPPER(IF($B236="EDIF",VLOOKUP($C236,[1]EDIF!$A$1:$F$3677,3,0),(IF($B236="INFRA",VLOOKUP($C236,[1]INFRA!$A$1:$F$1859,3,0),(IF($B236="SINAPI",VLOOKUP($C236,[1]SINAPI!$A$1:$G$9552,3,0),(IF($B236="CDHU",VLOOKUP($C236,[1]CDHU!$A$1:$G$5122,3,0),(IF($B236="SIEC",VLOOKUP($C236,[1]SIEC!$A$1:$F$5304,3,0),(IF($B236="DER",VLOOKUP($C236,[1]DER!$A$1:$F$2075,3,0),(IF($B236="FDE",VLOOKUP($C236,[1]FDE!$A$1:$F$3289,3,0),(IF($B236="SICRO",VLOOKUP($C236,[1]SICRO!$A$1:$E$7371,3,0)))))))))))))))))</f>
        <v>M2</v>
      </c>
      <c r="J236" s="36">
        <f>SUM(K237)</f>
        <v>10</v>
      </c>
      <c r="L236" s="1" t="str">
        <f>UPPER(ROUND((IF($B236="EDIF",VLOOKUP($C236,[1]EDIF!$A$1:$F$3677,4,0),(IF($B236="INFRA",VLOOKUP($C236,[1]INFRA!$A$1:$F$1859,4,0),(IF($B236="SINAPI",VLOOKUP($C236,[1]SINAPI!$A$1:$G$9552,4,0),(IF($B236="CDHU",VLOOKUP($C236,[1]CDHU!$A$1:$G$5122,6,0),(IF($B236="SIEC",VLOOKUP($C236,[1]SIEC!$A$1:$F$5304,5,0),(IF($B236="DER",VLOOKUP($C236,[1]DER!$A$1:$F$3075,5,0),(IF($B236="FDE",VLOOKUP($C236,[1]FDE!$A$1:$F$3289,5,0),(IF($B236="SICRO",VLOOKUP($C236,[1]SICRO!$A$1:$E$7371,4,0))))))))))))))))),2))</f>
        <v>125,97</v>
      </c>
      <c r="M236" s="1">
        <f t="shared" ref="M236" si="79">TRUNC(J236*L236,2)</f>
        <v>1259.7</v>
      </c>
      <c r="N236" s="30">
        <f>C236</f>
        <v>12001040</v>
      </c>
      <c r="O236" s="1" t="str">
        <f>UPPER(IF($B236="EDIF",VLOOKUP($C236,[1]EDIF!$A$1:$F$3677,5,0),(IF($B236="INFRA",VLOOKUP($C236,[1]INFRA!$A$1:$F$1859,5,0),(IF($B236="SINAPI",VLOOKUP($C236,[1]SINAPI!$A$1:$G$9552,6,0),(IF($B236="CDHU",VLOOKUP($C236,[1]CDHU!$A$1:$G$5122,7,0),(IF($B236="SIEC",VLOOKUP($C236,[1]SIEC!$A$1:$F$5304,6,0),(IF($B236="DER",VLOOKUP($C236,[1]DER!$A$1:$F$3075,6,0),(IF($B236="FDE",VLOOKUP($C236,[1]FDE!$A$1:$F$3289,6,0),(IF($B236="SICRO",VLOOKUP($C236,[1]SICRO!$A$1:$E$7371,5,0)))))))))))))))))</f>
        <v>SIURB-E JAN/26</v>
      </c>
    </row>
    <row r="237" spans="2:15" hidden="1" x14ac:dyDescent="0.2">
      <c r="B237" s="37"/>
      <c r="C237" s="35" t="s">
        <v>9</v>
      </c>
      <c r="D237" s="203" t="s">
        <v>241</v>
      </c>
      <c r="E237" s="204"/>
      <c r="F237" s="204"/>
      <c r="G237" s="204"/>
      <c r="H237" s="205"/>
      <c r="I237" s="25"/>
      <c r="J237" s="36"/>
      <c r="K237" s="1">
        <v>10</v>
      </c>
      <c r="N237" s="19"/>
    </row>
    <row r="238" spans="2:15" hidden="1" x14ac:dyDescent="0.2">
      <c r="B238" s="37"/>
      <c r="C238" s="35" t="s">
        <v>9</v>
      </c>
      <c r="D238" s="203"/>
      <c r="E238" s="204"/>
      <c r="F238" s="204"/>
      <c r="G238" s="204"/>
      <c r="H238" s="205"/>
      <c r="I238" s="25"/>
      <c r="J238" s="36"/>
      <c r="N238" s="19"/>
    </row>
    <row r="239" spans="2:15" x14ac:dyDescent="0.2">
      <c r="B239" s="37" t="s">
        <v>56</v>
      </c>
      <c r="C239" s="35">
        <v>98749</v>
      </c>
      <c r="D239" s="206" t="str">
        <f>UPPER(IF($B239="EDIF",VLOOKUP($C239,[1]EDIF!$A$1:$F$3677,2,0),(IF($B239="INFRA",VLOOKUP($C239,[1]INFRA!$A$1:$F$1859,2,0),(IF($B239="SINAPI",VLOOKUP($C239,[1]SINAPI!$A$1:$G$9552,2,0),(IF($B239="CDHU",VLOOKUP($C239,[1]CDHU!$A$1:$G$5122,2,0),(IF($B239="SIEC",VLOOKUP($C239,[1]SIEC!$A$1:$F$5304,2,0),(IF($B239="DER",VLOOKUP($C239,[1]DER!$A$1:$F$3075,2,0),(IF($B239="FDE",VLOOKUP($C239,[1]FDE!$A$1:$F$3289,2,0),(IF($B239="SICRO",VLOOKUP($C239,[1]SICRO!$A$1:$E$7371,2,0)))))))))))))))))</f>
        <v>SOLDA DE TOPO EM CHAPA/PERFIL/TUBO DE AÇO CHANFRADO, ESPESSURA=5/16''. AF_06/2018</v>
      </c>
      <c r="E239" s="207"/>
      <c r="F239" s="207"/>
      <c r="G239" s="207"/>
      <c r="H239" s="208"/>
      <c r="I239" s="117" t="str">
        <f>UPPER(IF($B239="EDIF",VLOOKUP($C239,[1]EDIF!$A$1:$F$3677,3,0),(IF($B239="INFRA",VLOOKUP($C239,[1]INFRA!$A$1:$F$1859,3,0),(IF($B239="SINAPI",VLOOKUP($C239,[1]SINAPI!$A$1:$G$9552,3,0),(IF($B239="CDHU",VLOOKUP($C239,[1]CDHU!$A$1:$G$5122,3,0),(IF($B239="SIEC",VLOOKUP($C239,[1]SIEC!$A$1:$F$5304,3,0),(IF($B239="DER",VLOOKUP($C239,[1]DER!$A$1:$F$2075,3,0),(IF($B239="FDE",VLOOKUP($C239,[1]FDE!$A$1:$F$3289,3,0),(IF($B239="SICRO",VLOOKUP($C239,[1]SICRO!$A$1:$E$7371,3,0)))))))))))))))))</f>
        <v>M</v>
      </c>
      <c r="J239" s="36">
        <f>SUM(K240)</f>
        <v>3</v>
      </c>
      <c r="L239" s="1" t="str">
        <f>UPPER(ROUND((IF($B239="EDIF",VLOOKUP($C239,[1]EDIF!$A$1:$F$3677,4,0),(IF($B239="INFRA",VLOOKUP($C239,[1]INFRA!$A$1:$F$1859,4,0),(IF($B239="SINAPI",VLOOKUP($C239,[1]SINAPI!$A$1:$G$9552,4,0),(IF($B239="CDHU",VLOOKUP($C239,[1]CDHU!$A$1:$G$5122,6,0),(IF($B239="SIEC",VLOOKUP($C239,[1]SIEC!$A$1:$F$5304,5,0),(IF($B239="DER",VLOOKUP($C239,[1]DER!$A$1:$F$3075,5,0),(IF($B239="FDE",VLOOKUP($C239,[1]FDE!$A$1:$F$3289,5,0),(IF($B239="SICRO",VLOOKUP($C239,[1]SICRO!$A$1:$E$7371,4,0))))))))))))))))),2))</f>
        <v>115,58</v>
      </c>
      <c r="M239" s="1">
        <f t="shared" ref="M239" si="80">TRUNC(J239*L239,2)</f>
        <v>346.74</v>
      </c>
      <c r="N239" s="30">
        <f>C239</f>
        <v>98749</v>
      </c>
      <c r="O239" s="1" t="str">
        <f>UPPER(IF($B239="EDIF",VLOOKUP($C239,[1]EDIF!$A$1:$F$3677,5,0),(IF($B239="INFRA",VLOOKUP($C239,[1]INFRA!$A$1:$F$1859,5,0),(IF($B239="SINAPI",VLOOKUP($C239,[1]SINAPI!$A$1:$G$9552,6,0),(IF($B239="CDHU",VLOOKUP($C239,[1]CDHU!$A$1:$G$5122,7,0),(IF($B239="SIEC",VLOOKUP($C239,[1]SIEC!$A$1:$F$5304,6,0),(IF($B239="DER",VLOOKUP($C239,[1]DER!$A$1:$F$3075,6,0),(IF($B239="FDE",VLOOKUP($C239,[1]FDE!$A$1:$F$3289,6,0),(IF($B239="SICRO",VLOOKUP($C239,[1]SICRO!$A$1:$E$7371,5,0)))))))))))))))))</f>
        <v>SINAPI JUN/26</v>
      </c>
    </row>
    <row r="240" spans="2:15" hidden="1" x14ac:dyDescent="0.2">
      <c r="B240" s="37"/>
      <c r="C240" s="35" t="s">
        <v>9</v>
      </c>
      <c r="D240" s="203"/>
      <c r="E240" s="204"/>
      <c r="F240" s="204"/>
      <c r="G240" s="204"/>
      <c r="H240" s="205"/>
      <c r="I240" s="25"/>
      <c r="J240" s="36"/>
      <c r="K240" s="1">
        <v>3</v>
      </c>
      <c r="N240" s="19"/>
    </row>
    <row r="241" spans="2:15" hidden="1" x14ac:dyDescent="0.2">
      <c r="B241" s="37"/>
      <c r="C241" s="35" t="s">
        <v>9</v>
      </c>
      <c r="D241" s="203"/>
      <c r="E241" s="204"/>
      <c r="F241" s="204"/>
      <c r="G241" s="204"/>
      <c r="H241" s="205"/>
      <c r="I241" s="25"/>
      <c r="J241" s="36"/>
      <c r="N241" s="19"/>
    </row>
    <row r="242" spans="2:15" x14ac:dyDescent="0.2">
      <c r="B242" s="37" t="s">
        <v>187</v>
      </c>
      <c r="C242" s="35">
        <v>4806395</v>
      </c>
      <c r="D242" s="206" t="str">
        <f>UPPER(IF($B242="EDIF",VLOOKUP($C242,[1]EDIF!$A$1:$F$3677,2,0),(IF($B242="INFRA",VLOOKUP($C242,[1]INFRA!$A$1:$F$1859,2,0),(IF($B242="SINAPI",VLOOKUP($C242,[1]SINAPI!$A$1:$G$9552,2,0),(IF($B242="CDHU",VLOOKUP($C242,[1]CDHU!$A$1:$G$5122,2,0),(IF($B242="SIEC",VLOOKUP($C242,[1]SIEC!$A$1:$F$5304,2,0),(IF($B242="DER",VLOOKUP($C242,[1]DER!$A$1:$F$3075,2,0),(IF($B242="FDE",VLOOKUP($C242,[1]FDE!$A$1:$F$3289,2,0),(IF($B242="SICRO",VLOOKUP($C242,[1]SICRO!$A$1:$E$7371,2,0)))))))))))))))))</f>
        <v>FIXAÇÃO DE PARAFUSO EM ESTRUTURA METÁLICA</v>
      </c>
      <c r="E242" s="207"/>
      <c r="F242" s="207"/>
      <c r="G242" s="207"/>
      <c r="H242" s="208"/>
      <c r="I242" s="28" t="str">
        <f>UPPER(IF($B242="EDIF",VLOOKUP($C242,[1]EDIF!$A$1:$F$3677,3,0),(IF($B242="INFRA",VLOOKUP($C242,[1]INFRA!$A$1:$F$1859,3,0),(IF($B242="SINAPI",VLOOKUP($C242,[1]SINAPI!$A$1:$G$9552,3,0),(IF($B242="CDHU",VLOOKUP($C242,[1]CDHU!$A$1:$G$5122,3,0),(IF($B242="SIEC",VLOOKUP($C242,[1]SIEC!$A$1:$F$5304,3,0),(IF($B242="DER",VLOOKUP($C242,[1]DER!$A$1:$F$2075,3,0),(IF($B242="FDE",VLOOKUP($C242,[1]FDE!$A$1:$F$3289,3,0),(IF($B242="SICRO",VLOOKUP($C242,[1]SICRO!$A$1:$E$7371,3,0)))))))))))))))))</f>
        <v>UN</v>
      </c>
      <c r="J242" s="36">
        <f>SUM(K243)</f>
        <v>30</v>
      </c>
      <c r="L242" s="1" t="str">
        <f>UPPER(ROUND((IF($B242="EDIF",VLOOKUP($C242,[1]EDIF!$A$1:$F$3677,4,0),(IF($B242="INFRA",VLOOKUP($C242,[1]INFRA!$A$1:$F$1859,4,0),(IF($B242="SINAPI",VLOOKUP($C242,[1]SINAPI!$A$1:$G$9552,4,0),(IF($B242="CDHU",VLOOKUP($C242,[1]CDHU!$A$1:$G$5122,6,0),(IF($B242="SIEC",VLOOKUP($C242,[1]SIEC!$A$1:$F$5304,5,0),(IF($B242="DER",VLOOKUP($C242,[1]DER!$A$1:$F$3075,5,0),(IF($B242="FDE",VLOOKUP($C242,[1]FDE!$A$1:$F$3289,5,0),(IF($B242="SICRO",VLOOKUP($C242,[1]SICRO!$A$1:$E$7371,4,0))))))))))))))))),2))</f>
        <v>7,39</v>
      </c>
      <c r="M242" s="1">
        <f t="shared" ref="M242" si="81">TRUNC(J242*L242,2)</f>
        <v>221.7</v>
      </c>
      <c r="N242" s="30">
        <f>C242</f>
        <v>4806395</v>
      </c>
      <c r="O242" s="1" t="str">
        <f>UPPER(IF($B242="EDIF",VLOOKUP($C242,[1]EDIF!$A$1:$F$3677,5,0),(IF($B242="INFRA",VLOOKUP($C242,[1]INFRA!$A$1:$F$1859,5,0),(IF($B242="SINAPI",VLOOKUP($C242,[1]SINAPI!$A$1:$G$9552,6,0),(IF($B242="CDHU",VLOOKUP($C242,[1]CDHU!$A$1:$G$5122,7,0),(IF($B242="SIEC",VLOOKUP($C242,[1]SIEC!$A$1:$F$5304,6,0),(IF($B242="DER",VLOOKUP($C242,[1]DER!$A$1:$F$3075,6,0),(IF($B242="FDE",VLOOKUP($C242,[1]FDE!$A$1:$F$3289,6,0),(IF($B242="SICRO",VLOOKUP($C242,[1]SICRO!$A$1:$E$7371,5,0)))))))))))))))))</f>
        <v>SICRO ABR/26</v>
      </c>
    </row>
    <row r="243" spans="2:15" hidden="1" x14ac:dyDescent="0.2">
      <c r="B243" s="37"/>
      <c r="C243" s="35" t="s">
        <v>9</v>
      </c>
      <c r="D243" s="203" t="s">
        <v>188</v>
      </c>
      <c r="E243" s="204"/>
      <c r="F243" s="204"/>
      <c r="G243" s="204"/>
      <c r="H243" s="205"/>
      <c r="I243" s="25"/>
      <c r="J243" s="36"/>
      <c r="K243" s="1">
        <v>30</v>
      </c>
      <c r="N243" s="19"/>
    </row>
    <row r="244" spans="2:15" hidden="1" x14ac:dyDescent="0.2">
      <c r="B244" s="37"/>
      <c r="C244" s="35" t="s">
        <v>9</v>
      </c>
      <c r="D244" s="203"/>
      <c r="E244" s="204"/>
      <c r="F244" s="204"/>
      <c r="G244" s="204"/>
      <c r="H244" s="205"/>
      <c r="I244" s="25"/>
      <c r="J244" s="36"/>
      <c r="N244" s="19"/>
    </row>
    <row r="245" spans="2:15" x14ac:dyDescent="0.2">
      <c r="B245" s="37" t="s">
        <v>57</v>
      </c>
      <c r="C245" s="35" t="s">
        <v>251</v>
      </c>
      <c r="D245" s="206" t="str">
        <f>UPPER(IF($B245="EDIF",VLOOKUP($C245,[1]EDIF!$A$1:$F$3677,2,0),(IF($B245="INFRA",VLOOKUP($C245,[1]INFRA!$A$1:$F$1859,2,0),(IF($B245="SINAPI",VLOOKUP($C245,[1]SINAPI!$A$1:$G$9552,2,0),(IF($B245="CDHU",VLOOKUP($C245,[1]CDHU!$A$1:$G$5122,2,0),(IF($B245="SIEC",VLOOKUP($C245,[1]SIEC!$A$1:$F$5304,2,0),(IF($B245="DER",VLOOKUP($C245,[1]DER!$A$1:$F$3075,2,0),(IF($B245="FDE",VLOOKUP($C245,[1]FDE!$A$1:$F$3289,2,0),(IF($B245="SICRO",VLOOKUP($C245,[1]SICRO!$A$1:$E$7371,2,0)))))))))))))))))</f>
        <v>FORNECIMENTO E COLOCACAO DE CHUMBADORES EXPANSIVEIS D=3/4"</v>
      </c>
      <c r="E245" s="207"/>
      <c r="F245" s="207"/>
      <c r="G245" s="207"/>
      <c r="H245" s="208"/>
      <c r="I245" s="28" t="str">
        <f>UPPER(IF($B245="EDIF",VLOOKUP($C245,[1]EDIF!$A$1:$F$3677,3,0),(IF($B245="INFRA",VLOOKUP($C245,[1]INFRA!$A$1:$F$1859,3,0),(IF($B245="SINAPI",VLOOKUP($C245,[1]SINAPI!$A$1:$G$9552,3,0),(IF($B245="CDHU",VLOOKUP($C245,[1]CDHU!$A$1:$G$5122,3,0),(IF($B245="SIEC",VLOOKUP($C245,[1]SIEC!$A$1:$F$5304,3,0),(IF($B245="DER",VLOOKUP($C245,[1]DER!$A$1:$F$2075,3,0),(IF($B245="FDE",VLOOKUP($C245,[1]FDE!$A$1:$F$3289,3,0),(IF($B245="SICRO",VLOOKUP($C245,[1]SICRO!$A$1:$E$7371,3,0)))))))))))))))))</f>
        <v>UN</v>
      </c>
      <c r="J245" s="36">
        <f>SUM(K246)</f>
        <v>8</v>
      </c>
      <c r="L245" s="1" t="str">
        <f>UPPER(ROUND((IF($B245="EDIF",VLOOKUP($C245,[1]EDIF!$A$1:$F$3677,4,0),(IF($B245="INFRA",VLOOKUP($C245,[1]INFRA!$A$1:$F$1859,4,0),(IF($B245="SINAPI",VLOOKUP($C245,[1]SINAPI!$A$1:$G$9552,4,0),(IF($B245="CDHU",VLOOKUP($C245,[1]CDHU!$A$1:$G$5122,6,0),(IF($B245="SIEC",VLOOKUP($C245,[1]SIEC!$A$1:$F$5304,5,0),(IF($B245="DER",VLOOKUP($C245,[1]DER!$A$1:$F$3075,5,0),(IF($B245="FDE",VLOOKUP($C245,[1]FDE!$A$1:$F$3289,5,0),(IF($B245="SICRO",VLOOKUP($C245,[1]SICRO!$A$1:$E$7371,4,0))))))))))))))))),2))</f>
        <v>32,68</v>
      </c>
      <c r="M245" s="1">
        <f t="shared" ref="M245" si="82">TRUNC(J245*L245,2)</f>
        <v>261.44</v>
      </c>
      <c r="N245" s="30" t="str">
        <f>C245</f>
        <v>16.45.001</v>
      </c>
      <c r="O245" s="1" t="str">
        <f>UPPER(IF($B245="EDIF",VLOOKUP($C245,[1]EDIF!$A$1:$F$3677,5,0),(IF($B245="INFRA",VLOOKUP($C245,[1]INFRA!$A$1:$F$1859,5,0),(IF($B245="SINAPI",VLOOKUP($C245,[1]SINAPI!$A$1:$G$9552,6,0),(IF($B245="CDHU",VLOOKUP($C245,[1]CDHU!$A$1:$G$5122,7,0),(IF($B245="SIEC",VLOOKUP($C245,[1]SIEC!$A$1:$F$5304,6,0),(IF($B245="DER",VLOOKUP($C245,[1]DER!$A$1:$F$3075,6,0),(IF($B245="FDE",VLOOKUP($C245,[1]FDE!$A$1:$F$3289,6,0),(IF($B245="SICRO",VLOOKUP($C245,[1]SICRO!$A$1:$E$7371,5,0)))))))))))))))))</f>
        <v>FDE ABR/26</v>
      </c>
    </row>
    <row r="246" spans="2:15" hidden="1" x14ac:dyDescent="0.2">
      <c r="B246" s="37"/>
      <c r="C246" s="35" t="s">
        <v>9</v>
      </c>
      <c r="D246" s="203" t="s">
        <v>252</v>
      </c>
      <c r="E246" s="204"/>
      <c r="F246" s="204"/>
      <c r="G246" s="204"/>
      <c r="H246" s="205"/>
      <c r="I246" s="25"/>
      <c r="J246" s="36"/>
      <c r="K246" s="1">
        <v>8</v>
      </c>
      <c r="N246" s="19"/>
    </row>
    <row r="247" spans="2:15" hidden="1" x14ac:dyDescent="0.2">
      <c r="B247" s="37"/>
      <c r="C247" s="35" t="s">
        <v>9</v>
      </c>
      <c r="D247" s="203"/>
      <c r="E247" s="204"/>
      <c r="F247" s="204"/>
      <c r="G247" s="204"/>
      <c r="H247" s="205"/>
      <c r="I247" s="25"/>
      <c r="J247" s="36"/>
      <c r="N247" s="19"/>
    </row>
    <row r="248" spans="2:15" x14ac:dyDescent="0.2">
      <c r="B248" s="37" t="s">
        <v>58</v>
      </c>
      <c r="C248" s="35" t="s">
        <v>68</v>
      </c>
      <c r="D248" s="206" t="str">
        <f>UPPER(IF($B248="EDIF",VLOOKUP($C248,[1]EDIF!$A$1:$F$3677,2,0),(IF($B248="INFRA",VLOOKUP($C248,[1]INFRA!$A$1:$F$1859,2,0),(IF($B248="SINAPI",VLOOKUP($C248,[1]SINAPI!$A$1:$G$9552,2,0),(IF($B248="CDHU",VLOOKUP($C248,[1]CDHU!$A$1:$G$5122,2,0),(IF($B248="SIEC",VLOOKUP($C248,[1]SIEC!$A$1:$F$5304,2,0),(IF($B248="DER",VLOOKUP($C248,[1]DER!$A$1:$F$3075,2,0),(IF($B248="FDE",VLOOKUP($C248,[1]FDE!$A$1:$F$3289,2,0),(IF($B248="SICRO",VLOOKUP($C248,[1]SICRO!$A$1:$E$7371,2,0)))))))))))))))))</f>
        <v>BANCO DE MADEIRA COM ENCOSTO E PÉS EM FERRO FUNDIDO PINTADO</v>
      </c>
      <c r="E248" s="207"/>
      <c r="F248" s="207"/>
      <c r="G248" s="207"/>
      <c r="H248" s="208"/>
      <c r="I248" s="28" t="str">
        <f>UPPER(IF($B248="EDIF",VLOOKUP($C248,[1]EDIF!$A$1:$F$3677,3,0),(IF($B248="INFRA",VLOOKUP($C248,[1]INFRA!$A$1:$F$1859,3,0),(IF($B248="SINAPI",VLOOKUP($C248,[1]SINAPI!$A$1:$G$9552,3,0),(IF($B248="CDHU",VLOOKUP($C248,[1]CDHU!$A$1:$G$5122,3,0),(IF($B248="SIEC",VLOOKUP($C248,[1]SIEC!$A$1:$F$5304,3,0),(IF($B248="DER",VLOOKUP($C248,[1]DER!$A$1:$F$2075,3,0),(IF($B248="FDE",VLOOKUP($C248,[1]FDE!$A$1:$F$3289,3,0),(IF($B248="SICRO",VLOOKUP($C248,[1]SICRO!$A$1:$E$7371,3,0)))))))))))))))))</f>
        <v>UN</v>
      </c>
      <c r="J248" s="36">
        <f>SUM(K249)</f>
        <v>5</v>
      </c>
      <c r="L248" s="1" t="str">
        <f>UPPER(ROUND((IF($B248="EDIF",VLOOKUP($C248,[1]EDIF!$A$1:$F$3677,4,0),(IF($B248="INFRA",VLOOKUP($C248,[1]INFRA!$A$1:$F$1859,4,0),(IF($B248="SINAPI",VLOOKUP($C248,[1]SINAPI!$A$1:$G$9552,4,0),(IF($B248="CDHU",VLOOKUP($C248,[1]CDHU!$A$1:$G$5122,6,0),(IF($B248="SIEC",VLOOKUP($C248,[1]SIEC!$A$1:$F$5304,5,0),(IF($B248="DER",VLOOKUP($C248,[1]DER!$A$1:$F$3075,5,0),(IF($B248="FDE",VLOOKUP($C248,[1]FDE!$A$1:$F$3289,5,0),(IF($B248="SICRO",VLOOKUP($C248,[1]SICRO!$A$1:$E$7371,4,0))))))))))))))))),2))</f>
        <v>926,56</v>
      </c>
      <c r="M248" s="1">
        <f t="shared" ref="M248" si="83">TRUNC(J248*L248,2)</f>
        <v>4632.8</v>
      </c>
      <c r="N248" s="30" t="str">
        <f>C248</f>
        <v>98.02.210</v>
      </c>
      <c r="O248" s="1" t="str">
        <f>UPPER(IF($B248="EDIF",VLOOKUP($C248,[1]EDIF!$A$1:$F$3677,5,0),(IF($B248="INFRA",VLOOKUP($C248,[1]INFRA!$A$1:$F$1859,5,0),(IF($B248="SINAPI",VLOOKUP($C248,[1]SINAPI!$A$1:$G$9552,6,0),(IF($B248="CDHU",VLOOKUP($C248,[1]CDHU!$A$1:$G$5122,7,0),(IF($B248="SIEC",VLOOKUP($C248,[1]SIEC!$A$1:$F$5304,6,0),(IF($B248="DER",VLOOKUP($C248,[1]DER!$A$1:$F$3075,6,0),(IF($B248="FDE",VLOOKUP($C248,[1]FDE!$A$1:$F$3289,6,0),(IF($B248="SICRO",VLOOKUP($C248,[1]SICRO!$A$1:$E$7371,5,0)))))))))))))))))</f>
        <v>15</v>
      </c>
    </row>
    <row r="249" spans="2:15" hidden="1" x14ac:dyDescent="0.2">
      <c r="B249" s="37"/>
      <c r="C249" s="35" t="s">
        <v>9</v>
      </c>
      <c r="D249" s="203" t="s">
        <v>176</v>
      </c>
      <c r="E249" s="204"/>
      <c r="F249" s="204"/>
      <c r="G249" s="204"/>
      <c r="H249" s="205"/>
      <c r="I249" s="25"/>
      <c r="J249" s="36"/>
      <c r="K249" s="1">
        <v>5</v>
      </c>
      <c r="N249" s="19"/>
    </row>
    <row r="250" spans="2:15" hidden="1" x14ac:dyDescent="0.2">
      <c r="B250" s="37"/>
      <c r="C250" s="35" t="s">
        <v>9</v>
      </c>
      <c r="D250" s="203"/>
      <c r="E250" s="204"/>
      <c r="F250" s="204"/>
      <c r="G250" s="204"/>
      <c r="H250" s="205"/>
      <c r="I250" s="25"/>
      <c r="J250" s="36"/>
      <c r="N250" s="19"/>
    </row>
    <row r="251" spans="2:15" x14ac:dyDescent="0.2">
      <c r="B251" s="37" t="s">
        <v>57</v>
      </c>
      <c r="C251" s="35" t="s">
        <v>69</v>
      </c>
      <c r="D251" s="206" t="str">
        <f>UPPER(IF($B251="EDIF",VLOOKUP($C251,[1]EDIF!$A$1:$F$3677,2,0),(IF($B251="INFRA",VLOOKUP($C251,[1]INFRA!$A$1:$F$1859,2,0),(IF($B251="SINAPI",VLOOKUP($C251,[1]SINAPI!$A$1:$G$9552,2,0),(IF($B251="CDHU",VLOOKUP($C251,[1]CDHU!$A$1:$G$5122,2,0),(IF($B251="SIEC",VLOOKUP($C251,[1]SIEC!$A$1:$F$5304,2,0),(IF($B251="DER",VLOOKUP($C251,[1]DER!$A$1:$F$3075,2,0),(IF($B251="FDE",VLOOKUP($C251,[1]FDE!$A$1:$F$3289,2,0),(IF($B251="SICRO",VLOOKUP($C251,[1]SICRO!$A$1:$E$7371,2,0)))))))))))))))))</f>
        <v>FL-07 FLOREIRA PRE FABRICADO DE CONCRETO Ø 60CM</v>
      </c>
      <c r="E251" s="207"/>
      <c r="F251" s="207"/>
      <c r="G251" s="207"/>
      <c r="H251" s="208"/>
      <c r="I251" s="28" t="str">
        <f>UPPER(IF($B251="EDIF",VLOOKUP($C251,[1]EDIF!$A$1:$F$3677,3,0),(IF($B251="INFRA",VLOOKUP($C251,[1]INFRA!$A$1:$F$1859,3,0),(IF($B251="SINAPI",VLOOKUP($C251,[1]SINAPI!$A$1:$G$9552,3,0),(IF($B251="CDHU",VLOOKUP($C251,[1]CDHU!$A$1:$G$5122,3,0),(IF($B251="SIEC",VLOOKUP($C251,[1]SIEC!$A$1:$F$5304,3,0),(IF($B251="DER",VLOOKUP($C251,[1]DER!$A$1:$F$2075,3,0),(IF($B251="FDE",VLOOKUP($C251,[1]FDE!$A$1:$F$3289,3,0),(IF($B251="SICRO",VLOOKUP($C251,[1]SICRO!$A$1:$E$7371,3,0)))))))))))))))))</f>
        <v>UN</v>
      </c>
      <c r="J251" s="36">
        <f>SUM(K252)</f>
        <v>6</v>
      </c>
      <c r="L251" s="1" t="str">
        <f>UPPER(ROUND((IF($B251="EDIF",VLOOKUP($C251,[1]EDIF!$A$1:$F$3677,4,0),(IF($B251="INFRA",VLOOKUP($C251,[1]INFRA!$A$1:$F$1859,4,0),(IF($B251="SINAPI",VLOOKUP($C251,[1]SINAPI!$A$1:$G$9552,4,0),(IF($B251="CDHU",VLOOKUP($C251,[1]CDHU!$A$1:$G$5122,6,0),(IF($B251="SIEC",VLOOKUP($C251,[1]SIEC!$A$1:$F$5304,5,0),(IF($B251="DER",VLOOKUP($C251,[1]DER!$A$1:$F$3075,5,0),(IF($B251="FDE",VLOOKUP($C251,[1]FDE!$A$1:$F$3289,5,0),(IF($B251="SICRO",VLOOKUP($C251,[1]SICRO!$A$1:$E$7371,4,0))))))))))))))))),2))</f>
        <v>373,13</v>
      </c>
      <c r="M251" s="1">
        <f t="shared" ref="M251" si="84">TRUNC(J251*L251,2)</f>
        <v>2238.7800000000002</v>
      </c>
      <c r="N251" s="30" t="str">
        <f>C251</f>
        <v>16.07.037</v>
      </c>
      <c r="O251" s="1" t="str">
        <f>UPPER(IF($B251="EDIF",VLOOKUP($C251,[1]EDIF!$A$1:$F$3677,5,0),(IF($B251="INFRA",VLOOKUP($C251,[1]INFRA!$A$1:$F$1859,5,0),(IF($B251="SINAPI",VLOOKUP($C251,[1]SINAPI!$A$1:$G$9552,6,0),(IF($B251="CDHU",VLOOKUP($C251,[1]CDHU!$A$1:$G$5122,7,0),(IF($B251="SIEC",VLOOKUP($C251,[1]SIEC!$A$1:$F$5304,6,0),(IF($B251="DER",VLOOKUP($C251,[1]DER!$A$1:$F$3075,6,0),(IF($B251="FDE",VLOOKUP($C251,[1]FDE!$A$1:$F$3289,6,0),(IF($B251="SICRO",VLOOKUP($C251,[1]SICRO!$A$1:$E$7371,5,0)))))))))))))))))</f>
        <v>FDE ABR/26</v>
      </c>
    </row>
    <row r="252" spans="2:15" hidden="1" x14ac:dyDescent="0.2">
      <c r="B252" s="37"/>
      <c r="C252" s="35" t="s">
        <v>9</v>
      </c>
      <c r="D252" s="203" t="s">
        <v>174</v>
      </c>
      <c r="E252" s="204"/>
      <c r="F252" s="204"/>
      <c r="G252" s="204"/>
      <c r="H252" s="205"/>
      <c r="I252" s="25"/>
      <c r="J252" s="36"/>
      <c r="K252" s="1">
        <v>6</v>
      </c>
      <c r="N252" s="19"/>
    </row>
    <row r="253" spans="2:15" hidden="1" x14ac:dyDescent="0.2">
      <c r="B253" s="37"/>
      <c r="C253" s="35" t="s">
        <v>9</v>
      </c>
      <c r="D253" s="203"/>
      <c r="E253" s="204"/>
      <c r="F253" s="204"/>
      <c r="G253" s="204"/>
      <c r="H253" s="205"/>
      <c r="I253" s="25"/>
      <c r="J253" s="36"/>
      <c r="N253" s="19"/>
    </row>
    <row r="254" spans="2:15" x14ac:dyDescent="0.2">
      <c r="B254" s="37" t="s">
        <v>8</v>
      </c>
      <c r="C254" s="51">
        <v>18003023</v>
      </c>
      <c r="D254" s="206" t="str">
        <f>UPPER(IF($B254="EDIF",VLOOKUP($C254,[1]EDIF!$A$1:$F$3677,2,0),(IF($B254="INFRA",VLOOKUP($C254,[1]INFRA!$A$1:$F$1859,2,0),(IF($B254="SINAPI",VLOOKUP($C254,[1]SINAPI!$A$1:$G$9552,2,0),(IF($B254="CDHU",VLOOKUP($C254,[1]CDHU!$A$1:$G$5122,2,0),(IF($B254="SIEC",VLOOKUP($C254,[1]SIEC!$A$1:$F$5304,2,0),(IF($B254="DER",VLOOKUP($C254,[1]DER!$A$1:$F$3075,2,0),(IF($B254="FDE",VLOOKUP($C254,[1]FDE!$A$1:$F$3289,2,0),(IF($B254="SICRO",VLOOKUP($C254,[1]SICRO!$A$1:$E$7371,2,0)))))))))))))))))</f>
        <v>MARIA SEM VERGONHA (IMPATIENS SPP)</v>
      </c>
      <c r="E254" s="207"/>
      <c r="F254" s="207"/>
      <c r="G254" s="207"/>
      <c r="H254" s="208"/>
      <c r="I254" s="28" t="str">
        <f>UPPER(IF($B254="EDIF",VLOOKUP($C254,[1]EDIF!$A$1:$F$3677,3,0),(IF($B254="INFRA",VLOOKUP($C254,[1]INFRA!$A$1:$F$1859,3,0),(IF($B254="SINAPI",VLOOKUP($C254,[1]SINAPI!$A$1:$G$9552,3,0),(IF($B254="CDHU",VLOOKUP($C254,[1]CDHU!$A$1:$G$5122,3,0),(IF($B254="SIEC",VLOOKUP($C254,[1]SIEC!$A$1:$F$5304,3,0),(IF($B254="DER",VLOOKUP($C254,[1]DER!$A$1:$F$2075,3,0),(IF($B254="FDE",VLOOKUP($C254,[1]FDE!$A$1:$F$3289,3,0),(IF($B254="SICRO",VLOOKUP($C254,[1]SICRO!$A$1:$E$7371,3,0)))))))))))))))))</f>
        <v>DÚZIA</v>
      </c>
      <c r="J254" s="36">
        <f>SUM(K255)</f>
        <v>60</v>
      </c>
      <c r="L254" s="1" t="str">
        <f>UPPER(ROUND((IF($B254="EDIF",VLOOKUP($C254,[1]EDIF!$A$1:$F$3677,4,0),(IF($B254="INFRA",VLOOKUP($C254,[1]INFRA!$A$1:$F$1859,4,0),(IF($B254="SINAPI",VLOOKUP($C254,[1]SINAPI!$A$1:$G$9552,4,0),(IF($B254="CDHU",VLOOKUP($C254,[1]CDHU!$A$1:$G$5122,6,0),(IF($B254="SIEC",VLOOKUP($C254,[1]SIEC!$A$1:$F$5304,5,0),(IF($B254="DER",VLOOKUP($C254,[1]DER!$A$1:$F$3075,5,0),(IF($B254="FDE",VLOOKUP($C254,[1]FDE!$A$1:$F$3289,5,0),(IF($B254="SICRO",VLOOKUP($C254,[1]SICRO!$A$1:$E$7371,4,0))))))))))))))))),2))</f>
        <v>59,11</v>
      </c>
      <c r="M254" s="1">
        <f t="shared" ref="M254" si="85">TRUNC(J254*L254,2)</f>
        <v>3546.6</v>
      </c>
      <c r="N254" s="30">
        <f>C254</f>
        <v>18003023</v>
      </c>
      <c r="O254" s="1" t="str">
        <f>UPPER(IF($B254="EDIF",VLOOKUP($C254,[1]EDIF!$A$1:$F$3677,5,0),(IF($B254="INFRA",VLOOKUP($C254,[1]INFRA!$A$1:$F$1859,5,0),(IF($B254="SINAPI",VLOOKUP($C254,[1]SINAPI!$A$1:$G$9552,6,0),(IF($B254="CDHU",VLOOKUP($C254,[1]CDHU!$A$1:$G$5122,7,0),(IF($B254="SIEC",VLOOKUP($C254,[1]SIEC!$A$1:$F$5304,6,0),(IF($B254="DER",VLOOKUP($C254,[1]DER!$A$1:$F$3075,6,0),(IF($B254="FDE",VLOOKUP($C254,[1]FDE!$A$1:$F$3289,6,0),(IF($B254="SICRO",VLOOKUP($C254,[1]SICRO!$A$1:$E$7371,5,0)))))))))))))))))</f>
        <v>SIURB-E JAN/26</v>
      </c>
    </row>
    <row r="255" spans="2:15" hidden="1" x14ac:dyDescent="0.2">
      <c r="B255" s="37"/>
      <c r="C255" s="35" t="s">
        <v>9</v>
      </c>
      <c r="D255" s="203" t="s">
        <v>93</v>
      </c>
      <c r="E255" s="204"/>
      <c r="F255" s="204"/>
      <c r="G255" s="204"/>
      <c r="H255" s="205"/>
      <c r="I255" s="25"/>
      <c r="J255" s="36"/>
      <c r="K255" s="1">
        <v>60</v>
      </c>
      <c r="N255" s="19"/>
    </row>
    <row r="256" spans="2:15" hidden="1" x14ac:dyDescent="0.2">
      <c r="B256" s="37"/>
      <c r="C256" s="35" t="s">
        <v>9</v>
      </c>
      <c r="D256" s="203"/>
      <c r="E256" s="204"/>
      <c r="F256" s="204"/>
      <c r="G256" s="204"/>
      <c r="H256" s="205"/>
      <c r="I256" s="25"/>
      <c r="J256" s="36"/>
      <c r="N256" s="19"/>
    </row>
    <row r="257" spans="2:15" x14ac:dyDescent="0.2">
      <c r="B257" s="37" t="s">
        <v>8</v>
      </c>
      <c r="C257" s="51">
        <v>18003061</v>
      </c>
      <c r="D257" s="206" t="str">
        <f>UPPER(IF($B257="EDIF",VLOOKUP($C257,[1]EDIF!$A$1:$F$3677,2,0),(IF($B257="INFRA",VLOOKUP($C257,[1]INFRA!$A$1:$F$1859,2,0),(IF($B257="SINAPI",VLOOKUP($C257,[1]SINAPI!$A$1:$G$9552,2,0),(IF($B257="CDHU",VLOOKUP($C257,[1]CDHU!$A$1:$G$5122,2,0),(IF($B257="SIEC",VLOOKUP($C257,[1]SIEC!$A$1:$F$5304,2,0),(IF($B257="DER",VLOOKUP($C257,[1]DER!$A$1:$F$3075,2,0),(IF($B257="FDE",VLOOKUP($C257,[1]FDE!$A$1:$F$3289,2,0),(IF($B257="SICRO",VLOOKUP($C257,[1]SICRO!$A$1:$E$7371,2,0)))))))))))))))))</f>
        <v>ABUTILOM (ABUTILON STRIATUM)</v>
      </c>
      <c r="E257" s="207"/>
      <c r="F257" s="207"/>
      <c r="G257" s="207"/>
      <c r="H257" s="208"/>
      <c r="I257" s="28" t="str">
        <f>UPPER(IF($B257="EDIF",VLOOKUP($C257,[1]EDIF!$A$1:$F$3677,3,0),(IF($B257="INFRA",VLOOKUP($C257,[1]INFRA!$A$1:$F$1859,3,0),(IF($B257="SINAPI",VLOOKUP($C257,[1]SINAPI!$A$1:$G$9552,3,0),(IF($B257="CDHU",VLOOKUP($C257,[1]CDHU!$A$1:$G$5122,3,0),(IF($B257="SIEC",VLOOKUP($C257,[1]SIEC!$A$1:$F$5304,3,0),(IF($B257="DER",VLOOKUP($C257,[1]DER!$A$1:$F$2075,3,0),(IF($B257="FDE",VLOOKUP($C257,[1]FDE!$A$1:$F$3289,3,0),(IF($B257="SICRO",VLOOKUP($C257,[1]SICRO!$A$1:$E$7371,3,0)))))))))))))))))</f>
        <v>UN</v>
      </c>
      <c r="J257" s="36">
        <f>SUM(K258)</f>
        <v>12</v>
      </c>
      <c r="L257" s="1" t="str">
        <f>UPPER(ROUND((IF($B257="EDIF",VLOOKUP($C257,[1]EDIF!$A$1:$F$3677,4,0),(IF($B257="INFRA",VLOOKUP($C257,[1]INFRA!$A$1:$F$1859,4,0),(IF($B257="SINAPI",VLOOKUP($C257,[1]SINAPI!$A$1:$G$9552,4,0),(IF($B257="CDHU",VLOOKUP($C257,[1]CDHU!$A$1:$G$5122,6,0),(IF($B257="SIEC",VLOOKUP($C257,[1]SIEC!$A$1:$F$5304,5,0),(IF($B257="DER",VLOOKUP($C257,[1]DER!$A$1:$F$3075,5,0),(IF($B257="FDE",VLOOKUP($C257,[1]FDE!$A$1:$F$3289,5,0),(IF($B257="SICRO",VLOOKUP($C257,[1]SICRO!$A$1:$E$7371,4,0))))))))))))))))),2))</f>
        <v>55,03</v>
      </c>
      <c r="M257" s="1">
        <f t="shared" ref="M257" si="86">TRUNC(J257*L257,2)</f>
        <v>660.36</v>
      </c>
      <c r="N257" s="30">
        <f>C257</f>
        <v>18003061</v>
      </c>
      <c r="O257" s="1" t="str">
        <f>UPPER(IF($B257="EDIF",VLOOKUP($C257,[1]EDIF!$A$1:$F$3677,5,0),(IF($B257="INFRA",VLOOKUP($C257,[1]INFRA!$A$1:$F$1859,5,0),(IF($B257="SINAPI",VLOOKUP($C257,[1]SINAPI!$A$1:$G$9552,6,0),(IF($B257="CDHU",VLOOKUP($C257,[1]CDHU!$A$1:$G$5122,7,0),(IF($B257="SIEC",VLOOKUP($C257,[1]SIEC!$A$1:$F$5304,6,0),(IF($B257="DER",VLOOKUP($C257,[1]DER!$A$1:$F$3075,6,0),(IF($B257="FDE",VLOOKUP($C257,[1]FDE!$A$1:$F$3289,6,0),(IF($B257="SICRO",VLOOKUP($C257,[1]SICRO!$A$1:$E$7371,5,0)))))))))))))))))</f>
        <v>SIURB-E JAN/26</v>
      </c>
    </row>
    <row r="258" spans="2:15" hidden="1" x14ac:dyDescent="0.2">
      <c r="B258" s="37"/>
      <c r="C258" s="35" t="s">
        <v>9</v>
      </c>
      <c r="D258" s="203" t="s">
        <v>175</v>
      </c>
      <c r="E258" s="204"/>
      <c r="F258" s="204"/>
      <c r="G258" s="204"/>
      <c r="H258" s="205"/>
      <c r="I258" s="25"/>
      <c r="J258" s="36"/>
      <c r="K258" s="1">
        <v>12</v>
      </c>
      <c r="N258" s="19"/>
    </row>
    <row r="259" spans="2:15" hidden="1" x14ac:dyDescent="0.2">
      <c r="B259" s="37"/>
      <c r="C259" s="35" t="s">
        <v>9</v>
      </c>
      <c r="D259" s="203"/>
      <c r="E259" s="204"/>
      <c r="F259" s="204"/>
      <c r="G259" s="204"/>
      <c r="H259" s="205"/>
      <c r="I259" s="25"/>
      <c r="J259" s="36"/>
      <c r="N259" s="19"/>
    </row>
    <row r="260" spans="2:15" x14ac:dyDescent="0.2">
      <c r="B260" s="37" t="s">
        <v>8</v>
      </c>
      <c r="C260" s="51">
        <v>18080030</v>
      </c>
      <c r="D260" s="206" t="str">
        <f>UPPER(IF($B260="EDIF",VLOOKUP($C260,[1]EDIF!$A$1:$F$3677,2,0),(IF($B260="INFRA",VLOOKUP($C260,[1]INFRA!$A$1:$F$1859,2,0),(IF($B260="SINAPI",VLOOKUP($C260,[1]SINAPI!$A$1:$G$9552,2,0),(IF($B260="CDHU",VLOOKUP($C260,[1]CDHU!$A$1:$G$5122,2,0),(IF($B260="SIEC",VLOOKUP($C260,[1]SIEC!$A$1:$F$5304,2,0),(IF($B260="DER",VLOOKUP($C260,[1]DER!$A$1:$F$3075,2,0),(IF($B260="FDE",VLOOKUP($C260,[1]FDE!$A$1:$F$3289,2,0),(IF($B260="SICRO",VLOOKUP($C260,[1]SICRO!$A$1:$E$7371,2,0)))))))))))))))))</f>
        <v>PREPARO DO SOLO PARA PLANTIO DE GRAMA BATATAES</v>
      </c>
      <c r="E260" s="207"/>
      <c r="F260" s="207"/>
      <c r="G260" s="207"/>
      <c r="H260" s="208"/>
      <c r="I260" s="28" t="str">
        <f>UPPER(IF($B260="EDIF",VLOOKUP($C260,[1]EDIF!$A$1:$F$3677,3,0),(IF($B260="INFRA",VLOOKUP($C260,[1]INFRA!$A$1:$F$1859,3,0),(IF($B260="SINAPI",VLOOKUP($C260,[1]SINAPI!$A$1:$G$9552,3,0),(IF($B260="CDHU",VLOOKUP($C260,[1]CDHU!$A$1:$G$5122,3,0),(IF($B260="SIEC",VLOOKUP($C260,[1]SIEC!$A$1:$F$5304,3,0),(IF($B260="DER",VLOOKUP($C260,[1]DER!$A$1:$F$2075,3,0),(IF($B260="FDE",VLOOKUP($C260,[1]FDE!$A$1:$F$3289,3,0),(IF($B260="SICRO",VLOOKUP($C260,[1]SICRO!$A$1:$E$7371,3,0)))))))))))))))))</f>
        <v>M2</v>
      </c>
      <c r="J260" s="36">
        <f>SUM(K261)</f>
        <v>60</v>
      </c>
      <c r="L260" s="1" t="str">
        <f>UPPER(ROUND((IF($B260="EDIF",VLOOKUP($C260,[1]EDIF!$A$1:$F$3677,4,0),(IF($B260="INFRA",VLOOKUP($C260,[1]INFRA!$A$1:$F$1859,4,0),(IF($B260="SINAPI",VLOOKUP($C260,[1]SINAPI!$A$1:$G$9552,4,0),(IF($B260="CDHU",VLOOKUP($C260,[1]CDHU!$A$1:$G$5122,6,0),(IF($B260="SIEC",VLOOKUP($C260,[1]SIEC!$A$1:$F$5304,5,0),(IF($B260="DER",VLOOKUP($C260,[1]DER!$A$1:$F$3075,5,0),(IF($B260="FDE",VLOOKUP($C260,[1]FDE!$A$1:$F$3289,5,0),(IF($B260="SICRO",VLOOKUP($C260,[1]SICRO!$A$1:$E$7371,4,0))))))))))))))))),2))</f>
        <v>12,95</v>
      </c>
      <c r="M260" s="1">
        <f t="shared" ref="M260" si="87">TRUNC(J260*L260,2)</f>
        <v>777</v>
      </c>
      <c r="N260" s="30">
        <f>C260</f>
        <v>18080030</v>
      </c>
      <c r="O260" s="1" t="str">
        <f>UPPER(IF($B260="EDIF",VLOOKUP($C260,[1]EDIF!$A$1:$F$3677,5,0),(IF($B260="INFRA",VLOOKUP($C260,[1]INFRA!$A$1:$F$1859,5,0),(IF($B260="SINAPI",VLOOKUP($C260,[1]SINAPI!$A$1:$G$9552,6,0),(IF($B260="CDHU",VLOOKUP($C260,[1]CDHU!$A$1:$G$5122,7,0),(IF($B260="SIEC",VLOOKUP($C260,[1]SIEC!$A$1:$F$5304,6,0),(IF($B260="DER",VLOOKUP($C260,[1]DER!$A$1:$F$3075,6,0),(IF($B260="FDE",VLOOKUP($C260,[1]FDE!$A$1:$F$3289,6,0),(IF($B260="SICRO",VLOOKUP($C260,[1]SICRO!$A$1:$E$7371,5,0)))))))))))))))))</f>
        <v>SIURB-E JAN/26</v>
      </c>
    </row>
    <row r="261" spans="2:15" hidden="1" x14ac:dyDescent="0.2">
      <c r="B261" s="37"/>
      <c r="C261" s="35" t="s">
        <v>9</v>
      </c>
      <c r="D261" s="203" t="s">
        <v>94</v>
      </c>
      <c r="E261" s="204"/>
      <c r="F261" s="204"/>
      <c r="G261" s="204"/>
      <c r="H261" s="205"/>
      <c r="I261" s="25">
        <f>15.11*2.75</f>
        <v>41.552499999999995</v>
      </c>
      <c r="J261" s="36"/>
      <c r="K261" s="1">
        <f>60</f>
        <v>60</v>
      </c>
      <c r="N261" s="19"/>
    </row>
    <row r="262" spans="2:15" hidden="1" x14ac:dyDescent="0.2">
      <c r="B262" s="37"/>
      <c r="C262" s="35" t="s">
        <v>9</v>
      </c>
      <c r="D262" s="203"/>
      <c r="E262" s="204"/>
      <c r="F262" s="204"/>
      <c r="G262" s="204"/>
      <c r="H262" s="205"/>
      <c r="I262" s="25"/>
      <c r="J262" s="36"/>
      <c r="N262" s="19"/>
    </row>
    <row r="263" spans="2:15" x14ac:dyDescent="0.2">
      <c r="B263" s="37" t="s">
        <v>8</v>
      </c>
      <c r="C263" s="51">
        <v>18003001</v>
      </c>
      <c r="D263" s="206" t="str">
        <f>UPPER(IF($B263="EDIF",VLOOKUP($C263,[1]EDIF!$A$1:$F$3677,2,0),(IF($B263="INFRA",VLOOKUP($C263,[1]INFRA!$A$1:$F$1859,2,0),(IF($B263="SINAPI",VLOOKUP($C263,[1]SINAPI!$A$1:$G$9552,2,0),(IF($B263="CDHU",VLOOKUP($C263,[1]CDHU!$A$1:$G$5122,2,0),(IF($B263="SIEC",VLOOKUP($C263,[1]SIEC!$A$1:$F$5304,2,0),(IF($B263="DER",VLOOKUP($C263,[1]DER!$A$1:$F$3075,2,0),(IF($B263="FDE",VLOOKUP($C263,[1]FDE!$A$1:$F$3289,2,0),(IF($B263="SICRO",VLOOKUP($C263,[1]SICRO!$A$1:$E$7371,2,0)))))))))))))))))</f>
        <v>GRAMA BATATAES EM PLACAS (PASPALUM NOTATUM)</v>
      </c>
      <c r="E263" s="207"/>
      <c r="F263" s="207"/>
      <c r="G263" s="207"/>
      <c r="H263" s="208"/>
      <c r="I263" s="28" t="str">
        <f>UPPER(IF($B263="EDIF",VLOOKUP($C263,[1]EDIF!$A$1:$F$3677,3,0),(IF($B263="INFRA",VLOOKUP($C263,[1]INFRA!$A$1:$F$1859,3,0),(IF($B263="SINAPI",VLOOKUP($C263,[1]SINAPI!$A$1:$G$9552,3,0),(IF($B263="CDHU",VLOOKUP($C263,[1]CDHU!$A$1:$G$5122,3,0),(IF($B263="SIEC",VLOOKUP($C263,[1]SIEC!$A$1:$F$5304,3,0),(IF($B263="DER",VLOOKUP($C263,[1]DER!$A$1:$F$2075,3,0),(IF($B263="FDE",VLOOKUP($C263,[1]FDE!$A$1:$F$3289,3,0),(IF($B263="SICRO",VLOOKUP($C263,[1]SICRO!$A$1:$E$7371,3,0)))))))))))))))))</f>
        <v>M2</v>
      </c>
      <c r="J263" s="36">
        <f>SUM(K264)</f>
        <v>60</v>
      </c>
      <c r="L263" s="1" t="str">
        <f>UPPER(ROUND((IF($B263="EDIF",VLOOKUP($C263,[1]EDIF!$A$1:$F$3677,4,0),(IF($B263="INFRA",VLOOKUP($C263,[1]INFRA!$A$1:$F$1859,4,0),(IF($B263="SINAPI",VLOOKUP($C263,[1]SINAPI!$A$1:$G$9552,4,0),(IF($B263="CDHU",VLOOKUP($C263,[1]CDHU!$A$1:$G$5122,6,0),(IF($B263="SIEC",VLOOKUP($C263,[1]SIEC!$A$1:$F$5304,5,0),(IF($B263="DER",VLOOKUP($C263,[1]DER!$A$1:$F$3075,5,0),(IF($B263="FDE",VLOOKUP($C263,[1]FDE!$A$1:$F$3289,5,0),(IF($B263="SICRO",VLOOKUP($C263,[1]SICRO!$A$1:$E$7371,4,0))))))))))))))))),2))</f>
        <v>24,34</v>
      </c>
      <c r="M263" s="1">
        <f t="shared" ref="M263" si="88">TRUNC(J263*L263,2)</f>
        <v>1460.4</v>
      </c>
      <c r="N263" s="30">
        <f t="shared" ref="N263" si="89">C263</f>
        <v>18003001</v>
      </c>
      <c r="O263" s="1" t="str">
        <f>UPPER(IF($B263="EDIF",VLOOKUP($C263,[1]EDIF!$A$1:$F$3677,5,0),(IF($B263="INFRA",VLOOKUP($C263,[1]INFRA!$A$1:$F$1859,5,0),(IF($B263="SINAPI",VLOOKUP($C263,[1]SINAPI!$A$1:$G$9552,6,0),(IF($B263="CDHU",VLOOKUP($C263,[1]CDHU!$A$1:$G$5122,7,0),(IF($B263="SIEC",VLOOKUP($C263,[1]SIEC!$A$1:$F$5304,6,0),(IF($B263="DER",VLOOKUP($C263,[1]DER!$A$1:$F$3075,6,0),(IF($B263="FDE",VLOOKUP($C263,[1]FDE!$A$1:$F$3289,6,0),(IF($B263="SICRO",VLOOKUP($C263,[1]SICRO!$A$1:$E$7371,5,0)))))))))))))))))</f>
        <v>SIURB-E JAN/26</v>
      </c>
    </row>
    <row r="264" spans="2:15" hidden="1" x14ac:dyDescent="0.2">
      <c r="B264" s="37"/>
      <c r="C264" s="35" t="s">
        <v>9</v>
      </c>
      <c r="D264" s="203" t="str">
        <f>D261</f>
        <v>Grama no fundo: 2,75 x 15,11</v>
      </c>
      <c r="E264" s="204"/>
      <c r="F264" s="204"/>
      <c r="G264" s="204"/>
      <c r="H264" s="205"/>
      <c r="I264" s="25"/>
      <c r="J264" s="36"/>
      <c r="K264" s="1">
        <f>60</f>
        <v>60</v>
      </c>
      <c r="N264" s="19"/>
    </row>
    <row r="265" spans="2:15" hidden="1" x14ac:dyDescent="0.2">
      <c r="B265" s="37"/>
      <c r="C265" s="35" t="s">
        <v>9</v>
      </c>
      <c r="D265" s="203"/>
      <c r="E265" s="204"/>
      <c r="F265" s="204"/>
      <c r="G265" s="204"/>
      <c r="H265" s="205"/>
      <c r="I265" s="25"/>
      <c r="J265" s="36"/>
      <c r="N265" s="19"/>
    </row>
    <row r="266" spans="2:15" x14ac:dyDescent="0.2">
      <c r="C266" s="1"/>
    </row>
    <row r="267" spans="2:15" x14ac:dyDescent="0.2">
      <c r="C267" s="1"/>
    </row>
    <row r="268" spans="2:15" x14ac:dyDescent="0.2">
      <c r="C268" s="1"/>
    </row>
    <row r="269" spans="2:15" x14ac:dyDescent="0.2">
      <c r="C269" s="1"/>
    </row>
    <row r="270" spans="2:15" x14ac:dyDescent="0.2">
      <c r="C270" s="1"/>
    </row>
    <row r="271" spans="2:15" x14ac:dyDescent="0.2">
      <c r="C271" s="1"/>
    </row>
    <row r="272" spans="2:15" x14ac:dyDescent="0.2">
      <c r="C272" s="1"/>
    </row>
    <row r="273" spans="3:3" x14ac:dyDescent="0.2">
      <c r="C273" s="1"/>
    </row>
    <row r="274" spans="3:3" x14ac:dyDescent="0.2">
      <c r="C274" s="1"/>
    </row>
    <row r="275" spans="3:3" x14ac:dyDescent="0.2">
      <c r="C275" s="1"/>
    </row>
    <row r="276" spans="3:3" x14ac:dyDescent="0.2">
      <c r="C276" s="1"/>
    </row>
    <row r="277" spans="3:3" x14ac:dyDescent="0.2">
      <c r="C277" s="1"/>
    </row>
    <row r="278" spans="3:3" x14ac:dyDescent="0.2">
      <c r="C278" s="1"/>
    </row>
    <row r="345" spans="2:21" x14ac:dyDescent="0.2">
      <c r="U345" s="27"/>
    </row>
    <row r="347" spans="2:21" s="27" customFormat="1" x14ac:dyDescent="0.2">
      <c r="B347" s="1"/>
      <c r="C347" s="19"/>
      <c r="D347" s="1"/>
      <c r="E347" s="1"/>
      <c r="F347" s="1"/>
      <c r="G347" s="1"/>
      <c r="H347" s="1"/>
      <c r="I347" s="1"/>
      <c r="J347" s="1"/>
      <c r="K347" s="1"/>
      <c r="L347" s="1"/>
      <c r="M347" s="1"/>
      <c r="N347" s="1"/>
      <c r="O347" s="1"/>
      <c r="P347" s="1"/>
      <c r="Q347" s="1"/>
      <c r="R347" s="1"/>
      <c r="S347" s="1"/>
      <c r="T347" s="1"/>
      <c r="U347" s="1"/>
    </row>
    <row r="352" spans="2:21" ht="12.75" customHeight="1" x14ac:dyDescent="0.2"/>
    <row r="353" ht="12.75" customHeight="1" x14ac:dyDescent="0.2"/>
    <row r="358" ht="12.75" customHeight="1" x14ac:dyDescent="0.2"/>
    <row r="359" ht="12.75" customHeight="1" x14ac:dyDescent="0.2"/>
    <row r="361" ht="12.75" customHeight="1" x14ac:dyDescent="0.2"/>
    <row r="362" ht="12.75" customHeight="1" x14ac:dyDescent="0.2"/>
    <row r="364" ht="12.75" customHeight="1" x14ac:dyDescent="0.2"/>
    <row r="365" ht="12.75" customHeight="1" x14ac:dyDescent="0.2"/>
  </sheetData>
  <autoFilter ref="B6:N265" xr:uid="{00000000-0009-0000-0000-000000000000}">
    <filterColumn colId="1">
      <filters blank="1">
        <filter val="+"/>
        <filter val="04.001.035"/>
        <filter val="04.17.020"/>
        <filter val="05.001.043"/>
        <filter val="06.001.030"/>
        <filter val="06.001.031"/>
        <filter val="06.002.005"/>
        <filter val="06.03.062"/>
        <filter val="06.080.001"/>
        <filter val="09.002.011"/>
        <filter val="09.002.055"/>
        <filter val="09.003.005"/>
        <filter val="09.009.039"/>
        <filter val="09.052.013"/>
        <filter val="09.09.018"/>
        <filter val="09.87.49"/>
        <filter val="10.011.002"/>
        <filter val="10.011.033"/>
        <filter val="10.011.076"/>
        <filter val="10.011.077"/>
        <filter val="10.012.015"/>
        <filter val="10.060.035"/>
        <filter val="11.001.001"/>
        <filter val="11.001.009"/>
        <filter val="11.080.006"/>
        <filter val="1200.10.40"/>
        <filter val="13.002.002"/>
        <filter val="13.002.013"/>
        <filter val="13.050.030"/>
        <filter val="13.060.012"/>
        <filter val="13.080.071"/>
        <filter val="14.001.050"/>
        <filter val="15.001.010"/>
        <filter val="15.001.011"/>
        <filter val="15.001.015"/>
        <filter val="15.002.010"/>
        <filter val="15.002.060"/>
        <filter val="15.003.010"/>
        <filter val="15.050.003"/>
        <filter val="16.07.037"/>
        <filter val="16.45.001"/>
        <filter val="17.002.042"/>
        <filter val="17.004.014"/>
        <filter val="17.030.002"/>
        <filter val="17.045.001"/>
        <filter val="17.045.002"/>
        <filter val="18.003.001"/>
        <filter val="18.003.023"/>
        <filter val="18.003.061"/>
        <filter val="18.08.062"/>
        <filter val="18.08.072"/>
        <filter val="18.080.030"/>
        <filter val="22.20.050"/>
        <filter val="23.08.244"/>
        <filter val="24.02.040"/>
        <filter val="25.01.080"/>
        <filter val="304.00.24"/>
        <filter val="40.04.470"/>
        <filter val="40.05.020"/>
        <filter val="41.02.580"/>
        <filter val="41.04.050"/>
        <filter val="41.31.070"/>
        <filter val="43.05.030"/>
        <filter val="44.01.240"/>
        <filter val="480.63.95"/>
        <filter val="98.02.210"/>
        <filter val="COT - 1"/>
      </filters>
    </filterColumn>
    <filterColumn colId="2" showButton="0"/>
    <filterColumn colId="3" showButton="0"/>
    <filterColumn colId="4" showButton="0"/>
    <filterColumn colId="5" showButton="0"/>
  </autoFilter>
  <mergeCells count="267">
    <mergeCell ref="D245:H245"/>
    <mergeCell ref="D246:H246"/>
    <mergeCell ref="D247:H247"/>
    <mergeCell ref="D226:H226"/>
    <mergeCell ref="D227:H227"/>
    <mergeCell ref="D228:H228"/>
    <mergeCell ref="D236:H236"/>
    <mergeCell ref="D237:H237"/>
    <mergeCell ref="D238:H238"/>
    <mergeCell ref="D242:H242"/>
    <mergeCell ref="D243:H243"/>
    <mergeCell ref="D244:H244"/>
    <mergeCell ref="D88:H88"/>
    <mergeCell ref="D119:H119"/>
    <mergeCell ref="D136:H136"/>
    <mergeCell ref="D137:H137"/>
    <mergeCell ref="D138:H138"/>
    <mergeCell ref="D139:H139"/>
    <mergeCell ref="D140:H140"/>
    <mergeCell ref="D153:H153"/>
    <mergeCell ref="D154:H154"/>
    <mergeCell ref="D155:H155"/>
    <mergeCell ref="D156:H156"/>
    <mergeCell ref="D232:H232"/>
    <mergeCell ref="D233:H233"/>
    <mergeCell ref="D234:H234"/>
    <mergeCell ref="D235:H235"/>
    <mergeCell ref="D102:H102"/>
    <mergeCell ref="D213:H213"/>
    <mergeCell ref="D214:H214"/>
    <mergeCell ref="D215:H215"/>
    <mergeCell ref="D113:H113"/>
    <mergeCell ref="D114:H114"/>
    <mergeCell ref="D108:H108"/>
    <mergeCell ref="D109:H109"/>
    <mergeCell ref="D48:H48"/>
    <mergeCell ref="D49:H49"/>
    <mergeCell ref="D50:H50"/>
    <mergeCell ref="D120:H120"/>
    <mergeCell ref="D241:H241"/>
    <mergeCell ref="D143:H143"/>
    <mergeCell ref="D116:H116"/>
    <mergeCell ref="D117:H117"/>
    <mergeCell ref="D118:H118"/>
    <mergeCell ref="D124:H124"/>
    <mergeCell ref="D125:H125"/>
    <mergeCell ref="D126:H126"/>
    <mergeCell ref="D127:H127"/>
    <mergeCell ref="D128:H128"/>
    <mergeCell ref="D129:H129"/>
    <mergeCell ref="D121:H121"/>
    <mergeCell ref="D122:H122"/>
    <mergeCell ref="D123:H123"/>
    <mergeCell ref="D133:H133"/>
    <mergeCell ref="D134:H134"/>
    <mergeCell ref="D179:H179"/>
    <mergeCell ref="D180:H180"/>
    <mergeCell ref="D184:H184"/>
    <mergeCell ref="D185:H185"/>
    <mergeCell ref="D186:H186"/>
    <mergeCell ref="D181:H181"/>
    <mergeCell ref="D182:H182"/>
    <mergeCell ref="D187:H187"/>
    <mergeCell ref="D188:H188"/>
    <mergeCell ref="D265:H265"/>
    <mergeCell ref="D262:H262"/>
    <mergeCell ref="D259:H259"/>
    <mergeCell ref="D256:H256"/>
    <mergeCell ref="D253:H253"/>
    <mergeCell ref="D250:H250"/>
    <mergeCell ref="D209:H209"/>
    <mergeCell ref="D223:H223"/>
    <mergeCell ref="D206:H206"/>
    <mergeCell ref="D210:H210"/>
    <mergeCell ref="D211:H211"/>
    <mergeCell ref="D212:H212"/>
    <mergeCell ref="D216:H216"/>
    <mergeCell ref="D217:H217"/>
    <mergeCell ref="D218:H218"/>
    <mergeCell ref="D229:H229"/>
    <mergeCell ref="D230:H230"/>
    <mergeCell ref="D231:H231"/>
    <mergeCell ref="D207:H207"/>
    <mergeCell ref="D208:H208"/>
    <mergeCell ref="D249:H249"/>
    <mergeCell ref="D264:H264"/>
    <mergeCell ref="D239:H239"/>
    <mergeCell ref="D240:H240"/>
    <mergeCell ref="D8:H8"/>
    <mergeCell ref="D9:H9"/>
    <mergeCell ref="I6:I7"/>
    <mergeCell ref="D11:H11"/>
    <mergeCell ref="I3:J3"/>
    <mergeCell ref="I4:J4"/>
    <mergeCell ref="J6:J7"/>
    <mergeCell ref="D6:H7"/>
    <mergeCell ref="B3:G3"/>
    <mergeCell ref="B4:G4"/>
    <mergeCell ref="B6:B7"/>
    <mergeCell ref="C6:C7"/>
    <mergeCell ref="D10:H10"/>
    <mergeCell ref="D12:H12"/>
    <mergeCell ref="D13:H13"/>
    <mergeCell ref="D14:H14"/>
    <mergeCell ref="D15:H15"/>
    <mergeCell ref="D16:H16"/>
    <mergeCell ref="D17:H17"/>
    <mergeCell ref="D23:H23"/>
    <mergeCell ref="D27:H27"/>
    <mergeCell ref="D26:H26"/>
    <mergeCell ref="D22:H22"/>
    <mergeCell ref="D146:H146"/>
    <mergeCell ref="D135:H135"/>
    <mergeCell ref="D67:H67"/>
    <mergeCell ref="D64:H64"/>
    <mergeCell ref="D89:H89"/>
    <mergeCell ref="D90:H90"/>
    <mergeCell ref="D91:H91"/>
    <mergeCell ref="D95:H95"/>
    <mergeCell ref="D100:H100"/>
    <mergeCell ref="D99:H99"/>
    <mergeCell ref="D106:H106"/>
    <mergeCell ref="D111:H111"/>
    <mergeCell ref="D103:H103"/>
    <mergeCell ref="D92:H92"/>
    <mergeCell ref="D93:H93"/>
    <mergeCell ref="D94:H94"/>
    <mergeCell ref="D96:H96"/>
    <mergeCell ref="D97:H97"/>
    <mergeCell ref="D107:H107"/>
    <mergeCell ref="D112:H112"/>
    <mergeCell ref="D76:H76"/>
    <mergeCell ref="D105:H105"/>
    <mergeCell ref="D130:H130"/>
    <mergeCell ref="D80:H80"/>
    <mergeCell ref="D169:H169"/>
    <mergeCell ref="D170:H170"/>
    <mergeCell ref="D147:H147"/>
    <mergeCell ref="D148:H148"/>
    <mergeCell ref="D158:H158"/>
    <mergeCell ref="D159:H159"/>
    <mergeCell ref="D149:H149"/>
    <mergeCell ref="D150:H150"/>
    <mergeCell ref="D151:H151"/>
    <mergeCell ref="D152:H152"/>
    <mergeCell ref="D18:H18"/>
    <mergeCell ref="D29:H29"/>
    <mergeCell ref="D25:H25"/>
    <mergeCell ref="D21:H21"/>
    <mergeCell ref="D61:H61"/>
    <mergeCell ref="D55:H55"/>
    <mergeCell ref="D56:H56"/>
    <mergeCell ref="D115:H115"/>
    <mergeCell ref="D144:H144"/>
    <mergeCell ref="D62:H62"/>
    <mergeCell ref="D63:H63"/>
    <mergeCell ref="D30:H30"/>
    <mergeCell ref="D20:H20"/>
    <mergeCell ref="D19:H19"/>
    <mergeCell ref="D28:H28"/>
    <mergeCell ref="D24:H24"/>
    <mergeCell ref="D33:H33"/>
    <mergeCell ref="D32:H32"/>
    <mergeCell ref="D31:H31"/>
    <mergeCell ref="D104:H104"/>
    <mergeCell ref="D131:H131"/>
    <mergeCell ref="D132:H132"/>
    <mergeCell ref="D141:H141"/>
    <mergeCell ref="D142:H142"/>
    <mergeCell ref="D222:H222"/>
    <mergeCell ref="D224:H224"/>
    <mergeCell ref="D225:H225"/>
    <mergeCell ref="D203:H203"/>
    <mergeCell ref="D192:H192"/>
    <mergeCell ref="D248:H248"/>
    <mergeCell ref="D219:H219"/>
    <mergeCell ref="D190:H190"/>
    <mergeCell ref="D172:H172"/>
    <mergeCell ref="D189:H189"/>
    <mergeCell ref="D183:H183"/>
    <mergeCell ref="D173:H173"/>
    <mergeCell ref="D198:H198"/>
    <mergeCell ref="D199:H199"/>
    <mergeCell ref="D200:H200"/>
    <mergeCell ref="D195:H195"/>
    <mergeCell ref="D196:H196"/>
    <mergeCell ref="D197:H197"/>
    <mergeCell ref="D193:H193"/>
    <mergeCell ref="D194:H194"/>
    <mergeCell ref="D175:H175"/>
    <mergeCell ref="D176:H176"/>
    <mergeCell ref="D177:H177"/>
    <mergeCell ref="D178:H178"/>
    <mergeCell ref="D258:H258"/>
    <mergeCell ref="D260:H260"/>
    <mergeCell ref="D261:H261"/>
    <mergeCell ref="D263:H263"/>
    <mergeCell ref="D251:H251"/>
    <mergeCell ref="D252:H252"/>
    <mergeCell ref="D254:H254"/>
    <mergeCell ref="D255:H255"/>
    <mergeCell ref="D257:H257"/>
    <mergeCell ref="D82:H82"/>
    <mergeCell ref="D83:H83"/>
    <mergeCell ref="D84:H84"/>
    <mergeCell ref="D87:H87"/>
    <mergeCell ref="D174:H174"/>
    <mergeCell ref="D220:H220"/>
    <mergeCell ref="D221:H221"/>
    <mergeCell ref="D204:H204"/>
    <mergeCell ref="D205:H205"/>
    <mergeCell ref="D191:H191"/>
    <mergeCell ref="D201:H201"/>
    <mergeCell ref="D202:H202"/>
    <mergeCell ref="D145:H145"/>
    <mergeCell ref="D157:H157"/>
    <mergeCell ref="D162:H162"/>
    <mergeCell ref="D163:H163"/>
    <mergeCell ref="D167:H167"/>
    <mergeCell ref="D168:H168"/>
    <mergeCell ref="D171:H171"/>
    <mergeCell ref="D161:H161"/>
    <mergeCell ref="D160:H160"/>
    <mergeCell ref="D166:H166"/>
    <mergeCell ref="D165:H165"/>
    <mergeCell ref="D164:H164"/>
    <mergeCell ref="D110:H110"/>
    <mergeCell ref="D101:H101"/>
    <mergeCell ref="D52:H52"/>
    <mergeCell ref="D53:H53"/>
    <mergeCell ref="D54:H54"/>
    <mergeCell ref="D58:H58"/>
    <mergeCell ref="D59:H59"/>
    <mergeCell ref="D77:H77"/>
    <mergeCell ref="D78:H78"/>
    <mergeCell ref="D72:H72"/>
    <mergeCell ref="D79:H79"/>
    <mergeCell ref="D65:H65"/>
    <mergeCell ref="D66:H66"/>
    <mergeCell ref="D68:H68"/>
    <mergeCell ref="D69:H69"/>
    <mergeCell ref="D70:H70"/>
    <mergeCell ref="D71:H71"/>
    <mergeCell ref="D73:H73"/>
    <mergeCell ref="D74:H74"/>
    <mergeCell ref="D75:H75"/>
    <mergeCell ref="D85:H85"/>
    <mergeCell ref="D86:H86"/>
    <mergeCell ref="D98:H98"/>
    <mergeCell ref="D81:H81"/>
    <mergeCell ref="D38:H38"/>
    <mergeCell ref="D34:H34"/>
    <mergeCell ref="D60:H60"/>
    <mergeCell ref="D57:H57"/>
    <mergeCell ref="D37:H37"/>
    <mergeCell ref="D45:H45"/>
    <mergeCell ref="D46:H46"/>
    <mergeCell ref="D36:H36"/>
    <mergeCell ref="D39:H39"/>
    <mergeCell ref="D40:H40"/>
    <mergeCell ref="D41:H41"/>
    <mergeCell ref="D42:H42"/>
    <mergeCell ref="D47:H47"/>
    <mergeCell ref="D35:H35"/>
    <mergeCell ref="D43:H43"/>
    <mergeCell ref="D44:H44"/>
    <mergeCell ref="D51:H51"/>
  </mergeCells>
  <printOptions horizontalCentered="1"/>
  <pageMargins left="0.39" right="0.12" top="0.12" bottom="0.12" header="0.51" footer="0.51"/>
  <pageSetup paperSize="9" scale="44" fitToHeight="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2">
    <pageSetUpPr fitToPage="1"/>
  </sheetPr>
  <dimension ref="B1:IY165"/>
  <sheetViews>
    <sheetView showGridLines="0" tabSelected="1" zoomScaleNormal="100" workbookViewId="0">
      <selection activeCell="A95" sqref="A95:XFD95"/>
    </sheetView>
  </sheetViews>
  <sheetFormatPr defaultRowHeight="12.75" x14ac:dyDescent="0.2"/>
  <cols>
    <col min="1" max="1" width="9.140625" style="1"/>
    <col min="2" max="2" width="11.140625" style="8" customWidth="1"/>
    <col min="3" max="3" width="14.7109375" style="8" customWidth="1"/>
    <col min="4" max="4" width="14.7109375" style="9" customWidth="1"/>
    <col min="5" max="5" width="65.7109375" style="9" customWidth="1"/>
    <col min="6" max="6" width="14.7109375" style="10" customWidth="1"/>
    <col min="7" max="9" width="14.7109375" style="8" customWidth="1"/>
    <col min="10" max="10" width="24.28515625" style="8" bestFit="1" customWidth="1"/>
    <col min="11" max="11" width="15.42578125" style="8" customWidth="1"/>
    <col min="12" max="12" width="20.28515625" style="8" customWidth="1"/>
    <col min="13" max="14" width="16.28515625" style="1" customWidth="1"/>
    <col min="15" max="16384" width="9.140625" style="1"/>
  </cols>
  <sheetData>
    <row r="1" spans="2:259" ht="36" customHeight="1" x14ac:dyDescent="0.2"/>
    <row r="2" spans="2:259" x14ac:dyDescent="0.2">
      <c r="C2" s="196"/>
      <c r="D2" s="196"/>
      <c r="E2" s="196"/>
      <c r="F2" s="196"/>
      <c r="G2" s="196"/>
      <c r="H2" s="196"/>
      <c r="I2" s="196"/>
      <c r="J2" s="11"/>
      <c r="K2" s="11"/>
      <c r="L2" s="11"/>
    </row>
    <row r="3" spans="2:259" x14ac:dyDescent="0.2">
      <c r="C3" s="196"/>
      <c r="D3" s="196"/>
      <c r="E3" s="196"/>
      <c r="F3" s="196"/>
      <c r="G3" s="196"/>
      <c r="H3" s="196"/>
      <c r="I3" s="196"/>
      <c r="J3" s="11"/>
      <c r="K3" s="11"/>
      <c r="L3" s="11"/>
    </row>
    <row r="4" spans="2:259" x14ac:dyDescent="0.2">
      <c r="C4" s="196" t="s">
        <v>10</v>
      </c>
      <c r="D4" s="196"/>
      <c r="E4" s="196"/>
      <c r="F4" s="196"/>
      <c r="G4" s="196"/>
      <c r="H4" s="196"/>
      <c r="I4" s="196"/>
      <c r="J4" s="11"/>
      <c r="K4" s="11"/>
      <c r="L4" s="1"/>
    </row>
    <row r="5" spans="2:259" x14ac:dyDescent="0.2">
      <c r="L5" s="1"/>
    </row>
    <row r="6" spans="2:259" x14ac:dyDescent="0.2">
      <c r="E6" s="56" t="s">
        <v>70</v>
      </c>
      <c r="F6" s="12" t="s">
        <v>11</v>
      </c>
      <c r="G6" s="27" t="s">
        <v>129</v>
      </c>
      <c r="H6" s="27" t="s">
        <v>258</v>
      </c>
      <c r="I6" s="27" t="s">
        <v>259</v>
      </c>
      <c r="L6" s="1"/>
    </row>
    <row r="7" spans="2:259" x14ac:dyDescent="0.2">
      <c r="E7" s="55" t="s">
        <v>71</v>
      </c>
      <c r="G7" s="27" t="s">
        <v>260</v>
      </c>
      <c r="H7" s="229"/>
      <c r="I7" s="229"/>
      <c r="J7" s="29"/>
      <c r="K7" s="29"/>
      <c r="L7" s="1"/>
    </row>
    <row r="8" spans="2:259" s="6" customFormat="1" ht="19.5" customHeight="1" x14ac:dyDescent="0.2">
      <c r="B8" s="6" t="s">
        <v>12</v>
      </c>
      <c r="C8" s="102" t="s">
        <v>12</v>
      </c>
      <c r="D8" s="103" t="s">
        <v>13</v>
      </c>
      <c r="E8" s="103" t="s">
        <v>14</v>
      </c>
      <c r="F8" s="103" t="s">
        <v>15</v>
      </c>
      <c r="G8" s="104" t="s">
        <v>16</v>
      </c>
      <c r="H8" s="104" t="s">
        <v>17</v>
      </c>
      <c r="I8" s="105" t="s">
        <v>18</v>
      </c>
      <c r="J8" s="11"/>
      <c r="K8" s="11"/>
    </row>
    <row r="9" spans="2:259" x14ac:dyDescent="0.2">
      <c r="B9" s="1"/>
      <c r="C9" s="169"/>
      <c r="D9" s="170"/>
      <c r="E9" s="131" t="s">
        <v>19</v>
      </c>
      <c r="F9" s="113"/>
      <c r="G9" s="110"/>
      <c r="H9" s="131"/>
      <c r="I9" s="143"/>
      <c r="L9" s="1"/>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row>
    <row r="10" spans="2:259" x14ac:dyDescent="0.2">
      <c r="B10" s="1"/>
      <c r="C10" s="169" t="s">
        <v>8</v>
      </c>
      <c r="D10" s="171">
        <v>17030002</v>
      </c>
      <c r="E10" s="130" t="s">
        <v>95</v>
      </c>
      <c r="F10" s="28" t="s">
        <v>67</v>
      </c>
      <c r="G10" s="110">
        <v>6</v>
      </c>
      <c r="H10" s="111"/>
      <c r="I10" s="112"/>
      <c r="J10" s="135"/>
      <c r="L10" s="1"/>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row>
    <row r="11" spans="2:259" x14ac:dyDescent="0.2">
      <c r="B11" s="1"/>
      <c r="C11" s="169" t="s">
        <v>8</v>
      </c>
      <c r="D11" s="171">
        <v>17045001</v>
      </c>
      <c r="E11" s="130" t="s">
        <v>150</v>
      </c>
      <c r="F11" s="28" t="s">
        <v>151</v>
      </c>
      <c r="G11" s="110">
        <v>432</v>
      </c>
      <c r="H11" s="111"/>
      <c r="I11" s="112"/>
      <c r="J11" s="135"/>
      <c r="L11" s="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row>
    <row r="12" spans="2:259" x14ac:dyDescent="0.2">
      <c r="B12" s="1"/>
      <c r="C12" s="169" t="s">
        <v>8</v>
      </c>
      <c r="D12" s="171">
        <v>17045002</v>
      </c>
      <c r="E12" s="130" t="s">
        <v>152</v>
      </c>
      <c r="F12" s="28" t="s">
        <v>114</v>
      </c>
      <c r="G12" s="110">
        <v>72</v>
      </c>
      <c r="H12" s="111"/>
      <c r="I12" s="112"/>
      <c r="J12" s="135"/>
      <c r="L12" s="1"/>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row>
    <row r="13" spans="2:259" x14ac:dyDescent="0.2">
      <c r="B13" s="1"/>
      <c r="C13" s="169"/>
      <c r="D13" s="171"/>
      <c r="E13" s="130"/>
      <c r="F13" s="28"/>
      <c r="G13" s="110"/>
      <c r="H13" s="140" t="s">
        <v>20</v>
      </c>
      <c r="I13" s="134">
        <f>SUM(I10:I12)</f>
        <v>0</v>
      </c>
      <c r="J13" s="135"/>
      <c r="L13" s="1"/>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row>
    <row r="14" spans="2:259" x14ac:dyDescent="0.2">
      <c r="B14" s="1"/>
      <c r="C14" s="169"/>
      <c r="D14" s="172"/>
      <c r="E14" s="131" t="s">
        <v>243</v>
      </c>
      <c r="F14" s="113"/>
      <c r="G14" s="110"/>
      <c r="H14" s="145"/>
      <c r="I14" s="144"/>
      <c r="J14" s="135"/>
      <c r="L14" s="1"/>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row>
    <row r="15" spans="2:259" x14ac:dyDescent="0.2">
      <c r="B15" s="1"/>
      <c r="C15" s="169" t="s">
        <v>8</v>
      </c>
      <c r="D15" s="171">
        <v>6001030</v>
      </c>
      <c r="E15" s="130" t="s">
        <v>96</v>
      </c>
      <c r="F15" s="28" t="s">
        <v>97</v>
      </c>
      <c r="G15" s="110">
        <v>125.10000000000002</v>
      </c>
      <c r="H15" s="111"/>
      <c r="I15" s="112"/>
      <c r="J15" s="135"/>
      <c r="L15" s="1"/>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row>
    <row r="16" spans="2:259" x14ac:dyDescent="0.2">
      <c r="B16" s="1"/>
      <c r="C16" s="169" t="s">
        <v>8</v>
      </c>
      <c r="D16" s="171">
        <v>6001031</v>
      </c>
      <c r="E16" s="130" t="s">
        <v>98</v>
      </c>
      <c r="F16" s="28" t="s">
        <v>97</v>
      </c>
      <c r="G16" s="110">
        <v>125.10000000000002</v>
      </c>
      <c r="H16" s="111"/>
      <c r="I16" s="112"/>
      <c r="J16" s="135"/>
      <c r="L16" s="1"/>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row>
    <row r="17" spans="2:259" ht="25.5" x14ac:dyDescent="0.2">
      <c r="B17" s="1"/>
      <c r="C17" s="169" t="s">
        <v>8</v>
      </c>
      <c r="D17" s="171">
        <v>14001050</v>
      </c>
      <c r="E17" s="130" t="s">
        <v>99</v>
      </c>
      <c r="F17" s="28" t="s">
        <v>67</v>
      </c>
      <c r="G17" s="110">
        <v>6.2550000000000008</v>
      </c>
      <c r="H17" s="111"/>
      <c r="I17" s="112"/>
      <c r="J17" s="135"/>
      <c r="L17" s="1"/>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row>
    <row r="18" spans="2:259" ht="25.5" x14ac:dyDescent="0.2">
      <c r="B18" s="1"/>
      <c r="C18" s="169" t="s">
        <v>8</v>
      </c>
      <c r="D18" s="171">
        <v>10011002</v>
      </c>
      <c r="E18" s="130" t="s">
        <v>100</v>
      </c>
      <c r="F18" s="28" t="s">
        <v>101</v>
      </c>
      <c r="G18" s="110">
        <v>16.2</v>
      </c>
      <c r="H18" s="111"/>
      <c r="I18" s="112"/>
      <c r="J18" s="135"/>
      <c r="L18" s="1"/>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row>
    <row r="19" spans="2:259" ht="25.5" x14ac:dyDescent="0.2">
      <c r="B19" s="1"/>
      <c r="C19" s="169" t="s">
        <v>8</v>
      </c>
      <c r="D19" s="171">
        <v>10011033</v>
      </c>
      <c r="E19" s="130" t="s">
        <v>103</v>
      </c>
      <c r="F19" s="28" t="s">
        <v>101</v>
      </c>
      <c r="G19" s="110">
        <v>8.5</v>
      </c>
      <c r="H19" s="111"/>
      <c r="I19" s="112"/>
      <c r="J19" s="135"/>
      <c r="L19" s="1"/>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row>
    <row r="20" spans="2:259" x14ac:dyDescent="0.2">
      <c r="B20" s="1"/>
      <c r="C20" s="169" t="s">
        <v>8</v>
      </c>
      <c r="D20" s="171">
        <v>10012015</v>
      </c>
      <c r="E20" s="130" t="s">
        <v>102</v>
      </c>
      <c r="F20" s="28" t="s">
        <v>101</v>
      </c>
      <c r="G20" s="110">
        <v>50</v>
      </c>
      <c r="H20" s="111"/>
      <c r="I20" s="112"/>
      <c r="J20" s="135"/>
      <c r="L20" s="1"/>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row>
    <row r="21" spans="2:259" x14ac:dyDescent="0.2">
      <c r="B21" s="1"/>
      <c r="C21" s="169" t="s">
        <v>8</v>
      </c>
      <c r="D21" s="171">
        <v>10011076</v>
      </c>
      <c r="E21" s="130" t="s">
        <v>216</v>
      </c>
      <c r="F21" s="28" t="s">
        <v>101</v>
      </c>
      <c r="G21" s="110">
        <v>4</v>
      </c>
      <c r="H21" s="111"/>
      <c r="I21" s="112"/>
      <c r="J21" s="135"/>
      <c r="L21" s="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row>
    <row r="22" spans="2:259" ht="25.5" x14ac:dyDescent="0.2">
      <c r="B22" s="1"/>
      <c r="C22" s="169" t="s">
        <v>57</v>
      </c>
      <c r="D22" s="170" t="s">
        <v>244</v>
      </c>
      <c r="E22" s="130" t="s">
        <v>254</v>
      </c>
      <c r="F22" s="28" t="s">
        <v>101</v>
      </c>
      <c r="G22" s="110">
        <v>3.72</v>
      </c>
      <c r="H22" s="111"/>
      <c r="I22" s="112"/>
      <c r="J22" s="135"/>
      <c r="L22" s="1"/>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row>
    <row r="23" spans="2:259" ht="25.5" x14ac:dyDescent="0.2">
      <c r="B23" s="1"/>
      <c r="C23" s="169" t="s">
        <v>8</v>
      </c>
      <c r="D23" s="171">
        <v>4001035</v>
      </c>
      <c r="E23" s="130" t="s">
        <v>104</v>
      </c>
      <c r="F23" s="28" t="s">
        <v>67</v>
      </c>
      <c r="G23" s="110">
        <v>2.915</v>
      </c>
      <c r="H23" s="111"/>
      <c r="I23" s="112"/>
      <c r="J23" s="135"/>
      <c r="L23" s="1"/>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row>
    <row r="24" spans="2:259" x14ac:dyDescent="0.2">
      <c r="B24" s="1"/>
      <c r="C24" s="169" t="s">
        <v>8</v>
      </c>
      <c r="D24" s="171">
        <v>11001001</v>
      </c>
      <c r="E24" s="130" t="s">
        <v>105</v>
      </c>
      <c r="F24" s="28" t="s">
        <v>67</v>
      </c>
      <c r="G24" s="110">
        <v>5.83</v>
      </c>
      <c r="H24" s="111"/>
      <c r="I24" s="112"/>
      <c r="J24" s="135"/>
      <c r="L24" s="1"/>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row>
    <row r="25" spans="2:259" ht="25.5" x14ac:dyDescent="0.2">
      <c r="B25" s="1"/>
      <c r="C25" s="169" t="s">
        <v>8</v>
      </c>
      <c r="D25" s="171">
        <v>11001009</v>
      </c>
      <c r="E25" s="130" t="s">
        <v>106</v>
      </c>
      <c r="F25" s="28" t="s">
        <v>67</v>
      </c>
      <c r="G25" s="110">
        <v>5.83</v>
      </c>
      <c r="H25" s="111"/>
      <c r="I25" s="112"/>
      <c r="J25" s="135"/>
      <c r="L25" s="1"/>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row>
    <row r="26" spans="2:259" x14ac:dyDescent="0.2">
      <c r="B26" s="1"/>
      <c r="C26" s="169"/>
      <c r="D26" s="171"/>
      <c r="E26" s="130"/>
      <c r="F26" s="28"/>
      <c r="G26" s="110"/>
      <c r="H26" s="140" t="s">
        <v>20</v>
      </c>
      <c r="I26" s="134">
        <f>SUM(I15:I25)</f>
        <v>0</v>
      </c>
      <c r="J26" s="135"/>
      <c r="L26" s="1"/>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row>
    <row r="27" spans="2:259" x14ac:dyDescent="0.2">
      <c r="B27" s="1"/>
      <c r="C27" s="169"/>
      <c r="D27" s="172"/>
      <c r="E27" s="131" t="s">
        <v>59</v>
      </c>
      <c r="F27" s="167"/>
      <c r="G27" s="145"/>
      <c r="H27" s="145"/>
      <c r="I27" s="144"/>
      <c r="J27" s="135"/>
      <c r="L27" s="1"/>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row>
    <row r="28" spans="2:259" ht="25.5" x14ac:dyDescent="0.2">
      <c r="B28" s="1"/>
      <c r="C28" s="169" t="s">
        <v>8</v>
      </c>
      <c r="D28" s="171">
        <v>6080001</v>
      </c>
      <c r="E28" s="130" t="s">
        <v>110</v>
      </c>
      <c r="F28" s="28" t="s">
        <v>67</v>
      </c>
      <c r="G28" s="110">
        <v>328</v>
      </c>
      <c r="H28" s="111"/>
      <c r="I28" s="112"/>
      <c r="J28" s="135"/>
      <c r="L28" s="1"/>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row>
    <row r="29" spans="2:259" x14ac:dyDescent="0.2">
      <c r="B29" s="1"/>
      <c r="C29" s="169" t="s">
        <v>8</v>
      </c>
      <c r="D29" s="171">
        <v>6002005</v>
      </c>
      <c r="E29" s="130" t="s">
        <v>111</v>
      </c>
      <c r="F29" s="28" t="s">
        <v>67</v>
      </c>
      <c r="G29" s="110">
        <v>32.800000000000004</v>
      </c>
      <c r="H29" s="111"/>
      <c r="I29" s="112"/>
      <c r="J29" s="135"/>
      <c r="L29" s="1"/>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row>
    <row r="30" spans="2:259" x14ac:dyDescent="0.2">
      <c r="B30" s="1"/>
      <c r="C30" s="169"/>
      <c r="D30" s="171"/>
      <c r="E30" s="130"/>
      <c r="F30" s="28"/>
      <c r="G30" s="110"/>
      <c r="H30" s="140" t="s">
        <v>20</v>
      </c>
      <c r="I30" s="134">
        <f>SUM(I28:I29)</f>
        <v>0</v>
      </c>
      <c r="J30" s="135"/>
      <c r="K30" s="1"/>
      <c r="L30" s="1"/>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row>
    <row r="31" spans="2:259" x14ac:dyDescent="0.2">
      <c r="B31" s="1"/>
      <c r="C31" s="176"/>
      <c r="D31" s="177"/>
      <c r="E31" s="156" t="s">
        <v>131</v>
      </c>
      <c r="F31" s="124"/>
      <c r="G31" s="147"/>
      <c r="H31" s="157"/>
      <c r="I31" s="158"/>
      <c r="J31" s="135"/>
      <c r="K31" s="1"/>
      <c r="L31" s="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row>
    <row r="32" spans="2:259" x14ac:dyDescent="0.2">
      <c r="B32" s="1"/>
      <c r="C32" s="178" t="s">
        <v>8</v>
      </c>
      <c r="D32" s="179">
        <v>15050003</v>
      </c>
      <c r="E32" s="180" t="s">
        <v>107</v>
      </c>
      <c r="F32" s="181" t="s">
        <v>67</v>
      </c>
      <c r="G32" s="182">
        <v>2097.3450000000003</v>
      </c>
      <c r="H32" s="183"/>
      <c r="I32" s="184"/>
      <c r="J32" s="135"/>
      <c r="L32" s="1"/>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row>
    <row r="33" spans="2:259" x14ac:dyDescent="0.2">
      <c r="B33" s="1"/>
      <c r="C33" s="120" t="s">
        <v>8</v>
      </c>
      <c r="D33" s="187">
        <v>15001010</v>
      </c>
      <c r="E33" s="154" t="s">
        <v>153</v>
      </c>
      <c r="F33" s="121" t="s">
        <v>67</v>
      </c>
      <c r="G33" s="155">
        <v>1562.7330000000002</v>
      </c>
      <c r="H33" s="122"/>
      <c r="I33" s="123"/>
      <c r="J33" s="135"/>
      <c r="L33" s="1"/>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row>
    <row r="34" spans="2:259" x14ac:dyDescent="0.2">
      <c r="B34" s="1"/>
      <c r="C34" s="159" t="s">
        <v>8</v>
      </c>
      <c r="D34" s="188">
        <v>15001011</v>
      </c>
      <c r="E34" s="160" t="s">
        <v>109</v>
      </c>
      <c r="F34" s="161" t="s">
        <v>67</v>
      </c>
      <c r="G34" s="162">
        <v>75.3</v>
      </c>
      <c r="H34" s="163"/>
      <c r="I34" s="164"/>
      <c r="J34" s="135"/>
      <c r="L34" s="1"/>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row>
    <row r="35" spans="2:259" x14ac:dyDescent="0.2">
      <c r="B35" s="1"/>
      <c r="C35" s="120" t="s">
        <v>8</v>
      </c>
      <c r="D35" s="187">
        <v>15001015</v>
      </c>
      <c r="E35" s="154" t="s">
        <v>154</v>
      </c>
      <c r="F35" s="121" t="s">
        <v>67</v>
      </c>
      <c r="G35" s="155">
        <v>534.61199999999997</v>
      </c>
      <c r="H35" s="122"/>
      <c r="I35" s="123"/>
      <c r="J35" s="135"/>
      <c r="L35" s="1"/>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row>
    <row r="36" spans="2:259" ht="25.5" x14ac:dyDescent="0.2">
      <c r="B36" s="1"/>
      <c r="C36" s="185" t="s">
        <v>8</v>
      </c>
      <c r="D36" s="186">
        <v>15002060</v>
      </c>
      <c r="E36" s="152" t="s">
        <v>217</v>
      </c>
      <c r="F36" s="117" t="s">
        <v>67</v>
      </c>
      <c r="G36" s="153">
        <v>105.626</v>
      </c>
      <c r="H36" s="118"/>
      <c r="I36" s="119"/>
      <c r="J36" s="135"/>
      <c r="L36" s="1"/>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row>
    <row r="37" spans="2:259" ht="25.5" x14ac:dyDescent="0.2">
      <c r="B37" s="1"/>
      <c r="C37" s="169" t="s">
        <v>8</v>
      </c>
      <c r="D37" s="171">
        <v>15002010</v>
      </c>
      <c r="E37" s="130" t="s">
        <v>155</v>
      </c>
      <c r="F37" s="28" t="s">
        <v>67</v>
      </c>
      <c r="G37" s="110">
        <v>16.8</v>
      </c>
      <c r="H37" s="111"/>
      <c r="I37" s="112"/>
      <c r="J37" s="135"/>
      <c r="L37" s="1"/>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row>
    <row r="38" spans="2:259" x14ac:dyDescent="0.2">
      <c r="B38" s="1"/>
      <c r="C38" s="169" t="s">
        <v>8</v>
      </c>
      <c r="D38" s="171">
        <v>15003010</v>
      </c>
      <c r="E38" s="130" t="s">
        <v>218</v>
      </c>
      <c r="F38" s="28" t="s">
        <v>67</v>
      </c>
      <c r="G38" s="110">
        <v>27.22</v>
      </c>
      <c r="H38" s="111"/>
      <c r="I38" s="112"/>
      <c r="J38" s="135"/>
      <c r="L38" s="1"/>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row>
    <row r="39" spans="2:259" x14ac:dyDescent="0.2">
      <c r="B39" s="1"/>
      <c r="C39" s="169" t="s">
        <v>8</v>
      </c>
      <c r="D39" s="171">
        <v>11080006</v>
      </c>
      <c r="E39" s="130" t="s">
        <v>108</v>
      </c>
      <c r="F39" s="28" t="s">
        <v>67</v>
      </c>
      <c r="G39" s="110">
        <v>95</v>
      </c>
      <c r="H39" s="111"/>
      <c r="I39" s="112"/>
      <c r="J39" s="135"/>
      <c r="L39" s="1"/>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row>
    <row r="40" spans="2:259" x14ac:dyDescent="0.2">
      <c r="B40" s="1"/>
      <c r="C40" s="169"/>
      <c r="D40" s="171"/>
      <c r="E40" s="130"/>
      <c r="F40" s="28"/>
      <c r="G40" s="110"/>
      <c r="H40" s="140"/>
      <c r="I40" s="134"/>
      <c r="J40" s="135"/>
      <c r="K40" s="1"/>
      <c r="L40" s="1"/>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row>
    <row r="41" spans="2:259" x14ac:dyDescent="0.2">
      <c r="B41" s="1"/>
      <c r="C41" s="169"/>
      <c r="D41" s="172"/>
      <c r="E41" s="131" t="s">
        <v>132</v>
      </c>
      <c r="F41" s="113"/>
      <c r="G41" s="110"/>
      <c r="H41" s="145"/>
      <c r="I41" s="144"/>
      <c r="J41" s="135"/>
      <c r="K41" s="1"/>
      <c r="L41" s="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row>
    <row r="42" spans="2:259" x14ac:dyDescent="0.2">
      <c r="B42" s="1"/>
      <c r="C42" s="169" t="s">
        <v>8</v>
      </c>
      <c r="D42" s="171">
        <v>13060012</v>
      </c>
      <c r="E42" s="130" t="s">
        <v>219</v>
      </c>
      <c r="F42" s="28" t="s">
        <v>67</v>
      </c>
      <c r="G42" s="110">
        <v>53.475000000000001</v>
      </c>
      <c r="H42" s="111"/>
      <c r="I42" s="112"/>
      <c r="J42" s="135"/>
      <c r="L42" s="1"/>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row>
    <row r="43" spans="2:259" ht="25.5" x14ac:dyDescent="0.2">
      <c r="B43" s="1"/>
      <c r="C43" s="169" t="s">
        <v>8</v>
      </c>
      <c r="D43" s="171">
        <v>13050030</v>
      </c>
      <c r="E43" s="130" t="s">
        <v>112</v>
      </c>
      <c r="F43" s="28" t="s">
        <v>101</v>
      </c>
      <c r="G43" s="110">
        <v>24.739999999999995</v>
      </c>
      <c r="H43" s="111"/>
      <c r="I43" s="112"/>
      <c r="J43" s="135"/>
      <c r="L43" s="1"/>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row>
    <row r="44" spans="2:259" x14ac:dyDescent="0.2">
      <c r="B44" s="1"/>
      <c r="C44" s="176" t="s">
        <v>8</v>
      </c>
      <c r="D44" s="189">
        <v>13002013</v>
      </c>
      <c r="E44" s="151" t="s">
        <v>220</v>
      </c>
      <c r="F44" s="114" t="s">
        <v>67</v>
      </c>
      <c r="G44" s="147">
        <v>53.475000000000001</v>
      </c>
      <c r="H44" s="115"/>
      <c r="I44" s="116"/>
      <c r="J44" s="135"/>
      <c r="L44" s="1"/>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row>
    <row r="45" spans="2:259" ht="51" x14ac:dyDescent="0.2">
      <c r="B45" s="1"/>
      <c r="C45" s="120" t="s">
        <v>58</v>
      </c>
      <c r="D45" s="191" t="s">
        <v>182</v>
      </c>
      <c r="E45" s="154" t="s">
        <v>221</v>
      </c>
      <c r="F45" s="121" t="s">
        <v>67</v>
      </c>
      <c r="G45" s="155">
        <v>53.475000000000001</v>
      </c>
      <c r="H45" s="122"/>
      <c r="I45" s="123"/>
      <c r="J45" s="135"/>
      <c r="L45" s="1"/>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row>
    <row r="46" spans="2:259" ht="51" x14ac:dyDescent="0.2">
      <c r="B46" s="1"/>
      <c r="C46" s="185" t="s">
        <v>58</v>
      </c>
      <c r="D46" s="190" t="s">
        <v>185</v>
      </c>
      <c r="E46" s="152" t="s">
        <v>222</v>
      </c>
      <c r="F46" s="117" t="s">
        <v>101</v>
      </c>
      <c r="G46" s="153">
        <v>30.679999999999996</v>
      </c>
      <c r="H46" s="118"/>
      <c r="I46" s="119"/>
      <c r="J46" s="135"/>
      <c r="L46" s="1"/>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row>
    <row r="47" spans="2:259" x14ac:dyDescent="0.2">
      <c r="B47" s="1"/>
      <c r="C47" s="169" t="s">
        <v>8</v>
      </c>
      <c r="D47" s="171">
        <v>17004014</v>
      </c>
      <c r="E47" s="130" t="s">
        <v>223</v>
      </c>
      <c r="F47" s="28" t="s">
        <v>67</v>
      </c>
      <c r="G47" s="110">
        <v>142.13999999999999</v>
      </c>
      <c r="H47" s="111"/>
      <c r="I47" s="112"/>
      <c r="J47" s="135"/>
      <c r="L47" s="1"/>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row>
    <row r="48" spans="2:259" x14ac:dyDescent="0.2">
      <c r="B48" s="1"/>
      <c r="C48" s="169" t="s">
        <v>8</v>
      </c>
      <c r="D48" s="171">
        <v>13080071</v>
      </c>
      <c r="E48" s="130" t="s">
        <v>224</v>
      </c>
      <c r="F48" s="28" t="s">
        <v>67</v>
      </c>
      <c r="G48" s="110">
        <v>142.13999999999999</v>
      </c>
      <c r="H48" s="111"/>
      <c r="I48" s="112"/>
      <c r="J48" s="135"/>
      <c r="L48" s="1"/>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row>
    <row r="49" spans="2:259" ht="25.5" x14ac:dyDescent="0.2">
      <c r="B49" s="1"/>
      <c r="C49" s="169" t="s">
        <v>8</v>
      </c>
      <c r="D49" s="171">
        <v>5001043</v>
      </c>
      <c r="E49" s="130" t="s">
        <v>225</v>
      </c>
      <c r="F49" s="28" t="s">
        <v>67</v>
      </c>
      <c r="G49" s="110">
        <v>18.619999999999997</v>
      </c>
      <c r="H49" s="111"/>
      <c r="I49" s="112"/>
      <c r="J49" s="135"/>
      <c r="L49" s="1"/>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row>
    <row r="50" spans="2:259" ht="25.5" x14ac:dyDescent="0.2">
      <c r="B50" s="1"/>
      <c r="C50" s="176" t="s">
        <v>8</v>
      </c>
      <c r="D50" s="189">
        <v>17002042</v>
      </c>
      <c r="E50" s="151" t="s">
        <v>113</v>
      </c>
      <c r="F50" s="114" t="s">
        <v>114</v>
      </c>
      <c r="G50" s="147">
        <v>0.32500000000000001</v>
      </c>
      <c r="H50" s="115"/>
      <c r="I50" s="116"/>
      <c r="J50" s="135"/>
      <c r="L50" s="1"/>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row>
    <row r="51" spans="2:259" ht="25.5" x14ac:dyDescent="0.2">
      <c r="B51" s="1"/>
      <c r="C51" s="120" t="s">
        <v>8</v>
      </c>
      <c r="D51" s="187">
        <v>13002002</v>
      </c>
      <c r="E51" s="154" t="s">
        <v>156</v>
      </c>
      <c r="F51" s="121" t="s">
        <v>67</v>
      </c>
      <c r="G51" s="155">
        <v>233.39800000000002</v>
      </c>
      <c r="H51" s="122"/>
      <c r="I51" s="123"/>
      <c r="J51" s="135"/>
      <c r="L51" s="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row>
    <row r="52" spans="2:259" x14ac:dyDescent="0.2">
      <c r="B52" s="1"/>
      <c r="C52" s="185"/>
      <c r="D52" s="186"/>
      <c r="E52" s="152"/>
      <c r="F52" s="117"/>
      <c r="G52" s="153"/>
      <c r="H52" s="141" t="s">
        <v>20</v>
      </c>
      <c r="I52" s="136">
        <f>SUM(I42:I51)</f>
        <v>0</v>
      </c>
      <c r="J52" s="135"/>
      <c r="K52" s="1"/>
      <c r="L52" s="1"/>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row>
    <row r="53" spans="2:259" x14ac:dyDescent="0.2">
      <c r="B53" s="1"/>
      <c r="C53" s="169"/>
      <c r="D53" s="172"/>
      <c r="E53" s="131" t="s">
        <v>133</v>
      </c>
      <c r="F53" s="113"/>
      <c r="G53" s="110"/>
      <c r="H53" s="145"/>
      <c r="I53" s="144"/>
      <c r="J53" s="135"/>
      <c r="K53" s="1"/>
      <c r="L53" s="1"/>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row>
    <row r="54" spans="2:259" x14ac:dyDescent="0.2">
      <c r="B54" s="1"/>
      <c r="C54" s="169" t="s">
        <v>58</v>
      </c>
      <c r="D54" s="170" t="s">
        <v>60</v>
      </c>
      <c r="E54" s="130" t="s">
        <v>115</v>
      </c>
      <c r="F54" s="28" t="s">
        <v>67</v>
      </c>
      <c r="G54" s="110">
        <v>2.34</v>
      </c>
      <c r="H54" s="111"/>
      <c r="I54" s="112"/>
      <c r="J54" s="135"/>
      <c r="L54" s="1"/>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row>
    <row r="55" spans="2:259" ht="25.5" x14ac:dyDescent="0.2">
      <c r="B55" s="1"/>
      <c r="C55" s="176" t="s">
        <v>58</v>
      </c>
      <c r="D55" s="192" t="s">
        <v>61</v>
      </c>
      <c r="E55" s="151" t="s">
        <v>116</v>
      </c>
      <c r="F55" s="114" t="s">
        <v>67</v>
      </c>
      <c r="G55" s="147">
        <v>4.8719999999999999</v>
      </c>
      <c r="H55" s="115"/>
      <c r="I55" s="116"/>
      <c r="J55" s="135"/>
      <c r="L55" s="1"/>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row>
    <row r="56" spans="2:259" x14ac:dyDescent="0.2">
      <c r="B56" s="1"/>
      <c r="C56" s="120" t="s">
        <v>58</v>
      </c>
      <c r="D56" s="191" t="s">
        <v>62</v>
      </c>
      <c r="E56" s="154" t="s">
        <v>130</v>
      </c>
      <c r="F56" s="121" t="s">
        <v>67</v>
      </c>
      <c r="G56" s="155">
        <v>29.655999999999999</v>
      </c>
      <c r="H56" s="122"/>
      <c r="I56" s="123"/>
      <c r="J56" s="135"/>
      <c r="L56" s="1"/>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row>
    <row r="57" spans="2:259" ht="25.5" x14ac:dyDescent="0.2">
      <c r="B57" s="1"/>
      <c r="C57" s="120" t="s">
        <v>8</v>
      </c>
      <c r="D57" s="187">
        <v>14001050</v>
      </c>
      <c r="E57" s="154" t="s">
        <v>99</v>
      </c>
      <c r="F57" s="121" t="s">
        <v>67</v>
      </c>
      <c r="G57" s="155">
        <v>29.655999999999999</v>
      </c>
      <c r="H57" s="122"/>
      <c r="I57" s="123"/>
      <c r="J57" s="135"/>
      <c r="L57" s="1"/>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row>
    <row r="58" spans="2:259" x14ac:dyDescent="0.2">
      <c r="B58" s="1"/>
      <c r="C58" s="185"/>
      <c r="D58" s="186"/>
      <c r="E58" s="152"/>
      <c r="F58" s="117"/>
      <c r="G58" s="153"/>
      <c r="H58" s="141" t="s">
        <v>20</v>
      </c>
      <c r="I58" s="136">
        <f>SUM(I54:I57)</f>
        <v>0</v>
      </c>
      <c r="J58" s="135"/>
      <c r="K58" s="1"/>
      <c r="L58" s="1"/>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row>
    <row r="59" spans="2:259" x14ac:dyDescent="0.2">
      <c r="B59" s="1"/>
      <c r="C59" s="169"/>
      <c r="D59" s="172"/>
      <c r="E59" s="131" t="s">
        <v>134</v>
      </c>
      <c r="F59" s="113"/>
      <c r="G59" s="110"/>
      <c r="H59" s="145"/>
      <c r="I59" s="144"/>
      <c r="J59" s="135"/>
      <c r="K59" s="1"/>
      <c r="L59" s="1"/>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row>
    <row r="60" spans="2:259" ht="25.5" x14ac:dyDescent="0.2">
      <c r="B60" s="1"/>
      <c r="C60" s="169" t="s">
        <v>8</v>
      </c>
      <c r="D60" s="171">
        <v>9052013</v>
      </c>
      <c r="E60" s="130" t="s">
        <v>118</v>
      </c>
      <c r="F60" s="28" t="s">
        <v>117</v>
      </c>
      <c r="G60" s="110">
        <v>4</v>
      </c>
      <c r="H60" s="111"/>
      <c r="I60" s="112"/>
      <c r="J60" s="135"/>
      <c r="L60" s="1"/>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row>
    <row r="61" spans="2:259" ht="25.5" x14ac:dyDescent="0.2">
      <c r="B61" s="1"/>
      <c r="C61" s="169" t="s">
        <v>58</v>
      </c>
      <c r="D61" s="170" t="s">
        <v>168</v>
      </c>
      <c r="E61" s="130" t="s">
        <v>226</v>
      </c>
      <c r="F61" s="28" t="s">
        <v>117</v>
      </c>
      <c r="G61" s="110">
        <v>44</v>
      </c>
      <c r="H61" s="111"/>
      <c r="I61" s="112"/>
      <c r="J61" s="135"/>
      <c r="L61" s="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row>
    <row r="62" spans="2:259" ht="25.5" x14ac:dyDescent="0.2">
      <c r="B62" s="1"/>
      <c r="C62" s="176" t="s">
        <v>8</v>
      </c>
      <c r="D62" s="189">
        <v>9009039</v>
      </c>
      <c r="E62" s="151" t="s">
        <v>227</v>
      </c>
      <c r="F62" s="114" t="s">
        <v>117</v>
      </c>
      <c r="G62" s="147">
        <v>5</v>
      </c>
      <c r="H62" s="115"/>
      <c r="I62" s="116"/>
      <c r="J62" s="135"/>
      <c r="L62" s="1"/>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row>
    <row r="63" spans="2:259" ht="25.5" x14ac:dyDescent="0.2">
      <c r="B63" s="1"/>
      <c r="C63" s="120" t="s">
        <v>57</v>
      </c>
      <c r="D63" s="191" t="s">
        <v>163</v>
      </c>
      <c r="E63" s="154" t="s">
        <v>228</v>
      </c>
      <c r="F63" s="121" t="s">
        <v>117</v>
      </c>
      <c r="G63" s="155">
        <v>44</v>
      </c>
      <c r="H63" s="122"/>
      <c r="I63" s="123"/>
      <c r="J63" s="135"/>
      <c r="L63" s="1"/>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row>
    <row r="64" spans="2:259" x14ac:dyDescent="0.2">
      <c r="B64" s="1"/>
      <c r="C64" s="185" t="s">
        <v>63</v>
      </c>
      <c r="D64" s="190" t="s">
        <v>64</v>
      </c>
      <c r="E64" s="152" t="s">
        <v>65</v>
      </c>
      <c r="F64" s="117" t="s">
        <v>117</v>
      </c>
      <c r="G64" s="153">
        <v>1</v>
      </c>
      <c r="H64" s="118"/>
      <c r="I64" s="119"/>
      <c r="J64" s="135"/>
      <c r="L64" s="1"/>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row>
    <row r="65" spans="2:259" ht="25.5" x14ac:dyDescent="0.2">
      <c r="B65" s="1"/>
      <c r="C65" s="169" t="s">
        <v>58</v>
      </c>
      <c r="D65" s="170" t="s">
        <v>162</v>
      </c>
      <c r="E65" s="130" t="s">
        <v>229</v>
      </c>
      <c r="F65" s="28" t="s">
        <v>101</v>
      </c>
      <c r="G65" s="110">
        <v>31.499999999999996</v>
      </c>
      <c r="H65" s="111"/>
      <c r="I65" s="112"/>
      <c r="J65" s="135"/>
      <c r="L65" s="1"/>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row>
    <row r="66" spans="2:259" x14ac:dyDescent="0.2">
      <c r="B66" s="1"/>
      <c r="C66" s="169" t="s">
        <v>58</v>
      </c>
      <c r="D66" s="170" t="s">
        <v>167</v>
      </c>
      <c r="E66" s="130" t="s">
        <v>230</v>
      </c>
      <c r="F66" s="28" t="s">
        <v>117</v>
      </c>
      <c r="G66" s="110">
        <v>63</v>
      </c>
      <c r="H66" s="111"/>
      <c r="I66" s="112"/>
      <c r="J66" s="135"/>
      <c r="L66" s="1"/>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row>
    <row r="67" spans="2:259" ht="38.25" x14ac:dyDescent="0.2">
      <c r="B67" s="1"/>
      <c r="C67" s="169" t="s">
        <v>58</v>
      </c>
      <c r="D67" s="170" t="s">
        <v>164</v>
      </c>
      <c r="E67" s="130" t="s">
        <v>231</v>
      </c>
      <c r="F67" s="28" t="s">
        <v>117</v>
      </c>
      <c r="G67" s="110">
        <v>2</v>
      </c>
      <c r="H67" s="111"/>
      <c r="I67" s="112"/>
      <c r="J67" s="135"/>
      <c r="L67" s="1"/>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row>
    <row r="68" spans="2:259" x14ac:dyDescent="0.2">
      <c r="B68" s="1"/>
      <c r="C68" s="169" t="s">
        <v>58</v>
      </c>
      <c r="D68" s="170" t="s">
        <v>66</v>
      </c>
      <c r="E68" s="130" t="s">
        <v>119</v>
      </c>
      <c r="F68" s="28" t="s">
        <v>117</v>
      </c>
      <c r="G68" s="110">
        <v>1</v>
      </c>
      <c r="H68" s="111"/>
      <c r="I68" s="112"/>
      <c r="J68" s="135"/>
      <c r="L68" s="1"/>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row>
    <row r="69" spans="2:259" x14ac:dyDescent="0.2">
      <c r="B69" s="1"/>
      <c r="C69" s="169" t="s">
        <v>58</v>
      </c>
      <c r="D69" s="170" t="s">
        <v>166</v>
      </c>
      <c r="E69" s="130" t="s">
        <v>232</v>
      </c>
      <c r="F69" s="28" t="s">
        <v>121</v>
      </c>
      <c r="G69" s="110">
        <v>2</v>
      </c>
      <c r="H69" s="111"/>
      <c r="I69" s="112"/>
      <c r="J69" s="135"/>
      <c r="L69" s="1"/>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row>
    <row r="70" spans="2:259" x14ac:dyDescent="0.2">
      <c r="B70" s="1"/>
      <c r="C70" s="169" t="s">
        <v>58</v>
      </c>
      <c r="D70" s="170" t="s">
        <v>184</v>
      </c>
      <c r="E70" s="130" t="s">
        <v>233</v>
      </c>
      <c r="F70" s="28" t="s">
        <v>121</v>
      </c>
      <c r="G70" s="110">
        <v>2</v>
      </c>
      <c r="H70" s="111"/>
      <c r="I70" s="112"/>
      <c r="J70" s="135"/>
      <c r="L70" s="1"/>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row>
    <row r="71" spans="2:259" ht="25.5" x14ac:dyDescent="0.2">
      <c r="B71" s="1"/>
      <c r="C71" s="169" t="s">
        <v>8</v>
      </c>
      <c r="D71" s="171">
        <v>9002011</v>
      </c>
      <c r="E71" s="130" t="s">
        <v>234</v>
      </c>
      <c r="F71" s="28" t="s">
        <v>101</v>
      </c>
      <c r="G71" s="110">
        <v>15</v>
      </c>
      <c r="H71" s="111"/>
      <c r="I71" s="112"/>
      <c r="J71" s="135"/>
      <c r="L71" s="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row>
    <row r="72" spans="2:259" ht="25.5" x14ac:dyDescent="0.2">
      <c r="B72" s="1"/>
      <c r="C72" s="169" t="s">
        <v>8</v>
      </c>
      <c r="D72" s="171">
        <v>9002055</v>
      </c>
      <c r="E72" s="130" t="s">
        <v>255</v>
      </c>
      <c r="F72" s="28" t="s">
        <v>101</v>
      </c>
      <c r="G72" s="110">
        <v>15</v>
      </c>
      <c r="H72" s="111"/>
      <c r="I72" s="112"/>
      <c r="J72" s="135"/>
      <c r="L72" s="1"/>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row>
    <row r="73" spans="2:259" x14ac:dyDescent="0.2">
      <c r="B73" s="1"/>
      <c r="C73" s="169" t="s">
        <v>8</v>
      </c>
      <c r="D73" s="171">
        <v>9003005</v>
      </c>
      <c r="E73" s="130" t="s">
        <v>120</v>
      </c>
      <c r="F73" s="28" t="s">
        <v>101</v>
      </c>
      <c r="G73" s="110">
        <v>600</v>
      </c>
      <c r="H73" s="111"/>
      <c r="I73" s="112"/>
      <c r="J73" s="135"/>
      <c r="K73" s="1"/>
      <c r="L73" s="1"/>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row>
    <row r="74" spans="2:259" x14ac:dyDescent="0.2">
      <c r="B74" s="1"/>
      <c r="C74" s="169"/>
      <c r="D74" s="171"/>
      <c r="E74" s="173"/>
      <c r="F74" s="173"/>
      <c r="G74" s="173"/>
      <c r="H74" s="140" t="s">
        <v>20</v>
      </c>
      <c r="I74" s="175">
        <f>SUM(I60:I73)</f>
        <v>0</v>
      </c>
      <c r="J74" s="135"/>
      <c r="K74" s="168"/>
      <c r="L74" s="1"/>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row>
    <row r="75" spans="2:259" x14ac:dyDescent="0.2">
      <c r="B75" s="1"/>
      <c r="C75" s="169"/>
      <c r="D75" s="172"/>
      <c r="E75" s="131" t="s">
        <v>186</v>
      </c>
      <c r="F75" s="113"/>
      <c r="G75" s="110"/>
      <c r="H75" s="145"/>
      <c r="I75" s="144"/>
      <c r="J75" s="135"/>
      <c r="K75" s="1"/>
      <c r="L75" s="1"/>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row>
    <row r="76" spans="2:259" x14ac:dyDescent="0.2">
      <c r="B76" s="1"/>
      <c r="C76" s="169" t="s">
        <v>8</v>
      </c>
      <c r="D76" s="171">
        <v>10060035</v>
      </c>
      <c r="E76" s="130" t="s">
        <v>235</v>
      </c>
      <c r="F76" s="28" t="s">
        <v>117</v>
      </c>
      <c r="G76" s="110">
        <v>1</v>
      </c>
      <c r="H76" s="111"/>
      <c r="I76" s="112"/>
      <c r="J76" s="135"/>
      <c r="K76" s="1"/>
      <c r="L76" s="1"/>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row>
    <row r="77" spans="2:259" x14ac:dyDescent="0.2">
      <c r="B77" s="1"/>
      <c r="C77" s="169" t="s">
        <v>58</v>
      </c>
      <c r="D77" s="170" t="s">
        <v>173</v>
      </c>
      <c r="E77" s="130" t="s">
        <v>236</v>
      </c>
      <c r="F77" s="28" t="s">
        <v>117</v>
      </c>
      <c r="G77" s="110">
        <v>1</v>
      </c>
      <c r="H77" s="111"/>
      <c r="I77" s="112"/>
      <c r="J77" s="135"/>
      <c r="K77" s="1"/>
      <c r="L77" s="1"/>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row>
    <row r="78" spans="2:259" x14ac:dyDescent="0.2">
      <c r="B78" s="1"/>
      <c r="C78" s="169" t="s">
        <v>8</v>
      </c>
      <c r="D78" s="171">
        <v>10011077</v>
      </c>
      <c r="E78" s="130" t="s">
        <v>256</v>
      </c>
      <c r="F78" s="28" t="s">
        <v>101</v>
      </c>
      <c r="G78" s="110">
        <v>8.0500000000000007</v>
      </c>
      <c r="H78" s="111"/>
      <c r="I78" s="112"/>
      <c r="J78" s="135"/>
      <c r="K78" s="1"/>
      <c r="L78" s="1"/>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row>
    <row r="79" spans="2:259" x14ac:dyDescent="0.2">
      <c r="B79" s="1"/>
      <c r="C79" s="169" t="s">
        <v>8</v>
      </c>
      <c r="D79" s="170">
        <v>3040024</v>
      </c>
      <c r="E79" s="130" t="s">
        <v>237</v>
      </c>
      <c r="F79" s="28" t="s">
        <v>67</v>
      </c>
      <c r="G79" s="110">
        <v>5</v>
      </c>
      <c r="H79" s="111"/>
      <c r="I79" s="112"/>
      <c r="J79" s="135"/>
      <c r="K79" s="1"/>
      <c r="L79" s="1"/>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row>
    <row r="80" spans="2:259" x14ac:dyDescent="0.2">
      <c r="B80" s="1"/>
      <c r="C80" s="169" t="s">
        <v>58</v>
      </c>
      <c r="D80" s="170" t="s">
        <v>183</v>
      </c>
      <c r="E80" s="130" t="s">
        <v>238</v>
      </c>
      <c r="F80" s="28" t="s">
        <v>101</v>
      </c>
      <c r="G80" s="110">
        <v>66.260000000000005</v>
      </c>
      <c r="H80" s="111"/>
      <c r="I80" s="112"/>
      <c r="J80" s="135"/>
      <c r="K80" s="1"/>
      <c r="L80" s="1"/>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row>
    <row r="81" spans="2:259" ht="25.5" x14ac:dyDescent="0.2">
      <c r="B81" s="1"/>
      <c r="C81" s="169" t="s">
        <v>8</v>
      </c>
      <c r="D81" s="170">
        <v>12001040</v>
      </c>
      <c r="E81" s="130" t="s">
        <v>242</v>
      </c>
      <c r="F81" s="28" t="s">
        <v>67</v>
      </c>
      <c r="G81" s="110">
        <v>10</v>
      </c>
      <c r="H81" s="111"/>
      <c r="I81" s="112"/>
      <c r="J81" s="135"/>
      <c r="K81" s="1"/>
      <c r="L81" s="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row>
    <row r="82" spans="2:259" ht="25.5" x14ac:dyDescent="0.2">
      <c r="B82" s="1"/>
      <c r="C82" s="169" t="s">
        <v>56</v>
      </c>
      <c r="D82" s="170">
        <v>98749</v>
      </c>
      <c r="E82" s="130" t="s">
        <v>239</v>
      </c>
      <c r="F82" s="28" t="s">
        <v>101</v>
      </c>
      <c r="G82" s="110">
        <v>3</v>
      </c>
      <c r="H82" s="111"/>
      <c r="I82" s="112"/>
      <c r="J82" s="135"/>
      <c r="K82" s="1"/>
      <c r="L82" s="1"/>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row>
    <row r="83" spans="2:259" x14ac:dyDescent="0.2">
      <c r="B83" s="1"/>
      <c r="C83" s="169" t="s">
        <v>187</v>
      </c>
      <c r="D83" s="170">
        <v>4806395</v>
      </c>
      <c r="E83" s="130" t="s">
        <v>240</v>
      </c>
      <c r="F83" s="28" t="s">
        <v>117</v>
      </c>
      <c r="G83" s="110">
        <v>30</v>
      </c>
      <c r="H83" s="111"/>
      <c r="I83" s="112"/>
      <c r="J83" s="135"/>
      <c r="K83" s="1"/>
      <c r="L83" s="1"/>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row>
    <row r="84" spans="2:259" ht="25.5" x14ac:dyDescent="0.2">
      <c r="B84" s="1"/>
      <c r="C84" s="169" t="s">
        <v>57</v>
      </c>
      <c r="D84" s="170" t="s">
        <v>251</v>
      </c>
      <c r="E84" s="130" t="s">
        <v>257</v>
      </c>
      <c r="F84" s="28" t="s">
        <v>117</v>
      </c>
      <c r="G84" s="110">
        <v>8</v>
      </c>
      <c r="H84" s="111"/>
      <c r="I84" s="112"/>
      <c r="J84" s="135"/>
      <c r="K84" s="1"/>
      <c r="L84" s="1"/>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row>
    <row r="85" spans="2:259" ht="25.5" x14ac:dyDescent="0.2">
      <c r="B85" s="1"/>
      <c r="C85" s="169" t="s">
        <v>58</v>
      </c>
      <c r="D85" s="170" t="s">
        <v>68</v>
      </c>
      <c r="E85" s="130" t="s">
        <v>122</v>
      </c>
      <c r="F85" s="28" t="s">
        <v>117</v>
      </c>
      <c r="G85" s="110">
        <v>5</v>
      </c>
      <c r="H85" s="111"/>
      <c r="I85" s="112"/>
      <c r="J85" s="135"/>
      <c r="K85" s="1"/>
      <c r="L85" s="1"/>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row>
    <row r="86" spans="2:259" x14ac:dyDescent="0.2">
      <c r="B86" s="1"/>
      <c r="C86" s="169" t="s">
        <v>57</v>
      </c>
      <c r="D86" s="170" t="s">
        <v>69</v>
      </c>
      <c r="E86" s="130" t="s">
        <v>123</v>
      </c>
      <c r="F86" s="28" t="s">
        <v>117</v>
      </c>
      <c r="G86" s="110">
        <v>6</v>
      </c>
      <c r="H86" s="111"/>
      <c r="I86" s="112"/>
      <c r="J86" s="135"/>
      <c r="K86" s="1"/>
      <c r="L86" s="1"/>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row>
    <row r="87" spans="2:259" x14ac:dyDescent="0.2">
      <c r="B87" s="1"/>
      <c r="C87" s="169" t="s">
        <v>8</v>
      </c>
      <c r="D87" s="171">
        <v>18003023</v>
      </c>
      <c r="E87" s="130" t="s">
        <v>124</v>
      </c>
      <c r="F87" s="28" t="s">
        <v>125</v>
      </c>
      <c r="G87" s="110">
        <v>60</v>
      </c>
      <c r="H87" s="111"/>
      <c r="I87" s="112"/>
      <c r="J87" s="135"/>
      <c r="K87" s="1"/>
      <c r="L87" s="1"/>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row>
    <row r="88" spans="2:259" x14ac:dyDescent="0.2">
      <c r="B88" s="1"/>
      <c r="C88" s="169" t="s">
        <v>8</v>
      </c>
      <c r="D88" s="171">
        <v>18003061</v>
      </c>
      <c r="E88" s="130" t="s">
        <v>126</v>
      </c>
      <c r="F88" s="28" t="s">
        <v>117</v>
      </c>
      <c r="G88" s="110">
        <v>12</v>
      </c>
      <c r="H88" s="111"/>
      <c r="I88" s="112"/>
      <c r="J88" s="135"/>
      <c r="K88" s="1"/>
      <c r="L88" s="1"/>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row>
    <row r="89" spans="2:259" x14ac:dyDescent="0.2">
      <c r="B89" s="1"/>
      <c r="C89" s="169" t="s">
        <v>8</v>
      </c>
      <c r="D89" s="171">
        <v>18080030</v>
      </c>
      <c r="E89" s="130" t="s">
        <v>127</v>
      </c>
      <c r="F89" s="28" t="s">
        <v>67</v>
      </c>
      <c r="G89" s="110">
        <v>60</v>
      </c>
      <c r="H89" s="111"/>
      <c r="I89" s="112"/>
      <c r="J89" s="135"/>
      <c r="K89" s="1"/>
      <c r="L89" s="1"/>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row>
    <row r="90" spans="2:259" x14ac:dyDescent="0.2">
      <c r="B90" s="1"/>
      <c r="C90" s="169" t="s">
        <v>8</v>
      </c>
      <c r="D90" s="171">
        <v>18003001</v>
      </c>
      <c r="E90" s="130" t="s">
        <v>128</v>
      </c>
      <c r="F90" s="28" t="s">
        <v>67</v>
      </c>
      <c r="G90" s="110">
        <v>60</v>
      </c>
      <c r="H90" s="111"/>
      <c r="I90" s="112"/>
      <c r="J90" s="135"/>
      <c r="K90" s="1"/>
      <c r="L90" s="1"/>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row>
    <row r="91" spans="2:259" x14ac:dyDescent="0.2">
      <c r="B91" s="1"/>
      <c r="C91" s="132"/>
      <c r="D91" s="174"/>
      <c r="E91" s="148"/>
      <c r="F91" s="149"/>
      <c r="G91" s="133"/>
      <c r="H91" s="150" t="s">
        <v>20</v>
      </c>
      <c r="I91" s="142">
        <f>SUM(I76:I90)</f>
        <v>0</v>
      </c>
      <c r="J91" s="135"/>
      <c r="K91" s="1"/>
      <c r="L91" s="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row>
    <row r="92" spans="2:259" x14ac:dyDescent="0.2">
      <c r="B92" s="1"/>
      <c r="C92" s="230"/>
      <c r="D92" s="230"/>
      <c r="E92" s="230"/>
      <c r="F92" s="106"/>
      <c r="G92" s="107"/>
      <c r="H92" s="108" t="s">
        <v>21</v>
      </c>
      <c r="I92" s="109">
        <f>I91+I74+I58+I52+I40+I30+I26+I13</f>
        <v>0</v>
      </c>
      <c r="J92" s="135"/>
      <c r="K92" s="1"/>
      <c r="L92" s="1"/>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row>
    <row r="93" spans="2:259" x14ac:dyDescent="0.2">
      <c r="B93" s="1"/>
      <c r="C93" s="230"/>
      <c r="D93" s="230"/>
      <c r="E93" s="230"/>
      <c r="F93" s="196"/>
      <c r="G93" s="14"/>
      <c r="H93" s="15" t="s">
        <v>22</v>
      </c>
      <c r="I93" s="61">
        <f>I92*0.25</f>
        <v>0</v>
      </c>
      <c r="J93" s="135"/>
      <c r="K93" s="1"/>
      <c r="L93" s="1"/>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row>
    <row r="94" spans="2:259" x14ac:dyDescent="0.2">
      <c r="B94" s="1"/>
      <c r="C94" s="230"/>
      <c r="D94" s="230"/>
      <c r="E94" s="230"/>
      <c r="F94" s="196"/>
      <c r="G94" s="6"/>
      <c r="H94" s="12" t="s">
        <v>23</v>
      </c>
      <c r="I94" s="61">
        <f>I92*1.25</f>
        <v>0</v>
      </c>
      <c r="J94" s="135"/>
      <c r="K94" s="1"/>
      <c r="L94" s="1"/>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row>
    <row r="95" spans="2:259" x14ac:dyDescent="0.2">
      <c r="B95" s="1"/>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row>
    <row r="96" spans="2:259" x14ac:dyDescent="0.2">
      <c r="B96" s="1"/>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row>
    <row r="97" spans="2:259" x14ac:dyDescent="0.2">
      <c r="B97" s="1"/>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row>
    <row r="98" spans="2:259" x14ac:dyDescent="0.2">
      <c r="B98" s="1"/>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row>
    <row r="99" spans="2:259" x14ac:dyDescent="0.2">
      <c r="B99" s="1"/>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row>
    <row r="100" spans="2:259" x14ac:dyDescent="0.2">
      <c r="B100" s="1"/>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row>
    <row r="101" spans="2:259" x14ac:dyDescent="0.2">
      <c r="B101" s="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row>
    <row r="102" spans="2:259" x14ac:dyDescent="0.2">
      <c r="B102" s="1"/>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row>
    <row r="103" spans="2:259" x14ac:dyDescent="0.2">
      <c r="B103" s="1"/>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row>
    <row r="104" spans="2:259" x14ac:dyDescent="0.2">
      <c r="B104" s="1"/>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row>
    <row r="105" spans="2:259" x14ac:dyDescent="0.2">
      <c r="B105" s="1"/>
      <c r="J105" s="135"/>
      <c r="K105" s="1"/>
      <c r="L105" s="1"/>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row>
    <row r="106" spans="2:259" x14ac:dyDescent="0.2">
      <c r="B106" s="1"/>
      <c r="J106" s="135"/>
      <c r="K106" s="1"/>
      <c r="L106" s="1"/>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row>
    <row r="107" spans="2:259" x14ac:dyDescent="0.2">
      <c r="B107" s="1"/>
      <c r="J107" s="135"/>
      <c r="K107" s="1"/>
      <c r="L107" s="1"/>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row>
    <row r="108" spans="2:259" x14ac:dyDescent="0.2">
      <c r="B108" s="1"/>
      <c r="J108" s="135"/>
      <c r="K108" s="1"/>
      <c r="L108" s="1"/>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row>
    <row r="109" spans="2:259" x14ac:dyDescent="0.2">
      <c r="B109" s="1"/>
      <c r="J109" s="135"/>
      <c r="K109" s="1"/>
      <c r="L109" s="1"/>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row>
    <row r="110" spans="2:259" x14ac:dyDescent="0.2">
      <c r="B110" s="1"/>
      <c r="J110" s="135"/>
      <c r="K110" s="1"/>
      <c r="L110" s="1"/>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row>
    <row r="111" spans="2:259" x14ac:dyDescent="0.2">
      <c r="B111" s="1"/>
      <c r="J111" s="135"/>
      <c r="K111" s="1"/>
      <c r="L111" s="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row>
    <row r="112" spans="2:259" x14ac:dyDescent="0.2">
      <c r="B112" s="1"/>
      <c r="J112" s="135"/>
      <c r="K112" s="1"/>
      <c r="L112" s="1"/>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row>
    <row r="113" spans="2:259" x14ac:dyDescent="0.2">
      <c r="B113" s="1"/>
      <c r="J113" s="135"/>
      <c r="K113" s="1"/>
      <c r="L113" s="1"/>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row>
    <row r="114" spans="2:259" x14ac:dyDescent="0.2">
      <c r="B114" s="1"/>
      <c r="J114" s="135"/>
      <c r="K114" s="1"/>
      <c r="L114" s="1"/>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row>
    <row r="115" spans="2:259" x14ac:dyDescent="0.2">
      <c r="B115" s="1"/>
      <c r="L115" s="1"/>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row>
    <row r="116" spans="2:259" x14ac:dyDescent="0.2">
      <c r="B116" s="1"/>
      <c r="L116" s="1"/>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row>
    <row r="117" spans="2:259" x14ac:dyDescent="0.2">
      <c r="B117" s="1"/>
      <c r="L117" s="1"/>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row>
    <row r="118" spans="2:259" x14ac:dyDescent="0.2">
      <c r="B118" s="1"/>
      <c r="L118" s="1"/>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row>
    <row r="119" spans="2:259" x14ac:dyDescent="0.2">
      <c r="B119" s="1"/>
      <c r="L119" s="1"/>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row>
    <row r="120" spans="2:259" x14ac:dyDescent="0.2">
      <c r="B120" s="1"/>
      <c r="L120" s="1"/>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row>
    <row r="121" spans="2:259" x14ac:dyDescent="0.2">
      <c r="B121" s="1"/>
      <c r="L121" s="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row>
    <row r="122" spans="2:259" x14ac:dyDescent="0.2">
      <c r="B122" s="1"/>
      <c r="L122" s="1"/>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row>
    <row r="123" spans="2:259" x14ac:dyDescent="0.2">
      <c r="B123" s="1"/>
      <c r="L123" s="1"/>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row>
    <row r="124" spans="2:259" x14ac:dyDescent="0.2">
      <c r="B124" s="1"/>
      <c r="L124" s="1"/>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row>
    <row r="125" spans="2:259" x14ac:dyDescent="0.2">
      <c r="B125" s="1"/>
      <c r="L125" s="1"/>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row>
    <row r="126" spans="2:259" x14ac:dyDescent="0.2">
      <c r="B126" s="1"/>
      <c r="L126" s="1"/>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row>
    <row r="127" spans="2:259" x14ac:dyDescent="0.2">
      <c r="B127" s="1"/>
      <c r="L127" s="1"/>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row>
    <row r="128" spans="2:259" x14ac:dyDescent="0.2">
      <c r="B128" s="1"/>
      <c r="L128" s="1"/>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row>
    <row r="129" spans="2:259" x14ac:dyDescent="0.2">
      <c r="B129" s="1"/>
      <c r="L129" s="1"/>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row>
    <row r="130" spans="2:259" x14ac:dyDescent="0.2">
      <c r="B130" s="1"/>
      <c r="L130" s="1"/>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row>
    <row r="131" spans="2:259" x14ac:dyDescent="0.2">
      <c r="B131" s="1"/>
      <c r="L131" s="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row>
    <row r="132" spans="2:259" x14ac:dyDescent="0.2">
      <c r="B132" s="1"/>
      <c r="L132" s="1"/>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row>
    <row r="133" spans="2:259" x14ac:dyDescent="0.2">
      <c r="B133" s="1"/>
      <c r="L133" s="1"/>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row>
    <row r="134" spans="2:259" x14ac:dyDescent="0.2">
      <c r="B134" s="1"/>
      <c r="L134" s="1"/>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row>
    <row r="135" spans="2:259" x14ac:dyDescent="0.2">
      <c r="B135" s="1"/>
      <c r="L135" s="1"/>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row>
    <row r="136" spans="2:259" x14ac:dyDescent="0.2">
      <c r="B136" s="1"/>
      <c r="L136" s="1"/>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row>
    <row r="137" spans="2:259" x14ac:dyDescent="0.2">
      <c r="B137" s="1"/>
      <c r="L137" s="1"/>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row>
    <row r="138" spans="2:259" x14ac:dyDescent="0.2">
      <c r="B138" s="1"/>
      <c r="L138" s="1"/>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row>
    <row r="139" spans="2:259" x14ac:dyDescent="0.2">
      <c r="B139" s="1"/>
      <c r="L139" s="1"/>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row>
    <row r="140" spans="2:259" x14ac:dyDescent="0.2">
      <c r="B140" s="1"/>
      <c r="L140" s="1"/>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row>
    <row r="141" spans="2:259" x14ac:dyDescent="0.2">
      <c r="B141" s="1"/>
      <c r="L141" s="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row>
    <row r="142" spans="2:259" x14ac:dyDescent="0.2">
      <c r="B142" s="1"/>
      <c r="L142" s="1"/>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row>
    <row r="143" spans="2:259" x14ac:dyDescent="0.2">
      <c r="B143" s="1"/>
      <c r="L143" s="1"/>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row>
    <row r="144" spans="2:259" x14ac:dyDescent="0.2">
      <c r="B144" s="1"/>
      <c r="L144" s="1"/>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row>
    <row r="145" spans="2:259" x14ac:dyDescent="0.2">
      <c r="B145" s="1"/>
      <c r="L145" s="1"/>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row>
    <row r="146" spans="2:259" x14ac:dyDescent="0.2">
      <c r="B146" s="1"/>
      <c r="J146" s="62"/>
      <c r="K146" s="1"/>
      <c r="L146" s="1"/>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2:259" x14ac:dyDescent="0.2">
      <c r="B147" s="1"/>
      <c r="J147" s="62"/>
      <c r="K147" s="1"/>
      <c r="L147" s="1"/>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2:259" x14ac:dyDescent="0.2">
      <c r="B148" s="1"/>
      <c r="J148" s="62"/>
      <c r="K148" s="1"/>
      <c r="L148" s="1"/>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2:259" x14ac:dyDescent="0.2">
      <c r="B149" s="1"/>
      <c r="J149" s="62"/>
      <c r="K149" s="1"/>
      <c r="L149" s="1"/>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2:259" x14ac:dyDescent="0.2">
      <c r="B150" s="1"/>
      <c r="J150" s="62"/>
      <c r="K150" s="1"/>
      <c r="L150" s="1"/>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2:259" x14ac:dyDescent="0.2">
      <c r="B151" s="1"/>
      <c r="J151" s="62"/>
      <c r="K151" s="1"/>
      <c r="L151" s="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2:259" x14ac:dyDescent="0.2">
      <c r="B152" s="1"/>
      <c r="J152" s="62"/>
      <c r="K152" s="1"/>
      <c r="L152" s="1"/>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2:259" x14ac:dyDescent="0.2">
      <c r="B153" s="1"/>
      <c r="J153" s="62"/>
      <c r="K153" s="16"/>
      <c r="L153"/>
      <c r="M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row>
    <row r="154" spans="2:259" x14ac:dyDescent="0.2">
      <c r="B154" s="1"/>
      <c r="J154" s="52"/>
      <c r="K154" s="16"/>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row>
    <row r="155" spans="2:259" ht="12.75" customHeight="1" x14ac:dyDescent="0.2">
      <c r="B155" s="1"/>
      <c r="J155" s="14"/>
      <c r="K155" s="14"/>
      <c r="L155" s="14"/>
    </row>
    <row r="156" spans="2:259" x14ac:dyDescent="0.2">
      <c r="B156" s="1"/>
      <c r="J156" s="14"/>
      <c r="K156" s="14"/>
      <c r="L156" s="14"/>
    </row>
    <row r="157" spans="2:259" x14ac:dyDescent="0.2">
      <c r="B157" s="1"/>
      <c r="J157" s="14"/>
      <c r="K157" s="14"/>
      <c r="L157" s="14"/>
    </row>
    <row r="158" spans="2:259" x14ac:dyDescent="0.2">
      <c r="J158" s="16"/>
      <c r="K158" s="16"/>
      <c r="L158" s="16"/>
    </row>
    <row r="159" spans="2:259" x14ac:dyDescent="0.2">
      <c r="B159" s="1"/>
      <c r="L159" s="1"/>
    </row>
    <row r="160" spans="2:259" x14ac:dyDescent="0.2">
      <c r="B160" s="1"/>
      <c r="L160" s="1"/>
    </row>
    <row r="161" spans="2:12" x14ac:dyDescent="0.2">
      <c r="B161" s="1"/>
      <c r="L161" s="1"/>
    </row>
    <row r="162" spans="2:12" x14ac:dyDescent="0.2">
      <c r="B162" s="1"/>
      <c r="L162" s="1"/>
    </row>
    <row r="163" spans="2:12" x14ac:dyDescent="0.2">
      <c r="B163" s="1"/>
      <c r="L163" s="1"/>
    </row>
    <row r="164" spans="2:12" x14ac:dyDescent="0.2">
      <c r="B164" s="1"/>
      <c r="L164" s="1"/>
    </row>
    <row r="165" spans="2:12" x14ac:dyDescent="0.2">
      <c r="B165" s="1"/>
      <c r="L165" s="1"/>
    </row>
  </sheetData>
  <mergeCells count="6">
    <mergeCell ref="C2:I2"/>
    <mergeCell ref="C3:I3"/>
    <mergeCell ref="C4:I4"/>
    <mergeCell ref="H7:I7"/>
    <mergeCell ref="F93:F94"/>
    <mergeCell ref="C92:E94"/>
  </mergeCells>
  <conditionalFormatting sqref="J154:J242">
    <cfRule type="cellIs" dxfId="2" priority="1" operator="greaterThanOrEqual">
      <formula>0.04</formula>
    </cfRule>
  </conditionalFormatting>
  <printOptions horizontalCentered="1"/>
  <pageMargins left="0" right="0" top="0" bottom="0" header="0" footer="0"/>
  <pageSetup paperSize="9" scale="7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3">
    <pageSetUpPr fitToPage="1"/>
  </sheetPr>
  <dimension ref="A1:IU50"/>
  <sheetViews>
    <sheetView showGridLines="0" zoomScaleNormal="100" workbookViewId="0">
      <selection activeCell="W38" sqref="W38"/>
    </sheetView>
  </sheetViews>
  <sheetFormatPr defaultRowHeight="15" x14ac:dyDescent="0.2"/>
  <cols>
    <col min="1" max="1" width="9.140625" style="3"/>
    <col min="2" max="2" width="53.28515625" style="3" customWidth="1"/>
    <col min="3" max="6" width="14.7109375" style="3" customWidth="1"/>
    <col min="7" max="10" width="6.7109375" style="3" hidden="1" customWidth="1"/>
    <col min="11" max="11" width="3.85546875" style="3" hidden="1" customWidth="1"/>
    <col min="12" max="21" width="6.7109375" style="3" hidden="1" customWidth="1"/>
    <col min="22" max="23" width="14.7109375" style="3" customWidth="1"/>
    <col min="24" max="16384" width="9.140625" style="3"/>
  </cols>
  <sheetData>
    <row r="1" spans="1:255" ht="9.75" customHeight="1" x14ac:dyDescent="0.2">
      <c r="C1" s="41"/>
    </row>
    <row r="2" spans="1:255" x14ac:dyDescent="0.2">
      <c r="V2" s="31"/>
      <c r="W2" s="32"/>
    </row>
    <row r="3" spans="1:255" x14ac:dyDescent="0.2">
      <c r="B3" s="236"/>
      <c r="C3" s="236"/>
      <c r="D3" s="236"/>
      <c r="E3" s="236"/>
      <c r="F3" s="236"/>
      <c r="G3" s="236"/>
      <c r="H3" s="236"/>
      <c r="I3" s="236"/>
      <c r="J3" s="236"/>
      <c r="K3" s="236"/>
      <c r="L3" s="236"/>
      <c r="M3" s="236"/>
      <c r="N3" s="236"/>
      <c r="O3" s="236"/>
      <c r="P3" s="236"/>
      <c r="Q3" s="236"/>
      <c r="R3" s="236"/>
      <c r="S3" s="236"/>
      <c r="T3" s="236"/>
      <c r="U3" s="236"/>
      <c r="V3" s="236"/>
      <c r="W3" s="236"/>
    </row>
    <row r="4" spans="1:255" x14ac:dyDescent="0.2">
      <c r="A4" s="2"/>
      <c r="B4" s="236"/>
      <c r="C4" s="236"/>
      <c r="D4" s="236"/>
      <c r="E4" s="236"/>
      <c r="F4" s="236"/>
      <c r="G4" s="236"/>
      <c r="H4" s="236"/>
      <c r="I4" s="236"/>
      <c r="J4" s="236"/>
      <c r="K4" s="236"/>
      <c r="L4" s="236"/>
      <c r="M4" s="236"/>
      <c r="N4" s="236"/>
      <c r="O4" s="236"/>
      <c r="P4" s="236"/>
      <c r="Q4" s="236"/>
      <c r="R4" s="236"/>
      <c r="S4" s="236"/>
      <c r="T4" s="236"/>
      <c r="U4" s="236"/>
      <c r="V4" s="236"/>
      <c r="W4" s="236"/>
    </row>
    <row r="5" spans="1:255" x14ac:dyDescent="0.2">
      <c r="B5" s="236" t="s">
        <v>24</v>
      </c>
      <c r="C5" s="236"/>
      <c r="D5" s="236"/>
      <c r="E5" s="236"/>
      <c r="F5" s="236"/>
      <c r="G5" s="236"/>
      <c r="H5" s="236"/>
      <c r="I5" s="236"/>
      <c r="J5" s="236"/>
      <c r="K5" s="236"/>
      <c r="L5" s="236"/>
      <c r="M5" s="236"/>
      <c r="N5" s="236"/>
      <c r="O5" s="236"/>
      <c r="P5" s="236"/>
      <c r="Q5" s="236"/>
      <c r="R5" s="236"/>
      <c r="S5" s="236"/>
      <c r="T5" s="236"/>
      <c r="U5" s="236"/>
      <c r="V5" s="236"/>
      <c r="W5" s="236"/>
    </row>
    <row r="8" spans="1:255" x14ac:dyDescent="0.2">
      <c r="B8" s="237" t="str">
        <f>Planilha!E6</f>
        <v>OBRA: MELHORIAS NO CASTELO ZENKER</v>
      </c>
      <c r="C8" s="237"/>
      <c r="D8" s="237"/>
      <c r="E8" s="237"/>
      <c r="F8" s="237"/>
      <c r="G8" s="237"/>
      <c r="H8" s="237"/>
      <c r="I8" s="237"/>
      <c r="J8" s="237"/>
      <c r="K8" s="237"/>
      <c r="L8" s="237"/>
      <c r="M8" s="237"/>
      <c r="N8" s="237"/>
      <c r="O8" s="237"/>
      <c r="P8" s="237"/>
      <c r="Q8" s="237"/>
      <c r="R8" s="237"/>
      <c r="S8" s="237"/>
      <c r="T8" s="237"/>
      <c r="U8" s="237"/>
      <c r="V8" s="237"/>
      <c r="W8" s="237"/>
    </row>
    <row r="9" spans="1:255" x14ac:dyDescent="0.2">
      <c r="B9" s="238"/>
      <c r="C9" s="238"/>
      <c r="D9" s="238"/>
      <c r="E9" s="238"/>
      <c r="F9" s="238"/>
      <c r="G9" s="238"/>
      <c r="H9" s="238"/>
      <c r="I9" s="238"/>
      <c r="J9" s="238"/>
      <c r="K9" s="238"/>
      <c r="L9" s="238"/>
      <c r="M9" s="238"/>
      <c r="N9" s="238"/>
      <c r="O9" s="238"/>
      <c r="P9" s="238"/>
      <c r="Q9" s="238"/>
      <c r="R9" s="238"/>
      <c r="S9" s="238"/>
      <c r="T9" s="238"/>
      <c r="U9" s="238"/>
      <c r="V9" s="238"/>
      <c r="W9" s="238"/>
    </row>
    <row r="10" spans="1:255" s="2" customFormat="1" x14ac:dyDescent="0.2">
      <c r="B10" s="239" t="s">
        <v>14</v>
      </c>
      <c r="C10" s="73" t="s">
        <v>25</v>
      </c>
      <c r="D10" s="73"/>
      <c r="E10" s="73"/>
      <c r="F10" s="73"/>
      <c r="G10" s="73"/>
      <c r="H10" s="73"/>
      <c r="I10" s="73"/>
      <c r="J10" s="73"/>
      <c r="K10" s="73"/>
      <c r="L10" s="73"/>
      <c r="M10" s="73"/>
      <c r="N10" s="73"/>
      <c r="O10" s="73"/>
      <c r="P10" s="73"/>
      <c r="Q10" s="73"/>
      <c r="R10" s="73"/>
      <c r="S10" s="73"/>
      <c r="T10" s="73"/>
      <c r="U10" s="73"/>
      <c r="V10" s="241" t="s">
        <v>26</v>
      </c>
      <c r="W10" s="239" t="s">
        <v>27</v>
      </c>
      <c r="X10" s="2" t="s">
        <v>28</v>
      </c>
    </row>
    <row r="11" spans="1:255" s="2" customFormat="1" ht="27" customHeight="1" x14ac:dyDescent="0.2">
      <c r="B11" s="240"/>
      <c r="C11" s="70">
        <v>1</v>
      </c>
      <c r="D11" s="93">
        <v>2</v>
      </c>
      <c r="E11" s="70">
        <v>3</v>
      </c>
      <c r="F11" s="78">
        <v>4</v>
      </c>
      <c r="G11" s="70">
        <v>5</v>
      </c>
      <c r="H11" s="70">
        <v>6</v>
      </c>
      <c r="I11" s="70">
        <v>7</v>
      </c>
      <c r="J11" s="70">
        <v>8</v>
      </c>
      <c r="K11" s="70">
        <v>9</v>
      </c>
      <c r="L11" s="70">
        <v>10</v>
      </c>
      <c r="M11" s="70">
        <v>11</v>
      </c>
      <c r="N11" s="70">
        <v>12</v>
      </c>
      <c r="O11" s="70">
        <v>13</v>
      </c>
      <c r="P11" s="70">
        <v>14</v>
      </c>
      <c r="Q11" s="70">
        <v>15</v>
      </c>
      <c r="R11" s="70">
        <v>16</v>
      </c>
      <c r="S11" s="70">
        <v>17</v>
      </c>
      <c r="T11" s="70">
        <v>18</v>
      </c>
      <c r="U11" s="70">
        <v>19</v>
      </c>
      <c r="V11" s="241"/>
      <c r="W11" s="239"/>
    </row>
    <row r="12" spans="1:255" ht="9.9499999999999993" customHeight="1" x14ac:dyDescent="0.2">
      <c r="B12" s="242" t="str">
        <f>Planilha!E9</f>
        <v>1 - SERVIÇOS PRELIMINARES</v>
      </c>
      <c r="C12" s="85"/>
      <c r="D12" s="94"/>
      <c r="E12" s="85"/>
      <c r="F12" s="79"/>
      <c r="G12" s="74"/>
      <c r="H12" s="74"/>
      <c r="I12" s="74"/>
      <c r="J12" s="74"/>
      <c r="K12" s="74"/>
      <c r="L12" s="74"/>
      <c r="M12" s="74"/>
      <c r="N12" s="74"/>
      <c r="O12" s="74"/>
      <c r="P12" s="74"/>
      <c r="Q12" s="74"/>
      <c r="R12" s="74"/>
      <c r="S12" s="74"/>
      <c r="T12" s="74"/>
      <c r="U12" s="75"/>
      <c r="V12" s="232">
        <f>Planilha!I13</f>
        <v>0</v>
      </c>
      <c r="W12" s="231" t="e">
        <f>V12/$V$36</f>
        <v>#DIV/0!</v>
      </c>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row>
    <row r="13" spans="1:255" ht="5.0999999999999996" customHeight="1" x14ac:dyDescent="0.2">
      <c r="B13" s="243"/>
      <c r="C13" s="86"/>
      <c r="D13" s="95"/>
      <c r="E13" s="89"/>
      <c r="F13" s="101"/>
      <c r="G13" s="39"/>
      <c r="H13" s="39"/>
      <c r="I13" s="39"/>
      <c r="J13" s="39"/>
      <c r="K13" s="39"/>
      <c r="L13" s="39"/>
      <c r="M13" s="39"/>
      <c r="N13" s="39"/>
      <c r="O13" s="39"/>
      <c r="P13" s="39"/>
      <c r="Q13" s="39"/>
      <c r="R13" s="39"/>
      <c r="S13" s="39"/>
      <c r="T13" s="39"/>
      <c r="U13" s="67"/>
      <c r="V13" s="232"/>
      <c r="W13" s="231"/>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row>
    <row r="14" spans="1:255" ht="9.9499999999999993" customHeight="1" x14ac:dyDescent="0.2">
      <c r="B14" s="244"/>
      <c r="C14" s="87">
        <f>V12</f>
        <v>0</v>
      </c>
      <c r="D14" s="96" t="str">
        <f>IF(D13="x", $V12/COUNTIF($C13:$U13,"x"), "")</f>
        <v/>
      </c>
      <c r="E14" s="87" t="str">
        <f t="shared" ref="E14:U14" si="0">IF(E13="x", $V12/COUNTIF($C13:$U13,"x"), "")</f>
        <v/>
      </c>
      <c r="F14" s="80" t="str">
        <f t="shared" si="0"/>
        <v/>
      </c>
      <c r="G14" s="66" t="str">
        <f t="shared" si="0"/>
        <v/>
      </c>
      <c r="H14" s="66" t="str">
        <f t="shared" si="0"/>
        <v/>
      </c>
      <c r="I14" s="66" t="str">
        <f t="shared" si="0"/>
        <v/>
      </c>
      <c r="J14" s="66" t="str">
        <f t="shared" si="0"/>
        <v/>
      </c>
      <c r="K14" s="66" t="str">
        <f t="shared" si="0"/>
        <v/>
      </c>
      <c r="L14" s="66" t="str">
        <f t="shared" si="0"/>
        <v/>
      </c>
      <c r="M14" s="66" t="str">
        <f t="shared" si="0"/>
        <v/>
      </c>
      <c r="N14" s="66" t="str">
        <f t="shared" si="0"/>
        <v/>
      </c>
      <c r="O14" s="66" t="str">
        <f t="shared" si="0"/>
        <v/>
      </c>
      <c r="P14" s="66" t="str">
        <f t="shared" si="0"/>
        <v/>
      </c>
      <c r="Q14" s="66" t="str">
        <f t="shared" si="0"/>
        <v/>
      </c>
      <c r="R14" s="66" t="str">
        <f t="shared" si="0"/>
        <v/>
      </c>
      <c r="S14" s="66" t="str">
        <f t="shared" si="0"/>
        <v/>
      </c>
      <c r="T14" s="66" t="str">
        <f t="shared" si="0"/>
        <v/>
      </c>
      <c r="U14" s="69" t="str">
        <f t="shared" si="0"/>
        <v/>
      </c>
      <c r="V14" s="232"/>
      <c r="W14" s="231"/>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row>
    <row r="15" spans="1:255" x14ac:dyDescent="0.2">
      <c r="B15" s="245" t="str">
        <f>Planilha!E14</f>
        <v>2 - ADEQUAÇÕES NA REGIÃO DO ELEVADOR E HALL DE ENTRADA</v>
      </c>
      <c r="C15" s="88"/>
      <c r="E15" s="88"/>
      <c r="F15" s="81"/>
      <c r="G15" s="71"/>
      <c r="H15" s="71"/>
      <c r="I15" s="71"/>
      <c r="J15" s="71"/>
      <c r="K15" s="71"/>
      <c r="L15" s="71"/>
      <c r="M15" s="71"/>
      <c r="N15" s="71"/>
      <c r="O15" s="71"/>
      <c r="P15" s="71"/>
      <c r="Q15" s="71"/>
      <c r="R15" s="71"/>
      <c r="S15" s="71"/>
      <c r="T15" s="71"/>
      <c r="U15" s="72"/>
      <c r="V15" s="235">
        <f>Planilha!I26</f>
        <v>0</v>
      </c>
      <c r="W15" s="231" t="e">
        <f>V15/$V$36</f>
        <v>#DIV/0!</v>
      </c>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row>
    <row r="16" spans="1:255" ht="5.0999999999999996" customHeight="1" x14ac:dyDescent="0.2">
      <c r="B16" s="246"/>
      <c r="C16" s="89"/>
      <c r="D16" s="97"/>
      <c r="E16" s="86"/>
      <c r="F16" s="101"/>
      <c r="G16" s="39"/>
      <c r="H16" s="39"/>
      <c r="I16" s="39"/>
      <c r="J16" s="39"/>
      <c r="K16" s="39"/>
      <c r="L16" s="39"/>
      <c r="M16" s="39"/>
      <c r="N16" s="39"/>
      <c r="O16" s="39"/>
      <c r="P16" s="39"/>
      <c r="Q16" s="39"/>
      <c r="R16" s="39"/>
      <c r="S16" s="39"/>
      <c r="T16" s="39"/>
      <c r="U16" s="67"/>
      <c r="V16" s="232"/>
      <c r="W16" s="231"/>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row>
    <row r="17" spans="2:255" x14ac:dyDescent="0.2">
      <c r="B17" s="247"/>
      <c r="C17" s="90" t="str">
        <f>IF(C16="x", $V15/COUNTIF($C16:$U16,"x"), "")</f>
        <v/>
      </c>
      <c r="D17" s="98">
        <f>V15/2</f>
        <v>0</v>
      </c>
      <c r="E17" s="90">
        <f>D17</f>
        <v>0</v>
      </c>
      <c r="F17" s="82" t="str">
        <f t="shared" ref="F17:U17" si="1">IF(F16="x", $V15/COUNTIF($C16:$U16,"x"), "")</f>
        <v/>
      </c>
      <c r="G17" s="63" t="str">
        <f t="shared" si="1"/>
        <v/>
      </c>
      <c r="H17" s="63" t="str">
        <f t="shared" si="1"/>
        <v/>
      </c>
      <c r="I17" s="63" t="str">
        <f t="shared" si="1"/>
        <v/>
      </c>
      <c r="J17" s="63" t="str">
        <f t="shared" si="1"/>
        <v/>
      </c>
      <c r="K17" s="63" t="str">
        <f t="shared" si="1"/>
        <v/>
      </c>
      <c r="L17" s="63" t="str">
        <f t="shared" si="1"/>
        <v/>
      </c>
      <c r="M17" s="63" t="str">
        <f t="shared" si="1"/>
        <v/>
      </c>
      <c r="N17" s="63" t="str">
        <f t="shared" si="1"/>
        <v/>
      </c>
      <c r="O17" s="63" t="str">
        <f t="shared" si="1"/>
        <v/>
      </c>
      <c r="P17" s="63" t="str">
        <f t="shared" si="1"/>
        <v/>
      </c>
      <c r="Q17" s="63" t="str">
        <f t="shared" si="1"/>
        <v/>
      </c>
      <c r="R17" s="63" t="str">
        <f t="shared" si="1"/>
        <v/>
      </c>
      <c r="S17" s="63" t="str">
        <f t="shared" si="1"/>
        <v/>
      </c>
      <c r="T17" s="63" t="str">
        <f t="shared" si="1"/>
        <v/>
      </c>
      <c r="U17" s="68" t="str">
        <f t="shared" si="1"/>
        <v/>
      </c>
      <c r="V17" s="233"/>
      <c r="W17" s="231"/>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row>
    <row r="18" spans="2:255" ht="9.9499999999999993" customHeight="1" x14ac:dyDescent="0.2">
      <c r="B18" s="248" t="str">
        <f>Planilha!E27</f>
        <v>3 - CORREÇÃO DAS INFILTRAÇÕES</v>
      </c>
      <c r="C18" s="91"/>
      <c r="D18" s="99"/>
      <c r="E18" s="91"/>
      <c r="F18" s="83"/>
      <c r="G18" s="76"/>
      <c r="H18" s="76"/>
      <c r="I18" s="76"/>
      <c r="J18" s="76"/>
      <c r="K18" s="76"/>
      <c r="L18" s="76"/>
      <c r="M18" s="76"/>
      <c r="N18" s="76"/>
      <c r="O18" s="76"/>
      <c r="P18" s="76"/>
      <c r="Q18" s="76"/>
      <c r="R18" s="76"/>
      <c r="S18" s="76"/>
      <c r="T18" s="76"/>
      <c r="U18" s="77"/>
      <c r="V18" s="232">
        <f>Planilha!I30</f>
        <v>0</v>
      </c>
      <c r="W18" s="231" t="e">
        <f>V18/$V$36</f>
        <v>#DIV/0!</v>
      </c>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row>
    <row r="19" spans="2:255" ht="5.0999999999999996" customHeight="1" x14ac:dyDescent="0.2">
      <c r="B19" s="249"/>
      <c r="C19" s="90"/>
      <c r="D19" s="98"/>
      <c r="E19" s="92"/>
      <c r="F19" s="82"/>
      <c r="G19" s="63"/>
      <c r="H19" s="63"/>
      <c r="I19" s="63"/>
      <c r="J19" s="63"/>
      <c r="K19" s="63"/>
      <c r="L19" s="63"/>
      <c r="M19" s="63"/>
      <c r="N19" s="63"/>
      <c r="O19" s="63"/>
      <c r="P19" s="63"/>
      <c r="Q19" s="63"/>
      <c r="R19" s="63"/>
      <c r="S19" s="63"/>
      <c r="T19" s="63"/>
      <c r="U19" s="68"/>
      <c r="V19" s="232"/>
      <c r="W19" s="231"/>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row>
    <row r="20" spans="2:255" ht="9.9499999999999993" customHeight="1" x14ac:dyDescent="0.2">
      <c r="B20" s="250"/>
      <c r="C20" s="87"/>
      <c r="D20" s="96"/>
      <c r="E20" s="87">
        <f>V18</f>
        <v>0</v>
      </c>
      <c r="F20" s="80"/>
      <c r="G20" s="66"/>
      <c r="H20" s="66"/>
      <c r="I20" s="66"/>
      <c r="J20" s="66"/>
      <c r="K20" s="66"/>
      <c r="L20" s="66"/>
      <c r="M20" s="66"/>
      <c r="N20" s="66"/>
      <c r="O20" s="66"/>
      <c r="P20" s="66"/>
      <c r="Q20" s="66"/>
      <c r="R20" s="66"/>
      <c r="S20" s="66"/>
      <c r="T20" s="66"/>
      <c r="U20" s="69"/>
      <c r="V20" s="232"/>
      <c r="W20" s="231"/>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row>
    <row r="21" spans="2:255" ht="9.9499999999999993" customHeight="1" x14ac:dyDescent="0.2">
      <c r="B21" s="251" t="str">
        <f>Planilha!E31</f>
        <v>4 - PINTURA</v>
      </c>
      <c r="C21" s="90"/>
      <c r="D21" s="98"/>
      <c r="E21" s="90"/>
      <c r="F21" s="82"/>
      <c r="G21" s="63"/>
      <c r="H21" s="63"/>
      <c r="I21" s="63"/>
      <c r="J21" s="63"/>
      <c r="K21" s="63"/>
      <c r="L21" s="63"/>
      <c r="M21" s="63"/>
      <c r="N21" s="63"/>
      <c r="O21" s="63"/>
      <c r="P21" s="63"/>
      <c r="Q21" s="63"/>
      <c r="R21" s="63"/>
      <c r="S21" s="63"/>
      <c r="T21" s="63"/>
      <c r="U21" s="68"/>
      <c r="V21" s="235">
        <f>Planilha!I40</f>
        <v>0</v>
      </c>
      <c r="W21" s="231" t="e">
        <f>V21/$V$36</f>
        <v>#DIV/0!</v>
      </c>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row>
    <row r="22" spans="2:255" ht="5.0999999999999996" customHeight="1" x14ac:dyDescent="0.2">
      <c r="B22" s="249"/>
      <c r="C22" s="90"/>
      <c r="D22" s="100"/>
      <c r="E22" s="92"/>
      <c r="F22" s="84"/>
      <c r="G22" s="63"/>
      <c r="H22" s="63"/>
      <c r="I22" s="63"/>
      <c r="J22" s="63"/>
      <c r="K22" s="63"/>
      <c r="L22" s="63"/>
      <c r="M22" s="63"/>
      <c r="N22" s="63"/>
      <c r="O22" s="63"/>
      <c r="P22" s="63"/>
      <c r="Q22" s="63"/>
      <c r="R22" s="63"/>
      <c r="S22" s="63"/>
      <c r="T22" s="63"/>
      <c r="U22" s="68"/>
      <c r="V22" s="232"/>
      <c r="W22" s="231"/>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row>
    <row r="23" spans="2:255" ht="9.9499999999999993" customHeight="1" x14ac:dyDescent="0.2">
      <c r="B23" s="249"/>
      <c r="C23" s="90"/>
      <c r="D23" s="98">
        <f>V21/3</f>
        <v>0</v>
      </c>
      <c r="E23" s="90">
        <f>D23</f>
        <v>0</v>
      </c>
      <c r="F23" s="82">
        <f>E23</f>
        <v>0</v>
      </c>
      <c r="G23" s="63"/>
      <c r="H23" s="63"/>
      <c r="I23" s="63"/>
      <c r="J23" s="63"/>
      <c r="K23" s="63"/>
      <c r="L23" s="63"/>
      <c r="M23" s="63"/>
      <c r="N23" s="63"/>
      <c r="O23" s="63"/>
      <c r="P23" s="63"/>
      <c r="Q23" s="63"/>
      <c r="R23" s="63"/>
      <c r="S23" s="63"/>
      <c r="T23" s="63"/>
      <c r="U23" s="68"/>
      <c r="V23" s="233"/>
      <c r="W23" s="231"/>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row>
    <row r="24" spans="2:255" ht="9.9499999999999993" customHeight="1" x14ac:dyDescent="0.2">
      <c r="B24" s="248" t="str">
        <f>Planilha!E41</f>
        <v>5 - PISOS</v>
      </c>
      <c r="C24" s="91"/>
      <c r="D24" s="99"/>
      <c r="E24" s="91"/>
      <c r="F24" s="83"/>
      <c r="G24" s="76"/>
      <c r="H24" s="76"/>
      <c r="I24" s="76"/>
      <c r="J24" s="76"/>
      <c r="K24" s="76"/>
      <c r="L24" s="76"/>
      <c r="M24" s="76"/>
      <c r="N24" s="76"/>
      <c r="O24" s="76"/>
      <c r="P24" s="76"/>
      <c r="Q24" s="76"/>
      <c r="R24" s="76"/>
      <c r="S24" s="76"/>
      <c r="T24" s="76"/>
      <c r="U24" s="77"/>
      <c r="V24" s="232">
        <f>Planilha!I52</f>
        <v>0</v>
      </c>
      <c r="W24" s="231" t="e">
        <f>V24/$V$36</f>
        <v>#DIV/0!</v>
      </c>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row>
    <row r="25" spans="2:255" ht="5.0999999999999996" customHeight="1" x14ac:dyDescent="0.2">
      <c r="B25" s="249"/>
      <c r="C25" s="90"/>
      <c r="D25" s="98"/>
      <c r="E25" s="92"/>
      <c r="F25" s="84"/>
      <c r="G25" s="63"/>
      <c r="H25" s="63"/>
      <c r="I25" s="63"/>
      <c r="J25" s="63"/>
      <c r="K25" s="63"/>
      <c r="L25" s="63"/>
      <c r="M25" s="63"/>
      <c r="N25" s="63"/>
      <c r="O25" s="63"/>
      <c r="P25" s="63"/>
      <c r="Q25" s="63"/>
      <c r="R25" s="63"/>
      <c r="S25" s="63"/>
      <c r="T25" s="63"/>
      <c r="U25" s="68"/>
      <c r="V25" s="232"/>
      <c r="W25" s="231"/>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row>
    <row r="26" spans="2:255" ht="9.9499999999999993" customHeight="1" x14ac:dyDescent="0.2">
      <c r="B26" s="250"/>
      <c r="C26" s="87"/>
      <c r="D26" s="96"/>
      <c r="E26" s="87">
        <f>V24/2</f>
        <v>0</v>
      </c>
      <c r="F26" s="80">
        <f>E26</f>
        <v>0</v>
      </c>
      <c r="G26" s="66"/>
      <c r="H26" s="66"/>
      <c r="I26" s="66"/>
      <c r="J26" s="66"/>
      <c r="K26" s="66"/>
      <c r="L26" s="66"/>
      <c r="M26" s="66"/>
      <c r="N26" s="66"/>
      <c r="O26" s="66"/>
      <c r="P26" s="66"/>
      <c r="Q26" s="66"/>
      <c r="R26" s="66"/>
      <c r="S26" s="66"/>
      <c r="T26" s="66"/>
      <c r="U26" s="69"/>
      <c r="V26" s="232"/>
      <c r="W26" s="231"/>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row>
    <row r="27" spans="2:255" ht="9.9499999999999993" customHeight="1" x14ac:dyDescent="0.2">
      <c r="B27" s="251" t="str">
        <f>Planilha!E53</f>
        <v>6 - ESQUADRIAS</v>
      </c>
      <c r="C27" s="90"/>
      <c r="D27" s="98"/>
      <c r="E27" s="90"/>
      <c r="F27" s="82"/>
      <c r="G27" s="63"/>
      <c r="H27" s="63"/>
      <c r="I27" s="63"/>
      <c r="J27" s="63"/>
      <c r="K27" s="63"/>
      <c r="L27" s="63"/>
      <c r="M27" s="63"/>
      <c r="N27" s="63"/>
      <c r="O27" s="63"/>
      <c r="P27" s="63"/>
      <c r="Q27" s="63"/>
      <c r="R27" s="63"/>
      <c r="S27" s="63"/>
      <c r="T27" s="63"/>
      <c r="U27" s="68"/>
      <c r="V27" s="235">
        <f>Planilha!I58</f>
        <v>0</v>
      </c>
      <c r="W27" s="231" t="e">
        <f>V27/$V$36</f>
        <v>#DIV/0!</v>
      </c>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row>
    <row r="28" spans="2:255" ht="5.0999999999999996" customHeight="1" x14ac:dyDescent="0.2">
      <c r="B28" s="249"/>
      <c r="C28" s="90"/>
      <c r="D28" s="98"/>
      <c r="E28" s="90"/>
      <c r="F28" s="82"/>
      <c r="G28" s="63"/>
      <c r="H28" s="63"/>
      <c r="I28" s="63"/>
      <c r="J28" s="63"/>
      <c r="K28" s="63"/>
      <c r="L28" s="63"/>
      <c r="M28" s="63"/>
      <c r="N28" s="63"/>
      <c r="O28" s="63"/>
      <c r="P28" s="63"/>
      <c r="Q28" s="63"/>
      <c r="R28" s="63"/>
      <c r="S28" s="63"/>
      <c r="T28" s="63"/>
      <c r="U28" s="68"/>
      <c r="V28" s="232"/>
      <c r="W28" s="231"/>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row>
    <row r="29" spans="2:255" ht="9.9499999999999993" customHeight="1" x14ac:dyDescent="0.2">
      <c r="B29" s="249"/>
      <c r="C29" s="90"/>
      <c r="D29" s="98"/>
      <c r="E29" s="90"/>
      <c r="F29" s="82"/>
      <c r="G29" s="63"/>
      <c r="H29" s="63"/>
      <c r="I29" s="63"/>
      <c r="J29" s="63"/>
      <c r="K29" s="63"/>
      <c r="L29" s="63"/>
      <c r="M29" s="63"/>
      <c r="N29" s="63"/>
      <c r="O29" s="63"/>
      <c r="P29" s="63"/>
      <c r="Q29" s="63"/>
      <c r="R29" s="63"/>
      <c r="S29" s="63"/>
      <c r="T29" s="63"/>
      <c r="U29" s="68"/>
      <c r="V29" s="233"/>
      <c r="W29" s="231"/>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row>
    <row r="30" spans="2:255" ht="9.9499999999999993" customHeight="1" x14ac:dyDescent="0.2">
      <c r="B30" s="248" t="str">
        <f>Planilha!E59</f>
        <v>7 - INSTALAÇÕES ELÉTRICAS</v>
      </c>
      <c r="C30" s="91"/>
      <c r="D30" s="99"/>
      <c r="E30" s="91"/>
      <c r="F30" s="83"/>
      <c r="G30" s="76"/>
      <c r="H30" s="76"/>
      <c r="I30" s="76"/>
      <c r="J30" s="76"/>
      <c r="K30" s="76"/>
      <c r="L30" s="76"/>
      <c r="M30" s="76"/>
      <c r="N30" s="76"/>
      <c r="O30" s="76"/>
      <c r="P30" s="76"/>
      <c r="Q30" s="76"/>
      <c r="R30" s="76"/>
      <c r="S30" s="76"/>
      <c r="T30" s="76"/>
      <c r="U30" s="77"/>
      <c r="V30" s="232">
        <f>Planilha!I74</f>
        <v>0</v>
      </c>
      <c r="W30" s="231" t="e">
        <f>V30/$V$36</f>
        <v>#DIV/0!</v>
      </c>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row>
    <row r="31" spans="2:255" ht="5.0999999999999996" customHeight="1" x14ac:dyDescent="0.2">
      <c r="B31" s="249"/>
      <c r="C31" s="92"/>
      <c r="D31" s="100"/>
      <c r="E31" s="92"/>
      <c r="F31" s="82"/>
      <c r="G31" s="63"/>
      <c r="H31" s="63"/>
      <c r="I31" s="63"/>
      <c r="J31" s="63"/>
      <c r="K31" s="63"/>
      <c r="L31" s="63"/>
      <c r="M31" s="63"/>
      <c r="N31" s="63"/>
      <c r="O31" s="63"/>
      <c r="P31" s="63"/>
      <c r="Q31" s="63"/>
      <c r="R31" s="63"/>
      <c r="S31" s="63"/>
      <c r="T31" s="63"/>
      <c r="U31" s="68"/>
      <c r="V31" s="232"/>
      <c r="W31" s="2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row>
    <row r="32" spans="2:255" ht="9.9499999999999993" customHeight="1" x14ac:dyDescent="0.2">
      <c r="B32" s="250"/>
      <c r="C32" s="87">
        <f>V30/3</f>
        <v>0</v>
      </c>
      <c r="D32" s="96">
        <f>C32</f>
        <v>0</v>
      </c>
      <c r="E32" s="87">
        <f>D32</f>
        <v>0</v>
      </c>
      <c r="F32" s="80"/>
      <c r="G32" s="66"/>
      <c r="H32" s="66"/>
      <c r="I32" s="66"/>
      <c r="J32" s="66"/>
      <c r="K32" s="66"/>
      <c r="L32" s="66"/>
      <c r="M32" s="66"/>
      <c r="N32" s="66"/>
      <c r="O32" s="66"/>
      <c r="P32" s="66"/>
      <c r="Q32" s="66"/>
      <c r="R32" s="66"/>
      <c r="S32" s="66"/>
      <c r="T32" s="66"/>
      <c r="U32" s="69"/>
      <c r="V32" s="232"/>
      <c r="W32" s="231"/>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row>
    <row r="33" spans="2:255" ht="9.9499999999999993" customHeight="1" x14ac:dyDescent="0.2">
      <c r="B33" s="252" t="str">
        <f>Planilha!E75</f>
        <v>8 - SERVIÇOS COMPLEMENTARES</v>
      </c>
      <c r="C33" s="91"/>
      <c r="D33" s="99"/>
      <c r="E33" s="91"/>
      <c r="F33" s="83"/>
      <c r="G33" s="76"/>
      <c r="H33" s="76"/>
      <c r="I33" s="76"/>
      <c r="J33" s="76"/>
      <c r="K33" s="76"/>
      <c r="L33" s="76"/>
      <c r="M33" s="76"/>
      <c r="N33" s="76"/>
      <c r="O33" s="76"/>
      <c r="P33" s="76"/>
      <c r="Q33" s="76"/>
      <c r="R33" s="76"/>
      <c r="S33" s="76"/>
      <c r="T33" s="76"/>
      <c r="U33" s="77"/>
      <c r="V33" s="233">
        <f>Planilha!I91</f>
        <v>0</v>
      </c>
      <c r="W33" s="231" t="e">
        <f>V33/$V$36</f>
        <v>#DIV/0!</v>
      </c>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row>
    <row r="34" spans="2:255" ht="5.0999999999999996" customHeight="1" x14ac:dyDescent="0.2">
      <c r="B34" s="253"/>
      <c r="C34" s="92"/>
      <c r="D34" s="100"/>
      <c r="E34" s="90"/>
      <c r="F34" s="82"/>
      <c r="G34" s="63"/>
      <c r="H34" s="63"/>
      <c r="I34" s="63"/>
      <c r="J34" s="63"/>
      <c r="K34" s="63"/>
      <c r="L34" s="63"/>
      <c r="M34" s="63"/>
      <c r="N34" s="63"/>
      <c r="O34" s="63"/>
      <c r="P34" s="63"/>
      <c r="Q34" s="63"/>
      <c r="R34" s="63"/>
      <c r="S34" s="63"/>
      <c r="T34" s="63"/>
      <c r="U34" s="68"/>
      <c r="V34" s="234"/>
      <c r="W34" s="231"/>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row>
    <row r="35" spans="2:255" ht="9.9499999999999993" customHeight="1" x14ac:dyDescent="0.2">
      <c r="B35" s="254"/>
      <c r="C35" s="87">
        <f>V33/2</f>
        <v>0</v>
      </c>
      <c r="D35" s="96">
        <f>C35</f>
        <v>0</v>
      </c>
      <c r="E35" s="87"/>
      <c r="F35" s="80"/>
      <c r="G35" s="66"/>
      <c r="H35" s="66"/>
      <c r="I35" s="66"/>
      <c r="J35" s="66"/>
      <c r="K35" s="66"/>
      <c r="L35" s="66"/>
      <c r="M35" s="66"/>
      <c r="N35" s="66"/>
      <c r="O35" s="66"/>
      <c r="P35" s="66"/>
      <c r="Q35" s="66"/>
      <c r="R35" s="66"/>
      <c r="S35" s="66"/>
      <c r="T35" s="66"/>
      <c r="U35" s="69"/>
      <c r="V35" s="235"/>
      <c r="W35" s="231"/>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row>
    <row r="36" spans="2:255" x14ac:dyDescent="0.2">
      <c r="B36" s="15" t="s">
        <v>21</v>
      </c>
      <c r="C36" s="64">
        <f>SUM(C12:C35)</f>
        <v>0</v>
      </c>
      <c r="D36" s="64">
        <f>SUM(D12:D35)</f>
        <v>0</v>
      </c>
      <c r="E36" s="64">
        <f>SUM(E12:E35)</f>
        <v>0</v>
      </c>
      <c r="F36" s="64">
        <f>SUM(F12:F35)</f>
        <v>0</v>
      </c>
      <c r="G36" s="42">
        <f t="shared" ref="G36:U36" si="2">SUM(G12:G14)</f>
        <v>0</v>
      </c>
      <c r="H36" s="42">
        <f t="shared" si="2"/>
        <v>0</v>
      </c>
      <c r="I36" s="42">
        <f t="shared" si="2"/>
        <v>0</v>
      </c>
      <c r="J36" s="42">
        <f t="shared" si="2"/>
        <v>0</v>
      </c>
      <c r="K36" s="42">
        <f t="shared" si="2"/>
        <v>0</v>
      </c>
      <c r="L36" s="42">
        <f t="shared" si="2"/>
        <v>0</v>
      </c>
      <c r="M36" s="42">
        <f t="shared" si="2"/>
        <v>0</v>
      </c>
      <c r="N36" s="42">
        <f t="shared" si="2"/>
        <v>0</v>
      </c>
      <c r="O36" s="42">
        <f t="shared" si="2"/>
        <v>0</v>
      </c>
      <c r="P36" s="42">
        <f t="shared" si="2"/>
        <v>0</v>
      </c>
      <c r="Q36" s="42">
        <f t="shared" si="2"/>
        <v>0</v>
      </c>
      <c r="R36" s="42">
        <f t="shared" si="2"/>
        <v>0</v>
      </c>
      <c r="S36" s="42">
        <f t="shared" si="2"/>
        <v>0</v>
      </c>
      <c r="T36" s="42">
        <f t="shared" si="2"/>
        <v>0</v>
      </c>
      <c r="U36" s="42">
        <f t="shared" si="2"/>
        <v>0</v>
      </c>
      <c r="V36" s="60">
        <f>SUM(V12:V35)</f>
        <v>0</v>
      </c>
      <c r="W36" s="5"/>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row>
    <row r="37" spans="2:255" x14ac:dyDescent="0.2">
      <c r="C37" s="42"/>
      <c r="D37" s="42"/>
      <c r="E37" s="42"/>
      <c r="F37" s="15" t="s">
        <v>22</v>
      </c>
      <c r="G37" s="42">
        <f t="shared" ref="G37:V37" si="3">G36*0.25</f>
        <v>0</v>
      </c>
      <c r="H37" s="42">
        <f t="shared" si="3"/>
        <v>0</v>
      </c>
      <c r="I37" s="42">
        <f t="shared" si="3"/>
        <v>0</v>
      </c>
      <c r="J37" s="42">
        <f t="shared" si="3"/>
        <v>0</v>
      </c>
      <c r="K37" s="42">
        <f t="shared" si="3"/>
        <v>0</v>
      </c>
      <c r="L37" s="42">
        <f t="shared" si="3"/>
        <v>0</v>
      </c>
      <c r="M37" s="42">
        <f t="shared" si="3"/>
        <v>0</v>
      </c>
      <c r="N37" s="42">
        <f t="shared" si="3"/>
        <v>0</v>
      </c>
      <c r="O37" s="42">
        <f t="shared" si="3"/>
        <v>0</v>
      </c>
      <c r="P37" s="42">
        <f t="shared" si="3"/>
        <v>0</v>
      </c>
      <c r="Q37" s="42">
        <f t="shared" si="3"/>
        <v>0</v>
      </c>
      <c r="R37" s="42">
        <f t="shared" si="3"/>
        <v>0</v>
      </c>
      <c r="S37" s="42">
        <f t="shared" si="3"/>
        <v>0</v>
      </c>
      <c r="T37" s="42">
        <f t="shared" si="3"/>
        <v>0</v>
      </c>
      <c r="U37" s="42">
        <f t="shared" si="3"/>
        <v>0</v>
      </c>
      <c r="V37" s="60">
        <f t="shared" si="3"/>
        <v>0</v>
      </c>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row>
    <row r="38" spans="2:255" x14ac:dyDescent="0.2">
      <c r="C38" s="42"/>
      <c r="D38" s="42"/>
      <c r="E38" s="42"/>
      <c r="F38" s="12" t="s">
        <v>23</v>
      </c>
      <c r="G38" s="42">
        <f t="shared" ref="G38:V38" si="4">SUM(G36:G37)</f>
        <v>0</v>
      </c>
      <c r="H38" s="42">
        <f t="shared" si="4"/>
        <v>0</v>
      </c>
      <c r="I38" s="42">
        <f t="shared" si="4"/>
        <v>0</v>
      </c>
      <c r="J38" s="42">
        <f t="shared" si="4"/>
        <v>0</v>
      </c>
      <c r="K38" s="42">
        <f t="shared" si="4"/>
        <v>0</v>
      </c>
      <c r="L38" s="42">
        <f t="shared" si="4"/>
        <v>0</v>
      </c>
      <c r="M38" s="42">
        <f t="shared" si="4"/>
        <v>0</v>
      </c>
      <c r="N38" s="42">
        <f t="shared" si="4"/>
        <v>0</v>
      </c>
      <c r="O38" s="42">
        <f t="shared" si="4"/>
        <v>0</v>
      </c>
      <c r="P38" s="42">
        <f t="shared" si="4"/>
        <v>0</v>
      </c>
      <c r="Q38" s="42">
        <f t="shared" si="4"/>
        <v>0</v>
      </c>
      <c r="R38" s="42">
        <f t="shared" si="4"/>
        <v>0</v>
      </c>
      <c r="S38" s="42">
        <f t="shared" si="4"/>
        <v>0</v>
      </c>
      <c r="T38" s="42">
        <f t="shared" si="4"/>
        <v>0</v>
      </c>
      <c r="U38" s="42">
        <f t="shared" si="4"/>
        <v>0</v>
      </c>
      <c r="V38" s="60">
        <f t="shared" si="4"/>
        <v>0</v>
      </c>
      <c r="W38" s="65" t="e">
        <f>SUM(W12:W37)</f>
        <v>#DIV/0!</v>
      </c>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row>
    <row r="39" spans="2:255" x14ac:dyDescent="0.2">
      <c r="B39" s="4"/>
      <c r="C39" s="10"/>
      <c r="D39" s="10"/>
      <c r="E39" s="10"/>
      <c r="F39" s="10"/>
      <c r="G39" s="10"/>
      <c r="H39" s="10"/>
      <c r="U39" s="50"/>
    </row>
    <row r="40" spans="2:255" x14ac:dyDescent="0.2">
      <c r="B40" s="4"/>
      <c r="C40" s="10"/>
      <c r="D40" s="10"/>
      <c r="E40" s="10"/>
      <c r="F40" s="10"/>
      <c r="G40" s="10"/>
      <c r="H40" s="10"/>
    </row>
    <row r="41" spans="2:255" x14ac:dyDescent="0.2">
      <c r="B41" s="4"/>
      <c r="C41" s="10"/>
      <c r="D41" s="10"/>
      <c r="E41" s="10"/>
      <c r="F41" s="10"/>
      <c r="G41" s="10"/>
      <c r="H41" s="10"/>
    </row>
    <row r="42" spans="2:255" x14ac:dyDescent="0.2">
      <c r="B42" s="4"/>
      <c r="C42" s="10"/>
      <c r="D42" s="10"/>
      <c r="E42" s="10"/>
      <c r="F42" s="10"/>
      <c r="G42" s="10"/>
      <c r="H42" s="10"/>
    </row>
    <row r="43" spans="2:255" x14ac:dyDescent="0.2">
      <c r="B43" s="4"/>
      <c r="C43" s="10"/>
      <c r="D43" s="10"/>
      <c r="E43" s="10"/>
      <c r="F43" s="10"/>
      <c r="G43" s="10"/>
      <c r="H43" s="10"/>
    </row>
    <row r="44" spans="2:255" x14ac:dyDescent="0.2">
      <c r="B44" s="4"/>
      <c r="C44" s="10"/>
      <c r="D44" s="10"/>
      <c r="E44" s="10"/>
      <c r="F44" s="10"/>
      <c r="G44" s="10"/>
      <c r="H44" s="10"/>
    </row>
    <row r="45" spans="2:255" ht="63.75" customHeight="1" x14ac:dyDescent="0.2">
      <c r="B45" s="4"/>
      <c r="C45" s="10"/>
      <c r="D45" s="10"/>
      <c r="E45" s="10"/>
      <c r="F45" s="10"/>
      <c r="G45" s="10"/>
      <c r="H45" s="10"/>
    </row>
    <row r="46" spans="2:255" ht="63.75" customHeight="1" x14ac:dyDescent="0.2">
      <c r="B46" s="4"/>
    </row>
    <row r="47" spans="2:255" x14ac:dyDescent="0.2">
      <c r="B47" s="4"/>
    </row>
    <row r="48" spans="2:255" x14ac:dyDescent="0.2">
      <c r="B48" s="4"/>
    </row>
    <row r="49" spans="2:2" x14ac:dyDescent="0.2">
      <c r="B49" s="4"/>
    </row>
    <row r="50" spans="2:2" x14ac:dyDescent="0.2">
      <c r="B50" s="4"/>
    </row>
  </sheetData>
  <mergeCells count="32">
    <mergeCell ref="B15:B17"/>
    <mergeCell ref="V15:V17"/>
    <mergeCell ref="W15:W17"/>
    <mergeCell ref="B18:B20"/>
    <mergeCell ref="B21:B23"/>
    <mergeCell ref="B24:B26"/>
    <mergeCell ref="B27:B29"/>
    <mergeCell ref="B30:B32"/>
    <mergeCell ref="B33:B35"/>
    <mergeCell ref="V18:V20"/>
    <mergeCell ref="W18:W20"/>
    <mergeCell ref="V21:V23"/>
    <mergeCell ref="V12:V14"/>
    <mergeCell ref="W12:W14"/>
    <mergeCell ref="B3:W3"/>
    <mergeCell ref="B4:W4"/>
    <mergeCell ref="B8:W8"/>
    <mergeCell ref="B9:W9"/>
    <mergeCell ref="B10:B11"/>
    <mergeCell ref="W10:W11"/>
    <mergeCell ref="V10:V11"/>
    <mergeCell ref="B5:W5"/>
    <mergeCell ref="B12:B14"/>
    <mergeCell ref="W21:W23"/>
    <mergeCell ref="V24:V26"/>
    <mergeCell ref="W24:W26"/>
    <mergeCell ref="V33:V35"/>
    <mergeCell ref="W33:W35"/>
    <mergeCell ref="W27:W29"/>
    <mergeCell ref="V27:V29"/>
    <mergeCell ref="W30:W32"/>
    <mergeCell ref="V30:V32"/>
  </mergeCells>
  <conditionalFormatting sqref="C13:U13">
    <cfRule type="cellIs" dxfId="1" priority="8" stopIfTrue="1" operator="equal">
      <formula>"x"</formula>
    </cfRule>
  </conditionalFormatting>
  <conditionalFormatting sqref="C16:U16">
    <cfRule type="cellIs" dxfId="0" priority="1" stopIfTrue="1" operator="equal">
      <formula>"x"</formula>
    </cfRule>
  </conditionalFormatting>
  <pageMargins left="0.51" right="0.51" top="0.79" bottom="0.79" header="0.31" footer="0.31"/>
  <pageSetup paperSize="9" scale="96" fitToHeight="0"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C3398-6A9E-427B-A097-BE12446DF14B}">
  <sheetPr codeName="Planilha4">
    <pageSetUpPr fitToPage="1"/>
  </sheetPr>
  <dimension ref="B1:IN33"/>
  <sheetViews>
    <sheetView showGridLines="0" zoomScaleNormal="100" workbookViewId="0">
      <selection activeCell="A35" sqref="A35:XFD39"/>
    </sheetView>
  </sheetViews>
  <sheetFormatPr defaultRowHeight="12.75" x14ac:dyDescent="0.2"/>
  <cols>
    <col min="1" max="1" width="9.140625" style="1"/>
    <col min="2" max="2" width="11.140625" style="8" customWidth="1"/>
    <col min="3" max="3" width="10.7109375" style="9" customWidth="1"/>
    <col min="4" max="4" width="52.5703125" style="9" customWidth="1"/>
    <col min="5" max="5" width="10.7109375" style="10" customWidth="1"/>
    <col min="6" max="6" width="10.7109375" style="8" customWidth="1"/>
    <col min="7" max="7" width="14.7109375" style="8" bestFit="1" customWidth="1"/>
    <col min="8" max="8" width="15.42578125" style="8" customWidth="1"/>
    <col min="9" max="9" width="15.42578125" style="8" hidden="1" customWidth="1"/>
    <col min="10" max="11" width="15.42578125" style="8" customWidth="1"/>
    <col min="12" max="16384" width="9.140625" style="1"/>
  </cols>
  <sheetData>
    <row r="1" spans="2:248" ht="36" customHeight="1" x14ac:dyDescent="0.2"/>
    <row r="3" spans="2:248" ht="12.75" customHeight="1" x14ac:dyDescent="0.2">
      <c r="B3" s="196"/>
      <c r="C3" s="196"/>
      <c r="D3" s="196"/>
      <c r="E3" s="196"/>
      <c r="F3" s="196"/>
      <c r="G3" s="13"/>
      <c r="H3" s="13"/>
      <c r="I3" s="11"/>
      <c r="J3" s="11"/>
      <c r="K3" s="11"/>
    </row>
    <row r="4" spans="2:248" ht="12.75" customHeight="1" x14ac:dyDescent="0.2">
      <c r="B4" s="196"/>
      <c r="C4" s="196"/>
      <c r="D4" s="196"/>
      <c r="E4" s="196"/>
      <c r="F4" s="196"/>
      <c r="G4" s="13"/>
      <c r="H4" s="13"/>
      <c r="I4" s="11"/>
      <c r="J4" s="11"/>
      <c r="K4" s="11"/>
    </row>
    <row r="5" spans="2:248" ht="12.75" customHeight="1" x14ac:dyDescent="0.2">
      <c r="B5" s="196" t="s">
        <v>54</v>
      </c>
      <c r="C5" s="196"/>
      <c r="D5" s="196"/>
      <c r="E5" s="196"/>
      <c r="F5" s="196"/>
      <c r="G5" s="13"/>
      <c r="H5" s="13"/>
      <c r="I5" s="11"/>
      <c r="J5" s="11"/>
      <c r="K5" s="11"/>
    </row>
    <row r="6" spans="2:248" ht="12.75" customHeight="1" x14ac:dyDescent="0.2">
      <c r="B6" s="196" t="s">
        <v>55</v>
      </c>
      <c r="C6" s="196"/>
      <c r="D6" s="196"/>
      <c r="E6" s="196"/>
      <c r="F6" s="196"/>
      <c r="G6" s="11"/>
      <c r="H6" s="11"/>
      <c r="I6" s="11"/>
      <c r="J6" s="11"/>
      <c r="K6" s="11"/>
    </row>
    <row r="7" spans="2:248" ht="38.25" customHeight="1" x14ac:dyDescent="0.2"/>
    <row r="8" spans="2:248" ht="12.75" customHeight="1" x14ac:dyDescent="0.2">
      <c r="B8" s="197" t="str">
        <f>Planilha!E6</f>
        <v>OBRA: MELHORIAS NO CASTELO ZENKER</v>
      </c>
      <c r="C8" s="197"/>
      <c r="D8" s="197"/>
      <c r="E8" s="197"/>
      <c r="F8" s="197"/>
    </row>
    <row r="9" spans="2:248" ht="12.75" customHeight="1" x14ac:dyDescent="0.2">
      <c r="B9" s="49"/>
      <c r="C9" s="49"/>
      <c r="D9" s="49"/>
      <c r="E9" s="49"/>
      <c r="F9" s="49"/>
    </row>
    <row r="10" spans="2:248" x14ac:dyDescent="0.2">
      <c r="B10" s="193"/>
      <c r="C10" s="193"/>
      <c r="D10" s="193"/>
      <c r="E10" s="193"/>
      <c r="F10" s="193"/>
    </row>
    <row r="11" spans="2:248" x14ac:dyDescent="0.2">
      <c r="F11" s="12"/>
      <c r="G11" s="29"/>
      <c r="H11" s="29"/>
      <c r="I11" s="29"/>
      <c r="J11" s="1"/>
      <c r="K11" s="1"/>
    </row>
    <row r="12" spans="2:248" ht="15" customHeight="1" x14ac:dyDescent="0.2">
      <c r="B12" s="194" t="s">
        <v>29</v>
      </c>
      <c r="C12" s="194"/>
      <c r="D12" s="194"/>
      <c r="E12" s="194" t="s">
        <v>30</v>
      </c>
      <c r="F12" s="201" t="s">
        <v>31</v>
      </c>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row>
    <row r="13" spans="2:248" x14ac:dyDescent="0.2">
      <c r="B13" s="194"/>
      <c r="C13" s="194"/>
      <c r="D13" s="194"/>
      <c r="E13" s="194"/>
      <c r="F13" s="201"/>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row>
    <row r="14" spans="2:248" ht="15.75" customHeight="1" x14ac:dyDescent="0.2">
      <c r="B14" s="195" t="s">
        <v>32</v>
      </c>
      <c r="C14" s="195"/>
      <c r="D14" s="195"/>
      <c r="E14" s="46" t="s">
        <v>33</v>
      </c>
      <c r="F14" s="47">
        <v>4.8500000000000001E-2</v>
      </c>
      <c r="G14" s="43"/>
      <c r="H14" s="43"/>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row>
    <row r="15" spans="2:248" ht="15.75" customHeight="1" x14ac:dyDescent="0.2">
      <c r="B15" s="195" t="s">
        <v>34</v>
      </c>
      <c r="C15" s="195"/>
      <c r="D15" s="195"/>
      <c r="E15" s="46" t="s">
        <v>35</v>
      </c>
      <c r="F15" s="47">
        <v>8.0000000000000002E-3</v>
      </c>
      <c r="G15" s="43"/>
      <c r="H15" s="43"/>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row>
    <row r="16" spans="2:248" ht="15" x14ac:dyDescent="0.2">
      <c r="B16" s="195" t="s">
        <v>36</v>
      </c>
      <c r="C16" s="195"/>
      <c r="D16" s="195"/>
      <c r="E16" s="46" t="s">
        <v>37</v>
      </c>
      <c r="F16" s="47">
        <v>1.2699999999999999E-2</v>
      </c>
      <c r="G16" s="43"/>
      <c r="H16" s="43"/>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row>
    <row r="17" spans="2:248" ht="15.75" customHeight="1" x14ac:dyDescent="0.2">
      <c r="B17" s="195" t="s">
        <v>38</v>
      </c>
      <c r="C17" s="195"/>
      <c r="D17" s="195"/>
      <c r="E17" s="46" t="s">
        <v>39</v>
      </c>
      <c r="F17" s="47">
        <v>5.8999999999999999E-3</v>
      </c>
      <c r="G17" s="43"/>
      <c r="H17" s="43"/>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row>
    <row r="18" spans="2:248" ht="15" x14ac:dyDescent="0.2">
      <c r="B18" s="195" t="s">
        <v>40</v>
      </c>
      <c r="C18" s="195"/>
      <c r="D18" s="195"/>
      <c r="E18" s="46" t="s">
        <v>41</v>
      </c>
      <c r="F18" s="47">
        <v>6.1699999999999998E-2</v>
      </c>
      <c r="G18" s="43"/>
      <c r="H18" s="43"/>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row>
    <row r="19" spans="2:248" ht="15.75" customHeight="1" x14ac:dyDescent="0.2">
      <c r="B19" s="195" t="s">
        <v>42</v>
      </c>
      <c r="C19" s="195"/>
      <c r="D19" s="195"/>
      <c r="E19" s="46" t="s">
        <v>43</v>
      </c>
      <c r="F19" s="47">
        <v>3.6499999999999998E-2</v>
      </c>
      <c r="G19" s="43"/>
      <c r="H19" s="43"/>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row>
    <row r="20" spans="2:248" ht="15.75" customHeight="1" x14ac:dyDescent="0.2">
      <c r="B20" s="195" t="s">
        <v>44</v>
      </c>
      <c r="C20" s="195"/>
      <c r="D20" s="195"/>
      <c r="E20" s="46" t="s">
        <v>45</v>
      </c>
      <c r="F20" s="47">
        <v>0.05</v>
      </c>
      <c r="G20" s="43"/>
      <c r="H20" s="43"/>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row>
    <row r="21" spans="2:248" ht="15" customHeight="1" x14ac:dyDescent="0.2">
      <c r="B21" s="195" t="s">
        <v>46</v>
      </c>
      <c r="C21" s="195"/>
      <c r="D21" s="195"/>
      <c r="E21" s="46" t="s">
        <v>47</v>
      </c>
      <c r="F21" s="47">
        <v>0</v>
      </c>
      <c r="G21" s="43"/>
      <c r="H21" s="43"/>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row>
    <row r="22" spans="2:248" ht="15.75" customHeight="1" x14ac:dyDescent="0.2">
      <c r="B22" s="202" t="s">
        <v>48</v>
      </c>
      <c r="C22" s="202"/>
      <c r="D22" s="202"/>
      <c r="E22" s="202"/>
      <c r="F22" s="48">
        <f>(((1+F14+F15+F16)*(1+F17)*(1+F18))/(1-F19-F20))-1</f>
        <v>0.24999139668965542</v>
      </c>
      <c r="G22" s="43"/>
      <c r="H22" s="43"/>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row>
    <row r="23" spans="2:248" x14ac:dyDescent="0.2">
      <c r="B23" s="7"/>
      <c r="C23" s="7"/>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row>
    <row r="24" spans="2:248" x14ac:dyDescent="0.2">
      <c r="B24" s="7"/>
      <c r="C24" s="7"/>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row>
    <row r="25" spans="2:248" ht="12.75" customHeight="1" x14ac:dyDescent="0.2">
      <c r="B25" s="38" t="s">
        <v>49</v>
      </c>
      <c r="C25" s="38"/>
      <c r="D25" s="38"/>
      <c r="E25" s="38"/>
      <c r="F25" s="38"/>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row>
    <row r="26" spans="2:248" x14ac:dyDescent="0.2">
      <c r="B26" s="7"/>
      <c r="C26" s="7"/>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row>
    <row r="27" spans="2:248" ht="15.75" x14ac:dyDescent="0.2">
      <c r="B27" s="7"/>
      <c r="C27" s="198" t="s">
        <v>50</v>
      </c>
      <c r="D27" s="44" t="s">
        <v>51</v>
      </c>
      <c r="E27" s="199">
        <v>-1</v>
      </c>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row>
    <row r="28" spans="2:248" ht="15.75" x14ac:dyDescent="0.2">
      <c r="B28" s="7"/>
      <c r="C28" s="198"/>
      <c r="D28" s="45" t="s">
        <v>52</v>
      </c>
      <c r="E28" s="199"/>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row>
    <row r="29" spans="2:248" x14ac:dyDescent="0.2">
      <c r="B29" s="7"/>
      <c r="C29" s="7"/>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row>
    <row r="30" spans="2:248" x14ac:dyDescent="0.2">
      <c r="B30" s="7"/>
      <c r="C30" s="7"/>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row>
    <row r="31" spans="2:248" ht="45.75" customHeight="1" x14ac:dyDescent="0.2">
      <c r="B31" s="200" t="s">
        <v>53</v>
      </c>
      <c r="C31" s="200"/>
      <c r="D31" s="200"/>
      <c r="E31" s="200"/>
      <c r="F31" s="200"/>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row>
    <row r="32" spans="2:248" x14ac:dyDescent="0.2">
      <c r="B32" s="7"/>
      <c r="C32" s="7"/>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row>
    <row r="33" spans="2:248" x14ac:dyDescent="0.2">
      <c r="B33" s="7"/>
      <c r="C33" s="7"/>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row>
  </sheetData>
  <mergeCells count="21">
    <mergeCell ref="C27:C28"/>
    <mergeCell ref="E27:E28"/>
    <mergeCell ref="B31:F31"/>
    <mergeCell ref="E12:E13"/>
    <mergeCell ref="F12:F13"/>
    <mergeCell ref="B20:D20"/>
    <mergeCell ref="B21:D21"/>
    <mergeCell ref="B22:E22"/>
    <mergeCell ref="B17:D17"/>
    <mergeCell ref="B18:D18"/>
    <mergeCell ref="B19:D19"/>
    <mergeCell ref="B3:F3"/>
    <mergeCell ref="B4:F4"/>
    <mergeCell ref="B5:F5"/>
    <mergeCell ref="B6:F6"/>
    <mergeCell ref="B8:F8"/>
    <mergeCell ref="B10:F10"/>
    <mergeCell ref="B12:D13"/>
    <mergeCell ref="B14:D14"/>
    <mergeCell ref="B15:D15"/>
    <mergeCell ref="B16:D16"/>
  </mergeCells>
  <printOptions horizontalCentered="1"/>
  <pageMargins left="0.43" right="0.12" top="0.12" bottom="0.12" header="0.31" footer="0.31"/>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7</vt:i4>
      </vt:variant>
    </vt:vector>
  </HeadingPairs>
  <TitlesOfParts>
    <vt:vector size="11" baseType="lpstr">
      <vt:lpstr>ORÇ</vt:lpstr>
      <vt:lpstr>Planilha</vt:lpstr>
      <vt:lpstr>Cronograma</vt:lpstr>
      <vt:lpstr>BDI</vt:lpstr>
      <vt:lpstr>BDI!Area_de_impressao</vt:lpstr>
      <vt:lpstr>Cronograma!Area_de_impressao</vt:lpstr>
      <vt:lpstr>ORÇ!Area_de_impressao</vt:lpstr>
      <vt:lpstr>Planilha!Area_de_impressao</vt:lpstr>
      <vt:lpstr>BDI!Titulos_de_impressao</vt:lpstr>
      <vt:lpstr>ORÇ!Titulos_de_impressao</vt:lpstr>
      <vt:lpstr>Planilha!Titulos_de_impressao</vt:lpstr>
    </vt:vector>
  </TitlesOfParts>
  <Manager/>
  <Company>Monte Azul / Trajeto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dc:creator>
  <cp:keywords/>
  <dc:description/>
  <cp:lastModifiedBy>Junior Claro</cp:lastModifiedBy>
  <cp:revision>1</cp:revision>
  <cp:lastPrinted>2026-09-18T17:58:12Z</cp:lastPrinted>
  <dcterms:created xsi:type="dcterms:W3CDTF">2009-08-20T04:39:23Z</dcterms:created>
  <dcterms:modified xsi:type="dcterms:W3CDTF">2026-09-21T12:55:13Z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1046-10.1.0.5707</vt:lpwstr>
  </property>
</Properties>
</file>